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urr666\boron-coordinaton\data\"/>
    </mc:Choice>
  </mc:AlternateContent>
  <xr:revisionPtr revIDLastSave="0" documentId="13_ncr:1_{38C87D83-888D-4A3F-B2E9-5EFA9525DB68}" xr6:coauthVersionLast="47" xr6:coauthVersionMax="47" xr10:uidLastSave="{00000000-0000-0000-0000-000000000000}"/>
  <bookViews>
    <workbookView xWindow="30540" yWindow="0" windowWidth="15636" windowHeight="12420" activeTab="2" xr2:uid="{F39FF201-2BD9-4466-8E88-D413C1D810E5}"/>
  </bookViews>
  <sheets>
    <sheet name="EWG-CCP-125 (1)" sheetId="1" r:id="rId1"/>
    <sheet name="2024 new data" sheetId="27" r:id="rId2"/>
    <sheet name="2024 wt to mol conversion" sheetId="28" r:id="rId3"/>
    <sheet name="EWG-CCP-127 (1)" sheetId="2" r:id="rId4"/>
    <sheet name="JDV (full data)(same coef)" sheetId="23" r:id="rId5"/>
    <sheet name="JDV (reduced SiO2 data set)" sheetId="24" r:id="rId6"/>
    <sheet name="Bernstein (full data)(same coef" sheetId="17" r:id="rId7"/>
    <sheet name="Bernstein (reduced SiO2 data" sheetId="25" r:id="rId8"/>
  </sheets>
  <definedNames>
    <definedName name="solver_adj" localSheetId="6" hidden="1">'Bernstein (full data)(same coef'!$BJ$28:$BJ$31</definedName>
    <definedName name="solver_adj" localSheetId="7" hidden="1">'Bernstein (reduced SiO2 data'!$BM$28:$BM$30</definedName>
    <definedName name="solver_adj" localSheetId="5" hidden="1">'JDV (reduced SiO2 data set)'!$BM$25:$BM$28</definedName>
    <definedName name="solver_cvg" localSheetId="6" hidden="1">0.000000000000001</definedName>
    <definedName name="solver_cvg" localSheetId="7" hidden="1">0.0001</definedName>
    <definedName name="solver_cvg" localSheetId="5" hidden="1">0.0001</definedName>
    <definedName name="solver_drv" localSheetId="6" hidden="1">2</definedName>
    <definedName name="solver_drv" localSheetId="7" hidden="1">2</definedName>
    <definedName name="solver_drv" localSheetId="5" hidden="1">1</definedName>
    <definedName name="solver_eng" localSheetId="6" hidden="1">1</definedName>
    <definedName name="solver_eng" localSheetId="7" hidden="1">1</definedName>
    <definedName name="solver_eng" localSheetId="5" hidden="1">1</definedName>
    <definedName name="solver_est" localSheetId="6" hidden="1">1</definedName>
    <definedName name="solver_est" localSheetId="7" hidden="1">1</definedName>
    <definedName name="solver_est" localSheetId="5" hidden="1">1</definedName>
    <definedName name="solver_itr" localSheetId="6" hidden="1">2147483647</definedName>
    <definedName name="solver_itr" localSheetId="7" hidden="1">2147483647</definedName>
    <definedName name="solver_itr" localSheetId="5" hidden="1">2147483647</definedName>
    <definedName name="solver_lhs1" localSheetId="6" hidden="1">'Bernstein (full data)(same coef'!$BJ$28:$BJ$32</definedName>
    <definedName name="solver_mip" localSheetId="6" hidden="1">2147483647</definedName>
    <definedName name="solver_mip" localSheetId="7" hidden="1">2147483647</definedName>
    <definedName name="solver_mip" localSheetId="5" hidden="1">2147483647</definedName>
    <definedName name="solver_mni" localSheetId="6" hidden="1">30</definedName>
    <definedName name="solver_mni" localSheetId="7" hidden="1">30</definedName>
    <definedName name="solver_mni" localSheetId="5" hidden="1">30</definedName>
    <definedName name="solver_mrt" localSheetId="6" hidden="1">0.075</definedName>
    <definedName name="solver_mrt" localSheetId="7" hidden="1">0.075</definedName>
    <definedName name="solver_mrt" localSheetId="5" hidden="1">0.075</definedName>
    <definedName name="solver_msl" localSheetId="6" hidden="1">2</definedName>
    <definedName name="solver_msl" localSheetId="7" hidden="1">2</definedName>
    <definedName name="solver_msl" localSheetId="5" hidden="1">2</definedName>
    <definedName name="solver_neg" localSheetId="6" hidden="1">1</definedName>
    <definedName name="solver_neg" localSheetId="7" hidden="1">1</definedName>
    <definedName name="solver_neg" localSheetId="5" hidden="1">1</definedName>
    <definedName name="solver_nod" localSheetId="6" hidden="1">2147483647</definedName>
    <definedName name="solver_nod" localSheetId="7" hidden="1">2147483647</definedName>
    <definedName name="solver_nod" localSheetId="5" hidden="1">2147483647</definedName>
    <definedName name="solver_num" localSheetId="6" hidden="1">0</definedName>
    <definedName name="solver_num" localSheetId="7" hidden="1">0</definedName>
    <definedName name="solver_num" localSheetId="5" hidden="1">0</definedName>
    <definedName name="solver_nwt" localSheetId="6" hidden="1">1</definedName>
    <definedName name="solver_nwt" localSheetId="7" hidden="1">1</definedName>
    <definedName name="solver_nwt" localSheetId="5" hidden="1">1</definedName>
    <definedName name="solver_opt" localSheetId="6" hidden="1">'Bernstein (full data)(same coef'!$BJ$36</definedName>
    <definedName name="solver_opt" localSheetId="7" hidden="1">'Bernstein (reduced SiO2 data'!$BM$36</definedName>
    <definedName name="solver_opt" localSheetId="5" hidden="1">'JDV (reduced SiO2 data set)'!$BM$30</definedName>
    <definedName name="solver_pre" localSheetId="6" hidden="1">0.000000001</definedName>
    <definedName name="solver_pre" localSheetId="7" hidden="1">0.000001</definedName>
    <definedName name="solver_pre" localSheetId="5" hidden="1">0.000001</definedName>
    <definedName name="solver_rbv" localSheetId="6" hidden="1">1</definedName>
    <definedName name="solver_rbv" localSheetId="7" hidden="1">2</definedName>
    <definedName name="solver_rbv" localSheetId="5" hidden="1">1</definedName>
    <definedName name="solver_rel1" localSheetId="6" hidden="1">4</definedName>
    <definedName name="solver_rhs1" localSheetId="6" hidden="1">integer</definedName>
    <definedName name="solver_rlx" localSheetId="6" hidden="1">2</definedName>
    <definedName name="solver_rlx" localSheetId="7" hidden="1">2</definedName>
    <definedName name="solver_rlx" localSheetId="5" hidden="1">2</definedName>
    <definedName name="solver_rsd" localSheetId="6" hidden="1">15</definedName>
    <definedName name="solver_rsd" localSheetId="7" hidden="1">0</definedName>
    <definedName name="solver_rsd" localSheetId="5" hidden="1">0</definedName>
    <definedName name="solver_scl" localSheetId="6" hidden="1">1</definedName>
    <definedName name="solver_scl" localSheetId="7" hidden="1">2</definedName>
    <definedName name="solver_scl" localSheetId="5" hidden="1">1</definedName>
    <definedName name="solver_sho" localSheetId="6" hidden="1">2</definedName>
    <definedName name="solver_sho" localSheetId="7" hidden="1">2</definedName>
    <definedName name="solver_sho" localSheetId="5" hidden="1">2</definedName>
    <definedName name="solver_ssz" localSheetId="6" hidden="1">100</definedName>
    <definedName name="solver_ssz" localSheetId="7" hidden="1">100</definedName>
    <definedName name="solver_ssz" localSheetId="5" hidden="1">100</definedName>
    <definedName name="solver_tim" localSheetId="6" hidden="1">2147483647</definedName>
    <definedName name="solver_tim" localSheetId="7" hidden="1">2147483647</definedName>
    <definedName name="solver_tim" localSheetId="5" hidden="1">2147483647</definedName>
    <definedName name="solver_tol" localSheetId="6" hidden="1">0.0001</definedName>
    <definedName name="solver_tol" localSheetId="7" hidden="1">0.01</definedName>
    <definedName name="solver_tol" localSheetId="5" hidden="1">0.01</definedName>
    <definedName name="solver_typ" localSheetId="6" hidden="1">1</definedName>
    <definedName name="solver_typ" localSheetId="7" hidden="1">1</definedName>
    <definedName name="solver_typ" localSheetId="5" hidden="1">2</definedName>
    <definedName name="solver_val" localSheetId="6" hidden="1">0</definedName>
    <definedName name="solver_val" localSheetId="7" hidden="1">0</definedName>
    <definedName name="solver_val" localSheetId="5" hidden="1">0</definedName>
    <definedName name="solver_ver" localSheetId="6" hidden="1">3</definedName>
    <definedName name="solver_ver" localSheetId="7" hidden="1">3</definedName>
    <definedName name="solver_ver" localSheetId="5"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30" i="28" l="1"/>
  <c r="O29" i="28" l="1" a="1"/>
  <c r="O29" i="28"/>
  <c r="O30" i="28" a="1"/>
  <c r="O30" i="28"/>
  <c r="O31" i="28" a="1"/>
  <c r="O31" i="28"/>
  <c r="O32" i="28" a="1"/>
  <c r="O32" i="28"/>
  <c r="O33" i="28" a="1"/>
  <c r="O33" i="28"/>
  <c r="AH194" i="27"/>
  <c r="AH193" i="27"/>
  <c r="AH192" i="27"/>
  <c r="AH191" i="27"/>
  <c r="AH182" i="27"/>
  <c r="AH183" i="27"/>
  <c r="AH184" i="27"/>
  <c r="AH185" i="27"/>
  <c r="AH186" i="27"/>
  <c r="AH187" i="27"/>
  <c r="AH188" i="27"/>
  <c r="AH189" i="27"/>
  <c r="AH190" i="27"/>
  <c r="AH176" i="27"/>
  <c r="AH177" i="27"/>
  <c r="AH178" i="27"/>
  <c r="AH179" i="27"/>
  <c r="AH180" i="27"/>
  <c r="AH181" i="27"/>
  <c r="C41" i="28"/>
  <c r="C40" i="28"/>
  <c r="B40" i="28"/>
  <c r="AH151" i="27"/>
  <c r="AH152" i="27"/>
  <c r="AH153" i="27"/>
  <c r="AH154" i="27"/>
  <c r="AH155" i="27"/>
  <c r="AH156" i="27"/>
  <c r="AH157" i="27"/>
  <c r="AH150" i="27"/>
  <c r="AH167" i="27"/>
  <c r="AH168" i="27"/>
  <c r="AH169" i="27"/>
  <c r="AH170" i="27"/>
  <c r="AH171" i="27"/>
  <c r="AH172" i="27"/>
  <c r="AH173" i="27"/>
  <c r="AH174" i="27"/>
  <c r="AH175" i="27"/>
  <c r="AH166" i="27"/>
  <c r="AH144" i="27"/>
  <c r="AH128" i="27"/>
  <c r="AH120" i="27"/>
  <c r="AH112" i="27"/>
  <c r="AH104" i="27"/>
  <c r="AH137" i="27"/>
  <c r="AH133" i="27"/>
  <c r="AH123" i="27"/>
  <c r="AH138" i="27"/>
  <c r="AH134" i="27"/>
  <c r="AH135" i="27"/>
  <c r="AH130" i="27"/>
  <c r="AH129" i="27"/>
  <c r="AH127" i="27"/>
  <c r="AH131" i="27"/>
  <c r="AH126" i="27"/>
  <c r="AH132" i="27"/>
  <c r="AH122" i="27"/>
  <c r="AH121" i="27"/>
  <c r="AH119" i="27"/>
  <c r="AH118" i="27"/>
  <c r="AH124" i="27"/>
  <c r="AH114" i="27"/>
  <c r="AH113" i="27"/>
  <c r="AH111" i="27"/>
  <c r="AH115" i="27"/>
  <c r="AH110" i="27"/>
  <c r="AH116" i="27"/>
  <c r="AH108" i="27"/>
  <c r="AH107" i="27"/>
  <c r="AH105" i="27"/>
  <c r="AH103" i="27"/>
  <c r="AH106" i="27"/>
  <c r="AH102" i="27"/>
  <c r="AH109" i="27"/>
  <c r="AH117" i="27"/>
  <c r="AH125" i="27"/>
  <c r="AH136" i="27"/>
  <c r="AH139" i="27"/>
  <c r="AH140" i="27"/>
  <c r="AH141" i="27"/>
  <c r="AH142" i="27"/>
  <c r="AH143" i="27"/>
  <c r="AH145" i="27"/>
  <c r="AH146" i="27"/>
  <c r="AH147" i="27"/>
  <c r="AH148" i="27"/>
  <c r="AH149" i="27"/>
  <c r="AH158" i="27"/>
  <c r="AH159" i="27"/>
  <c r="AH160" i="27"/>
  <c r="AH161" i="27"/>
  <c r="AH162" i="27"/>
  <c r="AH163" i="27"/>
  <c r="AH164" i="27"/>
  <c r="AH165" i="27"/>
  <c r="AH98" i="27"/>
  <c r="AH99" i="27"/>
  <c r="AH100" i="27"/>
  <c r="AH101" i="27"/>
  <c r="AH97" i="27"/>
  <c r="Q29" i="28" a="1"/>
  <c r="Q29" i="28" s="1"/>
  <c r="R29" i="28" a="1"/>
  <c r="R29" i="28" s="1"/>
  <c r="S29" i="28" a="1"/>
  <c r="S29" i="28" s="1"/>
  <c r="T29" i="28" a="1"/>
  <c r="T29" i="28" s="1"/>
  <c r="U29" i="28" a="1"/>
  <c r="U29" i="28" s="1"/>
  <c r="V29" i="28" a="1"/>
  <c r="V29" i="28"/>
  <c r="W29" i="28" a="1"/>
  <c r="W29" i="28" s="1"/>
  <c r="Q30" i="28" a="1"/>
  <c r="Q30" i="28" s="1"/>
  <c r="R30" i="28" a="1"/>
  <c r="R30" i="28" s="1"/>
  <c r="S30" i="28" a="1"/>
  <c r="S30" i="28" s="1"/>
  <c r="T30" i="28" a="1"/>
  <c r="T30" i="28" s="1"/>
  <c r="U30" i="28" a="1"/>
  <c r="U30" i="28"/>
  <c r="V30" i="28" a="1"/>
  <c r="V30" i="28" s="1"/>
  <c r="W30" i="28" a="1"/>
  <c r="W30" i="28" s="1"/>
  <c r="Q31" i="28" a="1"/>
  <c r="Q31" i="28" s="1"/>
  <c r="R31" i="28" a="1"/>
  <c r="R31" i="28" s="1"/>
  <c r="S31" i="28" a="1"/>
  <c r="S31" i="28" s="1"/>
  <c r="T31" i="28" a="1"/>
  <c r="T31" i="28"/>
  <c r="U31" i="28" a="1"/>
  <c r="U31" i="28" s="1"/>
  <c r="V31" i="28" a="1"/>
  <c r="V31" i="28" s="1"/>
  <c r="W31" i="28" a="1"/>
  <c r="W31" i="28" s="1"/>
  <c r="Q32" i="28" a="1"/>
  <c r="Q32" i="28" s="1"/>
  <c r="R32" i="28" a="1"/>
  <c r="R32" i="28" s="1"/>
  <c r="S32" i="28" a="1"/>
  <c r="S32" i="28"/>
  <c r="T32" i="28" a="1"/>
  <c r="T32" i="28" s="1"/>
  <c r="U32" i="28" a="1"/>
  <c r="U32" i="28" s="1"/>
  <c r="V32" i="28" a="1"/>
  <c r="V32" i="28" s="1"/>
  <c r="W32" i="28" a="1"/>
  <c r="W32" i="28" s="1"/>
  <c r="Q33" i="28" a="1"/>
  <c r="Q33" i="28" s="1"/>
  <c r="R33" i="28" a="1"/>
  <c r="R33" i="28"/>
  <c r="S33" i="28" a="1"/>
  <c r="S33" i="28" s="1"/>
  <c r="T33" i="28" a="1"/>
  <c r="T33" i="28" s="1"/>
  <c r="U33" i="28" a="1"/>
  <c r="U33" i="28" s="1"/>
  <c r="V33" i="28" a="1"/>
  <c r="V33" i="28" s="1"/>
  <c r="W33" i="28" a="1"/>
  <c r="W33" i="28" s="1"/>
  <c r="P29" i="28" a="1"/>
  <c r="P29" i="28"/>
  <c r="P30" i="28" a="1"/>
  <c r="P30" i="28" s="1"/>
  <c r="P31" i="28" a="1"/>
  <c r="P31" i="28" s="1"/>
  <c r="P32" i="28" a="1"/>
  <c r="P32" i="28" s="1"/>
  <c r="P33" i="28" a="1"/>
  <c r="P33" i="28" s="1"/>
  <c r="I6" i="28" a="1"/>
  <c r="I6" i="28" s="1"/>
  <c r="L33" i="28"/>
  <c r="L32" i="28"/>
  <c r="L31" i="28"/>
  <c r="L30" i="28"/>
  <c r="L29" i="28"/>
  <c r="AH42" i="27"/>
  <c r="AH41" i="27"/>
  <c r="AH37" i="27"/>
  <c r="AH38" i="27"/>
  <c r="AH34" i="27"/>
  <c r="AH35" i="27"/>
  <c r="AH31" i="27"/>
  <c r="AH32" i="27"/>
  <c r="AH29" i="27"/>
  <c r="AH28" i="27"/>
  <c r="AH27" i="27"/>
  <c r="AH26" i="27"/>
  <c r="AH25" i="27"/>
  <c r="AH24" i="27"/>
  <c r="AH23" i="27"/>
  <c r="AH22" i="27"/>
  <c r="AH21" i="27"/>
  <c r="AH20" i="27"/>
  <c r="AH19" i="27"/>
  <c r="AH18" i="27"/>
  <c r="AH17" i="27"/>
  <c r="AH16" i="27"/>
  <c r="AH15" i="27"/>
  <c r="AH14" i="27"/>
  <c r="AH13" i="27"/>
  <c r="AH12" i="27"/>
  <c r="AH11" i="27"/>
  <c r="AH10" i="27"/>
  <c r="AH9" i="27"/>
  <c r="AH8" i="27"/>
  <c r="AH7" i="27"/>
  <c r="I26" i="28" a="1"/>
  <c r="I26" i="28" s="1"/>
  <c r="N26" i="28" s="1"/>
  <c r="J26" i="28" a="1"/>
  <c r="J26" i="28" s="1"/>
  <c r="K26" i="28" a="1"/>
  <c r="K26" i="28"/>
  <c r="L26" i="28" a="1"/>
  <c r="L26" i="28"/>
  <c r="I25" i="28" a="1"/>
  <c r="I25" i="28" s="1"/>
  <c r="N25" i="28" s="1"/>
  <c r="J25" i="28" a="1"/>
  <c r="J25" i="28" s="1"/>
  <c r="K25" i="28" a="1"/>
  <c r="K25" i="28"/>
  <c r="L25" i="28" a="1"/>
  <c r="L25" i="28"/>
  <c r="G7" i="28"/>
  <c r="G8" i="28"/>
  <c r="G9" i="28"/>
  <c r="G10" i="28"/>
  <c r="G11" i="28"/>
  <c r="G12" i="28"/>
  <c r="G13" i="28"/>
  <c r="G14" i="28"/>
  <c r="G15" i="28"/>
  <c r="G16" i="28"/>
  <c r="G17" i="28"/>
  <c r="G18" i="28"/>
  <c r="G19" i="28"/>
  <c r="G20" i="28"/>
  <c r="G21" i="28"/>
  <c r="G22" i="28"/>
  <c r="G23" i="28"/>
  <c r="G24" i="28"/>
  <c r="G25" i="28"/>
  <c r="G26" i="28"/>
  <c r="G6" i="28"/>
  <c r="I24" i="28" a="1"/>
  <c r="I24" i="28" s="1"/>
  <c r="J24" i="28" a="1"/>
  <c r="J24" i="28" s="1"/>
  <c r="K24" i="28" a="1"/>
  <c r="K24" i="28"/>
  <c r="L24" i="28" a="1"/>
  <c r="L24" i="28" s="1"/>
  <c r="I17" i="28" a="1"/>
  <c r="I17" i="28"/>
  <c r="J17" i="28" a="1"/>
  <c r="J17" i="28"/>
  <c r="K17" i="28" a="1"/>
  <c r="K17" i="28"/>
  <c r="L17" i="28" a="1"/>
  <c r="L17" i="28"/>
  <c r="N17" i="28"/>
  <c r="I23" i="28" a="1"/>
  <c r="I23" i="28"/>
  <c r="J23" i="28" a="1"/>
  <c r="J23" i="28"/>
  <c r="K23" i="28" a="1"/>
  <c r="K23" i="28" s="1"/>
  <c r="L23" i="28" a="1"/>
  <c r="L23" i="28"/>
  <c r="I22" i="28" a="1"/>
  <c r="I22" i="28"/>
  <c r="J22" i="28" a="1"/>
  <c r="J22" i="28"/>
  <c r="K22" i="28" a="1"/>
  <c r="K22" i="28" s="1"/>
  <c r="L22" i="28" a="1"/>
  <c r="L22" i="28" s="1"/>
  <c r="I21" i="28" a="1"/>
  <c r="I21" i="28" s="1"/>
  <c r="J21" i="28" a="1"/>
  <c r="J21" i="28" s="1"/>
  <c r="K21" i="28" a="1"/>
  <c r="K21" i="28"/>
  <c r="L21" i="28" a="1"/>
  <c r="L21" i="28"/>
  <c r="I20" i="28" a="1"/>
  <c r="I20" i="28"/>
  <c r="J20" i="28" a="1"/>
  <c r="J20" i="28" s="1"/>
  <c r="K20" i="28" a="1"/>
  <c r="K20" i="28" s="1"/>
  <c r="L20" i="28" a="1"/>
  <c r="L20" i="28" s="1"/>
  <c r="I19" i="28" a="1"/>
  <c r="I19" i="28" s="1"/>
  <c r="J19" i="28" a="1"/>
  <c r="J19" i="28" s="1"/>
  <c r="K19" i="28" a="1"/>
  <c r="K19" i="28"/>
  <c r="L19" i="28" a="1"/>
  <c r="L19" i="28"/>
  <c r="I18" i="28" a="1"/>
  <c r="I18" i="28" s="1"/>
  <c r="J18" i="28" a="1"/>
  <c r="J18" i="28" s="1"/>
  <c r="K18" i="28" a="1"/>
  <c r="K18" i="28" s="1"/>
  <c r="L18" i="28" a="1"/>
  <c r="L18" i="28" s="1"/>
  <c r="I16" i="28" a="1"/>
  <c r="I16" i="28"/>
  <c r="J16" i="28" a="1"/>
  <c r="J16" i="28"/>
  <c r="K16" i="28" a="1"/>
  <c r="K16" i="28"/>
  <c r="L16" i="28" a="1"/>
  <c r="L16" i="28" s="1"/>
  <c r="I15" i="28" a="1"/>
  <c r="I15" i="28"/>
  <c r="N15" i="28" s="1"/>
  <c r="J15" i="28" a="1"/>
  <c r="J15" i="28"/>
  <c r="K15" i="28" a="1"/>
  <c r="K15" i="28"/>
  <c r="L15" i="28" a="1"/>
  <c r="L15" i="28"/>
  <c r="I14" i="28" a="1"/>
  <c r="I14" i="28"/>
  <c r="J14" i="28" a="1"/>
  <c r="J14" i="28"/>
  <c r="K14" i="28" a="1"/>
  <c r="K14" i="28" s="1"/>
  <c r="L14" i="28" a="1"/>
  <c r="L14" i="28" s="1"/>
  <c r="L9" i="28" a="1"/>
  <c r="L9" i="28"/>
  <c r="L10" i="28" a="1"/>
  <c r="L10" i="28" s="1"/>
  <c r="L11" i="28" a="1"/>
  <c r="L11" i="28"/>
  <c r="L12" i="28" a="1"/>
  <c r="L12" i="28"/>
  <c r="L13" i="28" a="1"/>
  <c r="L13" i="28" s="1"/>
  <c r="K9" i="28" a="1"/>
  <c r="K9" i="28" s="1"/>
  <c r="K10" i="28" a="1"/>
  <c r="K10" i="28" s="1"/>
  <c r="K11" i="28" a="1"/>
  <c r="K11" i="28"/>
  <c r="K12" i="28" a="1"/>
  <c r="K12" i="28"/>
  <c r="K13" i="28" a="1"/>
  <c r="K13" i="28" s="1"/>
  <c r="J9" i="28" a="1"/>
  <c r="J9" i="28" s="1"/>
  <c r="J10" i="28" a="1"/>
  <c r="J10" i="28" s="1"/>
  <c r="J11" i="28" a="1"/>
  <c r="J11" i="28"/>
  <c r="J12" i="28" a="1"/>
  <c r="J12" i="28" s="1"/>
  <c r="N12" i="28" s="1"/>
  <c r="J13" i="28" a="1"/>
  <c r="J13" i="28" s="1"/>
  <c r="I9" i="28" a="1"/>
  <c r="I9" i="28" s="1"/>
  <c r="I10" i="28" a="1"/>
  <c r="I10" i="28" s="1"/>
  <c r="I11" i="28" a="1"/>
  <c r="I11" i="28"/>
  <c r="I12" i="28" a="1"/>
  <c r="I12" i="28"/>
  <c r="I13" i="28" a="1"/>
  <c r="I13" i="28" s="1"/>
  <c r="I8" i="28" a="1"/>
  <c r="I8" i="28" s="1"/>
  <c r="J8" i="28" a="1"/>
  <c r="J8" i="28" s="1"/>
  <c r="K8" i="28" a="1"/>
  <c r="K8" i="28" s="1"/>
  <c r="L8" i="28" a="1"/>
  <c r="L8" i="28"/>
  <c r="J7" i="28" a="1"/>
  <c r="J7" i="28" s="1"/>
  <c r="K7" i="28" a="1"/>
  <c r="K7" i="28" s="1"/>
  <c r="L7" i="28" a="1"/>
  <c r="L7" i="28"/>
  <c r="I7" i="28" a="1"/>
  <c r="I7" i="28" s="1"/>
  <c r="J6" i="28" a="1"/>
  <c r="J6" i="28" s="1"/>
  <c r="K6" i="28" a="1"/>
  <c r="K6" i="28" s="1"/>
  <c r="L6" i="28" a="1"/>
  <c r="L6" i="28"/>
  <c r="I5" i="2" a="1"/>
  <c r="I5" i="2" s="1"/>
  <c r="C27" i="2" a="1"/>
  <c r="C27" i="2" s="1"/>
  <c r="AH4" i="27"/>
  <c r="AH5" i="27"/>
  <c r="AH6" i="27"/>
  <c r="AH30" i="27"/>
  <c r="AH33" i="27"/>
  <c r="AH36" i="27"/>
  <c r="AH39" i="27"/>
  <c r="AH40" i="27"/>
  <c r="AH43" i="27"/>
  <c r="AH44" i="27"/>
  <c r="AH45" i="27"/>
  <c r="AH46" i="27"/>
  <c r="AH47" i="27"/>
  <c r="AH48" i="27"/>
  <c r="AH49" i="27"/>
  <c r="AH50" i="27"/>
  <c r="AH51" i="27"/>
  <c r="AH52" i="27"/>
  <c r="AH53" i="27"/>
  <c r="AH54" i="27"/>
  <c r="AH55" i="27"/>
  <c r="AH56" i="27"/>
  <c r="AH57" i="27"/>
  <c r="AH58" i="27"/>
  <c r="AH59" i="27"/>
  <c r="AH60" i="27"/>
  <c r="AH61" i="27"/>
  <c r="AH62" i="27"/>
  <c r="AH63" i="27"/>
  <c r="AH64" i="27"/>
  <c r="AH65" i="27"/>
  <c r="AH66" i="27"/>
  <c r="AH67" i="27"/>
  <c r="AH68" i="27"/>
  <c r="AH69" i="27"/>
  <c r="AH70" i="27"/>
  <c r="AH71" i="27"/>
  <c r="AH72" i="27"/>
  <c r="AH73" i="27"/>
  <c r="AH74" i="27"/>
  <c r="AH75" i="27"/>
  <c r="AH76" i="27"/>
  <c r="AH77" i="27"/>
  <c r="AH78" i="27"/>
  <c r="AH79" i="27"/>
  <c r="AH80" i="27"/>
  <c r="AH81" i="27"/>
  <c r="AH82" i="27"/>
  <c r="AH83" i="27"/>
  <c r="AH84" i="27"/>
  <c r="AH85" i="27"/>
  <c r="AH86" i="27"/>
  <c r="AH87" i="27"/>
  <c r="AH88" i="27"/>
  <c r="AH89" i="27"/>
  <c r="AH90" i="27"/>
  <c r="AH91" i="27"/>
  <c r="AH92" i="27"/>
  <c r="AH93" i="27"/>
  <c r="AH94" i="27"/>
  <c r="AH95" i="27"/>
  <c r="AH96" i="27"/>
  <c r="AH3" i="27"/>
  <c r="BM31" i="25"/>
  <c r="BM32" i="25" s="1"/>
  <c r="X29" i="28" l="1"/>
  <c r="X33" i="28"/>
  <c r="X32" i="28"/>
  <c r="X31" i="28"/>
  <c r="N24" i="28"/>
  <c r="N8" i="28"/>
  <c r="N14" i="28"/>
  <c r="N6" i="28"/>
  <c r="N22" i="28"/>
  <c r="N7" i="28"/>
  <c r="N23" i="28"/>
  <c r="N21" i="28"/>
  <c r="N20" i="28"/>
  <c r="N19" i="28"/>
  <c r="N18" i="28"/>
  <c r="N16" i="28"/>
  <c r="N13" i="28"/>
  <c r="N11" i="28"/>
  <c r="N10" i="28"/>
  <c r="N9" i="28"/>
  <c r="BJ32" i="17"/>
  <c r="AG651" i="25" l="1"/>
  <c r="L651" i="25"/>
  <c r="AG650" i="25"/>
  <c r="L650" i="25"/>
  <c r="AG649" i="25"/>
  <c r="L649" i="25"/>
  <c r="AG648" i="25"/>
  <c r="L648" i="25"/>
  <c r="AG647" i="25"/>
  <c r="L647" i="25"/>
  <c r="O646" i="25"/>
  <c r="O645" i="25"/>
  <c r="O644" i="25"/>
  <c r="O643" i="25"/>
  <c r="O642" i="25"/>
  <c r="O641" i="25"/>
  <c r="O640" i="25"/>
  <c r="O639" i="25"/>
  <c r="O638" i="25"/>
  <c r="L592" i="25"/>
  <c r="L591" i="25"/>
  <c r="AG590" i="25"/>
  <c r="C590" i="25"/>
  <c r="AG589" i="25"/>
  <c r="C589" i="25"/>
  <c r="AG588" i="25"/>
  <c r="C588" i="25"/>
  <c r="AG587" i="25"/>
  <c r="C587" i="25"/>
  <c r="AG586" i="25"/>
  <c r="C586" i="25"/>
  <c r="AG585" i="25"/>
  <c r="C585" i="25"/>
  <c r="AG584" i="25"/>
  <c r="C584" i="25"/>
  <c r="AG583" i="25"/>
  <c r="C583" i="25"/>
  <c r="AG582" i="25"/>
  <c r="C582" i="25"/>
  <c r="AG581" i="25"/>
  <c r="C581" i="25"/>
  <c r="AG580" i="25"/>
  <c r="C580" i="25"/>
  <c r="AG579" i="25"/>
  <c r="C579" i="25"/>
  <c r="AG578" i="25"/>
  <c r="C578" i="25"/>
  <c r="AG577" i="25"/>
  <c r="C577" i="25"/>
  <c r="AG576" i="25"/>
  <c r="C576" i="25"/>
  <c r="AG575" i="25"/>
  <c r="C575" i="25"/>
  <c r="AG574" i="25"/>
  <c r="C574" i="25"/>
  <c r="AG573" i="25"/>
  <c r="C573" i="25"/>
  <c r="AG572" i="25"/>
  <c r="C572" i="25"/>
  <c r="AG571" i="25"/>
  <c r="C571" i="25"/>
  <c r="AG570" i="25"/>
  <c r="C570" i="25"/>
  <c r="AG569" i="25"/>
  <c r="C569" i="25"/>
  <c r="AG568" i="25"/>
  <c r="C568" i="25"/>
  <c r="AG567" i="25"/>
  <c r="C567" i="25"/>
  <c r="AG566" i="25"/>
  <c r="C566" i="25"/>
  <c r="AG565" i="25"/>
  <c r="C565" i="25"/>
  <c r="AG564" i="25"/>
  <c r="C564" i="25"/>
  <c r="AG563" i="25"/>
  <c r="C563" i="25"/>
  <c r="AG562" i="25"/>
  <c r="C562" i="25"/>
  <c r="AG561" i="25"/>
  <c r="C561" i="25"/>
  <c r="AG560" i="25"/>
  <c r="C560" i="25"/>
  <c r="AG559" i="25"/>
  <c r="C559" i="25"/>
  <c r="AG558" i="25"/>
  <c r="C558" i="25"/>
  <c r="AG557" i="25"/>
  <c r="C557" i="25"/>
  <c r="AG556" i="25"/>
  <c r="C556" i="25"/>
  <c r="C536" i="25"/>
  <c r="C535" i="25"/>
  <c r="C534" i="25"/>
  <c r="C533" i="25"/>
  <c r="C532" i="25"/>
  <c r="C531" i="25"/>
  <c r="C530" i="25"/>
  <c r="C529" i="25"/>
  <c r="C528" i="25"/>
  <c r="C527" i="25"/>
  <c r="C526" i="25"/>
  <c r="C525" i="25"/>
  <c r="C524" i="25"/>
  <c r="C523" i="25"/>
  <c r="L451" i="25"/>
  <c r="C406" i="25"/>
  <c r="L404" i="25"/>
  <c r="L401" i="25"/>
  <c r="AG388" i="25"/>
  <c r="AG380" i="25"/>
  <c r="L375" i="25"/>
  <c r="AG351" i="25"/>
  <c r="L346" i="25"/>
  <c r="AG315" i="25"/>
  <c r="AG314" i="25"/>
  <c r="AG312" i="25"/>
  <c r="L303" i="25"/>
  <c r="L300" i="25"/>
  <c r="AG292" i="25"/>
  <c r="AG280" i="25"/>
  <c r="C277" i="25"/>
  <c r="L268" i="25"/>
  <c r="AG259" i="25"/>
  <c r="C254" i="25"/>
  <c r="AG252" i="25"/>
  <c r="L239" i="25"/>
  <c r="AG230" i="25"/>
  <c r="AG223" i="25"/>
  <c r="L214" i="25"/>
  <c r="AG211" i="25"/>
  <c r="C209" i="25"/>
  <c r="C202" i="25"/>
  <c r="C196" i="25"/>
  <c r="AG192" i="25"/>
  <c r="C187" i="25"/>
  <c r="C143" i="25"/>
  <c r="C139" i="25"/>
  <c r="L129" i="25"/>
  <c r="C124" i="25"/>
  <c r="C122" i="25"/>
  <c r="C108" i="25"/>
  <c r="AG107" i="25"/>
  <c r="C104" i="25"/>
  <c r="AG103" i="25"/>
  <c r="C94" i="25"/>
  <c r="C93" i="25"/>
  <c r="C90" i="25"/>
  <c r="C78" i="25"/>
  <c r="C77" i="25"/>
  <c r="C76" i="25"/>
  <c r="C70" i="25"/>
  <c r="C68" i="25"/>
  <c r="C65" i="25"/>
  <c r="L64" i="25"/>
  <c r="C63" i="25"/>
  <c r="C60" i="25"/>
  <c r="C56" i="25"/>
  <c r="C47" i="25"/>
  <c r="C46" i="25"/>
  <c r="C44" i="25"/>
  <c r="C43" i="25"/>
  <c r="C40" i="25"/>
  <c r="C30" i="25"/>
  <c r="C29" i="25"/>
  <c r="C24" i="25"/>
  <c r="C14" i="25"/>
  <c r="C3" i="25"/>
  <c r="C2" i="25"/>
  <c r="AG651" i="24"/>
  <c r="L651" i="24"/>
  <c r="AG650" i="24"/>
  <c r="L650" i="24"/>
  <c r="AG649" i="24"/>
  <c r="L649" i="24"/>
  <c r="AG648" i="24"/>
  <c r="L648" i="24"/>
  <c r="AG647" i="24"/>
  <c r="L647" i="24"/>
  <c r="O646" i="24"/>
  <c r="O645" i="24"/>
  <c r="O644" i="24"/>
  <c r="O643" i="24"/>
  <c r="O642" i="24"/>
  <c r="O641" i="24"/>
  <c r="O640" i="24"/>
  <c r="O639" i="24"/>
  <c r="O638" i="24"/>
  <c r="L592" i="24"/>
  <c r="L591" i="24"/>
  <c r="AG590" i="24"/>
  <c r="C590" i="24"/>
  <c r="AG589" i="24"/>
  <c r="C589" i="24"/>
  <c r="AG588" i="24"/>
  <c r="C588" i="24"/>
  <c r="AG587" i="24"/>
  <c r="C587" i="24"/>
  <c r="AG586" i="24"/>
  <c r="C586" i="24"/>
  <c r="AG585" i="24"/>
  <c r="C585" i="24"/>
  <c r="AG584" i="24"/>
  <c r="C584" i="24"/>
  <c r="AG583" i="24"/>
  <c r="C583" i="24"/>
  <c r="AG582" i="24"/>
  <c r="C582" i="24"/>
  <c r="AG581" i="24"/>
  <c r="C581" i="24"/>
  <c r="AG580" i="24"/>
  <c r="C580" i="24"/>
  <c r="AG579" i="24"/>
  <c r="C579" i="24"/>
  <c r="AG578" i="24"/>
  <c r="C578" i="24"/>
  <c r="AG577" i="24"/>
  <c r="C577" i="24"/>
  <c r="AG576" i="24"/>
  <c r="C576" i="24"/>
  <c r="AG575" i="24"/>
  <c r="C575" i="24"/>
  <c r="AG574" i="24"/>
  <c r="C574" i="24"/>
  <c r="AG573" i="24"/>
  <c r="C573" i="24"/>
  <c r="AG572" i="24"/>
  <c r="C572" i="24"/>
  <c r="AG571" i="24"/>
  <c r="C571" i="24"/>
  <c r="AG570" i="24"/>
  <c r="C570" i="24"/>
  <c r="AG569" i="24"/>
  <c r="C569" i="24"/>
  <c r="AG568" i="24"/>
  <c r="C568" i="24"/>
  <c r="AG567" i="24"/>
  <c r="C567" i="24"/>
  <c r="AG566" i="24"/>
  <c r="C566" i="24"/>
  <c r="AG565" i="24"/>
  <c r="C565" i="24"/>
  <c r="AG564" i="24"/>
  <c r="C564" i="24"/>
  <c r="AG563" i="24"/>
  <c r="C563" i="24"/>
  <c r="AG562" i="24"/>
  <c r="C562" i="24"/>
  <c r="AG561" i="24"/>
  <c r="C561" i="24"/>
  <c r="AG560" i="24"/>
  <c r="C560" i="24"/>
  <c r="AG559" i="24"/>
  <c r="C559" i="24"/>
  <c r="AG558" i="24"/>
  <c r="C558" i="24"/>
  <c r="AG557" i="24"/>
  <c r="C557" i="24"/>
  <c r="AG556" i="24"/>
  <c r="C556" i="24"/>
  <c r="C536" i="24"/>
  <c r="C535" i="24"/>
  <c r="C534" i="24"/>
  <c r="C533" i="24"/>
  <c r="C532" i="24"/>
  <c r="C531" i="24"/>
  <c r="C530" i="24"/>
  <c r="C529" i="24"/>
  <c r="C528" i="24"/>
  <c r="C527" i="24"/>
  <c r="C526" i="24"/>
  <c r="C525" i="24"/>
  <c r="C524" i="24"/>
  <c r="C523" i="24"/>
  <c r="L451" i="24"/>
  <c r="L436" i="24"/>
  <c r="L435" i="24"/>
  <c r="L434" i="24"/>
  <c r="L433" i="24"/>
  <c r="L432" i="24"/>
  <c r="L431" i="24"/>
  <c r="C389" i="24"/>
  <c r="AG364" i="24"/>
  <c r="AG355" i="24"/>
  <c r="L350" i="24"/>
  <c r="AG334" i="24"/>
  <c r="L332" i="24"/>
  <c r="AG310" i="24"/>
  <c r="AG309" i="24"/>
  <c r="AG307" i="24"/>
  <c r="L298" i="24"/>
  <c r="L296" i="24"/>
  <c r="AG287" i="24"/>
  <c r="AG255" i="24"/>
  <c r="AG249" i="24"/>
  <c r="C240" i="24"/>
  <c r="C236" i="24"/>
  <c r="AG225" i="24"/>
  <c r="C213" i="24"/>
  <c r="L212" i="24"/>
  <c r="C210" i="24"/>
  <c r="C209" i="24"/>
  <c r="C208" i="24"/>
  <c r="C205" i="24"/>
  <c r="AG201" i="24"/>
  <c r="AG192" i="24"/>
  <c r="C189" i="24"/>
  <c r="C185" i="24"/>
  <c r="C179" i="24"/>
  <c r="C175" i="24"/>
  <c r="C171" i="24"/>
  <c r="C152" i="24"/>
  <c r="C149" i="24"/>
  <c r="AG142" i="24"/>
  <c r="C137" i="24"/>
  <c r="C123" i="24"/>
  <c r="C119" i="24"/>
  <c r="C110" i="24"/>
  <c r="C109" i="24"/>
  <c r="C105" i="24"/>
  <c r="AG97" i="24"/>
  <c r="C94" i="24"/>
  <c r="C85" i="24"/>
  <c r="C84" i="24"/>
  <c r="C81" i="24"/>
  <c r="C66" i="24"/>
  <c r="C58" i="24"/>
  <c r="C55" i="24"/>
  <c r="AG52" i="24"/>
  <c r="C44" i="24"/>
  <c r="C43" i="24"/>
  <c r="C41" i="24"/>
  <c r="C30" i="24"/>
  <c r="C29" i="24"/>
  <c r="C24" i="24"/>
  <c r="AG21" i="24"/>
  <c r="C3" i="24"/>
  <c r="C2" i="24"/>
  <c r="L659" i="23"/>
  <c r="O615" i="23"/>
  <c r="L590" i="23"/>
  <c r="O589" i="23"/>
  <c r="L586" i="23"/>
  <c r="AG577" i="23"/>
  <c r="C577" i="23"/>
  <c r="AG571" i="23"/>
  <c r="C571" i="23"/>
  <c r="L570" i="23"/>
  <c r="C568" i="23"/>
  <c r="O567" i="23"/>
  <c r="AG560" i="23"/>
  <c r="C560" i="23"/>
  <c r="AG557" i="23"/>
  <c r="AG549" i="23"/>
  <c r="C549" i="23"/>
  <c r="AG542" i="23"/>
  <c r="L537" i="23"/>
  <c r="O524" i="23"/>
  <c r="AG509" i="23"/>
  <c r="L503" i="23"/>
  <c r="AG466" i="23"/>
  <c r="C465" i="23"/>
  <c r="AG463" i="23"/>
  <c r="AG460" i="23"/>
  <c r="L448" i="23"/>
  <c r="L447" i="23"/>
  <c r="O446" i="23"/>
  <c r="C434" i="23"/>
  <c r="AG433" i="23"/>
  <c r="AG428" i="23"/>
  <c r="C428" i="23"/>
  <c r="L406" i="23"/>
  <c r="AG401" i="23"/>
  <c r="C401" i="23"/>
  <c r="AG399" i="23"/>
  <c r="C399" i="23"/>
  <c r="C398" i="23"/>
  <c r="AG387" i="23"/>
  <c r="AG382" i="23"/>
  <c r="L371" i="23"/>
  <c r="C367" i="23"/>
  <c r="AG345" i="23"/>
  <c r="AG344" i="23"/>
  <c r="C344" i="23"/>
  <c r="C338" i="23"/>
  <c r="AG335" i="23"/>
  <c r="C335" i="23"/>
  <c r="L334" i="23"/>
  <c r="AG330" i="23"/>
  <c r="C330" i="23"/>
  <c r="C328" i="23"/>
  <c r="C327" i="23"/>
  <c r="C326" i="23"/>
  <c r="C323" i="23"/>
  <c r="C321" i="23"/>
  <c r="O317" i="23"/>
  <c r="AG315" i="23"/>
  <c r="C315" i="23"/>
  <c r="AG314" i="23"/>
  <c r="C314" i="23"/>
  <c r="AG311" i="23"/>
  <c r="C308" i="23"/>
  <c r="C306" i="23"/>
  <c r="C297" i="23"/>
  <c r="AG296" i="23"/>
  <c r="C250" i="23"/>
  <c r="C248" i="23"/>
  <c r="C232" i="23"/>
  <c r="AG224" i="23"/>
  <c r="AG219" i="23"/>
  <c r="C219" i="23"/>
  <c r="C217" i="23"/>
  <c r="C214" i="23"/>
  <c r="C213" i="23"/>
  <c r="C208" i="23"/>
  <c r="L206" i="23"/>
  <c r="AG204" i="23"/>
  <c r="C204" i="23"/>
  <c r="C203" i="23"/>
  <c r="C200" i="23"/>
  <c r="C199" i="23"/>
  <c r="C196" i="23"/>
  <c r="AG190" i="23"/>
  <c r="C190" i="23"/>
  <c r="AG189" i="23"/>
  <c r="C189" i="23"/>
  <c r="C181" i="23"/>
  <c r="AG175" i="23"/>
  <c r="L175" i="23"/>
  <c r="AG172" i="23"/>
  <c r="C172" i="23"/>
  <c r="AG170" i="23"/>
  <c r="O166" i="23"/>
  <c r="AG160" i="23"/>
  <c r="C160" i="23"/>
  <c r="AG159" i="23"/>
  <c r="C159" i="23"/>
  <c r="AG158" i="23"/>
  <c r="C158" i="23"/>
  <c r="AG157" i="23"/>
  <c r="C157" i="23"/>
  <c r="AG156" i="23"/>
  <c r="C156" i="23"/>
  <c r="C150" i="23"/>
  <c r="C149" i="23"/>
  <c r="AG148" i="23"/>
  <c r="C148" i="23"/>
  <c r="AG147" i="23"/>
  <c r="C147" i="23"/>
  <c r="AG146" i="23"/>
  <c r="C146" i="23"/>
  <c r="AG145" i="23"/>
  <c r="C145" i="23"/>
  <c r="C144" i="23"/>
  <c r="C141" i="23"/>
  <c r="C131" i="23"/>
  <c r="AG130" i="23"/>
  <c r="C127" i="23"/>
  <c r="AG124" i="23"/>
  <c r="L124" i="23"/>
  <c r="C122" i="23"/>
  <c r="AG117" i="23"/>
  <c r="L117" i="23"/>
  <c r="C110" i="23"/>
  <c r="L106" i="23"/>
  <c r="AG104" i="23"/>
  <c r="L104" i="23"/>
  <c r="O94" i="23"/>
  <c r="AG84" i="23"/>
  <c r="C84" i="23"/>
  <c r="AG83" i="23"/>
  <c r="C83" i="23"/>
  <c r="C80" i="23"/>
  <c r="C79" i="23"/>
  <c r="C77" i="23"/>
  <c r="L72" i="23"/>
  <c r="C71" i="23"/>
  <c r="AG64" i="23"/>
  <c r="C64" i="23"/>
  <c r="C59" i="23"/>
  <c r="C57" i="23"/>
  <c r="C56" i="23"/>
  <c r="C53" i="23"/>
  <c r="C52" i="23"/>
  <c r="C47" i="23"/>
  <c r="AG43" i="23"/>
  <c r="L43" i="23"/>
  <c r="AG37" i="23"/>
  <c r="C37" i="23"/>
  <c r="C34" i="23"/>
  <c r="AG30" i="23"/>
  <c r="C29" i="23"/>
  <c r="C25" i="23"/>
  <c r="AG23" i="23"/>
  <c r="C23" i="23"/>
  <c r="C19" i="23"/>
  <c r="O18" i="23"/>
  <c r="AG15" i="23"/>
  <c r="C15" i="23"/>
  <c r="AG14" i="23"/>
  <c r="C14" i="23"/>
  <c r="AG12" i="23"/>
  <c r="C12" i="23"/>
  <c r="AG11" i="23"/>
  <c r="C11" i="23"/>
  <c r="C3" i="23"/>
  <c r="C2" i="23"/>
  <c r="BC661" i="25" l="1"/>
  <c r="BE661" i="25" s="1"/>
  <c r="BC662" i="25"/>
  <c r="BE662" i="25" s="1"/>
  <c r="BC660" i="25"/>
  <c r="BE660" i="25" s="1"/>
  <c r="BC444" i="25"/>
  <c r="BE444" i="25" s="1"/>
  <c r="BC445" i="25"/>
  <c r="BE445" i="25" s="1"/>
  <c r="BC435" i="25"/>
  <c r="BE435" i="25" s="1"/>
  <c r="BC446" i="25"/>
  <c r="BE446" i="25" s="1"/>
  <c r="BC447" i="25"/>
  <c r="BE447" i="25" s="1"/>
  <c r="BC448" i="25"/>
  <c r="BE448" i="25" s="1"/>
  <c r="BC451" i="25"/>
  <c r="BE451" i="25" s="1"/>
  <c r="BC452" i="25"/>
  <c r="BE452" i="25" s="1"/>
  <c r="BC453" i="25"/>
  <c r="BE453" i="25" s="1"/>
  <c r="BC379" i="25"/>
  <c r="BE379" i="25" s="1"/>
  <c r="BC309" i="25"/>
  <c r="BE309" i="25" s="1"/>
  <c r="BC362" i="25"/>
  <c r="BE362" i="25" s="1"/>
  <c r="BC324" i="25"/>
  <c r="BE324" i="25" s="1"/>
  <c r="BC229" i="25"/>
  <c r="BE229" i="25" s="1"/>
  <c r="BC233" i="25"/>
  <c r="BE233" i="25" s="1"/>
  <c r="BC404" i="25"/>
  <c r="BE404" i="25" s="1"/>
  <c r="BC401" i="25"/>
  <c r="BE401" i="25" s="1"/>
  <c r="BC239" i="25"/>
  <c r="BE239" i="25" s="1"/>
  <c r="BC268" i="25"/>
  <c r="BE268" i="25" s="1"/>
  <c r="BC64" i="25"/>
  <c r="BE64" i="25" s="1"/>
  <c r="BC129" i="25"/>
  <c r="BE129" i="25" s="1"/>
  <c r="BC454" i="25"/>
  <c r="BE454" i="25" s="1"/>
  <c r="BC455" i="25"/>
  <c r="BE455" i="25" s="1"/>
  <c r="BC456" i="25"/>
  <c r="BE456" i="25" s="1"/>
  <c r="BC457" i="25"/>
  <c r="BE457" i="25" s="1"/>
  <c r="BC458" i="25"/>
  <c r="BE458" i="25" s="1"/>
  <c r="BC459" i="25"/>
  <c r="BE459" i="25" s="1"/>
  <c r="BC460" i="25"/>
  <c r="BE460" i="25" s="1"/>
  <c r="BC461" i="25"/>
  <c r="BE461" i="25" s="1"/>
  <c r="BC462" i="25"/>
  <c r="BE462" i="25" s="1"/>
  <c r="BC463" i="25"/>
  <c r="BE463" i="25" s="1"/>
  <c r="BC464" i="25"/>
  <c r="BE464" i="25" s="1"/>
  <c r="BC465" i="25"/>
  <c r="BE465" i="25" s="1"/>
  <c r="BC466" i="25"/>
  <c r="BE466" i="25" s="1"/>
  <c r="BC467" i="25"/>
  <c r="BE467" i="25" s="1"/>
  <c r="BC468" i="25"/>
  <c r="BE468" i="25" s="1"/>
  <c r="BC469" i="25"/>
  <c r="BE469" i="25" s="1"/>
  <c r="BC470" i="25"/>
  <c r="BE470" i="25" s="1"/>
  <c r="BC471" i="25"/>
  <c r="BE471" i="25" s="1"/>
  <c r="BC472" i="25"/>
  <c r="BE472" i="25" s="1"/>
  <c r="BC473" i="25"/>
  <c r="BE473" i="25" s="1"/>
  <c r="BC474" i="25"/>
  <c r="BE474" i="25" s="1"/>
  <c r="BC475" i="25"/>
  <c r="BE475" i="25" s="1"/>
  <c r="BC476" i="25"/>
  <c r="BE476" i="25" s="1"/>
  <c r="BC477" i="25"/>
  <c r="BE477" i="25" s="1"/>
  <c r="BC478" i="25"/>
  <c r="BE478" i="25" s="1"/>
  <c r="BC479" i="25"/>
  <c r="BE479" i="25" s="1"/>
  <c r="BC480" i="25"/>
  <c r="BE480" i="25" s="1"/>
  <c r="BC481" i="25"/>
  <c r="BE481" i="25" s="1"/>
  <c r="BC482" i="25"/>
  <c r="BE482" i="25" s="1"/>
  <c r="BC483" i="25"/>
  <c r="BE483" i="25" s="1"/>
  <c r="BC484" i="25"/>
  <c r="BE484" i="25" s="1"/>
  <c r="BC485" i="25"/>
  <c r="BE485" i="25" s="1"/>
  <c r="BC486" i="25"/>
  <c r="BE486" i="25" s="1"/>
  <c r="BC487" i="25"/>
  <c r="BE487" i="25" s="1"/>
  <c r="BC488" i="25"/>
  <c r="BE488" i="25" s="1"/>
  <c r="BC489" i="25"/>
  <c r="BE489" i="25" s="1"/>
  <c r="BC490" i="25"/>
  <c r="BE490" i="25" s="1"/>
  <c r="BC491" i="25"/>
  <c r="BE491" i="25" s="1"/>
  <c r="BC492" i="25"/>
  <c r="BE492" i="25" s="1"/>
  <c r="BC493" i="25"/>
  <c r="BE493" i="25" s="1"/>
  <c r="BC494" i="25"/>
  <c r="BE494" i="25" s="1"/>
  <c r="BC495" i="25"/>
  <c r="BE495" i="25" s="1"/>
  <c r="BC496" i="25"/>
  <c r="BE496" i="25" s="1"/>
  <c r="BC497" i="25"/>
  <c r="BE497" i="25" s="1"/>
  <c r="BC498" i="25"/>
  <c r="BE498" i="25" s="1"/>
  <c r="BC499" i="25"/>
  <c r="BE499" i="25" s="1"/>
  <c r="BC500" i="25"/>
  <c r="BE500" i="25" s="1"/>
  <c r="BC501" i="25"/>
  <c r="BE501" i="25" s="1"/>
  <c r="BC502" i="25"/>
  <c r="BE502" i="25" s="1"/>
  <c r="BC503" i="25"/>
  <c r="BE503" i="25" s="1"/>
  <c r="BC504" i="25"/>
  <c r="BE504" i="25" s="1"/>
  <c r="BC505" i="25"/>
  <c r="BE505" i="25" s="1"/>
  <c r="BC506" i="25"/>
  <c r="BE506" i="25" s="1"/>
  <c r="BC507" i="25"/>
  <c r="BE507" i="25" s="1"/>
  <c r="BC508" i="25"/>
  <c r="BE508" i="25" s="1"/>
  <c r="BC509" i="25"/>
  <c r="BE509" i="25" s="1"/>
  <c r="BC510" i="25"/>
  <c r="BE510" i="25" s="1"/>
  <c r="BC511" i="25"/>
  <c r="BE511" i="25" s="1"/>
  <c r="BC512" i="25"/>
  <c r="BE512" i="25" s="1"/>
  <c r="BC513" i="25"/>
  <c r="BE513" i="25" s="1"/>
  <c r="BC514" i="25"/>
  <c r="BE514" i="25" s="1"/>
  <c r="BC515" i="25"/>
  <c r="BE515" i="25" s="1"/>
  <c r="BC516" i="25"/>
  <c r="BE516" i="25" s="1"/>
  <c r="BC517" i="25"/>
  <c r="BE517" i="25" s="1"/>
  <c r="BC518" i="25"/>
  <c r="BE518" i="25" s="1"/>
  <c r="BC519" i="25"/>
  <c r="BE519" i="25" s="1"/>
  <c r="BC520" i="25"/>
  <c r="BE520" i="25" s="1"/>
  <c r="BC521" i="25"/>
  <c r="BE521" i="25" s="1"/>
  <c r="BC522" i="25"/>
  <c r="BE522" i="25" s="1"/>
  <c r="BC537" i="25"/>
  <c r="BE537" i="25" s="1"/>
  <c r="BC538" i="25"/>
  <c r="BE538" i="25" s="1"/>
  <c r="BC539" i="25"/>
  <c r="BE539" i="25" s="1"/>
  <c r="BC540" i="25"/>
  <c r="BE540" i="25" s="1"/>
  <c r="BC541" i="25"/>
  <c r="BE541" i="25" s="1"/>
  <c r="BC542" i="25"/>
  <c r="BE542" i="25" s="1"/>
  <c r="BC543" i="25"/>
  <c r="BE543" i="25" s="1"/>
  <c r="BC544" i="25"/>
  <c r="BE544" i="25" s="1"/>
  <c r="BC545" i="25"/>
  <c r="BE545" i="25" s="1"/>
  <c r="BC546" i="25"/>
  <c r="BE546" i="25" s="1"/>
  <c r="BC547" i="25"/>
  <c r="BE547" i="25" s="1"/>
  <c r="BC548" i="25"/>
  <c r="BE548" i="25" s="1"/>
  <c r="BC549" i="25"/>
  <c r="BE549" i="25" s="1"/>
  <c r="BC550" i="25"/>
  <c r="BE550" i="25" s="1"/>
  <c r="BC551" i="25"/>
  <c r="BE551" i="25" s="1"/>
  <c r="BC552" i="25"/>
  <c r="BE552" i="25" s="1"/>
  <c r="BC553" i="25"/>
  <c r="BE553" i="25" s="1"/>
  <c r="BC554" i="25"/>
  <c r="BE554" i="25" s="1"/>
  <c r="BC555" i="25"/>
  <c r="BE555" i="25" s="1"/>
  <c r="BC591" i="25"/>
  <c r="BE591" i="25" s="1"/>
  <c r="BC592" i="25"/>
  <c r="BE592" i="25" s="1"/>
  <c r="BC593" i="25"/>
  <c r="BE593" i="25" s="1"/>
  <c r="BC594" i="25"/>
  <c r="BE594" i="25" s="1"/>
  <c r="BC595" i="25"/>
  <c r="BE595" i="25" s="1"/>
  <c r="BC596" i="25"/>
  <c r="BE596" i="25" s="1"/>
  <c r="BC597" i="25"/>
  <c r="BE597" i="25" s="1"/>
  <c r="BC598" i="25"/>
  <c r="BE598" i="25" s="1"/>
  <c r="BC599" i="25"/>
  <c r="BE599" i="25" s="1"/>
  <c r="BC600" i="25"/>
  <c r="BE600" i="25" s="1"/>
  <c r="BC443" i="25"/>
  <c r="BE443" i="25" s="1"/>
  <c r="BC128" i="25"/>
  <c r="BE128" i="25" s="1"/>
  <c r="BC13" i="25"/>
  <c r="BE13" i="25" s="1"/>
  <c r="BC109" i="25"/>
  <c r="BE109" i="25" s="1"/>
  <c r="BC384" i="25"/>
  <c r="BE384" i="25" s="1"/>
  <c r="BC168" i="25"/>
  <c r="BE168" i="25" s="1"/>
  <c r="BC212" i="25"/>
  <c r="BE212" i="25" s="1"/>
  <c r="BC26" i="25"/>
  <c r="BE26" i="25" s="1"/>
  <c r="BC133" i="25"/>
  <c r="BE133" i="25" s="1"/>
  <c r="BC220" i="25"/>
  <c r="BE220" i="25" s="1"/>
  <c r="BC221" i="25"/>
  <c r="BE221" i="25" s="1"/>
  <c r="BC32" i="25"/>
  <c r="BE32" i="25" s="1"/>
  <c r="BC37" i="25"/>
  <c r="BE37" i="25" s="1"/>
  <c r="BC216" i="25"/>
  <c r="BE216" i="25" s="1"/>
  <c r="BC66" i="25"/>
  <c r="BE66" i="25" s="1"/>
  <c r="BC58" i="25"/>
  <c r="BE58" i="25" s="1"/>
  <c r="BC23" i="25"/>
  <c r="BE23" i="25" s="1"/>
  <c r="BC126" i="25"/>
  <c r="BE126" i="25" s="1"/>
  <c r="BC141" i="25"/>
  <c r="BE141" i="25" s="1"/>
  <c r="BC218" i="25"/>
  <c r="BE218" i="25" s="1"/>
  <c r="BC296" i="25"/>
  <c r="BE296" i="25" s="1"/>
  <c r="BC69" i="25"/>
  <c r="BE69" i="25" s="1"/>
  <c r="BC71" i="25"/>
  <c r="BE71" i="25" s="1"/>
  <c r="BC72" i="25"/>
  <c r="BE72" i="25" s="1"/>
  <c r="BC123" i="25"/>
  <c r="BE123" i="25" s="1"/>
  <c r="BC203" i="25"/>
  <c r="BE203" i="25" s="1"/>
  <c r="BC132" i="25"/>
  <c r="BE132" i="25" s="1"/>
  <c r="BC57" i="25"/>
  <c r="BE57" i="25" s="1"/>
  <c r="BC262" i="25"/>
  <c r="BE262" i="25" s="1"/>
  <c r="BC80" i="25"/>
  <c r="BE80" i="25" s="1"/>
  <c r="BC81" i="25"/>
  <c r="BE81" i="25" s="1"/>
  <c r="BC330" i="25"/>
  <c r="BE330" i="25" s="1"/>
  <c r="BC119" i="25"/>
  <c r="BE119" i="25" s="1"/>
  <c r="BC120" i="25"/>
  <c r="BE120" i="25" s="1"/>
  <c r="BC92" i="25"/>
  <c r="BE92" i="25" s="1"/>
  <c r="BC177" i="25"/>
  <c r="BE177" i="25" s="1"/>
  <c r="BC178" i="25"/>
  <c r="BE178" i="25" s="1"/>
  <c r="BC19" i="25"/>
  <c r="BE19" i="25" s="1"/>
  <c r="BC101" i="25"/>
  <c r="BE101" i="25" s="1"/>
  <c r="BC102" i="25"/>
  <c r="BE102" i="25" s="1"/>
  <c r="BC105" i="25"/>
  <c r="BE105" i="25" s="1"/>
  <c r="BC59" i="25"/>
  <c r="BE59" i="25" s="1"/>
  <c r="BC183" i="25"/>
  <c r="BE183" i="25" s="1"/>
  <c r="BC184" i="25"/>
  <c r="BE184" i="25" s="1"/>
  <c r="BC111" i="25"/>
  <c r="BE111" i="25" s="1"/>
  <c r="BC79" i="25"/>
  <c r="BE79" i="25" s="1"/>
  <c r="BC62" i="25"/>
  <c r="BE62" i="25" s="1"/>
  <c r="BC50" i="25"/>
  <c r="BE50" i="25" s="1"/>
  <c r="BC51" i="25"/>
  <c r="BE51" i="25" s="1"/>
  <c r="BC112" i="25"/>
  <c r="BE112" i="25" s="1"/>
  <c r="BC114" i="25"/>
  <c r="BE114" i="25" s="1"/>
  <c r="BC198" i="25"/>
  <c r="BE198" i="25" s="1"/>
  <c r="BC125" i="25"/>
  <c r="BE125" i="25" s="1"/>
  <c r="BC217" i="25"/>
  <c r="BE217" i="25" s="1"/>
  <c r="BC33" i="25"/>
  <c r="BE33" i="25" s="1"/>
  <c r="BC74" i="25"/>
  <c r="BE74" i="25" s="1"/>
  <c r="BC41" i="25"/>
  <c r="BE41" i="25" s="1"/>
  <c r="BC84" i="25"/>
  <c r="BE84" i="25" s="1"/>
  <c r="BC134" i="25"/>
  <c r="BE134" i="25" s="1"/>
  <c r="BC27" i="25"/>
  <c r="BE27" i="25" s="1"/>
  <c r="BC137" i="25"/>
  <c r="BE137" i="25" s="1"/>
  <c r="BC140" i="25"/>
  <c r="BE140" i="25" s="1"/>
  <c r="BC226" i="25"/>
  <c r="BE226" i="25" s="1"/>
  <c r="BC144" i="25"/>
  <c r="BE144" i="25" s="1"/>
  <c r="BC147" i="25"/>
  <c r="BE147" i="25" s="1"/>
  <c r="BC148" i="25"/>
  <c r="BE148" i="25" s="1"/>
  <c r="BC149" i="25"/>
  <c r="BE149" i="25" s="1"/>
  <c r="BC151" i="25"/>
  <c r="BE151" i="25" s="1"/>
  <c r="BC235" i="25"/>
  <c r="BE235" i="25" s="1"/>
  <c r="BC206" i="25"/>
  <c r="BE206" i="25" s="1"/>
  <c r="BC157" i="25"/>
  <c r="BE157" i="25" s="1"/>
  <c r="BC160" i="25"/>
  <c r="BE160" i="25" s="1"/>
  <c r="BC282" i="25"/>
  <c r="BE282" i="25" s="1"/>
  <c r="BC162" i="25"/>
  <c r="BE162" i="25" s="1"/>
  <c r="BC165" i="25"/>
  <c r="BE165" i="25" s="1"/>
  <c r="BC167" i="25"/>
  <c r="BE167" i="25" s="1"/>
  <c r="BC273" i="25"/>
  <c r="BE273" i="25" s="1"/>
  <c r="BC185" i="25"/>
  <c r="BE185" i="25" s="1"/>
  <c r="BC35" i="25"/>
  <c r="BE35" i="25" s="1"/>
  <c r="BC118" i="25"/>
  <c r="BE118" i="25" s="1"/>
  <c r="BC113" i="25"/>
  <c r="BE113" i="25" s="1"/>
  <c r="BC171" i="25"/>
  <c r="BE171" i="25" s="1"/>
  <c r="BC175" i="25"/>
  <c r="BE175" i="25" s="1"/>
  <c r="BC344" i="25"/>
  <c r="BE344" i="25" s="1"/>
  <c r="BC180" i="25"/>
  <c r="BE180" i="25" s="1"/>
  <c r="BC271" i="25"/>
  <c r="BE271" i="25" s="1"/>
  <c r="BC16" i="25"/>
  <c r="BE16" i="25" s="1"/>
  <c r="BC186" i="25"/>
  <c r="BE186" i="25" s="1"/>
  <c r="BC190" i="25"/>
  <c r="BE190" i="25" s="1"/>
  <c r="BC191" i="25"/>
  <c r="BE191" i="25" s="1"/>
  <c r="BC301" i="25"/>
  <c r="BE301" i="25" s="1"/>
  <c r="BC195" i="25"/>
  <c r="BE195" i="25" s="1"/>
  <c r="BC265" i="25"/>
  <c r="BE265" i="25" s="1"/>
  <c r="BC199" i="25"/>
  <c r="BE199" i="25" s="1"/>
  <c r="BC164" i="25"/>
  <c r="BE164" i="25" s="1"/>
  <c r="BC146" i="25"/>
  <c r="BE146" i="25" s="1"/>
  <c r="BC256" i="25"/>
  <c r="BE256" i="25" s="1"/>
  <c r="BC204" i="25"/>
  <c r="BE204" i="25" s="1"/>
  <c r="BC213" i="25"/>
  <c r="BE213" i="25" s="1"/>
  <c r="BC208" i="25"/>
  <c r="BE208" i="25" s="1"/>
  <c r="BC214" i="25"/>
  <c r="BE214" i="25" s="1"/>
  <c r="BC82" i="25"/>
  <c r="BE82" i="25" s="1"/>
  <c r="BC219" i="25"/>
  <c r="BE219" i="25" s="1"/>
  <c r="BC257" i="25"/>
  <c r="BE257" i="25" s="1"/>
  <c r="BC161" i="25"/>
  <c r="BE161" i="25" s="1"/>
  <c r="BC228" i="25"/>
  <c r="BE228" i="25" s="1"/>
  <c r="BC227" i="25"/>
  <c r="BE227" i="25" s="1"/>
  <c r="BC278" i="25"/>
  <c r="BE278" i="25" s="1"/>
  <c r="BC22" i="25"/>
  <c r="BE22" i="25" s="1"/>
  <c r="BC73" i="25"/>
  <c r="BE73" i="25" s="1"/>
  <c r="BC179" i="25"/>
  <c r="BE179" i="25" s="1"/>
  <c r="BC232" i="25"/>
  <c r="BE232" i="25" s="1"/>
  <c r="BC152" i="25"/>
  <c r="BE152" i="25" s="1"/>
  <c r="BC238" i="25"/>
  <c r="BE238" i="25" s="1"/>
  <c r="BC240" i="25"/>
  <c r="BE240" i="25" s="1"/>
  <c r="BC243" i="25"/>
  <c r="BE243" i="25" s="1"/>
  <c r="BC244" i="25"/>
  <c r="BE244" i="25" s="1"/>
  <c r="BC245" i="25"/>
  <c r="BE245" i="25" s="1"/>
  <c r="BC248" i="25"/>
  <c r="BE248" i="25" s="1"/>
  <c r="BC249" i="25"/>
  <c r="BE249" i="25" s="1"/>
  <c r="BC253" i="25"/>
  <c r="BE253" i="25" s="1"/>
  <c r="BC88" i="25"/>
  <c r="BE88" i="25" s="1"/>
  <c r="BC284" i="25"/>
  <c r="BE284" i="25" s="1"/>
  <c r="BC174" i="25"/>
  <c r="BE174" i="25" s="1"/>
  <c r="BC251" i="25"/>
  <c r="BE251" i="25" s="1"/>
  <c r="BC261" i="25"/>
  <c r="BE261" i="25" s="1"/>
  <c r="BC5" i="25"/>
  <c r="BE5" i="25" s="1"/>
  <c r="BC263" i="25"/>
  <c r="BE263" i="25" s="1"/>
  <c r="BC6" i="25"/>
  <c r="BE6" i="25" s="1"/>
  <c r="BC7" i="25"/>
  <c r="BE7" i="25" s="1"/>
  <c r="BC197" i="25"/>
  <c r="BE197" i="25" s="1"/>
  <c r="BC266" i="25"/>
  <c r="BE266" i="25" s="1"/>
  <c r="BC267" i="25"/>
  <c r="BE267" i="25" s="1"/>
  <c r="BC194" i="25"/>
  <c r="BE194" i="25" s="1"/>
  <c r="BC270" i="25"/>
  <c r="BE270" i="25" s="1"/>
  <c r="BC117" i="25"/>
  <c r="BE117" i="25" s="1"/>
  <c r="BC272" i="25"/>
  <c r="BE272" i="25" s="1"/>
  <c r="BC274" i="25"/>
  <c r="BE274" i="25" s="1"/>
  <c r="BC275" i="25"/>
  <c r="BE275" i="25" s="1"/>
  <c r="BC269" i="25"/>
  <c r="BE269" i="25" s="1"/>
  <c r="BC172" i="25"/>
  <c r="BE172" i="25" s="1"/>
  <c r="BC299" i="25"/>
  <c r="BE299" i="25" s="1"/>
  <c r="BC86" i="25"/>
  <c r="BE86" i="25" s="1"/>
  <c r="BC279" i="25"/>
  <c r="BE279" i="25" s="1"/>
  <c r="BC350" i="25"/>
  <c r="BE350" i="25" s="1"/>
  <c r="BC283" i="25"/>
  <c r="BE283" i="25" s="1"/>
  <c r="BC286" i="25"/>
  <c r="BE286" i="25" s="1"/>
  <c r="BC302" i="25"/>
  <c r="BE302" i="25" s="1"/>
  <c r="BC189" i="25"/>
  <c r="BE189" i="25" s="1"/>
  <c r="BC288" i="25"/>
  <c r="BE288" i="25" s="1"/>
  <c r="BC298" i="25"/>
  <c r="BE298" i="25" s="1"/>
  <c r="BC422" i="25"/>
  <c r="BE422" i="25" s="1"/>
  <c r="BC310" i="25"/>
  <c r="BE310" i="25" s="1"/>
  <c r="BC300" i="25"/>
  <c r="BE300" i="25" s="1"/>
  <c r="BC303" i="25"/>
  <c r="BE303" i="25" s="1"/>
  <c r="BC215" i="25"/>
  <c r="BE215" i="25" s="1"/>
  <c r="BC306" i="25"/>
  <c r="BE306" i="25" s="1"/>
  <c r="BC336" i="25"/>
  <c r="BE336" i="25" s="1"/>
  <c r="BC359" i="25"/>
  <c r="BE359" i="25" s="1"/>
  <c r="BC332" i="25"/>
  <c r="BE332" i="25" s="1"/>
  <c r="BC319" i="25"/>
  <c r="BE319" i="25" s="1"/>
  <c r="BC320" i="25"/>
  <c r="BE320" i="25" s="1"/>
  <c r="BC322" i="25"/>
  <c r="BE322" i="25" s="1"/>
  <c r="BC323" i="25"/>
  <c r="BE323" i="25" s="1"/>
  <c r="BC325" i="25"/>
  <c r="BE325" i="25" s="1"/>
  <c r="BC291" i="25"/>
  <c r="BE291" i="25" s="1"/>
  <c r="BC352" i="25"/>
  <c r="BE352" i="25" s="1"/>
  <c r="BC418" i="25"/>
  <c r="BE418" i="25" s="1"/>
  <c r="BC234" i="25"/>
  <c r="BE234" i="25" s="1"/>
  <c r="BC287" i="25"/>
  <c r="BE287" i="25" s="1"/>
  <c r="BC339" i="25"/>
  <c r="BE339" i="25" s="1"/>
  <c r="BC340" i="25"/>
  <c r="BE340" i="25" s="1"/>
  <c r="BC307" i="25"/>
  <c r="BE307" i="25" s="1"/>
  <c r="BC255" i="25"/>
  <c r="BE255" i="25" s="1"/>
  <c r="BC390" i="25"/>
  <c r="BE390" i="25" s="1"/>
  <c r="BC342" i="25"/>
  <c r="BE342" i="25" s="1"/>
  <c r="BC345" i="25"/>
  <c r="BE345" i="25" s="1"/>
  <c r="BC347" i="25"/>
  <c r="BE347" i="25" s="1"/>
  <c r="BC370" i="25"/>
  <c r="BE370" i="25" s="1"/>
  <c r="BC231" i="25"/>
  <c r="BE231" i="25" s="1"/>
  <c r="BC361" i="25"/>
  <c r="BE361" i="25" s="1"/>
  <c r="BC364" i="25"/>
  <c r="BE364" i="25" s="1"/>
  <c r="BC439" i="25"/>
  <c r="BE439" i="25" s="1"/>
  <c r="BC368" i="25"/>
  <c r="BE368" i="25" s="1"/>
  <c r="BC366" i="25"/>
  <c r="BE366" i="25" s="1"/>
  <c r="BC294" i="25"/>
  <c r="BE294" i="25" s="1"/>
  <c r="BC375" i="25"/>
  <c r="BE375" i="25" s="1"/>
  <c r="BC434" i="25"/>
  <c r="BE434" i="25" s="1"/>
  <c r="BC367" i="25"/>
  <c r="BE367" i="25" s="1"/>
  <c r="BC378" i="25"/>
  <c r="BE378" i="25" s="1"/>
  <c r="BC308" i="25"/>
  <c r="BE308" i="25" s="1"/>
  <c r="BC381" i="25"/>
  <c r="BE381" i="25" s="1"/>
  <c r="BC353" i="25"/>
  <c r="BE353" i="25" s="1"/>
  <c r="BC382" i="25"/>
  <c r="BE382" i="25" s="1"/>
  <c r="BC383" i="25"/>
  <c r="BE383" i="25" s="1"/>
  <c r="BC386" i="25"/>
  <c r="BE386" i="25" s="1"/>
  <c r="BC334" i="25"/>
  <c r="BE334" i="25" s="1"/>
  <c r="BC396" i="25"/>
  <c r="BE396" i="25" s="1"/>
  <c r="BC389" i="25"/>
  <c r="BE389" i="25" s="1"/>
  <c r="BC293" i="25"/>
  <c r="BE293" i="25" s="1"/>
  <c r="BC241" i="25"/>
  <c r="BE241" i="25" s="1"/>
  <c r="BC311" i="25"/>
  <c r="BE311" i="25" s="1"/>
  <c r="BC349" i="25"/>
  <c r="BE349" i="25" s="1"/>
  <c r="BC357" i="25"/>
  <c r="BE357" i="25" s="1"/>
  <c r="BC358" i="25"/>
  <c r="BE358" i="25" s="1"/>
  <c r="BC440" i="25"/>
  <c r="BE440" i="25" s="1"/>
  <c r="BC42" i="25"/>
  <c r="BE42" i="25" s="1"/>
  <c r="BC276" i="25"/>
  <c r="BE276" i="25" s="1"/>
  <c r="BC393" i="25"/>
  <c r="BE393" i="25" s="1"/>
  <c r="BC399" i="25"/>
  <c r="BE399" i="25" s="1"/>
  <c r="BC400" i="25"/>
  <c r="BE400" i="25" s="1"/>
  <c r="BC372" i="25"/>
  <c r="BE372" i="25" s="1"/>
  <c r="BC373" i="25"/>
  <c r="BE373" i="25" s="1"/>
  <c r="BC363" i="25"/>
  <c r="BE363" i="25" s="1"/>
  <c r="BC395" i="25"/>
  <c r="BE395" i="25" s="1"/>
  <c r="BC402" i="25"/>
  <c r="BE402" i="25" s="1"/>
  <c r="BC326" i="25"/>
  <c r="BE326" i="25" s="1"/>
  <c r="BC313" i="25"/>
  <c r="BE313" i="25" s="1"/>
  <c r="BC409" i="25"/>
  <c r="BE409" i="25" s="1"/>
  <c r="BC410" i="25"/>
  <c r="BE410" i="25" s="1"/>
  <c r="BC425" i="25"/>
  <c r="BE425" i="25" s="1"/>
  <c r="BC412" i="25"/>
  <c r="BE412" i="25" s="1"/>
  <c r="BC18" i="25"/>
  <c r="BE18" i="25" s="1"/>
  <c r="BC414" i="25"/>
  <c r="BE414" i="25" s="1"/>
  <c r="BC385" i="25"/>
  <c r="BE385" i="25" s="1"/>
  <c r="BC411" i="25"/>
  <c r="BE411" i="25" s="1"/>
  <c r="BC417" i="25"/>
  <c r="BE417" i="25" s="1"/>
  <c r="BC419" i="25"/>
  <c r="BE419" i="25" s="1"/>
  <c r="BC421" i="25"/>
  <c r="BE421" i="25" s="1"/>
  <c r="BC420" i="25"/>
  <c r="BE420" i="25" s="1"/>
  <c r="BC423" i="25"/>
  <c r="BE423" i="25" s="1"/>
  <c r="BC426" i="25"/>
  <c r="BE426" i="25" s="1"/>
  <c r="BC442" i="25"/>
  <c r="BE442" i="25" s="1"/>
  <c r="BC427" i="25"/>
  <c r="BE427" i="25" s="1"/>
  <c r="BC416" i="25"/>
  <c r="BE416" i="25" s="1"/>
  <c r="BC424" i="25"/>
  <c r="BE424" i="25" s="1"/>
  <c r="BC431" i="25"/>
  <c r="BE431" i="25" s="1"/>
  <c r="BC429" i="25"/>
  <c r="BE429" i="25" s="1"/>
  <c r="BC403" i="25"/>
  <c r="BE403" i="25" s="1"/>
  <c r="BC441" i="25"/>
  <c r="BE441" i="25" s="1"/>
  <c r="BC430" i="25"/>
  <c r="BE430" i="25" s="1"/>
  <c r="BC432" i="25"/>
  <c r="BE432" i="25" s="1"/>
  <c r="BC437" i="25"/>
  <c r="BE437" i="25" s="1"/>
  <c r="BM11" i="25"/>
  <c r="BM12" i="25"/>
  <c r="BM13" i="25"/>
  <c r="BM14" i="25"/>
  <c r="BM15" i="25"/>
  <c r="BM16" i="25"/>
  <c r="BM17" i="25"/>
  <c r="BM18" i="25"/>
  <c r="BM19" i="25"/>
  <c r="BM20" i="25"/>
  <c r="BM21" i="25"/>
  <c r="BM22" i="25"/>
  <c r="BM23" i="25"/>
  <c r="AR671" i="25"/>
  <c r="AP671" i="25"/>
  <c r="AO671" i="25"/>
  <c r="AG671" i="25"/>
  <c r="AS671" i="25" s="1"/>
  <c r="AR670" i="25"/>
  <c r="AP670" i="25"/>
  <c r="AO670" i="25"/>
  <c r="AG670" i="25"/>
  <c r="AS670" i="25" s="1"/>
  <c r="AR669" i="25"/>
  <c r="AP669" i="25"/>
  <c r="AO669" i="25"/>
  <c r="AG669" i="25"/>
  <c r="AS669" i="25" s="1"/>
  <c r="AR668" i="25"/>
  <c r="AP668" i="25"/>
  <c r="AO668" i="25"/>
  <c r="AG668" i="25"/>
  <c r="AS668" i="25" s="1"/>
  <c r="AR667" i="25"/>
  <c r="AP667" i="25"/>
  <c r="AO667" i="25"/>
  <c r="AG667" i="25"/>
  <c r="AS667" i="25" s="1"/>
  <c r="AS666" i="25"/>
  <c r="AR666" i="25"/>
  <c r="AP666" i="25"/>
  <c r="AO666" i="25"/>
  <c r="AR665" i="25"/>
  <c r="AP665" i="25"/>
  <c r="AO665" i="25"/>
  <c r="AG665" i="25"/>
  <c r="AS665" i="25" s="1"/>
  <c r="AR664" i="25"/>
  <c r="AP664" i="25"/>
  <c r="AO664" i="25"/>
  <c r="AG664" i="25"/>
  <c r="AS664" i="25" s="1"/>
  <c r="AS663" i="25"/>
  <c r="AR663" i="25"/>
  <c r="AP663" i="25"/>
  <c r="AO663" i="25"/>
  <c r="AS662" i="25"/>
  <c r="AR662" i="25"/>
  <c r="AQ662" i="25"/>
  <c r="AP662" i="25"/>
  <c r="AO662" i="25"/>
  <c r="AN662" i="25"/>
  <c r="AS661" i="25"/>
  <c r="AR661" i="25"/>
  <c r="AQ661" i="25"/>
  <c r="AP661" i="25"/>
  <c r="AO661" i="25"/>
  <c r="AN661" i="25"/>
  <c r="AS660" i="25"/>
  <c r="AR660" i="25"/>
  <c r="AQ660" i="25"/>
  <c r="AP660" i="25"/>
  <c r="AO660" i="25"/>
  <c r="AN660" i="25"/>
  <c r="AR659" i="25"/>
  <c r="AP659" i="25"/>
  <c r="AR658" i="25"/>
  <c r="AP658" i="25"/>
  <c r="AR657" i="25"/>
  <c r="AP657" i="25"/>
  <c r="AR656" i="25"/>
  <c r="AP656" i="25"/>
  <c r="AR655" i="25"/>
  <c r="AP655" i="25"/>
  <c r="AR654" i="25"/>
  <c r="AP654" i="25"/>
  <c r="AR653" i="25"/>
  <c r="AP653" i="25"/>
  <c r="AR652" i="25"/>
  <c r="AP652" i="25"/>
  <c r="AR651" i="25"/>
  <c r="AP651" i="25"/>
  <c r="AS651" i="25"/>
  <c r="AR650" i="25"/>
  <c r="AP650" i="25"/>
  <c r="AS650" i="25"/>
  <c r="AR649" i="25"/>
  <c r="AP649" i="25"/>
  <c r="AS649" i="25"/>
  <c r="AR648" i="25"/>
  <c r="AP648" i="25"/>
  <c r="AS648" i="25"/>
  <c r="AR647" i="25"/>
  <c r="AP647" i="25"/>
  <c r="AS647" i="25"/>
  <c r="AR646" i="25"/>
  <c r="AP646" i="25"/>
  <c r="AR645" i="25"/>
  <c r="AP645" i="25"/>
  <c r="AR644" i="25"/>
  <c r="AP644" i="25"/>
  <c r="AR643" i="25"/>
  <c r="AP643" i="25"/>
  <c r="AR642" i="25"/>
  <c r="AP642" i="25"/>
  <c r="AR641" i="25"/>
  <c r="AP641" i="25"/>
  <c r="AR640" i="25"/>
  <c r="AP640" i="25"/>
  <c r="AR639" i="25"/>
  <c r="AP639" i="25"/>
  <c r="AR638" i="25"/>
  <c r="AP638" i="25"/>
  <c r="AR637" i="25"/>
  <c r="AP637" i="25"/>
  <c r="AR636" i="25"/>
  <c r="AP636" i="25"/>
  <c r="AR635" i="25"/>
  <c r="AP635" i="25"/>
  <c r="AR634" i="25"/>
  <c r="AP634" i="25"/>
  <c r="AR633" i="25"/>
  <c r="AP633" i="25"/>
  <c r="AR632" i="25"/>
  <c r="AP632" i="25"/>
  <c r="AO632" i="25"/>
  <c r="AR631" i="25"/>
  <c r="AP631" i="25"/>
  <c r="AO631" i="25"/>
  <c r="AR630" i="25"/>
  <c r="AP630" i="25"/>
  <c r="AO630" i="25"/>
  <c r="AR629" i="25"/>
  <c r="AP629" i="25"/>
  <c r="AO629" i="25"/>
  <c r="AR628" i="25"/>
  <c r="AP628" i="25"/>
  <c r="AO628" i="25"/>
  <c r="AR627" i="25"/>
  <c r="AP627" i="25"/>
  <c r="AR626" i="25"/>
  <c r="AP626" i="25"/>
  <c r="AR625" i="25"/>
  <c r="AP625" i="25"/>
  <c r="AR624" i="25"/>
  <c r="AP624" i="25"/>
  <c r="AR623" i="25"/>
  <c r="AP623" i="25"/>
  <c r="AR622" i="25"/>
  <c r="AP622" i="25"/>
  <c r="AR621" i="25"/>
  <c r="AP621" i="25"/>
  <c r="AR620" i="25"/>
  <c r="AP620" i="25"/>
  <c r="AR619" i="25"/>
  <c r="AP619" i="25"/>
  <c r="AR618" i="25"/>
  <c r="AP618" i="25"/>
  <c r="AR617" i="25"/>
  <c r="AP617" i="25"/>
  <c r="AR616" i="25"/>
  <c r="AP616" i="25"/>
  <c r="AR615" i="25"/>
  <c r="AP615" i="25"/>
  <c r="AR614" i="25"/>
  <c r="AP614" i="25"/>
  <c r="AR613" i="25"/>
  <c r="AP613" i="25"/>
  <c r="AS612" i="25"/>
  <c r="AR612" i="25"/>
  <c r="AP612" i="25"/>
  <c r="AS611" i="25"/>
  <c r="AR611" i="25"/>
  <c r="AP611" i="25"/>
  <c r="AS610" i="25"/>
  <c r="AR610" i="25"/>
  <c r="AP610" i="25"/>
  <c r="AS609" i="25"/>
  <c r="AR609" i="25"/>
  <c r="AP609" i="25"/>
  <c r="AS608" i="25"/>
  <c r="AR608" i="25"/>
  <c r="AP608" i="25"/>
  <c r="AO608" i="25"/>
  <c r="H608" i="25"/>
  <c r="AN608" i="25" s="1"/>
  <c r="E608" i="25"/>
  <c r="AS607" i="25"/>
  <c r="AR607" i="25"/>
  <c r="AP607" i="25"/>
  <c r="AO607" i="25"/>
  <c r="H607" i="25"/>
  <c r="E607" i="25"/>
  <c r="AS606" i="25"/>
  <c r="AR606" i="25"/>
  <c r="AP606" i="25"/>
  <c r="AO606" i="25"/>
  <c r="H606" i="25"/>
  <c r="E606" i="25"/>
  <c r="AS605" i="25"/>
  <c r="AR605" i="25"/>
  <c r="AP605" i="25"/>
  <c r="AO605" i="25"/>
  <c r="H605" i="25"/>
  <c r="AN605" i="25" s="1"/>
  <c r="E605" i="25"/>
  <c r="AS604" i="25"/>
  <c r="AR604" i="25"/>
  <c r="AP604" i="25"/>
  <c r="AO604" i="25"/>
  <c r="H604" i="25"/>
  <c r="E604" i="25"/>
  <c r="AS603" i="25"/>
  <c r="AR603" i="25"/>
  <c r="AP603" i="25"/>
  <c r="AO603" i="25"/>
  <c r="H603" i="25"/>
  <c r="E603" i="25"/>
  <c r="AS602" i="25"/>
  <c r="AR602" i="25"/>
  <c r="AP602" i="25"/>
  <c r="AO602" i="25"/>
  <c r="H602" i="25"/>
  <c r="AN602" i="25" s="1"/>
  <c r="E602" i="25"/>
  <c r="AS601" i="25"/>
  <c r="AR601" i="25"/>
  <c r="AP601" i="25"/>
  <c r="AO601" i="25"/>
  <c r="H601" i="25"/>
  <c r="BC601" i="25" s="1"/>
  <c r="BE601" i="25" s="1"/>
  <c r="E601" i="25"/>
  <c r="AS600" i="25"/>
  <c r="AR600" i="25"/>
  <c r="AQ600" i="25"/>
  <c r="AP600" i="25"/>
  <c r="AO600" i="25"/>
  <c r="AN600" i="25"/>
  <c r="F600" i="25"/>
  <c r="E600" i="25"/>
  <c r="AS599" i="25"/>
  <c r="AR599" i="25"/>
  <c r="AQ599" i="25"/>
  <c r="AP599" i="25"/>
  <c r="AO599" i="25"/>
  <c r="AN599" i="25"/>
  <c r="F599" i="25"/>
  <c r="E599" i="25"/>
  <c r="AS598" i="25"/>
  <c r="AR598" i="25"/>
  <c r="AQ598" i="25"/>
  <c r="AP598" i="25"/>
  <c r="AO598" i="25"/>
  <c r="AN598" i="25"/>
  <c r="F598" i="25"/>
  <c r="E598" i="25"/>
  <c r="AS597" i="25"/>
  <c r="AR597" i="25"/>
  <c r="AQ597" i="25"/>
  <c r="AP597" i="25"/>
  <c r="AO597" i="25"/>
  <c r="AN597" i="25"/>
  <c r="F597" i="25"/>
  <c r="E597" i="25"/>
  <c r="AS596" i="25"/>
  <c r="AR596" i="25"/>
  <c r="AQ596" i="25"/>
  <c r="AP596" i="25"/>
  <c r="AO596" i="25"/>
  <c r="AN596" i="25"/>
  <c r="F596" i="25"/>
  <c r="E596" i="25"/>
  <c r="AS595" i="25"/>
  <c r="AR595" i="25"/>
  <c r="AQ595" i="25"/>
  <c r="AP595" i="25"/>
  <c r="AO595" i="25"/>
  <c r="AN595" i="25"/>
  <c r="F595" i="25"/>
  <c r="E595" i="25"/>
  <c r="AS594" i="25"/>
  <c r="AR594" i="25"/>
  <c r="AQ594" i="25"/>
  <c r="AP594" i="25"/>
  <c r="AO594" i="25"/>
  <c r="AN594" i="25"/>
  <c r="F594" i="25"/>
  <c r="E594" i="25"/>
  <c r="AS593" i="25"/>
  <c r="AR593" i="25"/>
  <c r="AQ593" i="25"/>
  <c r="AP593" i="25"/>
  <c r="AO593" i="25"/>
  <c r="AN593" i="25"/>
  <c r="F593" i="25"/>
  <c r="E593" i="25"/>
  <c r="AS592" i="25"/>
  <c r="AR592" i="25"/>
  <c r="AQ592" i="25"/>
  <c r="AP592" i="25"/>
  <c r="F592" i="25"/>
  <c r="AS591" i="25"/>
  <c r="AR591" i="25"/>
  <c r="AQ591" i="25"/>
  <c r="AP591" i="25"/>
  <c r="F591" i="25"/>
  <c r="AR590" i="25"/>
  <c r="AP590" i="25"/>
  <c r="AS590" i="25"/>
  <c r="AR589" i="25"/>
  <c r="AP589" i="25"/>
  <c r="AS589" i="25"/>
  <c r="AR588" i="25"/>
  <c r="AP588" i="25"/>
  <c r="AS588" i="25"/>
  <c r="AR587" i="25"/>
  <c r="AP587" i="25"/>
  <c r="AS587" i="25"/>
  <c r="AR586" i="25"/>
  <c r="AP586" i="25"/>
  <c r="AS586" i="25"/>
  <c r="AR585" i="25"/>
  <c r="AP585" i="25"/>
  <c r="AS585" i="25"/>
  <c r="AR584" i="25"/>
  <c r="AP584" i="25"/>
  <c r="AS584" i="25"/>
  <c r="AR583" i="25"/>
  <c r="AP583" i="25"/>
  <c r="AS583" i="25"/>
  <c r="AR582" i="25"/>
  <c r="AP582" i="25"/>
  <c r="AS582" i="25"/>
  <c r="AR581" i="25"/>
  <c r="AP581" i="25"/>
  <c r="AS581" i="25"/>
  <c r="AR580" i="25"/>
  <c r="AP580" i="25"/>
  <c r="AS580" i="25"/>
  <c r="AR579" i="25"/>
  <c r="AP579" i="25"/>
  <c r="AS579" i="25"/>
  <c r="AR578" i="25"/>
  <c r="AP578" i="25"/>
  <c r="AS578" i="25"/>
  <c r="AR577" i="25"/>
  <c r="AP577" i="25"/>
  <c r="AS577" i="25"/>
  <c r="AR576" i="25"/>
  <c r="AP576" i="25"/>
  <c r="AS576" i="25"/>
  <c r="AR575" i="25"/>
  <c r="AP575" i="25"/>
  <c r="AS575" i="25"/>
  <c r="AR574" i="25"/>
  <c r="AP574" i="25"/>
  <c r="AS574" i="25"/>
  <c r="AR573" i="25"/>
  <c r="AP573" i="25"/>
  <c r="AS573" i="25"/>
  <c r="AR572" i="25"/>
  <c r="AP572" i="25"/>
  <c r="AS572" i="25"/>
  <c r="AR571" i="25"/>
  <c r="AP571" i="25"/>
  <c r="AS571" i="25"/>
  <c r="AR570" i="25"/>
  <c r="AP570" i="25"/>
  <c r="AS570" i="25"/>
  <c r="AR569" i="25"/>
  <c r="AP569" i="25"/>
  <c r="AS569" i="25"/>
  <c r="AR568" i="25"/>
  <c r="AP568" i="25"/>
  <c r="AS568" i="25"/>
  <c r="AR567" i="25"/>
  <c r="AP567" i="25"/>
  <c r="AS567" i="25"/>
  <c r="AR566" i="25"/>
  <c r="AP566" i="25"/>
  <c r="AS566" i="25"/>
  <c r="AR565" i="25"/>
  <c r="AP565" i="25"/>
  <c r="AS565" i="25"/>
  <c r="AR564" i="25"/>
  <c r="AP564" i="25"/>
  <c r="AS564" i="25"/>
  <c r="AR563" i="25"/>
  <c r="AP563" i="25"/>
  <c r="AS563" i="25"/>
  <c r="AR562" i="25"/>
  <c r="AP562" i="25"/>
  <c r="AS562" i="25"/>
  <c r="AR561" i="25"/>
  <c r="AP561" i="25"/>
  <c r="AS561" i="25"/>
  <c r="AR560" i="25"/>
  <c r="AP560" i="25"/>
  <c r="AS560" i="25"/>
  <c r="AR559" i="25"/>
  <c r="AP559" i="25"/>
  <c r="AS559" i="25"/>
  <c r="AR558" i="25"/>
  <c r="AP558" i="25"/>
  <c r="AS558" i="25"/>
  <c r="AR557" i="25"/>
  <c r="AP557" i="25"/>
  <c r="AS557" i="25"/>
  <c r="AR556" i="25"/>
  <c r="AP556" i="25"/>
  <c r="AS556" i="25"/>
  <c r="AS555" i="25"/>
  <c r="AR555" i="25"/>
  <c r="AQ555" i="25"/>
  <c r="AP555" i="25"/>
  <c r="AO555" i="25"/>
  <c r="AN555" i="25"/>
  <c r="F555" i="25"/>
  <c r="E555" i="25"/>
  <c r="AS554" i="25"/>
  <c r="AR554" i="25"/>
  <c r="AQ554" i="25"/>
  <c r="AP554" i="25"/>
  <c r="AO554" i="25"/>
  <c r="AN554" i="25"/>
  <c r="F554" i="25"/>
  <c r="E554" i="25"/>
  <c r="AS553" i="25"/>
  <c r="AR553" i="25"/>
  <c r="AQ553" i="25"/>
  <c r="AP553" i="25"/>
  <c r="AO553" i="25"/>
  <c r="AN553" i="25"/>
  <c r="F553" i="25"/>
  <c r="E553" i="25"/>
  <c r="AS552" i="25"/>
  <c r="AR552" i="25"/>
  <c r="AQ552" i="25"/>
  <c r="AP552" i="25"/>
  <c r="AO552" i="25"/>
  <c r="AN552" i="25"/>
  <c r="F552" i="25"/>
  <c r="E552" i="25"/>
  <c r="AS551" i="25"/>
  <c r="AR551" i="25"/>
  <c r="AQ551" i="25"/>
  <c r="AP551" i="25"/>
  <c r="AO551" i="25"/>
  <c r="AN551" i="25"/>
  <c r="F551" i="25"/>
  <c r="E551" i="25"/>
  <c r="AS550" i="25"/>
  <c r="AR550" i="25"/>
  <c r="AQ550" i="25"/>
  <c r="AP550" i="25"/>
  <c r="AO550" i="25"/>
  <c r="AN550" i="25"/>
  <c r="F550" i="25"/>
  <c r="E550" i="25"/>
  <c r="AS549" i="25"/>
  <c r="AR549" i="25"/>
  <c r="AQ549" i="25"/>
  <c r="AP549" i="25"/>
  <c r="AO549" i="25"/>
  <c r="AN549" i="25"/>
  <c r="F549" i="25"/>
  <c r="E549" i="25"/>
  <c r="AS548" i="25"/>
  <c r="AR548" i="25"/>
  <c r="AQ548" i="25"/>
  <c r="AP548" i="25"/>
  <c r="AO548" i="25"/>
  <c r="AN548" i="25"/>
  <c r="F548" i="25"/>
  <c r="E548" i="25"/>
  <c r="AS547" i="25"/>
  <c r="AR547" i="25"/>
  <c r="AQ547" i="25"/>
  <c r="AP547" i="25"/>
  <c r="AO547" i="25"/>
  <c r="AN547" i="25"/>
  <c r="F547" i="25"/>
  <c r="E547" i="25"/>
  <c r="AS546" i="25"/>
  <c r="AR546" i="25"/>
  <c r="AQ546" i="25"/>
  <c r="AP546" i="25"/>
  <c r="AO546" i="25"/>
  <c r="AN546" i="25"/>
  <c r="F546" i="25"/>
  <c r="E546" i="25"/>
  <c r="AS545" i="25"/>
  <c r="AR545" i="25"/>
  <c r="AQ545" i="25"/>
  <c r="AP545" i="25"/>
  <c r="AO545" i="25"/>
  <c r="AN545" i="25"/>
  <c r="F545" i="25"/>
  <c r="E545" i="25"/>
  <c r="AS544" i="25"/>
  <c r="AR544" i="25"/>
  <c r="AQ544" i="25"/>
  <c r="AP544" i="25"/>
  <c r="AO544" i="25"/>
  <c r="AN544" i="25"/>
  <c r="F544" i="25"/>
  <c r="E544" i="25"/>
  <c r="AS543" i="25"/>
  <c r="AR543" i="25"/>
  <c r="AQ543" i="25"/>
  <c r="AP543" i="25"/>
  <c r="AO543" i="25"/>
  <c r="AN543" i="25"/>
  <c r="F543" i="25"/>
  <c r="E543" i="25"/>
  <c r="AS542" i="25"/>
  <c r="AR542" i="25"/>
  <c r="AQ542" i="25"/>
  <c r="AP542" i="25"/>
  <c r="AO542" i="25"/>
  <c r="AN542" i="25"/>
  <c r="F542" i="25"/>
  <c r="E542" i="25"/>
  <c r="AS541" i="25"/>
  <c r="AR541" i="25"/>
  <c r="AQ541" i="25"/>
  <c r="AP541" i="25"/>
  <c r="AO541" i="25"/>
  <c r="AN541" i="25"/>
  <c r="F541" i="25"/>
  <c r="E541" i="25"/>
  <c r="AS540" i="25"/>
  <c r="AR540" i="25"/>
  <c r="AQ540" i="25"/>
  <c r="AP540" i="25"/>
  <c r="AO540" i="25"/>
  <c r="AN540" i="25"/>
  <c r="F540" i="25"/>
  <c r="E540" i="25"/>
  <c r="AS539" i="25"/>
  <c r="AR539" i="25"/>
  <c r="AQ539" i="25"/>
  <c r="AP539" i="25"/>
  <c r="AO539" i="25"/>
  <c r="AN539" i="25"/>
  <c r="F539" i="25"/>
  <c r="E539" i="25"/>
  <c r="AS538" i="25"/>
  <c r="AR538" i="25"/>
  <c r="AQ538" i="25"/>
  <c r="AP538" i="25"/>
  <c r="AO538" i="25"/>
  <c r="AN538" i="25"/>
  <c r="F538" i="25"/>
  <c r="E538" i="25"/>
  <c r="AS537" i="25"/>
  <c r="AR537" i="25"/>
  <c r="AQ537" i="25"/>
  <c r="AP537" i="25"/>
  <c r="AO537" i="25"/>
  <c r="AN537" i="25"/>
  <c r="F537" i="25"/>
  <c r="E537" i="25"/>
  <c r="AP536" i="25"/>
  <c r="AP535" i="25"/>
  <c r="AP534" i="25"/>
  <c r="AP533" i="25"/>
  <c r="AP532" i="25"/>
  <c r="AP531" i="25"/>
  <c r="AP530" i="25"/>
  <c r="AP529" i="25"/>
  <c r="AP528" i="25"/>
  <c r="AP527" i="25"/>
  <c r="AP526" i="25"/>
  <c r="AP525" i="25"/>
  <c r="AP524" i="25"/>
  <c r="AP523" i="25"/>
  <c r="AS522" i="25"/>
  <c r="AR522" i="25"/>
  <c r="AQ522" i="25"/>
  <c r="AP522" i="25"/>
  <c r="AO522" i="25"/>
  <c r="AN522" i="25"/>
  <c r="F522" i="25"/>
  <c r="E522" i="25"/>
  <c r="AS521" i="25"/>
  <c r="AR521" i="25"/>
  <c r="AQ521" i="25"/>
  <c r="AP521" i="25"/>
  <c r="AO521" i="25"/>
  <c r="AN521" i="25"/>
  <c r="F521" i="25"/>
  <c r="E521" i="25"/>
  <c r="AS520" i="25"/>
  <c r="AR520" i="25"/>
  <c r="AQ520" i="25"/>
  <c r="AP520" i="25"/>
  <c r="AO520" i="25"/>
  <c r="AN520" i="25"/>
  <c r="F520" i="25"/>
  <c r="E520" i="25"/>
  <c r="AS519" i="25"/>
  <c r="AR519" i="25"/>
  <c r="AQ519" i="25"/>
  <c r="AP519" i="25"/>
  <c r="AO519" i="25"/>
  <c r="AN519" i="25"/>
  <c r="F519" i="25"/>
  <c r="E519" i="25"/>
  <c r="AS518" i="25"/>
  <c r="AR518" i="25"/>
  <c r="AQ518" i="25"/>
  <c r="AP518" i="25"/>
  <c r="AO518" i="25"/>
  <c r="AN518" i="25"/>
  <c r="F518" i="25"/>
  <c r="E518" i="25"/>
  <c r="AS517" i="25"/>
  <c r="AR517" i="25"/>
  <c r="AQ517" i="25"/>
  <c r="AP517" i="25"/>
  <c r="AO517" i="25"/>
  <c r="AN517" i="25"/>
  <c r="F517" i="25"/>
  <c r="E517" i="25"/>
  <c r="AS516" i="25"/>
  <c r="AR516" i="25"/>
  <c r="AQ516" i="25"/>
  <c r="AP516" i="25"/>
  <c r="AO516" i="25"/>
  <c r="AN516" i="25"/>
  <c r="F516" i="25"/>
  <c r="E516" i="25"/>
  <c r="AS515" i="25"/>
  <c r="AR515" i="25"/>
  <c r="AQ515" i="25"/>
  <c r="AP515" i="25"/>
  <c r="AO515" i="25"/>
  <c r="AN515" i="25"/>
  <c r="F515" i="25"/>
  <c r="E515" i="25"/>
  <c r="AS514" i="25"/>
  <c r="AR514" i="25"/>
  <c r="AQ514" i="25"/>
  <c r="AP514" i="25"/>
  <c r="AO514" i="25"/>
  <c r="AN514" i="25"/>
  <c r="F514" i="25"/>
  <c r="E514" i="25"/>
  <c r="AS513" i="25"/>
  <c r="AR513" i="25"/>
  <c r="AQ513" i="25"/>
  <c r="AP513" i="25"/>
  <c r="AO513" i="25"/>
  <c r="AN513" i="25"/>
  <c r="F513" i="25"/>
  <c r="E513" i="25"/>
  <c r="AS512" i="25"/>
  <c r="AR512" i="25"/>
  <c r="AQ512" i="25"/>
  <c r="AP512" i="25"/>
  <c r="AO512" i="25"/>
  <c r="AN512" i="25"/>
  <c r="F512" i="25"/>
  <c r="E512" i="25"/>
  <c r="AS511" i="25"/>
  <c r="AR511" i="25"/>
  <c r="AQ511" i="25"/>
  <c r="AP511" i="25"/>
  <c r="AO511" i="25"/>
  <c r="AN511" i="25"/>
  <c r="F511" i="25"/>
  <c r="E511" i="25"/>
  <c r="AS510" i="25"/>
  <c r="AR510" i="25"/>
  <c r="AQ510" i="25"/>
  <c r="AP510" i="25"/>
  <c r="AO510" i="25"/>
  <c r="AN510" i="25"/>
  <c r="F510" i="25"/>
  <c r="E510" i="25"/>
  <c r="AS509" i="25"/>
  <c r="AR509" i="25"/>
  <c r="AQ509" i="25"/>
  <c r="AP509" i="25"/>
  <c r="AO509" i="25"/>
  <c r="AN509" i="25"/>
  <c r="F509" i="25"/>
  <c r="E509" i="25"/>
  <c r="AS508" i="25"/>
  <c r="AR508" i="25"/>
  <c r="AQ508" i="25"/>
  <c r="AP508" i="25"/>
  <c r="AO508" i="25"/>
  <c r="AN508" i="25"/>
  <c r="F508" i="25"/>
  <c r="E508" i="25"/>
  <c r="AS507" i="25"/>
  <c r="AR507" i="25"/>
  <c r="AQ507" i="25"/>
  <c r="AP507" i="25"/>
  <c r="AO507" i="25"/>
  <c r="AN507" i="25"/>
  <c r="F507" i="25"/>
  <c r="E507" i="25"/>
  <c r="AS506" i="25"/>
  <c r="AR506" i="25"/>
  <c r="AQ506" i="25"/>
  <c r="AP506" i="25"/>
  <c r="AO506" i="25"/>
  <c r="AN506" i="25"/>
  <c r="F506" i="25"/>
  <c r="E506" i="25"/>
  <c r="AS505" i="25"/>
  <c r="AR505" i="25"/>
  <c r="AQ505" i="25"/>
  <c r="AP505" i="25"/>
  <c r="AO505" i="25"/>
  <c r="AN505" i="25"/>
  <c r="F505" i="25"/>
  <c r="E505" i="25"/>
  <c r="AS504" i="25"/>
  <c r="AR504" i="25"/>
  <c r="AQ504" i="25"/>
  <c r="AP504" i="25"/>
  <c r="AO504" i="25"/>
  <c r="AN504" i="25"/>
  <c r="F504" i="25"/>
  <c r="E504" i="25"/>
  <c r="AS503" i="25"/>
  <c r="AR503" i="25"/>
  <c r="AQ503" i="25"/>
  <c r="AP503" i="25"/>
  <c r="AO503" i="25"/>
  <c r="AN503" i="25"/>
  <c r="F503" i="25"/>
  <c r="E503" i="25"/>
  <c r="AS502" i="25"/>
  <c r="AR502" i="25"/>
  <c r="AQ502" i="25"/>
  <c r="AP502" i="25"/>
  <c r="AO502" i="25"/>
  <c r="AN502" i="25"/>
  <c r="F502" i="25"/>
  <c r="E502" i="25"/>
  <c r="AS501" i="25"/>
  <c r="AR501" i="25"/>
  <c r="AQ501" i="25"/>
  <c r="AP501" i="25"/>
  <c r="AO501" i="25"/>
  <c r="AN501" i="25"/>
  <c r="F501" i="25"/>
  <c r="E501" i="25"/>
  <c r="AS500" i="25"/>
  <c r="AR500" i="25"/>
  <c r="AQ500" i="25"/>
  <c r="AP500" i="25"/>
  <c r="AO500" i="25"/>
  <c r="AN500" i="25"/>
  <c r="F500" i="25"/>
  <c r="E500" i="25"/>
  <c r="AS499" i="25"/>
  <c r="AR499" i="25"/>
  <c r="AQ499" i="25"/>
  <c r="AP499" i="25"/>
  <c r="AO499" i="25"/>
  <c r="AN499" i="25"/>
  <c r="F499" i="25"/>
  <c r="E499" i="25"/>
  <c r="AS498" i="25"/>
  <c r="AR498" i="25"/>
  <c r="AQ498" i="25"/>
  <c r="AP498" i="25"/>
  <c r="AO498" i="25"/>
  <c r="AN498" i="25"/>
  <c r="F498" i="25"/>
  <c r="E498" i="25"/>
  <c r="AS497" i="25"/>
  <c r="AR497" i="25"/>
  <c r="AQ497" i="25"/>
  <c r="AP497" i="25"/>
  <c r="AO497" i="25"/>
  <c r="AN497" i="25"/>
  <c r="F497" i="25"/>
  <c r="E497" i="25"/>
  <c r="AS496" i="25"/>
  <c r="AR496" i="25"/>
  <c r="AQ496" i="25"/>
  <c r="AP496" i="25"/>
  <c r="AO496" i="25"/>
  <c r="AN496" i="25"/>
  <c r="F496" i="25"/>
  <c r="E496" i="25"/>
  <c r="AS495" i="25"/>
  <c r="AR495" i="25"/>
  <c r="AQ495" i="25"/>
  <c r="AP495" i="25"/>
  <c r="AO495" i="25"/>
  <c r="AN495" i="25"/>
  <c r="F495" i="25"/>
  <c r="E495" i="25"/>
  <c r="AS494" i="25"/>
  <c r="AR494" i="25"/>
  <c r="AQ494" i="25"/>
  <c r="AP494" i="25"/>
  <c r="AO494" i="25"/>
  <c r="AN494" i="25"/>
  <c r="F494" i="25"/>
  <c r="E494" i="25"/>
  <c r="AS493" i="25"/>
  <c r="AR493" i="25"/>
  <c r="AQ493" i="25"/>
  <c r="AP493" i="25"/>
  <c r="AO493" i="25"/>
  <c r="AN493" i="25"/>
  <c r="F493" i="25"/>
  <c r="E493" i="25"/>
  <c r="AS492" i="25"/>
  <c r="AR492" i="25"/>
  <c r="AQ492" i="25"/>
  <c r="AP492" i="25"/>
  <c r="AO492" i="25"/>
  <c r="AN492" i="25"/>
  <c r="F492" i="25"/>
  <c r="E492" i="25"/>
  <c r="AS491" i="25"/>
  <c r="AR491" i="25"/>
  <c r="AQ491" i="25"/>
  <c r="AP491" i="25"/>
  <c r="AO491" i="25"/>
  <c r="AN491" i="25"/>
  <c r="F491" i="25"/>
  <c r="E491" i="25"/>
  <c r="AS490" i="25"/>
  <c r="AR490" i="25"/>
  <c r="AQ490" i="25"/>
  <c r="AP490" i="25"/>
  <c r="AO490" i="25"/>
  <c r="AN490" i="25"/>
  <c r="F490" i="25"/>
  <c r="E490" i="25"/>
  <c r="AS489" i="25"/>
  <c r="AR489" i="25"/>
  <c r="AQ489" i="25"/>
  <c r="AP489" i="25"/>
  <c r="AO489" i="25"/>
  <c r="AN489" i="25"/>
  <c r="F489" i="25"/>
  <c r="E489" i="25"/>
  <c r="AS488" i="25"/>
  <c r="AR488" i="25"/>
  <c r="AQ488" i="25"/>
  <c r="AP488" i="25"/>
  <c r="AO488" i="25"/>
  <c r="AN488" i="25"/>
  <c r="F488" i="25"/>
  <c r="E488" i="25"/>
  <c r="AS487" i="25"/>
  <c r="AR487" i="25"/>
  <c r="AQ487" i="25"/>
  <c r="AP487" i="25"/>
  <c r="AO487" i="25"/>
  <c r="AN487" i="25"/>
  <c r="F487" i="25"/>
  <c r="E487" i="25"/>
  <c r="AS486" i="25"/>
  <c r="AR486" i="25"/>
  <c r="AQ486" i="25"/>
  <c r="AP486" i="25"/>
  <c r="AO486" i="25"/>
  <c r="AN486" i="25"/>
  <c r="F486" i="25"/>
  <c r="E486" i="25"/>
  <c r="AS485" i="25"/>
  <c r="AR485" i="25"/>
  <c r="AQ485" i="25"/>
  <c r="AP485" i="25"/>
  <c r="AO485" i="25"/>
  <c r="AN485" i="25"/>
  <c r="F485" i="25"/>
  <c r="E485" i="25"/>
  <c r="AS484" i="25"/>
  <c r="AR484" i="25"/>
  <c r="AQ484" i="25"/>
  <c r="AP484" i="25"/>
  <c r="AO484" i="25"/>
  <c r="AN484" i="25"/>
  <c r="F484" i="25"/>
  <c r="E484" i="25"/>
  <c r="AS483" i="25"/>
  <c r="AR483" i="25"/>
  <c r="AQ483" i="25"/>
  <c r="AP483" i="25"/>
  <c r="AO483" i="25"/>
  <c r="AN483" i="25"/>
  <c r="F483" i="25"/>
  <c r="E483" i="25"/>
  <c r="AS482" i="25"/>
  <c r="AR482" i="25"/>
  <c r="AQ482" i="25"/>
  <c r="AP482" i="25"/>
  <c r="AO482" i="25"/>
  <c r="AN482" i="25"/>
  <c r="F482" i="25"/>
  <c r="E482" i="25"/>
  <c r="AS481" i="25"/>
  <c r="AR481" i="25"/>
  <c r="AQ481" i="25"/>
  <c r="AP481" i="25"/>
  <c r="AO481" i="25"/>
  <c r="AN481" i="25"/>
  <c r="F481" i="25"/>
  <c r="E481" i="25"/>
  <c r="AS480" i="25"/>
  <c r="AR480" i="25"/>
  <c r="AQ480" i="25"/>
  <c r="AP480" i="25"/>
  <c r="AO480" i="25"/>
  <c r="AN480" i="25"/>
  <c r="F480" i="25"/>
  <c r="E480" i="25"/>
  <c r="AS479" i="25"/>
  <c r="AR479" i="25"/>
  <c r="AQ479" i="25"/>
  <c r="AP479" i="25"/>
  <c r="AO479" i="25"/>
  <c r="AN479" i="25"/>
  <c r="F479" i="25"/>
  <c r="E479" i="25"/>
  <c r="AS478" i="25"/>
  <c r="AR478" i="25"/>
  <c r="AQ478" i="25"/>
  <c r="AP478" i="25"/>
  <c r="AO478" i="25"/>
  <c r="AN478" i="25"/>
  <c r="F478" i="25"/>
  <c r="E478" i="25"/>
  <c r="AS477" i="25"/>
  <c r="AR477" i="25"/>
  <c r="AQ477" i="25"/>
  <c r="AP477" i="25"/>
  <c r="AO477" i="25"/>
  <c r="AN477" i="25"/>
  <c r="F477" i="25"/>
  <c r="E477" i="25"/>
  <c r="AS476" i="25"/>
  <c r="AR476" i="25"/>
  <c r="AQ476" i="25"/>
  <c r="AP476" i="25"/>
  <c r="AO476" i="25"/>
  <c r="AN476" i="25"/>
  <c r="F476" i="25"/>
  <c r="E476" i="25"/>
  <c r="AS475" i="25"/>
  <c r="AR475" i="25"/>
  <c r="AQ475" i="25"/>
  <c r="AP475" i="25"/>
  <c r="AO475" i="25"/>
  <c r="AN475" i="25"/>
  <c r="F475" i="25"/>
  <c r="E475" i="25"/>
  <c r="AS474" i="25"/>
  <c r="AR474" i="25"/>
  <c r="AQ474" i="25"/>
  <c r="AP474" i="25"/>
  <c r="AO474" i="25"/>
  <c r="AN474" i="25"/>
  <c r="F474" i="25"/>
  <c r="E474" i="25"/>
  <c r="AS473" i="25"/>
  <c r="AR473" i="25"/>
  <c r="AQ473" i="25"/>
  <c r="AP473" i="25"/>
  <c r="AO473" i="25"/>
  <c r="AN473" i="25"/>
  <c r="F473" i="25"/>
  <c r="E473" i="25"/>
  <c r="AS472" i="25"/>
  <c r="AR472" i="25"/>
  <c r="AQ472" i="25"/>
  <c r="AP472" i="25"/>
  <c r="AO472" i="25"/>
  <c r="AN472" i="25"/>
  <c r="F472" i="25"/>
  <c r="E472" i="25"/>
  <c r="AS471" i="25"/>
  <c r="AR471" i="25"/>
  <c r="AQ471" i="25"/>
  <c r="AP471" i="25"/>
  <c r="AO471" i="25"/>
  <c r="AN471" i="25"/>
  <c r="F471" i="25"/>
  <c r="E471" i="25"/>
  <c r="AS470" i="25"/>
  <c r="AR470" i="25"/>
  <c r="AQ470" i="25"/>
  <c r="AP470" i="25"/>
  <c r="AO470" i="25"/>
  <c r="AN470" i="25"/>
  <c r="F470" i="25"/>
  <c r="E470" i="25"/>
  <c r="AS469" i="25"/>
  <c r="AR469" i="25"/>
  <c r="AQ469" i="25"/>
  <c r="AP469" i="25"/>
  <c r="AO469" i="25"/>
  <c r="AN469" i="25"/>
  <c r="F469" i="25"/>
  <c r="E469" i="25"/>
  <c r="AS468" i="25"/>
  <c r="AR468" i="25"/>
  <c r="AQ468" i="25"/>
  <c r="AP468" i="25"/>
  <c r="AO468" i="25"/>
  <c r="AN468" i="25"/>
  <c r="F468" i="25"/>
  <c r="E468" i="25"/>
  <c r="AS467" i="25"/>
  <c r="AR467" i="25"/>
  <c r="AQ467" i="25"/>
  <c r="AP467" i="25"/>
  <c r="AO467" i="25"/>
  <c r="AN467" i="25"/>
  <c r="F467" i="25"/>
  <c r="E467" i="25"/>
  <c r="AS466" i="25"/>
  <c r="AR466" i="25"/>
  <c r="AQ466" i="25"/>
  <c r="AP466" i="25"/>
  <c r="AO466" i="25"/>
  <c r="AN466" i="25"/>
  <c r="F466" i="25"/>
  <c r="E466" i="25"/>
  <c r="AS465" i="25"/>
  <c r="AR465" i="25"/>
  <c r="AQ465" i="25"/>
  <c r="AP465" i="25"/>
  <c r="AO465" i="25"/>
  <c r="AN465" i="25"/>
  <c r="F465" i="25"/>
  <c r="E465" i="25"/>
  <c r="AS464" i="25"/>
  <c r="AR464" i="25"/>
  <c r="AQ464" i="25"/>
  <c r="AP464" i="25"/>
  <c r="AO464" i="25"/>
  <c r="AN464" i="25"/>
  <c r="F464" i="25"/>
  <c r="E464" i="25"/>
  <c r="AS463" i="25"/>
  <c r="AR463" i="25"/>
  <c r="AQ463" i="25"/>
  <c r="AP463" i="25"/>
  <c r="AO463" i="25"/>
  <c r="AN463" i="25"/>
  <c r="F463" i="25"/>
  <c r="E463" i="25"/>
  <c r="AS462" i="25"/>
  <c r="AR462" i="25"/>
  <c r="AQ462" i="25"/>
  <c r="AP462" i="25"/>
  <c r="AO462" i="25"/>
  <c r="AN462" i="25"/>
  <c r="F462" i="25"/>
  <c r="E462" i="25"/>
  <c r="AS461" i="25"/>
  <c r="AR461" i="25"/>
  <c r="AQ461" i="25"/>
  <c r="AP461" i="25"/>
  <c r="AO461" i="25"/>
  <c r="AN461" i="25"/>
  <c r="F461" i="25"/>
  <c r="E461" i="25"/>
  <c r="AS460" i="25"/>
  <c r="AR460" i="25"/>
  <c r="AQ460" i="25"/>
  <c r="AP460" i="25"/>
  <c r="AO460" i="25"/>
  <c r="AN460" i="25"/>
  <c r="F460" i="25"/>
  <c r="E460" i="25"/>
  <c r="AS459" i="25"/>
  <c r="AR459" i="25"/>
  <c r="AQ459" i="25"/>
  <c r="AP459" i="25"/>
  <c r="AO459" i="25"/>
  <c r="AN459" i="25"/>
  <c r="F459" i="25"/>
  <c r="E459" i="25"/>
  <c r="AS458" i="25"/>
  <c r="AR458" i="25"/>
  <c r="AQ458" i="25"/>
  <c r="AP458" i="25"/>
  <c r="AO458" i="25"/>
  <c r="AN458" i="25"/>
  <c r="F458" i="25"/>
  <c r="E458" i="25"/>
  <c r="AS457" i="25"/>
  <c r="AR457" i="25"/>
  <c r="AQ457" i="25"/>
  <c r="AP457" i="25"/>
  <c r="AO457" i="25"/>
  <c r="AN457" i="25"/>
  <c r="F457" i="25"/>
  <c r="E457" i="25"/>
  <c r="AS456" i="25"/>
  <c r="AR456" i="25"/>
  <c r="AQ456" i="25"/>
  <c r="AP456" i="25"/>
  <c r="AO456" i="25"/>
  <c r="AN456" i="25"/>
  <c r="F456" i="25"/>
  <c r="E456" i="25"/>
  <c r="AS455" i="25"/>
  <c r="AR455" i="25"/>
  <c r="AQ455" i="25"/>
  <c r="AP455" i="25"/>
  <c r="AO455" i="25"/>
  <c r="AN455" i="25"/>
  <c r="F455" i="25"/>
  <c r="E455" i="25"/>
  <c r="AS454" i="25"/>
  <c r="AR454" i="25"/>
  <c r="AQ454" i="25"/>
  <c r="AP454" i="25"/>
  <c r="AO454" i="25"/>
  <c r="AN454" i="25"/>
  <c r="F454" i="25"/>
  <c r="E454" i="25"/>
  <c r="AS304" i="25"/>
  <c r="AO304" i="25"/>
  <c r="AS328" i="25"/>
  <c r="AO328" i="25"/>
  <c r="AS222" i="25"/>
  <c r="AO222" i="25"/>
  <c r="AS246" i="25"/>
  <c r="AO246" i="25"/>
  <c r="AS129" i="25"/>
  <c r="AR129" i="25"/>
  <c r="AQ129" i="25"/>
  <c r="AP129" i="25"/>
  <c r="F129" i="25"/>
  <c r="AS64" i="25"/>
  <c r="AR64" i="25"/>
  <c r="AQ64" i="25"/>
  <c r="AP64" i="25"/>
  <c r="F64" i="25"/>
  <c r="AS268" i="25"/>
  <c r="AR268" i="25"/>
  <c r="AQ268" i="25"/>
  <c r="AP268" i="25"/>
  <c r="F268" i="25"/>
  <c r="AS239" i="25"/>
  <c r="AR239" i="25"/>
  <c r="AQ239" i="25"/>
  <c r="AP239" i="25"/>
  <c r="F239" i="25"/>
  <c r="AS401" i="25"/>
  <c r="AR401" i="25"/>
  <c r="AQ401" i="25"/>
  <c r="AP401" i="25"/>
  <c r="F401" i="25"/>
  <c r="AS404" i="25"/>
  <c r="AR404" i="25"/>
  <c r="AQ404" i="25"/>
  <c r="AP404" i="25"/>
  <c r="F404" i="25"/>
  <c r="AS233" i="25"/>
  <c r="AR233" i="25"/>
  <c r="AQ233" i="25"/>
  <c r="AP233" i="25"/>
  <c r="AO233" i="25"/>
  <c r="AN233" i="25"/>
  <c r="F233" i="25"/>
  <c r="E233" i="25"/>
  <c r="AS229" i="25"/>
  <c r="AR229" i="25"/>
  <c r="AQ229" i="25"/>
  <c r="AP229" i="25"/>
  <c r="AO229" i="25"/>
  <c r="AN229" i="25"/>
  <c r="F229" i="25"/>
  <c r="E229" i="25"/>
  <c r="AS324" i="25"/>
  <c r="AR324" i="25"/>
  <c r="AQ324" i="25"/>
  <c r="AP324" i="25"/>
  <c r="AO324" i="25"/>
  <c r="AN324" i="25"/>
  <c r="F324" i="25"/>
  <c r="E324" i="25"/>
  <c r="AS362" i="25"/>
  <c r="AR362" i="25"/>
  <c r="AQ362" i="25"/>
  <c r="AP362" i="25"/>
  <c r="AO362" i="25"/>
  <c r="AN362" i="25"/>
  <c r="F362" i="25"/>
  <c r="E362" i="25"/>
  <c r="AS309" i="25"/>
  <c r="AR309" i="25"/>
  <c r="AQ309" i="25"/>
  <c r="AP309" i="25"/>
  <c r="AO309" i="25"/>
  <c r="AN309" i="25"/>
  <c r="F309" i="25"/>
  <c r="E309" i="25"/>
  <c r="AS379" i="25"/>
  <c r="AR379" i="25"/>
  <c r="AQ379" i="25"/>
  <c r="AP379" i="25"/>
  <c r="AO379" i="25"/>
  <c r="AN379" i="25"/>
  <c r="F379" i="25"/>
  <c r="E379" i="25"/>
  <c r="AP8" i="25"/>
  <c r="AS453" i="25"/>
  <c r="AR453" i="25"/>
  <c r="AQ453" i="25"/>
  <c r="AP453" i="25"/>
  <c r="AO453" i="25"/>
  <c r="AN453" i="25"/>
  <c r="F453" i="25"/>
  <c r="E453" i="25"/>
  <c r="AS452" i="25"/>
  <c r="AR452" i="25"/>
  <c r="AQ452" i="25"/>
  <c r="AP452" i="25"/>
  <c r="AO452" i="25"/>
  <c r="AN452" i="25"/>
  <c r="F452" i="25"/>
  <c r="E452" i="25"/>
  <c r="AS451" i="25"/>
  <c r="AR451" i="25"/>
  <c r="AQ451" i="25"/>
  <c r="AP451" i="25"/>
  <c r="F451" i="25"/>
  <c r="AS448" i="25"/>
  <c r="AR448" i="25"/>
  <c r="AQ448" i="25"/>
  <c r="AP448" i="25"/>
  <c r="AO448" i="25"/>
  <c r="AN448" i="25"/>
  <c r="F448" i="25"/>
  <c r="E448" i="25"/>
  <c r="AS447" i="25"/>
  <c r="AR447" i="25"/>
  <c r="AQ447" i="25"/>
  <c r="AP447" i="25"/>
  <c r="AO447" i="25"/>
  <c r="AN447" i="25"/>
  <c r="F447" i="25"/>
  <c r="E447" i="25"/>
  <c r="AS446" i="25"/>
  <c r="AR446" i="25"/>
  <c r="AQ446" i="25"/>
  <c r="AP446" i="25"/>
  <c r="AO446" i="25"/>
  <c r="AN446" i="25"/>
  <c r="F446" i="25"/>
  <c r="E446" i="25"/>
  <c r="AS435" i="25"/>
  <c r="AR435" i="25"/>
  <c r="AQ435" i="25"/>
  <c r="AP435" i="25"/>
  <c r="AO435" i="25"/>
  <c r="AN435" i="25"/>
  <c r="F435" i="25"/>
  <c r="E435" i="25"/>
  <c r="AS445" i="25"/>
  <c r="AR445" i="25"/>
  <c r="AQ445" i="25"/>
  <c r="AP445" i="25"/>
  <c r="AO445" i="25"/>
  <c r="AN445" i="25"/>
  <c r="F445" i="25"/>
  <c r="E445" i="25"/>
  <c r="AS444" i="25"/>
  <c r="AR444" i="25"/>
  <c r="AQ444" i="25"/>
  <c r="AP444" i="25"/>
  <c r="AO444" i="25"/>
  <c r="AN444" i="25"/>
  <c r="AS443" i="25"/>
  <c r="AR443" i="25"/>
  <c r="AQ443" i="25"/>
  <c r="AP443" i="25"/>
  <c r="AO443" i="25"/>
  <c r="AN443" i="25"/>
  <c r="AS437" i="25"/>
  <c r="AR437" i="25"/>
  <c r="AQ437" i="25"/>
  <c r="AP437" i="25"/>
  <c r="AO437" i="25"/>
  <c r="AN437" i="25"/>
  <c r="AS432" i="25"/>
  <c r="AR432" i="25"/>
  <c r="AQ432" i="25"/>
  <c r="AP432" i="25"/>
  <c r="AO432" i="25"/>
  <c r="AN432" i="25"/>
  <c r="F432" i="25"/>
  <c r="E432" i="25"/>
  <c r="AS430" i="25"/>
  <c r="AR430" i="25"/>
  <c r="AQ430" i="25"/>
  <c r="AP430" i="25"/>
  <c r="AO430" i="25"/>
  <c r="AN430" i="25"/>
  <c r="F430" i="25"/>
  <c r="E430" i="25"/>
  <c r="AS441" i="25"/>
  <c r="AR441" i="25"/>
  <c r="AQ441" i="25"/>
  <c r="AP441" i="25"/>
  <c r="AO441" i="25"/>
  <c r="AN441" i="25"/>
  <c r="F441" i="25"/>
  <c r="E441" i="25"/>
  <c r="AS403" i="25"/>
  <c r="AR403" i="25"/>
  <c r="AQ403" i="25"/>
  <c r="AP403" i="25"/>
  <c r="AO403" i="25"/>
  <c r="AN403" i="25"/>
  <c r="AS429" i="25"/>
  <c r="AR429" i="25"/>
  <c r="AQ429" i="25"/>
  <c r="AP429" i="25"/>
  <c r="AO429" i="25"/>
  <c r="AN429" i="25"/>
  <c r="F429" i="25"/>
  <c r="E429" i="25"/>
  <c r="AS431" i="25"/>
  <c r="AR431" i="25"/>
  <c r="AQ431" i="25"/>
  <c r="AP431" i="25"/>
  <c r="AO431" i="25"/>
  <c r="AN431" i="25"/>
  <c r="F431" i="25"/>
  <c r="E431" i="25"/>
  <c r="AS424" i="25"/>
  <c r="AR424" i="25"/>
  <c r="AQ424" i="25"/>
  <c r="AP424" i="25"/>
  <c r="AO424" i="25"/>
  <c r="AN424" i="25"/>
  <c r="F424" i="25"/>
  <c r="E424" i="25"/>
  <c r="AS416" i="25"/>
  <c r="AR416" i="25"/>
  <c r="AQ416" i="25"/>
  <c r="AP416" i="25"/>
  <c r="AO416" i="25"/>
  <c r="AN416" i="25"/>
  <c r="F416" i="25"/>
  <c r="E416" i="25"/>
  <c r="AS427" i="25"/>
  <c r="AR427" i="25"/>
  <c r="AQ427" i="25"/>
  <c r="AP427" i="25"/>
  <c r="AO427" i="25"/>
  <c r="AN427" i="25"/>
  <c r="F427" i="25"/>
  <c r="E427" i="25"/>
  <c r="AS442" i="25"/>
  <c r="AR442" i="25"/>
  <c r="AQ442" i="25"/>
  <c r="AP442" i="25"/>
  <c r="AO442" i="25"/>
  <c r="AN442" i="25"/>
  <c r="F442" i="25"/>
  <c r="E442" i="25"/>
  <c r="AS426" i="25"/>
  <c r="AR426" i="25"/>
  <c r="AQ426" i="25"/>
  <c r="AP426" i="25"/>
  <c r="AO426" i="25"/>
  <c r="AN426" i="25"/>
  <c r="F426" i="25"/>
  <c r="E426" i="25"/>
  <c r="AP428" i="25"/>
  <c r="AS423" i="25"/>
  <c r="AR423" i="25"/>
  <c r="AQ423" i="25"/>
  <c r="AP423" i="25"/>
  <c r="AO423" i="25"/>
  <c r="AN423" i="25"/>
  <c r="F423" i="25"/>
  <c r="E423" i="25"/>
  <c r="AS420" i="25"/>
  <c r="AR420" i="25"/>
  <c r="AQ420" i="25"/>
  <c r="AP420" i="25"/>
  <c r="AO420" i="25"/>
  <c r="AN420" i="25"/>
  <c r="F420" i="25"/>
  <c r="E420" i="25"/>
  <c r="AS421" i="25"/>
  <c r="AR421" i="25"/>
  <c r="AQ421" i="25"/>
  <c r="AP421" i="25"/>
  <c r="AO421" i="25"/>
  <c r="AN421" i="25"/>
  <c r="AS419" i="25"/>
  <c r="AR419" i="25"/>
  <c r="AQ419" i="25"/>
  <c r="AP419" i="25"/>
  <c r="AO419" i="25"/>
  <c r="AN419" i="25"/>
  <c r="F419" i="25"/>
  <c r="E419" i="25"/>
  <c r="AS417" i="25"/>
  <c r="AR417" i="25"/>
  <c r="AQ417" i="25"/>
  <c r="AP417" i="25"/>
  <c r="AO417" i="25"/>
  <c r="AN417" i="25"/>
  <c r="F417" i="25"/>
  <c r="E417" i="25"/>
  <c r="AP405" i="25"/>
  <c r="AS411" i="25"/>
  <c r="AR411" i="25"/>
  <c r="AQ411" i="25"/>
  <c r="AP411" i="25"/>
  <c r="AO411" i="25"/>
  <c r="AN411" i="25"/>
  <c r="F411" i="25"/>
  <c r="E411" i="25"/>
  <c r="AS385" i="25"/>
  <c r="AR385" i="25"/>
  <c r="AQ385" i="25"/>
  <c r="AP385" i="25"/>
  <c r="AO385" i="25"/>
  <c r="AN385" i="25"/>
  <c r="F385" i="25"/>
  <c r="E385" i="25"/>
  <c r="AP397" i="25"/>
  <c r="AP398" i="25"/>
  <c r="AS414" i="25"/>
  <c r="AR414" i="25"/>
  <c r="AQ414" i="25"/>
  <c r="AP414" i="25"/>
  <c r="AO414" i="25"/>
  <c r="AN414" i="25"/>
  <c r="F414" i="25"/>
  <c r="E414" i="25"/>
  <c r="AS18" i="25"/>
  <c r="AR18" i="25"/>
  <c r="AQ18" i="25"/>
  <c r="AP18" i="25"/>
  <c r="AO18" i="25"/>
  <c r="AN18" i="25"/>
  <c r="AS412" i="25"/>
  <c r="AR412" i="25"/>
  <c r="AQ412" i="25"/>
  <c r="AP412" i="25"/>
  <c r="AO412" i="25"/>
  <c r="AN412" i="25"/>
  <c r="AS425" i="25"/>
  <c r="AR425" i="25"/>
  <c r="AQ425" i="25"/>
  <c r="AP425" i="25"/>
  <c r="AO425" i="25"/>
  <c r="AN425" i="25"/>
  <c r="F425" i="25"/>
  <c r="E425" i="25"/>
  <c r="AS410" i="25"/>
  <c r="AR410" i="25"/>
  <c r="AQ410" i="25"/>
  <c r="AP410" i="25"/>
  <c r="AO410" i="25"/>
  <c r="AN410" i="25"/>
  <c r="F410" i="25"/>
  <c r="E410" i="25"/>
  <c r="AP413" i="25"/>
  <c r="AR409" i="25"/>
  <c r="AQ409" i="25"/>
  <c r="AP409" i="25"/>
  <c r="AO409" i="25"/>
  <c r="AN409" i="25"/>
  <c r="AG409" i="25"/>
  <c r="AS409" i="25" s="1"/>
  <c r="F409" i="25"/>
  <c r="E409" i="25"/>
  <c r="AP406" i="25"/>
  <c r="AS313" i="25"/>
  <c r="AR313" i="25"/>
  <c r="AQ313" i="25"/>
  <c r="AP313" i="25"/>
  <c r="AO313" i="25"/>
  <c r="AN313" i="25"/>
  <c r="F313" i="25"/>
  <c r="E313" i="25"/>
  <c r="AS326" i="25"/>
  <c r="AR326" i="25"/>
  <c r="AQ326" i="25"/>
  <c r="AP326" i="25"/>
  <c r="AO326" i="25"/>
  <c r="AN326" i="25"/>
  <c r="F326" i="25"/>
  <c r="E326" i="25"/>
  <c r="AS402" i="25"/>
  <c r="AR402" i="25"/>
  <c r="AQ402" i="25"/>
  <c r="AP402" i="25"/>
  <c r="AO402" i="25"/>
  <c r="AN402" i="25"/>
  <c r="F402" i="25"/>
  <c r="E402" i="25"/>
  <c r="AP394" i="25"/>
  <c r="AS395" i="25"/>
  <c r="AR395" i="25"/>
  <c r="AQ395" i="25"/>
  <c r="AP395" i="25"/>
  <c r="AO395" i="25"/>
  <c r="AN395" i="25"/>
  <c r="F395" i="25"/>
  <c r="E395" i="25"/>
  <c r="AS363" i="25"/>
  <c r="AR363" i="25"/>
  <c r="AQ363" i="25"/>
  <c r="AP363" i="25"/>
  <c r="AO363" i="25"/>
  <c r="AN363" i="25"/>
  <c r="F363" i="25"/>
  <c r="E363" i="25"/>
  <c r="AS373" i="25"/>
  <c r="AR373" i="25"/>
  <c r="AQ373" i="25"/>
  <c r="AP373" i="25"/>
  <c r="AO373" i="25"/>
  <c r="AN373" i="25"/>
  <c r="F373" i="25"/>
  <c r="E373" i="25"/>
  <c r="AS372" i="25"/>
  <c r="AR372" i="25"/>
  <c r="AQ372" i="25"/>
  <c r="AP372" i="25"/>
  <c r="AO372" i="25"/>
  <c r="AN372" i="25"/>
  <c r="F372" i="25"/>
  <c r="E372" i="25"/>
  <c r="AS400" i="25"/>
  <c r="AR400" i="25"/>
  <c r="AQ400" i="25"/>
  <c r="AP400" i="25"/>
  <c r="AO400" i="25"/>
  <c r="AN400" i="25"/>
  <c r="F400" i="25"/>
  <c r="E400" i="25"/>
  <c r="AS399" i="25"/>
  <c r="AR399" i="25"/>
  <c r="AQ399" i="25"/>
  <c r="AP399" i="25"/>
  <c r="AO399" i="25"/>
  <c r="AN399" i="25"/>
  <c r="AS393" i="25"/>
  <c r="AR393" i="25"/>
  <c r="AQ393" i="25"/>
  <c r="AP393" i="25"/>
  <c r="AO393" i="25"/>
  <c r="AN393" i="25"/>
  <c r="F393" i="25"/>
  <c r="E393" i="25"/>
  <c r="AP360" i="25"/>
  <c r="AS276" i="25"/>
  <c r="AR276" i="25"/>
  <c r="AQ276" i="25"/>
  <c r="AP276" i="25"/>
  <c r="AO276" i="25"/>
  <c r="AN276" i="25"/>
  <c r="F276" i="25"/>
  <c r="E276" i="25"/>
  <c r="AS42" i="25"/>
  <c r="AR42" i="25"/>
  <c r="AQ42" i="25"/>
  <c r="AP42" i="25"/>
  <c r="AO42" i="25"/>
  <c r="AN42" i="25"/>
  <c r="F42" i="25"/>
  <c r="E42" i="25"/>
  <c r="AS440" i="25"/>
  <c r="AR440" i="25"/>
  <c r="AQ440" i="25"/>
  <c r="AP440" i="25"/>
  <c r="AO440" i="25"/>
  <c r="AN440" i="25"/>
  <c r="F440" i="25"/>
  <c r="E440" i="25"/>
  <c r="AS358" i="25"/>
  <c r="AR358" i="25"/>
  <c r="AQ358" i="25"/>
  <c r="AP358" i="25"/>
  <c r="AO358" i="25"/>
  <c r="AN358" i="25"/>
  <c r="F358" i="25"/>
  <c r="E358" i="25"/>
  <c r="AS357" i="25"/>
  <c r="AR357" i="25"/>
  <c r="AQ357" i="25"/>
  <c r="AP357" i="25"/>
  <c r="AO357" i="25"/>
  <c r="AN357" i="25"/>
  <c r="F357" i="25"/>
  <c r="E357" i="25"/>
  <c r="AP392" i="25"/>
  <c r="AS349" i="25"/>
  <c r="AR349" i="25"/>
  <c r="AQ349" i="25"/>
  <c r="AP349" i="25"/>
  <c r="AO349" i="25"/>
  <c r="AN349" i="25"/>
  <c r="F349" i="25"/>
  <c r="E349" i="25"/>
  <c r="AS311" i="25"/>
  <c r="AR311" i="25"/>
  <c r="AQ311" i="25"/>
  <c r="AP311" i="25"/>
  <c r="AO311" i="25"/>
  <c r="AN311" i="25"/>
  <c r="F311" i="25"/>
  <c r="E311" i="25"/>
  <c r="AS241" i="25"/>
  <c r="AR241" i="25"/>
  <c r="AQ241" i="25"/>
  <c r="AP241" i="25"/>
  <c r="AO241" i="25"/>
  <c r="AN241" i="25"/>
  <c r="F241" i="25"/>
  <c r="E241" i="25"/>
  <c r="AS293" i="25"/>
  <c r="AR293" i="25"/>
  <c r="AQ293" i="25"/>
  <c r="AP293" i="25"/>
  <c r="AO293" i="25"/>
  <c r="AN293" i="25"/>
  <c r="F293" i="25"/>
  <c r="E293" i="25"/>
  <c r="AS389" i="25"/>
  <c r="AR389" i="25"/>
  <c r="AQ389" i="25"/>
  <c r="AP389" i="25"/>
  <c r="AO389" i="25"/>
  <c r="AN389" i="25"/>
  <c r="F389" i="25"/>
  <c r="E389" i="25"/>
  <c r="AS388" i="25"/>
  <c r="AS396" i="25"/>
  <c r="AR396" i="25"/>
  <c r="AQ396" i="25"/>
  <c r="AP396" i="25"/>
  <c r="AO396" i="25"/>
  <c r="AN396" i="25"/>
  <c r="F396" i="25"/>
  <c r="E396" i="25"/>
  <c r="AS334" i="25"/>
  <c r="AR334" i="25"/>
  <c r="AQ334" i="25"/>
  <c r="AP334" i="25"/>
  <c r="AO334" i="25"/>
  <c r="AN334" i="25"/>
  <c r="F334" i="25"/>
  <c r="E334" i="25"/>
  <c r="AS386" i="25"/>
  <c r="AR386" i="25"/>
  <c r="AQ386" i="25"/>
  <c r="AP386" i="25"/>
  <c r="AO386" i="25"/>
  <c r="AN386" i="25"/>
  <c r="F386" i="25"/>
  <c r="E386" i="25"/>
  <c r="AS383" i="25"/>
  <c r="AR383" i="25"/>
  <c r="AQ383" i="25"/>
  <c r="AP383" i="25"/>
  <c r="AO383" i="25"/>
  <c r="AN383" i="25"/>
  <c r="F383" i="25"/>
  <c r="E383" i="25"/>
  <c r="AS382" i="25"/>
  <c r="AR382" i="25"/>
  <c r="AQ382" i="25"/>
  <c r="AP382" i="25"/>
  <c r="AO382" i="25"/>
  <c r="AN382" i="25"/>
  <c r="F382" i="25"/>
  <c r="E382" i="25"/>
  <c r="AS353" i="25"/>
  <c r="AR353" i="25"/>
  <c r="AQ353" i="25"/>
  <c r="AP353" i="25"/>
  <c r="AO353" i="25"/>
  <c r="AN353" i="25"/>
  <c r="F353" i="25"/>
  <c r="E353" i="25"/>
  <c r="AP376" i="25"/>
  <c r="AS381" i="25"/>
  <c r="AR381" i="25"/>
  <c r="AQ381" i="25"/>
  <c r="AP381" i="25"/>
  <c r="AO381" i="25"/>
  <c r="AN381" i="25"/>
  <c r="F381" i="25"/>
  <c r="E381" i="25"/>
  <c r="AS380" i="25"/>
  <c r="AS308" i="25"/>
  <c r="AR308" i="25"/>
  <c r="AQ308" i="25"/>
  <c r="AP308" i="25"/>
  <c r="AO308" i="25"/>
  <c r="AN308" i="25"/>
  <c r="F308" i="25"/>
  <c r="E308" i="25"/>
  <c r="AS378" i="25"/>
  <c r="AR378" i="25"/>
  <c r="AQ378" i="25"/>
  <c r="AP378" i="25"/>
  <c r="AO378" i="25"/>
  <c r="AN378" i="25"/>
  <c r="F378" i="25"/>
  <c r="E378" i="25"/>
  <c r="AS367" i="25"/>
  <c r="AR367" i="25"/>
  <c r="AQ367" i="25"/>
  <c r="AP367" i="25"/>
  <c r="AO367" i="25"/>
  <c r="AN367" i="25"/>
  <c r="F367" i="25"/>
  <c r="E367" i="25"/>
  <c r="AS434" i="25"/>
  <c r="AR434" i="25"/>
  <c r="AQ434" i="25"/>
  <c r="AP434" i="25"/>
  <c r="AO434" i="25"/>
  <c r="AN434" i="25"/>
  <c r="F434" i="25"/>
  <c r="E434" i="25"/>
  <c r="AS375" i="25"/>
  <c r="AR375" i="25"/>
  <c r="AQ375" i="25"/>
  <c r="AP375" i="25"/>
  <c r="F375" i="25"/>
  <c r="AP281" i="25"/>
  <c r="AS415" i="25"/>
  <c r="AP374" i="25"/>
  <c r="AP377" i="25"/>
  <c r="AS294" i="25"/>
  <c r="AR294" i="25"/>
  <c r="AQ294" i="25"/>
  <c r="AP294" i="25"/>
  <c r="AO294" i="25"/>
  <c r="AN294" i="25"/>
  <c r="F294" i="25"/>
  <c r="E294" i="25"/>
  <c r="AS366" i="25"/>
  <c r="AR366" i="25"/>
  <c r="AQ366" i="25"/>
  <c r="AP366" i="25"/>
  <c r="AO366" i="25"/>
  <c r="AN366" i="25"/>
  <c r="F366" i="25"/>
  <c r="E366" i="25"/>
  <c r="AS368" i="25"/>
  <c r="AR368" i="25"/>
  <c r="AQ368" i="25"/>
  <c r="AP368" i="25"/>
  <c r="AO368" i="25"/>
  <c r="AN368" i="25"/>
  <c r="F368" i="25"/>
  <c r="E368" i="25"/>
  <c r="AS439" i="25"/>
  <c r="AR439" i="25"/>
  <c r="AQ439" i="25"/>
  <c r="AP439" i="25"/>
  <c r="AO439" i="25"/>
  <c r="AN439" i="25"/>
  <c r="F439" i="25"/>
  <c r="E439" i="25"/>
  <c r="AS365" i="25"/>
  <c r="AO365" i="25"/>
  <c r="AS364" i="25"/>
  <c r="AR364" i="25"/>
  <c r="AQ364" i="25"/>
  <c r="AP364" i="25"/>
  <c r="AO364" i="25"/>
  <c r="AN364" i="25"/>
  <c r="F364" i="25"/>
  <c r="E364" i="25"/>
  <c r="AP341" i="25"/>
  <c r="AS361" i="25"/>
  <c r="AR361" i="25"/>
  <c r="AQ361" i="25"/>
  <c r="AP361" i="25"/>
  <c r="AO361" i="25"/>
  <c r="AN361" i="25"/>
  <c r="F361" i="25"/>
  <c r="E361" i="25"/>
  <c r="AS231" i="25"/>
  <c r="AR231" i="25"/>
  <c r="AQ231" i="25"/>
  <c r="AP231" i="25"/>
  <c r="AO231" i="25"/>
  <c r="AN231" i="25"/>
  <c r="F231" i="25"/>
  <c r="E231" i="25"/>
  <c r="AS370" i="25"/>
  <c r="AR370" i="25"/>
  <c r="AQ370" i="25"/>
  <c r="AP370" i="25"/>
  <c r="AO370" i="25"/>
  <c r="AN370" i="25"/>
  <c r="F370" i="25"/>
  <c r="E370" i="25"/>
  <c r="AS351" i="25"/>
  <c r="AS347" i="25"/>
  <c r="AR347" i="25"/>
  <c r="AQ347" i="25"/>
  <c r="AP347" i="25"/>
  <c r="AO347" i="25"/>
  <c r="AN347" i="25"/>
  <c r="F347" i="25"/>
  <c r="E347" i="25"/>
  <c r="AS346" i="25"/>
  <c r="AS345" i="25"/>
  <c r="AR345" i="25"/>
  <c r="AQ345" i="25"/>
  <c r="AP345" i="25"/>
  <c r="AO345" i="25"/>
  <c r="AN345" i="25"/>
  <c r="F345" i="25"/>
  <c r="E345" i="25"/>
  <c r="AS342" i="25"/>
  <c r="AR342" i="25"/>
  <c r="AQ342" i="25"/>
  <c r="AP342" i="25"/>
  <c r="AO342" i="25"/>
  <c r="AN342" i="25"/>
  <c r="F342" i="25"/>
  <c r="E342" i="25"/>
  <c r="AS390" i="25"/>
  <c r="AR390" i="25"/>
  <c r="AQ390" i="25"/>
  <c r="AP390" i="25"/>
  <c r="AO390" i="25"/>
  <c r="AN390" i="25"/>
  <c r="F390" i="25"/>
  <c r="E390" i="25"/>
  <c r="AS255" i="25"/>
  <c r="AR255" i="25"/>
  <c r="AQ255" i="25"/>
  <c r="AP255" i="25"/>
  <c r="AO255" i="25"/>
  <c r="AN255" i="25"/>
  <c r="F255" i="25"/>
  <c r="E255" i="25"/>
  <c r="AS307" i="25"/>
  <c r="AR307" i="25"/>
  <c r="AQ307" i="25"/>
  <c r="AP307" i="25"/>
  <c r="AO307" i="25"/>
  <c r="AN307" i="25"/>
  <c r="F307" i="25"/>
  <c r="E307" i="25"/>
  <c r="AS340" i="25"/>
  <c r="AR340" i="25"/>
  <c r="AQ340" i="25"/>
  <c r="AP340" i="25"/>
  <c r="AO340" i="25"/>
  <c r="AN340" i="25"/>
  <c r="F340" i="25"/>
  <c r="E340" i="25"/>
  <c r="AS339" i="25"/>
  <c r="AR339" i="25"/>
  <c r="AQ339" i="25"/>
  <c r="AP339" i="25"/>
  <c r="AO339" i="25"/>
  <c r="AN339" i="25"/>
  <c r="F339" i="25"/>
  <c r="E339" i="25"/>
  <c r="AP258" i="25"/>
  <c r="AS287" i="25"/>
  <c r="AR287" i="25"/>
  <c r="AQ287" i="25"/>
  <c r="AP287" i="25"/>
  <c r="AO287" i="25"/>
  <c r="AN287" i="25"/>
  <c r="F287" i="25"/>
  <c r="E287" i="25"/>
  <c r="AS234" i="25"/>
  <c r="AR234" i="25"/>
  <c r="AQ234" i="25"/>
  <c r="AP234" i="25"/>
  <c r="AO234" i="25"/>
  <c r="AN234" i="25"/>
  <c r="F234" i="25"/>
  <c r="E234" i="25"/>
  <c r="AS418" i="25"/>
  <c r="AR418" i="25"/>
  <c r="AQ418" i="25"/>
  <c r="AP418" i="25"/>
  <c r="AO418" i="25"/>
  <c r="AN418" i="25"/>
  <c r="F418" i="25"/>
  <c r="E418" i="25"/>
  <c r="AP67" i="25"/>
  <c r="AS352" i="25"/>
  <c r="AR352" i="25"/>
  <c r="AQ352" i="25"/>
  <c r="AP352" i="25"/>
  <c r="AO352" i="25"/>
  <c r="AN352" i="25"/>
  <c r="F352" i="25"/>
  <c r="E352" i="25"/>
  <c r="AS291" i="25"/>
  <c r="AR291" i="25"/>
  <c r="AQ291" i="25"/>
  <c r="AP291" i="25"/>
  <c r="AO291" i="25"/>
  <c r="AN291" i="25"/>
  <c r="F291" i="25"/>
  <c r="E291" i="25"/>
  <c r="AR325" i="25"/>
  <c r="AQ325" i="25"/>
  <c r="AP325" i="25"/>
  <c r="AO325" i="25"/>
  <c r="AN325" i="25"/>
  <c r="F325" i="25"/>
  <c r="E325" i="25"/>
  <c r="AS323" i="25"/>
  <c r="AR323" i="25"/>
  <c r="AQ323" i="25"/>
  <c r="AP323" i="25"/>
  <c r="AO323" i="25"/>
  <c r="AN323" i="25"/>
  <c r="F323" i="25"/>
  <c r="E323" i="25"/>
  <c r="AS322" i="25"/>
  <c r="AR322" i="25"/>
  <c r="AQ322" i="25"/>
  <c r="AP322" i="25"/>
  <c r="AO322" i="25"/>
  <c r="AN322" i="25"/>
  <c r="F322" i="25"/>
  <c r="E322" i="25"/>
  <c r="AS354" i="25"/>
  <c r="AP354" i="25"/>
  <c r="AS320" i="25"/>
  <c r="AR320" i="25"/>
  <c r="AQ320" i="25"/>
  <c r="AP320" i="25"/>
  <c r="AO320" i="25"/>
  <c r="AN320" i="25"/>
  <c r="F320" i="25"/>
  <c r="E320" i="25"/>
  <c r="AS319" i="25"/>
  <c r="AR319" i="25"/>
  <c r="AQ319" i="25"/>
  <c r="AP319" i="25"/>
  <c r="AO319" i="25"/>
  <c r="AN319" i="25"/>
  <c r="F319" i="25"/>
  <c r="E319" i="25"/>
  <c r="AS315" i="25"/>
  <c r="AS314" i="25"/>
  <c r="AS332" i="25"/>
  <c r="AR332" i="25"/>
  <c r="AQ332" i="25"/>
  <c r="AP332" i="25"/>
  <c r="AO332" i="25"/>
  <c r="AN332" i="25"/>
  <c r="F332" i="25"/>
  <c r="E332" i="25"/>
  <c r="AS312" i="25"/>
  <c r="AS359" i="25"/>
  <c r="AR359" i="25"/>
  <c r="AQ359" i="25"/>
  <c r="AP359" i="25"/>
  <c r="AO359" i="25"/>
  <c r="AN359" i="25"/>
  <c r="F359" i="25"/>
  <c r="E359" i="25"/>
  <c r="AP321" i="25"/>
  <c r="AS336" i="25"/>
  <c r="AR336" i="25"/>
  <c r="AQ336" i="25"/>
  <c r="AP336" i="25"/>
  <c r="AO336" i="25"/>
  <c r="AN336" i="25"/>
  <c r="F336" i="25"/>
  <c r="E336" i="25"/>
  <c r="AS356" i="25"/>
  <c r="AP356" i="25"/>
  <c r="AS193" i="25"/>
  <c r="AS306" i="25"/>
  <c r="AR306" i="25"/>
  <c r="AQ306" i="25"/>
  <c r="AP306" i="25"/>
  <c r="AO306" i="25"/>
  <c r="AN306" i="25"/>
  <c r="F306" i="25"/>
  <c r="E306" i="25"/>
  <c r="AP317" i="25"/>
  <c r="AS215" i="25"/>
  <c r="AR215" i="25"/>
  <c r="AQ215" i="25"/>
  <c r="AP215" i="25"/>
  <c r="AO215" i="25"/>
  <c r="AN215" i="25"/>
  <c r="F215" i="25"/>
  <c r="E215" i="25"/>
  <c r="AS303" i="25"/>
  <c r="AR303" i="25"/>
  <c r="AQ303" i="25"/>
  <c r="AP303" i="25"/>
  <c r="AO303" i="25"/>
  <c r="F303" i="25"/>
  <c r="AP343" i="25"/>
  <c r="AS300" i="25"/>
  <c r="AR300" i="25"/>
  <c r="AQ300" i="25"/>
  <c r="AP300" i="25"/>
  <c r="E300" i="25"/>
  <c r="F300" i="25"/>
  <c r="AS310" i="25"/>
  <c r="AR310" i="25"/>
  <c r="AQ310" i="25"/>
  <c r="AP310" i="25"/>
  <c r="AO310" i="25"/>
  <c r="AN310" i="25"/>
  <c r="F310" i="25"/>
  <c r="E310" i="25"/>
  <c r="AP329" i="25"/>
  <c r="AS295" i="25"/>
  <c r="AO295" i="25"/>
  <c r="AS422" i="25"/>
  <c r="AR422" i="25"/>
  <c r="AQ422" i="25"/>
  <c r="AP422" i="25"/>
  <c r="AO422" i="25"/>
  <c r="AN422" i="25"/>
  <c r="F422" i="25"/>
  <c r="E422" i="25"/>
  <c r="AS298" i="25"/>
  <c r="AR298" i="25"/>
  <c r="AQ298" i="25"/>
  <c r="AP298" i="25"/>
  <c r="AO298" i="25"/>
  <c r="AN298" i="25"/>
  <c r="F298" i="25"/>
  <c r="E298" i="25"/>
  <c r="AP337" i="25"/>
  <c r="AS288" i="25"/>
  <c r="AR288" i="25"/>
  <c r="AQ288" i="25"/>
  <c r="AP288" i="25"/>
  <c r="AO288" i="25"/>
  <c r="AN288" i="25"/>
  <c r="F288" i="25"/>
  <c r="E288" i="25"/>
  <c r="AS189" i="25"/>
  <c r="AR189" i="25"/>
  <c r="AQ189" i="25"/>
  <c r="AP189" i="25"/>
  <c r="AO189" i="25"/>
  <c r="AN189" i="25"/>
  <c r="F189" i="25"/>
  <c r="E189" i="25"/>
  <c r="AS292" i="25"/>
  <c r="AS290" i="25"/>
  <c r="AO290" i="25"/>
  <c r="AP369" i="25"/>
  <c r="AP12" i="25"/>
  <c r="AP170" i="25"/>
  <c r="AS302" i="25"/>
  <c r="AR302" i="25"/>
  <c r="AQ302" i="25"/>
  <c r="AP302" i="25"/>
  <c r="AO302" i="25"/>
  <c r="AN302" i="25"/>
  <c r="F302" i="25"/>
  <c r="E302" i="25"/>
  <c r="AS286" i="25"/>
  <c r="AR286" i="25"/>
  <c r="AQ286" i="25"/>
  <c r="AP286" i="25"/>
  <c r="AO286" i="25"/>
  <c r="AN286" i="25"/>
  <c r="F286" i="25"/>
  <c r="E286" i="25"/>
  <c r="AS283" i="25"/>
  <c r="AR283" i="25"/>
  <c r="AQ283" i="25"/>
  <c r="AP283" i="25"/>
  <c r="AO283" i="25"/>
  <c r="AN283" i="25"/>
  <c r="F283" i="25"/>
  <c r="E283" i="25"/>
  <c r="AS327" i="25"/>
  <c r="AP327" i="25"/>
  <c r="AP316" i="25"/>
  <c r="AS350" i="25"/>
  <c r="AR350" i="25"/>
  <c r="AQ350" i="25"/>
  <c r="AP350" i="25"/>
  <c r="AO350" i="25"/>
  <c r="AN350" i="25"/>
  <c r="F350" i="25"/>
  <c r="E350" i="25"/>
  <c r="AS279" i="25"/>
  <c r="AR279" i="25"/>
  <c r="AQ279" i="25"/>
  <c r="AP279" i="25"/>
  <c r="AO279" i="25"/>
  <c r="AN279" i="25"/>
  <c r="F279" i="25"/>
  <c r="E279" i="25"/>
  <c r="AS86" i="25"/>
  <c r="AR86" i="25"/>
  <c r="AQ86" i="25"/>
  <c r="AP86" i="25"/>
  <c r="AO86" i="25"/>
  <c r="AN86" i="25"/>
  <c r="F86" i="25"/>
  <c r="E86" i="25"/>
  <c r="AR299" i="25"/>
  <c r="AQ299" i="25"/>
  <c r="AP299" i="25"/>
  <c r="AO299" i="25"/>
  <c r="AN299" i="25"/>
  <c r="AG299" i="25"/>
  <c r="AS299" i="25" s="1"/>
  <c r="F299" i="25"/>
  <c r="E299" i="25"/>
  <c r="AP99" i="25"/>
  <c r="AS172" i="25"/>
  <c r="AR172" i="25"/>
  <c r="AQ172" i="25"/>
  <c r="AP172" i="25"/>
  <c r="AO172" i="25"/>
  <c r="AN172" i="25"/>
  <c r="F172" i="25"/>
  <c r="E172" i="25"/>
  <c r="AS269" i="25"/>
  <c r="AR269" i="25"/>
  <c r="AQ269" i="25"/>
  <c r="AP269" i="25"/>
  <c r="AO269" i="25"/>
  <c r="AN269" i="25"/>
  <c r="F269" i="25"/>
  <c r="E269" i="25"/>
  <c r="AS275" i="25"/>
  <c r="AR275" i="25"/>
  <c r="AQ275" i="25"/>
  <c r="AP275" i="25"/>
  <c r="AO275" i="25"/>
  <c r="AN275" i="25"/>
  <c r="F275" i="25"/>
  <c r="E275" i="25"/>
  <c r="AS274" i="25"/>
  <c r="AR274" i="25"/>
  <c r="AQ274" i="25"/>
  <c r="AP274" i="25"/>
  <c r="AO274" i="25"/>
  <c r="AN274" i="25"/>
  <c r="F274" i="25"/>
  <c r="E274" i="25"/>
  <c r="AR272" i="25"/>
  <c r="AQ272" i="25"/>
  <c r="AP272" i="25"/>
  <c r="AO272" i="25"/>
  <c r="AN272" i="25"/>
  <c r="F272" i="25"/>
  <c r="E272" i="25"/>
  <c r="AS117" i="25"/>
  <c r="AR117" i="25"/>
  <c r="AQ117" i="25"/>
  <c r="AP117" i="25"/>
  <c r="AO117" i="25"/>
  <c r="AN117" i="25"/>
  <c r="F117" i="25"/>
  <c r="E117" i="25"/>
  <c r="AS270" i="25"/>
  <c r="AR270" i="25"/>
  <c r="AQ270" i="25"/>
  <c r="AP270" i="25"/>
  <c r="AO270" i="25"/>
  <c r="AN270" i="25"/>
  <c r="F270" i="25"/>
  <c r="E270" i="25"/>
  <c r="AS194" i="25"/>
  <c r="AR194" i="25"/>
  <c r="AQ194" i="25"/>
  <c r="AP194" i="25"/>
  <c r="AO194" i="25"/>
  <c r="AN194" i="25"/>
  <c r="F194" i="25"/>
  <c r="E194" i="25"/>
  <c r="AS267" i="25"/>
  <c r="AR267" i="25"/>
  <c r="AQ267" i="25"/>
  <c r="AP267" i="25"/>
  <c r="AO267" i="25"/>
  <c r="AN267" i="25"/>
  <c r="F267" i="25"/>
  <c r="E267" i="25"/>
  <c r="AS266" i="25"/>
  <c r="AR266" i="25"/>
  <c r="AQ266" i="25"/>
  <c r="AP266" i="25"/>
  <c r="AO266" i="25"/>
  <c r="AN266" i="25"/>
  <c r="F266" i="25"/>
  <c r="E266" i="25"/>
  <c r="AS197" i="25"/>
  <c r="AR197" i="25"/>
  <c r="AQ197" i="25"/>
  <c r="AP197" i="25"/>
  <c r="AO197" i="25"/>
  <c r="AN197" i="25"/>
  <c r="F197" i="25"/>
  <c r="E197" i="25"/>
  <c r="AS7" i="25"/>
  <c r="AR7" i="25"/>
  <c r="AQ7" i="25"/>
  <c r="AP7" i="25"/>
  <c r="AO7" i="25"/>
  <c r="AN7" i="25"/>
  <c r="F7" i="25"/>
  <c r="E7" i="25"/>
  <c r="AS6" i="25"/>
  <c r="AR6" i="25"/>
  <c r="AQ6" i="25"/>
  <c r="AP6" i="25"/>
  <c r="AO6" i="25"/>
  <c r="AN6" i="25"/>
  <c r="F6" i="25"/>
  <c r="E6" i="25"/>
  <c r="AP264" i="25"/>
  <c r="AS263" i="25"/>
  <c r="AR263" i="25"/>
  <c r="AQ263" i="25"/>
  <c r="AP263" i="25"/>
  <c r="AO263" i="25"/>
  <c r="AN263" i="25"/>
  <c r="F263" i="25"/>
  <c r="E263" i="25"/>
  <c r="AS5" i="25"/>
  <c r="AR5" i="25"/>
  <c r="AQ5" i="25"/>
  <c r="AP5" i="25"/>
  <c r="AO5" i="25"/>
  <c r="AN5" i="25"/>
  <c r="F5" i="25"/>
  <c r="E5" i="25"/>
  <c r="AS261" i="25"/>
  <c r="AR261" i="25"/>
  <c r="AQ261" i="25"/>
  <c r="AP261" i="25"/>
  <c r="AO261" i="25"/>
  <c r="AN261" i="25"/>
  <c r="F261" i="25"/>
  <c r="E261" i="25"/>
  <c r="AS259" i="25"/>
  <c r="AS251" i="25"/>
  <c r="AR251" i="25"/>
  <c r="AQ251" i="25"/>
  <c r="AP251" i="25"/>
  <c r="AO251" i="25"/>
  <c r="AN251" i="25"/>
  <c r="F251" i="25"/>
  <c r="E251" i="25"/>
  <c r="AS174" i="25"/>
  <c r="AR174" i="25"/>
  <c r="AQ174" i="25"/>
  <c r="AP174" i="25"/>
  <c r="AO174" i="25"/>
  <c r="AN174" i="25"/>
  <c r="F174" i="25"/>
  <c r="E174" i="25"/>
  <c r="AS284" i="25"/>
  <c r="AR284" i="25"/>
  <c r="AQ284" i="25"/>
  <c r="AP284" i="25"/>
  <c r="AO284" i="25"/>
  <c r="AN284" i="25"/>
  <c r="F284" i="25"/>
  <c r="E284" i="25"/>
  <c r="AS88" i="25"/>
  <c r="AR88" i="25"/>
  <c r="AQ88" i="25"/>
  <c r="AP88" i="25"/>
  <c r="AO88" i="25"/>
  <c r="AN88" i="25"/>
  <c r="F88" i="25"/>
  <c r="E88" i="25"/>
  <c r="AS253" i="25"/>
  <c r="AR253" i="25"/>
  <c r="AQ253" i="25"/>
  <c r="AP253" i="25"/>
  <c r="AO253" i="25"/>
  <c r="AN253" i="25"/>
  <c r="F253" i="25"/>
  <c r="E253" i="25"/>
  <c r="AS252" i="25"/>
  <c r="AS249" i="25"/>
  <c r="AR249" i="25"/>
  <c r="AQ249" i="25"/>
  <c r="AP249" i="25"/>
  <c r="AO249" i="25"/>
  <c r="AN249" i="25"/>
  <c r="F249" i="25"/>
  <c r="E249" i="25"/>
  <c r="AS248" i="25"/>
  <c r="AR248" i="25"/>
  <c r="AQ248" i="25"/>
  <c r="AP248" i="25"/>
  <c r="AO248" i="25"/>
  <c r="AN248" i="25"/>
  <c r="F248" i="25"/>
  <c r="E248" i="25"/>
  <c r="AS245" i="25"/>
  <c r="AR245" i="25"/>
  <c r="AQ245" i="25"/>
  <c r="AP245" i="25"/>
  <c r="AO245" i="25"/>
  <c r="AN245" i="25"/>
  <c r="F245" i="25"/>
  <c r="E245" i="25"/>
  <c r="AR244" i="25"/>
  <c r="AQ244" i="25"/>
  <c r="AP244" i="25"/>
  <c r="AO244" i="25"/>
  <c r="AN244" i="25"/>
  <c r="F244" i="25"/>
  <c r="E244" i="25"/>
  <c r="AS348" i="25"/>
  <c r="AS243" i="25"/>
  <c r="AR243" i="25"/>
  <c r="AQ243" i="25"/>
  <c r="AP243" i="25"/>
  <c r="AO243" i="25"/>
  <c r="AN243" i="25"/>
  <c r="F243" i="25"/>
  <c r="E243" i="25"/>
  <c r="AR240" i="25"/>
  <c r="AQ240" i="25"/>
  <c r="AP240" i="25"/>
  <c r="AO240" i="25"/>
  <c r="AN240" i="25"/>
  <c r="F240" i="25"/>
  <c r="E240" i="25"/>
  <c r="AS238" i="25"/>
  <c r="AR238" i="25"/>
  <c r="AQ238" i="25"/>
  <c r="AP238" i="25"/>
  <c r="AO238" i="25"/>
  <c r="AN238" i="25"/>
  <c r="F238" i="25"/>
  <c r="E238" i="25"/>
  <c r="AP60" i="25"/>
  <c r="AP116" i="25"/>
  <c r="AS152" i="25"/>
  <c r="AR152" i="25"/>
  <c r="AQ152" i="25"/>
  <c r="AP152" i="25"/>
  <c r="AO152" i="25"/>
  <c r="AN152" i="25"/>
  <c r="F152" i="25"/>
  <c r="E152" i="25"/>
  <c r="AP25" i="25"/>
  <c r="AP24" i="25"/>
  <c r="AS232" i="25"/>
  <c r="AR232" i="25"/>
  <c r="AQ232" i="25"/>
  <c r="AP232" i="25"/>
  <c r="AO232" i="25"/>
  <c r="AN232" i="25"/>
  <c r="F232" i="25"/>
  <c r="E232" i="25"/>
  <c r="AS179" i="25"/>
  <c r="AR179" i="25"/>
  <c r="AQ179" i="25"/>
  <c r="AP179" i="25"/>
  <c r="AO179" i="25"/>
  <c r="AN179" i="25"/>
  <c r="F179" i="25"/>
  <c r="E179" i="25"/>
  <c r="AS73" i="25"/>
  <c r="AR73" i="25"/>
  <c r="AQ73" i="25"/>
  <c r="AP73" i="25"/>
  <c r="AO73" i="25"/>
  <c r="AN73" i="25"/>
  <c r="F73" i="25"/>
  <c r="E73" i="25"/>
  <c r="AP297" i="25"/>
  <c r="AS22" i="25"/>
  <c r="AR22" i="25"/>
  <c r="AQ22" i="25"/>
  <c r="AP22" i="25"/>
  <c r="AO22" i="25"/>
  <c r="AN22" i="25"/>
  <c r="F22" i="25"/>
  <c r="E22" i="25"/>
  <c r="AS278" i="25"/>
  <c r="AR278" i="25"/>
  <c r="AQ278" i="25"/>
  <c r="AP278" i="25"/>
  <c r="AO278" i="25"/>
  <c r="AN278" i="25"/>
  <c r="F278" i="25"/>
  <c r="E278" i="25"/>
  <c r="AS227" i="25"/>
  <c r="AR227" i="25"/>
  <c r="AQ227" i="25"/>
  <c r="AP227" i="25"/>
  <c r="AO227" i="25"/>
  <c r="AN227" i="25"/>
  <c r="F227" i="25"/>
  <c r="E227" i="25"/>
  <c r="AS52" i="25"/>
  <c r="AS228" i="25"/>
  <c r="AR228" i="25"/>
  <c r="AQ228" i="25"/>
  <c r="AP228" i="25"/>
  <c r="AO228" i="25"/>
  <c r="AN228" i="25"/>
  <c r="F228" i="25"/>
  <c r="E228" i="25"/>
  <c r="AS260" i="25"/>
  <c r="AP260" i="25"/>
  <c r="AS223" i="25"/>
  <c r="AS335" i="25"/>
  <c r="AS161" i="25"/>
  <c r="AR161" i="25"/>
  <c r="AQ161" i="25"/>
  <c r="AP161" i="25"/>
  <c r="AO161" i="25"/>
  <c r="AN161" i="25"/>
  <c r="F161" i="25"/>
  <c r="E161" i="25"/>
  <c r="AP34" i="25"/>
  <c r="AP10" i="25"/>
  <c r="AS257" i="25"/>
  <c r="AR257" i="25"/>
  <c r="AQ257" i="25"/>
  <c r="AP257" i="25"/>
  <c r="AO257" i="25"/>
  <c r="AN257" i="25"/>
  <c r="F257" i="25"/>
  <c r="E257" i="25"/>
  <c r="AP236" i="25"/>
  <c r="AP75" i="25"/>
  <c r="AP250" i="25"/>
  <c r="AR219" i="25"/>
  <c r="AQ219" i="25"/>
  <c r="AP219" i="25"/>
  <c r="AO219" i="25"/>
  <c r="AN219" i="25"/>
  <c r="F219" i="25"/>
  <c r="E219" i="25"/>
  <c r="AP130" i="25"/>
  <c r="AS82" i="25"/>
  <c r="AR82" i="25"/>
  <c r="AQ82" i="25"/>
  <c r="AP82" i="25"/>
  <c r="AO82" i="25"/>
  <c r="AN82" i="25"/>
  <c r="F82" i="25"/>
  <c r="E82" i="25"/>
  <c r="AP76" i="25"/>
  <c r="AS214" i="25"/>
  <c r="AR214" i="25"/>
  <c r="AQ214" i="25"/>
  <c r="AP214" i="25"/>
  <c r="F214" i="25"/>
  <c r="AP210" i="25"/>
  <c r="AP209" i="25"/>
  <c r="AP254" i="25"/>
  <c r="AP202" i="25"/>
  <c r="AS208" i="25"/>
  <c r="AR208" i="25"/>
  <c r="AQ208" i="25"/>
  <c r="AP208" i="25"/>
  <c r="AO208" i="25"/>
  <c r="AN208" i="25"/>
  <c r="F208" i="25"/>
  <c r="E208" i="25"/>
  <c r="AP158" i="25"/>
  <c r="AP68" i="25"/>
  <c r="AS213" i="25"/>
  <c r="AR213" i="25"/>
  <c r="AQ213" i="25"/>
  <c r="AP213" i="25"/>
  <c r="AO213" i="25"/>
  <c r="AN213" i="25"/>
  <c r="AS204" i="25"/>
  <c r="AR204" i="25"/>
  <c r="AQ204" i="25"/>
  <c r="AP204" i="25"/>
  <c r="AO204" i="25"/>
  <c r="AN204" i="25"/>
  <c r="F204" i="25"/>
  <c r="E204" i="25"/>
  <c r="AS256" i="25"/>
  <c r="AR256" i="25"/>
  <c r="AQ256" i="25"/>
  <c r="AP256" i="25"/>
  <c r="AO256" i="25"/>
  <c r="AN256" i="25"/>
  <c r="F256" i="25"/>
  <c r="E256" i="25"/>
  <c r="AS211" i="25"/>
  <c r="AS146" i="25"/>
  <c r="AR146" i="25"/>
  <c r="AQ146" i="25"/>
  <c r="AP146" i="25"/>
  <c r="AO146" i="25"/>
  <c r="AN146" i="25"/>
  <c r="F146" i="25"/>
  <c r="E146" i="25"/>
  <c r="AS164" i="25"/>
  <c r="AR164" i="25"/>
  <c r="AQ164" i="25"/>
  <c r="AP164" i="25"/>
  <c r="AO164" i="25"/>
  <c r="AN164" i="25"/>
  <c r="F164" i="25"/>
  <c r="E164" i="25"/>
  <c r="AP200" i="25"/>
  <c r="AR199" i="25"/>
  <c r="AQ199" i="25"/>
  <c r="AP199" i="25"/>
  <c r="AO199" i="25"/>
  <c r="AN199" i="25"/>
  <c r="F199" i="25"/>
  <c r="E199" i="25"/>
  <c r="AP289" i="25"/>
  <c r="AS265" i="25"/>
  <c r="AR265" i="25"/>
  <c r="AQ265" i="25"/>
  <c r="AP265" i="25"/>
  <c r="AO265" i="25"/>
  <c r="AN265" i="25"/>
  <c r="F265" i="25"/>
  <c r="E265" i="25"/>
  <c r="AS195" i="25"/>
  <c r="AR195" i="25"/>
  <c r="AQ195" i="25"/>
  <c r="AP195" i="25"/>
  <c r="AO195" i="25"/>
  <c r="AN195" i="25"/>
  <c r="F195" i="25"/>
  <c r="E195" i="25"/>
  <c r="AP285" i="25"/>
  <c r="AS192" i="25"/>
  <c r="AS301" i="25"/>
  <c r="AR301" i="25"/>
  <c r="AQ301" i="25"/>
  <c r="AP301" i="25"/>
  <c r="AO301" i="25"/>
  <c r="AN301" i="25"/>
  <c r="F301" i="25"/>
  <c r="E301" i="25"/>
  <c r="AS191" i="25"/>
  <c r="AR191" i="25"/>
  <c r="AQ191" i="25"/>
  <c r="AP191" i="25"/>
  <c r="AO191" i="25"/>
  <c r="AN191" i="25"/>
  <c r="F191" i="25"/>
  <c r="E191" i="25"/>
  <c r="AP196" i="25"/>
  <c r="AS190" i="25"/>
  <c r="AR190" i="25"/>
  <c r="AQ190" i="25"/>
  <c r="AP190" i="25"/>
  <c r="AO190" i="25"/>
  <c r="AN190" i="25"/>
  <c r="AP176" i="25"/>
  <c r="AR186" i="25"/>
  <c r="AQ186" i="25"/>
  <c r="AP186" i="25"/>
  <c r="AO186" i="25"/>
  <c r="AN186" i="25"/>
  <c r="F186" i="25"/>
  <c r="E186" i="25"/>
  <c r="AP56" i="25"/>
  <c r="AP87" i="25"/>
  <c r="AS318" i="25"/>
  <c r="AP83" i="25"/>
  <c r="AS16" i="25"/>
  <c r="AR16" i="25"/>
  <c r="AQ16" i="25"/>
  <c r="AP16" i="25"/>
  <c r="AO16" i="25"/>
  <c r="AN16" i="25"/>
  <c r="F16" i="25"/>
  <c r="E16" i="25"/>
  <c r="AP85" i="25"/>
  <c r="AP77" i="25"/>
  <c r="AS205" i="25"/>
  <c r="AP205" i="25"/>
  <c r="AP131" i="25"/>
  <c r="AS271" i="25"/>
  <c r="AR271" i="25"/>
  <c r="AQ271" i="25"/>
  <c r="AP271" i="25"/>
  <c r="AO271" i="25"/>
  <c r="AN271" i="25"/>
  <c r="F271" i="25"/>
  <c r="E271" i="25"/>
  <c r="AP30" i="25"/>
  <c r="AS180" i="25"/>
  <c r="AR180" i="25"/>
  <c r="AQ180" i="25"/>
  <c r="AP180" i="25"/>
  <c r="AO180" i="25"/>
  <c r="AN180" i="25"/>
  <c r="F180" i="25"/>
  <c r="E180" i="25"/>
  <c r="AS242" i="25"/>
  <c r="AP242" i="25"/>
  <c r="AS344" i="25"/>
  <c r="AR344" i="25"/>
  <c r="AQ344" i="25"/>
  <c r="AP344" i="25"/>
  <c r="AO344" i="25"/>
  <c r="AN344" i="25"/>
  <c r="F344" i="25"/>
  <c r="E344" i="25"/>
  <c r="AP70" i="25"/>
  <c r="AS175" i="25"/>
  <c r="AR175" i="25"/>
  <c r="AQ175" i="25"/>
  <c r="AP175" i="25"/>
  <c r="AO175" i="25"/>
  <c r="AN175" i="25"/>
  <c r="F175" i="25"/>
  <c r="E175" i="25"/>
  <c r="AS171" i="25"/>
  <c r="AR171" i="25"/>
  <c r="AQ171" i="25"/>
  <c r="AP171" i="25"/>
  <c r="AO171" i="25"/>
  <c r="AN171" i="25"/>
  <c r="F171" i="25"/>
  <c r="E171" i="25"/>
  <c r="AP115" i="25"/>
  <c r="AS113" i="25"/>
  <c r="AR113" i="25"/>
  <c r="AQ113" i="25"/>
  <c r="AP113" i="25"/>
  <c r="AO113" i="25"/>
  <c r="AN113" i="25"/>
  <c r="F113" i="25"/>
  <c r="E113" i="25"/>
  <c r="AS118" i="25"/>
  <c r="AR118" i="25"/>
  <c r="AQ118" i="25"/>
  <c r="AP118" i="25"/>
  <c r="AO118" i="25"/>
  <c r="AN118" i="25"/>
  <c r="F118" i="25"/>
  <c r="E118" i="25"/>
  <c r="AS35" i="25"/>
  <c r="AR35" i="25"/>
  <c r="AQ35" i="25"/>
  <c r="AP35" i="25"/>
  <c r="AO35" i="25"/>
  <c r="AN35" i="25"/>
  <c r="F35" i="25"/>
  <c r="E35" i="25"/>
  <c r="AS185" i="25"/>
  <c r="AR185" i="25"/>
  <c r="AQ185" i="25"/>
  <c r="AP185" i="25"/>
  <c r="AO185" i="25"/>
  <c r="AN185" i="25"/>
  <c r="F185" i="25"/>
  <c r="E185" i="25"/>
  <c r="AS273" i="25"/>
  <c r="AR273" i="25"/>
  <c r="AQ273" i="25"/>
  <c r="AP273" i="25"/>
  <c r="AO273" i="25"/>
  <c r="AN273" i="25"/>
  <c r="F273" i="25"/>
  <c r="E273" i="25"/>
  <c r="AS167" i="25"/>
  <c r="AR167" i="25"/>
  <c r="AQ167" i="25"/>
  <c r="AP167" i="25"/>
  <c r="AO167" i="25"/>
  <c r="AN167" i="25"/>
  <c r="F167" i="25"/>
  <c r="E167" i="25"/>
  <c r="AP166" i="25"/>
  <c r="AS165" i="25"/>
  <c r="AR165" i="25"/>
  <c r="AQ165" i="25"/>
  <c r="AP165" i="25"/>
  <c r="AO165" i="25"/>
  <c r="AN165" i="25"/>
  <c r="F165" i="25"/>
  <c r="E165" i="25"/>
  <c r="AS162" i="25"/>
  <c r="AR162" i="25"/>
  <c r="AQ162" i="25"/>
  <c r="AP162" i="25"/>
  <c r="AO162" i="25"/>
  <c r="AN162" i="25"/>
  <c r="F162" i="25"/>
  <c r="E162" i="25"/>
  <c r="AS282" i="25"/>
  <c r="AR282" i="25"/>
  <c r="AQ282" i="25"/>
  <c r="AP282" i="25"/>
  <c r="AO282" i="25"/>
  <c r="AN282" i="25"/>
  <c r="F282" i="25"/>
  <c r="E282" i="25"/>
  <c r="AP145" i="25"/>
  <c r="AS237" i="25"/>
  <c r="AP237" i="25"/>
  <c r="AS160" i="25"/>
  <c r="AR160" i="25"/>
  <c r="AQ160" i="25"/>
  <c r="AP160" i="25"/>
  <c r="AO160" i="25"/>
  <c r="AN160" i="25"/>
  <c r="F160" i="25"/>
  <c r="E160" i="25"/>
  <c r="AP54" i="25"/>
  <c r="AP124" i="25"/>
  <c r="AR157" i="25"/>
  <c r="AQ157" i="25"/>
  <c r="AP157" i="25"/>
  <c r="AO157" i="25"/>
  <c r="AN157" i="25"/>
  <c r="F157" i="25"/>
  <c r="E157" i="25"/>
  <c r="AS206" i="25"/>
  <c r="AR206" i="25"/>
  <c r="AQ206" i="25"/>
  <c r="AP206" i="25"/>
  <c r="AO206" i="25"/>
  <c r="AN206" i="25"/>
  <c r="F206" i="25"/>
  <c r="E206" i="25"/>
  <c r="AP277" i="25"/>
  <c r="AP154" i="25"/>
  <c r="AS235" i="25"/>
  <c r="AR235" i="25"/>
  <c r="AQ235" i="25"/>
  <c r="AP235" i="25"/>
  <c r="AO235" i="25"/>
  <c r="AN235" i="25"/>
  <c r="F235" i="25"/>
  <c r="E235" i="25"/>
  <c r="AS151" i="25"/>
  <c r="AR151" i="25"/>
  <c r="AQ151" i="25"/>
  <c r="AP151" i="25"/>
  <c r="AO151" i="25"/>
  <c r="AN151" i="25"/>
  <c r="F151" i="25"/>
  <c r="E151" i="25"/>
  <c r="AR149" i="25"/>
  <c r="AQ149" i="25"/>
  <c r="AP149" i="25"/>
  <c r="AO149" i="25"/>
  <c r="AN149" i="25"/>
  <c r="F149" i="25"/>
  <c r="E149" i="25"/>
  <c r="AS148" i="25"/>
  <c r="AR148" i="25"/>
  <c r="AQ148" i="25"/>
  <c r="AP148" i="25"/>
  <c r="AO148" i="25"/>
  <c r="AN148" i="25"/>
  <c r="F148" i="25"/>
  <c r="E148" i="25"/>
  <c r="AS147" i="25"/>
  <c r="AR147" i="25"/>
  <c r="AQ147" i="25"/>
  <c r="AP147" i="25"/>
  <c r="AO147" i="25"/>
  <c r="AN147" i="25"/>
  <c r="F147" i="25"/>
  <c r="E147" i="25"/>
  <c r="AS280" i="25"/>
  <c r="AP121" i="25"/>
  <c r="AS144" i="25"/>
  <c r="AR144" i="25"/>
  <c r="AQ144" i="25"/>
  <c r="AP144" i="25"/>
  <c r="AO144" i="25"/>
  <c r="AN144" i="25"/>
  <c r="F144" i="25"/>
  <c r="E144" i="25"/>
  <c r="AP39" i="25"/>
  <c r="AS226" i="25"/>
  <c r="AR226" i="25"/>
  <c r="AQ226" i="25"/>
  <c r="AP226" i="25"/>
  <c r="AO226" i="25"/>
  <c r="AN226" i="25"/>
  <c r="F226" i="25"/>
  <c r="E226" i="25"/>
  <c r="AP139" i="25"/>
  <c r="AS140" i="25"/>
  <c r="AR140" i="25"/>
  <c r="AQ140" i="25"/>
  <c r="AP140" i="25"/>
  <c r="AO140" i="25"/>
  <c r="AN140" i="25"/>
  <c r="F140" i="25"/>
  <c r="E140" i="25"/>
  <c r="AP338" i="25"/>
  <c r="AS150" i="25"/>
  <c r="AP150" i="25"/>
  <c r="AP138" i="25"/>
  <c r="AR137" i="25"/>
  <c r="AQ137" i="25"/>
  <c r="AP137" i="25"/>
  <c r="AO137" i="25"/>
  <c r="AN137" i="25"/>
  <c r="F137" i="25"/>
  <c r="E137" i="25"/>
  <c r="AP136" i="25"/>
  <c r="AS27" i="25"/>
  <c r="AR27" i="25"/>
  <c r="AQ27" i="25"/>
  <c r="AP27" i="25"/>
  <c r="AO27" i="25"/>
  <c r="AN27" i="25"/>
  <c r="F27" i="25"/>
  <c r="E27" i="25"/>
  <c r="AP135" i="25"/>
  <c r="AS134" i="25"/>
  <c r="AR134" i="25"/>
  <c r="AQ134" i="25"/>
  <c r="AP134" i="25"/>
  <c r="AO134" i="25"/>
  <c r="AN134" i="25"/>
  <c r="F134" i="25"/>
  <c r="E134" i="25"/>
  <c r="AS84" i="25"/>
  <c r="AR84" i="25"/>
  <c r="AQ84" i="25"/>
  <c r="AP84" i="25"/>
  <c r="AO84" i="25"/>
  <c r="AN84" i="25"/>
  <c r="F84" i="25"/>
  <c r="E84" i="25"/>
  <c r="AS41" i="25"/>
  <c r="AR41" i="25"/>
  <c r="AQ41" i="25"/>
  <c r="AP41" i="25"/>
  <c r="AO41" i="25"/>
  <c r="AN41" i="25"/>
  <c r="F41" i="25"/>
  <c r="E41" i="25"/>
  <c r="AS74" i="25"/>
  <c r="AR74" i="25"/>
  <c r="AQ74" i="25"/>
  <c r="AP74" i="25"/>
  <c r="AO74" i="25"/>
  <c r="AN74" i="25"/>
  <c r="F74" i="25"/>
  <c r="E74" i="25"/>
  <c r="AS33" i="25"/>
  <c r="AR33" i="25"/>
  <c r="AQ33" i="25"/>
  <c r="AP33" i="25"/>
  <c r="AO33" i="25"/>
  <c r="AN33" i="25"/>
  <c r="F33" i="25"/>
  <c r="E33" i="25"/>
  <c r="AP122" i="25"/>
  <c r="AS217" i="25"/>
  <c r="AR217" i="25"/>
  <c r="AQ217" i="25"/>
  <c r="AP217" i="25"/>
  <c r="AO217" i="25"/>
  <c r="AN217" i="25"/>
  <c r="F217" i="25"/>
  <c r="E217" i="25"/>
  <c r="AS125" i="25"/>
  <c r="AR125" i="25"/>
  <c r="AQ125" i="25"/>
  <c r="AP125" i="25"/>
  <c r="AO125" i="25"/>
  <c r="AN125" i="25"/>
  <c r="F125" i="25"/>
  <c r="E125" i="25"/>
  <c r="AS198" i="25"/>
  <c r="AR198" i="25"/>
  <c r="AQ198" i="25"/>
  <c r="AP198" i="25"/>
  <c r="AO198" i="25"/>
  <c r="AN198" i="25"/>
  <c r="F198" i="25"/>
  <c r="E198" i="25"/>
  <c r="AP108" i="25"/>
  <c r="AP371" i="25"/>
  <c r="AP61" i="25"/>
  <c r="AS114" i="25"/>
  <c r="AR114" i="25"/>
  <c r="AQ114" i="25"/>
  <c r="AP114" i="25"/>
  <c r="AO114" i="25"/>
  <c r="AN114" i="25"/>
  <c r="F114" i="25"/>
  <c r="E114" i="25"/>
  <c r="AS112" i="25"/>
  <c r="AR112" i="25"/>
  <c r="AQ112" i="25"/>
  <c r="AP112" i="25"/>
  <c r="AO112" i="25"/>
  <c r="AN112" i="25"/>
  <c r="F112" i="25"/>
  <c r="E112" i="25"/>
  <c r="AS51" i="25"/>
  <c r="AR51" i="25"/>
  <c r="AQ51" i="25"/>
  <c r="AP51" i="25"/>
  <c r="AO51" i="25"/>
  <c r="AN51" i="25"/>
  <c r="F51" i="25"/>
  <c r="E51" i="25"/>
  <c r="AS50" i="25"/>
  <c r="AR50" i="25"/>
  <c r="AQ50" i="25"/>
  <c r="AP50" i="25"/>
  <c r="AO50" i="25"/>
  <c r="AN50" i="25"/>
  <c r="F50" i="25"/>
  <c r="E50" i="25"/>
  <c r="AP110" i="25"/>
  <c r="AP36" i="25"/>
  <c r="AP40" i="25"/>
  <c r="AP65" i="25"/>
  <c r="AS62" i="25"/>
  <c r="AR62" i="25"/>
  <c r="AQ62" i="25"/>
  <c r="AP62" i="25"/>
  <c r="AO62" i="25"/>
  <c r="AN62" i="25"/>
  <c r="F62" i="25"/>
  <c r="E62" i="25"/>
  <c r="AS79" i="25"/>
  <c r="AR79" i="25"/>
  <c r="AQ79" i="25"/>
  <c r="AP79" i="25"/>
  <c r="AO79" i="25"/>
  <c r="AN79" i="25"/>
  <c r="F79" i="25"/>
  <c r="E79" i="25"/>
  <c r="AR111" i="25"/>
  <c r="AQ111" i="25"/>
  <c r="AP111" i="25"/>
  <c r="AO111" i="25"/>
  <c r="AN111" i="25"/>
  <c r="F111" i="25"/>
  <c r="E111" i="25"/>
  <c r="AP187" i="25"/>
  <c r="AS184" i="25"/>
  <c r="AR184" i="25"/>
  <c r="AQ184" i="25"/>
  <c r="AP184" i="25"/>
  <c r="AO184" i="25"/>
  <c r="AN184" i="25"/>
  <c r="F184" i="25"/>
  <c r="E184" i="25"/>
  <c r="AP225" i="25"/>
  <c r="AP224" i="25"/>
  <c r="AS183" i="25"/>
  <c r="AR183" i="25"/>
  <c r="AQ183" i="25"/>
  <c r="AP183" i="25"/>
  <c r="AO183" i="25"/>
  <c r="AN183" i="25"/>
  <c r="F183" i="25"/>
  <c r="E183" i="25"/>
  <c r="AS59" i="25"/>
  <c r="AR59" i="25"/>
  <c r="AQ59" i="25"/>
  <c r="AP59" i="25"/>
  <c r="AO59" i="25"/>
  <c r="AN59" i="25"/>
  <c r="F59" i="25"/>
  <c r="E59" i="25"/>
  <c r="AP181" i="25"/>
  <c r="AS105" i="25"/>
  <c r="AR105" i="25"/>
  <c r="AQ105" i="25"/>
  <c r="AP105" i="25"/>
  <c r="AO105" i="25"/>
  <c r="AN105" i="25"/>
  <c r="F105" i="25"/>
  <c r="E105" i="25"/>
  <c r="AS103" i="25"/>
  <c r="AS102" i="25"/>
  <c r="AR102" i="25"/>
  <c r="AQ102" i="25"/>
  <c r="AP102" i="25"/>
  <c r="AO102" i="25"/>
  <c r="AN102" i="25"/>
  <c r="F102" i="25"/>
  <c r="E102" i="25"/>
  <c r="AS101" i="25"/>
  <c r="AR101" i="25"/>
  <c r="AQ101" i="25"/>
  <c r="AP101" i="25"/>
  <c r="AO101" i="25"/>
  <c r="AN101" i="25"/>
  <c r="F101" i="25"/>
  <c r="E101" i="25"/>
  <c r="AP63" i="25"/>
  <c r="AS19" i="25"/>
  <c r="AR19" i="25"/>
  <c r="AQ19" i="25"/>
  <c r="AP19" i="25"/>
  <c r="AO19" i="25"/>
  <c r="AN19" i="25"/>
  <c r="F19" i="25"/>
  <c r="E19" i="25"/>
  <c r="AS178" i="25"/>
  <c r="AR178" i="25"/>
  <c r="AQ178" i="25"/>
  <c r="AP178" i="25"/>
  <c r="AO178" i="25"/>
  <c r="AN178" i="25"/>
  <c r="F178" i="25"/>
  <c r="E178" i="25"/>
  <c r="AS177" i="25"/>
  <c r="AR177" i="25"/>
  <c r="AQ177" i="25"/>
  <c r="AP177" i="25"/>
  <c r="AO177" i="25"/>
  <c r="AN177" i="25"/>
  <c r="F177" i="25"/>
  <c r="E177" i="25"/>
  <c r="AP98" i="25"/>
  <c r="AP97" i="25"/>
  <c r="AP163" i="25"/>
  <c r="AP96" i="25"/>
  <c r="AP95" i="25"/>
  <c r="AP94" i="25"/>
  <c r="AP93" i="25"/>
  <c r="AS92" i="25"/>
  <c r="AR92" i="25"/>
  <c r="AQ92" i="25"/>
  <c r="AP92" i="25"/>
  <c r="AO92" i="25"/>
  <c r="AN92" i="25"/>
  <c r="F92" i="25"/>
  <c r="E92" i="25"/>
  <c r="AP91" i="25"/>
  <c r="AP90" i="25"/>
  <c r="AP89" i="25"/>
  <c r="AS120" i="25"/>
  <c r="AR120" i="25"/>
  <c r="AQ120" i="25"/>
  <c r="AP120" i="25"/>
  <c r="AO120" i="25"/>
  <c r="AN120" i="25"/>
  <c r="F120" i="25"/>
  <c r="E120" i="25"/>
  <c r="AS119" i="25"/>
  <c r="AR119" i="25"/>
  <c r="AQ119" i="25"/>
  <c r="AP119" i="25"/>
  <c r="AO119" i="25"/>
  <c r="AN119" i="25"/>
  <c r="F119" i="25"/>
  <c r="E119" i="25"/>
  <c r="AS330" i="25"/>
  <c r="AR330" i="25"/>
  <c r="AQ330" i="25"/>
  <c r="AP330" i="25"/>
  <c r="AO330" i="25"/>
  <c r="AN330" i="25"/>
  <c r="F330" i="25"/>
  <c r="E330" i="25"/>
  <c r="AP305" i="25"/>
  <c r="AS81" i="25"/>
  <c r="AR81" i="25"/>
  <c r="AQ81" i="25"/>
  <c r="AP81" i="25"/>
  <c r="AO81" i="25"/>
  <c r="AN81" i="25"/>
  <c r="F81" i="25"/>
  <c r="E81" i="25"/>
  <c r="AS80" i="25"/>
  <c r="AR80" i="25"/>
  <c r="AQ80" i="25"/>
  <c r="AP80" i="25"/>
  <c r="AO80" i="25"/>
  <c r="AN80" i="25"/>
  <c r="F80" i="25"/>
  <c r="E80" i="25"/>
  <c r="AS262" i="25"/>
  <c r="AR262" i="25"/>
  <c r="AQ262" i="25"/>
  <c r="AP262" i="25"/>
  <c r="AO262" i="25"/>
  <c r="AN262" i="25"/>
  <c r="F262" i="25"/>
  <c r="E262" i="25"/>
  <c r="AP182" i="25"/>
  <c r="AP156" i="25"/>
  <c r="AS57" i="25"/>
  <c r="AR57" i="25"/>
  <c r="AQ57" i="25"/>
  <c r="AP57" i="25"/>
  <c r="AO57" i="25"/>
  <c r="AN57" i="25"/>
  <c r="F57" i="25"/>
  <c r="E57" i="25"/>
  <c r="AS132" i="25"/>
  <c r="AR132" i="25"/>
  <c r="AQ132" i="25"/>
  <c r="AP132" i="25"/>
  <c r="AO132" i="25"/>
  <c r="AN132" i="25"/>
  <c r="F132" i="25"/>
  <c r="E132" i="25"/>
  <c r="AS153" i="25"/>
  <c r="AP153" i="25"/>
  <c r="AS203" i="25"/>
  <c r="AR203" i="25"/>
  <c r="AQ203" i="25"/>
  <c r="AP203" i="25"/>
  <c r="AO203" i="25"/>
  <c r="AN203" i="25"/>
  <c r="F203" i="25"/>
  <c r="E203" i="25"/>
  <c r="AP43" i="25"/>
  <c r="AS123" i="25"/>
  <c r="AR123" i="25"/>
  <c r="AQ123" i="25"/>
  <c r="AP123" i="25"/>
  <c r="AO123" i="25"/>
  <c r="AN123" i="25"/>
  <c r="F123" i="25"/>
  <c r="E123" i="25"/>
  <c r="AS72" i="25"/>
  <c r="AR72" i="25"/>
  <c r="AQ72" i="25"/>
  <c r="AP72" i="25"/>
  <c r="AO72" i="25"/>
  <c r="AN72" i="25"/>
  <c r="F72" i="25"/>
  <c r="E72" i="25"/>
  <c r="AP333" i="25"/>
  <c r="AS71" i="25"/>
  <c r="AR71" i="25"/>
  <c r="AQ71" i="25"/>
  <c r="AP71" i="25"/>
  <c r="AO71" i="25"/>
  <c r="AN71" i="25"/>
  <c r="F71" i="25"/>
  <c r="E71" i="25"/>
  <c r="AS69" i="25"/>
  <c r="AR69" i="25"/>
  <c r="AQ69" i="25"/>
  <c r="AP69" i="25"/>
  <c r="AO69" i="25"/>
  <c r="AN69" i="25"/>
  <c r="F69" i="25"/>
  <c r="E69" i="25"/>
  <c r="AS296" i="25"/>
  <c r="AR296" i="25"/>
  <c r="AQ296" i="25"/>
  <c r="AP296" i="25"/>
  <c r="AO296" i="25"/>
  <c r="AN296" i="25"/>
  <c r="F296" i="25"/>
  <c r="E296" i="25"/>
  <c r="AS218" i="25"/>
  <c r="AR218" i="25"/>
  <c r="AQ218" i="25"/>
  <c r="AP218" i="25"/>
  <c r="AO218" i="25"/>
  <c r="AN218" i="25"/>
  <c r="F218" i="25"/>
  <c r="E218" i="25"/>
  <c r="AP78" i="25"/>
  <c r="AP201" i="25"/>
  <c r="AS141" i="25"/>
  <c r="AR141" i="25"/>
  <c r="AQ141" i="25"/>
  <c r="AP141" i="25"/>
  <c r="AO141" i="25"/>
  <c r="AN141" i="25"/>
  <c r="F141" i="25"/>
  <c r="E141" i="25"/>
  <c r="AP143" i="25"/>
  <c r="AS126" i="25"/>
  <c r="AR126" i="25"/>
  <c r="AQ126" i="25"/>
  <c r="AP126" i="25"/>
  <c r="AO126" i="25"/>
  <c r="AN126" i="25"/>
  <c r="F126" i="25"/>
  <c r="E126" i="25"/>
  <c r="AS23" i="25"/>
  <c r="AR23" i="25"/>
  <c r="AQ23" i="25"/>
  <c r="AP23" i="25"/>
  <c r="AO23" i="25"/>
  <c r="AN23" i="25"/>
  <c r="F23" i="25"/>
  <c r="E23" i="25"/>
  <c r="AS230" i="25"/>
  <c r="AP155" i="25"/>
  <c r="AP55" i="25"/>
  <c r="AS58" i="25"/>
  <c r="AR58" i="25"/>
  <c r="AQ58" i="25"/>
  <c r="AP58" i="25"/>
  <c r="AO58" i="25"/>
  <c r="AN58" i="25"/>
  <c r="F58" i="25"/>
  <c r="E58" i="25"/>
  <c r="AS66" i="25"/>
  <c r="AR66" i="25"/>
  <c r="AQ66" i="25"/>
  <c r="AP66" i="25"/>
  <c r="AO66" i="25"/>
  <c r="AN66" i="25"/>
  <c r="F66" i="25"/>
  <c r="E66" i="25"/>
  <c r="AS216" i="25"/>
  <c r="AR216" i="25"/>
  <c r="AQ216" i="25"/>
  <c r="AP216" i="25"/>
  <c r="AO216" i="25"/>
  <c r="AN216" i="25"/>
  <c r="F216" i="25"/>
  <c r="E216" i="25"/>
  <c r="AP49" i="25"/>
  <c r="AP48" i="25"/>
  <c r="AP47" i="25"/>
  <c r="AP46" i="25"/>
  <c r="AP45" i="25"/>
  <c r="AP44" i="25"/>
  <c r="AP38" i="25"/>
  <c r="AS37" i="25"/>
  <c r="AR37" i="25"/>
  <c r="AQ37" i="25"/>
  <c r="AP37" i="25"/>
  <c r="AO37" i="25"/>
  <c r="AN37" i="25"/>
  <c r="F37" i="25"/>
  <c r="E37" i="25"/>
  <c r="AP17" i="25"/>
  <c r="AP53" i="25"/>
  <c r="AP188" i="25"/>
  <c r="AS32" i="25"/>
  <c r="AR32" i="25"/>
  <c r="AQ32" i="25"/>
  <c r="AP32" i="25"/>
  <c r="AO32" i="25"/>
  <c r="AN32" i="25"/>
  <c r="F32" i="25"/>
  <c r="E32" i="25"/>
  <c r="AS221" i="25"/>
  <c r="AR221" i="25"/>
  <c r="AQ221" i="25"/>
  <c r="AP221" i="25"/>
  <c r="AO221" i="25"/>
  <c r="AN221" i="25"/>
  <c r="F221" i="25"/>
  <c r="E221" i="25"/>
  <c r="AS220" i="25"/>
  <c r="AR220" i="25"/>
  <c r="AQ220" i="25"/>
  <c r="AP220" i="25"/>
  <c r="AO220" i="25"/>
  <c r="AN220" i="25"/>
  <c r="F220" i="25"/>
  <c r="E220" i="25"/>
  <c r="AS133" i="25"/>
  <c r="AR133" i="25"/>
  <c r="AQ133" i="25"/>
  <c r="AP133" i="25"/>
  <c r="AO133" i="25"/>
  <c r="AN133" i="25"/>
  <c r="F133" i="25"/>
  <c r="E133" i="25"/>
  <c r="AP20" i="25"/>
  <c r="AP29" i="25"/>
  <c r="AP14" i="25"/>
  <c r="AS26" i="25"/>
  <c r="AR26" i="25"/>
  <c r="AQ26" i="25"/>
  <c r="AP26" i="25"/>
  <c r="AO26" i="25"/>
  <c r="AN26" i="25"/>
  <c r="F26" i="25"/>
  <c r="E26" i="25"/>
  <c r="AP169" i="25"/>
  <c r="AS212" i="25"/>
  <c r="AR212" i="25"/>
  <c r="AQ212" i="25"/>
  <c r="AP212" i="25"/>
  <c r="AO212" i="25"/>
  <c r="AN212" i="25"/>
  <c r="F212" i="25"/>
  <c r="E212" i="25"/>
  <c r="AP28" i="25"/>
  <c r="AP104" i="25"/>
  <c r="AS168" i="25"/>
  <c r="AR168" i="25"/>
  <c r="AQ168" i="25"/>
  <c r="AP168" i="25"/>
  <c r="AO168" i="25"/>
  <c r="AN168" i="25"/>
  <c r="F168" i="25"/>
  <c r="E168" i="25"/>
  <c r="AP11" i="25"/>
  <c r="AS107" i="25"/>
  <c r="AP106" i="25"/>
  <c r="AP100" i="25"/>
  <c r="AS384" i="25"/>
  <c r="AR384" i="25"/>
  <c r="AQ384" i="25"/>
  <c r="AP384" i="25"/>
  <c r="AO384" i="25"/>
  <c r="AN384" i="25"/>
  <c r="F384" i="25"/>
  <c r="E384" i="25"/>
  <c r="AP21" i="25"/>
  <c r="AP247" i="25"/>
  <c r="AS109" i="25"/>
  <c r="AR109" i="25"/>
  <c r="AQ109" i="25"/>
  <c r="AP109" i="25"/>
  <c r="AO109" i="25"/>
  <c r="AN109" i="25"/>
  <c r="F109" i="25"/>
  <c r="E109" i="25"/>
  <c r="AP15" i="25"/>
  <c r="AP387" i="25"/>
  <c r="AS13" i="25"/>
  <c r="AR13" i="25"/>
  <c r="AQ13" i="25"/>
  <c r="AP13" i="25"/>
  <c r="AO13" i="25"/>
  <c r="AN13" i="25"/>
  <c r="F13" i="25"/>
  <c r="E13" i="25"/>
  <c r="AS128" i="25"/>
  <c r="AR128" i="25"/>
  <c r="AQ128" i="25"/>
  <c r="AP128" i="25"/>
  <c r="AO128" i="25"/>
  <c r="AN128" i="25"/>
  <c r="F128" i="25"/>
  <c r="E128" i="25"/>
  <c r="AP9" i="25"/>
  <c r="AP127" i="25"/>
  <c r="AP31" i="25"/>
  <c r="AP142" i="25"/>
  <c r="AP173" i="25"/>
  <c r="AP207" i="25"/>
  <c r="AP4" i="25"/>
  <c r="AP3" i="25"/>
  <c r="AP2" i="25"/>
  <c r="AR671" i="24"/>
  <c r="AP671" i="24"/>
  <c r="AO671" i="24"/>
  <c r="AG671" i="24"/>
  <c r="AS671" i="24" s="1"/>
  <c r="AR670" i="24"/>
  <c r="AP670" i="24"/>
  <c r="AO670" i="24"/>
  <c r="AG670" i="24"/>
  <c r="AS670" i="24" s="1"/>
  <c r="AR669" i="24"/>
  <c r="AP669" i="24"/>
  <c r="AO669" i="24"/>
  <c r="AG669" i="24"/>
  <c r="AS669" i="24" s="1"/>
  <c r="AR668" i="24"/>
  <c r="AP668" i="24"/>
  <c r="AO668" i="24"/>
  <c r="AG668" i="24"/>
  <c r="AS668" i="24" s="1"/>
  <c r="AR667" i="24"/>
  <c r="AP667" i="24"/>
  <c r="AO667" i="24"/>
  <c r="AG667" i="24"/>
  <c r="AS667" i="24" s="1"/>
  <c r="AS666" i="24"/>
  <c r="AR666" i="24"/>
  <c r="AP666" i="24"/>
  <c r="AO666" i="24"/>
  <c r="AR665" i="24"/>
  <c r="AP665" i="24"/>
  <c r="AO665" i="24"/>
  <c r="AG665" i="24"/>
  <c r="AS665" i="24" s="1"/>
  <c r="AR664" i="24"/>
  <c r="AP664" i="24"/>
  <c r="AO664" i="24"/>
  <c r="AG664" i="24"/>
  <c r="AS664" i="24" s="1"/>
  <c r="AS663" i="24"/>
  <c r="AR663" i="24"/>
  <c r="AP663" i="24"/>
  <c r="AO663" i="24"/>
  <c r="BC662" i="24"/>
  <c r="AS662" i="24"/>
  <c r="AR662" i="24"/>
  <c r="AQ662" i="24"/>
  <c r="AP662" i="24"/>
  <c r="AO662" i="24"/>
  <c r="AN662" i="24"/>
  <c r="BC661" i="24"/>
  <c r="BE661" i="24" s="1"/>
  <c r="AS661" i="24"/>
  <c r="AR661" i="24"/>
  <c r="AQ661" i="24"/>
  <c r="AP661" i="24"/>
  <c r="AO661" i="24"/>
  <c r="AN661" i="24"/>
  <c r="BC660" i="24"/>
  <c r="AS660" i="24"/>
  <c r="AR660" i="24"/>
  <c r="AQ660" i="24"/>
  <c r="AP660" i="24"/>
  <c r="AO660" i="24"/>
  <c r="AN660" i="24"/>
  <c r="AR659" i="24"/>
  <c r="AP659" i="24"/>
  <c r="AR658" i="24"/>
  <c r="AP658" i="24"/>
  <c r="AR657" i="24"/>
  <c r="AP657" i="24"/>
  <c r="AR656" i="24"/>
  <c r="AP656" i="24"/>
  <c r="AR655" i="24"/>
  <c r="AP655" i="24"/>
  <c r="AR654" i="24"/>
  <c r="AP654" i="24"/>
  <c r="AR653" i="24"/>
  <c r="AP653" i="24"/>
  <c r="AR652" i="24"/>
  <c r="AP652" i="24"/>
  <c r="AR651" i="24"/>
  <c r="AP651" i="24"/>
  <c r="AS651" i="24"/>
  <c r="AO651" i="24"/>
  <c r="AR650" i="24"/>
  <c r="AP650" i="24"/>
  <c r="AS650" i="24"/>
  <c r="AR649" i="24"/>
  <c r="AP649" i="24"/>
  <c r="AS649" i="24"/>
  <c r="AR648" i="24"/>
  <c r="AP648" i="24"/>
  <c r="AS648" i="24"/>
  <c r="E648" i="24"/>
  <c r="AR647" i="24"/>
  <c r="AP647" i="24"/>
  <c r="AS647" i="24"/>
  <c r="AO647" i="24"/>
  <c r="AR646" i="24"/>
  <c r="AP646" i="24"/>
  <c r="AR645" i="24"/>
  <c r="AP645" i="24"/>
  <c r="AR644" i="24"/>
  <c r="AP644" i="24"/>
  <c r="AR643" i="24"/>
  <c r="AP643" i="24"/>
  <c r="AO643" i="24"/>
  <c r="AR642" i="24"/>
  <c r="AP642" i="24"/>
  <c r="AR641" i="24"/>
  <c r="AP641" i="24"/>
  <c r="AO641" i="24"/>
  <c r="AR640" i="24"/>
  <c r="AP640" i="24"/>
  <c r="AR639" i="24"/>
  <c r="AP639" i="24"/>
  <c r="E639" i="24"/>
  <c r="AR638" i="24"/>
  <c r="AP638" i="24"/>
  <c r="AR637" i="24"/>
  <c r="AP637" i="24"/>
  <c r="AR636" i="24"/>
  <c r="AP636" i="24"/>
  <c r="AR635" i="24"/>
  <c r="AP635" i="24"/>
  <c r="AR634" i="24"/>
  <c r="AP634" i="24"/>
  <c r="AR633" i="24"/>
  <c r="AP633" i="24"/>
  <c r="AR632" i="24"/>
  <c r="AP632" i="24"/>
  <c r="AO632" i="24"/>
  <c r="AR631" i="24"/>
  <c r="AP631" i="24"/>
  <c r="AO631" i="24"/>
  <c r="AR630" i="24"/>
  <c r="AP630" i="24"/>
  <c r="AO630" i="24"/>
  <c r="AR629" i="24"/>
  <c r="AP629" i="24"/>
  <c r="AO629" i="24"/>
  <c r="AR628" i="24"/>
  <c r="AP628" i="24"/>
  <c r="AO628" i="24"/>
  <c r="AR627" i="24"/>
  <c r="AP627" i="24"/>
  <c r="AR626" i="24"/>
  <c r="AP626" i="24"/>
  <c r="AR625" i="24"/>
  <c r="AP625" i="24"/>
  <c r="AR624" i="24"/>
  <c r="AP624" i="24"/>
  <c r="AR623" i="24"/>
  <c r="AP623" i="24"/>
  <c r="AR622" i="24"/>
  <c r="AP622" i="24"/>
  <c r="AR621" i="24"/>
  <c r="AP621" i="24"/>
  <c r="AR620" i="24"/>
  <c r="AP620" i="24"/>
  <c r="AR619" i="24"/>
  <c r="AP619" i="24"/>
  <c r="AR618" i="24"/>
  <c r="AP618" i="24"/>
  <c r="AR617" i="24"/>
  <c r="AP617" i="24"/>
  <c r="AR616" i="24"/>
  <c r="AP616" i="24"/>
  <c r="AR615" i="24"/>
  <c r="AP615" i="24"/>
  <c r="AR614" i="24"/>
  <c r="AP614" i="24"/>
  <c r="AR613" i="24"/>
  <c r="AP613" i="24"/>
  <c r="AS612" i="24"/>
  <c r="AR612" i="24"/>
  <c r="AP612" i="24"/>
  <c r="AS611" i="24"/>
  <c r="AR611" i="24"/>
  <c r="AP611" i="24"/>
  <c r="AS610" i="24"/>
  <c r="AR610" i="24"/>
  <c r="AP610" i="24"/>
  <c r="AS609" i="24"/>
  <c r="AR609" i="24"/>
  <c r="AP609" i="24"/>
  <c r="AS608" i="24"/>
  <c r="AR608" i="24"/>
  <c r="AP608" i="24"/>
  <c r="AO608" i="24"/>
  <c r="H608" i="24"/>
  <c r="E608" i="24"/>
  <c r="AS607" i="24"/>
  <c r="AR607" i="24"/>
  <c r="AP607" i="24"/>
  <c r="AO607" i="24"/>
  <c r="H607" i="24"/>
  <c r="E607" i="24"/>
  <c r="AS606" i="24"/>
  <c r="AR606" i="24"/>
  <c r="AP606" i="24"/>
  <c r="AO606" i="24"/>
  <c r="H606" i="24"/>
  <c r="AN606" i="24" s="1"/>
  <c r="E606" i="24"/>
  <c r="AS605" i="24"/>
  <c r="AR605" i="24"/>
  <c r="AP605" i="24"/>
  <c r="AO605" i="24"/>
  <c r="H605" i="24"/>
  <c r="AN605" i="24" s="1"/>
  <c r="E605" i="24"/>
  <c r="AS604" i="24"/>
  <c r="AR604" i="24"/>
  <c r="AP604" i="24"/>
  <c r="AO604" i="24"/>
  <c r="H604" i="24"/>
  <c r="E604" i="24"/>
  <c r="AS603" i="24"/>
  <c r="AR603" i="24"/>
  <c r="AP603" i="24"/>
  <c r="AO603" i="24"/>
  <c r="H603" i="24"/>
  <c r="AQ603" i="24" s="1"/>
  <c r="E603" i="24"/>
  <c r="AS602" i="24"/>
  <c r="AR602" i="24"/>
  <c r="AP602" i="24"/>
  <c r="AO602" i="24"/>
  <c r="H602" i="24"/>
  <c r="AQ602" i="24" s="1"/>
  <c r="E602" i="24"/>
  <c r="AS601" i="24"/>
  <c r="AR601" i="24"/>
  <c r="AP601" i="24"/>
  <c r="AO601" i="24"/>
  <c r="H601" i="24"/>
  <c r="AQ601" i="24" s="1"/>
  <c r="E601" i="24"/>
  <c r="BC600" i="24"/>
  <c r="BF600" i="24" s="1"/>
  <c r="AS600" i="24"/>
  <c r="AR600" i="24"/>
  <c r="AQ600" i="24"/>
  <c r="AP600" i="24"/>
  <c r="AO600" i="24"/>
  <c r="AN600" i="24"/>
  <c r="F600" i="24"/>
  <c r="E600" i="24"/>
  <c r="BC599" i="24"/>
  <c r="AS599" i="24"/>
  <c r="AR599" i="24"/>
  <c r="AQ599" i="24"/>
  <c r="AP599" i="24"/>
  <c r="AO599" i="24"/>
  <c r="AN599" i="24"/>
  <c r="F599" i="24"/>
  <c r="E599" i="24"/>
  <c r="BC598" i="24"/>
  <c r="AS598" i="24"/>
  <c r="AR598" i="24"/>
  <c r="AQ598" i="24"/>
  <c r="AP598" i="24"/>
  <c r="AO598" i="24"/>
  <c r="AN598" i="24"/>
  <c r="F598" i="24"/>
  <c r="E598" i="24"/>
  <c r="BC597" i="24"/>
  <c r="BE597" i="24" s="1"/>
  <c r="AS597" i="24"/>
  <c r="AR597" i="24"/>
  <c r="AQ597" i="24"/>
  <c r="AP597" i="24"/>
  <c r="AO597" i="24"/>
  <c r="AN597" i="24"/>
  <c r="F597" i="24"/>
  <c r="E597" i="24"/>
  <c r="BC596" i="24"/>
  <c r="AS596" i="24"/>
  <c r="AR596" i="24"/>
  <c r="AQ596" i="24"/>
  <c r="AP596" i="24"/>
  <c r="AO596" i="24"/>
  <c r="AN596" i="24"/>
  <c r="F596" i="24"/>
  <c r="E596" i="24"/>
  <c r="BC595" i="24"/>
  <c r="BF595" i="24" s="1"/>
  <c r="AS595" i="24"/>
  <c r="AR595" i="24"/>
  <c r="AQ595" i="24"/>
  <c r="AP595" i="24"/>
  <c r="AO595" i="24"/>
  <c r="AN595" i="24"/>
  <c r="F595" i="24"/>
  <c r="E595" i="24"/>
  <c r="BC594" i="24"/>
  <c r="AS594" i="24"/>
  <c r="AR594" i="24"/>
  <c r="AQ594" i="24"/>
  <c r="AP594" i="24"/>
  <c r="AO594" i="24"/>
  <c r="AN594" i="24"/>
  <c r="F594" i="24"/>
  <c r="E594" i="24"/>
  <c r="BC593" i="24"/>
  <c r="AS593" i="24"/>
  <c r="AR593" i="24"/>
  <c r="AQ593" i="24"/>
  <c r="AP593" i="24"/>
  <c r="AO593" i="24"/>
  <c r="AN593" i="24"/>
  <c r="F593" i="24"/>
  <c r="E593" i="24"/>
  <c r="BC592" i="24"/>
  <c r="BE592" i="24" s="1"/>
  <c r="AS592" i="24"/>
  <c r="AR592" i="24"/>
  <c r="AQ592" i="24"/>
  <c r="AP592" i="24"/>
  <c r="F592" i="24"/>
  <c r="BE591" i="24"/>
  <c r="BC591" i="24"/>
  <c r="BF591" i="24" s="1"/>
  <c r="AS591" i="24"/>
  <c r="AR591" i="24"/>
  <c r="AQ591" i="24"/>
  <c r="AP591" i="24"/>
  <c r="F591" i="24"/>
  <c r="AR590" i="24"/>
  <c r="AP590" i="24"/>
  <c r="AS590" i="24"/>
  <c r="AR589" i="24"/>
  <c r="AP589" i="24"/>
  <c r="AS589" i="24"/>
  <c r="AR588" i="24"/>
  <c r="AP588" i="24"/>
  <c r="AS588" i="24"/>
  <c r="AR587" i="24"/>
  <c r="AP587" i="24"/>
  <c r="AS587" i="24"/>
  <c r="AR586" i="24"/>
  <c r="AP586" i="24"/>
  <c r="AS586" i="24"/>
  <c r="AR585" i="24"/>
  <c r="AP585" i="24"/>
  <c r="AS585" i="24"/>
  <c r="AR584" i="24"/>
  <c r="AP584" i="24"/>
  <c r="AS584" i="24"/>
  <c r="AR583" i="24"/>
  <c r="AP583" i="24"/>
  <c r="AS583" i="24"/>
  <c r="AR582" i="24"/>
  <c r="AP582" i="24"/>
  <c r="AS582" i="24"/>
  <c r="AR581" i="24"/>
  <c r="AP581" i="24"/>
  <c r="AS581" i="24"/>
  <c r="AR580" i="24"/>
  <c r="AP580" i="24"/>
  <c r="AS580" i="24"/>
  <c r="AR579" i="24"/>
  <c r="AP579" i="24"/>
  <c r="AS579" i="24"/>
  <c r="AR578" i="24"/>
  <c r="AP578" i="24"/>
  <c r="AS578" i="24"/>
  <c r="AR577" i="24"/>
  <c r="AP577" i="24"/>
  <c r="AS577" i="24"/>
  <c r="AR576" i="24"/>
  <c r="AP576" i="24"/>
  <c r="AS576" i="24"/>
  <c r="AR575" i="24"/>
  <c r="AP575" i="24"/>
  <c r="AS575" i="24"/>
  <c r="AR574" i="24"/>
  <c r="AP574" i="24"/>
  <c r="AS574" i="24"/>
  <c r="AR573" i="24"/>
  <c r="AP573" i="24"/>
  <c r="AS573" i="24"/>
  <c r="AR572" i="24"/>
  <c r="AP572" i="24"/>
  <c r="AS572" i="24"/>
  <c r="AR571" i="24"/>
  <c r="AP571" i="24"/>
  <c r="AS571" i="24"/>
  <c r="AR570" i="24"/>
  <c r="AP570" i="24"/>
  <c r="AS570" i="24"/>
  <c r="AR569" i="24"/>
  <c r="AP569" i="24"/>
  <c r="AS569" i="24"/>
  <c r="AR568" i="24"/>
  <c r="AP568" i="24"/>
  <c r="AS568" i="24"/>
  <c r="AR567" i="24"/>
  <c r="AP567" i="24"/>
  <c r="AS567" i="24"/>
  <c r="AR566" i="24"/>
  <c r="AP566" i="24"/>
  <c r="AS566" i="24"/>
  <c r="AR565" i="24"/>
  <c r="AP565" i="24"/>
  <c r="AS565" i="24"/>
  <c r="AR564" i="24"/>
  <c r="AP564" i="24"/>
  <c r="AS564" i="24"/>
  <c r="AR563" i="24"/>
  <c r="AP563" i="24"/>
  <c r="AS563" i="24"/>
  <c r="AR562" i="24"/>
  <c r="AP562" i="24"/>
  <c r="AS562" i="24"/>
  <c r="AR561" i="24"/>
  <c r="AP561" i="24"/>
  <c r="AS561" i="24"/>
  <c r="AR560" i="24"/>
  <c r="AP560" i="24"/>
  <c r="AS560" i="24"/>
  <c r="AR559" i="24"/>
  <c r="AP559" i="24"/>
  <c r="AS559" i="24"/>
  <c r="AR558" i="24"/>
  <c r="AP558" i="24"/>
  <c r="AS558" i="24"/>
  <c r="AR557" i="24"/>
  <c r="AP557" i="24"/>
  <c r="AS557" i="24"/>
  <c r="AR556" i="24"/>
  <c r="AP556" i="24"/>
  <c r="AS556" i="24"/>
  <c r="BC555" i="24"/>
  <c r="BF555" i="24" s="1"/>
  <c r="AS555" i="24"/>
  <c r="AR555" i="24"/>
  <c r="AQ555" i="24"/>
  <c r="AP555" i="24"/>
  <c r="AO555" i="24"/>
  <c r="AN555" i="24"/>
  <c r="F555" i="24"/>
  <c r="E555" i="24"/>
  <c r="BC554" i="24"/>
  <c r="BF554" i="24" s="1"/>
  <c r="AS554" i="24"/>
  <c r="AR554" i="24"/>
  <c r="AQ554" i="24"/>
  <c r="AP554" i="24"/>
  <c r="AO554" i="24"/>
  <c r="AN554" i="24"/>
  <c r="F554" i="24"/>
  <c r="E554" i="24"/>
  <c r="BC553" i="24"/>
  <c r="BF553" i="24" s="1"/>
  <c r="AS553" i="24"/>
  <c r="AR553" i="24"/>
  <c r="AQ553" i="24"/>
  <c r="AP553" i="24"/>
  <c r="AO553" i="24"/>
  <c r="AN553" i="24"/>
  <c r="F553" i="24"/>
  <c r="E553" i="24"/>
  <c r="BC552" i="24"/>
  <c r="BE552" i="24" s="1"/>
  <c r="AS552" i="24"/>
  <c r="AR552" i="24"/>
  <c r="AQ552" i="24"/>
  <c r="AP552" i="24"/>
  <c r="AO552" i="24"/>
  <c r="AN552" i="24"/>
  <c r="F552" i="24"/>
  <c r="E552" i="24"/>
  <c r="BC551" i="24"/>
  <c r="BF551" i="24" s="1"/>
  <c r="AS551" i="24"/>
  <c r="AR551" i="24"/>
  <c r="AQ551" i="24"/>
  <c r="AP551" i="24"/>
  <c r="AO551" i="24"/>
  <c r="AN551" i="24"/>
  <c r="F551" i="24"/>
  <c r="E551" i="24"/>
  <c r="BC550" i="24"/>
  <c r="BF550" i="24" s="1"/>
  <c r="AS550" i="24"/>
  <c r="AR550" i="24"/>
  <c r="AQ550" i="24"/>
  <c r="AP550" i="24"/>
  <c r="AO550" i="24"/>
  <c r="AN550" i="24"/>
  <c r="F550" i="24"/>
  <c r="E550" i="24"/>
  <c r="BC549" i="24"/>
  <c r="BE549" i="24" s="1"/>
  <c r="AS549" i="24"/>
  <c r="AR549" i="24"/>
  <c r="AQ549" i="24"/>
  <c r="AP549" i="24"/>
  <c r="AO549" i="24"/>
  <c r="AN549" i="24"/>
  <c r="F549" i="24"/>
  <c r="E549" i="24"/>
  <c r="BC548" i="24"/>
  <c r="BF548" i="24" s="1"/>
  <c r="AS548" i="24"/>
  <c r="AR548" i="24"/>
  <c r="AQ548" i="24"/>
  <c r="AP548" i="24"/>
  <c r="AO548" i="24"/>
  <c r="AN548" i="24"/>
  <c r="F548" i="24"/>
  <c r="E548" i="24"/>
  <c r="BC547" i="24"/>
  <c r="BF547" i="24" s="1"/>
  <c r="AS547" i="24"/>
  <c r="AR547" i="24"/>
  <c r="AQ547" i="24"/>
  <c r="AP547" i="24"/>
  <c r="AO547" i="24"/>
  <c r="AN547" i="24"/>
  <c r="F547" i="24"/>
  <c r="E547" i="24"/>
  <c r="BC546" i="24"/>
  <c r="BF546" i="24" s="1"/>
  <c r="AS546" i="24"/>
  <c r="AR546" i="24"/>
  <c r="AQ546" i="24"/>
  <c r="AP546" i="24"/>
  <c r="AO546" i="24"/>
  <c r="AN546" i="24"/>
  <c r="F546" i="24"/>
  <c r="E546" i="24"/>
  <c r="BC545" i="24"/>
  <c r="BF545" i="24" s="1"/>
  <c r="AS545" i="24"/>
  <c r="AR545" i="24"/>
  <c r="AU545" i="24" s="1"/>
  <c r="AX545" i="24" s="1"/>
  <c r="AQ545" i="24"/>
  <c r="AP545" i="24"/>
  <c r="AO545" i="24"/>
  <c r="AN545" i="24"/>
  <c r="F545" i="24"/>
  <c r="E545" i="24"/>
  <c r="BC544" i="24"/>
  <c r="BF544" i="24" s="1"/>
  <c r="AU544" i="24"/>
  <c r="AX544" i="24" s="1"/>
  <c r="AS544" i="24"/>
  <c r="AR544" i="24"/>
  <c r="AQ544" i="24"/>
  <c r="AP544" i="24"/>
  <c r="AO544" i="24"/>
  <c r="AN544" i="24"/>
  <c r="F544" i="24"/>
  <c r="E544" i="24"/>
  <c r="BC543" i="24"/>
  <c r="BF543" i="24" s="1"/>
  <c r="AS543" i="24"/>
  <c r="AR543" i="24"/>
  <c r="AQ543" i="24"/>
  <c r="AP543" i="24"/>
  <c r="AO543" i="24"/>
  <c r="AN543" i="24"/>
  <c r="F543" i="24"/>
  <c r="E543" i="24"/>
  <c r="BC542" i="24"/>
  <c r="BF542" i="24" s="1"/>
  <c r="AS542" i="24"/>
  <c r="AR542" i="24"/>
  <c r="AQ542" i="24"/>
  <c r="AP542" i="24"/>
  <c r="AO542" i="24"/>
  <c r="AN542" i="24"/>
  <c r="F542" i="24"/>
  <c r="E542" i="24"/>
  <c r="BC541" i="24"/>
  <c r="BF541" i="24" s="1"/>
  <c r="AS541" i="24"/>
  <c r="AR541" i="24"/>
  <c r="AQ541" i="24"/>
  <c r="AP541" i="24"/>
  <c r="AO541" i="24"/>
  <c r="AN541" i="24"/>
  <c r="F541" i="24"/>
  <c r="E541" i="24"/>
  <c r="BC540" i="24"/>
  <c r="BF540" i="24" s="1"/>
  <c r="AS540" i="24"/>
  <c r="AR540" i="24"/>
  <c r="AQ540" i="24"/>
  <c r="AP540" i="24"/>
  <c r="AO540" i="24"/>
  <c r="AN540" i="24"/>
  <c r="F540" i="24"/>
  <c r="E540" i="24"/>
  <c r="BC539" i="24"/>
  <c r="BF539" i="24" s="1"/>
  <c r="AS539" i="24"/>
  <c r="AR539" i="24"/>
  <c r="AQ539" i="24"/>
  <c r="AP539" i="24"/>
  <c r="AO539" i="24"/>
  <c r="AN539" i="24"/>
  <c r="F539" i="24"/>
  <c r="E539" i="24"/>
  <c r="BC538" i="24"/>
  <c r="BF538" i="24" s="1"/>
  <c r="AS538" i="24"/>
  <c r="AR538" i="24"/>
  <c r="AQ538" i="24"/>
  <c r="AP538" i="24"/>
  <c r="AO538" i="24"/>
  <c r="AN538" i="24"/>
  <c r="F538" i="24"/>
  <c r="E538" i="24"/>
  <c r="BC537" i="24"/>
  <c r="BF537" i="24" s="1"/>
  <c r="AS537" i="24"/>
  <c r="AR537" i="24"/>
  <c r="AQ537" i="24"/>
  <c r="AP537" i="24"/>
  <c r="AO537" i="24"/>
  <c r="AN537" i="24"/>
  <c r="F537" i="24"/>
  <c r="E537" i="24"/>
  <c r="AP536" i="24"/>
  <c r="AP535" i="24"/>
  <c r="AP534" i="24"/>
  <c r="AP533" i="24"/>
  <c r="AP532" i="24"/>
  <c r="AP531" i="24"/>
  <c r="AP530" i="24"/>
  <c r="AP529" i="24"/>
  <c r="AP528" i="24"/>
  <c r="AP527" i="24"/>
  <c r="AP526" i="24"/>
  <c r="AP525" i="24"/>
  <c r="AP524" i="24"/>
  <c r="AP523" i="24"/>
  <c r="BC522" i="24"/>
  <c r="BF522" i="24" s="1"/>
  <c r="AS522" i="24"/>
  <c r="AR522" i="24"/>
  <c r="AQ522" i="24"/>
  <c r="AP522" i="24"/>
  <c r="AO522" i="24"/>
  <c r="AN522" i="24"/>
  <c r="F522" i="24"/>
  <c r="E522" i="24"/>
  <c r="BC521" i="24"/>
  <c r="AS521" i="24"/>
  <c r="AR521" i="24"/>
  <c r="AQ521" i="24"/>
  <c r="AP521" i="24"/>
  <c r="AO521" i="24"/>
  <c r="AN521" i="24"/>
  <c r="F521" i="24"/>
  <c r="E521" i="24"/>
  <c r="BC520" i="24"/>
  <c r="BF520" i="24" s="1"/>
  <c r="AS520" i="24"/>
  <c r="AR520" i="24"/>
  <c r="AQ520" i="24"/>
  <c r="AP520" i="24"/>
  <c r="AO520" i="24"/>
  <c r="AN520" i="24"/>
  <c r="F520" i="24"/>
  <c r="E520" i="24"/>
  <c r="BC519" i="24"/>
  <c r="BF519" i="24" s="1"/>
  <c r="AS519" i="24"/>
  <c r="AR519" i="24"/>
  <c r="AQ519" i="24"/>
  <c r="AP519" i="24"/>
  <c r="AO519" i="24"/>
  <c r="AN519" i="24"/>
  <c r="F519" i="24"/>
  <c r="E519" i="24"/>
  <c r="BC518" i="24"/>
  <c r="BF518" i="24" s="1"/>
  <c r="AS518" i="24"/>
  <c r="AR518" i="24"/>
  <c r="AQ518" i="24"/>
  <c r="AP518" i="24"/>
  <c r="AO518" i="24"/>
  <c r="AN518" i="24"/>
  <c r="F518" i="24"/>
  <c r="E518" i="24"/>
  <c r="BC517" i="24"/>
  <c r="BE517" i="24" s="1"/>
  <c r="AS517" i="24"/>
  <c r="AR517" i="24"/>
  <c r="AQ517" i="24"/>
  <c r="AP517" i="24"/>
  <c r="AO517" i="24"/>
  <c r="AN517" i="24"/>
  <c r="F517" i="24"/>
  <c r="E517" i="24"/>
  <c r="BC516" i="24"/>
  <c r="BF516" i="24" s="1"/>
  <c r="AS516" i="24"/>
  <c r="AR516" i="24"/>
  <c r="AQ516" i="24"/>
  <c r="AP516" i="24"/>
  <c r="AV516" i="24" s="1"/>
  <c r="AO516" i="24"/>
  <c r="AN516" i="24"/>
  <c r="F516" i="24"/>
  <c r="E516" i="24"/>
  <c r="BC515" i="24"/>
  <c r="BF515" i="24" s="1"/>
  <c r="AS515" i="24"/>
  <c r="AR515" i="24"/>
  <c r="AQ515" i="24"/>
  <c r="AP515" i="24"/>
  <c r="AO515" i="24"/>
  <c r="AN515" i="24"/>
  <c r="F515" i="24"/>
  <c r="E515" i="24"/>
  <c r="BC514" i="24"/>
  <c r="AS514" i="24"/>
  <c r="AR514" i="24"/>
  <c r="AU514" i="24" s="1"/>
  <c r="AW514" i="24" s="1"/>
  <c r="AQ514" i="24"/>
  <c r="AP514" i="24"/>
  <c r="AO514" i="24"/>
  <c r="AN514" i="24"/>
  <c r="F514" i="24"/>
  <c r="E514" i="24"/>
  <c r="BC513" i="24"/>
  <c r="BE513" i="24" s="1"/>
  <c r="AS513" i="24"/>
  <c r="AR513" i="24"/>
  <c r="AQ513" i="24"/>
  <c r="AP513" i="24"/>
  <c r="AO513" i="24"/>
  <c r="AN513" i="24"/>
  <c r="F513" i="24"/>
  <c r="E513" i="24"/>
  <c r="BC512" i="24"/>
  <c r="BF512" i="24" s="1"/>
  <c r="AS512" i="24"/>
  <c r="AR512" i="24"/>
  <c r="AQ512" i="24"/>
  <c r="AP512" i="24"/>
  <c r="AO512" i="24"/>
  <c r="AN512" i="24"/>
  <c r="F512" i="24"/>
  <c r="E512" i="24"/>
  <c r="BC511" i="24"/>
  <c r="BF511" i="24" s="1"/>
  <c r="AS511" i="24"/>
  <c r="AR511" i="24"/>
  <c r="AQ511" i="24"/>
  <c r="AP511" i="24"/>
  <c r="AO511" i="24"/>
  <c r="AN511" i="24"/>
  <c r="F511" i="24"/>
  <c r="E511" i="24"/>
  <c r="BC510" i="24"/>
  <c r="AS510" i="24"/>
  <c r="AR510" i="24"/>
  <c r="AQ510" i="24"/>
  <c r="AP510" i="24"/>
  <c r="AO510" i="24"/>
  <c r="AN510" i="24"/>
  <c r="F510" i="24"/>
  <c r="E510" i="24"/>
  <c r="BC509" i="24"/>
  <c r="BE509" i="24" s="1"/>
  <c r="AS509" i="24"/>
  <c r="AR509" i="24"/>
  <c r="AQ509" i="24"/>
  <c r="AP509" i="24"/>
  <c r="AO509" i="24"/>
  <c r="AN509" i="24"/>
  <c r="F509" i="24"/>
  <c r="E509" i="24"/>
  <c r="BC508" i="24"/>
  <c r="AS508" i="24"/>
  <c r="AR508" i="24"/>
  <c r="AQ508" i="24"/>
  <c r="AP508" i="24"/>
  <c r="AO508" i="24"/>
  <c r="AN508" i="24"/>
  <c r="F508" i="24"/>
  <c r="E508" i="24"/>
  <c r="BC507" i="24"/>
  <c r="BF507" i="24" s="1"/>
  <c r="AS507" i="24"/>
  <c r="AR507" i="24"/>
  <c r="AQ507" i="24"/>
  <c r="AP507" i="24"/>
  <c r="AO507" i="24"/>
  <c r="AN507" i="24"/>
  <c r="F507" i="24"/>
  <c r="E507" i="24"/>
  <c r="BC506" i="24"/>
  <c r="AS506" i="24"/>
  <c r="AR506" i="24"/>
  <c r="AQ506" i="24"/>
  <c r="AP506" i="24"/>
  <c r="AO506" i="24"/>
  <c r="AN506" i="24"/>
  <c r="F506" i="24"/>
  <c r="E506" i="24"/>
  <c r="BC505" i="24"/>
  <c r="BE505" i="24" s="1"/>
  <c r="AS505" i="24"/>
  <c r="AR505" i="24"/>
  <c r="AQ505" i="24"/>
  <c r="AP505" i="24"/>
  <c r="AO505" i="24"/>
  <c r="AN505" i="24"/>
  <c r="F505" i="24"/>
  <c r="E505" i="24"/>
  <c r="BC504" i="24"/>
  <c r="BF504" i="24" s="1"/>
  <c r="AS504" i="24"/>
  <c r="AR504" i="24"/>
  <c r="AQ504" i="24"/>
  <c r="AP504" i="24"/>
  <c r="AO504" i="24"/>
  <c r="AN504" i="24"/>
  <c r="F504" i="24"/>
  <c r="E504" i="24"/>
  <c r="BC503" i="24"/>
  <c r="BF503" i="24" s="1"/>
  <c r="AS503" i="24"/>
  <c r="AR503" i="24"/>
  <c r="AQ503" i="24"/>
  <c r="AP503" i="24"/>
  <c r="AO503" i="24"/>
  <c r="AN503" i="24"/>
  <c r="F503" i="24"/>
  <c r="E503" i="24"/>
  <c r="BC502" i="24"/>
  <c r="AS502" i="24"/>
  <c r="AR502" i="24"/>
  <c r="AU502" i="24" s="1"/>
  <c r="AW502" i="24" s="1"/>
  <c r="AQ502" i="24"/>
  <c r="AP502" i="24"/>
  <c r="AO502" i="24"/>
  <c r="AN502" i="24"/>
  <c r="F502" i="24"/>
  <c r="E502" i="24"/>
  <c r="BC501" i="24"/>
  <c r="BE501" i="24" s="1"/>
  <c r="AS501" i="24"/>
  <c r="AR501" i="24"/>
  <c r="AQ501" i="24"/>
  <c r="AP501" i="24"/>
  <c r="AO501" i="24"/>
  <c r="AN501" i="24"/>
  <c r="F501" i="24"/>
  <c r="E501" i="24"/>
  <c r="BF500" i="24"/>
  <c r="BC500" i="24"/>
  <c r="BE500" i="24" s="1"/>
  <c r="AS500" i="24"/>
  <c r="AR500" i="24"/>
  <c r="AQ500" i="24"/>
  <c r="AP500" i="24"/>
  <c r="AO500" i="24"/>
  <c r="AN500" i="24"/>
  <c r="F500" i="24"/>
  <c r="E500" i="24"/>
  <c r="BC499" i="24"/>
  <c r="BE499" i="24" s="1"/>
  <c r="AS499" i="24"/>
  <c r="AR499" i="24"/>
  <c r="AQ499" i="24"/>
  <c r="AP499" i="24"/>
  <c r="AO499" i="24"/>
  <c r="AN499" i="24"/>
  <c r="F499" i="24"/>
  <c r="E499" i="24"/>
  <c r="BC498" i="24"/>
  <c r="AS498" i="24"/>
  <c r="AR498" i="24"/>
  <c r="AQ498" i="24"/>
  <c r="AP498" i="24"/>
  <c r="AO498" i="24"/>
  <c r="AN498" i="24"/>
  <c r="F498" i="24"/>
  <c r="E498" i="24"/>
  <c r="BC497" i="24"/>
  <c r="BF497" i="24" s="1"/>
  <c r="AS497" i="24"/>
  <c r="AR497" i="24"/>
  <c r="AQ497" i="24"/>
  <c r="AP497" i="24"/>
  <c r="AO497" i="24"/>
  <c r="AN497" i="24"/>
  <c r="F497" i="24"/>
  <c r="E497" i="24"/>
  <c r="BC496" i="24"/>
  <c r="AS496" i="24"/>
  <c r="AR496" i="24"/>
  <c r="AQ496" i="24"/>
  <c r="AP496" i="24"/>
  <c r="AO496" i="24"/>
  <c r="AN496" i="24"/>
  <c r="F496" i="24"/>
  <c r="E496" i="24"/>
  <c r="BC495" i="24"/>
  <c r="BF495" i="24" s="1"/>
  <c r="AS495" i="24"/>
  <c r="AR495" i="24"/>
  <c r="AQ495" i="24"/>
  <c r="AP495" i="24"/>
  <c r="AO495" i="24"/>
  <c r="AN495" i="24"/>
  <c r="F495" i="24"/>
  <c r="E495" i="24"/>
  <c r="BC494" i="24"/>
  <c r="BE494" i="24" s="1"/>
  <c r="AS494" i="24"/>
  <c r="AR494" i="24"/>
  <c r="AQ494" i="24"/>
  <c r="AP494" i="24"/>
  <c r="AO494" i="24"/>
  <c r="AN494" i="24"/>
  <c r="F494" i="24"/>
  <c r="E494" i="24"/>
  <c r="BE493" i="24"/>
  <c r="BC493" i="24"/>
  <c r="BF493" i="24" s="1"/>
  <c r="AS493" i="24"/>
  <c r="AR493" i="24"/>
  <c r="AQ493" i="24"/>
  <c r="AP493" i="24"/>
  <c r="AO493" i="24"/>
  <c r="AN493" i="24"/>
  <c r="F493" i="24"/>
  <c r="E493" i="24"/>
  <c r="BC492" i="24"/>
  <c r="BF492" i="24" s="1"/>
  <c r="AS492" i="24"/>
  <c r="AR492" i="24"/>
  <c r="AU492" i="24" s="1"/>
  <c r="AQ492" i="24"/>
  <c r="AP492" i="24"/>
  <c r="AO492" i="24"/>
  <c r="AN492" i="24"/>
  <c r="F492" i="24"/>
  <c r="E492" i="24"/>
  <c r="BC491" i="24"/>
  <c r="BE491" i="24" s="1"/>
  <c r="AS491" i="24"/>
  <c r="AR491" i="24"/>
  <c r="AQ491" i="24"/>
  <c r="AP491" i="24"/>
  <c r="AO491" i="24"/>
  <c r="AN491" i="24"/>
  <c r="F491" i="24"/>
  <c r="E491" i="24"/>
  <c r="BC490" i="24"/>
  <c r="BF490" i="24" s="1"/>
  <c r="AS490" i="24"/>
  <c r="AR490" i="24"/>
  <c r="AQ490" i="24"/>
  <c r="AP490" i="24"/>
  <c r="AO490" i="24"/>
  <c r="AN490" i="24"/>
  <c r="F490" i="24"/>
  <c r="E490" i="24"/>
  <c r="BC489" i="24"/>
  <c r="BF489" i="24" s="1"/>
  <c r="AS489" i="24"/>
  <c r="AR489" i="24"/>
  <c r="AQ489" i="24"/>
  <c r="AP489" i="24"/>
  <c r="AO489" i="24"/>
  <c r="AN489" i="24"/>
  <c r="F489" i="24"/>
  <c r="E489" i="24"/>
  <c r="BC488" i="24"/>
  <c r="AS488" i="24"/>
  <c r="AR488" i="24"/>
  <c r="AQ488" i="24"/>
  <c r="AP488" i="24"/>
  <c r="AO488" i="24"/>
  <c r="AN488" i="24"/>
  <c r="F488" i="24"/>
  <c r="E488" i="24"/>
  <c r="BC487" i="24"/>
  <c r="BF487" i="24" s="1"/>
  <c r="AS487" i="24"/>
  <c r="AR487" i="24"/>
  <c r="AQ487" i="24"/>
  <c r="AP487" i="24"/>
  <c r="AO487" i="24"/>
  <c r="AN487" i="24"/>
  <c r="F487" i="24"/>
  <c r="E487" i="24"/>
  <c r="BC486" i="24"/>
  <c r="BE486" i="24" s="1"/>
  <c r="AS486" i="24"/>
  <c r="AR486" i="24"/>
  <c r="AQ486" i="24"/>
  <c r="AP486" i="24"/>
  <c r="AO486" i="24"/>
  <c r="AN486" i="24"/>
  <c r="F486" i="24"/>
  <c r="E486" i="24"/>
  <c r="BC485" i="24"/>
  <c r="BE485" i="24" s="1"/>
  <c r="AS485" i="24"/>
  <c r="AR485" i="24"/>
  <c r="AQ485" i="24"/>
  <c r="AP485" i="24"/>
  <c r="AO485" i="24"/>
  <c r="AN485" i="24"/>
  <c r="F485" i="24"/>
  <c r="E485" i="24"/>
  <c r="BC484" i="24"/>
  <c r="BF484" i="24" s="1"/>
  <c r="AS484" i="24"/>
  <c r="AR484" i="24"/>
  <c r="AQ484" i="24"/>
  <c r="AP484" i="24"/>
  <c r="AO484" i="24"/>
  <c r="AN484" i="24"/>
  <c r="F484" i="24"/>
  <c r="E484" i="24"/>
  <c r="BC483" i="24"/>
  <c r="AS483" i="24"/>
  <c r="AR483" i="24"/>
  <c r="AQ483" i="24"/>
  <c r="AP483" i="24"/>
  <c r="AO483" i="24"/>
  <c r="AN483" i="24"/>
  <c r="F483" i="24"/>
  <c r="E483" i="24"/>
  <c r="BE482" i="24"/>
  <c r="BC482" i="24"/>
  <c r="BF482" i="24" s="1"/>
  <c r="AS482" i="24"/>
  <c r="AR482" i="24"/>
  <c r="AQ482" i="24"/>
  <c r="AP482" i="24"/>
  <c r="AO482" i="24"/>
  <c r="AN482" i="24"/>
  <c r="F482" i="24"/>
  <c r="E482" i="24"/>
  <c r="BC481" i="24"/>
  <c r="AS481" i="24"/>
  <c r="AR481" i="24"/>
  <c r="AQ481" i="24"/>
  <c r="AP481" i="24"/>
  <c r="AO481" i="24"/>
  <c r="AN481" i="24"/>
  <c r="F481" i="24"/>
  <c r="E481" i="24"/>
  <c r="BC480" i="24"/>
  <c r="AS480" i="24"/>
  <c r="AR480" i="24"/>
  <c r="AQ480" i="24"/>
  <c r="AP480" i="24"/>
  <c r="AO480" i="24"/>
  <c r="AN480" i="24"/>
  <c r="F480" i="24"/>
  <c r="E480" i="24"/>
  <c r="BC479" i="24"/>
  <c r="BF479" i="24" s="1"/>
  <c r="AS479" i="24"/>
  <c r="AR479" i="24"/>
  <c r="AQ479" i="24"/>
  <c r="AP479" i="24"/>
  <c r="AO479" i="24"/>
  <c r="AN479" i="24"/>
  <c r="F479" i="24"/>
  <c r="E479" i="24"/>
  <c r="BC478" i="24"/>
  <c r="BE478" i="24" s="1"/>
  <c r="AS478" i="24"/>
  <c r="AR478" i="24"/>
  <c r="AQ478" i="24"/>
  <c r="AP478" i="24"/>
  <c r="AO478" i="24"/>
  <c r="AN478" i="24"/>
  <c r="F478" i="24"/>
  <c r="E478" i="24"/>
  <c r="BC477" i="24"/>
  <c r="AS477" i="24"/>
  <c r="AR477" i="24"/>
  <c r="AQ477" i="24"/>
  <c r="AP477" i="24"/>
  <c r="AO477" i="24"/>
  <c r="AN477" i="24"/>
  <c r="F477" i="24"/>
  <c r="E477" i="24"/>
  <c r="BC476" i="24"/>
  <c r="BF476" i="24" s="1"/>
  <c r="AS476" i="24"/>
  <c r="AR476" i="24"/>
  <c r="AQ476" i="24"/>
  <c r="AP476" i="24"/>
  <c r="AO476" i="24"/>
  <c r="AN476" i="24"/>
  <c r="F476" i="24"/>
  <c r="E476" i="24"/>
  <c r="BC475" i="24"/>
  <c r="BE475" i="24" s="1"/>
  <c r="AS475" i="24"/>
  <c r="AR475" i="24"/>
  <c r="AQ475" i="24"/>
  <c r="AP475" i="24"/>
  <c r="AO475" i="24"/>
  <c r="AN475" i="24"/>
  <c r="F475" i="24"/>
  <c r="E475" i="24"/>
  <c r="BC474" i="24"/>
  <c r="BF474" i="24" s="1"/>
  <c r="AS474" i="24"/>
  <c r="AR474" i="24"/>
  <c r="AQ474" i="24"/>
  <c r="AP474" i="24"/>
  <c r="AO474" i="24"/>
  <c r="AN474" i="24"/>
  <c r="F474" i="24"/>
  <c r="E474" i="24"/>
  <c r="BC473" i="24"/>
  <c r="BF473" i="24" s="1"/>
  <c r="AS473" i="24"/>
  <c r="AR473" i="24"/>
  <c r="AQ473" i="24"/>
  <c r="AP473" i="24"/>
  <c r="AO473" i="24"/>
  <c r="AN473" i="24"/>
  <c r="F473" i="24"/>
  <c r="E473" i="24"/>
  <c r="BC472" i="24"/>
  <c r="AS472" i="24"/>
  <c r="AR472" i="24"/>
  <c r="AQ472" i="24"/>
  <c r="AP472" i="24"/>
  <c r="AO472" i="24"/>
  <c r="AN472" i="24"/>
  <c r="F472" i="24"/>
  <c r="E472" i="24"/>
  <c r="BC471" i="24"/>
  <c r="BF471" i="24" s="1"/>
  <c r="AS471" i="24"/>
  <c r="AR471" i="24"/>
  <c r="AQ471" i="24"/>
  <c r="AP471" i="24"/>
  <c r="AO471" i="24"/>
  <c r="AN471" i="24"/>
  <c r="F471" i="24"/>
  <c r="E471" i="24"/>
  <c r="BC470" i="24"/>
  <c r="BE470" i="24" s="1"/>
  <c r="AS470" i="24"/>
  <c r="AR470" i="24"/>
  <c r="AQ470" i="24"/>
  <c r="AP470" i="24"/>
  <c r="AO470" i="24"/>
  <c r="AN470" i="24"/>
  <c r="F470" i="24"/>
  <c r="E470" i="24"/>
  <c r="BF469" i="24"/>
  <c r="BC469" i="24"/>
  <c r="BE469" i="24" s="1"/>
  <c r="AS469" i="24"/>
  <c r="AR469" i="24"/>
  <c r="AQ469" i="24"/>
  <c r="AP469" i="24"/>
  <c r="AO469" i="24"/>
  <c r="AN469" i="24"/>
  <c r="F469" i="24"/>
  <c r="E469" i="24"/>
  <c r="BE468" i="24"/>
  <c r="BC468" i="24"/>
  <c r="BF468" i="24" s="1"/>
  <c r="AS468" i="24"/>
  <c r="AR468" i="24"/>
  <c r="AQ468" i="24"/>
  <c r="AP468" i="24"/>
  <c r="AO468" i="24"/>
  <c r="AN468" i="24"/>
  <c r="F468" i="24"/>
  <c r="E468" i="24"/>
  <c r="BC467" i="24"/>
  <c r="BE467" i="24" s="1"/>
  <c r="AS467" i="24"/>
  <c r="AR467" i="24"/>
  <c r="AQ467" i="24"/>
  <c r="AP467" i="24"/>
  <c r="AO467" i="24"/>
  <c r="AN467" i="24"/>
  <c r="F467" i="24"/>
  <c r="E467" i="24"/>
  <c r="BC466" i="24"/>
  <c r="AS466" i="24"/>
  <c r="AR466" i="24"/>
  <c r="AQ466" i="24"/>
  <c r="AP466" i="24"/>
  <c r="AO466" i="24"/>
  <c r="AN466" i="24"/>
  <c r="F466" i="24"/>
  <c r="E466" i="24"/>
  <c r="BC465" i="24"/>
  <c r="BF465" i="24" s="1"/>
  <c r="AS465" i="24"/>
  <c r="AR465" i="24"/>
  <c r="AQ465" i="24"/>
  <c r="AP465" i="24"/>
  <c r="AO465" i="24"/>
  <c r="AN465" i="24"/>
  <c r="F465" i="24"/>
  <c r="E465" i="24"/>
  <c r="BC464" i="24"/>
  <c r="BF464" i="24" s="1"/>
  <c r="AS464" i="24"/>
  <c r="AR464" i="24"/>
  <c r="AQ464" i="24"/>
  <c r="AU464" i="24" s="1"/>
  <c r="AX464" i="24" s="1"/>
  <c r="AP464" i="24"/>
  <c r="AO464" i="24"/>
  <c r="AN464" i="24"/>
  <c r="F464" i="24"/>
  <c r="E464" i="24"/>
  <c r="BC463" i="24"/>
  <c r="BF463" i="24" s="1"/>
  <c r="AS463" i="24"/>
  <c r="AR463" i="24"/>
  <c r="AU463" i="24" s="1"/>
  <c r="AW463" i="24" s="1"/>
  <c r="AQ463" i="24"/>
  <c r="AP463" i="24"/>
  <c r="AO463" i="24"/>
  <c r="AN463" i="24"/>
  <c r="F463" i="24"/>
  <c r="E463" i="24"/>
  <c r="BC462" i="24"/>
  <c r="BE462" i="24" s="1"/>
  <c r="AS462" i="24"/>
  <c r="AR462" i="24"/>
  <c r="AQ462" i="24"/>
  <c r="AP462" i="24"/>
  <c r="AO462" i="24"/>
  <c r="AN462" i="24"/>
  <c r="F462" i="24"/>
  <c r="E462" i="24"/>
  <c r="BC461" i="24"/>
  <c r="BE461" i="24" s="1"/>
  <c r="AS461" i="24"/>
  <c r="AR461" i="24"/>
  <c r="AQ461" i="24"/>
  <c r="AP461" i="24"/>
  <c r="AO461" i="24"/>
  <c r="AN461" i="24"/>
  <c r="F461" i="24"/>
  <c r="E461" i="24"/>
  <c r="BC460" i="24"/>
  <c r="BF460" i="24" s="1"/>
  <c r="AS460" i="24"/>
  <c r="AR460" i="24"/>
  <c r="AQ460" i="24"/>
  <c r="AP460" i="24"/>
  <c r="AO460" i="24"/>
  <c r="AN460" i="24"/>
  <c r="F460" i="24"/>
  <c r="E460" i="24"/>
  <c r="BC459" i="24"/>
  <c r="AS459" i="24"/>
  <c r="AR459" i="24"/>
  <c r="AQ459" i="24"/>
  <c r="AP459" i="24"/>
  <c r="AO459" i="24"/>
  <c r="AN459" i="24"/>
  <c r="F459" i="24"/>
  <c r="E459" i="24"/>
  <c r="BC458" i="24"/>
  <c r="BF458" i="24" s="1"/>
  <c r="AS458" i="24"/>
  <c r="AR458" i="24"/>
  <c r="AQ458" i="24"/>
  <c r="AP458" i="24"/>
  <c r="AO458" i="24"/>
  <c r="AN458" i="24"/>
  <c r="F458" i="24"/>
  <c r="E458" i="24"/>
  <c r="BC457" i="24"/>
  <c r="BF457" i="24" s="1"/>
  <c r="AS457" i="24"/>
  <c r="AR457" i="24"/>
  <c r="AQ457" i="24"/>
  <c r="AP457" i="24"/>
  <c r="AO457" i="24"/>
  <c r="AN457" i="24"/>
  <c r="F457" i="24"/>
  <c r="E457" i="24"/>
  <c r="BC456" i="24"/>
  <c r="BF456" i="24" s="1"/>
  <c r="AS456" i="24"/>
  <c r="AR456" i="24"/>
  <c r="AQ456" i="24"/>
  <c r="AP456" i="24"/>
  <c r="AO456" i="24"/>
  <c r="AN456" i="24"/>
  <c r="F456" i="24"/>
  <c r="E456" i="24"/>
  <c r="BC455" i="24"/>
  <c r="BF455" i="24" s="1"/>
  <c r="AS455" i="24"/>
  <c r="AR455" i="24"/>
  <c r="AQ455" i="24"/>
  <c r="AP455" i="24"/>
  <c r="AO455" i="24"/>
  <c r="AN455" i="24"/>
  <c r="F455" i="24"/>
  <c r="E455" i="24"/>
  <c r="BC454" i="24"/>
  <c r="BE454" i="24" s="1"/>
  <c r="AS454" i="24"/>
  <c r="AR454" i="24"/>
  <c r="AQ454" i="24"/>
  <c r="AP454" i="24"/>
  <c r="AO454" i="24"/>
  <c r="AN454" i="24"/>
  <c r="F454" i="24"/>
  <c r="E454" i="24"/>
  <c r="AS440" i="24"/>
  <c r="AO440" i="24"/>
  <c r="AS439" i="24"/>
  <c r="AO439" i="24"/>
  <c r="AS438" i="24"/>
  <c r="AO438" i="24"/>
  <c r="AS437" i="24"/>
  <c r="AO437" i="24"/>
  <c r="BC436" i="24"/>
  <c r="BE436" i="24" s="1"/>
  <c r="AS436" i="24"/>
  <c r="AR436" i="24"/>
  <c r="AQ436" i="24"/>
  <c r="AP436" i="24"/>
  <c r="F436" i="24"/>
  <c r="BC435" i="24"/>
  <c r="BE435" i="24" s="1"/>
  <c r="AS435" i="24"/>
  <c r="AR435" i="24"/>
  <c r="AQ435" i="24"/>
  <c r="AP435" i="24"/>
  <c r="AO435" i="24"/>
  <c r="F435" i="24"/>
  <c r="BC434" i="24"/>
  <c r="BE434" i="24" s="1"/>
  <c r="AS434" i="24"/>
  <c r="AR434" i="24"/>
  <c r="AQ434" i="24"/>
  <c r="AP434" i="24"/>
  <c r="AO434" i="24"/>
  <c r="F434" i="24"/>
  <c r="BC433" i="24"/>
  <c r="BE433" i="24" s="1"/>
  <c r="AS433" i="24"/>
  <c r="AR433" i="24"/>
  <c r="AQ433" i="24"/>
  <c r="AP433" i="24"/>
  <c r="AN433" i="24"/>
  <c r="F433" i="24"/>
  <c r="BC432" i="24"/>
  <c r="BE432" i="24" s="1"/>
  <c r="AS432" i="24"/>
  <c r="AR432" i="24"/>
  <c r="AQ432" i="24"/>
  <c r="AP432" i="24"/>
  <c r="AO432" i="24"/>
  <c r="F432" i="24"/>
  <c r="BC431" i="24"/>
  <c r="AS431" i="24"/>
  <c r="AR431" i="24"/>
  <c r="AQ431" i="24"/>
  <c r="AP431" i="24"/>
  <c r="E431" i="24"/>
  <c r="F431" i="24"/>
  <c r="BC430" i="24"/>
  <c r="AS430" i="24"/>
  <c r="AR430" i="24"/>
  <c r="AQ430" i="24"/>
  <c r="AP430" i="24"/>
  <c r="AO430" i="24"/>
  <c r="AN430" i="24"/>
  <c r="F430" i="24"/>
  <c r="E430" i="24"/>
  <c r="BC429" i="24"/>
  <c r="BF429" i="24" s="1"/>
  <c r="AS429" i="24"/>
  <c r="AR429" i="24"/>
  <c r="AQ429" i="24"/>
  <c r="AP429" i="24"/>
  <c r="AO429" i="24"/>
  <c r="AN429" i="24"/>
  <c r="F429" i="24"/>
  <c r="E429" i="24"/>
  <c r="BC428" i="24"/>
  <c r="BF428" i="24" s="1"/>
  <c r="AS428" i="24"/>
  <c r="AR428" i="24"/>
  <c r="AQ428" i="24"/>
  <c r="AP428" i="24"/>
  <c r="AV428" i="24" s="1"/>
  <c r="AO428" i="24"/>
  <c r="AN428" i="24"/>
  <c r="F428" i="24"/>
  <c r="E428" i="24"/>
  <c r="BC427" i="24"/>
  <c r="BF427" i="24" s="1"/>
  <c r="AS427" i="24"/>
  <c r="AR427" i="24"/>
  <c r="AQ427" i="24"/>
  <c r="AP427" i="24"/>
  <c r="AO427" i="24"/>
  <c r="AN427" i="24"/>
  <c r="F427" i="24"/>
  <c r="E427" i="24"/>
  <c r="BC426" i="24"/>
  <c r="BE426" i="24" s="1"/>
  <c r="AS426" i="24"/>
  <c r="AR426" i="24"/>
  <c r="AQ426" i="24"/>
  <c r="AP426" i="24"/>
  <c r="AO426" i="24"/>
  <c r="AN426" i="24"/>
  <c r="F426" i="24"/>
  <c r="E426" i="24"/>
  <c r="BC425" i="24"/>
  <c r="BF425" i="24" s="1"/>
  <c r="AS425" i="24"/>
  <c r="AR425" i="24"/>
  <c r="AQ425" i="24"/>
  <c r="AP425" i="24"/>
  <c r="AO425" i="24"/>
  <c r="AN425" i="24"/>
  <c r="F425" i="24"/>
  <c r="E425" i="24"/>
  <c r="AP424" i="24"/>
  <c r="BC453" i="24"/>
  <c r="BF453" i="24" s="1"/>
  <c r="AS453" i="24"/>
  <c r="AR453" i="24"/>
  <c r="AQ453" i="24"/>
  <c r="AP453" i="24"/>
  <c r="AO453" i="24"/>
  <c r="AN453" i="24"/>
  <c r="F453" i="24"/>
  <c r="E453" i="24"/>
  <c r="BC452" i="24"/>
  <c r="BE452" i="24" s="1"/>
  <c r="AS452" i="24"/>
  <c r="AR452" i="24"/>
  <c r="AQ452" i="24"/>
  <c r="AP452" i="24"/>
  <c r="AO452" i="24"/>
  <c r="AN452" i="24"/>
  <c r="F452" i="24"/>
  <c r="E452" i="24"/>
  <c r="BC451" i="24"/>
  <c r="BF451" i="24" s="1"/>
  <c r="AS451" i="24"/>
  <c r="AR451" i="24"/>
  <c r="AQ451" i="24"/>
  <c r="AP451" i="24"/>
  <c r="AN451" i="24"/>
  <c r="F451" i="24"/>
  <c r="BC448" i="24"/>
  <c r="BF448" i="24" s="1"/>
  <c r="AS448" i="24"/>
  <c r="AR448" i="24"/>
  <c r="AQ448" i="24"/>
  <c r="AP448" i="24"/>
  <c r="AO448" i="24"/>
  <c r="AN448" i="24"/>
  <c r="F448" i="24"/>
  <c r="E448" i="24"/>
  <c r="BC447" i="24"/>
  <c r="BF447" i="24" s="1"/>
  <c r="AS447" i="24"/>
  <c r="AR447" i="24"/>
  <c r="AQ447" i="24"/>
  <c r="AU447" i="24" s="1"/>
  <c r="AP447" i="24"/>
  <c r="AO447" i="24"/>
  <c r="AN447" i="24"/>
  <c r="F447" i="24"/>
  <c r="E447" i="24"/>
  <c r="BC446" i="24"/>
  <c r="AS446" i="24"/>
  <c r="AR446" i="24"/>
  <c r="AQ446" i="24"/>
  <c r="AP446" i="24"/>
  <c r="AO446" i="24"/>
  <c r="AN446" i="24"/>
  <c r="F446" i="24"/>
  <c r="E446" i="24"/>
  <c r="BC441" i="24"/>
  <c r="BE441" i="24" s="1"/>
  <c r="AS441" i="24"/>
  <c r="AR441" i="24"/>
  <c r="AQ441" i="24"/>
  <c r="AP441" i="24"/>
  <c r="AO441" i="24"/>
  <c r="AN441" i="24"/>
  <c r="F441" i="24"/>
  <c r="E441" i="24"/>
  <c r="BC445" i="24"/>
  <c r="BF445" i="24" s="1"/>
  <c r="AS445" i="24"/>
  <c r="AR445" i="24"/>
  <c r="AQ445" i="24"/>
  <c r="AP445" i="24"/>
  <c r="AO445" i="24"/>
  <c r="AN445" i="24"/>
  <c r="F445" i="24"/>
  <c r="E445" i="24"/>
  <c r="BC444" i="24"/>
  <c r="BF444" i="24" s="1"/>
  <c r="AS444" i="24"/>
  <c r="AR444" i="24"/>
  <c r="AQ444" i="24"/>
  <c r="AP444" i="24"/>
  <c r="AO444" i="24"/>
  <c r="AN444" i="24"/>
  <c r="BF443" i="24"/>
  <c r="BC443" i="24"/>
  <c r="BE443" i="24" s="1"/>
  <c r="AS443" i="24"/>
  <c r="AR443" i="24"/>
  <c r="AQ443" i="24"/>
  <c r="AP443" i="24"/>
  <c r="AO443" i="24"/>
  <c r="AN443" i="24"/>
  <c r="BC423" i="24"/>
  <c r="BE423" i="24" s="1"/>
  <c r="AS423" i="24"/>
  <c r="AR423" i="24"/>
  <c r="AQ423" i="24"/>
  <c r="AP423" i="24"/>
  <c r="AO423" i="24"/>
  <c r="AV423" i="24" s="1"/>
  <c r="AN423" i="24"/>
  <c r="BC422" i="24"/>
  <c r="AS422" i="24"/>
  <c r="AR422" i="24"/>
  <c r="AQ422" i="24"/>
  <c r="AP422" i="24"/>
  <c r="AO422" i="24"/>
  <c r="AN422" i="24"/>
  <c r="F422" i="24"/>
  <c r="E422" i="24"/>
  <c r="BC421" i="24"/>
  <c r="BE421" i="24" s="1"/>
  <c r="AS421" i="24"/>
  <c r="AR421" i="24"/>
  <c r="AQ421" i="24"/>
  <c r="AP421" i="24"/>
  <c r="AO421" i="24"/>
  <c r="AN421" i="24"/>
  <c r="F421" i="24"/>
  <c r="E421" i="24"/>
  <c r="BC420" i="24"/>
  <c r="BF420" i="24" s="1"/>
  <c r="AS420" i="24"/>
  <c r="AR420" i="24"/>
  <c r="AQ420" i="24"/>
  <c r="AP420" i="24"/>
  <c r="AO420" i="24"/>
  <c r="AN420" i="24"/>
  <c r="F420" i="24"/>
  <c r="E420" i="24"/>
  <c r="BC419" i="24"/>
  <c r="BF419" i="24" s="1"/>
  <c r="AS419" i="24"/>
  <c r="AR419" i="24"/>
  <c r="AQ419" i="24"/>
  <c r="AP419" i="24"/>
  <c r="AO419" i="24"/>
  <c r="AN419" i="24"/>
  <c r="BC418" i="24"/>
  <c r="BF418" i="24" s="1"/>
  <c r="AS418" i="24"/>
  <c r="AR418" i="24"/>
  <c r="AQ418" i="24"/>
  <c r="AP418" i="24"/>
  <c r="AO418" i="24"/>
  <c r="AN418" i="24"/>
  <c r="F418" i="24"/>
  <c r="E418" i="24"/>
  <c r="BC417" i="24"/>
  <c r="BF417" i="24" s="1"/>
  <c r="AS417" i="24"/>
  <c r="AR417" i="24"/>
  <c r="AQ417" i="24"/>
  <c r="AP417" i="24"/>
  <c r="AO417" i="24"/>
  <c r="AN417" i="24"/>
  <c r="F417" i="24"/>
  <c r="E417" i="24"/>
  <c r="BC414" i="24"/>
  <c r="AS414" i="24"/>
  <c r="AR414" i="24"/>
  <c r="AQ414" i="24"/>
  <c r="AP414" i="24"/>
  <c r="AO414" i="24"/>
  <c r="AN414" i="24"/>
  <c r="F414" i="24"/>
  <c r="E414" i="24"/>
  <c r="BC413" i="24"/>
  <c r="BE413" i="24" s="1"/>
  <c r="AS413" i="24"/>
  <c r="AR413" i="24"/>
  <c r="AQ413" i="24"/>
  <c r="AP413" i="24"/>
  <c r="AO413" i="24"/>
  <c r="AN413" i="24"/>
  <c r="F413" i="24"/>
  <c r="E413" i="24"/>
  <c r="BC412" i="24"/>
  <c r="AS412" i="24"/>
  <c r="AR412" i="24"/>
  <c r="AQ412" i="24"/>
  <c r="AP412" i="24"/>
  <c r="AO412" i="24"/>
  <c r="AN412" i="24"/>
  <c r="F412" i="24"/>
  <c r="E412" i="24"/>
  <c r="BC411" i="24"/>
  <c r="BF411" i="24" s="1"/>
  <c r="AS411" i="24"/>
  <c r="AR411" i="24"/>
  <c r="AQ411" i="24"/>
  <c r="AP411" i="24"/>
  <c r="AO411" i="24"/>
  <c r="AN411" i="24"/>
  <c r="F411" i="24"/>
  <c r="E411" i="24"/>
  <c r="BC410" i="24"/>
  <c r="AS410" i="24"/>
  <c r="AR410" i="24"/>
  <c r="AQ410" i="24"/>
  <c r="AP410" i="24"/>
  <c r="AO410" i="24"/>
  <c r="AN410" i="24"/>
  <c r="F410" i="24"/>
  <c r="E410" i="24"/>
  <c r="AP409" i="24"/>
  <c r="BC408" i="24"/>
  <c r="BF408" i="24" s="1"/>
  <c r="AS408" i="24"/>
  <c r="AR408" i="24"/>
  <c r="AQ408" i="24"/>
  <c r="AP408" i="24"/>
  <c r="AO408" i="24"/>
  <c r="AN408" i="24"/>
  <c r="F408" i="24"/>
  <c r="E408" i="24"/>
  <c r="BC407" i="24"/>
  <c r="BF407" i="24" s="1"/>
  <c r="AS407" i="24"/>
  <c r="AR407" i="24"/>
  <c r="AQ407" i="24"/>
  <c r="AP407" i="24"/>
  <c r="AO407" i="24"/>
  <c r="AN407" i="24"/>
  <c r="F407" i="24"/>
  <c r="E407" i="24"/>
  <c r="BC406" i="24"/>
  <c r="AS406" i="24"/>
  <c r="AR406" i="24"/>
  <c r="AQ406" i="24"/>
  <c r="AP406" i="24"/>
  <c r="AO406" i="24"/>
  <c r="AN406" i="24"/>
  <c r="BC405" i="24"/>
  <c r="BF405" i="24" s="1"/>
  <c r="AS405" i="24"/>
  <c r="AR405" i="24"/>
  <c r="AQ405" i="24"/>
  <c r="AP405" i="24"/>
  <c r="AO405" i="24"/>
  <c r="AN405" i="24"/>
  <c r="F405" i="24"/>
  <c r="E405" i="24"/>
  <c r="BC404" i="24"/>
  <c r="AS404" i="24"/>
  <c r="AR404" i="24"/>
  <c r="AQ404" i="24"/>
  <c r="AP404" i="24"/>
  <c r="AO404" i="24"/>
  <c r="AN404" i="24"/>
  <c r="F404" i="24"/>
  <c r="E404" i="24"/>
  <c r="AP403" i="24"/>
  <c r="BC402" i="24"/>
  <c r="BF402" i="24" s="1"/>
  <c r="AS402" i="24"/>
  <c r="AR402" i="24"/>
  <c r="AQ402" i="24"/>
  <c r="AP402" i="24"/>
  <c r="AO402" i="24"/>
  <c r="AN402" i="24"/>
  <c r="F402" i="24"/>
  <c r="E402" i="24"/>
  <c r="BC401" i="24"/>
  <c r="BE401" i="24" s="1"/>
  <c r="AS401" i="24"/>
  <c r="AR401" i="24"/>
  <c r="AQ401" i="24"/>
  <c r="AP401" i="24"/>
  <c r="AO401" i="24"/>
  <c r="AN401" i="24"/>
  <c r="F401" i="24"/>
  <c r="E401" i="24"/>
  <c r="AP400" i="24"/>
  <c r="AP399" i="24"/>
  <c r="BC398" i="24"/>
  <c r="AS398" i="24"/>
  <c r="AR398" i="24"/>
  <c r="AQ398" i="24"/>
  <c r="AP398" i="24"/>
  <c r="AO398" i="24"/>
  <c r="AN398" i="24"/>
  <c r="F398" i="24"/>
  <c r="E398" i="24"/>
  <c r="BC397" i="24"/>
  <c r="BE397" i="24" s="1"/>
  <c r="AS397" i="24"/>
  <c r="AR397" i="24"/>
  <c r="AQ397" i="24"/>
  <c r="AP397" i="24"/>
  <c r="AO397" i="24"/>
  <c r="AN397" i="24"/>
  <c r="BC396" i="24"/>
  <c r="BE396" i="24" s="1"/>
  <c r="AS396" i="24"/>
  <c r="AR396" i="24"/>
  <c r="AQ396" i="24"/>
  <c r="AP396" i="24"/>
  <c r="AO396" i="24"/>
  <c r="AN396" i="24"/>
  <c r="BC395" i="24"/>
  <c r="AS395" i="24"/>
  <c r="AR395" i="24"/>
  <c r="AQ395" i="24"/>
  <c r="AP395" i="24"/>
  <c r="AO395" i="24"/>
  <c r="AN395" i="24"/>
  <c r="F395" i="24"/>
  <c r="E395" i="24"/>
  <c r="BC394" i="24"/>
  <c r="AS394" i="24"/>
  <c r="AR394" i="24"/>
  <c r="AQ394" i="24"/>
  <c r="AP394" i="24"/>
  <c r="AO394" i="24"/>
  <c r="AN394" i="24"/>
  <c r="F394" i="24"/>
  <c r="E394" i="24"/>
  <c r="AP393" i="24"/>
  <c r="BC392" i="24"/>
  <c r="BE392" i="24" s="1"/>
  <c r="AR392" i="24"/>
  <c r="AQ392" i="24"/>
  <c r="AP392" i="24"/>
  <c r="AO392" i="24"/>
  <c r="AN392" i="24"/>
  <c r="AG392" i="24"/>
  <c r="AS392" i="24" s="1"/>
  <c r="F392" i="24"/>
  <c r="E392" i="24"/>
  <c r="AP389" i="24"/>
  <c r="BC388" i="24"/>
  <c r="AS388" i="24"/>
  <c r="AR388" i="24"/>
  <c r="AQ388" i="24"/>
  <c r="AP388" i="24"/>
  <c r="AO388" i="24"/>
  <c r="AN388" i="24"/>
  <c r="F388" i="24"/>
  <c r="E388" i="24"/>
  <c r="BC387" i="24"/>
  <c r="BF387" i="24" s="1"/>
  <c r="AS387" i="24"/>
  <c r="AR387" i="24"/>
  <c r="AQ387" i="24"/>
  <c r="AP387" i="24"/>
  <c r="AO387" i="24"/>
  <c r="AN387" i="24"/>
  <c r="F387" i="24"/>
  <c r="E387" i="24"/>
  <c r="BC386" i="24"/>
  <c r="BE386" i="24" s="1"/>
  <c r="AS386" i="24"/>
  <c r="AR386" i="24"/>
  <c r="AQ386" i="24"/>
  <c r="AP386" i="24"/>
  <c r="AO386" i="24"/>
  <c r="AN386" i="24"/>
  <c r="F386" i="24"/>
  <c r="E386" i="24"/>
  <c r="AP385" i="24"/>
  <c r="BC384" i="24"/>
  <c r="BF384" i="24" s="1"/>
  <c r="AS384" i="24"/>
  <c r="AR384" i="24"/>
  <c r="AQ384" i="24"/>
  <c r="AP384" i="24"/>
  <c r="AO384" i="24"/>
  <c r="AN384" i="24"/>
  <c r="F384" i="24"/>
  <c r="E384" i="24"/>
  <c r="BC383" i="24"/>
  <c r="BE383" i="24" s="1"/>
  <c r="AS383" i="24"/>
  <c r="AR383" i="24"/>
  <c r="AQ383" i="24"/>
  <c r="AP383" i="24"/>
  <c r="AO383" i="24"/>
  <c r="AN383" i="24"/>
  <c r="F383" i="24"/>
  <c r="E383" i="24"/>
  <c r="BC382" i="24"/>
  <c r="BE382" i="24" s="1"/>
  <c r="AS382" i="24"/>
  <c r="AR382" i="24"/>
  <c r="AU382" i="24" s="1"/>
  <c r="AQ382" i="24"/>
  <c r="AP382" i="24"/>
  <c r="AO382" i="24"/>
  <c r="AN382" i="24"/>
  <c r="F382" i="24"/>
  <c r="E382" i="24"/>
  <c r="BC381" i="24"/>
  <c r="BE381" i="24" s="1"/>
  <c r="AS381" i="24"/>
  <c r="AR381" i="24"/>
  <c r="AQ381" i="24"/>
  <c r="AP381" i="24"/>
  <c r="AO381" i="24"/>
  <c r="AN381" i="24"/>
  <c r="F381" i="24"/>
  <c r="E381" i="24"/>
  <c r="BC380" i="24"/>
  <c r="BF380" i="24" s="1"/>
  <c r="AS380" i="24"/>
  <c r="AR380" i="24"/>
  <c r="AQ380" i="24"/>
  <c r="AP380" i="24"/>
  <c r="AV380" i="24" s="1"/>
  <c r="AO380" i="24"/>
  <c r="AN380" i="24"/>
  <c r="F380" i="24"/>
  <c r="E380" i="24"/>
  <c r="BC379" i="24"/>
  <c r="BF379" i="24" s="1"/>
  <c r="AS379" i="24"/>
  <c r="AR379" i="24"/>
  <c r="AQ379" i="24"/>
  <c r="AP379" i="24"/>
  <c r="AO379" i="24"/>
  <c r="AN379" i="24"/>
  <c r="BC378" i="24"/>
  <c r="AS378" i="24"/>
  <c r="AR378" i="24"/>
  <c r="AQ378" i="24"/>
  <c r="AP378" i="24"/>
  <c r="AO378" i="24"/>
  <c r="AN378" i="24"/>
  <c r="F378" i="24"/>
  <c r="E378" i="24"/>
  <c r="AP377" i="24"/>
  <c r="BC376" i="24"/>
  <c r="AS376" i="24"/>
  <c r="AR376" i="24"/>
  <c r="AQ376" i="24"/>
  <c r="AP376" i="24"/>
  <c r="AO376" i="24"/>
  <c r="AN376" i="24"/>
  <c r="F376" i="24"/>
  <c r="E376" i="24"/>
  <c r="BC375" i="24"/>
  <c r="BE375" i="24" s="1"/>
  <c r="AS375" i="24"/>
  <c r="AR375" i="24"/>
  <c r="AQ375" i="24"/>
  <c r="AP375" i="24"/>
  <c r="AO375" i="24"/>
  <c r="AN375" i="24"/>
  <c r="F375" i="24"/>
  <c r="E375" i="24"/>
  <c r="BC374" i="24"/>
  <c r="BE374" i="24" s="1"/>
  <c r="AS374" i="24"/>
  <c r="AR374" i="24"/>
  <c r="AQ374" i="24"/>
  <c r="AP374" i="24"/>
  <c r="AO374" i="24"/>
  <c r="AN374" i="24"/>
  <c r="F374" i="24"/>
  <c r="E374" i="24"/>
  <c r="BC373" i="24"/>
  <c r="AS373" i="24"/>
  <c r="AR373" i="24"/>
  <c r="AQ373" i="24"/>
  <c r="AP373" i="24"/>
  <c r="AO373" i="24"/>
  <c r="AN373" i="24"/>
  <c r="F373" i="24"/>
  <c r="E373" i="24"/>
  <c r="BC372" i="24"/>
  <c r="AS372" i="24"/>
  <c r="AR372" i="24"/>
  <c r="AQ372" i="24"/>
  <c r="AP372" i="24"/>
  <c r="AO372" i="24"/>
  <c r="AN372" i="24"/>
  <c r="F372" i="24"/>
  <c r="E372" i="24"/>
  <c r="AP370" i="24"/>
  <c r="BC369" i="24"/>
  <c r="BE369" i="24" s="1"/>
  <c r="AS369" i="24"/>
  <c r="AR369" i="24"/>
  <c r="AQ369" i="24"/>
  <c r="AP369" i="24"/>
  <c r="AO369" i="24"/>
  <c r="AN369" i="24"/>
  <c r="F369" i="24"/>
  <c r="E369" i="24"/>
  <c r="BC368" i="24"/>
  <c r="BF368" i="24" s="1"/>
  <c r="AS368" i="24"/>
  <c r="AR368" i="24"/>
  <c r="AQ368" i="24"/>
  <c r="AP368" i="24"/>
  <c r="AO368" i="24"/>
  <c r="AN368" i="24"/>
  <c r="F368" i="24"/>
  <c r="E368" i="24"/>
  <c r="BC367" i="24"/>
  <c r="AS367" i="24"/>
  <c r="AR367" i="24"/>
  <c r="AQ367" i="24"/>
  <c r="AP367" i="24"/>
  <c r="AO367" i="24"/>
  <c r="AN367" i="24"/>
  <c r="F367" i="24"/>
  <c r="E367" i="24"/>
  <c r="BC366" i="24"/>
  <c r="BE366" i="24" s="1"/>
  <c r="AS366" i="24"/>
  <c r="AR366" i="24"/>
  <c r="AQ366" i="24"/>
  <c r="AP366" i="24"/>
  <c r="AO366" i="24"/>
  <c r="AN366" i="24"/>
  <c r="F366" i="24"/>
  <c r="E366" i="24"/>
  <c r="BC365" i="24"/>
  <c r="BF365" i="24" s="1"/>
  <c r="AS365" i="24"/>
  <c r="AR365" i="24"/>
  <c r="AQ365" i="24"/>
  <c r="AP365" i="24"/>
  <c r="AO365" i="24"/>
  <c r="AN365" i="24"/>
  <c r="F365" i="24"/>
  <c r="E365" i="24"/>
  <c r="AS364" i="24"/>
  <c r="BC363" i="24"/>
  <c r="BE363" i="24" s="1"/>
  <c r="AS363" i="24"/>
  <c r="AR363" i="24"/>
  <c r="AQ363" i="24"/>
  <c r="AP363" i="24"/>
  <c r="AO363" i="24"/>
  <c r="AN363" i="24"/>
  <c r="F363" i="24"/>
  <c r="E363" i="24"/>
  <c r="BC362" i="24"/>
  <c r="AS362" i="24"/>
  <c r="AR362" i="24"/>
  <c r="AQ362" i="24"/>
  <c r="AP362" i="24"/>
  <c r="AO362" i="24"/>
  <c r="AN362" i="24"/>
  <c r="F362" i="24"/>
  <c r="E362" i="24"/>
  <c r="BC361" i="24"/>
  <c r="BE361" i="24" s="1"/>
  <c r="AS361" i="24"/>
  <c r="AR361" i="24"/>
  <c r="AQ361" i="24"/>
  <c r="AP361" i="24"/>
  <c r="AO361" i="24"/>
  <c r="AN361" i="24"/>
  <c r="F361" i="24"/>
  <c r="E361" i="24"/>
  <c r="BC360" i="24"/>
  <c r="BE360" i="24" s="1"/>
  <c r="AS360" i="24"/>
  <c r="AR360" i="24"/>
  <c r="AQ360" i="24"/>
  <c r="AP360" i="24"/>
  <c r="AO360" i="24"/>
  <c r="AN360" i="24"/>
  <c r="F360" i="24"/>
  <c r="E360" i="24"/>
  <c r="BC359" i="24"/>
  <c r="BF359" i="24" s="1"/>
  <c r="AS359" i="24"/>
  <c r="AR359" i="24"/>
  <c r="AU359" i="24" s="1"/>
  <c r="AX359" i="24" s="1"/>
  <c r="AQ359" i="24"/>
  <c r="AP359" i="24"/>
  <c r="AO359" i="24"/>
  <c r="AN359" i="24"/>
  <c r="F359" i="24"/>
  <c r="E359" i="24"/>
  <c r="BC358" i="24"/>
  <c r="BF358" i="24" s="1"/>
  <c r="AS358" i="24"/>
  <c r="AR358" i="24"/>
  <c r="AQ358" i="24"/>
  <c r="AP358" i="24"/>
  <c r="AO358" i="24"/>
  <c r="AN358" i="24"/>
  <c r="F358" i="24"/>
  <c r="E358" i="24"/>
  <c r="AP357" i="24"/>
  <c r="BC356" i="24"/>
  <c r="BE356" i="24" s="1"/>
  <c r="AS356" i="24"/>
  <c r="AR356" i="24"/>
  <c r="AQ356" i="24"/>
  <c r="AP356" i="24"/>
  <c r="AO356" i="24"/>
  <c r="AN356" i="24"/>
  <c r="F356" i="24"/>
  <c r="E356" i="24"/>
  <c r="AS355" i="24"/>
  <c r="BC354" i="24"/>
  <c r="BF354" i="24" s="1"/>
  <c r="AS354" i="24"/>
  <c r="AR354" i="24"/>
  <c r="AQ354" i="24"/>
  <c r="AP354" i="24"/>
  <c r="AO354" i="24"/>
  <c r="AN354" i="24"/>
  <c r="F354" i="24"/>
  <c r="E354" i="24"/>
  <c r="BC353" i="24"/>
  <c r="AS353" i="24"/>
  <c r="AR353" i="24"/>
  <c r="AQ353" i="24"/>
  <c r="AP353" i="24"/>
  <c r="AO353" i="24"/>
  <c r="AN353" i="24"/>
  <c r="F353" i="24"/>
  <c r="E353" i="24"/>
  <c r="BC352" i="24"/>
  <c r="BE352" i="24" s="1"/>
  <c r="AS352" i="24"/>
  <c r="AR352" i="24"/>
  <c r="AQ352" i="24"/>
  <c r="AP352" i="24"/>
  <c r="AO352" i="24"/>
  <c r="AN352" i="24"/>
  <c r="F352" i="24"/>
  <c r="E352" i="24"/>
  <c r="BC351" i="24"/>
  <c r="BE351" i="24" s="1"/>
  <c r="AS351" i="24"/>
  <c r="AR351" i="24"/>
  <c r="AQ351" i="24"/>
  <c r="AP351" i="24"/>
  <c r="AO351" i="24"/>
  <c r="AN351" i="24"/>
  <c r="F351" i="24"/>
  <c r="E351" i="24"/>
  <c r="BC350" i="24"/>
  <c r="BF350" i="24" s="1"/>
  <c r="AS350" i="24"/>
  <c r="AR350" i="24"/>
  <c r="AQ350" i="24"/>
  <c r="AP350" i="24"/>
  <c r="F350" i="24"/>
  <c r="AP349" i="24"/>
  <c r="AS348" i="24"/>
  <c r="AP347" i="24"/>
  <c r="AP346" i="24"/>
  <c r="BC345" i="24"/>
  <c r="BF345" i="24" s="1"/>
  <c r="AS345" i="24"/>
  <c r="AR345" i="24"/>
  <c r="AQ345" i="24"/>
  <c r="AP345" i="24"/>
  <c r="AO345" i="24"/>
  <c r="AN345" i="24"/>
  <c r="F345" i="24"/>
  <c r="E345" i="24"/>
  <c r="BC344" i="24"/>
  <c r="BE344" i="24" s="1"/>
  <c r="AS344" i="24"/>
  <c r="AR344" i="24"/>
  <c r="AQ344" i="24"/>
  <c r="AP344" i="24"/>
  <c r="AO344" i="24"/>
  <c r="AN344" i="24"/>
  <c r="F344" i="24"/>
  <c r="E344" i="24"/>
  <c r="BC343" i="24"/>
  <c r="BF343" i="24" s="1"/>
  <c r="AS343" i="24"/>
  <c r="AR343" i="24"/>
  <c r="AQ343" i="24"/>
  <c r="AP343" i="24"/>
  <c r="AO343" i="24"/>
  <c r="AN343" i="24"/>
  <c r="F343" i="24"/>
  <c r="E343" i="24"/>
  <c r="BC342" i="24"/>
  <c r="AS342" i="24"/>
  <c r="AR342" i="24"/>
  <c r="AQ342" i="24"/>
  <c r="AP342" i="24"/>
  <c r="AO342" i="24"/>
  <c r="AN342" i="24"/>
  <c r="F342" i="24"/>
  <c r="E342" i="24"/>
  <c r="AS341" i="24"/>
  <c r="AO341" i="24"/>
  <c r="BC340" i="24"/>
  <c r="BE340" i="24" s="1"/>
  <c r="AS340" i="24"/>
  <c r="AR340" i="24"/>
  <c r="AQ340" i="24"/>
  <c r="AP340" i="24"/>
  <c r="AO340" i="24"/>
  <c r="AN340" i="24"/>
  <c r="F340" i="24"/>
  <c r="E340" i="24"/>
  <c r="AP339" i="24"/>
  <c r="BC338" i="24"/>
  <c r="BE338" i="24" s="1"/>
  <c r="AS338" i="24"/>
  <c r="AR338" i="24"/>
  <c r="AQ338" i="24"/>
  <c r="AP338" i="24"/>
  <c r="AO338" i="24"/>
  <c r="AN338" i="24"/>
  <c r="F338" i="24"/>
  <c r="E338" i="24"/>
  <c r="BC337" i="24"/>
  <c r="BF337" i="24" s="1"/>
  <c r="AS337" i="24"/>
  <c r="AR337" i="24"/>
  <c r="AQ337" i="24"/>
  <c r="AP337" i="24"/>
  <c r="AO337" i="24"/>
  <c r="AN337" i="24"/>
  <c r="F337" i="24"/>
  <c r="E337" i="24"/>
  <c r="BC335" i="24"/>
  <c r="BF335" i="24" s="1"/>
  <c r="AS335" i="24"/>
  <c r="AR335" i="24"/>
  <c r="AQ335" i="24"/>
  <c r="AP335" i="24"/>
  <c r="AO335" i="24"/>
  <c r="AN335" i="24"/>
  <c r="F335" i="24"/>
  <c r="E335" i="24"/>
  <c r="AS334" i="24"/>
  <c r="BC333" i="24"/>
  <c r="BF333" i="24" s="1"/>
  <c r="AS333" i="24"/>
  <c r="AR333" i="24"/>
  <c r="AQ333" i="24"/>
  <c r="AP333" i="24"/>
  <c r="AO333" i="24"/>
  <c r="AN333" i="24"/>
  <c r="F333" i="24"/>
  <c r="E333" i="24"/>
  <c r="AS332" i="24"/>
  <c r="AO332" i="24"/>
  <c r="BC331" i="24"/>
  <c r="BE331" i="24" s="1"/>
  <c r="AS331" i="24"/>
  <c r="AR331" i="24"/>
  <c r="AQ331" i="24"/>
  <c r="AP331" i="24"/>
  <c r="AO331" i="24"/>
  <c r="AN331" i="24"/>
  <c r="F331" i="24"/>
  <c r="E331" i="24"/>
  <c r="BC330" i="24"/>
  <c r="BF330" i="24" s="1"/>
  <c r="AS330" i="24"/>
  <c r="AR330" i="24"/>
  <c r="AQ330" i="24"/>
  <c r="AP330" i="24"/>
  <c r="AO330" i="24"/>
  <c r="AN330" i="24"/>
  <c r="F330" i="24"/>
  <c r="E330" i="24"/>
  <c r="BC329" i="24"/>
  <c r="BF329" i="24" s="1"/>
  <c r="AS329" i="24"/>
  <c r="AR329" i="24"/>
  <c r="AQ329" i="24"/>
  <c r="AP329" i="24"/>
  <c r="AO329" i="24"/>
  <c r="AN329" i="24"/>
  <c r="F329" i="24"/>
  <c r="E329" i="24"/>
  <c r="BC328" i="24"/>
  <c r="BF328" i="24" s="1"/>
  <c r="AS328" i="24"/>
  <c r="AR328" i="24"/>
  <c r="AQ328" i="24"/>
  <c r="AP328" i="24"/>
  <c r="AO328" i="24"/>
  <c r="AN328" i="24"/>
  <c r="F328" i="24"/>
  <c r="E328" i="24"/>
  <c r="BC327" i="24"/>
  <c r="BE327" i="24" s="1"/>
  <c r="AS327" i="24"/>
  <c r="AR327" i="24"/>
  <c r="AQ327" i="24"/>
  <c r="AP327" i="24"/>
  <c r="AO327" i="24"/>
  <c r="AN327" i="24"/>
  <c r="F327" i="24"/>
  <c r="E327" i="24"/>
  <c r="BC326" i="24"/>
  <c r="BE326" i="24" s="1"/>
  <c r="AS326" i="24"/>
  <c r="AR326" i="24"/>
  <c r="AQ326" i="24"/>
  <c r="AP326" i="24"/>
  <c r="AO326" i="24"/>
  <c r="AN326" i="24"/>
  <c r="F326" i="24"/>
  <c r="E326" i="24"/>
  <c r="BC325" i="24"/>
  <c r="BF325" i="24" s="1"/>
  <c r="AS325" i="24"/>
  <c r="AR325" i="24"/>
  <c r="AQ325" i="24"/>
  <c r="AP325" i="24"/>
  <c r="AO325" i="24"/>
  <c r="AN325" i="24"/>
  <c r="F325" i="24"/>
  <c r="E325" i="24"/>
  <c r="AP324" i="24"/>
  <c r="BC322" i="24"/>
  <c r="BE322" i="24" s="1"/>
  <c r="AS322" i="24"/>
  <c r="AR322" i="24"/>
  <c r="AQ322" i="24"/>
  <c r="AP322" i="24"/>
  <c r="AO322" i="24"/>
  <c r="AN322" i="24"/>
  <c r="F322" i="24"/>
  <c r="E322" i="24"/>
  <c r="BC321" i="24"/>
  <c r="BF321" i="24" s="1"/>
  <c r="AS321" i="24"/>
  <c r="AR321" i="24"/>
  <c r="AQ321" i="24"/>
  <c r="AP321" i="24"/>
  <c r="AO321" i="24"/>
  <c r="AN321" i="24"/>
  <c r="F321" i="24"/>
  <c r="E321" i="24"/>
  <c r="BC320" i="24"/>
  <c r="BF320" i="24" s="1"/>
  <c r="AS320" i="24"/>
  <c r="AR320" i="24"/>
  <c r="AQ320" i="24"/>
  <c r="AP320" i="24"/>
  <c r="AO320" i="24"/>
  <c r="AN320" i="24"/>
  <c r="F320" i="24"/>
  <c r="E320" i="24"/>
  <c r="AP319" i="24"/>
  <c r="BC318" i="24"/>
  <c r="BE318" i="24" s="1"/>
  <c r="AS318" i="24"/>
  <c r="AR318" i="24"/>
  <c r="AQ318" i="24"/>
  <c r="AP318" i="24"/>
  <c r="AO318" i="24"/>
  <c r="AN318" i="24"/>
  <c r="F318" i="24"/>
  <c r="E318" i="24"/>
  <c r="BC317" i="24"/>
  <c r="AS317" i="24"/>
  <c r="AR317" i="24"/>
  <c r="AQ317" i="24"/>
  <c r="AP317" i="24"/>
  <c r="AO317" i="24"/>
  <c r="AN317" i="24"/>
  <c r="F317" i="24"/>
  <c r="E317" i="24"/>
  <c r="BC316" i="24"/>
  <c r="BF316" i="24" s="1"/>
  <c r="AR316" i="24"/>
  <c r="AQ316" i="24"/>
  <c r="AP316" i="24"/>
  <c r="AO316" i="24"/>
  <c r="AN316" i="24"/>
  <c r="F316" i="24"/>
  <c r="E316" i="24"/>
  <c r="BC315" i="24"/>
  <c r="BF315" i="24" s="1"/>
  <c r="AS315" i="24"/>
  <c r="AR315" i="24"/>
  <c r="AQ315" i="24"/>
  <c r="AP315" i="24"/>
  <c r="AO315" i="24"/>
  <c r="AN315" i="24"/>
  <c r="F315" i="24"/>
  <c r="E315" i="24"/>
  <c r="BC314" i="24"/>
  <c r="AS314" i="24"/>
  <c r="AR314" i="24"/>
  <c r="AQ314" i="24"/>
  <c r="AP314" i="24"/>
  <c r="AO314" i="24"/>
  <c r="AN314" i="24"/>
  <c r="F314" i="24"/>
  <c r="E314" i="24"/>
  <c r="AS313" i="24"/>
  <c r="AP313" i="24"/>
  <c r="BC312" i="24"/>
  <c r="BE312" i="24" s="1"/>
  <c r="AS312" i="24"/>
  <c r="AR312" i="24"/>
  <c r="AQ312" i="24"/>
  <c r="AP312" i="24"/>
  <c r="AO312" i="24"/>
  <c r="AN312" i="24"/>
  <c r="F312" i="24"/>
  <c r="E312" i="24"/>
  <c r="BC311" i="24"/>
  <c r="BF311" i="24" s="1"/>
  <c r="AS311" i="24"/>
  <c r="AR311" i="24"/>
  <c r="AQ311" i="24"/>
  <c r="AP311" i="24"/>
  <c r="AO311" i="24"/>
  <c r="AN311" i="24"/>
  <c r="F311" i="24"/>
  <c r="E311" i="24"/>
  <c r="AS310" i="24"/>
  <c r="AS309" i="24"/>
  <c r="BC308" i="24"/>
  <c r="AS308" i="24"/>
  <c r="AR308" i="24"/>
  <c r="AQ308" i="24"/>
  <c r="AP308" i="24"/>
  <c r="AO308" i="24"/>
  <c r="AN308" i="24"/>
  <c r="F308" i="24"/>
  <c r="E308" i="24"/>
  <c r="AS307" i="24"/>
  <c r="BC306" i="24"/>
  <c r="BE306" i="24" s="1"/>
  <c r="AS306" i="24"/>
  <c r="AR306" i="24"/>
  <c r="AQ306" i="24"/>
  <c r="AP306" i="24"/>
  <c r="AO306" i="24"/>
  <c r="AN306" i="24"/>
  <c r="F306" i="24"/>
  <c r="E306" i="24"/>
  <c r="AP305" i="24"/>
  <c r="BC304" i="24"/>
  <c r="BF304" i="24" s="1"/>
  <c r="AS304" i="24"/>
  <c r="AR304" i="24"/>
  <c r="AQ304" i="24"/>
  <c r="AP304" i="24"/>
  <c r="AO304" i="24"/>
  <c r="AN304" i="24"/>
  <c r="F304" i="24"/>
  <c r="E304" i="24"/>
  <c r="AS303" i="24"/>
  <c r="AP303" i="24"/>
  <c r="AS302" i="24"/>
  <c r="BC301" i="24"/>
  <c r="BF301" i="24" s="1"/>
  <c r="AS301" i="24"/>
  <c r="AR301" i="24"/>
  <c r="AQ301" i="24"/>
  <c r="AP301" i="24"/>
  <c r="AO301" i="24"/>
  <c r="AN301" i="24"/>
  <c r="F301" i="24"/>
  <c r="E301" i="24"/>
  <c r="AP300" i="24"/>
  <c r="BC299" i="24"/>
  <c r="AS299" i="24"/>
  <c r="AR299" i="24"/>
  <c r="AQ299" i="24"/>
  <c r="AP299" i="24"/>
  <c r="AO299" i="24"/>
  <c r="AN299" i="24"/>
  <c r="F299" i="24"/>
  <c r="E299" i="24"/>
  <c r="BF298" i="24"/>
  <c r="BC298" i="24"/>
  <c r="BE298" i="24" s="1"/>
  <c r="AS298" i="24"/>
  <c r="AR298" i="24"/>
  <c r="AQ298" i="24"/>
  <c r="AP298" i="24"/>
  <c r="F298" i="24"/>
  <c r="AP297" i="24"/>
  <c r="BC296" i="24"/>
  <c r="BF296" i="24" s="1"/>
  <c r="AS296" i="24"/>
  <c r="AR296" i="24"/>
  <c r="AQ296" i="24"/>
  <c r="AP296" i="24"/>
  <c r="F296" i="24"/>
  <c r="BC295" i="24"/>
  <c r="BE295" i="24" s="1"/>
  <c r="AS295" i="24"/>
  <c r="AR295" i="24"/>
  <c r="AQ295" i="24"/>
  <c r="AP295" i="24"/>
  <c r="AO295" i="24"/>
  <c r="AN295" i="24"/>
  <c r="F295" i="24"/>
  <c r="E295" i="24"/>
  <c r="AP294" i="24"/>
  <c r="AS293" i="24"/>
  <c r="AO293" i="24"/>
  <c r="BC292" i="24"/>
  <c r="BF292" i="24" s="1"/>
  <c r="AS292" i="24"/>
  <c r="AR292" i="24"/>
  <c r="AQ292" i="24"/>
  <c r="AP292" i="24"/>
  <c r="AO292" i="24"/>
  <c r="AN292" i="24"/>
  <c r="F292" i="24"/>
  <c r="E292" i="24"/>
  <c r="BC291" i="24"/>
  <c r="BF291" i="24" s="1"/>
  <c r="AS291" i="24"/>
  <c r="AR291" i="24"/>
  <c r="AU291" i="24" s="1"/>
  <c r="AQ291" i="24"/>
  <c r="AP291" i="24"/>
  <c r="AO291" i="24"/>
  <c r="AN291" i="24"/>
  <c r="F291" i="24"/>
  <c r="E291" i="24"/>
  <c r="AP290" i="24"/>
  <c r="BC289" i="24"/>
  <c r="BE289" i="24" s="1"/>
  <c r="AS289" i="24"/>
  <c r="AR289" i="24"/>
  <c r="AQ289" i="24"/>
  <c r="AP289" i="24"/>
  <c r="AO289" i="24"/>
  <c r="AN289" i="24"/>
  <c r="F289" i="24"/>
  <c r="E289" i="24"/>
  <c r="BC288" i="24"/>
  <c r="BF288" i="24" s="1"/>
  <c r="AS288" i="24"/>
  <c r="AR288" i="24"/>
  <c r="AQ288" i="24"/>
  <c r="AP288" i="24"/>
  <c r="AO288" i="24"/>
  <c r="AN288" i="24"/>
  <c r="F288" i="24"/>
  <c r="E288" i="24"/>
  <c r="AS287" i="24"/>
  <c r="AS286" i="24"/>
  <c r="AO286" i="24"/>
  <c r="AP285" i="24"/>
  <c r="AP284" i="24"/>
  <c r="AP283" i="24"/>
  <c r="BC282" i="24"/>
  <c r="BE282" i="24" s="1"/>
  <c r="AS282" i="24"/>
  <c r="AR282" i="24"/>
  <c r="AQ282" i="24"/>
  <c r="AP282" i="24"/>
  <c r="AO282" i="24"/>
  <c r="AN282" i="24"/>
  <c r="F282" i="24"/>
  <c r="E282" i="24"/>
  <c r="BC281" i="24"/>
  <c r="BF281" i="24" s="1"/>
  <c r="AS281" i="24"/>
  <c r="AR281" i="24"/>
  <c r="AQ281" i="24"/>
  <c r="AP281" i="24"/>
  <c r="AO281" i="24"/>
  <c r="AN281" i="24"/>
  <c r="F281" i="24"/>
  <c r="E281" i="24"/>
  <c r="BC280" i="24"/>
  <c r="BF280" i="24" s="1"/>
  <c r="AS280" i="24"/>
  <c r="AR280" i="24"/>
  <c r="AQ280" i="24"/>
  <c r="AP280" i="24"/>
  <c r="AO280" i="24"/>
  <c r="AN280" i="24"/>
  <c r="F280" i="24"/>
  <c r="E280" i="24"/>
  <c r="AS279" i="24"/>
  <c r="AP279" i="24"/>
  <c r="AP278" i="24"/>
  <c r="BC277" i="24"/>
  <c r="BF277" i="24" s="1"/>
  <c r="AS277" i="24"/>
  <c r="AR277" i="24"/>
  <c r="AQ277" i="24"/>
  <c r="AP277" i="24"/>
  <c r="AO277" i="24"/>
  <c r="AN277" i="24"/>
  <c r="F277" i="24"/>
  <c r="E277" i="24"/>
  <c r="BC276" i="24"/>
  <c r="BE276" i="24" s="1"/>
  <c r="AS276" i="24"/>
  <c r="AR276" i="24"/>
  <c r="AQ276" i="24"/>
  <c r="AP276" i="24"/>
  <c r="AO276" i="24"/>
  <c r="AN276" i="24"/>
  <c r="F276" i="24"/>
  <c r="E276" i="24"/>
  <c r="BC275" i="24"/>
  <c r="BF275" i="24" s="1"/>
  <c r="AS275" i="24"/>
  <c r="AR275" i="24"/>
  <c r="AQ275" i="24"/>
  <c r="AP275" i="24"/>
  <c r="AO275" i="24"/>
  <c r="AN275" i="24"/>
  <c r="F275" i="24"/>
  <c r="E275" i="24"/>
  <c r="BC274" i="24"/>
  <c r="BE274" i="24" s="1"/>
  <c r="AR274" i="24"/>
  <c r="AQ274" i="24"/>
  <c r="AP274" i="24"/>
  <c r="AO274" i="24"/>
  <c r="AN274" i="24"/>
  <c r="AG274" i="24"/>
  <c r="AS274" i="24" s="1"/>
  <c r="F274" i="24"/>
  <c r="E274" i="24"/>
  <c r="AP273" i="24"/>
  <c r="BC272" i="24"/>
  <c r="AS272" i="24"/>
  <c r="AR272" i="24"/>
  <c r="AQ272" i="24"/>
  <c r="AP272" i="24"/>
  <c r="AO272" i="24"/>
  <c r="AN272" i="24"/>
  <c r="F272" i="24"/>
  <c r="E272" i="24"/>
  <c r="BC271" i="24"/>
  <c r="BE271" i="24" s="1"/>
  <c r="AS271" i="24"/>
  <c r="AR271" i="24"/>
  <c r="AQ271" i="24"/>
  <c r="AP271" i="24"/>
  <c r="AO271" i="24"/>
  <c r="AN271" i="24"/>
  <c r="F271" i="24"/>
  <c r="E271" i="24"/>
  <c r="BC270" i="24"/>
  <c r="AS270" i="24"/>
  <c r="AR270" i="24"/>
  <c r="AQ270" i="24"/>
  <c r="AP270" i="24"/>
  <c r="AO270" i="24"/>
  <c r="AN270" i="24"/>
  <c r="F270" i="24"/>
  <c r="E270" i="24"/>
  <c r="BC269" i="24"/>
  <c r="BE269" i="24" s="1"/>
  <c r="AS269" i="24"/>
  <c r="AR269" i="24"/>
  <c r="AQ269" i="24"/>
  <c r="AP269" i="24"/>
  <c r="AO269" i="24"/>
  <c r="AN269" i="24"/>
  <c r="F269" i="24"/>
  <c r="E269" i="24"/>
  <c r="BC268" i="24"/>
  <c r="BF268" i="24" s="1"/>
  <c r="AR268" i="24"/>
  <c r="AQ268" i="24"/>
  <c r="AP268" i="24"/>
  <c r="AO268" i="24"/>
  <c r="AN268" i="24"/>
  <c r="F268" i="24"/>
  <c r="E268" i="24"/>
  <c r="BC267" i="24"/>
  <c r="BF267" i="24" s="1"/>
  <c r="AS267" i="24"/>
  <c r="AR267" i="24"/>
  <c r="AQ267" i="24"/>
  <c r="AP267" i="24"/>
  <c r="AO267" i="24"/>
  <c r="AN267" i="24"/>
  <c r="F267" i="24"/>
  <c r="E267" i="24"/>
  <c r="BC266" i="24"/>
  <c r="BE266" i="24" s="1"/>
  <c r="AS266" i="24"/>
  <c r="AR266" i="24"/>
  <c r="AQ266" i="24"/>
  <c r="AP266" i="24"/>
  <c r="AO266" i="24"/>
  <c r="AN266" i="24"/>
  <c r="F266" i="24"/>
  <c r="E266" i="24"/>
  <c r="BC265" i="24"/>
  <c r="AS265" i="24"/>
  <c r="AR265" i="24"/>
  <c r="AQ265" i="24"/>
  <c r="AP265" i="24"/>
  <c r="AO265" i="24"/>
  <c r="AN265" i="24"/>
  <c r="F265" i="24"/>
  <c r="E265" i="24"/>
  <c r="BC264" i="24"/>
  <c r="BE264" i="24" s="1"/>
  <c r="AS264" i="24"/>
  <c r="AR264" i="24"/>
  <c r="AQ264" i="24"/>
  <c r="AP264" i="24"/>
  <c r="AO264" i="24"/>
  <c r="AN264" i="24"/>
  <c r="F264" i="24"/>
  <c r="E264" i="24"/>
  <c r="BC263" i="24"/>
  <c r="BF263" i="24" s="1"/>
  <c r="AS263" i="24"/>
  <c r="AR263" i="24"/>
  <c r="AQ263" i="24"/>
  <c r="AP263" i="24"/>
  <c r="AO263" i="24"/>
  <c r="AN263" i="24"/>
  <c r="F263" i="24"/>
  <c r="E263" i="24"/>
  <c r="BC262" i="24"/>
  <c r="AS262" i="24"/>
  <c r="AR262" i="24"/>
  <c r="AQ262" i="24"/>
  <c r="AP262" i="24"/>
  <c r="AO262" i="24"/>
  <c r="AN262" i="24"/>
  <c r="F262" i="24"/>
  <c r="E262" i="24"/>
  <c r="BC261" i="24"/>
  <c r="BF261" i="24" s="1"/>
  <c r="AS261" i="24"/>
  <c r="AR261" i="24"/>
  <c r="AQ261" i="24"/>
  <c r="AP261" i="24"/>
  <c r="AO261" i="24"/>
  <c r="AN261" i="24"/>
  <c r="F261" i="24"/>
  <c r="E261" i="24"/>
  <c r="BC260" i="24"/>
  <c r="BF260" i="24" s="1"/>
  <c r="AS260" i="24"/>
  <c r="AR260" i="24"/>
  <c r="AQ260" i="24"/>
  <c r="AP260" i="24"/>
  <c r="AO260" i="24"/>
  <c r="AN260" i="24"/>
  <c r="F260" i="24"/>
  <c r="E260" i="24"/>
  <c r="AP259" i="24"/>
  <c r="BC258" i="24"/>
  <c r="BE258" i="24" s="1"/>
  <c r="AS258" i="24"/>
  <c r="AR258" i="24"/>
  <c r="AU258" i="24" s="1"/>
  <c r="AX258" i="24" s="1"/>
  <c r="AQ258" i="24"/>
  <c r="AP258" i="24"/>
  <c r="AO258" i="24"/>
  <c r="AN258" i="24"/>
  <c r="F258" i="24"/>
  <c r="E258" i="24"/>
  <c r="BC257" i="24"/>
  <c r="BF257" i="24" s="1"/>
  <c r="AS257" i="24"/>
  <c r="AR257" i="24"/>
  <c r="AQ257" i="24"/>
  <c r="AP257" i="24"/>
  <c r="AO257" i="24"/>
  <c r="AN257" i="24"/>
  <c r="F257" i="24"/>
  <c r="E257" i="24"/>
  <c r="BF256" i="24"/>
  <c r="BC256" i="24"/>
  <c r="BE256" i="24" s="1"/>
  <c r="AS256" i="24"/>
  <c r="AR256" i="24"/>
  <c r="AQ256" i="24"/>
  <c r="AP256" i="24"/>
  <c r="AO256" i="24"/>
  <c r="AN256" i="24"/>
  <c r="F256" i="24"/>
  <c r="E256" i="24"/>
  <c r="AS255" i="24"/>
  <c r="BC254" i="24"/>
  <c r="BF254" i="24" s="1"/>
  <c r="AS254" i="24"/>
  <c r="AR254" i="24"/>
  <c r="AQ254" i="24"/>
  <c r="AP254" i="24"/>
  <c r="AO254" i="24"/>
  <c r="AN254" i="24"/>
  <c r="F254" i="24"/>
  <c r="E254" i="24"/>
  <c r="BC253" i="24"/>
  <c r="AS253" i="24"/>
  <c r="AR253" i="24"/>
  <c r="AQ253" i="24"/>
  <c r="AP253" i="24"/>
  <c r="AO253" i="24"/>
  <c r="AN253" i="24"/>
  <c r="F253" i="24"/>
  <c r="E253" i="24"/>
  <c r="BC252" i="24"/>
  <c r="AS252" i="24"/>
  <c r="AR252" i="24"/>
  <c r="AQ252" i="24"/>
  <c r="AP252" i="24"/>
  <c r="AO252" i="24"/>
  <c r="AN252" i="24"/>
  <c r="F252" i="24"/>
  <c r="E252" i="24"/>
  <c r="BC251" i="24"/>
  <c r="AS251" i="24"/>
  <c r="AR251" i="24"/>
  <c r="AQ251" i="24"/>
  <c r="AP251" i="24"/>
  <c r="AO251" i="24"/>
  <c r="AN251" i="24"/>
  <c r="F251" i="24"/>
  <c r="E251" i="24"/>
  <c r="BC250" i="24"/>
  <c r="BF250" i="24" s="1"/>
  <c r="AS250" i="24"/>
  <c r="AR250" i="24"/>
  <c r="AQ250" i="24"/>
  <c r="AP250" i="24"/>
  <c r="AO250" i="24"/>
  <c r="AN250" i="24"/>
  <c r="F250" i="24"/>
  <c r="E250" i="24"/>
  <c r="AS249" i="24"/>
  <c r="BC248" i="24"/>
  <c r="BE248" i="24" s="1"/>
  <c r="AS248" i="24"/>
  <c r="AR248" i="24"/>
  <c r="AQ248" i="24"/>
  <c r="AP248" i="24"/>
  <c r="AO248" i="24"/>
  <c r="AN248" i="24"/>
  <c r="F248" i="24"/>
  <c r="E248" i="24"/>
  <c r="BC247" i="24"/>
  <c r="BF247" i="24" s="1"/>
  <c r="AS247" i="24"/>
  <c r="AR247" i="24"/>
  <c r="AQ247" i="24"/>
  <c r="AP247" i="24"/>
  <c r="AO247" i="24"/>
  <c r="AN247" i="24"/>
  <c r="F247" i="24"/>
  <c r="E247" i="24"/>
  <c r="BC246" i="24"/>
  <c r="BE246" i="24" s="1"/>
  <c r="AS246" i="24"/>
  <c r="AR246" i="24"/>
  <c r="AQ246" i="24"/>
  <c r="AP246" i="24"/>
  <c r="AO246" i="24"/>
  <c r="AN246" i="24"/>
  <c r="F246" i="24"/>
  <c r="E246" i="24"/>
  <c r="BC245" i="24"/>
  <c r="BF245" i="24" s="1"/>
  <c r="AR245" i="24"/>
  <c r="AQ245" i="24"/>
  <c r="AP245" i="24"/>
  <c r="AO245" i="24"/>
  <c r="AN245" i="24"/>
  <c r="F245" i="24"/>
  <c r="E245" i="24"/>
  <c r="AS244" i="24"/>
  <c r="BC243" i="24"/>
  <c r="AS243" i="24"/>
  <c r="AR243" i="24"/>
  <c r="AQ243" i="24"/>
  <c r="AP243" i="24"/>
  <c r="AO243" i="24"/>
  <c r="AN243" i="24"/>
  <c r="F243" i="24"/>
  <c r="E243" i="24"/>
  <c r="BC242" i="24"/>
  <c r="BF242" i="24" s="1"/>
  <c r="AR242" i="24"/>
  <c r="AQ242" i="24"/>
  <c r="AP242" i="24"/>
  <c r="AO242" i="24"/>
  <c r="AN242" i="24"/>
  <c r="F242" i="24"/>
  <c r="E242" i="24"/>
  <c r="BC241" i="24"/>
  <c r="AS241" i="24"/>
  <c r="AR241" i="24"/>
  <c r="AQ241" i="24"/>
  <c r="AP241" i="24"/>
  <c r="AO241" i="24"/>
  <c r="AN241" i="24"/>
  <c r="F241" i="24"/>
  <c r="E241" i="24"/>
  <c r="AP240" i="24"/>
  <c r="AP239" i="24"/>
  <c r="BC238" i="24"/>
  <c r="BE238" i="24" s="1"/>
  <c r="AS238" i="24"/>
  <c r="AR238" i="24"/>
  <c r="AQ238" i="24"/>
  <c r="AP238" i="24"/>
  <c r="AO238" i="24"/>
  <c r="AN238" i="24"/>
  <c r="F238" i="24"/>
  <c r="E238" i="24"/>
  <c r="AP237" i="24"/>
  <c r="AP236" i="24"/>
  <c r="BC235" i="24"/>
  <c r="BE235" i="24" s="1"/>
  <c r="AS235" i="24"/>
  <c r="AR235" i="24"/>
  <c r="AQ235" i="24"/>
  <c r="AP235" i="24"/>
  <c r="AO235" i="24"/>
  <c r="AN235" i="24"/>
  <c r="F235" i="24"/>
  <c r="E235" i="24"/>
  <c r="BC234" i="24"/>
  <c r="BF234" i="24" s="1"/>
  <c r="AS234" i="24"/>
  <c r="AR234" i="24"/>
  <c r="AQ234" i="24"/>
  <c r="AP234" i="24"/>
  <c r="AO234" i="24"/>
  <c r="AN234" i="24"/>
  <c r="F234" i="24"/>
  <c r="E234" i="24"/>
  <c r="BC233" i="24"/>
  <c r="AS233" i="24"/>
  <c r="AR233" i="24"/>
  <c r="AQ233" i="24"/>
  <c r="AP233" i="24"/>
  <c r="AO233" i="24"/>
  <c r="AN233" i="24"/>
  <c r="F233" i="24"/>
  <c r="E233" i="24"/>
  <c r="AP232" i="24"/>
  <c r="BC231" i="24"/>
  <c r="AS231" i="24"/>
  <c r="AR231" i="24"/>
  <c r="AQ231" i="24"/>
  <c r="AP231" i="24"/>
  <c r="AO231" i="24"/>
  <c r="AN231" i="24"/>
  <c r="F231" i="24"/>
  <c r="E231" i="24"/>
  <c r="BC230" i="24"/>
  <c r="BF230" i="24" s="1"/>
  <c r="AS230" i="24"/>
  <c r="AR230" i="24"/>
  <c r="AQ230" i="24"/>
  <c r="AP230" i="24"/>
  <c r="AO230" i="24"/>
  <c r="AN230" i="24"/>
  <c r="F230" i="24"/>
  <c r="E230" i="24"/>
  <c r="BC229" i="24"/>
  <c r="AS229" i="24"/>
  <c r="AR229" i="24"/>
  <c r="AQ229" i="24"/>
  <c r="AP229" i="24"/>
  <c r="AO229" i="24"/>
  <c r="AN229" i="24"/>
  <c r="F229" i="24"/>
  <c r="E229" i="24"/>
  <c r="AS228" i="24"/>
  <c r="BC227" i="24"/>
  <c r="BF227" i="24" s="1"/>
  <c r="AS227" i="24"/>
  <c r="AR227" i="24"/>
  <c r="AQ227" i="24"/>
  <c r="AP227" i="24"/>
  <c r="AO227" i="24"/>
  <c r="AN227" i="24"/>
  <c r="F227" i="24"/>
  <c r="E227" i="24"/>
  <c r="AS226" i="24"/>
  <c r="AP226" i="24"/>
  <c r="AS225" i="24"/>
  <c r="AS224" i="24"/>
  <c r="BC223" i="24"/>
  <c r="BF223" i="24" s="1"/>
  <c r="AS223" i="24"/>
  <c r="AR223" i="24"/>
  <c r="AQ223" i="24"/>
  <c r="AP223" i="24"/>
  <c r="AO223" i="24"/>
  <c r="AN223" i="24"/>
  <c r="F223" i="24"/>
  <c r="E223" i="24"/>
  <c r="AP222" i="24"/>
  <c r="AP221" i="24"/>
  <c r="BC220" i="24"/>
  <c r="AS220" i="24"/>
  <c r="AR220" i="24"/>
  <c r="AQ220" i="24"/>
  <c r="AP220" i="24"/>
  <c r="AO220" i="24"/>
  <c r="AN220" i="24"/>
  <c r="F220" i="24"/>
  <c r="E220" i="24"/>
  <c r="AP219" i="24"/>
  <c r="AP218" i="24"/>
  <c r="AP217" i="24"/>
  <c r="BC216" i="24"/>
  <c r="AR216" i="24"/>
  <c r="AQ216" i="24"/>
  <c r="AP216" i="24"/>
  <c r="AO216" i="24"/>
  <c r="AN216" i="24"/>
  <c r="F216" i="24"/>
  <c r="E216" i="24"/>
  <c r="AP215" i="24"/>
  <c r="BC214" i="24"/>
  <c r="BE214" i="24" s="1"/>
  <c r="AS214" i="24"/>
  <c r="AR214" i="24"/>
  <c r="AQ214" i="24"/>
  <c r="AP214" i="24"/>
  <c r="AO214" i="24"/>
  <c r="AN214" i="24"/>
  <c r="F214" i="24"/>
  <c r="E214" i="24"/>
  <c r="AP213" i="24"/>
  <c r="BC212" i="24"/>
  <c r="BF212" i="24" s="1"/>
  <c r="AS212" i="24"/>
  <c r="AR212" i="24"/>
  <c r="AQ212" i="24"/>
  <c r="AP212" i="24"/>
  <c r="AN212" i="24"/>
  <c r="F212" i="24"/>
  <c r="AP211" i="24"/>
  <c r="AP210" i="24"/>
  <c r="AP209" i="24"/>
  <c r="AP208" i="24"/>
  <c r="BC207" i="24"/>
  <c r="BE207" i="24" s="1"/>
  <c r="AS207" i="24"/>
  <c r="AR207" i="24"/>
  <c r="AQ207" i="24"/>
  <c r="AP207" i="24"/>
  <c r="AO207" i="24"/>
  <c r="AN207" i="24"/>
  <c r="F207" i="24"/>
  <c r="E207" i="24"/>
  <c r="AP206" i="24"/>
  <c r="AP205" i="24"/>
  <c r="BC204" i="24"/>
  <c r="AS204" i="24"/>
  <c r="AR204" i="24"/>
  <c r="AQ204" i="24"/>
  <c r="AP204" i="24"/>
  <c r="AO204" i="24"/>
  <c r="AN204" i="24"/>
  <c r="BC203" i="24"/>
  <c r="BE203" i="24" s="1"/>
  <c r="AS203" i="24"/>
  <c r="AR203" i="24"/>
  <c r="AQ203" i="24"/>
  <c r="AP203" i="24"/>
  <c r="AO203" i="24"/>
  <c r="AN203" i="24"/>
  <c r="F203" i="24"/>
  <c r="E203" i="24"/>
  <c r="BC202" i="24"/>
  <c r="BF202" i="24" s="1"/>
  <c r="AS202" i="24"/>
  <c r="AR202" i="24"/>
  <c r="AQ202" i="24"/>
  <c r="AP202" i="24"/>
  <c r="AO202" i="24"/>
  <c r="AN202" i="24"/>
  <c r="F202" i="24"/>
  <c r="E202" i="24"/>
  <c r="AS201" i="24"/>
  <c r="BC200" i="24"/>
  <c r="BF200" i="24" s="1"/>
  <c r="AS200" i="24"/>
  <c r="AR200" i="24"/>
  <c r="AQ200" i="24"/>
  <c r="AP200" i="24"/>
  <c r="AO200" i="24"/>
  <c r="AV200" i="24" s="1"/>
  <c r="AN200" i="24"/>
  <c r="F200" i="24"/>
  <c r="E200" i="24"/>
  <c r="BC199" i="24"/>
  <c r="AS199" i="24"/>
  <c r="AR199" i="24"/>
  <c r="AQ199" i="24"/>
  <c r="AP199" i="24"/>
  <c r="AO199" i="24"/>
  <c r="AN199" i="24"/>
  <c r="F199" i="24"/>
  <c r="E199" i="24"/>
  <c r="AP198" i="24"/>
  <c r="BC197" i="24"/>
  <c r="BF197" i="24" s="1"/>
  <c r="AR197" i="24"/>
  <c r="AQ197" i="24"/>
  <c r="AP197" i="24"/>
  <c r="AO197" i="24"/>
  <c r="AN197" i="24"/>
  <c r="F197" i="24"/>
  <c r="E197" i="24"/>
  <c r="AP196" i="24"/>
  <c r="BC195" i="24"/>
  <c r="AS195" i="24"/>
  <c r="AR195" i="24"/>
  <c r="AQ195" i="24"/>
  <c r="AP195" i="24"/>
  <c r="AO195" i="24"/>
  <c r="AN195" i="24"/>
  <c r="F195" i="24"/>
  <c r="E195" i="24"/>
  <c r="BC194" i="24"/>
  <c r="BE194" i="24" s="1"/>
  <c r="AS194" i="24"/>
  <c r="AR194" i="24"/>
  <c r="AQ194" i="24"/>
  <c r="AP194" i="24"/>
  <c r="AO194" i="24"/>
  <c r="AN194" i="24"/>
  <c r="F194" i="24"/>
  <c r="E194" i="24"/>
  <c r="AP193" i="24"/>
  <c r="AS192" i="24"/>
  <c r="BC191" i="24"/>
  <c r="BE191" i="24" s="1"/>
  <c r="AS191" i="24"/>
  <c r="AR191" i="24"/>
  <c r="AQ191" i="24"/>
  <c r="AP191" i="24"/>
  <c r="AO191" i="24"/>
  <c r="AN191" i="24"/>
  <c r="F191" i="24"/>
  <c r="E191" i="24"/>
  <c r="BC190" i="24"/>
  <c r="BF190" i="24" s="1"/>
  <c r="AS190" i="24"/>
  <c r="AR190" i="24"/>
  <c r="AQ190" i="24"/>
  <c r="AP190" i="24"/>
  <c r="AO190" i="24"/>
  <c r="AN190" i="24"/>
  <c r="F190" i="24"/>
  <c r="E190" i="24"/>
  <c r="AP189" i="24"/>
  <c r="BC188" i="24"/>
  <c r="BE188" i="24" s="1"/>
  <c r="AS188" i="24"/>
  <c r="AR188" i="24"/>
  <c r="AU188" i="24" s="1"/>
  <c r="AW188" i="24" s="1"/>
  <c r="AQ188" i="24"/>
  <c r="AP188" i="24"/>
  <c r="AO188" i="24"/>
  <c r="AN188" i="24"/>
  <c r="AP187" i="24"/>
  <c r="BC186" i="24"/>
  <c r="AR186" i="24"/>
  <c r="AQ186" i="24"/>
  <c r="AP186" i="24"/>
  <c r="AO186" i="24"/>
  <c r="AN186" i="24"/>
  <c r="F186" i="24"/>
  <c r="E186" i="24"/>
  <c r="AP185" i="24"/>
  <c r="AP184" i="24"/>
  <c r="AS183" i="24"/>
  <c r="AP182" i="24"/>
  <c r="BC181" i="24"/>
  <c r="BE181" i="24" s="1"/>
  <c r="AS181" i="24"/>
  <c r="AR181" i="24"/>
  <c r="AQ181" i="24"/>
  <c r="AP181" i="24"/>
  <c r="AO181" i="24"/>
  <c r="AN181" i="24"/>
  <c r="F181" i="24"/>
  <c r="E181" i="24"/>
  <c r="AP180" i="24"/>
  <c r="AP179" i="24"/>
  <c r="AS178" i="24"/>
  <c r="AP178" i="24"/>
  <c r="AP177" i="24"/>
  <c r="BC176" i="24"/>
  <c r="AS176" i="24"/>
  <c r="AR176" i="24"/>
  <c r="AQ176" i="24"/>
  <c r="AP176" i="24"/>
  <c r="AO176" i="24"/>
  <c r="AN176" i="24"/>
  <c r="F176" i="24"/>
  <c r="E176" i="24"/>
  <c r="AP175" i="24"/>
  <c r="BC174" i="24"/>
  <c r="BF174" i="24" s="1"/>
  <c r="AS174" i="24"/>
  <c r="AR174" i="24"/>
  <c r="AQ174" i="24"/>
  <c r="AP174" i="24"/>
  <c r="AO174" i="24"/>
  <c r="AN174" i="24"/>
  <c r="F174" i="24"/>
  <c r="E174" i="24"/>
  <c r="AS173" i="24"/>
  <c r="AP173" i="24"/>
  <c r="BF172" i="24"/>
  <c r="BC172" i="24"/>
  <c r="BE172" i="24" s="1"/>
  <c r="AS172" i="24"/>
  <c r="AR172" i="24"/>
  <c r="AQ172" i="24"/>
  <c r="AP172" i="24"/>
  <c r="AO172" i="24"/>
  <c r="AN172" i="24"/>
  <c r="F172" i="24"/>
  <c r="E172" i="24"/>
  <c r="AP171" i="24"/>
  <c r="BC170" i="24"/>
  <c r="AS170" i="24"/>
  <c r="AR170" i="24"/>
  <c r="AQ170" i="24"/>
  <c r="AP170" i="24"/>
  <c r="AO170" i="24"/>
  <c r="AV170" i="24" s="1"/>
  <c r="AN170" i="24"/>
  <c r="F170" i="24"/>
  <c r="E170" i="24"/>
  <c r="BC169" i="24"/>
  <c r="AS169" i="24"/>
  <c r="AR169" i="24"/>
  <c r="AQ169" i="24"/>
  <c r="AP169" i="24"/>
  <c r="AO169" i="24"/>
  <c r="AN169" i="24"/>
  <c r="F169" i="24"/>
  <c r="E169" i="24"/>
  <c r="AP168" i="24"/>
  <c r="BC167" i="24"/>
  <c r="BF167" i="24" s="1"/>
  <c r="AS167" i="24"/>
  <c r="AR167" i="24"/>
  <c r="AQ167" i="24"/>
  <c r="AP167" i="24"/>
  <c r="AV167" i="24" s="1"/>
  <c r="AO167" i="24"/>
  <c r="AN167" i="24"/>
  <c r="F167" i="24"/>
  <c r="E167" i="24"/>
  <c r="BC166" i="24"/>
  <c r="AS166" i="24"/>
  <c r="AR166" i="24"/>
  <c r="AQ166" i="24"/>
  <c r="AU166" i="24" s="1"/>
  <c r="AP166" i="24"/>
  <c r="AO166" i="24"/>
  <c r="AN166" i="24"/>
  <c r="F166" i="24"/>
  <c r="E166" i="24"/>
  <c r="BC165" i="24"/>
  <c r="AS165" i="24"/>
  <c r="AR165" i="24"/>
  <c r="AQ165" i="24"/>
  <c r="AP165" i="24"/>
  <c r="AO165" i="24"/>
  <c r="AN165" i="24"/>
  <c r="F165" i="24"/>
  <c r="E165" i="24"/>
  <c r="BC164" i="24"/>
  <c r="AS164" i="24"/>
  <c r="AR164" i="24"/>
  <c r="AQ164" i="24"/>
  <c r="AP164" i="24"/>
  <c r="AO164" i="24"/>
  <c r="AN164" i="24"/>
  <c r="F164" i="24"/>
  <c r="E164" i="24"/>
  <c r="BC163" i="24"/>
  <c r="AS163" i="24"/>
  <c r="AR163" i="24"/>
  <c r="AQ163" i="24"/>
  <c r="AP163" i="24"/>
  <c r="AO163" i="24"/>
  <c r="AN163" i="24"/>
  <c r="F163" i="24"/>
  <c r="E163" i="24"/>
  <c r="BC162" i="24"/>
  <c r="BF162" i="24" s="1"/>
  <c r="AS162" i="24"/>
  <c r="AR162" i="24"/>
  <c r="AQ162" i="24"/>
  <c r="AP162" i="24"/>
  <c r="AO162" i="24"/>
  <c r="AN162" i="24"/>
  <c r="F162" i="24"/>
  <c r="E162" i="24"/>
  <c r="AP161" i="24"/>
  <c r="BC160" i="24"/>
  <c r="BF160" i="24" s="1"/>
  <c r="AS160" i="24"/>
  <c r="AR160" i="24"/>
  <c r="AQ160" i="24"/>
  <c r="AP160" i="24"/>
  <c r="AO160" i="24"/>
  <c r="AN160" i="24"/>
  <c r="F160" i="24"/>
  <c r="E160" i="24"/>
  <c r="BC159" i="24"/>
  <c r="BE159" i="24" s="1"/>
  <c r="AS159" i="24"/>
  <c r="AR159" i="24"/>
  <c r="AQ159" i="24"/>
  <c r="AP159" i="24"/>
  <c r="AO159" i="24"/>
  <c r="AN159" i="24"/>
  <c r="F159" i="24"/>
  <c r="E159" i="24"/>
  <c r="BC158" i="24"/>
  <c r="BE158" i="24" s="1"/>
  <c r="AS158" i="24"/>
  <c r="AR158" i="24"/>
  <c r="AQ158" i="24"/>
  <c r="AP158" i="24"/>
  <c r="AO158" i="24"/>
  <c r="AN158" i="24"/>
  <c r="F158" i="24"/>
  <c r="E158" i="24"/>
  <c r="AP157" i="24"/>
  <c r="AS156" i="24"/>
  <c r="AP156" i="24"/>
  <c r="BC155" i="24"/>
  <c r="AS155" i="24"/>
  <c r="AR155" i="24"/>
  <c r="AQ155" i="24"/>
  <c r="AU155" i="24" s="1"/>
  <c r="AP155" i="24"/>
  <c r="AO155" i="24"/>
  <c r="AN155" i="24"/>
  <c r="F155" i="24"/>
  <c r="E155" i="24"/>
  <c r="AP153" i="24"/>
  <c r="AP152" i="24"/>
  <c r="BC151" i="24"/>
  <c r="BE151" i="24" s="1"/>
  <c r="AR151" i="24"/>
  <c r="AQ151" i="24"/>
  <c r="AP151" i="24"/>
  <c r="AO151" i="24"/>
  <c r="AN151" i="24"/>
  <c r="F151" i="24"/>
  <c r="E151" i="24"/>
  <c r="BC150" i="24"/>
  <c r="AS150" i="24"/>
  <c r="AR150" i="24"/>
  <c r="AQ150" i="24"/>
  <c r="AP150" i="24"/>
  <c r="AO150" i="24"/>
  <c r="AN150" i="24"/>
  <c r="F150" i="24"/>
  <c r="E150" i="24"/>
  <c r="AP149" i="24"/>
  <c r="AP148" i="24"/>
  <c r="BC147" i="24"/>
  <c r="AS147" i="24"/>
  <c r="AR147" i="24"/>
  <c r="AQ147" i="24"/>
  <c r="AP147" i="24"/>
  <c r="AO147" i="24"/>
  <c r="AN147" i="24"/>
  <c r="F147" i="24"/>
  <c r="E147" i="24"/>
  <c r="BC146" i="24"/>
  <c r="AS146" i="24"/>
  <c r="AR146" i="24"/>
  <c r="AQ146" i="24"/>
  <c r="AP146" i="24"/>
  <c r="AO146" i="24"/>
  <c r="AN146" i="24"/>
  <c r="F146" i="24"/>
  <c r="E146" i="24"/>
  <c r="BC145" i="24"/>
  <c r="AR145" i="24"/>
  <c r="AQ145" i="24"/>
  <c r="AP145" i="24"/>
  <c r="AO145" i="24"/>
  <c r="AN145" i="24"/>
  <c r="F145" i="24"/>
  <c r="E145" i="24"/>
  <c r="BC144" i="24"/>
  <c r="AS144" i="24"/>
  <c r="AR144" i="24"/>
  <c r="AQ144" i="24"/>
  <c r="AP144" i="24"/>
  <c r="AO144" i="24"/>
  <c r="AN144" i="24"/>
  <c r="F144" i="24"/>
  <c r="E144" i="24"/>
  <c r="BC143" i="24"/>
  <c r="AS143" i="24"/>
  <c r="AR143" i="24"/>
  <c r="AQ143" i="24"/>
  <c r="AP143" i="24"/>
  <c r="AO143" i="24"/>
  <c r="AN143" i="24"/>
  <c r="F143" i="24"/>
  <c r="E143" i="24"/>
  <c r="AS142" i="24"/>
  <c r="AP141" i="24"/>
  <c r="BC140" i="24"/>
  <c r="AS140" i="24"/>
  <c r="AR140" i="24"/>
  <c r="AQ140" i="24"/>
  <c r="AP140" i="24"/>
  <c r="AO140" i="24"/>
  <c r="AN140" i="24"/>
  <c r="F140" i="24"/>
  <c r="E140" i="24"/>
  <c r="AP139" i="24"/>
  <c r="BC138" i="24"/>
  <c r="BF138" i="24" s="1"/>
  <c r="AS138" i="24"/>
  <c r="AR138" i="24"/>
  <c r="AQ138" i="24"/>
  <c r="AP138" i="24"/>
  <c r="AO138" i="24"/>
  <c r="AN138" i="24"/>
  <c r="F138" i="24"/>
  <c r="E138" i="24"/>
  <c r="AP137" i="24"/>
  <c r="BC136" i="24"/>
  <c r="BF136" i="24" s="1"/>
  <c r="AS136" i="24"/>
  <c r="AR136" i="24"/>
  <c r="AQ136" i="24"/>
  <c r="AP136" i="24"/>
  <c r="AO136" i="24"/>
  <c r="AN136" i="24"/>
  <c r="F136" i="24"/>
  <c r="E136" i="24"/>
  <c r="AP135" i="24"/>
  <c r="AS134" i="24"/>
  <c r="AP134" i="24"/>
  <c r="AP133" i="24"/>
  <c r="BC132" i="24"/>
  <c r="AR132" i="24"/>
  <c r="AQ132" i="24"/>
  <c r="AP132" i="24"/>
  <c r="AO132" i="24"/>
  <c r="AN132" i="24"/>
  <c r="F132" i="24"/>
  <c r="E132" i="24"/>
  <c r="AP131" i="24"/>
  <c r="BC130" i="24"/>
  <c r="AS130" i="24"/>
  <c r="AR130" i="24"/>
  <c r="AQ130" i="24"/>
  <c r="AP130" i="24"/>
  <c r="AO130" i="24"/>
  <c r="AN130" i="24"/>
  <c r="F130" i="24"/>
  <c r="E130" i="24"/>
  <c r="AP129" i="24"/>
  <c r="BC128" i="24"/>
  <c r="BE128" i="24" s="1"/>
  <c r="AS128" i="24"/>
  <c r="AR128" i="24"/>
  <c r="AQ128" i="24"/>
  <c r="AP128" i="24"/>
  <c r="AO128" i="24"/>
  <c r="AN128" i="24"/>
  <c r="F128" i="24"/>
  <c r="E128" i="24"/>
  <c r="BC127" i="24"/>
  <c r="BF127" i="24" s="1"/>
  <c r="AS127" i="24"/>
  <c r="AR127" i="24"/>
  <c r="AQ127" i="24"/>
  <c r="AP127" i="24"/>
  <c r="AO127" i="24"/>
  <c r="AN127" i="24"/>
  <c r="F127" i="24"/>
  <c r="E127" i="24"/>
  <c r="BC126" i="24"/>
  <c r="BE126" i="24" s="1"/>
  <c r="AS126" i="24"/>
  <c r="AR126" i="24"/>
  <c r="AQ126" i="24"/>
  <c r="AP126" i="24"/>
  <c r="AO126" i="24"/>
  <c r="AN126" i="24"/>
  <c r="F126" i="24"/>
  <c r="E126" i="24"/>
  <c r="BC125" i="24"/>
  <c r="AS125" i="24"/>
  <c r="AR125" i="24"/>
  <c r="AQ125" i="24"/>
  <c r="AP125" i="24"/>
  <c r="AO125" i="24"/>
  <c r="AN125" i="24"/>
  <c r="F125" i="24"/>
  <c r="E125" i="24"/>
  <c r="BC124" i="24"/>
  <c r="BF124" i="24" s="1"/>
  <c r="AS124" i="24"/>
  <c r="AR124" i="24"/>
  <c r="AQ124" i="24"/>
  <c r="AP124" i="24"/>
  <c r="AO124" i="24"/>
  <c r="AN124" i="24"/>
  <c r="F124" i="24"/>
  <c r="E124" i="24"/>
  <c r="AP123" i="24"/>
  <c r="BC122" i="24"/>
  <c r="BF122" i="24" s="1"/>
  <c r="AS122" i="24"/>
  <c r="AR122" i="24"/>
  <c r="AQ122" i="24"/>
  <c r="AP122" i="24"/>
  <c r="AO122" i="24"/>
  <c r="AN122" i="24"/>
  <c r="F122" i="24"/>
  <c r="E122" i="24"/>
  <c r="BC121" i="24"/>
  <c r="BF121" i="24" s="1"/>
  <c r="AS121" i="24"/>
  <c r="AR121" i="24"/>
  <c r="AQ121" i="24"/>
  <c r="AP121" i="24"/>
  <c r="AO121" i="24"/>
  <c r="AN121" i="24"/>
  <c r="F121" i="24"/>
  <c r="E121" i="24"/>
  <c r="BC120" i="24"/>
  <c r="BE120" i="24" s="1"/>
  <c r="AS120" i="24"/>
  <c r="AR120" i="24"/>
  <c r="AQ120" i="24"/>
  <c r="AP120" i="24"/>
  <c r="AO120" i="24"/>
  <c r="AN120" i="24"/>
  <c r="F120" i="24"/>
  <c r="E120" i="24"/>
  <c r="AP119" i="24"/>
  <c r="AP118" i="24"/>
  <c r="AP117" i="24"/>
  <c r="BC116" i="24"/>
  <c r="BF116" i="24" s="1"/>
  <c r="AS116" i="24"/>
  <c r="AR116" i="24"/>
  <c r="AQ116" i="24"/>
  <c r="AP116" i="24"/>
  <c r="AO116" i="24"/>
  <c r="AN116" i="24"/>
  <c r="F116" i="24"/>
  <c r="E116" i="24"/>
  <c r="BC115" i="24"/>
  <c r="BF115" i="24" s="1"/>
  <c r="AS115" i="24"/>
  <c r="AR115" i="24"/>
  <c r="AQ115" i="24"/>
  <c r="AP115" i="24"/>
  <c r="AO115" i="24"/>
  <c r="AN115" i="24"/>
  <c r="F115" i="24"/>
  <c r="E115" i="24"/>
  <c r="BC114" i="24"/>
  <c r="BF114" i="24" s="1"/>
  <c r="AS114" i="24"/>
  <c r="AR114" i="24"/>
  <c r="AQ114" i="24"/>
  <c r="AP114" i="24"/>
  <c r="AO114" i="24"/>
  <c r="AN114" i="24"/>
  <c r="F114" i="24"/>
  <c r="E114" i="24"/>
  <c r="BC113" i="24"/>
  <c r="BE113" i="24" s="1"/>
  <c r="AS113" i="24"/>
  <c r="AR113" i="24"/>
  <c r="AQ113" i="24"/>
  <c r="AP113" i="24"/>
  <c r="AO113" i="24"/>
  <c r="AN113" i="24"/>
  <c r="F113" i="24"/>
  <c r="E113" i="24"/>
  <c r="AP112" i="24"/>
  <c r="AP111" i="24"/>
  <c r="AP110" i="24"/>
  <c r="AP109" i="24"/>
  <c r="BC108" i="24"/>
  <c r="BE108" i="24" s="1"/>
  <c r="AS108" i="24"/>
  <c r="AR108" i="24"/>
  <c r="AQ108" i="24"/>
  <c r="AP108" i="24"/>
  <c r="AO108" i="24"/>
  <c r="AN108" i="24"/>
  <c r="F108" i="24"/>
  <c r="E108" i="24"/>
  <c r="BC107" i="24"/>
  <c r="BE107" i="24" s="1"/>
  <c r="AS107" i="24"/>
  <c r="AR107" i="24"/>
  <c r="AQ107" i="24"/>
  <c r="AP107" i="24"/>
  <c r="AO107" i="24"/>
  <c r="AN107" i="24"/>
  <c r="F107" i="24"/>
  <c r="E107" i="24"/>
  <c r="BC106" i="24"/>
  <c r="BE106" i="24" s="1"/>
  <c r="AR106" i="24"/>
  <c r="AU106" i="24" s="1"/>
  <c r="AQ106" i="24"/>
  <c r="AP106" i="24"/>
  <c r="AO106" i="24"/>
  <c r="AN106" i="24"/>
  <c r="F106" i="24"/>
  <c r="E106" i="24"/>
  <c r="AP105" i="24"/>
  <c r="BC104" i="24"/>
  <c r="BE104" i="24" s="1"/>
  <c r="AS104" i="24"/>
  <c r="AR104" i="24"/>
  <c r="AQ104" i="24"/>
  <c r="AP104" i="24"/>
  <c r="AO104" i="24"/>
  <c r="AN104" i="24"/>
  <c r="F104" i="24"/>
  <c r="E104" i="24"/>
  <c r="AP103" i="24"/>
  <c r="AP102" i="24"/>
  <c r="BC101" i="24"/>
  <c r="BF101" i="24" s="1"/>
  <c r="AS101" i="24"/>
  <c r="AR101" i="24"/>
  <c r="AQ101" i="24"/>
  <c r="AP101" i="24"/>
  <c r="AO101" i="24"/>
  <c r="AN101" i="24"/>
  <c r="F101" i="24"/>
  <c r="E101" i="24"/>
  <c r="BC100" i="24"/>
  <c r="BF100" i="24" s="1"/>
  <c r="AS100" i="24"/>
  <c r="AR100" i="24"/>
  <c r="AU100" i="24" s="1"/>
  <c r="AW100" i="24" s="1"/>
  <c r="AQ100" i="24"/>
  <c r="AP100" i="24"/>
  <c r="AO100" i="24"/>
  <c r="AN100" i="24"/>
  <c r="F100" i="24"/>
  <c r="E100" i="24"/>
  <c r="AP99" i="24"/>
  <c r="BC98" i="24"/>
  <c r="BE98" i="24" s="1"/>
  <c r="AS98" i="24"/>
  <c r="AR98" i="24"/>
  <c r="AQ98" i="24"/>
  <c r="AP98" i="24"/>
  <c r="AO98" i="24"/>
  <c r="AN98" i="24"/>
  <c r="F98" i="24"/>
  <c r="E98" i="24"/>
  <c r="AS97" i="24"/>
  <c r="BC96" i="24"/>
  <c r="BE96" i="24" s="1"/>
  <c r="AS96" i="24"/>
  <c r="AR96" i="24"/>
  <c r="AQ96" i="24"/>
  <c r="AP96" i="24"/>
  <c r="AO96" i="24"/>
  <c r="AN96" i="24"/>
  <c r="F96" i="24"/>
  <c r="E96" i="24"/>
  <c r="BC95" i="24"/>
  <c r="AS95" i="24"/>
  <c r="AR95" i="24"/>
  <c r="AQ95" i="24"/>
  <c r="AP95" i="24"/>
  <c r="AO95" i="24"/>
  <c r="AN95" i="24"/>
  <c r="F95" i="24"/>
  <c r="E95" i="24"/>
  <c r="AP94" i="24"/>
  <c r="BC93" i="24"/>
  <c r="BF93" i="24" s="1"/>
  <c r="AS93" i="24"/>
  <c r="AR93" i="24"/>
  <c r="AQ93" i="24"/>
  <c r="AP93" i="24"/>
  <c r="AO93" i="24"/>
  <c r="AN93" i="24"/>
  <c r="F93" i="24"/>
  <c r="E93" i="24"/>
  <c r="BC92" i="24"/>
  <c r="AS92" i="24"/>
  <c r="AR92" i="24"/>
  <c r="AQ92" i="24"/>
  <c r="AP92" i="24"/>
  <c r="AO92" i="24"/>
  <c r="AN92" i="24"/>
  <c r="F92" i="24"/>
  <c r="E92" i="24"/>
  <c r="BC91" i="24"/>
  <c r="BF91" i="24" s="1"/>
  <c r="AS91" i="24"/>
  <c r="AR91" i="24"/>
  <c r="AQ91" i="24"/>
  <c r="AP91" i="24"/>
  <c r="AO91" i="24"/>
  <c r="AN91" i="24"/>
  <c r="F91" i="24"/>
  <c r="E91" i="24"/>
  <c r="AP90" i="24"/>
  <c r="AP89" i="24"/>
  <c r="AP88" i="24"/>
  <c r="AP87" i="24"/>
  <c r="AP86" i="24"/>
  <c r="AP85" i="24"/>
  <c r="AP84" i="24"/>
  <c r="BC83" i="24"/>
  <c r="BF83" i="24" s="1"/>
  <c r="AS83" i="24"/>
  <c r="AR83" i="24"/>
  <c r="AQ83" i="24"/>
  <c r="AP83" i="24"/>
  <c r="AO83" i="24"/>
  <c r="AN83" i="24"/>
  <c r="F83" i="24"/>
  <c r="E83" i="24"/>
  <c r="AP82" i="24"/>
  <c r="AP81" i="24"/>
  <c r="AP80" i="24"/>
  <c r="BC79" i="24"/>
  <c r="BE79" i="24" s="1"/>
  <c r="AS79" i="24"/>
  <c r="AR79" i="24"/>
  <c r="AQ79" i="24"/>
  <c r="AP79" i="24"/>
  <c r="AO79" i="24"/>
  <c r="AN79" i="24"/>
  <c r="F79" i="24"/>
  <c r="E79" i="24"/>
  <c r="BC78" i="24"/>
  <c r="BF78" i="24" s="1"/>
  <c r="AS78" i="24"/>
  <c r="AR78" i="24"/>
  <c r="AQ78" i="24"/>
  <c r="AP78" i="24"/>
  <c r="AO78" i="24"/>
  <c r="AN78" i="24"/>
  <c r="F78" i="24"/>
  <c r="E78" i="24"/>
  <c r="BC77" i="24"/>
  <c r="BE77" i="24" s="1"/>
  <c r="AS77" i="24"/>
  <c r="AR77" i="24"/>
  <c r="AQ77" i="24"/>
  <c r="AP77" i="24"/>
  <c r="AO77" i="24"/>
  <c r="AN77" i="24"/>
  <c r="F77" i="24"/>
  <c r="E77" i="24"/>
  <c r="AP76" i="24"/>
  <c r="BC75" i="24"/>
  <c r="BE75" i="24" s="1"/>
  <c r="AS75" i="24"/>
  <c r="AR75" i="24"/>
  <c r="AQ75" i="24"/>
  <c r="AP75" i="24"/>
  <c r="AO75" i="24"/>
  <c r="AN75" i="24"/>
  <c r="F75" i="24"/>
  <c r="E75" i="24"/>
  <c r="BC74" i="24"/>
  <c r="BF74" i="24" s="1"/>
  <c r="AS74" i="24"/>
  <c r="AR74" i="24"/>
  <c r="AQ74" i="24"/>
  <c r="AP74" i="24"/>
  <c r="AO74" i="24"/>
  <c r="AN74" i="24"/>
  <c r="F74" i="24"/>
  <c r="E74" i="24"/>
  <c r="BC73" i="24"/>
  <c r="BE73" i="24" s="1"/>
  <c r="AS73" i="24"/>
  <c r="AR73" i="24"/>
  <c r="AQ73" i="24"/>
  <c r="AP73" i="24"/>
  <c r="AO73" i="24"/>
  <c r="AN73" i="24"/>
  <c r="F73" i="24"/>
  <c r="E73" i="24"/>
  <c r="AP72" i="24"/>
  <c r="AP71" i="24"/>
  <c r="BC70" i="24"/>
  <c r="BE70" i="24" s="1"/>
  <c r="AS70" i="24"/>
  <c r="AR70" i="24"/>
  <c r="AQ70" i="24"/>
  <c r="AP70" i="24"/>
  <c r="AO70" i="24"/>
  <c r="AN70" i="24"/>
  <c r="F70" i="24"/>
  <c r="E70" i="24"/>
  <c r="BC69" i="24"/>
  <c r="BF69" i="24" s="1"/>
  <c r="AS69" i="24"/>
  <c r="AR69" i="24"/>
  <c r="AQ69" i="24"/>
  <c r="AP69" i="24"/>
  <c r="AO69" i="24"/>
  <c r="AN69" i="24"/>
  <c r="F69" i="24"/>
  <c r="E69" i="24"/>
  <c r="AS68" i="24"/>
  <c r="AP68" i="24"/>
  <c r="BF67" i="24"/>
  <c r="BE67" i="24"/>
  <c r="BC67" i="24"/>
  <c r="AS67" i="24"/>
  <c r="AR67" i="24"/>
  <c r="AQ67" i="24"/>
  <c r="AP67" i="24"/>
  <c r="AO67" i="24"/>
  <c r="AN67" i="24"/>
  <c r="F67" i="24"/>
  <c r="E67" i="24"/>
  <c r="AP66" i="24"/>
  <c r="BC65" i="24"/>
  <c r="AS65" i="24"/>
  <c r="AR65" i="24"/>
  <c r="AQ65" i="24"/>
  <c r="AP65" i="24"/>
  <c r="AO65" i="24"/>
  <c r="AN65" i="24"/>
  <c r="F65" i="24"/>
  <c r="E65" i="24"/>
  <c r="BC64" i="24"/>
  <c r="BE64" i="24" s="1"/>
  <c r="AS64" i="24"/>
  <c r="AR64" i="24"/>
  <c r="AQ64" i="24"/>
  <c r="AP64" i="24"/>
  <c r="AO64" i="24"/>
  <c r="AN64" i="24"/>
  <c r="F64" i="24"/>
  <c r="E64" i="24"/>
  <c r="AP63" i="24"/>
  <c r="BC62" i="24"/>
  <c r="AS62" i="24"/>
  <c r="AR62" i="24"/>
  <c r="AQ62" i="24"/>
  <c r="AP62" i="24"/>
  <c r="AO62" i="24"/>
  <c r="AN62" i="24"/>
  <c r="F62" i="24"/>
  <c r="E62" i="24"/>
  <c r="BC61" i="24"/>
  <c r="BF61" i="24" s="1"/>
  <c r="AS61" i="24"/>
  <c r="AR61" i="24"/>
  <c r="AQ61" i="24"/>
  <c r="AP61" i="24"/>
  <c r="AO61" i="24"/>
  <c r="AN61" i="24"/>
  <c r="F61" i="24"/>
  <c r="E61" i="24"/>
  <c r="BC60" i="24"/>
  <c r="BF60" i="24" s="1"/>
  <c r="AS60" i="24"/>
  <c r="AR60" i="24"/>
  <c r="AQ60" i="24"/>
  <c r="AP60" i="24"/>
  <c r="AO60" i="24"/>
  <c r="AN60" i="24"/>
  <c r="F60" i="24"/>
  <c r="E60" i="24"/>
  <c r="BC59" i="24"/>
  <c r="BF59" i="24" s="1"/>
  <c r="AS59" i="24"/>
  <c r="AR59" i="24"/>
  <c r="AQ59" i="24"/>
  <c r="AP59" i="24"/>
  <c r="AO59" i="24"/>
  <c r="AN59" i="24"/>
  <c r="F59" i="24"/>
  <c r="E59" i="24"/>
  <c r="AP58" i="24"/>
  <c r="AP57" i="24"/>
  <c r="BC56" i="24"/>
  <c r="BF56" i="24" s="1"/>
  <c r="AS56" i="24"/>
  <c r="AR56" i="24"/>
  <c r="AQ56" i="24"/>
  <c r="AP56" i="24"/>
  <c r="AO56" i="24"/>
  <c r="AN56" i="24"/>
  <c r="F56" i="24"/>
  <c r="E56" i="24"/>
  <c r="AP55" i="24"/>
  <c r="BC54" i="24"/>
  <c r="BE54" i="24" s="1"/>
  <c r="AS54" i="24"/>
  <c r="AR54" i="24"/>
  <c r="AQ54" i="24"/>
  <c r="AP54" i="24"/>
  <c r="AO54" i="24"/>
  <c r="AN54" i="24"/>
  <c r="F54" i="24"/>
  <c r="E54" i="24"/>
  <c r="BC53" i="24"/>
  <c r="BF53" i="24" s="1"/>
  <c r="AS53" i="24"/>
  <c r="AR53" i="24"/>
  <c r="AQ53" i="24"/>
  <c r="AP53" i="24"/>
  <c r="AO53" i="24"/>
  <c r="AN53" i="24"/>
  <c r="F53" i="24"/>
  <c r="E53" i="24"/>
  <c r="AS52" i="24"/>
  <c r="AP51" i="24"/>
  <c r="AP50" i="24"/>
  <c r="BC49" i="24"/>
  <c r="BE49" i="24" s="1"/>
  <c r="AS49" i="24"/>
  <c r="AR49" i="24"/>
  <c r="AQ49" i="24"/>
  <c r="AP49" i="24"/>
  <c r="AO49" i="24"/>
  <c r="AN49" i="24"/>
  <c r="F49" i="24"/>
  <c r="E49" i="24"/>
  <c r="BC48" i="24"/>
  <c r="BF48" i="24" s="1"/>
  <c r="AS48" i="24"/>
  <c r="AR48" i="24"/>
  <c r="AQ48" i="24"/>
  <c r="AP48" i="24"/>
  <c r="AO48" i="24"/>
  <c r="AN48" i="24"/>
  <c r="F48" i="24"/>
  <c r="E48" i="24"/>
  <c r="BC47" i="24"/>
  <c r="BE47" i="24" s="1"/>
  <c r="AS47" i="24"/>
  <c r="AR47" i="24"/>
  <c r="AQ47" i="24"/>
  <c r="AP47" i="24"/>
  <c r="AO47" i="24"/>
  <c r="AN47" i="24"/>
  <c r="F47" i="24"/>
  <c r="E47" i="24"/>
  <c r="AP46" i="24"/>
  <c r="AP45" i="24"/>
  <c r="AP44" i="24"/>
  <c r="AP43" i="24"/>
  <c r="AP42" i="24"/>
  <c r="AP41" i="24"/>
  <c r="AP40" i="24"/>
  <c r="BC39" i="24"/>
  <c r="BF39" i="24" s="1"/>
  <c r="AS39" i="24"/>
  <c r="AR39" i="24"/>
  <c r="AQ39" i="24"/>
  <c r="AP39" i="24"/>
  <c r="AO39" i="24"/>
  <c r="AN39" i="24"/>
  <c r="F39" i="24"/>
  <c r="E39" i="24"/>
  <c r="AP38" i="24"/>
  <c r="AP37" i="24"/>
  <c r="AP36" i="24"/>
  <c r="BC35" i="24"/>
  <c r="BF35" i="24" s="1"/>
  <c r="AS35" i="24"/>
  <c r="AR35" i="24"/>
  <c r="AQ35" i="24"/>
  <c r="AP35" i="24"/>
  <c r="AO35" i="24"/>
  <c r="AN35" i="24"/>
  <c r="F35" i="24"/>
  <c r="E35" i="24"/>
  <c r="BC34" i="24"/>
  <c r="BF34" i="24" s="1"/>
  <c r="AS34" i="24"/>
  <c r="AR34" i="24"/>
  <c r="AQ34" i="24"/>
  <c r="AP34" i="24"/>
  <c r="AO34" i="24"/>
  <c r="AN34" i="24"/>
  <c r="F34" i="24"/>
  <c r="E34" i="24"/>
  <c r="BC33" i="24"/>
  <c r="BF33" i="24" s="1"/>
  <c r="AS33" i="24"/>
  <c r="AR33" i="24"/>
  <c r="AQ33" i="24"/>
  <c r="AP33" i="24"/>
  <c r="AO33" i="24"/>
  <c r="AN33" i="24"/>
  <c r="F33" i="24"/>
  <c r="E33" i="24"/>
  <c r="BC32" i="24"/>
  <c r="BF32" i="24" s="1"/>
  <c r="AS32" i="24"/>
  <c r="AR32" i="24"/>
  <c r="AQ32" i="24"/>
  <c r="AP32" i="24"/>
  <c r="AO32" i="24"/>
  <c r="AN32" i="24"/>
  <c r="F32" i="24"/>
  <c r="E32" i="24"/>
  <c r="AP31" i="24"/>
  <c r="AP30" i="24"/>
  <c r="AP29" i="24"/>
  <c r="BC28" i="24"/>
  <c r="BF28" i="24" s="1"/>
  <c r="AS28" i="24"/>
  <c r="AR28" i="24"/>
  <c r="AQ28" i="24"/>
  <c r="AP28" i="24"/>
  <c r="AO28" i="24"/>
  <c r="AN28" i="24"/>
  <c r="F28" i="24"/>
  <c r="E28" i="24"/>
  <c r="AP27" i="24"/>
  <c r="BF26" i="24"/>
  <c r="BC26" i="24"/>
  <c r="BE26" i="24" s="1"/>
  <c r="AS26" i="24"/>
  <c r="AR26" i="24"/>
  <c r="AQ26" i="24"/>
  <c r="AP26" i="24"/>
  <c r="AO26" i="24"/>
  <c r="AN26" i="24"/>
  <c r="F26" i="24"/>
  <c r="E26" i="24"/>
  <c r="AP25" i="24"/>
  <c r="AP24" i="24"/>
  <c r="BM23" i="24"/>
  <c r="BC23" i="24"/>
  <c r="BE23" i="24" s="1"/>
  <c r="AS23" i="24"/>
  <c r="AR23" i="24"/>
  <c r="AQ23" i="24"/>
  <c r="AP23" i="24"/>
  <c r="AO23" i="24"/>
  <c r="AN23" i="24"/>
  <c r="F23" i="24"/>
  <c r="E23" i="24"/>
  <c r="BM22" i="24"/>
  <c r="AP22" i="24"/>
  <c r="BM21" i="24"/>
  <c r="AS21" i="24"/>
  <c r="BM20" i="24"/>
  <c r="AP20" i="24"/>
  <c r="BM19" i="24"/>
  <c r="AP19" i="24"/>
  <c r="BM18" i="24"/>
  <c r="BC18" i="24"/>
  <c r="BE18" i="24" s="1"/>
  <c r="AS18" i="24"/>
  <c r="AR18" i="24"/>
  <c r="AQ18" i="24"/>
  <c r="AP18" i="24"/>
  <c r="AO18" i="24"/>
  <c r="AN18" i="24"/>
  <c r="F18" i="24"/>
  <c r="E18" i="24"/>
  <c r="BM17" i="24"/>
  <c r="AP17" i="24"/>
  <c r="BM16" i="24"/>
  <c r="AP16" i="24"/>
  <c r="BM15" i="24"/>
  <c r="BC15" i="24"/>
  <c r="BE15" i="24" s="1"/>
  <c r="AS15" i="24"/>
  <c r="AR15" i="24"/>
  <c r="AQ15" i="24"/>
  <c r="AP15" i="24"/>
  <c r="AO15" i="24"/>
  <c r="AN15" i="24"/>
  <c r="F15" i="24"/>
  <c r="E15" i="24"/>
  <c r="BM14" i="24"/>
  <c r="AP14" i="24"/>
  <c r="BM13" i="24"/>
  <c r="AP13" i="24"/>
  <c r="BM12" i="24"/>
  <c r="BC12" i="24"/>
  <c r="BF12" i="24" s="1"/>
  <c r="AS12" i="24"/>
  <c r="AR12" i="24"/>
  <c r="AQ12" i="24"/>
  <c r="AP12" i="24"/>
  <c r="AO12" i="24"/>
  <c r="AN12" i="24"/>
  <c r="F12" i="24"/>
  <c r="E12" i="24"/>
  <c r="BM11" i="24"/>
  <c r="BC11" i="24"/>
  <c r="BF11" i="24" s="1"/>
  <c r="AS11" i="24"/>
  <c r="AR11" i="24"/>
  <c r="AQ11" i="24"/>
  <c r="AP11" i="24"/>
  <c r="AO11" i="24"/>
  <c r="AN11" i="24"/>
  <c r="F11" i="24"/>
  <c r="E11" i="24"/>
  <c r="AP10" i="24"/>
  <c r="AP9" i="24"/>
  <c r="AP8" i="24"/>
  <c r="AP7" i="24"/>
  <c r="AP6" i="24"/>
  <c r="AP5" i="24"/>
  <c r="AP4" i="24"/>
  <c r="AP3" i="24"/>
  <c r="AP2" i="24"/>
  <c r="AS671" i="23"/>
  <c r="AR671" i="23"/>
  <c r="AP671" i="23"/>
  <c r="AO671" i="23"/>
  <c r="AG671" i="23"/>
  <c r="AR670" i="23"/>
  <c r="AP670" i="23"/>
  <c r="AO670" i="23"/>
  <c r="AG670" i="23"/>
  <c r="AS670" i="23" s="1"/>
  <c r="AR669" i="23"/>
  <c r="AP669" i="23"/>
  <c r="AO669" i="23"/>
  <c r="AG669" i="23"/>
  <c r="AS669" i="23" s="1"/>
  <c r="AR668" i="23"/>
  <c r="AP668" i="23"/>
  <c r="AO668" i="23"/>
  <c r="AG668" i="23"/>
  <c r="AS668" i="23" s="1"/>
  <c r="AS667" i="23"/>
  <c r="AR667" i="23"/>
  <c r="AP667" i="23"/>
  <c r="AO667" i="23"/>
  <c r="AG667" i="23"/>
  <c r="AS666" i="23"/>
  <c r="AR666" i="23"/>
  <c r="AP666" i="23"/>
  <c r="AO666" i="23"/>
  <c r="AS665" i="23"/>
  <c r="AR665" i="23"/>
  <c r="AP665" i="23"/>
  <c r="AO665" i="23"/>
  <c r="AG665" i="23"/>
  <c r="AS664" i="23"/>
  <c r="AR664" i="23"/>
  <c r="AP664" i="23"/>
  <c r="AO664" i="23"/>
  <c r="AG664" i="23"/>
  <c r="AS663" i="23"/>
  <c r="AR663" i="23"/>
  <c r="AP663" i="23"/>
  <c r="AO663" i="23"/>
  <c r="BC662" i="23"/>
  <c r="AS662" i="23"/>
  <c r="AR662" i="23"/>
  <c r="AQ662" i="23"/>
  <c r="AU662" i="23" s="1"/>
  <c r="AP662" i="23"/>
  <c r="AO662" i="23"/>
  <c r="AN662" i="23"/>
  <c r="BC661" i="23"/>
  <c r="AS661" i="23"/>
  <c r="AR661" i="23"/>
  <c r="AQ661" i="23"/>
  <c r="AP661" i="23"/>
  <c r="AO661" i="23"/>
  <c r="AN661" i="23"/>
  <c r="BC660" i="23"/>
  <c r="BE660" i="23" s="1"/>
  <c r="AS660" i="23"/>
  <c r="AR660" i="23"/>
  <c r="AU660" i="23" s="1"/>
  <c r="AQ660" i="23"/>
  <c r="AP660" i="23"/>
  <c r="AO660" i="23"/>
  <c r="AV660" i="23" s="1"/>
  <c r="AN660" i="23"/>
  <c r="BE659" i="23"/>
  <c r="BC659" i="23"/>
  <c r="BF659" i="23" s="1"/>
  <c r="AS659" i="23"/>
  <c r="AR659" i="23"/>
  <c r="AU659" i="23" s="1"/>
  <c r="AQ659" i="23"/>
  <c r="AP659" i="23"/>
  <c r="F659" i="23"/>
  <c r="BC656" i="23"/>
  <c r="AS656" i="23"/>
  <c r="AR656" i="23"/>
  <c r="AQ656" i="23"/>
  <c r="AP656" i="23"/>
  <c r="AO656" i="23"/>
  <c r="AN656" i="23"/>
  <c r="F656" i="23"/>
  <c r="E656" i="23"/>
  <c r="BC655" i="23"/>
  <c r="BF655" i="23" s="1"/>
  <c r="AS655" i="23"/>
  <c r="AR655" i="23"/>
  <c r="AQ655" i="23"/>
  <c r="AP655" i="23"/>
  <c r="AO655" i="23"/>
  <c r="AN655" i="23"/>
  <c r="BF654" i="23"/>
  <c r="BC654" i="23"/>
  <c r="BE654" i="23" s="1"/>
  <c r="AS654" i="23"/>
  <c r="AR654" i="23"/>
  <c r="AQ654" i="23"/>
  <c r="AP654" i="23"/>
  <c r="AO654" i="23"/>
  <c r="AN654" i="23"/>
  <c r="BF653" i="23"/>
  <c r="BC653" i="23"/>
  <c r="BE653" i="23" s="1"/>
  <c r="AS653" i="23"/>
  <c r="AR653" i="23"/>
  <c r="AU653" i="23" s="1"/>
  <c r="AQ653" i="23"/>
  <c r="AP653" i="23"/>
  <c r="AO653" i="23"/>
  <c r="AV653" i="23" s="1"/>
  <c r="AN653" i="23"/>
  <c r="F653" i="23"/>
  <c r="E653" i="23"/>
  <c r="BC652" i="23"/>
  <c r="BF652" i="23" s="1"/>
  <c r="AV652" i="23"/>
  <c r="AS652" i="23"/>
  <c r="AR652" i="23"/>
  <c r="AQ652" i="23"/>
  <c r="AP652" i="23"/>
  <c r="AO652" i="23"/>
  <c r="AN652" i="23"/>
  <c r="F652" i="23"/>
  <c r="E652" i="23"/>
  <c r="BC651" i="23"/>
  <c r="AS651" i="23"/>
  <c r="AR651" i="23"/>
  <c r="AQ651" i="23"/>
  <c r="AP651" i="23"/>
  <c r="AO651" i="23"/>
  <c r="AN651" i="23"/>
  <c r="F651" i="23"/>
  <c r="E651" i="23"/>
  <c r="BC650" i="23"/>
  <c r="AS650" i="23"/>
  <c r="AR650" i="23"/>
  <c r="AQ650" i="23"/>
  <c r="AP650" i="23"/>
  <c r="AO650" i="23"/>
  <c r="AN650" i="23"/>
  <c r="F650" i="23"/>
  <c r="E650" i="23"/>
  <c r="BC649" i="23"/>
  <c r="BF649" i="23" s="1"/>
  <c r="AS649" i="23"/>
  <c r="AR649" i="23"/>
  <c r="AQ649" i="23"/>
  <c r="AP649" i="23"/>
  <c r="AO649" i="23"/>
  <c r="AN649" i="23"/>
  <c r="F649" i="23"/>
  <c r="E649" i="23"/>
  <c r="BC647" i="23"/>
  <c r="BE647" i="23" s="1"/>
  <c r="AS647" i="23"/>
  <c r="AR647" i="23"/>
  <c r="AQ647" i="23"/>
  <c r="AP647" i="23"/>
  <c r="AO647" i="23"/>
  <c r="AN647" i="23"/>
  <c r="F647" i="23"/>
  <c r="E647" i="23"/>
  <c r="BF646" i="23"/>
  <c r="BC646" i="23"/>
  <c r="BE646" i="23" s="1"/>
  <c r="AS646" i="23"/>
  <c r="AR646" i="23"/>
  <c r="AQ646" i="23"/>
  <c r="AP646" i="23"/>
  <c r="AV646" i="23" s="1"/>
  <c r="AO646" i="23"/>
  <c r="AN646" i="23"/>
  <c r="F646" i="23"/>
  <c r="E646" i="23"/>
  <c r="BE645" i="23"/>
  <c r="BC645" i="23"/>
  <c r="BF645" i="23" s="1"/>
  <c r="AS645" i="23"/>
  <c r="AR645" i="23"/>
  <c r="AQ645" i="23"/>
  <c r="AP645" i="23"/>
  <c r="AO645" i="23"/>
  <c r="AN645" i="23"/>
  <c r="BF644" i="23"/>
  <c r="BC644" i="23"/>
  <c r="BE644" i="23" s="1"/>
  <c r="AS644" i="23"/>
  <c r="AR644" i="23"/>
  <c r="AQ644" i="23"/>
  <c r="AP644" i="23"/>
  <c r="AO644" i="23"/>
  <c r="AN644" i="23"/>
  <c r="F644" i="23"/>
  <c r="E644" i="23"/>
  <c r="BC643" i="23"/>
  <c r="AS643" i="23"/>
  <c r="AR643" i="23"/>
  <c r="AQ643" i="23"/>
  <c r="AP643" i="23"/>
  <c r="AO643" i="23"/>
  <c r="AN643" i="23"/>
  <c r="F643" i="23"/>
  <c r="E643" i="23"/>
  <c r="BC642" i="23"/>
  <c r="AS642" i="23"/>
  <c r="AR642" i="23"/>
  <c r="AQ642" i="23"/>
  <c r="AP642" i="23"/>
  <c r="AO642" i="23"/>
  <c r="AN642" i="23"/>
  <c r="BC641" i="23"/>
  <c r="AU641" i="23"/>
  <c r="AS641" i="23"/>
  <c r="AR641" i="23"/>
  <c r="AQ641" i="23"/>
  <c r="AP641" i="23"/>
  <c r="AO641" i="23"/>
  <c r="AV641" i="23" s="1"/>
  <c r="AN641" i="23"/>
  <c r="F641" i="23"/>
  <c r="E641" i="23"/>
  <c r="BF640" i="23"/>
  <c r="BC640" i="23"/>
  <c r="BE640" i="23" s="1"/>
  <c r="AS640" i="23"/>
  <c r="AR640" i="23"/>
  <c r="AQ640" i="23"/>
  <c r="AP640" i="23"/>
  <c r="AO640" i="23"/>
  <c r="AN640" i="23"/>
  <c r="F640" i="23"/>
  <c r="E640" i="23"/>
  <c r="BC639" i="23"/>
  <c r="AS639" i="23"/>
  <c r="AR639" i="23"/>
  <c r="AU639" i="23" s="1"/>
  <c r="AW639" i="23" s="1"/>
  <c r="AQ639" i="23"/>
  <c r="AP639" i="23"/>
  <c r="AO639" i="23"/>
  <c r="AN639" i="23"/>
  <c r="F639" i="23"/>
  <c r="E639" i="23"/>
  <c r="BE638" i="23"/>
  <c r="BC638" i="23"/>
  <c r="BF638" i="23" s="1"/>
  <c r="AS638" i="23"/>
  <c r="AR638" i="23"/>
  <c r="AQ638" i="23"/>
  <c r="AP638" i="23"/>
  <c r="AO638" i="23"/>
  <c r="AN638" i="23"/>
  <c r="F638" i="23"/>
  <c r="E638" i="23"/>
  <c r="BC637" i="23"/>
  <c r="AS637" i="23"/>
  <c r="AR637" i="23"/>
  <c r="AQ637" i="23"/>
  <c r="AP637" i="23"/>
  <c r="AO637" i="23"/>
  <c r="AN637" i="23"/>
  <c r="F637" i="23"/>
  <c r="E637" i="23"/>
  <c r="BC636" i="23"/>
  <c r="BF636" i="23" s="1"/>
  <c r="AS636" i="23"/>
  <c r="AR636" i="23"/>
  <c r="AQ636" i="23"/>
  <c r="AP636" i="23"/>
  <c r="AO636" i="23"/>
  <c r="AN636" i="23"/>
  <c r="F636" i="23"/>
  <c r="E636" i="23"/>
  <c r="AR634" i="23"/>
  <c r="AP634" i="23"/>
  <c r="BC633" i="23"/>
  <c r="AS633" i="23"/>
  <c r="AR633" i="23"/>
  <c r="AQ633" i="23"/>
  <c r="AP633" i="23"/>
  <c r="AO633" i="23"/>
  <c r="AV633" i="23" s="1"/>
  <c r="AN633" i="23"/>
  <c r="F633" i="23"/>
  <c r="E633" i="23"/>
  <c r="BF632" i="23"/>
  <c r="BC632" i="23"/>
  <c r="BE632" i="23" s="1"/>
  <c r="AS632" i="23"/>
  <c r="AR632" i="23"/>
  <c r="AQ632" i="23"/>
  <c r="AP632" i="23"/>
  <c r="AO632" i="23"/>
  <c r="AN632" i="23"/>
  <c r="F632" i="23"/>
  <c r="E632" i="23"/>
  <c r="BF630" i="23"/>
  <c r="BC630" i="23"/>
  <c r="BE630" i="23" s="1"/>
  <c r="AV630" i="23"/>
  <c r="AS630" i="23"/>
  <c r="AR630" i="23"/>
  <c r="AQ630" i="23"/>
  <c r="AP630" i="23"/>
  <c r="AO630" i="23"/>
  <c r="AN630" i="23"/>
  <c r="F630" i="23"/>
  <c r="E630" i="23"/>
  <c r="BF629" i="23"/>
  <c r="BC629" i="23"/>
  <c r="BE629" i="23" s="1"/>
  <c r="AS629" i="23"/>
  <c r="AR629" i="23"/>
  <c r="AQ629" i="23"/>
  <c r="AP629" i="23"/>
  <c r="AO629" i="23"/>
  <c r="AN629" i="23"/>
  <c r="F629" i="23"/>
  <c r="E629" i="23"/>
  <c r="AP628" i="23"/>
  <c r="BC627" i="23"/>
  <c r="BE627" i="23" s="1"/>
  <c r="AU627" i="23"/>
  <c r="AS627" i="23"/>
  <c r="AR627" i="23"/>
  <c r="AQ627" i="23"/>
  <c r="AP627" i="23"/>
  <c r="AO627" i="23"/>
  <c r="AV627" i="23" s="1"/>
  <c r="AN627" i="23"/>
  <c r="F627" i="23"/>
  <c r="E627" i="23"/>
  <c r="BC626" i="23"/>
  <c r="AS626" i="23"/>
  <c r="AR626" i="23"/>
  <c r="AQ626" i="23"/>
  <c r="AP626" i="23"/>
  <c r="AO626" i="23"/>
  <c r="AN626" i="23"/>
  <c r="F626" i="23"/>
  <c r="E626" i="23"/>
  <c r="BC625" i="23"/>
  <c r="BF625" i="23" s="1"/>
  <c r="AV625" i="23"/>
  <c r="AS625" i="23"/>
  <c r="AR625" i="23"/>
  <c r="AQ625" i="23"/>
  <c r="AP625" i="23"/>
  <c r="AO625" i="23"/>
  <c r="AN625" i="23"/>
  <c r="F625" i="23"/>
  <c r="E625" i="23"/>
  <c r="BC624" i="23"/>
  <c r="AS624" i="23"/>
  <c r="AR624" i="23"/>
  <c r="AQ624" i="23"/>
  <c r="AP624" i="23"/>
  <c r="AO624" i="23"/>
  <c r="AN624" i="23"/>
  <c r="F624" i="23"/>
  <c r="E624" i="23"/>
  <c r="BC623" i="23"/>
  <c r="AS623" i="23"/>
  <c r="AR623" i="23"/>
  <c r="AQ623" i="23"/>
  <c r="AP623" i="23"/>
  <c r="AO623" i="23"/>
  <c r="AN623" i="23"/>
  <c r="F623" i="23"/>
  <c r="E623" i="23"/>
  <c r="BF622" i="23"/>
  <c r="BC622" i="23"/>
  <c r="BE622" i="23" s="1"/>
  <c r="AS622" i="23"/>
  <c r="AR622" i="23"/>
  <c r="AQ622" i="23"/>
  <c r="AP622" i="23"/>
  <c r="AO622" i="23"/>
  <c r="AV622" i="23" s="1"/>
  <c r="AN622" i="23"/>
  <c r="AP621" i="23"/>
  <c r="BC620" i="23"/>
  <c r="BE620" i="23" s="1"/>
  <c r="AS620" i="23"/>
  <c r="AR620" i="23"/>
  <c r="AQ620" i="23"/>
  <c r="AP620" i="23"/>
  <c r="AO620" i="23"/>
  <c r="AV620" i="23" s="1"/>
  <c r="AN620" i="23"/>
  <c r="F620" i="23"/>
  <c r="E620" i="23"/>
  <c r="BF619" i="23"/>
  <c r="BC619" i="23"/>
  <c r="BE619" i="23" s="1"/>
  <c r="AS619" i="23"/>
  <c r="AR619" i="23"/>
  <c r="AQ619" i="23"/>
  <c r="AP619" i="23"/>
  <c r="AO619" i="23"/>
  <c r="AN619" i="23"/>
  <c r="AP618" i="23"/>
  <c r="AP617" i="23"/>
  <c r="BC616" i="23"/>
  <c r="AS616" i="23"/>
  <c r="AR616" i="23"/>
  <c r="AQ616" i="23"/>
  <c r="AP616" i="23"/>
  <c r="AO616" i="23"/>
  <c r="AN616" i="23"/>
  <c r="F616" i="23"/>
  <c r="E616" i="23"/>
  <c r="AR615" i="23"/>
  <c r="AP615" i="23"/>
  <c r="E615" i="23"/>
  <c r="BE614" i="23"/>
  <c r="BC614" i="23"/>
  <c r="BF614" i="23" s="1"/>
  <c r="AS614" i="23"/>
  <c r="AR614" i="23"/>
  <c r="AQ614" i="23"/>
  <c r="AP614" i="23"/>
  <c r="AO614" i="23"/>
  <c r="AV614" i="23" s="1"/>
  <c r="AN614" i="23"/>
  <c r="F614" i="23"/>
  <c r="E614" i="23"/>
  <c r="BC613" i="23"/>
  <c r="AS613" i="23"/>
  <c r="AR613" i="23"/>
  <c r="AQ613" i="23"/>
  <c r="AP613" i="23"/>
  <c r="AO613" i="23"/>
  <c r="AN613" i="23"/>
  <c r="F613" i="23"/>
  <c r="E613" i="23"/>
  <c r="AR612" i="23"/>
  <c r="AP612" i="23"/>
  <c r="AO612" i="23"/>
  <c r="BE611" i="23"/>
  <c r="BC611" i="23"/>
  <c r="BF611" i="23" s="1"/>
  <c r="AS611" i="23"/>
  <c r="AR611" i="23"/>
  <c r="AQ611" i="23"/>
  <c r="AP611" i="23"/>
  <c r="AO611" i="23"/>
  <c r="AV611" i="23" s="1"/>
  <c r="AN611" i="23"/>
  <c r="F611" i="23"/>
  <c r="E611" i="23"/>
  <c r="BC610" i="23"/>
  <c r="AS610" i="23"/>
  <c r="AR610" i="23"/>
  <c r="AQ610" i="23"/>
  <c r="AP610" i="23"/>
  <c r="AO610" i="23"/>
  <c r="AN610" i="23"/>
  <c r="F610" i="23"/>
  <c r="E610" i="23"/>
  <c r="BC609" i="23"/>
  <c r="AS609" i="23"/>
  <c r="AR609" i="23"/>
  <c r="AQ609" i="23"/>
  <c r="AP609" i="23"/>
  <c r="AO609" i="23"/>
  <c r="AN609" i="23"/>
  <c r="F609" i="23"/>
  <c r="E609" i="23"/>
  <c r="BC608" i="23"/>
  <c r="BE608" i="23" s="1"/>
  <c r="AS608" i="23"/>
  <c r="AR608" i="23"/>
  <c r="AQ608" i="23"/>
  <c r="AP608" i="23"/>
  <c r="AO608" i="23"/>
  <c r="AN608" i="23"/>
  <c r="F608" i="23"/>
  <c r="E608" i="23"/>
  <c r="BC607" i="23"/>
  <c r="AU607" i="23"/>
  <c r="AS607" i="23"/>
  <c r="AR607" i="23"/>
  <c r="AQ607" i="23"/>
  <c r="AP607" i="23"/>
  <c r="AO607" i="23"/>
  <c r="AV607" i="23" s="1"/>
  <c r="AN607" i="23"/>
  <c r="F607" i="23"/>
  <c r="E607" i="23"/>
  <c r="BC606" i="23"/>
  <c r="AS606" i="23"/>
  <c r="AR606" i="23"/>
  <c r="AQ606" i="23"/>
  <c r="AP606" i="23"/>
  <c r="AO606" i="23"/>
  <c r="AN606" i="23"/>
  <c r="F606" i="23"/>
  <c r="E606" i="23"/>
  <c r="BC605" i="23"/>
  <c r="AS605" i="23"/>
  <c r="AR605" i="23"/>
  <c r="AQ605" i="23"/>
  <c r="AP605" i="23"/>
  <c r="AO605" i="23"/>
  <c r="AN605" i="23"/>
  <c r="F605" i="23"/>
  <c r="E605" i="23"/>
  <c r="BC604" i="23"/>
  <c r="AS604" i="23"/>
  <c r="AR604" i="23"/>
  <c r="AQ604" i="23"/>
  <c r="AP604" i="23"/>
  <c r="AO604" i="23"/>
  <c r="AN604" i="23"/>
  <c r="BC603" i="23"/>
  <c r="BE603" i="23" s="1"/>
  <c r="AS603" i="23"/>
  <c r="AR603" i="23"/>
  <c r="AQ603" i="23"/>
  <c r="AP603" i="23"/>
  <c r="AO603" i="23"/>
  <c r="AN603" i="23"/>
  <c r="F603" i="23"/>
  <c r="E603" i="23"/>
  <c r="BC602" i="23"/>
  <c r="AS602" i="23"/>
  <c r="AR602" i="23"/>
  <c r="AQ602" i="23"/>
  <c r="AP602" i="23"/>
  <c r="AO602" i="23"/>
  <c r="AV602" i="23" s="1"/>
  <c r="AN602" i="23"/>
  <c r="F602" i="23"/>
  <c r="E602" i="23"/>
  <c r="AP601" i="23"/>
  <c r="BC600" i="23"/>
  <c r="BF600" i="23" s="1"/>
  <c r="AR600" i="23"/>
  <c r="AQ600" i="23"/>
  <c r="AP600" i="23"/>
  <c r="AO600" i="23"/>
  <c r="AN600" i="23"/>
  <c r="AG600" i="23"/>
  <c r="AS600" i="23" s="1"/>
  <c r="F600" i="23"/>
  <c r="E600" i="23"/>
  <c r="AP599" i="23"/>
  <c r="BC598" i="23"/>
  <c r="AS598" i="23"/>
  <c r="AR598" i="23"/>
  <c r="AQ598" i="23"/>
  <c r="AP598" i="23"/>
  <c r="AO598" i="23"/>
  <c r="AN598" i="23"/>
  <c r="F598" i="23"/>
  <c r="E598" i="23"/>
  <c r="BC597" i="23"/>
  <c r="AS597" i="23"/>
  <c r="AR597" i="23"/>
  <c r="AQ597" i="23"/>
  <c r="AV597" i="23" s="1"/>
  <c r="AP597" i="23"/>
  <c r="AO597" i="23"/>
  <c r="AN597" i="23"/>
  <c r="F597" i="23"/>
  <c r="E597" i="23"/>
  <c r="AR596" i="23"/>
  <c r="AP596" i="23"/>
  <c r="BC593" i="23"/>
  <c r="BE593" i="23" s="1"/>
  <c r="AS593" i="23"/>
  <c r="AR593" i="23"/>
  <c r="AQ593" i="23"/>
  <c r="AP593" i="23"/>
  <c r="AO593" i="23"/>
  <c r="AN593" i="23"/>
  <c r="F593" i="23"/>
  <c r="E593" i="23"/>
  <c r="BC592" i="23"/>
  <c r="BE592" i="23" s="1"/>
  <c r="AS592" i="23"/>
  <c r="AR592" i="23"/>
  <c r="AQ592" i="23"/>
  <c r="AP592" i="23"/>
  <c r="AO592" i="23"/>
  <c r="AV592" i="23" s="1"/>
  <c r="AN592" i="23"/>
  <c r="F592" i="23"/>
  <c r="E592" i="23"/>
  <c r="AR591" i="23"/>
  <c r="AP591" i="23"/>
  <c r="BC590" i="23"/>
  <c r="AS590" i="23"/>
  <c r="AR590" i="23"/>
  <c r="AQ590" i="23"/>
  <c r="AP590" i="23"/>
  <c r="AO590" i="23"/>
  <c r="AN590" i="23"/>
  <c r="F590" i="23"/>
  <c r="E590" i="23"/>
  <c r="AR589" i="23"/>
  <c r="AP589" i="23"/>
  <c r="E589" i="23"/>
  <c r="BC588" i="23"/>
  <c r="AS588" i="23"/>
  <c r="AR588" i="23"/>
  <c r="AU588" i="23" s="1"/>
  <c r="AQ588" i="23"/>
  <c r="AP588" i="23"/>
  <c r="AV588" i="23" s="1"/>
  <c r="AO588" i="23"/>
  <c r="AN588" i="23"/>
  <c r="F588" i="23"/>
  <c r="E588" i="23"/>
  <c r="BE587" i="23"/>
  <c r="BC587" i="23"/>
  <c r="BF587" i="23" s="1"/>
  <c r="AS587" i="23"/>
  <c r="AR587" i="23"/>
  <c r="AU587" i="23" s="1"/>
  <c r="AW587" i="23" s="1"/>
  <c r="AQ587" i="23"/>
  <c r="AP587" i="23"/>
  <c r="AO587" i="23"/>
  <c r="AV587" i="23" s="1"/>
  <c r="AN587" i="23"/>
  <c r="F587" i="23"/>
  <c r="E587" i="23"/>
  <c r="BC586" i="23"/>
  <c r="BF586" i="23" s="1"/>
  <c r="AS586" i="23"/>
  <c r="AR586" i="23"/>
  <c r="AQ586" i="23"/>
  <c r="AP586" i="23"/>
  <c r="AU586" i="23" s="1"/>
  <c r="E586" i="23"/>
  <c r="F586" i="23"/>
  <c r="BC585" i="23"/>
  <c r="BE585" i="23" s="1"/>
  <c r="AW585" i="23"/>
  <c r="AS585" i="23"/>
  <c r="AR585" i="23"/>
  <c r="AQ585" i="23"/>
  <c r="AU585" i="23" s="1"/>
  <c r="AX585" i="23" s="1"/>
  <c r="AP585" i="23"/>
  <c r="AO585" i="23"/>
  <c r="AN585" i="23"/>
  <c r="F585" i="23"/>
  <c r="E585" i="23"/>
  <c r="BE584" i="23"/>
  <c r="BC584" i="23"/>
  <c r="BF584" i="23" s="1"/>
  <c r="AS584" i="23"/>
  <c r="AR584" i="23"/>
  <c r="AQ584" i="23"/>
  <c r="AP584" i="23"/>
  <c r="AV584" i="23" s="1"/>
  <c r="AO584" i="23"/>
  <c r="AN584" i="23"/>
  <c r="F584" i="23"/>
  <c r="E584" i="23"/>
  <c r="BC583" i="23"/>
  <c r="BF583" i="23" s="1"/>
  <c r="AS583" i="23"/>
  <c r="AR583" i="23"/>
  <c r="AQ583" i="23"/>
  <c r="AV583" i="23" s="1"/>
  <c r="AP583" i="23"/>
  <c r="AO583" i="23"/>
  <c r="AN583" i="23"/>
  <c r="F583" i="23"/>
  <c r="E583" i="23"/>
  <c r="BC582" i="23"/>
  <c r="AS582" i="23"/>
  <c r="AR582" i="23"/>
  <c r="AQ582" i="23"/>
  <c r="AP582" i="23"/>
  <c r="AO582" i="23"/>
  <c r="AN582" i="23"/>
  <c r="F582" i="23"/>
  <c r="E582" i="23"/>
  <c r="BC581" i="23"/>
  <c r="AS581" i="23"/>
  <c r="AR581" i="23"/>
  <c r="AQ581" i="23"/>
  <c r="AP581" i="23"/>
  <c r="AO581" i="23"/>
  <c r="AV581" i="23" s="1"/>
  <c r="AN581" i="23"/>
  <c r="F581" i="23"/>
  <c r="E581" i="23"/>
  <c r="BF580" i="23"/>
  <c r="BC580" i="23"/>
  <c r="BE580" i="23" s="1"/>
  <c r="AS580" i="23"/>
  <c r="AR580" i="23"/>
  <c r="AQ580" i="23"/>
  <c r="AP580" i="23"/>
  <c r="AO580" i="23"/>
  <c r="AV580" i="23" s="1"/>
  <c r="AN580" i="23"/>
  <c r="BC579" i="23"/>
  <c r="BE579" i="23" s="1"/>
  <c r="AS579" i="23"/>
  <c r="AR579" i="23"/>
  <c r="AQ579" i="23"/>
  <c r="AU579" i="23" s="1"/>
  <c r="AP579" i="23"/>
  <c r="AO579" i="23"/>
  <c r="AV579" i="23" s="1"/>
  <c r="AN579" i="23"/>
  <c r="F579" i="23"/>
  <c r="E579" i="23"/>
  <c r="BC578" i="23"/>
  <c r="AS578" i="23"/>
  <c r="AR578" i="23"/>
  <c r="AU578" i="23" s="1"/>
  <c r="AX578" i="23" s="1"/>
  <c r="AQ578" i="23"/>
  <c r="AP578" i="23"/>
  <c r="AO578" i="23"/>
  <c r="AV578" i="23" s="1"/>
  <c r="AN578" i="23"/>
  <c r="F578" i="23"/>
  <c r="E578" i="23"/>
  <c r="AR577" i="23"/>
  <c r="AP577" i="23"/>
  <c r="AS577" i="23"/>
  <c r="AP576" i="23"/>
  <c r="BE575" i="23"/>
  <c r="BC575" i="23"/>
  <c r="BF575" i="23" s="1"/>
  <c r="AS575" i="23"/>
  <c r="AR575" i="23"/>
  <c r="AQ575" i="23"/>
  <c r="AP575" i="23"/>
  <c r="AO575" i="23"/>
  <c r="AV575" i="23" s="1"/>
  <c r="AN575" i="23"/>
  <c r="F575" i="23"/>
  <c r="E575" i="23"/>
  <c r="BF574" i="23"/>
  <c r="BE574" i="23"/>
  <c r="BC574" i="23"/>
  <c r="AS574" i="23"/>
  <c r="AR574" i="23"/>
  <c r="AU574" i="23" s="1"/>
  <c r="AX574" i="23" s="1"/>
  <c r="AQ574" i="23"/>
  <c r="AV574" i="23" s="1"/>
  <c r="AP574" i="23"/>
  <c r="AO574" i="23"/>
  <c r="AN574" i="23"/>
  <c r="F574" i="23"/>
  <c r="E574" i="23"/>
  <c r="BC573" i="23"/>
  <c r="BF573" i="23" s="1"/>
  <c r="AV573" i="23"/>
  <c r="AU573" i="23"/>
  <c r="AS573" i="23"/>
  <c r="AR573" i="23"/>
  <c r="AQ573" i="23"/>
  <c r="AP573" i="23"/>
  <c r="AO573" i="23"/>
  <c r="AN573" i="23"/>
  <c r="F573" i="23"/>
  <c r="E573" i="23"/>
  <c r="AP572" i="23"/>
  <c r="AR571" i="23"/>
  <c r="AP571" i="23"/>
  <c r="AS571" i="23"/>
  <c r="BC570" i="23"/>
  <c r="BF570" i="23" s="1"/>
  <c r="AS570" i="23"/>
  <c r="AR570" i="23"/>
  <c r="AQ570" i="23"/>
  <c r="AP570" i="23"/>
  <c r="AU570" i="23" s="1"/>
  <c r="AO570" i="23"/>
  <c r="F570" i="23"/>
  <c r="BC569" i="23"/>
  <c r="BE569" i="23" s="1"/>
  <c r="AS569" i="23"/>
  <c r="AR569" i="23"/>
  <c r="AQ569" i="23"/>
  <c r="AP569" i="23"/>
  <c r="AV569" i="23" s="1"/>
  <c r="AO569" i="23"/>
  <c r="AN569" i="23"/>
  <c r="F569" i="23"/>
  <c r="E569" i="23"/>
  <c r="AP568" i="23"/>
  <c r="AR567" i="23"/>
  <c r="AP567" i="23"/>
  <c r="E567" i="23"/>
  <c r="BF566" i="23"/>
  <c r="BE566" i="23"/>
  <c r="BC566" i="23"/>
  <c r="AV566" i="23"/>
  <c r="AS566" i="23"/>
  <c r="AR566" i="23"/>
  <c r="AQ566" i="23"/>
  <c r="AP566" i="23"/>
  <c r="AO566" i="23"/>
  <c r="AN566" i="23"/>
  <c r="F566" i="23"/>
  <c r="E566" i="23"/>
  <c r="BC565" i="23"/>
  <c r="AS565" i="23"/>
  <c r="AR565" i="23"/>
  <c r="AQ565" i="23"/>
  <c r="AP565" i="23"/>
  <c r="AU565" i="23" s="1"/>
  <c r="AO565" i="23"/>
  <c r="AN565" i="23"/>
  <c r="F565" i="23"/>
  <c r="E565" i="23"/>
  <c r="BC564" i="23"/>
  <c r="AS564" i="23"/>
  <c r="AR564" i="23"/>
  <c r="AQ564" i="23"/>
  <c r="AP564" i="23"/>
  <c r="AO564" i="23"/>
  <c r="AN564" i="23"/>
  <c r="F564" i="23"/>
  <c r="E564" i="23"/>
  <c r="AP563" i="23"/>
  <c r="BC562" i="23"/>
  <c r="AS562" i="23"/>
  <c r="AR562" i="23"/>
  <c r="AQ562" i="23"/>
  <c r="AP562" i="23"/>
  <c r="AV562" i="23" s="1"/>
  <c r="AO562" i="23"/>
  <c r="AN562" i="23"/>
  <c r="F562" i="23"/>
  <c r="E562" i="23"/>
  <c r="AR560" i="23"/>
  <c r="AP560" i="23"/>
  <c r="AS560" i="23"/>
  <c r="BC559" i="23"/>
  <c r="BE559" i="23" s="1"/>
  <c r="AS559" i="23"/>
  <c r="AR559" i="23"/>
  <c r="AQ559" i="23"/>
  <c r="AP559" i="23"/>
  <c r="AO559" i="23"/>
  <c r="AN559" i="23"/>
  <c r="F559" i="23"/>
  <c r="E559" i="23"/>
  <c r="BC558" i="23"/>
  <c r="AS558" i="23"/>
  <c r="AR558" i="23"/>
  <c r="AQ558" i="23"/>
  <c r="AP558" i="23"/>
  <c r="AV558" i="23" s="1"/>
  <c r="AO558" i="23"/>
  <c r="AN558" i="23"/>
  <c r="F558" i="23"/>
  <c r="E558" i="23"/>
  <c r="AS557" i="23"/>
  <c r="BE556" i="23"/>
  <c r="BC556" i="23"/>
  <c r="BF556" i="23" s="1"/>
  <c r="AV556" i="23"/>
  <c r="AS556" i="23"/>
  <c r="AR556" i="23"/>
  <c r="AQ556" i="23"/>
  <c r="AP556" i="23"/>
  <c r="AO556" i="23"/>
  <c r="AN556" i="23"/>
  <c r="F556" i="23"/>
  <c r="E556" i="23"/>
  <c r="BC555" i="23"/>
  <c r="BF555" i="23" s="1"/>
  <c r="AS555" i="23"/>
  <c r="AR555" i="23"/>
  <c r="AQ555" i="23"/>
  <c r="AP555" i="23"/>
  <c r="AO555" i="23"/>
  <c r="AN555" i="23"/>
  <c r="F555" i="23"/>
  <c r="E555" i="23"/>
  <c r="BC554" i="23"/>
  <c r="BE554" i="23" s="1"/>
  <c r="AS554" i="23"/>
  <c r="AR554" i="23"/>
  <c r="AQ554" i="23"/>
  <c r="AP554" i="23"/>
  <c r="AO554" i="23"/>
  <c r="AN554" i="23"/>
  <c r="F554" i="23"/>
  <c r="E554" i="23"/>
  <c r="BE553" i="23"/>
  <c r="BC553" i="23"/>
  <c r="BF553" i="23" s="1"/>
  <c r="AS553" i="23"/>
  <c r="AR553" i="23"/>
  <c r="AU553" i="23" s="1"/>
  <c r="AX553" i="23" s="1"/>
  <c r="AQ553" i="23"/>
  <c r="AP553" i="23"/>
  <c r="AO553" i="23"/>
  <c r="AV553" i="23" s="1"/>
  <c r="AN553" i="23"/>
  <c r="F553" i="23"/>
  <c r="E553" i="23"/>
  <c r="AP552" i="23"/>
  <c r="AP551" i="23"/>
  <c r="BE550" i="23"/>
  <c r="BC550" i="23"/>
  <c r="BF550" i="23" s="1"/>
  <c r="AS550" i="23"/>
  <c r="AR550" i="23"/>
  <c r="AQ550" i="23"/>
  <c r="AP550" i="23"/>
  <c r="AO550" i="23"/>
  <c r="AV550" i="23" s="1"/>
  <c r="AN550" i="23"/>
  <c r="F550" i="23"/>
  <c r="E550" i="23"/>
  <c r="AR549" i="23"/>
  <c r="AP549" i="23"/>
  <c r="AS549" i="23"/>
  <c r="BC548" i="23"/>
  <c r="AS548" i="23"/>
  <c r="AR548" i="23"/>
  <c r="AU548" i="23" s="1"/>
  <c r="AQ548" i="23"/>
  <c r="AP548" i="23"/>
  <c r="AO548" i="23"/>
  <c r="AN548" i="23"/>
  <c r="F548" i="23"/>
  <c r="E548" i="23"/>
  <c r="BC547" i="23"/>
  <c r="AS547" i="23"/>
  <c r="AR547" i="23"/>
  <c r="AQ547" i="23"/>
  <c r="AP547" i="23"/>
  <c r="AO547" i="23"/>
  <c r="AN547" i="23"/>
  <c r="F547" i="23"/>
  <c r="E547" i="23"/>
  <c r="BF546" i="23"/>
  <c r="BE546" i="23"/>
  <c r="BC546" i="23"/>
  <c r="AX546" i="23"/>
  <c r="AW546" i="23"/>
  <c r="AS546" i="23"/>
  <c r="AR546" i="23"/>
  <c r="AU546" i="23" s="1"/>
  <c r="AQ546" i="23"/>
  <c r="AP546" i="23"/>
  <c r="AO546" i="23"/>
  <c r="AN546" i="23"/>
  <c r="F546" i="23"/>
  <c r="E546" i="23"/>
  <c r="BE545" i="23"/>
  <c r="BC545" i="23"/>
  <c r="BF545" i="23" s="1"/>
  <c r="AS545" i="23"/>
  <c r="AR545" i="23"/>
  <c r="AQ545" i="23"/>
  <c r="AP545" i="23"/>
  <c r="AV545" i="23" s="1"/>
  <c r="AO545" i="23"/>
  <c r="AN545" i="23"/>
  <c r="F545" i="23"/>
  <c r="E545" i="23"/>
  <c r="AP544" i="23"/>
  <c r="BC543" i="23"/>
  <c r="AS543" i="23"/>
  <c r="AR543" i="23"/>
  <c r="AQ543" i="23"/>
  <c r="AP543" i="23"/>
  <c r="AO543" i="23"/>
  <c r="AV543" i="23" s="1"/>
  <c r="AN543" i="23"/>
  <c r="F543" i="23"/>
  <c r="E543" i="23"/>
  <c r="AS542" i="23"/>
  <c r="BC541" i="23"/>
  <c r="AS541" i="23"/>
  <c r="AR541" i="23"/>
  <c r="AU541" i="23" s="1"/>
  <c r="AQ541" i="23"/>
  <c r="AP541" i="23"/>
  <c r="AV541" i="23" s="1"/>
  <c r="AO541" i="23"/>
  <c r="AN541" i="23"/>
  <c r="F541" i="23"/>
  <c r="E541" i="23"/>
  <c r="BC540" i="23"/>
  <c r="AS540" i="23"/>
  <c r="AR540" i="23"/>
  <c r="AQ540" i="23"/>
  <c r="AP540" i="23"/>
  <c r="AO540" i="23"/>
  <c r="AV540" i="23" s="1"/>
  <c r="AN540" i="23"/>
  <c r="F540" i="23"/>
  <c r="E540" i="23"/>
  <c r="BF539" i="23"/>
  <c r="BC539" i="23"/>
  <c r="BE539" i="23" s="1"/>
  <c r="AS539" i="23"/>
  <c r="AR539" i="23"/>
  <c r="AQ539" i="23"/>
  <c r="AP539" i="23"/>
  <c r="AO539" i="23"/>
  <c r="AN539" i="23"/>
  <c r="F539" i="23"/>
  <c r="E539" i="23"/>
  <c r="BC538" i="23"/>
  <c r="AS538" i="23"/>
  <c r="AR538" i="23"/>
  <c r="AQ538" i="23"/>
  <c r="AP538" i="23"/>
  <c r="AO538" i="23"/>
  <c r="AN538" i="23"/>
  <c r="F538" i="23"/>
  <c r="E538" i="23"/>
  <c r="BC537" i="23"/>
  <c r="BE537" i="23" s="1"/>
  <c r="AX537" i="23"/>
  <c r="AS537" i="23"/>
  <c r="AR537" i="23"/>
  <c r="AQ537" i="23"/>
  <c r="AP537" i="23"/>
  <c r="AU537" i="23" s="1"/>
  <c r="AW537" i="23" s="1"/>
  <c r="E537" i="23"/>
  <c r="F537" i="23"/>
  <c r="AS536" i="23"/>
  <c r="AR535" i="23"/>
  <c r="AP535" i="23"/>
  <c r="AR534" i="23"/>
  <c r="AP534" i="23"/>
  <c r="AP533" i="23"/>
  <c r="BE532" i="23"/>
  <c r="BC532" i="23"/>
  <c r="BF532" i="23" s="1"/>
  <c r="AS532" i="23"/>
  <c r="AR532" i="23"/>
  <c r="AQ532" i="23"/>
  <c r="AP532" i="23"/>
  <c r="AO532" i="23"/>
  <c r="AN532" i="23"/>
  <c r="F532" i="23"/>
  <c r="E532" i="23"/>
  <c r="BC531" i="23"/>
  <c r="AS531" i="23"/>
  <c r="AR531" i="23"/>
  <c r="AQ531" i="23"/>
  <c r="AP531" i="23"/>
  <c r="AO531" i="23"/>
  <c r="AN531" i="23"/>
  <c r="F531" i="23"/>
  <c r="E531" i="23"/>
  <c r="BC530" i="23"/>
  <c r="AS530" i="23"/>
  <c r="AR530" i="23"/>
  <c r="AU530" i="23" s="1"/>
  <c r="AQ530" i="23"/>
  <c r="AP530" i="23"/>
  <c r="AO530" i="23"/>
  <c r="AN530" i="23"/>
  <c r="F530" i="23"/>
  <c r="E530" i="23"/>
  <c r="BF529" i="23"/>
  <c r="BE529" i="23"/>
  <c r="BC529" i="23"/>
  <c r="AS529" i="23"/>
  <c r="AR529" i="23"/>
  <c r="AU529" i="23" s="1"/>
  <c r="AQ529" i="23"/>
  <c r="AP529" i="23"/>
  <c r="AO529" i="23"/>
  <c r="AN529" i="23"/>
  <c r="F529" i="23"/>
  <c r="E529" i="23"/>
  <c r="BF528" i="23"/>
  <c r="BC528" i="23"/>
  <c r="BE528" i="23" s="1"/>
  <c r="AS528" i="23"/>
  <c r="AR528" i="23"/>
  <c r="AQ528" i="23"/>
  <c r="AP528" i="23"/>
  <c r="AO528" i="23"/>
  <c r="AN528" i="23"/>
  <c r="F528" i="23"/>
  <c r="E528" i="23"/>
  <c r="BC527" i="23"/>
  <c r="BE527" i="23" s="1"/>
  <c r="AS527" i="23"/>
  <c r="AR527" i="23"/>
  <c r="AQ527" i="23"/>
  <c r="AP527" i="23"/>
  <c r="AO527" i="23"/>
  <c r="AN527" i="23"/>
  <c r="F527" i="23"/>
  <c r="E527" i="23"/>
  <c r="BC526" i="23"/>
  <c r="BF526" i="23" s="1"/>
  <c r="AS526" i="23"/>
  <c r="AR526" i="23"/>
  <c r="AU526" i="23" s="1"/>
  <c r="AQ526" i="23"/>
  <c r="AP526" i="23"/>
  <c r="AO526" i="23"/>
  <c r="AN526" i="23"/>
  <c r="F526" i="23"/>
  <c r="E526" i="23"/>
  <c r="BC525" i="23"/>
  <c r="AS525" i="23"/>
  <c r="AR525" i="23"/>
  <c r="AU525" i="23" s="1"/>
  <c r="AQ525" i="23"/>
  <c r="AP525" i="23"/>
  <c r="AO525" i="23"/>
  <c r="AV525" i="23" s="1"/>
  <c r="AN525" i="23"/>
  <c r="F525" i="23"/>
  <c r="E525" i="23"/>
  <c r="AR524" i="23"/>
  <c r="AP524" i="23"/>
  <c r="AS523" i="23"/>
  <c r="AO523" i="23"/>
  <c r="BC522" i="23"/>
  <c r="BF522" i="23" s="1"/>
  <c r="AS522" i="23"/>
  <c r="AR522" i="23"/>
  <c r="AQ522" i="23"/>
  <c r="AP522" i="23"/>
  <c r="AU522" i="23" s="1"/>
  <c r="AO522" i="23"/>
  <c r="AN522" i="23"/>
  <c r="F522" i="23"/>
  <c r="E522" i="23"/>
  <c r="BC521" i="23"/>
  <c r="AS521" i="23"/>
  <c r="AR521" i="23"/>
  <c r="AQ521" i="23"/>
  <c r="AP521" i="23"/>
  <c r="AO521" i="23"/>
  <c r="AN521" i="23"/>
  <c r="F521" i="23"/>
  <c r="E521" i="23"/>
  <c r="BC520" i="23"/>
  <c r="AS520" i="23"/>
  <c r="AR520" i="23"/>
  <c r="AQ520" i="23"/>
  <c r="AP520" i="23"/>
  <c r="AO520" i="23"/>
  <c r="AN520" i="23"/>
  <c r="F520" i="23"/>
  <c r="E520" i="23"/>
  <c r="BF519" i="23"/>
  <c r="BE519" i="23"/>
  <c r="BC519" i="23"/>
  <c r="AS519" i="23"/>
  <c r="AR519" i="23"/>
  <c r="AQ519" i="23"/>
  <c r="AP519" i="23"/>
  <c r="AO519" i="23"/>
  <c r="AV519" i="23" s="1"/>
  <c r="AN519" i="23"/>
  <c r="F519" i="23"/>
  <c r="E519" i="23"/>
  <c r="BC518" i="23"/>
  <c r="AS518" i="23"/>
  <c r="AR518" i="23"/>
  <c r="AQ518" i="23"/>
  <c r="AP518" i="23"/>
  <c r="AO518" i="23"/>
  <c r="AN518" i="23"/>
  <c r="F518" i="23"/>
  <c r="E518" i="23"/>
  <c r="BC517" i="23"/>
  <c r="BE517" i="23" s="1"/>
  <c r="AS517" i="23"/>
  <c r="AR517" i="23"/>
  <c r="AQ517" i="23"/>
  <c r="AP517" i="23"/>
  <c r="AO517" i="23"/>
  <c r="AV517" i="23" s="1"/>
  <c r="AN517" i="23"/>
  <c r="F517" i="23"/>
  <c r="E517" i="23"/>
  <c r="AR516" i="23"/>
  <c r="AP516" i="23"/>
  <c r="AP514" i="23"/>
  <c r="BC513" i="23"/>
  <c r="AS513" i="23"/>
  <c r="AR513" i="23"/>
  <c r="AU513" i="23" s="1"/>
  <c r="AQ513" i="23"/>
  <c r="AP513" i="23"/>
  <c r="AO513" i="23"/>
  <c r="AV513" i="23" s="1"/>
  <c r="AN513" i="23"/>
  <c r="F513" i="23"/>
  <c r="E513" i="23"/>
  <c r="AR512" i="23"/>
  <c r="AP512" i="23"/>
  <c r="AR511" i="23"/>
  <c r="AP511" i="23"/>
  <c r="AO511" i="23"/>
  <c r="BE510" i="23"/>
  <c r="BC510" i="23"/>
  <c r="BF510" i="23" s="1"/>
  <c r="AS510" i="23"/>
  <c r="AR510" i="23"/>
  <c r="AQ510" i="23"/>
  <c r="AP510" i="23"/>
  <c r="AV510" i="23" s="1"/>
  <c r="AO510" i="23"/>
  <c r="AN510" i="23"/>
  <c r="F510" i="23"/>
  <c r="E510" i="23"/>
  <c r="AS509" i="23"/>
  <c r="AR508" i="23"/>
  <c r="AP508" i="23"/>
  <c r="BC507" i="23"/>
  <c r="AS507" i="23"/>
  <c r="AR507" i="23"/>
  <c r="AU507" i="23" s="1"/>
  <c r="AQ507" i="23"/>
  <c r="AP507" i="23"/>
  <c r="AO507" i="23"/>
  <c r="AV507" i="23" s="1"/>
  <c r="AN507" i="23"/>
  <c r="F507" i="23"/>
  <c r="E507" i="23"/>
  <c r="BE506" i="23"/>
  <c r="BC506" i="23"/>
  <c r="BF506" i="23" s="1"/>
  <c r="AS506" i="23"/>
  <c r="AR506" i="23"/>
  <c r="AQ506" i="23"/>
  <c r="AP506" i="23"/>
  <c r="AO506" i="23"/>
  <c r="AV506" i="23" s="1"/>
  <c r="AN506" i="23"/>
  <c r="F506" i="23"/>
  <c r="E506" i="23"/>
  <c r="BC505" i="23"/>
  <c r="BF505" i="23" s="1"/>
  <c r="AS505" i="23"/>
  <c r="AR505" i="23"/>
  <c r="AQ505" i="23"/>
  <c r="AU505" i="23" s="1"/>
  <c r="AP505" i="23"/>
  <c r="AO505" i="23"/>
  <c r="AN505" i="23"/>
  <c r="F505" i="23"/>
  <c r="E505" i="23"/>
  <c r="BC504" i="23"/>
  <c r="BF504" i="23" s="1"/>
  <c r="AS504" i="23"/>
  <c r="AR504" i="23"/>
  <c r="AQ504" i="23"/>
  <c r="AP504" i="23"/>
  <c r="AO504" i="23"/>
  <c r="AN504" i="23"/>
  <c r="F504" i="23"/>
  <c r="E504" i="23"/>
  <c r="AS503" i="23"/>
  <c r="AO503" i="23"/>
  <c r="BF502" i="23"/>
  <c r="BC502" i="23"/>
  <c r="BE502" i="23" s="1"/>
  <c r="AS502" i="23"/>
  <c r="AR502" i="23"/>
  <c r="AU502" i="23" s="1"/>
  <c r="AQ502" i="23"/>
  <c r="AP502" i="23"/>
  <c r="AO502" i="23"/>
  <c r="AN502" i="23"/>
  <c r="F502" i="23"/>
  <c r="E502" i="23"/>
  <c r="BC501" i="23"/>
  <c r="AS501" i="23"/>
  <c r="AR501" i="23"/>
  <c r="AQ501" i="23"/>
  <c r="AP501" i="23"/>
  <c r="AO501" i="23"/>
  <c r="AV501" i="23" s="1"/>
  <c r="AN501" i="23"/>
  <c r="F501" i="23"/>
  <c r="E501" i="23"/>
  <c r="AP500" i="23"/>
  <c r="BC499" i="23"/>
  <c r="AS499" i="23"/>
  <c r="AR499" i="23"/>
  <c r="AU499" i="23" s="1"/>
  <c r="AQ499" i="23"/>
  <c r="AP499" i="23"/>
  <c r="AO499" i="23"/>
  <c r="AN499" i="23"/>
  <c r="F499" i="23"/>
  <c r="E499" i="23"/>
  <c r="BC498" i="23"/>
  <c r="AS498" i="23"/>
  <c r="AR498" i="23"/>
  <c r="AQ498" i="23"/>
  <c r="AP498" i="23"/>
  <c r="AO498" i="23"/>
  <c r="AN498" i="23"/>
  <c r="F498" i="23"/>
  <c r="E498" i="23"/>
  <c r="BF497" i="23"/>
  <c r="BE497" i="23"/>
  <c r="BC497" i="23"/>
  <c r="AS497" i="23"/>
  <c r="AR497" i="23"/>
  <c r="AQ497" i="23"/>
  <c r="AP497" i="23"/>
  <c r="AV497" i="23" s="1"/>
  <c r="AO497" i="23"/>
  <c r="AN497" i="23"/>
  <c r="F497" i="23"/>
  <c r="E497" i="23"/>
  <c r="BF496" i="23"/>
  <c r="BC496" i="23"/>
  <c r="BE496" i="23" s="1"/>
  <c r="AU496" i="23"/>
  <c r="AS496" i="23"/>
  <c r="AR496" i="23"/>
  <c r="AQ496" i="23"/>
  <c r="AP496" i="23"/>
  <c r="AO496" i="23"/>
  <c r="AV496" i="23" s="1"/>
  <c r="AN496" i="23"/>
  <c r="F496" i="23"/>
  <c r="E496" i="23"/>
  <c r="BC495" i="23"/>
  <c r="AS495" i="23"/>
  <c r="AR495" i="23"/>
  <c r="AQ495" i="23"/>
  <c r="AP495" i="23"/>
  <c r="AO495" i="23"/>
  <c r="AN495" i="23"/>
  <c r="F495" i="23"/>
  <c r="E495" i="23"/>
  <c r="BC494" i="23"/>
  <c r="AV494" i="23"/>
  <c r="AS494" i="23"/>
  <c r="AR494" i="23"/>
  <c r="AQ494" i="23"/>
  <c r="AP494" i="23"/>
  <c r="AO494" i="23"/>
  <c r="AN494" i="23"/>
  <c r="F494" i="23"/>
  <c r="E494" i="23"/>
  <c r="AP493" i="23"/>
  <c r="BF492" i="23"/>
  <c r="BC492" i="23"/>
  <c r="BE492" i="23" s="1"/>
  <c r="AS492" i="23"/>
  <c r="AR492" i="23"/>
  <c r="AU492" i="23" s="1"/>
  <c r="AQ492" i="23"/>
  <c r="AP492" i="23"/>
  <c r="AO492" i="23"/>
  <c r="AN492" i="23"/>
  <c r="F492" i="23"/>
  <c r="E492" i="23"/>
  <c r="BC491" i="23"/>
  <c r="AV491" i="23"/>
  <c r="AS491" i="23"/>
  <c r="AR491" i="23"/>
  <c r="AQ491" i="23"/>
  <c r="AP491" i="23"/>
  <c r="AO491" i="23"/>
  <c r="AN491" i="23"/>
  <c r="F491" i="23"/>
  <c r="E491" i="23"/>
  <c r="BC490" i="23"/>
  <c r="BF490" i="23" s="1"/>
  <c r="AS490" i="23"/>
  <c r="AR490" i="23"/>
  <c r="AQ490" i="23"/>
  <c r="AP490" i="23"/>
  <c r="AO490" i="23"/>
  <c r="AN490" i="23"/>
  <c r="F490" i="23"/>
  <c r="E490" i="23"/>
  <c r="BC489" i="23"/>
  <c r="AS489" i="23"/>
  <c r="AR489" i="23"/>
  <c r="AU489" i="23" s="1"/>
  <c r="AQ489" i="23"/>
  <c r="AP489" i="23"/>
  <c r="AO489" i="23"/>
  <c r="AN489" i="23"/>
  <c r="F489" i="23"/>
  <c r="E489" i="23"/>
  <c r="AS487" i="23"/>
  <c r="AO487" i="23"/>
  <c r="BF486" i="23"/>
  <c r="BE486" i="23"/>
  <c r="BC486" i="23"/>
  <c r="AS486" i="23"/>
  <c r="AR486" i="23"/>
  <c r="AU486" i="23" s="1"/>
  <c r="AQ486" i="23"/>
  <c r="AP486" i="23"/>
  <c r="AO486" i="23"/>
  <c r="AV486" i="23" s="1"/>
  <c r="AN486" i="23"/>
  <c r="F486" i="23"/>
  <c r="E486" i="23"/>
  <c r="BC485" i="23"/>
  <c r="AS485" i="23"/>
  <c r="AR485" i="23"/>
  <c r="AU485" i="23" s="1"/>
  <c r="AQ485" i="23"/>
  <c r="AP485" i="23"/>
  <c r="AO485" i="23"/>
  <c r="AV485" i="23" s="1"/>
  <c r="AN485" i="23"/>
  <c r="F485" i="23"/>
  <c r="E485" i="23"/>
  <c r="BC484" i="23"/>
  <c r="AS484" i="23"/>
  <c r="AR484" i="23"/>
  <c r="AQ484" i="23"/>
  <c r="AP484" i="23"/>
  <c r="AO484" i="23"/>
  <c r="AN484" i="23"/>
  <c r="F484" i="23"/>
  <c r="E484" i="23"/>
  <c r="BF483" i="23"/>
  <c r="BC483" i="23"/>
  <c r="BE483" i="23" s="1"/>
  <c r="AS483" i="23"/>
  <c r="AR483" i="23"/>
  <c r="AQ483" i="23"/>
  <c r="AP483" i="23"/>
  <c r="AO483" i="23"/>
  <c r="AV483" i="23" s="1"/>
  <c r="AN483" i="23"/>
  <c r="F483" i="23"/>
  <c r="E483" i="23"/>
  <c r="AS482" i="23"/>
  <c r="AP482" i="23"/>
  <c r="BF481" i="23"/>
  <c r="BC481" i="23"/>
  <c r="BE481" i="23" s="1"/>
  <c r="AR481" i="23"/>
  <c r="AU481" i="23" s="1"/>
  <c r="AQ481" i="23"/>
  <c r="AP481" i="23"/>
  <c r="AO481" i="23"/>
  <c r="AN481" i="23"/>
  <c r="F481" i="23"/>
  <c r="E481" i="23"/>
  <c r="BC480" i="23"/>
  <c r="AS480" i="23"/>
  <c r="AR480" i="23"/>
  <c r="AU480" i="23" s="1"/>
  <c r="AQ480" i="23"/>
  <c r="AP480" i="23"/>
  <c r="AO480" i="23"/>
  <c r="AV480" i="23" s="1"/>
  <c r="AN480" i="23"/>
  <c r="F480" i="23"/>
  <c r="E480" i="23"/>
  <c r="BF479" i="23"/>
  <c r="BE479" i="23"/>
  <c r="BC479" i="23"/>
  <c r="AS479" i="23"/>
  <c r="AR479" i="23"/>
  <c r="AQ479" i="23"/>
  <c r="AP479" i="23"/>
  <c r="AO479" i="23"/>
  <c r="AN479" i="23"/>
  <c r="F479" i="23"/>
  <c r="E479" i="23"/>
  <c r="BC478" i="23"/>
  <c r="AS478" i="23"/>
  <c r="AR478" i="23"/>
  <c r="AQ478" i="23"/>
  <c r="AP478" i="23"/>
  <c r="AO478" i="23"/>
  <c r="AN478" i="23"/>
  <c r="F478" i="23"/>
  <c r="E478" i="23"/>
  <c r="BC477" i="23"/>
  <c r="AS477" i="23"/>
  <c r="AR477" i="23"/>
  <c r="AQ477" i="23"/>
  <c r="AP477" i="23"/>
  <c r="AO477" i="23"/>
  <c r="AN477" i="23"/>
  <c r="F477" i="23"/>
  <c r="E477" i="23"/>
  <c r="BF476" i="23"/>
  <c r="BC476" i="23"/>
  <c r="BE476" i="23" s="1"/>
  <c r="AS476" i="23"/>
  <c r="AR476" i="23"/>
  <c r="AQ476" i="23"/>
  <c r="AP476" i="23"/>
  <c r="AO476" i="23"/>
  <c r="AN476" i="23"/>
  <c r="F476" i="23"/>
  <c r="E476" i="23"/>
  <c r="BF475" i="23"/>
  <c r="BE475" i="23"/>
  <c r="BC475" i="23"/>
  <c r="AS475" i="23"/>
  <c r="AR475" i="23"/>
  <c r="AQ475" i="23"/>
  <c r="AP475" i="23"/>
  <c r="AV475" i="23" s="1"/>
  <c r="AO475" i="23"/>
  <c r="AN475" i="23"/>
  <c r="F475" i="23"/>
  <c r="E475" i="23"/>
  <c r="BC474" i="23"/>
  <c r="AS474" i="23"/>
  <c r="AR474" i="23"/>
  <c r="AU474" i="23" s="1"/>
  <c r="AQ474" i="23"/>
  <c r="AP474" i="23"/>
  <c r="AO474" i="23"/>
  <c r="AN474" i="23"/>
  <c r="F474" i="23"/>
  <c r="E474" i="23"/>
  <c r="BC473" i="23"/>
  <c r="AS473" i="23"/>
  <c r="AR473" i="23"/>
  <c r="AQ473" i="23"/>
  <c r="AU473" i="23" s="1"/>
  <c r="AX473" i="23" s="1"/>
  <c r="AP473" i="23"/>
  <c r="AO473" i="23"/>
  <c r="AN473" i="23"/>
  <c r="F473" i="23"/>
  <c r="E473" i="23"/>
  <c r="AP472" i="23"/>
  <c r="BC471" i="23"/>
  <c r="BF471" i="23" s="1"/>
  <c r="AS471" i="23"/>
  <c r="AR471" i="23"/>
  <c r="AQ471" i="23"/>
  <c r="AP471" i="23"/>
  <c r="AO471" i="23"/>
  <c r="AN471" i="23"/>
  <c r="F471" i="23"/>
  <c r="E471" i="23"/>
  <c r="BF470" i="23"/>
  <c r="BE470" i="23"/>
  <c r="BC470" i="23"/>
  <c r="AS470" i="23"/>
  <c r="AR470" i="23"/>
  <c r="AQ470" i="23"/>
  <c r="AU470" i="23" s="1"/>
  <c r="AP470" i="23"/>
  <c r="AO470" i="23"/>
  <c r="AN470" i="23"/>
  <c r="F470" i="23"/>
  <c r="E470" i="23"/>
  <c r="BC469" i="23"/>
  <c r="BE469" i="23" s="1"/>
  <c r="AS469" i="23"/>
  <c r="AR469" i="23"/>
  <c r="AU469" i="23" s="1"/>
  <c r="AX469" i="23" s="1"/>
  <c r="AQ469" i="23"/>
  <c r="AP469" i="23"/>
  <c r="AO469" i="23"/>
  <c r="AN469" i="23"/>
  <c r="F469" i="23"/>
  <c r="E469" i="23"/>
  <c r="AS468" i="23"/>
  <c r="AS467" i="23"/>
  <c r="AR467" i="23"/>
  <c r="AP467" i="23"/>
  <c r="AO467" i="23"/>
  <c r="H467" i="23"/>
  <c r="E467" i="23"/>
  <c r="AS466" i="23"/>
  <c r="AP465" i="23"/>
  <c r="BC464" i="23"/>
  <c r="BF464" i="23" s="1"/>
  <c r="AS464" i="23"/>
  <c r="AR464" i="23"/>
  <c r="AQ464" i="23"/>
  <c r="AP464" i="23"/>
  <c r="AV464" i="23" s="1"/>
  <c r="AO464" i="23"/>
  <c r="AN464" i="23"/>
  <c r="F464" i="23"/>
  <c r="E464" i="23"/>
  <c r="AS463" i="23"/>
  <c r="BF462" i="23"/>
  <c r="BC462" i="23"/>
  <c r="BE462" i="23" s="1"/>
  <c r="AS462" i="23"/>
  <c r="AR462" i="23"/>
  <c r="AQ462" i="23"/>
  <c r="AP462" i="23"/>
  <c r="AO462" i="23"/>
  <c r="AN462" i="23"/>
  <c r="F462" i="23"/>
  <c r="E462" i="23"/>
  <c r="BC461" i="23"/>
  <c r="BF461" i="23" s="1"/>
  <c r="AS461" i="23"/>
  <c r="AR461" i="23"/>
  <c r="AQ461" i="23"/>
  <c r="AP461" i="23"/>
  <c r="AO461" i="23"/>
  <c r="AN461" i="23"/>
  <c r="F461" i="23"/>
  <c r="E461" i="23"/>
  <c r="AS460" i="23"/>
  <c r="AS459" i="23"/>
  <c r="AP459" i="23"/>
  <c r="BC458" i="23"/>
  <c r="BF458" i="23" s="1"/>
  <c r="AS458" i="23"/>
  <c r="AR458" i="23"/>
  <c r="AQ458" i="23"/>
  <c r="AP458" i="23"/>
  <c r="AO458" i="23"/>
  <c r="AN458" i="23"/>
  <c r="F458" i="23"/>
  <c r="E458" i="23"/>
  <c r="BC457" i="23"/>
  <c r="AS457" i="23"/>
  <c r="AR457" i="23"/>
  <c r="AQ457" i="23"/>
  <c r="AV457" i="23" s="1"/>
  <c r="AP457" i="23"/>
  <c r="AO457" i="23"/>
  <c r="AN457" i="23"/>
  <c r="F457" i="23"/>
  <c r="E457" i="23"/>
  <c r="BC456" i="23"/>
  <c r="AU456" i="23"/>
  <c r="AS456" i="23"/>
  <c r="AR456" i="23"/>
  <c r="AQ456" i="23"/>
  <c r="AP456" i="23"/>
  <c r="AO456" i="23"/>
  <c r="AN456" i="23"/>
  <c r="F456" i="23"/>
  <c r="E456" i="23"/>
  <c r="BC455" i="23"/>
  <c r="BF455" i="23" s="1"/>
  <c r="AS455" i="23"/>
  <c r="AR455" i="23"/>
  <c r="AQ455" i="23"/>
  <c r="AP455" i="23"/>
  <c r="AV455" i="23" s="1"/>
  <c r="AO455" i="23"/>
  <c r="AN455" i="23"/>
  <c r="F455" i="23"/>
  <c r="E455" i="23"/>
  <c r="AS454" i="23"/>
  <c r="AR454" i="23"/>
  <c r="AP454" i="23"/>
  <c r="BC453" i="23"/>
  <c r="AU453" i="23"/>
  <c r="AS453" i="23"/>
  <c r="AR453" i="23"/>
  <c r="AQ453" i="23"/>
  <c r="AP453" i="23"/>
  <c r="AO453" i="23"/>
  <c r="AN453" i="23"/>
  <c r="F453" i="23"/>
  <c r="E453" i="23"/>
  <c r="AP452" i="23"/>
  <c r="AP451" i="23"/>
  <c r="AP450" i="23"/>
  <c r="AS449" i="23"/>
  <c r="AO449" i="23"/>
  <c r="BC448" i="23"/>
  <c r="BF448" i="23" s="1"/>
  <c r="AS448" i="23"/>
  <c r="AR448" i="23"/>
  <c r="AU448" i="23" s="1"/>
  <c r="AQ448" i="23"/>
  <c r="AP448" i="23"/>
  <c r="AO448" i="23"/>
  <c r="F448" i="23"/>
  <c r="BC447" i="23"/>
  <c r="BF447" i="23" s="1"/>
  <c r="AS447" i="23"/>
  <c r="AR447" i="23"/>
  <c r="AU447" i="23" s="1"/>
  <c r="AQ447" i="23"/>
  <c r="AP447" i="23"/>
  <c r="F447" i="23"/>
  <c r="AR446" i="23"/>
  <c r="AP446" i="23"/>
  <c r="AP445" i="23"/>
  <c r="BC444" i="23"/>
  <c r="AS444" i="23"/>
  <c r="AR444" i="23"/>
  <c r="AQ444" i="23"/>
  <c r="AP444" i="23"/>
  <c r="AO444" i="23"/>
  <c r="AN444" i="23"/>
  <c r="F444" i="23"/>
  <c r="E444" i="23"/>
  <c r="BC443" i="23"/>
  <c r="AS443" i="23"/>
  <c r="AR443" i="23"/>
  <c r="AQ443" i="23"/>
  <c r="AP443" i="23"/>
  <c r="AO443" i="23"/>
  <c r="AN443" i="23"/>
  <c r="F443" i="23"/>
  <c r="E443" i="23"/>
  <c r="BC442" i="23"/>
  <c r="BF442" i="23" s="1"/>
  <c r="AS442" i="23"/>
  <c r="AR442" i="23"/>
  <c r="AU442" i="23" s="1"/>
  <c r="AQ442" i="23"/>
  <c r="AP442" i="23"/>
  <c r="AO442" i="23"/>
  <c r="AV442" i="23" s="1"/>
  <c r="AN442" i="23"/>
  <c r="AS441" i="23"/>
  <c r="AO441" i="23"/>
  <c r="BE440" i="23"/>
  <c r="BC440" i="23"/>
  <c r="BF440" i="23" s="1"/>
  <c r="AV440" i="23"/>
  <c r="AS440" i="23"/>
  <c r="AR440" i="23"/>
  <c r="AQ440" i="23"/>
  <c r="AP440" i="23"/>
  <c r="AO440" i="23"/>
  <c r="AN440" i="23"/>
  <c r="F440" i="23"/>
  <c r="E440" i="23"/>
  <c r="AR439" i="23"/>
  <c r="AP439" i="23"/>
  <c r="AP438" i="23"/>
  <c r="BF437" i="23"/>
  <c r="BC437" i="23"/>
  <c r="BE437" i="23" s="1"/>
  <c r="AS437" i="23"/>
  <c r="AR437" i="23"/>
  <c r="AQ437" i="23"/>
  <c r="AP437" i="23"/>
  <c r="AO437" i="23"/>
  <c r="AN437" i="23"/>
  <c r="F437" i="23"/>
  <c r="E437" i="23"/>
  <c r="AP436" i="23"/>
  <c r="BC435" i="23"/>
  <c r="AV435" i="23"/>
  <c r="AS435" i="23"/>
  <c r="AR435" i="23"/>
  <c r="AQ435" i="23"/>
  <c r="AP435" i="23"/>
  <c r="AO435" i="23"/>
  <c r="AN435" i="23"/>
  <c r="F435" i="23"/>
  <c r="E435" i="23"/>
  <c r="AP434" i="23"/>
  <c r="AS433" i="23"/>
  <c r="AS432" i="23"/>
  <c r="AO432" i="23"/>
  <c r="AS431" i="23"/>
  <c r="AR431" i="23"/>
  <c r="AP431" i="23"/>
  <c r="AO431" i="23"/>
  <c r="H431" i="23"/>
  <c r="E431" i="23"/>
  <c r="BC430" i="23"/>
  <c r="BF430" i="23" s="1"/>
  <c r="AS430" i="23"/>
  <c r="AR430" i="23"/>
  <c r="AQ430" i="23"/>
  <c r="AP430" i="23"/>
  <c r="AV430" i="23" s="1"/>
  <c r="AO430" i="23"/>
  <c r="AN430" i="23"/>
  <c r="F430" i="23"/>
  <c r="E430" i="23"/>
  <c r="AS429" i="23"/>
  <c r="AP429" i="23"/>
  <c r="AR428" i="23"/>
  <c r="AP428" i="23"/>
  <c r="AS428" i="23"/>
  <c r="AR427" i="23"/>
  <c r="AP427" i="23"/>
  <c r="BC426" i="23"/>
  <c r="AS426" i="23"/>
  <c r="AR426" i="23"/>
  <c r="AQ426" i="23"/>
  <c r="AP426" i="23"/>
  <c r="AO426" i="23"/>
  <c r="AV426" i="23" s="1"/>
  <c r="AN426" i="23"/>
  <c r="F426" i="23"/>
  <c r="E426" i="23"/>
  <c r="BE425" i="23"/>
  <c r="BC425" i="23"/>
  <c r="BF425" i="23" s="1"/>
  <c r="AS425" i="23"/>
  <c r="AR425" i="23"/>
  <c r="AQ425" i="23"/>
  <c r="AP425" i="23"/>
  <c r="AO425" i="23"/>
  <c r="AV425" i="23" s="1"/>
  <c r="AN425" i="23"/>
  <c r="F425" i="23"/>
  <c r="E425" i="23"/>
  <c r="AP424" i="23"/>
  <c r="BC423" i="23"/>
  <c r="AS423" i="23"/>
  <c r="AR423" i="23"/>
  <c r="AQ423" i="23"/>
  <c r="AP423" i="23"/>
  <c r="AO423" i="23"/>
  <c r="AV423" i="23" s="1"/>
  <c r="AN423" i="23"/>
  <c r="F423" i="23"/>
  <c r="E423" i="23"/>
  <c r="BF422" i="23"/>
  <c r="BE422" i="23"/>
  <c r="BC422" i="23"/>
  <c r="AS422" i="23"/>
  <c r="AR422" i="23"/>
  <c r="AQ422" i="23"/>
  <c r="AP422" i="23"/>
  <c r="AO422" i="23"/>
  <c r="AN422" i="23"/>
  <c r="F422" i="23"/>
  <c r="E422" i="23"/>
  <c r="AR421" i="23"/>
  <c r="AP421" i="23"/>
  <c r="BC420" i="23"/>
  <c r="BF420" i="23" s="1"/>
  <c r="AR420" i="23"/>
  <c r="AQ420" i="23"/>
  <c r="AP420" i="23"/>
  <c r="AO420" i="23"/>
  <c r="AN420" i="23"/>
  <c r="AG420" i="23"/>
  <c r="AS420" i="23" s="1"/>
  <c r="F420" i="23"/>
  <c r="E420" i="23"/>
  <c r="BC419" i="23"/>
  <c r="BF419" i="23" s="1"/>
  <c r="AS419" i="23"/>
  <c r="AR419" i="23"/>
  <c r="AQ419" i="23"/>
  <c r="AP419" i="23"/>
  <c r="AO419" i="23"/>
  <c r="AV419" i="23" s="1"/>
  <c r="AN419" i="23"/>
  <c r="F419" i="23"/>
  <c r="E419" i="23"/>
  <c r="BC418" i="23"/>
  <c r="AS418" i="23"/>
  <c r="AR418" i="23"/>
  <c r="AQ418" i="23"/>
  <c r="AP418" i="23"/>
  <c r="AO418" i="23"/>
  <c r="AN418" i="23"/>
  <c r="F418" i="23"/>
  <c r="E418" i="23"/>
  <c r="BC417" i="23"/>
  <c r="BE417" i="23" s="1"/>
  <c r="AS417" i="23"/>
  <c r="AR417" i="23"/>
  <c r="AQ417" i="23"/>
  <c r="AP417" i="23"/>
  <c r="AO417" i="23"/>
  <c r="AN417" i="23"/>
  <c r="F417" i="23"/>
  <c r="E417" i="23"/>
  <c r="BE416" i="23"/>
  <c r="BC416" i="23"/>
  <c r="BF416" i="23" s="1"/>
  <c r="AS416" i="23"/>
  <c r="AR416" i="23"/>
  <c r="AU416" i="23" s="1"/>
  <c r="AQ416" i="23"/>
  <c r="AP416" i="23"/>
  <c r="AO416" i="23"/>
  <c r="AV416" i="23" s="1"/>
  <c r="AN416" i="23"/>
  <c r="F416" i="23"/>
  <c r="E416" i="23"/>
  <c r="BC415" i="23"/>
  <c r="AU415" i="23"/>
  <c r="AS415" i="23"/>
  <c r="AR415" i="23"/>
  <c r="AQ415" i="23"/>
  <c r="AP415" i="23"/>
  <c r="AO415" i="23"/>
  <c r="AV415" i="23" s="1"/>
  <c r="AN415" i="23"/>
  <c r="F415" i="23"/>
  <c r="E415" i="23"/>
  <c r="BC414" i="23"/>
  <c r="AS414" i="23"/>
  <c r="AR414" i="23"/>
  <c r="AQ414" i="23"/>
  <c r="AP414" i="23"/>
  <c r="AV414" i="23" s="1"/>
  <c r="AO414" i="23"/>
  <c r="AN414" i="23"/>
  <c r="F414" i="23"/>
  <c r="E414" i="23"/>
  <c r="AP413" i="23"/>
  <c r="BE412" i="23"/>
  <c r="BC412" i="23"/>
  <c r="BF412" i="23" s="1"/>
  <c r="AS412" i="23"/>
  <c r="AR412" i="23"/>
  <c r="AU412" i="23" s="1"/>
  <c r="AW412" i="23" s="1"/>
  <c r="AQ412" i="23"/>
  <c r="AP412" i="23"/>
  <c r="AO412" i="23"/>
  <c r="AV412" i="23" s="1"/>
  <c r="AN412" i="23"/>
  <c r="F412" i="23"/>
  <c r="E412" i="23"/>
  <c r="BC411" i="23"/>
  <c r="BE411" i="23" s="1"/>
  <c r="AS411" i="23"/>
  <c r="AR411" i="23"/>
  <c r="AQ411" i="23"/>
  <c r="AP411" i="23"/>
  <c r="AU411" i="23" s="1"/>
  <c r="AO411" i="23"/>
  <c r="AN411" i="23"/>
  <c r="F411" i="23"/>
  <c r="E411" i="23"/>
  <c r="BC410" i="23"/>
  <c r="BF410" i="23" s="1"/>
  <c r="AR410" i="23"/>
  <c r="AQ410" i="23"/>
  <c r="AP410" i="23"/>
  <c r="AO410" i="23"/>
  <c r="AV410" i="23" s="1"/>
  <c r="AN410" i="23"/>
  <c r="F410" i="23"/>
  <c r="E410" i="23"/>
  <c r="AS409" i="23"/>
  <c r="AR409" i="23"/>
  <c r="AP409" i="23"/>
  <c r="AS408" i="23"/>
  <c r="AR408" i="23"/>
  <c r="AP408" i="23"/>
  <c r="BF407" i="23"/>
  <c r="BC407" i="23"/>
  <c r="BE407" i="23" s="1"/>
  <c r="AS407" i="23"/>
  <c r="AR407" i="23"/>
  <c r="AQ407" i="23"/>
  <c r="AP407" i="23"/>
  <c r="AO407" i="23"/>
  <c r="AN407" i="23"/>
  <c r="F407" i="23"/>
  <c r="E407" i="23"/>
  <c r="BF406" i="23"/>
  <c r="BE406" i="23"/>
  <c r="BC406" i="23"/>
  <c r="AS406" i="23"/>
  <c r="AR406" i="23"/>
  <c r="AQ406" i="23"/>
  <c r="AP406" i="23"/>
  <c r="F406" i="23"/>
  <c r="BF405" i="23"/>
  <c r="BE405" i="23"/>
  <c r="BC405" i="23"/>
  <c r="AV405" i="23"/>
  <c r="AS405" i="23"/>
  <c r="AR405" i="23"/>
  <c r="AQ405" i="23"/>
  <c r="AP405" i="23"/>
  <c r="AO405" i="23"/>
  <c r="AN405" i="23"/>
  <c r="F405" i="23"/>
  <c r="E405" i="23"/>
  <c r="BC404" i="23"/>
  <c r="AS404" i="23"/>
  <c r="AR404" i="23"/>
  <c r="AQ404" i="23"/>
  <c r="AP404" i="23"/>
  <c r="AO404" i="23"/>
  <c r="AN404" i="23"/>
  <c r="F404" i="23"/>
  <c r="E404" i="23"/>
  <c r="BC403" i="23"/>
  <c r="AS403" i="23"/>
  <c r="AR403" i="23"/>
  <c r="AQ403" i="23"/>
  <c r="AP403" i="23"/>
  <c r="AU403" i="23" s="1"/>
  <c r="AO403" i="23"/>
  <c r="AN403" i="23"/>
  <c r="F403" i="23"/>
  <c r="E403" i="23"/>
  <c r="BF402" i="23"/>
  <c r="BE402" i="23"/>
  <c r="BC402" i="23"/>
  <c r="AS402" i="23"/>
  <c r="AR402" i="23"/>
  <c r="AQ402" i="23"/>
  <c r="AP402" i="23"/>
  <c r="AO402" i="23"/>
  <c r="AN402" i="23"/>
  <c r="F402" i="23"/>
  <c r="E402" i="23"/>
  <c r="AR401" i="23"/>
  <c r="AP401" i="23"/>
  <c r="AS401" i="23"/>
  <c r="BC400" i="23"/>
  <c r="BE400" i="23" s="1"/>
  <c r="AS400" i="23"/>
  <c r="AR400" i="23"/>
  <c r="AQ400" i="23"/>
  <c r="AP400" i="23"/>
  <c r="AO400" i="23"/>
  <c r="AN400" i="23"/>
  <c r="F400" i="23"/>
  <c r="E400" i="23"/>
  <c r="AR399" i="23"/>
  <c r="AP399" i="23"/>
  <c r="AS399" i="23"/>
  <c r="AP398" i="23"/>
  <c r="BC397" i="23"/>
  <c r="BF397" i="23" s="1"/>
  <c r="AS397" i="23"/>
  <c r="AR397" i="23"/>
  <c r="AQ397" i="23"/>
  <c r="AU397" i="23" s="1"/>
  <c r="AP397" i="23"/>
  <c r="AO397" i="23"/>
  <c r="AV397" i="23" s="1"/>
  <c r="AN397" i="23"/>
  <c r="F397" i="23"/>
  <c r="E397" i="23"/>
  <c r="AP396" i="23"/>
  <c r="BC395" i="23"/>
  <c r="BF395" i="23" s="1"/>
  <c r="AS395" i="23"/>
  <c r="AR395" i="23"/>
  <c r="AQ395" i="23"/>
  <c r="AP395" i="23"/>
  <c r="AO395" i="23"/>
  <c r="AN395" i="23"/>
  <c r="F395" i="23"/>
  <c r="E395" i="23"/>
  <c r="AR394" i="23"/>
  <c r="AP394" i="23"/>
  <c r="AO394" i="23"/>
  <c r="BC393" i="23"/>
  <c r="BE393" i="23" s="1"/>
  <c r="AS393" i="23"/>
  <c r="AR393" i="23"/>
  <c r="AU393" i="23" s="1"/>
  <c r="AQ393" i="23"/>
  <c r="AP393" i="23"/>
  <c r="AO393" i="23"/>
  <c r="AN393" i="23"/>
  <c r="F393" i="23"/>
  <c r="E393" i="23"/>
  <c r="AS392" i="23"/>
  <c r="AR392" i="23"/>
  <c r="AP392" i="23"/>
  <c r="AO392" i="23"/>
  <c r="H392" i="23"/>
  <c r="E392" i="23"/>
  <c r="BC391" i="23"/>
  <c r="BE391" i="23" s="1"/>
  <c r="AS391" i="23"/>
  <c r="AR391" i="23"/>
  <c r="AQ391" i="23"/>
  <c r="AP391" i="23"/>
  <c r="AO391" i="23"/>
  <c r="AN391" i="23"/>
  <c r="F391" i="23"/>
  <c r="E391" i="23"/>
  <c r="BC390" i="23"/>
  <c r="AS390" i="23"/>
  <c r="AR390" i="23"/>
  <c r="AQ390" i="23"/>
  <c r="AP390" i="23"/>
  <c r="AO390" i="23"/>
  <c r="AN390" i="23"/>
  <c r="F390" i="23"/>
  <c r="E390" i="23"/>
  <c r="BF389" i="23"/>
  <c r="BC389" i="23"/>
  <c r="BE389" i="23" s="1"/>
  <c r="AS389" i="23"/>
  <c r="AR389" i="23"/>
  <c r="AQ389" i="23"/>
  <c r="AP389" i="23"/>
  <c r="AO389" i="23"/>
  <c r="AN389" i="23"/>
  <c r="F389" i="23"/>
  <c r="E389" i="23"/>
  <c r="BC388" i="23"/>
  <c r="BF388" i="23" s="1"/>
  <c r="AS388" i="23"/>
  <c r="AR388" i="23"/>
  <c r="AQ388" i="23"/>
  <c r="AP388" i="23"/>
  <c r="AU388" i="23" s="1"/>
  <c r="AO388" i="23"/>
  <c r="AV388" i="23" s="1"/>
  <c r="AN388" i="23"/>
  <c r="F388" i="23"/>
  <c r="E388" i="23"/>
  <c r="AS387" i="23"/>
  <c r="BC386" i="23"/>
  <c r="AS386" i="23"/>
  <c r="AR386" i="23"/>
  <c r="AU386" i="23" s="1"/>
  <c r="AQ386" i="23"/>
  <c r="AP386" i="23"/>
  <c r="AO386" i="23"/>
  <c r="AN386" i="23"/>
  <c r="F386" i="23"/>
  <c r="E386" i="23"/>
  <c r="BF385" i="23"/>
  <c r="BE385" i="23"/>
  <c r="BC385" i="23"/>
  <c r="AS385" i="23"/>
  <c r="AR385" i="23"/>
  <c r="AQ385" i="23"/>
  <c r="AV385" i="23" s="1"/>
  <c r="AP385" i="23"/>
  <c r="AO385" i="23"/>
  <c r="AN385" i="23"/>
  <c r="F385" i="23"/>
  <c r="E385" i="23"/>
  <c r="BC384" i="23"/>
  <c r="AS384" i="23"/>
  <c r="AR384" i="23"/>
  <c r="AQ384" i="23"/>
  <c r="AP384" i="23"/>
  <c r="AO384" i="23"/>
  <c r="AN384" i="23"/>
  <c r="F384" i="23"/>
  <c r="E384" i="23"/>
  <c r="BC383" i="23"/>
  <c r="BF383" i="23" s="1"/>
  <c r="AS383" i="23"/>
  <c r="AR383" i="23"/>
  <c r="AQ383" i="23"/>
  <c r="AP383" i="23"/>
  <c r="AO383" i="23"/>
  <c r="AN383" i="23"/>
  <c r="F383" i="23"/>
  <c r="E383" i="23"/>
  <c r="AS382" i="23"/>
  <c r="BC381" i="23"/>
  <c r="AS381" i="23"/>
  <c r="AR381" i="23"/>
  <c r="AU381" i="23" s="1"/>
  <c r="AQ381" i="23"/>
  <c r="AP381" i="23"/>
  <c r="AO381" i="23"/>
  <c r="AV381" i="23" s="1"/>
  <c r="AN381" i="23"/>
  <c r="F381" i="23"/>
  <c r="E381" i="23"/>
  <c r="BC380" i="23"/>
  <c r="BF380" i="23" s="1"/>
  <c r="AS380" i="23"/>
  <c r="AR380" i="23"/>
  <c r="AU380" i="23" s="1"/>
  <c r="AQ380" i="23"/>
  <c r="AV380" i="23" s="1"/>
  <c r="AP380" i="23"/>
  <c r="AO380" i="23"/>
  <c r="AN380" i="23"/>
  <c r="F380" i="23"/>
  <c r="E380" i="23"/>
  <c r="AS379" i="23"/>
  <c r="AO379" i="23"/>
  <c r="BC378" i="23"/>
  <c r="BF378" i="23" s="1"/>
  <c r="AR378" i="23"/>
  <c r="AQ378" i="23"/>
  <c r="AP378" i="23"/>
  <c r="AO378" i="23"/>
  <c r="AN378" i="23"/>
  <c r="F378" i="23"/>
  <c r="E378" i="23"/>
  <c r="BC377" i="23"/>
  <c r="BF377" i="23" s="1"/>
  <c r="AS377" i="23"/>
  <c r="AR377" i="23"/>
  <c r="AQ377" i="23"/>
  <c r="AP377" i="23"/>
  <c r="AO377" i="23"/>
  <c r="AN377" i="23"/>
  <c r="F377" i="23"/>
  <c r="E377" i="23"/>
  <c r="BC376" i="23"/>
  <c r="BE376" i="23" s="1"/>
  <c r="AS376" i="23"/>
  <c r="AR376" i="23"/>
  <c r="AQ376" i="23"/>
  <c r="AP376" i="23"/>
  <c r="AV376" i="23" s="1"/>
  <c r="AO376" i="23"/>
  <c r="AN376" i="23"/>
  <c r="F376" i="23"/>
  <c r="E376" i="23"/>
  <c r="BC375" i="23"/>
  <c r="AV375" i="23"/>
  <c r="AS375" i="23"/>
  <c r="AR375" i="23"/>
  <c r="AQ375" i="23"/>
  <c r="AU375" i="23" s="1"/>
  <c r="AP375" i="23"/>
  <c r="AO375" i="23"/>
  <c r="AN375" i="23"/>
  <c r="F375" i="23"/>
  <c r="E375" i="23"/>
  <c r="BC374" i="23"/>
  <c r="BF374" i="23" s="1"/>
  <c r="AS374" i="23"/>
  <c r="AR374" i="23"/>
  <c r="AQ374" i="23"/>
  <c r="AP374" i="23"/>
  <c r="AO374" i="23"/>
  <c r="AN374" i="23"/>
  <c r="F374" i="23"/>
  <c r="E374" i="23"/>
  <c r="BC373" i="23"/>
  <c r="AS373" i="23"/>
  <c r="AR373" i="23"/>
  <c r="AQ373" i="23"/>
  <c r="AP373" i="23"/>
  <c r="AO373" i="23"/>
  <c r="AN373" i="23"/>
  <c r="F373" i="23"/>
  <c r="E373" i="23"/>
  <c r="BF372" i="23"/>
  <c r="BE372" i="23"/>
  <c r="BC372" i="23"/>
  <c r="AW372" i="23"/>
  <c r="AR372" i="23"/>
  <c r="AU372" i="23" s="1"/>
  <c r="AX372" i="23" s="1"/>
  <c r="AQ372" i="23"/>
  <c r="AP372" i="23"/>
  <c r="AO372" i="23"/>
  <c r="AN372" i="23"/>
  <c r="F372" i="23"/>
  <c r="E372" i="23"/>
  <c r="BF371" i="23"/>
  <c r="BC371" i="23"/>
  <c r="BE371" i="23" s="1"/>
  <c r="AS371" i="23"/>
  <c r="AR371" i="23"/>
  <c r="AU371" i="23" s="1"/>
  <c r="AQ371" i="23"/>
  <c r="AP371" i="23"/>
  <c r="F371" i="23"/>
  <c r="AS370" i="23"/>
  <c r="BF369" i="23"/>
  <c r="BE369" i="23"/>
  <c r="BC369" i="23"/>
  <c r="AS369" i="23"/>
  <c r="AR369" i="23"/>
  <c r="AQ369" i="23"/>
  <c r="AP369" i="23"/>
  <c r="AO369" i="23"/>
  <c r="AN369" i="23"/>
  <c r="F369" i="23"/>
  <c r="E369" i="23"/>
  <c r="BC368" i="23"/>
  <c r="BF368" i="23" s="1"/>
  <c r="AS368" i="23"/>
  <c r="AR368" i="23"/>
  <c r="AQ368" i="23"/>
  <c r="AP368" i="23"/>
  <c r="AO368" i="23"/>
  <c r="AN368" i="23"/>
  <c r="F368" i="23"/>
  <c r="E368" i="23"/>
  <c r="AP367" i="23"/>
  <c r="AP366" i="23"/>
  <c r="BC365" i="23"/>
  <c r="BE365" i="23" s="1"/>
  <c r="AS365" i="23"/>
  <c r="AR365" i="23"/>
  <c r="AU365" i="23" s="1"/>
  <c r="AQ365" i="23"/>
  <c r="AP365" i="23"/>
  <c r="AO365" i="23"/>
  <c r="AN365" i="23"/>
  <c r="F365" i="23"/>
  <c r="E365" i="23"/>
  <c r="BF364" i="23"/>
  <c r="BE364" i="23"/>
  <c r="BC364" i="23"/>
  <c r="AS364" i="23"/>
  <c r="AR364" i="23"/>
  <c r="AQ364" i="23"/>
  <c r="AP364" i="23"/>
  <c r="AO364" i="23"/>
  <c r="AN364" i="23"/>
  <c r="F364" i="23"/>
  <c r="E364" i="23"/>
  <c r="BC363" i="23"/>
  <c r="BF363" i="23" s="1"/>
  <c r="AS363" i="23"/>
  <c r="AR363" i="23"/>
  <c r="AQ363" i="23"/>
  <c r="AP363" i="23"/>
  <c r="AU363" i="23" s="1"/>
  <c r="AO363" i="23"/>
  <c r="AV363" i="23" s="1"/>
  <c r="AN363" i="23"/>
  <c r="F363" i="23"/>
  <c r="E363" i="23"/>
  <c r="AS362" i="23"/>
  <c r="BF361" i="23"/>
  <c r="BE361" i="23"/>
  <c r="BC361" i="23"/>
  <c r="AS361" i="23"/>
  <c r="AR361" i="23"/>
  <c r="AQ361" i="23"/>
  <c r="AP361" i="23"/>
  <c r="AO361" i="23"/>
  <c r="AN361" i="23"/>
  <c r="F361" i="23"/>
  <c r="E361" i="23"/>
  <c r="BC360" i="23"/>
  <c r="AS360" i="23"/>
  <c r="AR360" i="23"/>
  <c r="AQ360" i="23"/>
  <c r="AP360" i="23"/>
  <c r="AO360" i="23"/>
  <c r="AN360" i="23"/>
  <c r="F360" i="23"/>
  <c r="E360" i="23"/>
  <c r="AP359" i="23"/>
  <c r="AP358" i="23"/>
  <c r="BF357" i="23"/>
  <c r="BE357" i="23"/>
  <c r="BC357" i="23"/>
  <c r="AV357" i="23"/>
  <c r="AU357" i="23"/>
  <c r="AS357" i="23"/>
  <c r="AR357" i="23"/>
  <c r="AQ357" i="23"/>
  <c r="AP357" i="23"/>
  <c r="AO357" i="23"/>
  <c r="AN357" i="23"/>
  <c r="F357" i="23"/>
  <c r="E357" i="23"/>
  <c r="AS356" i="23"/>
  <c r="AP356" i="23"/>
  <c r="AP355" i="23"/>
  <c r="BF354" i="23"/>
  <c r="BE354" i="23"/>
  <c r="BC354" i="23"/>
  <c r="AS354" i="23"/>
  <c r="AR354" i="23"/>
  <c r="AQ354" i="23"/>
  <c r="AV354" i="23" s="1"/>
  <c r="AP354" i="23"/>
  <c r="AO354" i="23"/>
  <c r="AN354" i="23"/>
  <c r="F354" i="23"/>
  <c r="E354" i="23"/>
  <c r="BC353" i="23"/>
  <c r="AS353" i="23"/>
  <c r="AR353" i="23"/>
  <c r="AQ353" i="23"/>
  <c r="AP353" i="23"/>
  <c r="AO353" i="23"/>
  <c r="AN353" i="23"/>
  <c r="F353" i="23"/>
  <c r="E353" i="23"/>
  <c r="BC352" i="23"/>
  <c r="AS352" i="23"/>
  <c r="AR352" i="23"/>
  <c r="AQ352" i="23"/>
  <c r="AP352" i="23"/>
  <c r="AO352" i="23"/>
  <c r="AN352" i="23"/>
  <c r="F352" i="23"/>
  <c r="E352" i="23"/>
  <c r="BC351" i="23"/>
  <c r="AS351" i="23"/>
  <c r="AR351" i="23"/>
  <c r="AQ351" i="23"/>
  <c r="AP351" i="23"/>
  <c r="AO351" i="23"/>
  <c r="AV351" i="23" s="1"/>
  <c r="AN351" i="23"/>
  <c r="F351" i="23"/>
  <c r="E351" i="23"/>
  <c r="AR350" i="23"/>
  <c r="AP350" i="23"/>
  <c r="AO350" i="23"/>
  <c r="BC349" i="23"/>
  <c r="AS349" i="23"/>
  <c r="AR349" i="23"/>
  <c r="AQ349" i="23"/>
  <c r="AP349" i="23"/>
  <c r="AO349" i="23"/>
  <c r="AN349" i="23"/>
  <c r="F349" i="23"/>
  <c r="E349" i="23"/>
  <c r="AP348" i="23"/>
  <c r="BC347" i="23"/>
  <c r="AV347" i="23"/>
  <c r="AS347" i="23"/>
  <c r="AR347" i="23"/>
  <c r="AQ347" i="23"/>
  <c r="AP347" i="23"/>
  <c r="AO347" i="23"/>
  <c r="AN347" i="23"/>
  <c r="F347" i="23"/>
  <c r="E347" i="23"/>
  <c r="AP346" i="23"/>
  <c r="AS345" i="23"/>
  <c r="AR344" i="23"/>
  <c r="AP344" i="23"/>
  <c r="AS344" i="23"/>
  <c r="BC343" i="23"/>
  <c r="BF343" i="23" s="1"/>
  <c r="AV343" i="23"/>
  <c r="AS343" i="23"/>
  <c r="AR343" i="23"/>
  <c r="AQ343" i="23"/>
  <c r="AP343" i="23"/>
  <c r="AO343" i="23"/>
  <c r="AN343" i="23"/>
  <c r="F343" i="23"/>
  <c r="E343" i="23"/>
  <c r="BE342" i="23"/>
  <c r="BC342" i="23"/>
  <c r="BF342" i="23" s="1"/>
  <c r="AS342" i="23"/>
  <c r="AR342" i="23"/>
  <c r="AQ342" i="23"/>
  <c r="AP342" i="23"/>
  <c r="AO342" i="23"/>
  <c r="AN342" i="23"/>
  <c r="F342" i="23"/>
  <c r="E342" i="23"/>
  <c r="AP341" i="23"/>
  <c r="AP340" i="23"/>
  <c r="AS339" i="23"/>
  <c r="AO339" i="23"/>
  <c r="AP338" i="23"/>
  <c r="AP337" i="23"/>
  <c r="BC336" i="23"/>
  <c r="AR336" i="23"/>
  <c r="AU336" i="23" s="1"/>
  <c r="AQ336" i="23"/>
  <c r="AP336" i="23"/>
  <c r="AO336" i="23"/>
  <c r="AN336" i="23"/>
  <c r="F336" i="23"/>
  <c r="E336" i="23"/>
  <c r="AR335" i="23"/>
  <c r="AP335" i="23"/>
  <c r="AS335" i="23"/>
  <c r="BC334" i="23"/>
  <c r="AS334" i="23"/>
  <c r="AR334" i="23"/>
  <c r="AQ334" i="23"/>
  <c r="AP334" i="23"/>
  <c r="AO334" i="23"/>
  <c r="AV334" i="23" s="1"/>
  <c r="F334" i="23"/>
  <c r="AR333" i="23"/>
  <c r="AP333" i="23"/>
  <c r="AR332" i="23"/>
  <c r="AP332" i="23"/>
  <c r="AS331" i="23"/>
  <c r="AR330" i="23"/>
  <c r="AP330" i="23"/>
  <c r="AS330" i="23"/>
  <c r="AP329" i="23"/>
  <c r="AP328" i="23"/>
  <c r="AP327" i="23"/>
  <c r="AP326" i="23"/>
  <c r="BE325" i="23"/>
  <c r="BC325" i="23"/>
  <c r="BF325" i="23" s="1"/>
  <c r="AS325" i="23"/>
  <c r="AR325" i="23"/>
  <c r="AU325" i="23" s="1"/>
  <c r="AQ325" i="23"/>
  <c r="AP325" i="23"/>
  <c r="AO325" i="23"/>
  <c r="AV325" i="23" s="1"/>
  <c r="AN325" i="23"/>
  <c r="F325" i="23"/>
  <c r="E325" i="23"/>
  <c r="AP324" i="23"/>
  <c r="AP323" i="23"/>
  <c r="BC322" i="23"/>
  <c r="AS322" i="23"/>
  <c r="AR322" i="23"/>
  <c r="AQ322" i="23"/>
  <c r="AP322" i="23"/>
  <c r="AO322" i="23"/>
  <c r="AN322" i="23"/>
  <c r="F322" i="23"/>
  <c r="E322" i="23"/>
  <c r="AP321" i="23"/>
  <c r="BC320" i="23"/>
  <c r="BE320" i="23" s="1"/>
  <c r="AU320" i="23"/>
  <c r="AS320" i="23"/>
  <c r="AR320" i="23"/>
  <c r="AQ320" i="23"/>
  <c r="AP320" i="23"/>
  <c r="AV320" i="23" s="1"/>
  <c r="AO320" i="23"/>
  <c r="AN320" i="23"/>
  <c r="F320" i="23"/>
  <c r="E320" i="23"/>
  <c r="BC319" i="23"/>
  <c r="BF319" i="23" s="1"/>
  <c r="AS319" i="23"/>
  <c r="AR319" i="23"/>
  <c r="AU319" i="23" s="1"/>
  <c r="AQ319" i="23"/>
  <c r="AP319" i="23"/>
  <c r="AO319" i="23"/>
  <c r="AN319" i="23"/>
  <c r="F319" i="23"/>
  <c r="E319" i="23"/>
  <c r="AR318" i="23"/>
  <c r="AP318" i="23"/>
  <c r="AR317" i="23"/>
  <c r="AP317" i="23"/>
  <c r="AS316" i="23"/>
  <c r="AR316" i="23"/>
  <c r="AP316" i="23"/>
  <c r="AR315" i="23"/>
  <c r="AP315" i="23"/>
  <c r="AS315" i="23"/>
  <c r="AR314" i="23"/>
  <c r="AP314" i="23"/>
  <c r="AS314" i="23"/>
  <c r="BC313" i="23"/>
  <c r="BE313" i="23" s="1"/>
  <c r="AS313" i="23"/>
  <c r="AR313" i="23"/>
  <c r="AQ313" i="23"/>
  <c r="AP313" i="23"/>
  <c r="AO313" i="23"/>
  <c r="AN313" i="23"/>
  <c r="F313" i="23"/>
  <c r="E313" i="23"/>
  <c r="BC312" i="23"/>
  <c r="BF312" i="23" s="1"/>
  <c r="AS312" i="23"/>
  <c r="AR312" i="23"/>
  <c r="AQ312" i="23"/>
  <c r="AP312" i="23"/>
  <c r="AO312" i="23"/>
  <c r="AV312" i="23" s="1"/>
  <c r="AN312" i="23"/>
  <c r="F312" i="23"/>
  <c r="E312" i="23"/>
  <c r="AS311" i="23"/>
  <c r="AP310" i="23"/>
  <c r="BE309" i="23"/>
  <c r="BC309" i="23"/>
  <c r="BF309" i="23" s="1"/>
  <c r="AR309" i="23"/>
  <c r="AQ309" i="23"/>
  <c r="AP309" i="23"/>
  <c r="AO309" i="23"/>
  <c r="AV309" i="23" s="1"/>
  <c r="AN309" i="23"/>
  <c r="F309" i="23"/>
  <c r="E309" i="23"/>
  <c r="AP308" i="23"/>
  <c r="AR307" i="23"/>
  <c r="AP307" i="23"/>
  <c r="AP306" i="23"/>
  <c r="AS305" i="23"/>
  <c r="AR305" i="23"/>
  <c r="AP305" i="23"/>
  <c r="AO305" i="23"/>
  <c r="H305" i="23"/>
  <c r="E305" i="23"/>
  <c r="BE304" i="23"/>
  <c r="BC304" i="23"/>
  <c r="BF304" i="23" s="1"/>
  <c r="AS304" i="23"/>
  <c r="AR304" i="23"/>
  <c r="AQ304" i="23"/>
  <c r="AP304" i="23"/>
  <c r="AO304" i="23"/>
  <c r="AV304" i="23" s="1"/>
  <c r="AN304" i="23"/>
  <c r="F304" i="23"/>
  <c r="E304" i="23"/>
  <c r="AP303" i="23"/>
  <c r="BF302" i="23"/>
  <c r="BE302" i="23"/>
  <c r="BC302" i="23"/>
  <c r="AU302" i="23"/>
  <c r="AS302" i="23"/>
  <c r="AR302" i="23"/>
  <c r="AQ302" i="23"/>
  <c r="AP302" i="23"/>
  <c r="AO302" i="23"/>
  <c r="AN302" i="23"/>
  <c r="F302" i="23"/>
  <c r="E302" i="23"/>
  <c r="BF301" i="23"/>
  <c r="BC301" i="23"/>
  <c r="BE301" i="23" s="1"/>
  <c r="AS301" i="23"/>
  <c r="AR301" i="23"/>
  <c r="AQ301" i="23"/>
  <c r="AP301" i="23"/>
  <c r="AO301" i="23"/>
  <c r="AN301" i="23"/>
  <c r="F301" i="23"/>
  <c r="E301" i="23"/>
  <c r="AP300" i="23"/>
  <c r="BC299" i="23"/>
  <c r="BE299" i="23" s="1"/>
  <c r="AS299" i="23"/>
  <c r="AR299" i="23"/>
  <c r="AQ299" i="23"/>
  <c r="AP299" i="23"/>
  <c r="AO299" i="23"/>
  <c r="AN299" i="23"/>
  <c r="F299" i="23"/>
  <c r="E299" i="23"/>
  <c r="BF298" i="23"/>
  <c r="BE298" i="23"/>
  <c r="BC298" i="23"/>
  <c r="AS298" i="23"/>
  <c r="AR298" i="23"/>
  <c r="AQ298" i="23"/>
  <c r="AP298" i="23"/>
  <c r="AO298" i="23"/>
  <c r="AN298" i="23"/>
  <c r="F298" i="23"/>
  <c r="E298" i="23"/>
  <c r="AP297" i="23"/>
  <c r="AS296" i="23"/>
  <c r="AP295" i="23"/>
  <c r="BC294" i="23"/>
  <c r="BE294" i="23" s="1"/>
  <c r="AS294" i="23"/>
  <c r="AR294" i="23"/>
  <c r="AQ294" i="23"/>
  <c r="AP294" i="23"/>
  <c r="AO294" i="23"/>
  <c r="AN294" i="23"/>
  <c r="F294" i="23"/>
  <c r="E294" i="23"/>
  <c r="BC293" i="23"/>
  <c r="AS293" i="23"/>
  <c r="AR293" i="23"/>
  <c r="AU293" i="23" s="1"/>
  <c r="AQ293" i="23"/>
  <c r="AP293" i="23"/>
  <c r="AO293" i="23"/>
  <c r="AV293" i="23" s="1"/>
  <c r="AN293" i="23"/>
  <c r="AP292" i="23"/>
  <c r="AS291" i="23"/>
  <c r="AP291" i="23"/>
  <c r="BC290" i="23"/>
  <c r="AS290" i="23"/>
  <c r="AR290" i="23"/>
  <c r="AQ290" i="23"/>
  <c r="AP290" i="23"/>
  <c r="AO290" i="23"/>
  <c r="AN290" i="23"/>
  <c r="F290" i="23"/>
  <c r="E290" i="23"/>
  <c r="BC289" i="23"/>
  <c r="BE289" i="23" s="1"/>
  <c r="AR289" i="23"/>
  <c r="AU289" i="23" s="1"/>
  <c r="AQ289" i="23"/>
  <c r="AP289" i="23"/>
  <c r="AO289" i="23"/>
  <c r="AN289" i="23"/>
  <c r="F289" i="23"/>
  <c r="E289" i="23"/>
  <c r="BC288" i="23"/>
  <c r="AU288" i="23"/>
  <c r="AS288" i="23"/>
  <c r="AR288" i="23"/>
  <c r="AQ288" i="23"/>
  <c r="AP288" i="23"/>
  <c r="AO288" i="23"/>
  <c r="AN288" i="23"/>
  <c r="F288" i="23"/>
  <c r="E288" i="23"/>
  <c r="AP287" i="23"/>
  <c r="AP286" i="23"/>
  <c r="BC285" i="23"/>
  <c r="AS285" i="23"/>
  <c r="AR285" i="23"/>
  <c r="AU285" i="23" s="1"/>
  <c r="AQ285" i="23"/>
  <c r="AP285" i="23"/>
  <c r="AO285" i="23"/>
  <c r="AN285" i="23"/>
  <c r="F285" i="23"/>
  <c r="E285" i="23"/>
  <c r="BF284" i="23"/>
  <c r="BE284" i="23"/>
  <c r="BC284" i="23"/>
  <c r="AS284" i="23"/>
  <c r="AR284" i="23"/>
  <c r="AQ284" i="23"/>
  <c r="AP284" i="23"/>
  <c r="AO284" i="23"/>
  <c r="AN284" i="23"/>
  <c r="F284" i="23"/>
  <c r="E284" i="23"/>
  <c r="BC283" i="23"/>
  <c r="AS283" i="23"/>
  <c r="AR283" i="23"/>
  <c r="AQ283" i="23"/>
  <c r="AP283" i="23"/>
  <c r="AO283" i="23"/>
  <c r="AN283" i="23"/>
  <c r="F283" i="23"/>
  <c r="E283" i="23"/>
  <c r="AP282" i="23"/>
  <c r="AR281" i="23"/>
  <c r="AP281" i="23"/>
  <c r="AS280" i="23"/>
  <c r="AP280" i="23"/>
  <c r="BC279" i="23"/>
  <c r="BF279" i="23" s="1"/>
  <c r="AS279" i="23"/>
  <c r="AR279" i="23"/>
  <c r="AQ279" i="23"/>
  <c r="AP279" i="23"/>
  <c r="AO279" i="23"/>
  <c r="AN279" i="23"/>
  <c r="F279" i="23"/>
  <c r="E279" i="23"/>
  <c r="BC278" i="23"/>
  <c r="AS278" i="23"/>
  <c r="AR278" i="23"/>
  <c r="AQ278" i="23"/>
  <c r="AV278" i="23" s="1"/>
  <c r="AP278" i="23"/>
  <c r="AO278" i="23"/>
  <c r="AN278" i="23"/>
  <c r="F278" i="23"/>
  <c r="E278" i="23"/>
  <c r="BC277" i="23"/>
  <c r="AS277" i="23"/>
  <c r="AR277" i="23"/>
  <c r="AU277" i="23" s="1"/>
  <c r="AX277" i="23" s="1"/>
  <c r="AQ277" i="23"/>
  <c r="AP277" i="23"/>
  <c r="AO277" i="23"/>
  <c r="AN277" i="23"/>
  <c r="F277" i="23"/>
  <c r="E277" i="23"/>
  <c r="BC276" i="23"/>
  <c r="AV276" i="23"/>
  <c r="AS276" i="23"/>
  <c r="AR276" i="23"/>
  <c r="AU276" i="23" s="1"/>
  <c r="AQ276" i="23"/>
  <c r="AP276" i="23"/>
  <c r="AO276" i="23"/>
  <c r="AN276" i="23"/>
  <c r="F276" i="23"/>
  <c r="E276" i="23"/>
  <c r="BC275" i="23"/>
  <c r="BF275" i="23" s="1"/>
  <c r="AU275" i="23"/>
  <c r="AS275" i="23"/>
  <c r="AR275" i="23"/>
  <c r="AQ275" i="23"/>
  <c r="AP275" i="23"/>
  <c r="AO275" i="23"/>
  <c r="AN275" i="23"/>
  <c r="F275" i="23"/>
  <c r="E275" i="23"/>
  <c r="BC274" i="23"/>
  <c r="BE274" i="23" s="1"/>
  <c r="AS274" i="23"/>
  <c r="AR274" i="23"/>
  <c r="AQ274" i="23"/>
  <c r="AP274" i="23"/>
  <c r="AO274" i="23"/>
  <c r="AV274" i="23" s="1"/>
  <c r="AN274" i="23"/>
  <c r="F274" i="23"/>
  <c r="E274" i="23"/>
  <c r="BF273" i="23"/>
  <c r="BE273" i="23"/>
  <c r="BC273" i="23"/>
  <c r="AX273" i="23"/>
  <c r="AS273" i="23"/>
  <c r="AR273" i="23"/>
  <c r="AU273" i="23" s="1"/>
  <c r="AW273" i="23" s="1"/>
  <c r="AQ273" i="23"/>
  <c r="AP273" i="23"/>
  <c r="AO273" i="23"/>
  <c r="AV273" i="23" s="1"/>
  <c r="AN273" i="23"/>
  <c r="F273" i="23"/>
  <c r="E273" i="23"/>
  <c r="AS272" i="23"/>
  <c r="AR272" i="23"/>
  <c r="AP272" i="23"/>
  <c r="AO272" i="23"/>
  <c r="AN272" i="23"/>
  <c r="H272" i="23"/>
  <c r="BC272" i="23" s="1"/>
  <c r="F272" i="23"/>
  <c r="E272" i="23"/>
  <c r="AS271" i="23"/>
  <c r="AR271" i="23"/>
  <c r="AQ271" i="23"/>
  <c r="AP271" i="23"/>
  <c r="AO271" i="23"/>
  <c r="AN271" i="23"/>
  <c r="H271" i="23"/>
  <c r="E271" i="23"/>
  <c r="BC270" i="23"/>
  <c r="BF270" i="23" s="1"/>
  <c r="AS270" i="23"/>
  <c r="AR270" i="23"/>
  <c r="AQ270" i="23"/>
  <c r="AP270" i="23"/>
  <c r="AO270" i="23"/>
  <c r="AN270" i="23"/>
  <c r="F270" i="23"/>
  <c r="E270" i="23"/>
  <c r="BC269" i="23"/>
  <c r="AS269" i="23"/>
  <c r="AR269" i="23"/>
  <c r="AQ269" i="23"/>
  <c r="AP269" i="23"/>
  <c r="AO269" i="23"/>
  <c r="AN269" i="23"/>
  <c r="F269" i="23"/>
  <c r="E269" i="23"/>
  <c r="BE268" i="23"/>
  <c r="BC268" i="23"/>
  <c r="BF268" i="23" s="1"/>
  <c r="AS268" i="23"/>
  <c r="AR268" i="23"/>
  <c r="AQ268" i="23"/>
  <c r="AP268" i="23"/>
  <c r="AO268" i="23"/>
  <c r="AV268" i="23" s="1"/>
  <c r="AN268" i="23"/>
  <c r="F268" i="23"/>
  <c r="E268" i="23"/>
  <c r="BC267" i="23"/>
  <c r="BE267" i="23" s="1"/>
  <c r="AS267" i="23"/>
  <c r="AR267" i="23"/>
  <c r="AQ267" i="23"/>
  <c r="AP267" i="23"/>
  <c r="AO267" i="23"/>
  <c r="AN267" i="23"/>
  <c r="F267" i="23"/>
  <c r="E267" i="23"/>
  <c r="AS266" i="23"/>
  <c r="BC265" i="23"/>
  <c r="AS265" i="23"/>
  <c r="AR265" i="23"/>
  <c r="AQ265" i="23"/>
  <c r="AP265" i="23"/>
  <c r="AO265" i="23"/>
  <c r="AN265" i="23"/>
  <c r="F265" i="23"/>
  <c r="E265" i="23"/>
  <c r="BF264" i="23"/>
  <c r="BC264" i="23"/>
  <c r="BE264" i="23" s="1"/>
  <c r="AS264" i="23"/>
  <c r="AR264" i="23"/>
  <c r="AU264" i="23" s="1"/>
  <c r="AQ264" i="23"/>
  <c r="AP264" i="23"/>
  <c r="AO264" i="23"/>
  <c r="AV264" i="23" s="1"/>
  <c r="AN264" i="23"/>
  <c r="F264" i="23"/>
  <c r="E264" i="23"/>
  <c r="BF263" i="23"/>
  <c r="BE263" i="23"/>
  <c r="BC263" i="23"/>
  <c r="AU263" i="23"/>
  <c r="AS263" i="23"/>
  <c r="AR263" i="23"/>
  <c r="AQ263" i="23"/>
  <c r="AP263" i="23"/>
  <c r="AO263" i="23"/>
  <c r="AV263" i="23" s="1"/>
  <c r="AN263" i="23"/>
  <c r="F263" i="23"/>
  <c r="E263" i="23"/>
  <c r="BF262" i="23"/>
  <c r="BE262" i="23"/>
  <c r="BC262" i="23"/>
  <c r="AS262" i="23"/>
  <c r="AR262" i="23"/>
  <c r="AQ262" i="23"/>
  <c r="AP262" i="23"/>
  <c r="AU262" i="23" s="1"/>
  <c r="AX262" i="23" s="1"/>
  <c r="AO262" i="23"/>
  <c r="AV262" i="23" s="1"/>
  <c r="AN262" i="23"/>
  <c r="F262" i="23"/>
  <c r="E262" i="23"/>
  <c r="BE261" i="23"/>
  <c r="BC261" i="23"/>
  <c r="BF261" i="23" s="1"/>
  <c r="AS261" i="23"/>
  <c r="AR261" i="23"/>
  <c r="AU261" i="23" s="1"/>
  <c r="AW261" i="23" s="1"/>
  <c r="AQ261" i="23"/>
  <c r="AP261" i="23"/>
  <c r="AO261" i="23"/>
  <c r="AV261" i="23" s="1"/>
  <c r="AN261" i="23"/>
  <c r="F261" i="23"/>
  <c r="E261" i="23"/>
  <c r="BF260" i="23"/>
  <c r="BC260" i="23"/>
  <c r="BE260" i="23" s="1"/>
  <c r="AS260" i="23"/>
  <c r="AR260" i="23"/>
  <c r="AQ260" i="23"/>
  <c r="AV260" i="23" s="1"/>
  <c r="AP260" i="23"/>
  <c r="AO260" i="23"/>
  <c r="AN260" i="23"/>
  <c r="F260" i="23"/>
  <c r="E260" i="23"/>
  <c r="BC259" i="23"/>
  <c r="BF259" i="23" s="1"/>
  <c r="AS259" i="23"/>
  <c r="AR259" i="23"/>
  <c r="AU259" i="23" s="1"/>
  <c r="AQ259" i="23"/>
  <c r="AP259" i="23"/>
  <c r="AO259" i="23"/>
  <c r="AN259" i="23"/>
  <c r="F259" i="23"/>
  <c r="E259" i="23"/>
  <c r="AS258" i="23"/>
  <c r="AP258" i="23"/>
  <c r="BE257" i="23"/>
  <c r="BC257" i="23"/>
  <c r="BF257" i="23" s="1"/>
  <c r="AS257" i="23"/>
  <c r="AR257" i="23"/>
  <c r="AQ257" i="23"/>
  <c r="AP257" i="23"/>
  <c r="AO257" i="23"/>
  <c r="AV257" i="23" s="1"/>
  <c r="AN257" i="23"/>
  <c r="F257" i="23"/>
  <c r="E257" i="23"/>
  <c r="BC256" i="23"/>
  <c r="BF256" i="23" s="1"/>
  <c r="AS256" i="23"/>
  <c r="AR256" i="23"/>
  <c r="AQ256" i="23"/>
  <c r="AP256" i="23"/>
  <c r="AO256" i="23"/>
  <c r="AN256" i="23"/>
  <c r="F256" i="23"/>
  <c r="E256" i="23"/>
  <c r="AP255" i="23"/>
  <c r="BE254" i="23"/>
  <c r="BC254" i="23"/>
  <c r="BF254" i="23" s="1"/>
  <c r="AS254" i="23"/>
  <c r="AR254" i="23"/>
  <c r="AQ254" i="23"/>
  <c r="AP254" i="23"/>
  <c r="AO254" i="23"/>
  <c r="AN254" i="23"/>
  <c r="F254" i="23"/>
  <c r="E254" i="23"/>
  <c r="BE253" i="23"/>
  <c r="BC253" i="23"/>
  <c r="BF253" i="23" s="1"/>
  <c r="AS253" i="23"/>
  <c r="AR253" i="23"/>
  <c r="AU253" i="23" s="1"/>
  <c r="AQ253" i="23"/>
  <c r="AP253" i="23"/>
  <c r="AO253" i="23"/>
  <c r="AV253" i="23" s="1"/>
  <c r="AN253" i="23"/>
  <c r="F253" i="23"/>
  <c r="E253" i="23"/>
  <c r="BC252" i="23"/>
  <c r="AS252" i="23"/>
  <c r="AR252" i="23"/>
  <c r="AQ252" i="23"/>
  <c r="AP252" i="23"/>
  <c r="AO252" i="23"/>
  <c r="AN252" i="23"/>
  <c r="F252" i="23"/>
  <c r="E252" i="23"/>
  <c r="AP251" i="23"/>
  <c r="AP250" i="23"/>
  <c r="AP249" i="23"/>
  <c r="AP248" i="23"/>
  <c r="BC247" i="23"/>
  <c r="AS247" i="23"/>
  <c r="AR247" i="23"/>
  <c r="AQ247" i="23"/>
  <c r="AP247" i="23"/>
  <c r="AO247" i="23"/>
  <c r="AN247" i="23"/>
  <c r="F247" i="23"/>
  <c r="E247" i="23"/>
  <c r="BC245" i="23"/>
  <c r="BF245" i="23" s="1"/>
  <c r="AR245" i="23"/>
  <c r="AQ245" i="23"/>
  <c r="AP245" i="23"/>
  <c r="AO245" i="23"/>
  <c r="AV245" i="23" s="1"/>
  <c r="AN245" i="23"/>
  <c r="F245" i="23"/>
  <c r="E245" i="23"/>
  <c r="AP244" i="23"/>
  <c r="BC243" i="23"/>
  <c r="BE243" i="23" s="1"/>
  <c r="AS243" i="23"/>
  <c r="AR243" i="23"/>
  <c r="AQ243" i="23"/>
  <c r="AP243" i="23"/>
  <c r="AO243" i="23"/>
  <c r="AN243" i="23"/>
  <c r="F243" i="23"/>
  <c r="E243" i="23"/>
  <c r="BF242" i="23"/>
  <c r="BC242" i="23"/>
  <c r="BE242" i="23" s="1"/>
  <c r="AU242" i="23"/>
  <c r="AX242" i="23" s="1"/>
  <c r="AS242" i="23"/>
  <c r="AR242" i="23"/>
  <c r="AQ242" i="23"/>
  <c r="AP242" i="23"/>
  <c r="AO242" i="23"/>
  <c r="AN242" i="23"/>
  <c r="F242" i="23"/>
  <c r="E242" i="23"/>
  <c r="AP241" i="23"/>
  <c r="BF240" i="23"/>
  <c r="BC240" i="23"/>
  <c r="BE240" i="23" s="1"/>
  <c r="AS240" i="23"/>
  <c r="AR240" i="23"/>
  <c r="AQ240" i="23"/>
  <c r="AP240" i="23"/>
  <c r="AO240" i="23"/>
  <c r="AN240" i="23"/>
  <c r="F240" i="23"/>
  <c r="E240" i="23"/>
  <c r="BC239" i="23"/>
  <c r="AR239" i="23"/>
  <c r="AU239" i="23" s="1"/>
  <c r="AX239" i="23" s="1"/>
  <c r="AQ239" i="23"/>
  <c r="AP239" i="23"/>
  <c r="AO239" i="23"/>
  <c r="AN239" i="23"/>
  <c r="F239" i="23"/>
  <c r="E239" i="23"/>
  <c r="BC238" i="23"/>
  <c r="BE238" i="23" s="1"/>
  <c r="AS238" i="23"/>
  <c r="AR238" i="23"/>
  <c r="AQ238" i="23"/>
  <c r="AP238" i="23"/>
  <c r="AO238" i="23"/>
  <c r="AN238" i="23"/>
  <c r="F238" i="23"/>
  <c r="E238" i="23"/>
  <c r="BF237" i="23"/>
  <c r="BE237" i="23"/>
  <c r="BC237" i="23"/>
  <c r="AS237" i="23"/>
  <c r="AR237" i="23"/>
  <c r="AQ237" i="23"/>
  <c r="AU237" i="23" s="1"/>
  <c r="AP237" i="23"/>
  <c r="AO237" i="23"/>
  <c r="AN237" i="23"/>
  <c r="F237" i="23"/>
  <c r="E237" i="23"/>
  <c r="BC236" i="23"/>
  <c r="BE236" i="23" s="1"/>
  <c r="AS236" i="23"/>
  <c r="AR236" i="23"/>
  <c r="AQ236" i="23"/>
  <c r="AP236" i="23"/>
  <c r="AV236" i="23" s="1"/>
  <c r="AO236" i="23"/>
  <c r="AN236" i="23"/>
  <c r="F236" i="23"/>
  <c r="E236" i="23"/>
  <c r="BC235" i="23"/>
  <c r="AS235" i="23"/>
  <c r="AR235" i="23"/>
  <c r="AU235" i="23" s="1"/>
  <c r="AQ235" i="23"/>
  <c r="AP235" i="23"/>
  <c r="AO235" i="23"/>
  <c r="AV235" i="23" s="1"/>
  <c r="AN235" i="23"/>
  <c r="F235" i="23"/>
  <c r="E235" i="23"/>
  <c r="BC234" i="23"/>
  <c r="AS234" i="23"/>
  <c r="AR234" i="23"/>
  <c r="AQ234" i="23"/>
  <c r="AP234" i="23"/>
  <c r="AO234" i="23"/>
  <c r="AN234" i="23"/>
  <c r="F234" i="23"/>
  <c r="E234" i="23"/>
  <c r="AP233" i="23"/>
  <c r="AP232" i="23"/>
  <c r="BE231" i="23"/>
  <c r="BC231" i="23"/>
  <c r="BF231" i="23" s="1"/>
  <c r="AS231" i="23"/>
  <c r="AR231" i="23"/>
  <c r="AQ231" i="23"/>
  <c r="AP231" i="23"/>
  <c r="AO231" i="23"/>
  <c r="AN231" i="23"/>
  <c r="F231" i="23"/>
  <c r="E231" i="23"/>
  <c r="BC230" i="23"/>
  <c r="AS230" i="23"/>
  <c r="AR230" i="23"/>
  <c r="AQ230" i="23"/>
  <c r="AP230" i="23"/>
  <c r="AO230" i="23"/>
  <c r="AN230" i="23"/>
  <c r="F230" i="23"/>
  <c r="E230" i="23"/>
  <c r="BC229" i="23"/>
  <c r="AX229" i="23"/>
  <c r="AW229" i="23"/>
  <c r="AS229" i="23"/>
  <c r="AR229" i="23"/>
  <c r="AU229" i="23" s="1"/>
  <c r="AQ229" i="23"/>
  <c r="AP229" i="23"/>
  <c r="AO229" i="23"/>
  <c r="AV229" i="23" s="1"/>
  <c r="AY229" i="23" s="1"/>
  <c r="AZ229" i="23" s="1"/>
  <c r="BA229" i="23" s="1"/>
  <c r="AN229" i="23"/>
  <c r="F229" i="23"/>
  <c r="E229" i="23"/>
  <c r="AP228" i="23"/>
  <c r="BC227" i="23"/>
  <c r="BF227" i="23" s="1"/>
  <c r="AS227" i="23"/>
  <c r="AR227" i="23"/>
  <c r="AQ227" i="23"/>
  <c r="AP227" i="23"/>
  <c r="AO227" i="23"/>
  <c r="AN227" i="23"/>
  <c r="F227" i="23"/>
  <c r="E227" i="23"/>
  <c r="BC226" i="23"/>
  <c r="AS226" i="23"/>
  <c r="AR226" i="23"/>
  <c r="AQ226" i="23"/>
  <c r="AP226" i="23"/>
  <c r="AO226" i="23"/>
  <c r="AN226" i="23"/>
  <c r="F226" i="23"/>
  <c r="E226" i="23"/>
  <c r="BF225" i="23"/>
  <c r="BE225" i="23"/>
  <c r="BC225" i="23"/>
  <c r="AS225" i="23"/>
  <c r="AR225" i="23"/>
  <c r="AQ225" i="23"/>
  <c r="AP225" i="23"/>
  <c r="AO225" i="23"/>
  <c r="AV225" i="23" s="1"/>
  <c r="AN225" i="23"/>
  <c r="F225" i="23"/>
  <c r="E225" i="23"/>
  <c r="AS224" i="23"/>
  <c r="BC223" i="23"/>
  <c r="AS223" i="23"/>
  <c r="AR223" i="23"/>
  <c r="AQ223" i="23"/>
  <c r="AP223" i="23"/>
  <c r="AV223" i="23" s="1"/>
  <c r="AO223" i="23"/>
  <c r="AN223" i="23"/>
  <c r="F223" i="23"/>
  <c r="E223" i="23"/>
  <c r="BC222" i="23"/>
  <c r="BF222" i="23" s="1"/>
  <c r="AS222" i="23"/>
  <c r="AR222" i="23"/>
  <c r="AQ222" i="23"/>
  <c r="AP222" i="23"/>
  <c r="AO222" i="23"/>
  <c r="AN222" i="23"/>
  <c r="F222" i="23"/>
  <c r="E222" i="23"/>
  <c r="AP221" i="23"/>
  <c r="BC220" i="23"/>
  <c r="AU220" i="23"/>
  <c r="AR220" i="23"/>
  <c r="AQ220" i="23"/>
  <c r="AP220" i="23"/>
  <c r="AO220" i="23"/>
  <c r="AV220" i="23" s="1"/>
  <c r="AN220" i="23"/>
  <c r="F220" i="23"/>
  <c r="E220" i="23"/>
  <c r="AR219" i="23"/>
  <c r="AP219" i="23"/>
  <c r="AS219" i="23"/>
  <c r="AP218" i="23"/>
  <c r="AP217" i="23"/>
  <c r="BC216" i="23"/>
  <c r="AS216" i="23"/>
  <c r="AR216" i="23"/>
  <c r="AQ216" i="23"/>
  <c r="AP216" i="23"/>
  <c r="AO216" i="23"/>
  <c r="AN216" i="23"/>
  <c r="F216" i="23"/>
  <c r="E216" i="23"/>
  <c r="AP215" i="23"/>
  <c r="AP214" i="23"/>
  <c r="AP213" i="23"/>
  <c r="BC212" i="23"/>
  <c r="AS212" i="23"/>
  <c r="AR212" i="23"/>
  <c r="AQ212" i="23"/>
  <c r="AP212" i="23"/>
  <c r="AO212" i="23"/>
  <c r="AN212" i="23"/>
  <c r="F212" i="23"/>
  <c r="E212" i="23"/>
  <c r="BC211" i="23"/>
  <c r="AS211" i="23"/>
  <c r="AR211" i="23"/>
  <c r="AQ211" i="23"/>
  <c r="AP211" i="23"/>
  <c r="AO211" i="23"/>
  <c r="AN211" i="23"/>
  <c r="F211" i="23"/>
  <c r="E211" i="23"/>
  <c r="AR210" i="23"/>
  <c r="AP210" i="23"/>
  <c r="BC209" i="23"/>
  <c r="AS209" i="23"/>
  <c r="AR209" i="23"/>
  <c r="AQ209" i="23"/>
  <c r="AP209" i="23"/>
  <c r="AV209" i="23" s="1"/>
  <c r="AO209" i="23"/>
  <c r="AN209" i="23"/>
  <c r="F209" i="23"/>
  <c r="E209" i="23"/>
  <c r="AP208" i="23"/>
  <c r="BF207" i="23"/>
  <c r="BE207" i="23"/>
  <c r="BC207" i="23"/>
  <c r="AS207" i="23"/>
  <c r="AR207" i="23"/>
  <c r="AQ207" i="23"/>
  <c r="AU207" i="23" s="1"/>
  <c r="AP207" i="23"/>
  <c r="AO207" i="23"/>
  <c r="AN207" i="23"/>
  <c r="F207" i="23"/>
  <c r="E207" i="23"/>
  <c r="BE206" i="23"/>
  <c r="BC206" i="23"/>
  <c r="BF206" i="23" s="1"/>
  <c r="AU206" i="23"/>
  <c r="AS206" i="23"/>
  <c r="AR206" i="23"/>
  <c r="AQ206" i="23"/>
  <c r="AP206" i="23"/>
  <c r="E206" i="23"/>
  <c r="F206" i="23"/>
  <c r="BC205" i="23"/>
  <c r="AV205" i="23"/>
  <c r="AS205" i="23"/>
  <c r="AR205" i="23"/>
  <c r="AU205" i="23" s="1"/>
  <c r="AQ205" i="23"/>
  <c r="AP205" i="23"/>
  <c r="AO205" i="23"/>
  <c r="AN205" i="23"/>
  <c r="F205" i="23"/>
  <c r="E205" i="23"/>
  <c r="AR204" i="23"/>
  <c r="AP204" i="23"/>
  <c r="AS204" i="23"/>
  <c r="AP203" i="23"/>
  <c r="BC202" i="23"/>
  <c r="AS202" i="23"/>
  <c r="AR202" i="23"/>
  <c r="AQ202" i="23"/>
  <c r="AP202" i="23"/>
  <c r="AV202" i="23" s="1"/>
  <c r="AO202" i="23"/>
  <c r="AN202" i="23"/>
  <c r="F202" i="23"/>
  <c r="E202" i="23"/>
  <c r="AP201" i="23"/>
  <c r="AP200" i="23"/>
  <c r="AP199" i="23"/>
  <c r="BC198" i="23"/>
  <c r="BF198" i="23" s="1"/>
  <c r="AX198" i="23"/>
  <c r="AS198" i="23"/>
  <c r="AR198" i="23"/>
  <c r="AU198" i="23" s="1"/>
  <c r="AW198" i="23" s="1"/>
  <c r="AQ198" i="23"/>
  <c r="AP198" i="23"/>
  <c r="AO198" i="23"/>
  <c r="AV198" i="23" s="1"/>
  <c r="AY198" i="23" s="1"/>
  <c r="AZ198" i="23" s="1"/>
  <c r="BA198" i="23" s="1"/>
  <c r="AN198" i="23"/>
  <c r="F198" i="23"/>
  <c r="E198" i="23"/>
  <c r="AP197" i="23"/>
  <c r="AP196" i="23"/>
  <c r="BC195" i="23"/>
  <c r="AS195" i="23"/>
  <c r="AR195" i="23"/>
  <c r="AQ195" i="23"/>
  <c r="AP195" i="23"/>
  <c r="AO195" i="23"/>
  <c r="AN195" i="23"/>
  <c r="F195" i="23"/>
  <c r="E195" i="23"/>
  <c r="BE194" i="23"/>
  <c r="BC194" i="23"/>
  <c r="BF194" i="23" s="1"/>
  <c r="AS194" i="23"/>
  <c r="AR194" i="23"/>
  <c r="AU194" i="23" s="1"/>
  <c r="AQ194" i="23"/>
  <c r="AP194" i="23"/>
  <c r="AO194" i="23"/>
  <c r="AN194" i="23"/>
  <c r="F194" i="23"/>
  <c r="E194" i="23"/>
  <c r="BC193" i="23"/>
  <c r="AS193" i="23"/>
  <c r="AR193" i="23"/>
  <c r="AQ193" i="23"/>
  <c r="AP193" i="23"/>
  <c r="AO193" i="23"/>
  <c r="AN193" i="23"/>
  <c r="F193" i="23"/>
  <c r="E193" i="23"/>
  <c r="BE192" i="23"/>
  <c r="BC192" i="23"/>
  <c r="BF192" i="23" s="1"/>
  <c r="AS192" i="23"/>
  <c r="AR192" i="23"/>
  <c r="AQ192" i="23"/>
  <c r="AV192" i="23" s="1"/>
  <c r="AP192" i="23"/>
  <c r="AO192" i="23"/>
  <c r="AN192" i="23"/>
  <c r="F192" i="23"/>
  <c r="E192" i="23"/>
  <c r="BC191" i="23"/>
  <c r="BF191" i="23" s="1"/>
  <c r="AS191" i="23"/>
  <c r="AR191" i="23"/>
  <c r="AU191" i="23" s="1"/>
  <c r="AW191" i="23" s="1"/>
  <c r="AQ191" i="23"/>
  <c r="AP191" i="23"/>
  <c r="AO191" i="23"/>
  <c r="AN191" i="23"/>
  <c r="F191" i="23"/>
  <c r="E191" i="23"/>
  <c r="AR190" i="23"/>
  <c r="AP190" i="23"/>
  <c r="AS190" i="23"/>
  <c r="AR189" i="23"/>
  <c r="AP189" i="23"/>
  <c r="AS189" i="23"/>
  <c r="BC188" i="23"/>
  <c r="BF188" i="23" s="1"/>
  <c r="AS188" i="23"/>
  <c r="AR188" i="23"/>
  <c r="AQ188" i="23"/>
  <c r="AP188" i="23"/>
  <c r="AO188" i="23"/>
  <c r="AN188" i="23"/>
  <c r="F188" i="23"/>
  <c r="E188" i="23"/>
  <c r="BC187" i="23"/>
  <c r="BE187" i="23" s="1"/>
  <c r="AS187" i="23"/>
  <c r="AR187" i="23"/>
  <c r="AQ187" i="23"/>
  <c r="AP187" i="23"/>
  <c r="AO187" i="23"/>
  <c r="AN187" i="23"/>
  <c r="F187" i="23"/>
  <c r="E187" i="23"/>
  <c r="AP186" i="23"/>
  <c r="BC185" i="23"/>
  <c r="BE185" i="23" s="1"/>
  <c r="AS185" i="23"/>
  <c r="AR185" i="23"/>
  <c r="AQ185" i="23"/>
  <c r="AV185" i="23" s="1"/>
  <c r="AP185" i="23"/>
  <c r="AO185" i="23"/>
  <c r="AN185" i="23"/>
  <c r="F185" i="23"/>
  <c r="E185" i="23"/>
  <c r="BC184" i="23"/>
  <c r="AV184" i="23"/>
  <c r="AS184" i="23"/>
  <c r="AR184" i="23"/>
  <c r="AU184" i="23" s="1"/>
  <c r="AQ184" i="23"/>
  <c r="AP184" i="23"/>
  <c r="AO184" i="23"/>
  <c r="AN184" i="23"/>
  <c r="F184" i="23"/>
  <c r="E184" i="23"/>
  <c r="AS183" i="23"/>
  <c r="AP183" i="23"/>
  <c r="BC182" i="23"/>
  <c r="BF182" i="23" s="1"/>
  <c r="AV182" i="23"/>
  <c r="AR182" i="23"/>
  <c r="AQ182" i="23"/>
  <c r="AP182" i="23"/>
  <c r="AO182" i="23"/>
  <c r="AN182" i="23"/>
  <c r="F182" i="23"/>
  <c r="E182" i="23"/>
  <c r="AP181" i="23"/>
  <c r="AR180" i="23"/>
  <c r="AP180" i="23"/>
  <c r="AP179" i="23"/>
  <c r="BF178" i="23"/>
  <c r="BE178" i="23"/>
  <c r="BC178" i="23"/>
  <c r="AU178" i="23"/>
  <c r="AW178" i="23" s="1"/>
  <c r="AS178" i="23"/>
  <c r="AR178" i="23"/>
  <c r="AQ178" i="23"/>
  <c r="AP178" i="23"/>
  <c r="AO178" i="23"/>
  <c r="AV178" i="23" s="1"/>
  <c r="AN178" i="23"/>
  <c r="F178" i="23"/>
  <c r="E178" i="23"/>
  <c r="AR177" i="23"/>
  <c r="AP177" i="23"/>
  <c r="BF176" i="23"/>
  <c r="BC176" i="23"/>
  <c r="BE176" i="23" s="1"/>
  <c r="AS176" i="23"/>
  <c r="AR176" i="23"/>
  <c r="AQ176" i="23"/>
  <c r="AP176" i="23"/>
  <c r="AO176" i="23"/>
  <c r="AV176" i="23" s="1"/>
  <c r="AN176" i="23"/>
  <c r="F176" i="23"/>
  <c r="E176" i="23"/>
  <c r="AR175" i="23"/>
  <c r="AP175" i="23"/>
  <c r="AS175" i="23"/>
  <c r="AO175" i="23"/>
  <c r="BE174" i="23"/>
  <c r="BC174" i="23"/>
  <c r="BF174" i="23" s="1"/>
  <c r="AS174" i="23"/>
  <c r="AR174" i="23"/>
  <c r="AQ174" i="23"/>
  <c r="AP174" i="23"/>
  <c r="AO174" i="23"/>
  <c r="AV174" i="23" s="1"/>
  <c r="AN174" i="23"/>
  <c r="F174" i="23"/>
  <c r="E174" i="23"/>
  <c r="BC173" i="23"/>
  <c r="AS173" i="23"/>
  <c r="AR173" i="23"/>
  <c r="AQ173" i="23"/>
  <c r="AP173" i="23"/>
  <c r="AO173" i="23"/>
  <c r="AN173" i="23"/>
  <c r="F173" i="23"/>
  <c r="E173" i="23"/>
  <c r="AS172" i="23"/>
  <c r="AR172" i="23"/>
  <c r="AP172" i="23"/>
  <c r="AP171" i="23"/>
  <c r="AS170" i="23"/>
  <c r="BF169" i="23"/>
  <c r="BE169" i="23"/>
  <c r="BC169" i="23"/>
  <c r="AS169" i="23"/>
  <c r="AR169" i="23"/>
  <c r="AU169" i="23" s="1"/>
  <c r="AQ169" i="23"/>
  <c r="AP169" i="23"/>
  <c r="AO169" i="23"/>
  <c r="AV169" i="23" s="1"/>
  <c r="AN169" i="23"/>
  <c r="F169" i="23"/>
  <c r="E169" i="23"/>
  <c r="BC168" i="23"/>
  <c r="AX168" i="23"/>
  <c r="AU168" i="23"/>
  <c r="AW168" i="23" s="1"/>
  <c r="AS168" i="23"/>
  <c r="AR168" i="23"/>
  <c r="AQ168" i="23"/>
  <c r="AP168" i="23"/>
  <c r="AO168" i="23"/>
  <c r="AV168" i="23" s="1"/>
  <c r="AN168" i="23"/>
  <c r="F168" i="23"/>
  <c r="E168" i="23"/>
  <c r="BE167" i="23"/>
  <c r="BC167" i="23"/>
  <c r="BF167" i="23" s="1"/>
  <c r="AS167" i="23"/>
  <c r="AR167" i="23"/>
  <c r="AU167" i="23" s="1"/>
  <c r="AQ167" i="23"/>
  <c r="AP167" i="23"/>
  <c r="AO167" i="23"/>
  <c r="AV167" i="23" s="1"/>
  <c r="AN167" i="23"/>
  <c r="F167" i="23"/>
  <c r="E167" i="23"/>
  <c r="AR166" i="23"/>
  <c r="AP166" i="23"/>
  <c r="AO166" i="23"/>
  <c r="BF165" i="23"/>
  <c r="BC165" i="23"/>
  <c r="BE165" i="23" s="1"/>
  <c r="AS165" i="23"/>
  <c r="AR165" i="23"/>
  <c r="AQ165" i="23"/>
  <c r="AP165" i="23"/>
  <c r="AO165" i="23"/>
  <c r="AV165" i="23" s="1"/>
  <c r="AN165" i="23"/>
  <c r="F165" i="23"/>
  <c r="E165" i="23"/>
  <c r="BC164" i="23"/>
  <c r="AV164" i="23"/>
  <c r="AS164" i="23"/>
  <c r="AR164" i="23"/>
  <c r="AU164" i="23" s="1"/>
  <c r="AX164" i="23" s="1"/>
  <c r="AQ164" i="23"/>
  <c r="AP164" i="23"/>
  <c r="AO164" i="23"/>
  <c r="AN164" i="23"/>
  <c r="F164" i="23"/>
  <c r="E164" i="23"/>
  <c r="BC163" i="23"/>
  <c r="BF163" i="23" s="1"/>
  <c r="AS163" i="23"/>
  <c r="AR163" i="23"/>
  <c r="AQ163" i="23"/>
  <c r="AP163" i="23"/>
  <c r="AO163" i="23"/>
  <c r="AN163" i="23"/>
  <c r="F163" i="23"/>
  <c r="E163" i="23"/>
  <c r="BC162" i="23"/>
  <c r="AS162" i="23"/>
  <c r="AR162" i="23"/>
  <c r="AU162" i="23" s="1"/>
  <c r="AQ162" i="23"/>
  <c r="AP162" i="23"/>
  <c r="AO162" i="23"/>
  <c r="AN162" i="23"/>
  <c r="F162" i="23"/>
  <c r="E162" i="23"/>
  <c r="BC161" i="23"/>
  <c r="AS161" i="23"/>
  <c r="AR161" i="23"/>
  <c r="AQ161" i="23"/>
  <c r="AP161" i="23"/>
  <c r="AO161" i="23"/>
  <c r="AN161" i="23"/>
  <c r="F161" i="23"/>
  <c r="E161" i="23"/>
  <c r="AR160" i="23"/>
  <c r="AP160" i="23"/>
  <c r="AS160" i="23"/>
  <c r="AR159" i="23"/>
  <c r="AP159" i="23"/>
  <c r="AS159" i="23"/>
  <c r="AR158" i="23"/>
  <c r="AP158" i="23"/>
  <c r="AS158" i="23"/>
  <c r="AR157" i="23"/>
  <c r="AP157" i="23"/>
  <c r="AS157" i="23"/>
  <c r="AR156" i="23"/>
  <c r="AP156" i="23"/>
  <c r="AS156" i="23"/>
  <c r="AP155" i="23"/>
  <c r="AP154" i="23"/>
  <c r="AP153" i="23"/>
  <c r="AP152" i="23"/>
  <c r="AP151" i="23"/>
  <c r="AP150" i="23"/>
  <c r="AP149" i="23"/>
  <c r="AR148" i="23"/>
  <c r="AP148" i="23"/>
  <c r="AS148" i="23"/>
  <c r="AR147" i="23"/>
  <c r="AP147" i="23"/>
  <c r="AS147" i="23"/>
  <c r="AR146" i="23"/>
  <c r="AP146" i="23"/>
  <c r="AS146" i="23"/>
  <c r="AR145" i="23"/>
  <c r="AP145" i="23"/>
  <c r="AS145" i="23"/>
  <c r="AP144" i="23"/>
  <c r="BC143" i="23"/>
  <c r="BE143" i="23" s="1"/>
  <c r="AS143" i="23"/>
  <c r="AR143" i="23"/>
  <c r="AU143" i="23" s="1"/>
  <c r="AQ143" i="23"/>
  <c r="AP143" i="23"/>
  <c r="AO143" i="23"/>
  <c r="AN143" i="23"/>
  <c r="F143" i="23"/>
  <c r="E143" i="23"/>
  <c r="AP142" i="23"/>
  <c r="AP141" i="23"/>
  <c r="AP140" i="23"/>
  <c r="AR139" i="23"/>
  <c r="AP139" i="23"/>
  <c r="BF138" i="23"/>
  <c r="BC138" i="23"/>
  <c r="BE138" i="23" s="1"/>
  <c r="AS138" i="23"/>
  <c r="AR138" i="23"/>
  <c r="AQ138" i="23"/>
  <c r="AP138" i="23"/>
  <c r="AV138" i="23" s="1"/>
  <c r="AO138" i="23"/>
  <c r="AN138" i="23"/>
  <c r="F138" i="23"/>
  <c r="E138" i="23"/>
  <c r="BC137" i="23"/>
  <c r="BF137" i="23" s="1"/>
  <c r="AS137" i="23"/>
  <c r="AR137" i="23"/>
  <c r="AQ137" i="23"/>
  <c r="AP137" i="23"/>
  <c r="AO137" i="23"/>
  <c r="AN137" i="23"/>
  <c r="F137" i="23"/>
  <c r="E137" i="23"/>
  <c r="AP136" i="23"/>
  <c r="BC135" i="23"/>
  <c r="AS135" i="23"/>
  <c r="AR135" i="23"/>
  <c r="AQ135" i="23"/>
  <c r="AP135" i="23"/>
  <c r="AV135" i="23" s="1"/>
  <c r="AO135" i="23"/>
  <c r="AN135" i="23"/>
  <c r="F135" i="23"/>
  <c r="E135" i="23"/>
  <c r="BF134" i="23"/>
  <c r="BC134" i="23"/>
  <c r="BE134" i="23" s="1"/>
  <c r="AV134" i="23"/>
  <c r="AS134" i="23"/>
  <c r="AR134" i="23"/>
  <c r="AQ134" i="23"/>
  <c r="AP134" i="23"/>
  <c r="AO134" i="23"/>
  <c r="AN134" i="23"/>
  <c r="F134" i="23"/>
  <c r="E134" i="23"/>
  <c r="BC133" i="23"/>
  <c r="BF133" i="23" s="1"/>
  <c r="AS133" i="23"/>
  <c r="AR133" i="23"/>
  <c r="AQ133" i="23"/>
  <c r="AP133" i="23"/>
  <c r="AO133" i="23"/>
  <c r="AN133" i="23"/>
  <c r="F133" i="23"/>
  <c r="E133" i="23"/>
  <c r="BC132" i="23"/>
  <c r="BF132" i="23" s="1"/>
  <c r="AS132" i="23"/>
  <c r="AR132" i="23"/>
  <c r="AQ132" i="23"/>
  <c r="AP132" i="23"/>
  <c r="AO132" i="23"/>
  <c r="AN132" i="23"/>
  <c r="F132" i="23"/>
  <c r="E132" i="23"/>
  <c r="AP131" i="23"/>
  <c r="AS130" i="23"/>
  <c r="AS129" i="23"/>
  <c r="AP129" i="23"/>
  <c r="BF128" i="23"/>
  <c r="BC128" i="23"/>
  <c r="BE128" i="23" s="1"/>
  <c r="AS128" i="23"/>
  <c r="AR128" i="23"/>
  <c r="AU128" i="23" s="1"/>
  <c r="AQ128" i="23"/>
  <c r="AP128" i="23"/>
  <c r="AO128" i="23"/>
  <c r="AV128" i="23" s="1"/>
  <c r="AN128" i="23"/>
  <c r="F128" i="23"/>
  <c r="E128" i="23"/>
  <c r="AP127" i="23"/>
  <c r="BC126" i="23"/>
  <c r="BF126" i="23" s="1"/>
  <c r="AS126" i="23"/>
  <c r="AR126" i="23"/>
  <c r="AQ126" i="23"/>
  <c r="AP126" i="23"/>
  <c r="AO126" i="23"/>
  <c r="AN126" i="23"/>
  <c r="F126" i="23"/>
  <c r="E126" i="23"/>
  <c r="AS125" i="23"/>
  <c r="AR125" i="23"/>
  <c r="AP125" i="23"/>
  <c r="AO125" i="23"/>
  <c r="H125" i="23"/>
  <c r="BC125" i="23" s="1"/>
  <c r="E125" i="23"/>
  <c r="AR124" i="23"/>
  <c r="AP124" i="23"/>
  <c r="AS124" i="23"/>
  <c r="AR123" i="23"/>
  <c r="AP123" i="23"/>
  <c r="AP122" i="23"/>
  <c r="AR121" i="23"/>
  <c r="AP121" i="23"/>
  <c r="AO121" i="23"/>
  <c r="AR120" i="23"/>
  <c r="AP120" i="23"/>
  <c r="BC119" i="23"/>
  <c r="AS119" i="23"/>
  <c r="AR119" i="23"/>
  <c r="AQ119" i="23"/>
  <c r="AP119" i="23"/>
  <c r="AO119" i="23"/>
  <c r="AN119" i="23"/>
  <c r="F119" i="23"/>
  <c r="E119" i="23"/>
  <c r="BC118" i="23"/>
  <c r="BE118" i="23" s="1"/>
  <c r="AS118" i="23"/>
  <c r="AR118" i="23"/>
  <c r="AQ118" i="23"/>
  <c r="AP118" i="23"/>
  <c r="AO118" i="23"/>
  <c r="AN118" i="23"/>
  <c r="F118" i="23"/>
  <c r="E118" i="23"/>
  <c r="AR117" i="23"/>
  <c r="AP117" i="23"/>
  <c r="AS117" i="23"/>
  <c r="AO117" i="23"/>
  <c r="E117" i="23"/>
  <c r="BC116" i="23"/>
  <c r="AS116" i="23"/>
  <c r="AR116" i="23"/>
  <c r="AQ116" i="23"/>
  <c r="AP116" i="23"/>
  <c r="AV116" i="23" s="1"/>
  <c r="AO116" i="23"/>
  <c r="AN116" i="23"/>
  <c r="F116" i="23"/>
  <c r="E116" i="23"/>
  <c r="BC115" i="23"/>
  <c r="BE115" i="23" s="1"/>
  <c r="AS115" i="23"/>
  <c r="AR115" i="23"/>
  <c r="AQ115" i="23"/>
  <c r="AP115" i="23"/>
  <c r="AO115" i="23"/>
  <c r="AN115" i="23"/>
  <c r="F115" i="23"/>
  <c r="E115" i="23"/>
  <c r="BC114" i="23"/>
  <c r="AS114" i="23"/>
  <c r="AR114" i="23"/>
  <c r="AQ114" i="23"/>
  <c r="AP114" i="23"/>
  <c r="AO114" i="23"/>
  <c r="AN114" i="23"/>
  <c r="F114" i="23"/>
  <c r="E114" i="23"/>
  <c r="BE113" i="23"/>
  <c r="BC113" i="23"/>
  <c r="BF113" i="23" s="1"/>
  <c r="AS113" i="23"/>
  <c r="AR113" i="23"/>
  <c r="AQ113" i="23"/>
  <c r="AP113" i="23"/>
  <c r="AO113" i="23"/>
  <c r="AN113" i="23"/>
  <c r="F113" i="23"/>
  <c r="E113" i="23"/>
  <c r="AP112" i="23"/>
  <c r="AP111" i="23"/>
  <c r="AP110" i="23"/>
  <c r="BF109" i="23"/>
  <c r="BC109" i="23"/>
  <c r="BE109" i="23" s="1"/>
  <c r="AS109" i="23"/>
  <c r="AR109" i="23"/>
  <c r="AQ109" i="23"/>
  <c r="AP109" i="23"/>
  <c r="AO109" i="23"/>
  <c r="AN109" i="23"/>
  <c r="F109" i="23"/>
  <c r="E109" i="23"/>
  <c r="AP108" i="23"/>
  <c r="AP107" i="23"/>
  <c r="BF106" i="23"/>
  <c r="BC106" i="23"/>
  <c r="BE106" i="23" s="1"/>
  <c r="AS106" i="23"/>
  <c r="AR106" i="23"/>
  <c r="AQ106" i="23"/>
  <c r="AP106" i="23"/>
  <c r="AO106" i="23"/>
  <c r="AV106" i="23" s="1"/>
  <c r="F106" i="23"/>
  <c r="AR105" i="23"/>
  <c r="AP105" i="23"/>
  <c r="AR104" i="23"/>
  <c r="AP104" i="23"/>
  <c r="AS104" i="23"/>
  <c r="AO104" i="23"/>
  <c r="BE103" i="23"/>
  <c r="BC103" i="23"/>
  <c r="BF103" i="23" s="1"/>
  <c r="AS103" i="23"/>
  <c r="AR103" i="23"/>
  <c r="AQ103" i="23"/>
  <c r="AP103" i="23"/>
  <c r="AO103" i="23"/>
  <c r="AN103" i="23"/>
  <c r="F103" i="23"/>
  <c r="E103" i="23"/>
  <c r="BC102" i="23"/>
  <c r="BE102" i="23" s="1"/>
  <c r="AS102" i="23"/>
  <c r="AR102" i="23"/>
  <c r="AQ102" i="23"/>
  <c r="AP102" i="23"/>
  <c r="AO102" i="23"/>
  <c r="AN102" i="23"/>
  <c r="F102" i="23"/>
  <c r="E102" i="23"/>
  <c r="BC101" i="23"/>
  <c r="BF101" i="23" s="1"/>
  <c r="AS101" i="23"/>
  <c r="AR101" i="23"/>
  <c r="AQ101" i="23"/>
  <c r="AP101" i="23"/>
  <c r="AO101" i="23"/>
  <c r="AN101" i="23"/>
  <c r="F101" i="23"/>
  <c r="E101" i="23"/>
  <c r="AP100" i="23"/>
  <c r="BF99" i="23"/>
  <c r="BC99" i="23"/>
  <c r="BE99" i="23" s="1"/>
  <c r="AS99" i="23"/>
  <c r="AR99" i="23"/>
  <c r="AQ99" i="23"/>
  <c r="AP99" i="23"/>
  <c r="AO99" i="23"/>
  <c r="AN99" i="23"/>
  <c r="F99" i="23"/>
  <c r="E99" i="23"/>
  <c r="AR98" i="23"/>
  <c r="AP98" i="23"/>
  <c r="AR97" i="23"/>
  <c r="AP97" i="23"/>
  <c r="BF96" i="23"/>
  <c r="BC96" i="23"/>
  <c r="BE96" i="23" s="1"/>
  <c r="AS96" i="23"/>
  <c r="AR96" i="23"/>
  <c r="AQ96" i="23"/>
  <c r="AP96" i="23"/>
  <c r="AV96" i="23" s="1"/>
  <c r="AO96" i="23"/>
  <c r="AN96" i="23"/>
  <c r="F96" i="23"/>
  <c r="E96" i="23"/>
  <c r="BF95" i="23"/>
  <c r="BC95" i="23"/>
  <c r="BE95" i="23" s="1"/>
  <c r="AU95" i="23"/>
  <c r="AS95" i="23"/>
  <c r="AR95" i="23"/>
  <c r="AQ95" i="23"/>
  <c r="AP95" i="23"/>
  <c r="AO95" i="23"/>
  <c r="AV95" i="23" s="1"/>
  <c r="AN95" i="23"/>
  <c r="F95" i="23"/>
  <c r="E95" i="23"/>
  <c r="AR94" i="23"/>
  <c r="AP94" i="23"/>
  <c r="E94" i="23"/>
  <c r="AP93" i="23"/>
  <c r="AP92" i="23"/>
  <c r="BC91" i="23"/>
  <c r="BF91" i="23" s="1"/>
  <c r="AS91" i="23"/>
  <c r="AR91" i="23"/>
  <c r="AU91" i="23" s="1"/>
  <c r="AQ91" i="23"/>
  <c r="AP91" i="23"/>
  <c r="AO91" i="23"/>
  <c r="AN91" i="23"/>
  <c r="F91" i="23"/>
  <c r="E91" i="23"/>
  <c r="AP90" i="23"/>
  <c r="AR89" i="23"/>
  <c r="AP89" i="23"/>
  <c r="BF88" i="23"/>
  <c r="BC88" i="23"/>
  <c r="BE88" i="23" s="1"/>
  <c r="AS88" i="23"/>
  <c r="AR88" i="23"/>
  <c r="AQ88" i="23"/>
  <c r="AP88" i="23"/>
  <c r="AO88" i="23"/>
  <c r="AN88" i="23"/>
  <c r="F88" i="23"/>
  <c r="E88" i="23"/>
  <c r="BC87" i="23"/>
  <c r="AS87" i="23"/>
  <c r="AR87" i="23"/>
  <c r="AU87" i="23" s="1"/>
  <c r="AQ87" i="23"/>
  <c r="AV87" i="23" s="1"/>
  <c r="AP87" i="23"/>
  <c r="AO87" i="23"/>
  <c r="AN87" i="23"/>
  <c r="F87" i="23"/>
  <c r="E87" i="23"/>
  <c r="AP86" i="23"/>
  <c r="AP85" i="23"/>
  <c r="AR84" i="23"/>
  <c r="AP84" i="23"/>
  <c r="AS84" i="23"/>
  <c r="AR83" i="23"/>
  <c r="AP83" i="23"/>
  <c r="AS83" i="23"/>
  <c r="AP82" i="23"/>
  <c r="AP81" i="23"/>
  <c r="AP80" i="23"/>
  <c r="AP79" i="23"/>
  <c r="AP78" i="23"/>
  <c r="AP77" i="23"/>
  <c r="AP76" i="23"/>
  <c r="BF75" i="23"/>
  <c r="BC75" i="23"/>
  <c r="BE75" i="23" s="1"/>
  <c r="AU75" i="23"/>
  <c r="AX75" i="23" s="1"/>
  <c r="AS75" i="23"/>
  <c r="AR75" i="23"/>
  <c r="AQ75" i="23"/>
  <c r="AV75" i="23" s="1"/>
  <c r="AP75" i="23"/>
  <c r="AO75" i="23"/>
  <c r="AN75" i="23"/>
  <c r="F75" i="23"/>
  <c r="E75" i="23"/>
  <c r="AP74" i="23"/>
  <c r="AR73" i="23"/>
  <c r="AP73" i="23"/>
  <c r="BF72" i="23"/>
  <c r="BC72" i="23"/>
  <c r="BE72" i="23" s="1"/>
  <c r="AS72" i="23"/>
  <c r="AR72" i="23"/>
  <c r="AU72" i="23" s="1"/>
  <c r="AQ72" i="23"/>
  <c r="AP72" i="23"/>
  <c r="AO72" i="23"/>
  <c r="F72" i="23"/>
  <c r="AP71" i="23"/>
  <c r="BC70" i="23"/>
  <c r="BE70" i="23" s="1"/>
  <c r="AU70" i="23"/>
  <c r="AX70" i="23" s="1"/>
  <c r="AS70" i="23"/>
  <c r="AR70" i="23"/>
  <c r="AQ70" i="23"/>
  <c r="AV70" i="23" s="1"/>
  <c r="AP70" i="23"/>
  <c r="AO70" i="23"/>
  <c r="AN70" i="23"/>
  <c r="F70" i="23"/>
  <c r="E70" i="23"/>
  <c r="AP69" i="23"/>
  <c r="BF68" i="23"/>
  <c r="BC68" i="23"/>
  <c r="BE68" i="23" s="1"/>
  <c r="AS68" i="23"/>
  <c r="AR68" i="23"/>
  <c r="AQ68" i="23"/>
  <c r="AP68" i="23"/>
  <c r="AV68" i="23" s="1"/>
  <c r="AO68" i="23"/>
  <c r="AN68" i="23"/>
  <c r="F68" i="23"/>
  <c r="E68" i="23"/>
  <c r="BC67" i="23"/>
  <c r="AS67" i="23"/>
  <c r="AR67" i="23"/>
  <c r="AQ67" i="23"/>
  <c r="AP67" i="23"/>
  <c r="AO67" i="23"/>
  <c r="AN67" i="23"/>
  <c r="F67" i="23"/>
  <c r="E67" i="23"/>
  <c r="BF66" i="23"/>
  <c r="BC66" i="23"/>
  <c r="BE66" i="23" s="1"/>
  <c r="AU66" i="23"/>
  <c r="AX66" i="23" s="1"/>
  <c r="AS66" i="23"/>
  <c r="AR66" i="23"/>
  <c r="AQ66" i="23"/>
  <c r="AP66" i="23"/>
  <c r="AO66" i="23"/>
  <c r="AN66" i="23"/>
  <c r="F66" i="23"/>
  <c r="E66" i="23"/>
  <c r="AP65" i="23"/>
  <c r="AS64" i="23"/>
  <c r="AR64" i="23"/>
  <c r="AP64" i="23"/>
  <c r="AP63" i="23"/>
  <c r="BC62" i="23"/>
  <c r="AS62" i="23"/>
  <c r="AR62" i="23"/>
  <c r="AQ62" i="23"/>
  <c r="AP62" i="23"/>
  <c r="AO62" i="23"/>
  <c r="AN62" i="23"/>
  <c r="F62" i="23"/>
  <c r="E62" i="23"/>
  <c r="BC61" i="23"/>
  <c r="AS61" i="23"/>
  <c r="AR61" i="23"/>
  <c r="AQ61" i="23"/>
  <c r="AP61" i="23"/>
  <c r="AO61" i="23"/>
  <c r="AN61" i="23"/>
  <c r="F61" i="23"/>
  <c r="E61" i="23"/>
  <c r="BF60" i="23"/>
  <c r="BE60" i="23"/>
  <c r="BC60" i="23"/>
  <c r="AS60" i="23"/>
  <c r="AR60" i="23"/>
  <c r="AU60" i="23" s="1"/>
  <c r="AQ60" i="23"/>
  <c r="AP60" i="23"/>
  <c r="AO60" i="23"/>
  <c r="AV60" i="23" s="1"/>
  <c r="AN60" i="23"/>
  <c r="F60" i="23"/>
  <c r="E60" i="23"/>
  <c r="AP59" i="23"/>
  <c r="BF58" i="23"/>
  <c r="BE58" i="23"/>
  <c r="BC58" i="23"/>
  <c r="AS58" i="23"/>
  <c r="AR58" i="23"/>
  <c r="AU58" i="23" s="1"/>
  <c r="AQ58" i="23"/>
  <c r="AP58" i="23"/>
  <c r="AO58" i="23"/>
  <c r="AN58" i="23"/>
  <c r="F58" i="23"/>
  <c r="E58" i="23"/>
  <c r="AP57" i="23"/>
  <c r="AP56" i="23"/>
  <c r="BC55" i="23"/>
  <c r="BE55" i="23" s="1"/>
  <c r="AS55" i="23"/>
  <c r="AR55" i="23"/>
  <c r="AQ55" i="23"/>
  <c r="AP55" i="23"/>
  <c r="AO55" i="23"/>
  <c r="AN55" i="23"/>
  <c r="F55" i="23"/>
  <c r="E55" i="23"/>
  <c r="AP54" i="23"/>
  <c r="AP53" i="23"/>
  <c r="AP52" i="23"/>
  <c r="BC51" i="23"/>
  <c r="AS51" i="23"/>
  <c r="AR51" i="23"/>
  <c r="AQ51" i="23"/>
  <c r="AP51" i="23"/>
  <c r="AO51" i="23"/>
  <c r="AN51" i="23"/>
  <c r="F51" i="23"/>
  <c r="E51" i="23"/>
  <c r="AP50" i="23"/>
  <c r="AP49" i="23"/>
  <c r="BF48" i="23"/>
  <c r="BC48" i="23"/>
  <c r="BE48" i="23" s="1"/>
  <c r="AS48" i="23"/>
  <c r="AR48" i="23"/>
  <c r="AQ48" i="23"/>
  <c r="AP48" i="23"/>
  <c r="AO48" i="23"/>
  <c r="AN48" i="23"/>
  <c r="F48" i="23"/>
  <c r="E48" i="23"/>
  <c r="AP47" i="23"/>
  <c r="BC46" i="23"/>
  <c r="AS46" i="23"/>
  <c r="AR46" i="23"/>
  <c r="AQ46" i="23"/>
  <c r="AP46" i="23"/>
  <c r="AV46" i="23" s="1"/>
  <c r="AO46" i="23"/>
  <c r="AN46" i="23"/>
  <c r="F46" i="23"/>
  <c r="E46" i="23"/>
  <c r="BE45" i="23"/>
  <c r="BC45" i="23"/>
  <c r="BF45" i="23" s="1"/>
  <c r="AS45" i="23"/>
  <c r="AR45" i="23"/>
  <c r="AU45" i="23" s="1"/>
  <c r="AQ45" i="23"/>
  <c r="AP45" i="23"/>
  <c r="AO45" i="23"/>
  <c r="AN45" i="23"/>
  <c r="F45" i="23"/>
  <c r="E45" i="23"/>
  <c r="BC44" i="23"/>
  <c r="AS44" i="23"/>
  <c r="AR44" i="23"/>
  <c r="AQ44" i="23"/>
  <c r="AU44" i="23" s="1"/>
  <c r="AW44" i="23" s="1"/>
  <c r="AP44" i="23"/>
  <c r="AO44" i="23"/>
  <c r="AN44" i="23"/>
  <c r="F44" i="23"/>
  <c r="E44" i="23"/>
  <c r="AR43" i="23"/>
  <c r="AP43" i="23"/>
  <c r="AS43" i="23"/>
  <c r="E43" i="23"/>
  <c r="BC42" i="23"/>
  <c r="AS42" i="23"/>
  <c r="AR42" i="23"/>
  <c r="AQ42" i="23"/>
  <c r="AP42" i="23"/>
  <c r="AO42" i="23"/>
  <c r="AN42" i="23"/>
  <c r="F42" i="23"/>
  <c r="E42" i="23"/>
  <c r="AP41" i="23"/>
  <c r="AP40" i="23"/>
  <c r="BF39" i="23"/>
  <c r="BE39" i="23"/>
  <c r="BC39" i="23"/>
  <c r="AV39" i="23"/>
  <c r="AS39" i="23"/>
  <c r="AR39" i="23"/>
  <c r="AU39" i="23" s="1"/>
  <c r="AW39" i="23" s="1"/>
  <c r="AQ39" i="23"/>
  <c r="AP39" i="23"/>
  <c r="AO39" i="23"/>
  <c r="AN39" i="23"/>
  <c r="F39" i="23"/>
  <c r="E39" i="23"/>
  <c r="AR38" i="23"/>
  <c r="AP38" i="23"/>
  <c r="AR37" i="23"/>
  <c r="AP37" i="23"/>
  <c r="AS37" i="23"/>
  <c r="BF36" i="23"/>
  <c r="BC36" i="23"/>
  <c r="BE36" i="23" s="1"/>
  <c r="AS36" i="23"/>
  <c r="AR36" i="23"/>
  <c r="AQ36" i="23"/>
  <c r="AP36" i="23"/>
  <c r="AU36" i="23" s="1"/>
  <c r="AO36" i="23"/>
  <c r="AN36" i="23"/>
  <c r="F36" i="23"/>
  <c r="E36" i="23"/>
  <c r="BC35" i="23"/>
  <c r="BF35" i="23" s="1"/>
  <c r="AV35" i="23"/>
  <c r="AS35" i="23"/>
  <c r="AR35" i="23"/>
  <c r="AU35" i="23" s="1"/>
  <c r="AQ35" i="23"/>
  <c r="AP35" i="23"/>
  <c r="AO35" i="23"/>
  <c r="AN35" i="23"/>
  <c r="F35" i="23"/>
  <c r="E35" i="23"/>
  <c r="AP34" i="23"/>
  <c r="BC33" i="23"/>
  <c r="AS33" i="23"/>
  <c r="AR33" i="23"/>
  <c r="AQ33" i="23"/>
  <c r="AP33" i="23"/>
  <c r="AO33" i="23"/>
  <c r="AN33" i="23"/>
  <c r="F33" i="23"/>
  <c r="E33" i="23"/>
  <c r="BF32" i="23"/>
  <c r="BC32" i="23"/>
  <c r="BE32" i="23" s="1"/>
  <c r="AS32" i="23"/>
  <c r="AR32" i="23"/>
  <c r="AQ32" i="23"/>
  <c r="AP32" i="23"/>
  <c r="AO32" i="23"/>
  <c r="AN32" i="23"/>
  <c r="F32" i="23"/>
  <c r="E32" i="23"/>
  <c r="AP31" i="23"/>
  <c r="AS30" i="23"/>
  <c r="AP29" i="23"/>
  <c r="AP28" i="23"/>
  <c r="BF27" i="23"/>
  <c r="BE27" i="23"/>
  <c r="BC27" i="23"/>
  <c r="AS27" i="23"/>
  <c r="AR27" i="23"/>
  <c r="AQ27" i="23"/>
  <c r="AP27" i="23"/>
  <c r="AO27" i="23"/>
  <c r="AN27" i="23"/>
  <c r="F27" i="23"/>
  <c r="E27" i="23"/>
  <c r="BF26" i="23"/>
  <c r="BC26" i="23"/>
  <c r="BE26" i="23" s="1"/>
  <c r="AS26" i="23"/>
  <c r="AR26" i="23"/>
  <c r="AQ26" i="23"/>
  <c r="AP26" i="23"/>
  <c r="AU26" i="23" s="1"/>
  <c r="AO26" i="23"/>
  <c r="AN26" i="23"/>
  <c r="F26" i="23"/>
  <c r="E26" i="23"/>
  <c r="AP25" i="23"/>
  <c r="BC24" i="23"/>
  <c r="AU24" i="23"/>
  <c r="AW24" i="23" s="1"/>
  <c r="AS24" i="23"/>
  <c r="AR24" i="23"/>
  <c r="AQ24" i="23"/>
  <c r="AP24" i="23"/>
  <c r="AO24" i="23"/>
  <c r="AV24" i="23" s="1"/>
  <c r="AN24" i="23"/>
  <c r="F24" i="23"/>
  <c r="E24" i="23"/>
  <c r="BM23" i="23"/>
  <c r="AR23" i="23"/>
  <c r="AP23" i="23"/>
  <c r="AS23" i="23"/>
  <c r="BM22" i="23"/>
  <c r="BC22" i="23"/>
  <c r="BE22" i="23" s="1"/>
  <c r="AS22" i="23"/>
  <c r="AR22" i="23"/>
  <c r="AQ22" i="23"/>
  <c r="AP22" i="23"/>
  <c r="AO22" i="23"/>
  <c r="AN22" i="23"/>
  <c r="F22" i="23"/>
  <c r="E22" i="23"/>
  <c r="BM21" i="23"/>
  <c r="AP21" i="23"/>
  <c r="BM20" i="23"/>
  <c r="BC20" i="23"/>
  <c r="BF20" i="23" s="1"/>
  <c r="AS20" i="23"/>
  <c r="AR20" i="23"/>
  <c r="AQ20" i="23"/>
  <c r="AU20" i="23" s="1"/>
  <c r="AW20" i="23" s="1"/>
  <c r="AP20" i="23"/>
  <c r="AO20" i="23"/>
  <c r="AN20" i="23"/>
  <c r="F20" i="23"/>
  <c r="E20" i="23"/>
  <c r="BM19" i="23"/>
  <c r="AP19" i="23"/>
  <c r="BM18" i="23"/>
  <c r="AR18" i="23"/>
  <c r="AP18" i="23"/>
  <c r="BM17" i="23"/>
  <c r="BC17" i="23"/>
  <c r="BF17" i="23" s="1"/>
  <c r="AU17" i="23"/>
  <c r="AW17" i="23" s="1"/>
  <c r="AS17" i="23"/>
  <c r="AR17" i="23"/>
  <c r="AQ17" i="23"/>
  <c r="AP17" i="23"/>
  <c r="AO17" i="23"/>
  <c r="AV17" i="23" s="1"/>
  <c r="AY17" i="23" s="1"/>
  <c r="AZ17" i="23" s="1"/>
  <c r="BA17" i="23" s="1"/>
  <c r="AN17" i="23"/>
  <c r="F17" i="23"/>
  <c r="E17" i="23"/>
  <c r="BM16" i="23"/>
  <c r="AP16" i="23"/>
  <c r="BM15" i="23"/>
  <c r="AR15" i="23"/>
  <c r="AP15" i="23"/>
  <c r="AS15" i="23"/>
  <c r="BM14" i="23"/>
  <c r="AR14" i="23"/>
  <c r="AP14" i="23"/>
  <c r="AS14" i="23"/>
  <c r="BM13" i="23"/>
  <c r="AS13" i="23"/>
  <c r="AR13" i="23"/>
  <c r="AP13" i="23"/>
  <c r="AO13" i="23"/>
  <c r="H13" i="23"/>
  <c r="E13" i="23"/>
  <c r="BM12" i="23"/>
  <c r="AR12" i="23"/>
  <c r="AP12" i="23"/>
  <c r="AS12" i="23"/>
  <c r="BM11" i="23"/>
  <c r="AR11" i="23"/>
  <c r="AP11" i="23"/>
  <c r="AS11" i="23"/>
  <c r="AP10" i="23"/>
  <c r="AP9" i="23"/>
  <c r="AP8" i="23"/>
  <c r="AP7" i="23"/>
  <c r="AP6" i="23"/>
  <c r="AP5" i="23"/>
  <c r="AP4" i="23"/>
  <c r="AP3" i="23"/>
  <c r="AP2" i="23"/>
  <c r="AX289" i="23" l="1"/>
  <c r="AW289" i="23"/>
  <c r="AX492" i="23"/>
  <c r="AW492" i="23"/>
  <c r="AX36" i="23"/>
  <c r="AW36" i="23"/>
  <c r="AX207" i="23"/>
  <c r="AW207" i="23"/>
  <c r="AX26" i="23"/>
  <c r="AW26" i="23"/>
  <c r="BF229" i="23"/>
  <c r="BE229" i="23"/>
  <c r="BE44" i="23"/>
  <c r="BF44" i="23"/>
  <c r="BD75" i="23"/>
  <c r="BG75" i="23" s="1"/>
  <c r="BH75" i="23" s="1"/>
  <c r="BI75" i="23" s="1"/>
  <c r="BE61" i="23"/>
  <c r="BF61" i="23"/>
  <c r="AW95" i="23"/>
  <c r="AX95" i="23"/>
  <c r="AY95" i="23" s="1"/>
  <c r="AZ95" i="23" s="1"/>
  <c r="BA95" i="23" s="1"/>
  <c r="AU118" i="23"/>
  <c r="AV119" i="23"/>
  <c r="AV207" i="23"/>
  <c r="AY207" i="23" s="1"/>
  <c r="AZ207" i="23" s="1"/>
  <c r="BA207" i="23" s="1"/>
  <c r="AW264" i="23"/>
  <c r="AX264" i="23"/>
  <c r="AV290" i="23"/>
  <c r="BE293" i="23"/>
  <c r="BF293" i="23"/>
  <c r="AW302" i="23"/>
  <c r="AX302" i="23"/>
  <c r="AX525" i="23"/>
  <c r="AW525" i="23"/>
  <c r="AV532" i="23"/>
  <c r="AU532" i="23"/>
  <c r="BE62" i="23"/>
  <c r="BF62" i="23"/>
  <c r="BF498" i="23"/>
  <c r="BE498" i="23"/>
  <c r="BD26" i="23"/>
  <c r="BG26" i="23" s="1"/>
  <c r="BH26" i="23" s="1"/>
  <c r="BI26" i="23" s="1"/>
  <c r="AU27" i="23"/>
  <c r="BF42" i="23"/>
  <c r="BE42" i="23"/>
  <c r="AV103" i="23"/>
  <c r="AU115" i="23"/>
  <c r="AW115" i="23" s="1"/>
  <c r="AU126" i="23"/>
  <c r="AW126" i="23" s="1"/>
  <c r="AU132" i="23"/>
  <c r="AU202" i="23"/>
  <c r="AU230" i="23"/>
  <c r="AU236" i="23"/>
  <c r="AX236" i="23" s="1"/>
  <c r="AV237" i="23"/>
  <c r="AU240" i="23"/>
  <c r="AW242" i="23"/>
  <c r="AX253" i="23"/>
  <c r="AW253" i="23"/>
  <c r="BF278" i="23"/>
  <c r="BE278" i="23"/>
  <c r="AV400" i="23"/>
  <c r="AV417" i="23"/>
  <c r="AW499" i="23"/>
  <c r="AX499" i="23"/>
  <c r="BE565" i="23"/>
  <c r="BF565" i="23"/>
  <c r="AU271" i="23"/>
  <c r="BE279" i="23"/>
  <c r="BF283" i="23"/>
  <c r="BE283" i="23"/>
  <c r="AY293" i="23"/>
  <c r="AZ293" i="23" s="1"/>
  <c r="BE415" i="23"/>
  <c r="BF415" i="23"/>
  <c r="BF480" i="23"/>
  <c r="BE480" i="23"/>
  <c r="BF578" i="23"/>
  <c r="BE578" i="23"/>
  <c r="BF525" i="23"/>
  <c r="BE525" i="23"/>
  <c r="BF239" i="23"/>
  <c r="BE239" i="23"/>
  <c r="AV36" i="23"/>
  <c r="AU88" i="23"/>
  <c r="AU103" i="23"/>
  <c r="BE226" i="23"/>
  <c r="BF226" i="23"/>
  <c r="BE230" i="23"/>
  <c r="BF230" i="23"/>
  <c r="BE265" i="23"/>
  <c r="BF265" i="23"/>
  <c r="BE270" i="23"/>
  <c r="BF299" i="23"/>
  <c r="BE334" i="23"/>
  <c r="BF334" i="23"/>
  <c r="BE347" i="23"/>
  <c r="BF347" i="23"/>
  <c r="BF375" i="23"/>
  <c r="BE375" i="23"/>
  <c r="BE380" i="23"/>
  <c r="F392" i="23"/>
  <c r="AQ392" i="23"/>
  <c r="AV392" i="23" s="1"/>
  <c r="BC392" i="23"/>
  <c r="BE426" i="23"/>
  <c r="BF426" i="23"/>
  <c r="AX502" i="23"/>
  <c r="AW502" i="23"/>
  <c r="AV609" i="23"/>
  <c r="AW143" i="23"/>
  <c r="AX143" i="23"/>
  <c r="AV99" i="23"/>
  <c r="BF238" i="23"/>
  <c r="AV42" i="23"/>
  <c r="BF67" i="23"/>
  <c r="BE67" i="23"/>
  <c r="BF87" i="23"/>
  <c r="BE87" i="23"/>
  <c r="AU173" i="23"/>
  <c r="BF184" i="23"/>
  <c r="BE184" i="23"/>
  <c r="BF236" i="23"/>
  <c r="BF243" i="23"/>
  <c r="AU260" i="23"/>
  <c r="BF290" i="23"/>
  <c r="BE290" i="23"/>
  <c r="AV298" i="23"/>
  <c r="AU298" i="23"/>
  <c r="AW298" i="23" s="1"/>
  <c r="BF501" i="23"/>
  <c r="BE501" i="23"/>
  <c r="BE547" i="23"/>
  <c r="BF547" i="23"/>
  <c r="BE33" i="23"/>
  <c r="BF33" i="23"/>
  <c r="BF485" i="23"/>
  <c r="BE485" i="23"/>
  <c r="BE168" i="23"/>
  <c r="BF168" i="23"/>
  <c r="BD13" i="23"/>
  <c r="AV22" i="23"/>
  <c r="AV27" i="23"/>
  <c r="AV33" i="23"/>
  <c r="AX44" i="23"/>
  <c r="AU62" i="23"/>
  <c r="AU99" i="23"/>
  <c r="AX99" i="23" s="1"/>
  <c r="AV126" i="23"/>
  <c r="AU165" i="23"/>
  <c r="AX165" i="23" s="1"/>
  <c r="BE198" i="23"/>
  <c r="BE227" i="23"/>
  <c r="AX263" i="23"/>
  <c r="AW263" i="23"/>
  <c r="BF376" i="23"/>
  <c r="BE403" i="23"/>
  <c r="BF403" i="23"/>
  <c r="AW474" i="23"/>
  <c r="AX474" i="23"/>
  <c r="AV531" i="23"/>
  <c r="BE548" i="23"/>
  <c r="BF548" i="23"/>
  <c r="BE562" i="23"/>
  <c r="BF562" i="23"/>
  <c r="BE662" i="23"/>
  <c r="BF662" i="23"/>
  <c r="BE24" i="23"/>
  <c r="BF24" i="23"/>
  <c r="BE114" i="23"/>
  <c r="BF114" i="23"/>
  <c r="BE590" i="23"/>
  <c r="BF590" i="23"/>
  <c r="AW60" i="23"/>
  <c r="AY60" i="23" s="1"/>
  <c r="AZ60" i="23" s="1"/>
  <c r="BA60" i="23" s="1"/>
  <c r="AX60" i="23"/>
  <c r="BF164" i="23"/>
  <c r="BE164" i="23"/>
  <c r="BF195" i="23"/>
  <c r="BE195" i="23"/>
  <c r="BF211" i="23"/>
  <c r="BE211" i="23"/>
  <c r="BE216" i="23"/>
  <c r="BF216" i="23"/>
  <c r="AU225" i="23"/>
  <c r="BF276" i="23"/>
  <c r="BE276" i="23"/>
  <c r="AU278" i="23"/>
  <c r="AW278" i="23" s="1"/>
  <c r="AY278" i="23" s="1"/>
  <c r="AZ278" i="23" s="1"/>
  <c r="BA278" i="23" s="1"/>
  <c r="BE473" i="23"/>
  <c r="BF473" i="23"/>
  <c r="AU490" i="23"/>
  <c r="BE558" i="23"/>
  <c r="BF558" i="23"/>
  <c r="AV20" i="23"/>
  <c r="AY20" i="23" s="1"/>
  <c r="AZ20" i="23" s="1"/>
  <c r="BA20" i="23" s="1"/>
  <c r="AU33" i="23"/>
  <c r="AX33" i="23" s="1"/>
  <c r="AU42" i="23"/>
  <c r="AV45" i="23"/>
  <c r="AV48" i="23"/>
  <c r="AU55" i="23"/>
  <c r="AW55" i="23" s="1"/>
  <c r="AV58" i="23"/>
  <c r="AU67" i="23"/>
  <c r="AW67" i="23" s="1"/>
  <c r="AV88" i="23"/>
  <c r="AU102" i="23"/>
  <c r="AV109" i="23"/>
  <c r="AV132" i="23"/>
  <c r="AU135" i="23"/>
  <c r="AU138" i="23"/>
  <c r="AV173" i="23"/>
  <c r="AU182" i="23"/>
  <c r="AX182" i="23" s="1"/>
  <c r="AU211" i="23"/>
  <c r="AV212" i="23"/>
  <c r="AV230" i="23"/>
  <c r="AU234" i="23"/>
  <c r="AV259" i="23"/>
  <c r="AV267" i="23"/>
  <c r="BF269" i="23"/>
  <c r="BE269" i="23"/>
  <c r="AV277" i="23"/>
  <c r="AV289" i="23"/>
  <c r="BF353" i="23"/>
  <c r="BE353" i="23"/>
  <c r="AU361" i="23"/>
  <c r="BF384" i="23"/>
  <c r="BE384" i="23"/>
  <c r="AV390" i="23"/>
  <c r="AV391" i="23"/>
  <c r="AU406" i="23"/>
  <c r="AU457" i="23"/>
  <c r="AV458" i="23"/>
  <c r="AV471" i="23"/>
  <c r="AU478" i="23"/>
  <c r="AV490" i="23"/>
  <c r="BF491" i="23"/>
  <c r="BE491" i="23"/>
  <c r="BF494" i="23"/>
  <c r="BE494" i="23"/>
  <c r="AU521" i="23"/>
  <c r="AV527" i="23"/>
  <c r="AV616" i="23"/>
  <c r="AU636" i="23"/>
  <c r="AX639" i="23"/>
  <c r="AU640" i="23"/>
  <c r="BF477" i="23"/>
  <c r="BE477" i="23"/>
  <c r="AU531" i="23"/>
  <c r="AV26" i="23"/>
  <c r="AV61" i="23"/>
  <c r="AV143" i="23"/>
  <c r="AV194" i="23"/>
  <c r="AV238" i="23"/>
  <c r="AU245" i="23"/>
  <c r="AV256" i="23"/>
  <c r="AY261" i="23"/>
  <c r="AZ261" i="23" s="1"/>
  <c r="BA261" i="23" s="1"/>
  <c r="AU267" i="23"/>
  <c r="AX267" i="23" s="1"/>
  <c r="AU268" i="23"/>
  <c r="AU283" i="23"/>
  <c r="AU290" i="23"/>
  <c r="AU301" i="23"/>
  <c r="BF390" i="23"/>
  <c r="BE390" i="23"/>
  <c r="AW393" i="23"/>
  <c r="AX393" i="23"/>
  <c r="AU443" i="23"/>
  <c r="AU444" i="23"/>
  <c r="BF457" i="23"/>
  <c r="BE457" i="23"/>
  <c r="BE461" i="23"/>
  <c r="AY587" i="23"/>
  <c r="AZ587" i="23" s="1"/>
  <c r="BA587" i="23" s="1"/>
  <c r="BF592" i="23"/>
  <c r="BF620" i="23"/>
  <c r="BF660" i="23"/>
  <c r="AU518" i="23"/>
  <c r="AW518" i="23" s="1"/>
  <c r="AV32" i="23"/>
  <c r="AV44" i="23"/>
  <c r="AY44" i="23" s="1"/>
  <c r="AZ44" i="23" s="1"/>
  <c r="BA44" i="23" s="1"/>
  <c r="AU46" i="23"/>
  <c r="BF55" i="23"/>
  <c r="AV62" i="23"/>
  <c r="AV66" i="23"/>
  <c r="BF70" i="23"/>
  <c r="AV91" i="23"/>
  <c r="AU106" i="23"/>
  <c r="AV115" i="23"/>
  <c r="AV118" i="23"/>
  <c r="AU134" i="23"/>
  <c r="AU176" i="23"/>
  <c r="BE191" i="23"/>
  <c r="AU193" i="23"/>
  <c r="AU223" i="23"/>
  <c r="AU226" i="23"/>
  <c r="AV242" i="23"/>
  <c r="AY242" i="23" s="1"/>
  <c r="AZ242" i="23" s="1"/>
  <c r="BA242" i="23" s="1"/>
  <c r="AQ272" i="23"/>
  <c r="AU272" i="23" s="1"/>
  <c r="AY273" i="23"/>
  <c r="AZ273" i="23" s="1"/>
  <c r="BA273" i="23" s="1"/>
  <c r="AU274" i="23"/>
  <c r="AX274" i="23" s="1"/>
  <c r="BE277" i="23"/>
  <c r="BF277" i="23"/>
  <c r="AV279" i="23"/>
  <c r="AW293" i="23"/>
  <c r="AX293" i="23"/>
  <c r="AV319" i="23"/>
  <c r="BF365" i="23"/>
  <c r="AU410" i="23"/>
  <c r="AX410" i="23" s="1"/>
  <c r="BE430" i="23"/>
  <c r="BE442" i="23"/>
  <c r="BF474" i="23"/>
  <c r="BE474" i="23"/>
  <c r="AV481" i="23"/>
  <c r="AU483" i="23"/>
  <c r="BE499" i="23"/>
  <c r="BF499" i="23"/>
  <c r="BF517" i="23"/>
  <c r="AU519" i="23"/>
  <c r="BE526" i="23"/>
  <c r="BF537" i="23"/>
  <c r="BE543" i="23"/>
  <c r="BF543" i="23"/>
  <c r="BF569" i="23"/>
  <c r="BE570" i="23"/>
  <c r="AU602" i="23"/>
  <c r="AU614" i="23"/>
  <c r="AV626" i="23"/>
  <c r="BE642" i="23"/>
  <c r="BF642" i="23"/>
  <c r="AU645" i="23"/>
  <c r="AW645" i="23" s="1"/>
  <c r="BF588" i="23"/>
  <c r="BE588" i="23"/>
  <c r="AV67" i="23"/>
  <c r="AV101" i="23"/>
  <c r="BE126" i="23"/>
  <c r="AU174" i="23"/>
  <c r="AU187" i="23"/>
  <c r="AV211" i="23"/>
  <c r="AU216" i="23"/>
  <c r="BE222" i="23"/>
  <c r="AU257" i="23"/>
  <c r="AW257" i="23" s="1"/>
  <c r="AY257" i="23" s="1"/>
  <c r="AZ257" i="23" s="1"/>
  <c r="BA257" i="23" s="1"/>
  <c r="BC271" i="23"/>
  <c r="BE271" i="23" s="1"/>
  <c r="F271" i="23"/>
  <c r="AV299" i="23"/>
  <c r="AU353" i="23"/>
  <c r="AU360" i="23"/>
  <c r="BF391" i="23"/>
  <c r="BF417" i="23"/>
  <c r="AU419" i="23"/>
  <c r="AV420" i="23"/>
  <c r="AW448" i="23"/>
  <c r="AX448" i="23"/>
  <c r="AV461" i="23"/>
  <c r="BE471" i="23"/>
  <c r="AU494" i="23"/>
  <c r="AV495" i="23"/>
  <c r="AV498" i="23"/>
  <c r="BE518" i="23"/>
  <c r="BF518" i="23"/>
  <c r="BF538" i="23"/>
  <c r="BE538" i="23"/>
  <c r="AU545" i="23"/>
  <c r="AU554" i="23"/>
  <c r="AU555" i="23"/>
  <c r="AX579" i="23"/>
  <c r="AW579" i="23"/>
  <c r="AY579" i="23" s="1"/>
  <c r="AZ579" i="23" s="1"/>
  <c r="BA579" i="23" s="1"/>
  <c r="AU590" i="23"/>
  <c r="AV600" i="23"/>
  <c r="BE613" i="23"/>
  <c r="BF613" i="23"/>
  <c r="AU625" i="23"/>
  <c r="BF633" i="23"/>
  <c r="BE633" i="23"/>
  <c r="AV640" i="23"/>
  <c r="BF641" i="23"/>
  <c r="BE641" i="23"/>
  <c r="BF651" i="23"/>
  <c r="BE651" i="23"/>
  <c r="AV656" i="23"/>
  <c r="AV191" i="23"/>
  <c r="AV195" i="23"/>
  <c r="AV239" i="23"/>
  <c r="AU270" i="23"/>
  <c r="AU368" i="23"/>
  <c r="AV373" i="23"/>
  <c r="AX415" i="23"/>
  <c r="AW415" i="23"/>
  <c r="BE444" i="23"/>
  <c r="BF444" i="23"/>
  <c r="AV522" i="23"/>
  <c r="AV530" i="23"/>
  <c r="AV570" i="23"/>
  <c r="AX662" i="23"/>
  <c r="AW662" i="23"/>
  <c r="AU294" i="23"/>
  <c r="AV322" i="23"/>
  <c r="AV361" i="23"/>
  <c r="AV364" i="23"/>
  <c r="AV372" i="23"/>
  <c r="AU377" i="23"/>
  <c r="AV378" i="23"/>
  <c r="AU390" i="23"/>
  <c r="AU402" i="23"/>
  <c r="AU405" i="23"/>
  <c r="AU418" i="23"/>
  <c r="AW418" i="23" s="1"/>
  <c r="AU425" i="23"/>
  <c r="AV473" i="23"/>
  <c r="AV478" i="23"/>
  <c r="AV479" i="23"/>
  <c r="AU497" i="23"/>
  <c r="AV502" i="23"/>
  <c r="AV505" i="23"/>
  <c r="AU510" i="23"/>
  <c r="AU559" i="23"/>
  <c r="AU566" i="23"/>
  <c r="AU593" i="23"/>
  <c r="AV598" i="23"/>
  <c r="AU603" i="23"/>
  <c r="AV605" i="23"/>
  <c r="AV632" i="23"/>
  <c r="AV637" i="23"/>
  <c r="AU643" i="23"/>
  <c r="AV645" i="23"/>
  <c r="AU655" i="23"/>
  <c r="AV520" i="24"/>
  <c r="AU580" i="23"/>
  <c r="AU622" i="23"/>
  <c r="AX622" i="23" s="1"/>
  <c r="AU626" i="23"/>
  <c r="AU638" i="23"/>
  <c r="AU644" i="23"/>
  <c r="AU656" i="23"/>
  <c r="AV661" i="23"/>
  <c r="AV271" i="23"/>
  <c r="AV285" i="23"/>
  <c r="AV302" i="23"/>
  <c r="AU349" i="23"/>
  <c r="AU376" i="23"/>
  <c r="AU378" i="23"/>
  <c r="AW378" i="23" s="1"/>
  <c r="AU385" i="23"/>
  <c r="AV386" i="23"/>
  <c r="AV393" i="23"/>
  <c r="AU414" i="23"/>
  <c r="AV448" i="23"/>
  <c r="AV453" i="23"/>
  <c r="AV456" i="23"/>
  <c r="AV469" i="23"/>
  <c r="AV474" i="23"/>
  <c r="AU475" i="23"/>
  <c r="AU479" i="23"/>
  <c r="AU495" i="23"/>
  <c r="AU506" i="23"/>
  <c r="AV520" i="23"/>
  <c r="AV529" i="23"/>
  <c r="AV546" i="23"/>
  <c r="AY546" i="23" s="1"/>
  <c r="AZ546" i="23" s="1"/>
  <c r="BA546" i="23" s="1"/>
  <c r="AU558" i="23"/>
  <c r="AU562" i="23"/>
  <c r="AV565" i="23"/>
  <c r="BE583" i="23"/>
  <c r="AU584" i="23"/>
  <c r="AX584" i="23" s="1"/>
  <c r="BF585" i="23"/>
  <c r="BE586" i="23"/>
  <c r="BF593" i="23"/>
  <c r="AU598" i="23"/>
  <c r="AU605" i="23"/>
  <c r="AV606" i="23"/>
  <c r="BF608" i="23"/>
  <c r="AV613" i="23"/>
  <c r="AV624" i="23"/>
  <c r="BE625" i="23"/>
  <c r="AU633" i="23"/>
  <c r="BF647" i="23"/>
  <c r="BE655" i="23"/>
  <c r="AU279" i="23"/>
  <c r="AX279" i="23" s="1"/>
  <c r="AV288" i="23"/>
  <c r="AU299" i="23"/>
  <c r="AU304" i="23"/>
  <c r="AU312" i="23"/>
  <c r="AW312" i="23" s="1"/>
  <c r="AV313" i="23"/>
  <c r="AU334" i="23"/>
  <c r="AU347" i="23"/>
  <c r="AU351" i="23"/>
  <c r="AV365" i="23"/>
  <c r="AU373" i="23"/>
  <c r="AU374" i="23"/>
  <c r="AV395" i="23"/>
  <c r="AU400" i="23"/>
  <c r="AV407" i="23"/>
  <c r="AU423" i="23"/>
  <c r="AU426" i="23"/>
  <c r="AU430" i="23"/>
  <c r="AU461" i="23"/>
  <c r="AW461" i="23" s="1"/>
  <c r="AU464" i="23"/>
  <c r="AU491" i="23"/>
  <c r="AV492" i="23"/>
  <c r="AU498" i="23"/>
  <c r="AX498" i="23" s="1"/>
  <c r="AV499" i="23"/>
  <c r="AY499" i="23" s="1"/>
  <c r="AZ499" i="23" s="1"/>
  <c r="BA499" i="23" s="1"/>
  <c r="AU501" i="23"/>
  <c r="AV521" i="23"/>
  <c r="AV526" i="23"/>
  <c r="AU550" i="23"/>
  <c r="AU575" i="23"/>
  <c r="AV585" i="23"/>
  <c r="AY585" i="23" s="1"/>
  <c r="AZ585" i="23" s="1"/>
  <c r="BA585" i="23" s="1"/>
  <c r="AV590" i="23"/>
  <c r="AU611" i="23"/>
  <c r="AV639" i="23"/>
  <c r="AY639" i="23" s="1"/>
  <c r="AZ639" i="23" s="1"/>
  <c r="BA639" i="23" s="1"/>
  <c r="AV642" i="23"/>
  <c r="BF656" i="23"/>
  <c r="BE656" i="23"/>
  <c r="AU352" i="23"/>
  <c r="AV377" i="23"/>
  <c r="AU383" i="23"/>
  <c r="AV402" i="23"/>
  <c r="AV411" i="23"/>
  <c r="AV418" i="23"/>
  <c r="AV443" i="23"/>
  <c r="AV470" i="23"/>
  <c r="AU476" i="23"/>
  <c r="AW476" i="23" s="1"/>
  <c r="AV477" i="23"/>
  <c r="BE490" i="23"/>
  <c r="BF527" i="23"/>
  <c r="AU540" i="23"/>
  <c r="AU556" i="23"/>
  <c r="AV559" i="23"/>
  <c r="BF559" i="23"/>
  <c r="AU581" i="23"/>
  <c r="AU592" i="23"/>
  <c r="AX592" i="23" s="1"/>
  <c r="AV593" i="23"/>
  <c r="BE600" i="23"/>
  <c r="BF603" i="23"/>
  <c r="AU613" i="23"/>
  <c r="AU620" i="23"/>
  <c r="AU623" i="23"/>
  <c r="AU624" i="23"/>
  <c r="BE262" i="24"/>
  <c r="BF262" i="24"/>
  <c r="AU417" i="24"/>
  <c r="AU652" i="23"/>
  <c r="AU269" i="24"/>
  <c r="AU419" i="24"/>
  <c r="AV655" i="23"/>
  <c r="AU98" i="24"/>
  <c r="AU128" i="24"/>
  <c r="AU197" i="24"/>
  <c r="AV202" i="24"/>
  <c r="AV203" i="24"/>
  <c r="AU242" i="24"/>
  <c r="BE261" i="24"/>
  <c r="AU263" i="24"/>
  <c r="AW263" i="24" s="1"/>
  <c r="AV264" i="24"/>
  <c r="AV321" i="24"/>
  <c r="AV485" i="24"/>
  <c r="AU649" i="23"/>
  <c r="AU650" i="23"/>
  <c r="AV120" i="24"/>
  <c r="AV59" i="24"/>
  <c r="AV474" i="24"/>
  <c r="AU479" i="24"/>
  <c r="AV662" i="23"/>
  <c r="AU120" i="24"/>
  <c r="AX120" i="24" s="1"/>
  <c r="AV125" i="24"/>
  <c r="AU170" i="24"/>
  <c r="AV252" i="24"/>
  <c r="AV395" i="24"/>
  <c r="BE12" i="24"/>
  <c r="AU23" i="24"/>
  <c r="AV69" i="24"/>
  <c r="AV124" i="24"/>
  <c r="AV130" i="24"/>
  <c r="AU150" i="24"/>
  <c r="AV176" i="24"/>
  <c r="AV195" i="24"/>
  <c r="AV320" i="24"/>
  <c r="AV367" i="24"/>
  <c r="BF369" i="24"/>
  <c r="AV382" i="24"/>
  <c r="AV420" i="24"/>
  <c r="AV422" i="24"/>
  <c r="AV445" i="24"/>
  <c r="BE457" i="24"/>
  <c r="AV468" i="24"/>
  <c r="BE484" i="24"/>
  <c r="AV502" i="24"/>
  <c r="AV544" i="24"/>
  <c r="AV122" i="24"/>
  <c r="AV126" i="24"/>
  <c r="AU130" i="24"/>
  <c r="AW130" i="24" s="1"/>
  <c r="AU147" i="24"/>
  <c r="AV155" i="24"/>
  <c r="AV159" i="24"/>
  <c r="AU186" i="24"/>
  <c r="AU223" i="24"/>
  <c r="AX223" i="24" s="1"/>
  <c r="AV257" i="24"/>
  <c r="AU276" i="24"/>
  <c r="AX276" i="24" s="1"/>
  <c r="AV311" i="24"/>
  <c r="AU314" i="24"/>
  <c r="AW314" i="24" s="1"/>
  <c r="BE333" i="24"/>
  <c r="AV407" i="24"/>
  <c r="AU410" i="24"/>
  <c r="AW410" i="24" s="1"/>
  <c r="AV454" i="24"/>
  <c r="AV601" i="24"/>
  <c r="BF96" i="24"/>
  <c r="AV98" i="24"/>
  <c r="AU121" i="24"/>
  <c r="AU126" i="24"/>
  <c r="AW126" i="24" s="1"/>
  <c r="AU251" i="24"/>
  <c r="AU320" i="24"/>
  <c r="AX320" i="24" s="1"/>
  <c r="BE379" i="24"/>
  <c r="AV414" i="24"/>
  <c r="BE418" i="24"/>
  <c r="AV432" i="24"/>
  <c r="AV469" i="24"/>
  <c r="AU474" i="24"/>
  <c r="AU475" i="24"/>
  <c r="AV504" i="24"/>
  <c r="AV512" i="24"/>
  <c r="AV545" i="24"/>
  <c r="AV39" i="24"/>
  <c r="AV116" i="24"/>
  <c r="AU253" i="24"/>
  <c r="AV254" i="24"/>
  <c r="AV281" i="24"/>
  <c r="AV327" i="24"/>
  <c r="AV554" i="24"/>
  <c r="AU15" i="24"/>
  <c r="AV144" i="24"/>
  <c r="BF191" i="24"/>
  <c r="AU200" i="24"/>
  <c r="AV216" i="24"/>
  <c r="AV220" i="24"/>
  <c r="AV242" i="24"/>
  <c r="BF264" i="24"/>
  <c r="AV295" i="24"/>
  <c r="AU316" i="24"/>
  <c r="AX316" i="24" s="1"/>
  <c r="BE345" i="24"/>
  <c r="AV359" i="24"/>
  <c r="BF375" i="24"/>
  <c r="BE387" i="24"/>
  <c r="AV447" i="24"/>
  <c r="AV479" i="24"/>
  <c r="AV499" i="24"/>
  <c r="AV514" i="24"/>
  <c r="AY514" i="24" s="1"/>
  <c r="AZ514" i="24" s="1"/>
  <c r="BA514" i="24" s="1"/>
  <c r="AV92" i="24"/>
  <c r="AV263" i="24"/>
  <c r="AV466" i="24"/>
  <c r="AV162" i="24"/>
  <c r="AU229" i="24"/>
  <c r="AV374" i="24"/>
  <c r="AV459" i="24"/>
  <c r="AU33" i="24"/>
  <c r="AU116" i="24"/>
  <c r="AV145" i="24"/>
  <c r="AU146" i="24"/>
  <c r="AV147" i="24"/>
  <c r="AV186" i="24"/>
  <c r="AV204" i="24"/>
  <c r="AV223" i="24"/>
  <c r="AV231" i="24"/>
  <c r="AV308" i="24"/>
  <c r="AV329" i="24"/>
  <c r="AV330" i="24"/>
  <c r="AV410" i="24"/>
  <c r="AV472" i="24"/>
  <c r="AV473" i="24"/>
  <c r="BE489" i="24"/>
  <c r="AV493" i="24"/>
  <c r="BE537" i="24"/>
  <c r="AV541" i="24"/>
  <c r="AV549" i="24"/>
  <c r="AN603" i="24"/>
  <c r="E334" i="23"/>
  <c r="AN334" i="23"/>
  <c r="AO586" i="23"/>
  <c r="AQ13" i="23"/>
  <c r="AV13" i="23" s="1"/>
  <c r="F13" i="23"/>
  <c r="BC13" i="23"/>
  <c r="BE13" i="23" s="1"/>
  <c r="BG13" i="23" s="1"/>
  <c r="BH13" i="23" s="1"/>
  <c r="BI13" i="23" s="1"/>
  <c r="AO615" i="23"/>
  <c r="AO645" i="24"/>
  <c r="E645" i="24"/>
  <c r="AO94" i="23"/>
  <c r="AN537" i="23"/>
  <c r="AN13" i="23"/>
  <c r="E104" i="23"/>
  <c r="AO537" i="23"/>
  <c r="AV537" i="23" s="1"/>
  <c r="AY537" i="23" s="1"/>
  <c r="AZ537" i="23" s="1"/>
  <c r="BA537" i="23" s="1"/>
  <c r="E436" i="24"/>
  <c r="AO436" i="24"/>
  <c r="AV436" i="24" s="1"/>
  <c r="AV425" i="24"/>
  <c r="AV427" i="24"/>
  <c r="E432" i="24"/>
  <c r="AV434" i="24"/>
  <c r="AV430" i="24"/>
  <c r="AU433" i="24"/>
  <c r="BF15" i="24"/>
  <c r="AU70" i="24"/>
  <c r="AX70" i="24" s="1"/>
  <c r="BF73" i="24"/>
  <c r="AU75" i="24"/>
  <c r="AX75" i="24" s="1"/>
  <c r="AV78" i="24"/>
  <c r="BF104" i="24"/>
  <c r="BF106" i="24"/>
  <c r="AU144" i="24"/>
  <c r="AX144" i="24" s="1"/>
  <c r="AU214" i="24"/>
  <c r="AX214" i="24" s="1"/>
  <c r="AU220" i="24"/>
  <c r="BF235" i="24"/>
  <c r="AV261" i="24"/>
  <c r="AV337" i="24"/>
  <c r="AU350" i="24"/>
  <c r="AX350" i="24" s="1"/>
  <c r="BF360" i="24"/>
  <c r="AV363" i="24"/>
  <c r="AV366" i="24"/>
  <c r="BF383" i="24"/>
  <c r="AU396" i="24"/>
  <c r="BE405" i="24"/>
  <c r="AV408" i="24"/>
  <c r="AV413" i="24"/>
  <c r="BF423" i="24"/>
  <c r="BE447" i="24"/>
  <c r="AV452" i="24"/>
  <c r="AV455" i="24"/>
  <c r="AU459" i="24"/>
  <c r="AU480" i="24"/>
  <c r="AU500" i="24"/>
  <c r="AW500" i="24" s="1"/>
  <c r="BE503" i="24"/>
  <c r="BE515" i="24"/>
  <c r="BE520" i="24"/>
  <c r="AU540" i="24"/>
  <c r="AV597" i="24"/>
  <c r="AV12" i="24"/>
  <c r="AU32" i="24"/>
  <c r="AV33" i="24"/>
  <c r="BE34" i="24"/>
  <c r="BE162" i="24"/>
  <c r="AV165" i="24"/>
  <c r="BE174" i="24"/>
  <c r="BF181" i="24"/>
  <c r="BF188" i="24"/>
  <c r="BE190" i="24"/>
  <c r="AU195" i="24"/>
  <c r="AW195" i="24" s="1"/>
  <c r="AU230" i="24"/>
  <c r="AW230" i="24" s="1"/>
  <c r="AV234" i="24"/>
  <c r="AU277" i="24"/>
  <c r="AW277" i="24" s="1"/>
  <c r="AU301" i="24"/>
  <c r="BE320" i="24"/>
  <c r="AU321" i="24"/>
  <c r="AV15" i="24"/>
  <c r="AV18" i="24"/>
  <c r="BE74" i="24"/>
  <c r="BE124" i="24"/>
  <c r="AV158" i="24"/>
  <c r="BE160" i="24"/>
  <c r="BE242" i="24"/>
  <c r="AU243" i="24"/>
  <c r="AU254" i="24"/>
  <c r="AW254" i="24" s="1"/>
  <c r="AU260" i="24"/>
  <c r="AX260" i="24" s="1"/>
  <c r="AV262" i="24"/>
  <c r="AU292" i="24"/>
  <c r="BF312" i="24"/>
  <c r="AU315" i="24"/>
  <c r="AU331" i="24"/>
  <c r="AX331" i="24" s="1"/>
  <c r="BF356" i="24"/>
  <c r="BF361" i="24"/>
  <c r="AU372" i="24"/>
  <c r="AW372" i="24" s="1"/>
  <c r="AU381" i="24"/>
  <c r="BE407" i="24"/>
  <c r="BE445" i="24"/>
  <c r="AU441" i="24"/>
  <c r="AU453" i="24"/>
  <c r="AX453" i="24" s="1"/>
  <c r="AV456" i="24"/>
  <c r="AU460" i="24"/>
  <c r="AV461" i="24"/>
  <c r="AV467" i="24"/>
  <c r="BE473" i="24"/>
  <c r="AU481" i="24"/>
  <c r="AV482" i="24"/>
  <c r="BF499" i="24"/>
  <c r="BE504" i="24"/>
  <c r="AU505" i="24"/>
  <c r="AX505" i="24" s="1"/>
  <c r="AV508" i="24"/>
  <c r="AV519" i="24"/>
  <c r="AV546" i="24"/>
  <c r="AU551" i="24"/>
  <c r="AX551" i="24" s="1"/>
  <c r="AU39" i="24"/>
  <c r="AW39" i="24" s="1"/>
  <c r="BF54" i="24"/>
  <c r="BF77" i="24"/>
  <c r="BF108" i="24"/>
  <c r="AV151" i="24"/>
  <c r="AV181" i="24"/>
  <c r="AV190" i="24"/>
  <c r="AU227" i="24"/>
  <c r="AU234" i="24"/>
  <c r="AW234" i="24" s="1"/>
  <c r="AV247" i="24"/>
  <c r="AU262" i="24"/>
  <c r="AX262" i="24" s="1"/>
  <c r="BF276" i="24"/>
  <c r="BE280" i="24"/>
  <c r="AU281" i="24"/>
  <c r="BF289" i="24"/>
  <c r="BE291" i="24"/>
  <c r="AU308" i="24"/>
  <c r="AW308" i="24" s="1"/>
  <c r="AY308" i="24" s="1"/>
  <c r="AZ308" i="24" s="1"/>
  <c r="BA308" i="24" s="1"/>
  <c r="BE330" i="24"/>
  <c r="AU340" i="24"/>
  <c r="AW340" i="24" s="1"/>
  <c r="AV342" i="24"/>
  <c r="AV358" i="24"/>
  <c r="AW359" i="24"/>
  <c r="AY359" i="24" s="1"/>
  <c r="AZ359" i="24" s="1"/>
  <c r="BA359" i="24" s="1"/>
  <c r="AU366" i="24"/>
  <c r="AW366" i="24" s="1"/>
  <c r="BE380" i="24"/>
  <c r="AV405" i="24"/>
  <c r="BE411" i="24"/>
  <c r="AU414" i="24"/>
  <c r="AW414" i="24" s="1"/>
  <c r="AV418" i="24"/>
  <c r="BE419" i="24"/>
  <c r="AU422" i="24"/>
  <c r="AU446" i="24"/>
  <c r="AX446" i="24" s="1"/>
  <c r="AU452" i="24"/>
  <c r="BE463" i="24"/>
  <c r="AU465" i="24"/>
  <c r="AV484" i="24"/>
  <c r="BF485" i="24"/>
  <c r="AV488" i="24"/>
  <c r="BF494" i="24"/>
  <c r="AV498" i="24"/>
  <c r="AV503" i="24"/>
  <c r="AU506" i="24"/>
  <c r="AW506" i="24" s="1"/>
  <c r="AV515" i="24"/>
  <c r="BE516" i="24"/>
  <c r="AU518" i="24"/>
  <c r="AV537" i="24"/>
  <c r="BE550" i="24"/>
  <c r="AU597" i="24"/>
  <c r="AV48" i="24"/>
  <c r="BF120" i="24"/>
  <c r="AY263" i="24"/>
  <c r="AZ263" i="24" s="1"/>
  <c r="BA263" i="24" s="1"/>
  <c r="BF295" i="24"/>
  <c r="BE296" i="24"/>
  <c r="BF326" i="24"/>
  <c r="BE350" i="24"/>
  <c r="BE365" i="24"/>
  <c r="BF392" i="24"/>
  <c r="AV448" i="24"/>
  <c r="BE451" i="24"/>
  <c r="AV429" i="24"/>
  <c r="AN432" i="24"/>
  <c r="E643" i="24"/>
  <c r="BE32" i="24"/>
  <c r="AU34" i="24"/>
  <c r="AX34" i="24" s="1"/>
  <c r="AV56" i="24"/>
  <c r="AV62" i="24"/>
  <c r="AU73" i="24"/>
  <c r="BE78" i="24"/>
  <c r="AV83" i="24"/>
  <c r="AU92" i="24"/>
  <c r="AV95" i="24"/>
  <c r="AV107" i="24"/>
  <c r="AU151" i="24"/>
  <c r="AX151" i="24" s="1"/>
  <c r="AU174" i="24"/>
  <c r="AW174" i="24" s="1"/>
  <c r="BE230" i="24"/>
  <c r="AU267" i="24"/>
  <c r="AX267" i="24" s="1"/>
  <c r="AV288" i="24"/>
  <c r="AV289" i="24"/>
  <c r="AV291" i="24"/>
  <c r="AU304" i="24"/>
  <c r="BE321" i="24"/>
  <c r="AU338" i="24"/>
  <c r="AX338" i="24" s="1"/>
  <c r="AV343" i="24"/>
  <c r="BE359" i="24"/>
  <c r="BF363" i="24"/>
  <c r="AU379" i="24"/>
  <c r="AU386" i="24"/>
  <c r="AW386" i="24" s="1"/>
  <c r="AV394" i="24"/>
  <c r="AV396" i="24"/>
  <c r="AV398" i="24"/>
  <c r="AU406" i="24"/>
  <c r="AX406" i="24" s="1"/>
  <c r="BF441" i="24"/>
  <c r="AU428" i="24"/>
  <c r="AX428" i="24" s="1"/>
  <c r="AU434" i="24"/>
  <c r="AU457" i="24"/>
  <c r="AX457" i="24" s="1"/>
  <c r="BE460" i="24"/>
  <c r="AU462" i="24"/>
  <c r="AU467" i="24"/>
  <c r="AX467" i="24" s="1"/>
  <c r="AU476" i="24"/>
  <c r="AW476" i="24" s="1"/>
  <c r="AU483" i="24"/>
  <c r="AX483" i="24" s="1"/>
  <c r="BF486" i="24"/>
  <c r="BF491" i="24"/>
  <c r="AU547" i="24"/>
  <c r="AW547" i="24" s="1"/>
  <c r="AV35" i="24"/>
  <c r="BE39" i="24"/>
  <c r="BE121" i="24"/>
  <c r="BF126" i="24"/>
  <c r="AU176" i="24"/>
  <c r="AU190" i="24"/>
  <c r="AW190" i="24" s="1"/>
  <c r="AU241" i="24"/>
  <c r="BE316" i="24"/>
  <c r="AV325" i="24"/>
  <c r="BF327" i="24"/>
  <c r="AU329" i="24"/>
  <c r="AX329" i="24" s="1"/>
  <c r="BE337" i="24"/>
  <c r="BF340" i="24"/>
  <c r="AU342" i="24"/>
  <c r="AV345" i="24"/>
  <c r="AV384" i="24"/>
  <c r="BF413" i="24"/>
  <c r="BF421" i="24"/>
  <c r="AU444" i="24"/>
  <c r="BF475" i="24"/>
  <c r="AU484" i="24"/>
  <c r="AX484" i="24" s="1"/>
  <c r="AU489" i="24"/>
  <c r="AU498" i="24"/>
  <c r="AW498" i="24" s="1"/>
  <c r="AV538" i="24"/>
  <c r="AV539" i="24"/>
  <c r="BE541" i="24"/>
  <c r="BE546" i="24"/>
  <c r="AU592" i="24"/>
  <c r="AX592" i="24" s="1"/>
  <c r="BC606" i="24"/>
  <c r="BE606" i="24" s="1"/>
  <c r="BF18" i="24"/>
  <c r="BE28" i="24"/>
  <c r="AV32" i="24"/>
  <c r="BE33" i="24"/>
  <c r="AV150" i="24"/>
  <c r="AV191" i="24"/>
  <c r="BE200" i="24"/>
  <c r="BF203" i="24"/>
  <c r="AW223" i="24"/>
  <c r="AY223" i="24" s="1"/>
  <c r="AZ223" i="24" s="1"/>
  <c r="BA223" i="24" s="1"/>
  <c r="AV230" i="24"/>
  <c r="AV233" i="24"/>
  <c r="AV238" i="24"/>
  <c r="BF246" i="24"/>
  <c r="AU248" i="24"/>
  <c r="AX248" i="24" s="1"/>
  <c r="BF266" i="24"/>
  <c r="BF274" i="24"/>
  <c r="BE281" i="24"/>
  <c r="AU288" i="24"/>
  <c r="AV301" i="24"/>
  <c r="BF351" i="24"/>
  <c r="AV372" i="24"/>
  <c r="BF374" i="24"/>
  <c r="AU378" i="24"/>
  <c r="AX378" i="24" s="1"/>
  <c r="AV381" i="24"/>
  <c r="AV392" i="24"/>
  <c r="AV412" i="24"/>
  <c r="AU432" i="24"/>
  <c r="BE456" i="24"/>
  <c r="BF461" i="24"/>
  <c r="BE471" i="24"/>
  <c r="AU473" i="24"/>
  <c r="AV475" i="24"/>
  <c r="AV480" i="24"/>
  <c r="AV490" i="24"/>
  <c r="BE497" i="24"/>
  <c r="AV505" i="24"/>
  <c r="AV517" i="24"/>
  <c r="AV540" i="24"/>
  <c r="AX23" i="24"/>
  <c r="AW23" i="24"/>
  <c r="AW70" i="24"/>
  <c r="AX128" i="24"/>
  <c r="AW128" i="24"/>
  <c r="AV23" i="24"/>
  <c r="BF23" i="24"/>
  <c r="BE35" i="24"/>
  <c r="BF49" i="24"/>
  <c r="AV54" i="24"/>
  <c r="BE59" i="24"/>
  <c r="AV67" i="24"/>
  <c r="BF70" i="24"/>
  <c r="AU74" i="24"/>
  <c r="AU78" i="24"/>
  <c r="AW78" i="24" s="1"/>
  <c r="AV93" i="24"/>
  <c r="AV104" i="24"/>
  <c r="AU113" i="24"/>
  <c r="AW113" i="24" s="1"/>
  <c r="AV114" i="24"/>
  <c r="BE122" i="24"/>
  <c r="AU124" i="24"/>
  <c r="AU164" i="24"/>
  <c r="AW164" i="24" s="1"/>
  <c r="BF195" i="24"/>
  <c r="BE195" i="24"/>
  <c r="AU212" i="24"/>
  <c r="AU280" i="24"/>
  <c r="BF317" i="24"/>
  <c r="BE317" i="24"/>
  <c r="BF342" i="24"/>
  <c r="BE342" i="24"/>
  <c r="AW396" i="24"/>
  <c r="AX396" i="24"/>
  <c r="BE163" i="24"/>
  <c r="BF163" i="24"/>
  <c r="BE11" i="24"/>
  <c r="AV26" i="24"/>
  <c r="AV28" i="24"/>
  <c r="AV49" i="24"/>
  <c r="BE60" i="24"/>
  <c r="AU61" i="24"/>
  <c r="AW61" i="24" s="1"/>
  <c r="AU64" i="24"/>
  <c r="AV65" i="24"/>
  <c r="BE69" i="24"/>
  <c r="AU79" i="24"/>
  <c r="BE91" i="24"/>
  <c r="AU96" i="24"/>
  <c r="AW96" i="24" s="1"/>
  <c r="BE100" i="24"/>
  <c r="AU101" i="24"/>
  <c r="AW101" i="24" s="1"/>
  <c r="AU104" i="24"/>
  <c r="AV115" i="24"/>
  <c r="BE116" i="24"/>
  <c r="AU125" i="24"/>
  <c r="AU132" i="24"/>
  <c r="AU136" i="24"/>
  <c r="BF143" i="24"/>
  <c r="BE143" i="24"/>
  <c r="BF151" i="24"/>
  <c r="BF164" i="24"/>
  <c r="BE164" i="24"/>
  <c r="BF214" i="24"/>
  <c r="BF251" i="24"/>
  <c r="BE251" i="24"/>
  <c r="AX269" i="24"/>
  <c r="AW269" i="24"/>
  <c r="AU12" i="24"/>
  <c r="BE53" i="24"/>
  <c r="AU59" i="24"/>
  <c r="AW59" i="24" s="1"/>
  <c r="AU67" i="24"/>
  <c r="AU83" i="24"/>
  <c r="AW83" i="24" s="1"/>
  <c r="AV100" i="24"/>
  <c r="AV106" i="24"/>
  <c r="BF107" i="24"/>
  <c r="BE127" i="24"/>
  <c r="AU140" i="24"/>
  <c r="AV174" i="24"/>
  <c r="AV197" i="24"/>
  <c r="BF204" i="24"/>
  <c r="BE204" i="24"/>
  <c r="BE233" i="24"/>
  <c r="BF233" i="24"/>
  <c r="BF243" i="24"/>
  <c r="BE243" i="24"/>
  <c r="AV267" i="24"/>
  <c r="AV275" i="24"/>
  <c r="AX308" i="24"/>
  <c r="BD34" i="24"/>
  <c r="AU35" i="24"/>
  <c r="AU49" i="24"/>
  <c r="AX49" i="24" s="1"/>
  <c r="AU56" i="24"/>
  <c r="AW56" i="24" s="1"/>
  <c r="AU69" i="24"/>
  <c r="AU122" i="24"/>
  <c r="BE132" i="24"/>
  <c r="BF132" i="24"/>
  <c r="AU162" i="24"/>
  <c r="AX162" i="24" s="1"/>
  <c r="AU194" i="24"/>
  <c r="AX194" i="24" s="1"/>
  <c r="AV214" i="24"/>
  <c r="AV356" i="24"/>
  <c r="AV11" i="24"/>
  <c r="BE48" i="24"/>
  <c r="AV53" i="24"/>
  <c r="AV60" i="24"/>
  <c r="BF64" i="24"/>
  <c r="AV74" i="24"/>
  <c r="AU77" i="24"/>
  <c r="AU91" i="24"/>
  <c r="BE101" i="24"/>
  <c r="BE114" i="24"/>
  <c r="AV121" i="24"/>
  <c r="BF125" i="24"/>
  <c r="BE125" i="24"/>
  <c r="AV127" i="24"/>
  <c r="AX130" i="24"/>
  <c r="BF140" i="24"/>
  <c r="BE140" i="24"/>
  <c r="BF158" i="24"/>
  <c r="AX195" i="24"/>
  <c r="BF231" i="24"/>
  <c r="BE231" i="24"/>
  <c r="E298" i="24"/>
  <c r="AO298" i="24"/>
  <c r="AV298" i="24" s="1"/>
  <c r="AN298" i="24"/>
  <c r="BF130" i="24"/>
  <c r="BE130" i="24"/>
  <c r="AX150" i="24"/>
  <c r="AW150" i="24"/>
  <c r="AY150" i="24" s="1"/>
  <c r="AZ150" i="24" s="1"/>
  <c r="BA150" i="24" s="1"/>
  <c r="AW214" i="24"/>
  <c r="BF272" i="24"/>
  <c r="BE272" i="24"/>
  <c r="AU11" i="24"/>
  <c r="AU47" i="24"/>
  <c r="AU53" i="24"/>
  <c r="AU60" i="24"/>
  <c r="AX60" i="24" s="1"/>
  <c r="AV61" i="24"/>
  <c r="AV64" i="24"/>
  <c r="BF75" i="24"/>
  <c r="BE83" i="24"/>
  <c r="AV101" i="24"/>
  <c r="BE115" i="24"/>
  <c r="AX126" i="24"/>
  <c r="AV136" i="24"/>
  <c r="BF150" i="24"/>
  <c r="BE150" i="24"/>
  <c r="AW151" i="24"/>
  <c r="AY151" i="24" s="1"/>
  <c r="AZ151" i="24" s="1"/>
  <c r="BF155" i="24"/>
  <c r="BE155" i="24"/>
  <c r="BF241" i="24"/>
  <c r="BE241" i="24"/>
  <c r="AW248" i="24"/>
  <c r="AY248" i="24" s="1"/>
  <c r="AZ248" i="24" s="1"/>
  <c r="BA248" i="24" s="1"/>
  <c r="AW483" i="24"/>
  <c r="AU127" i="24"/>
  <c r="AV128" i="24"/>
  <c r="AV250" i="24"/>
  <c r="AU275" i="24"/>
  <c r="AV276" i="24"/>
  <c r="AU282" i="24"/>
  <c r="AU295" i="24"/>
  <c r="AU306" i="24"/>
  <c r="AV312" i="24"/>
  <c r="AV314" i="24"/>
  <c r="AY314" i="24" s="1"/>
  <c r="AZ314" i="24" s="1"/>
  <c r="BA314" i="24" s="1"/>
  <c r="AV316" i="24"/>
  <c r="AU318" i="24"/>
  <c r="AX318" i="24" s="1"/>
  <c r="AV326" i="24"/>
  <c r="AV335" i="24"/>
  <c r="AU344" i="24"/>
  <c r="AU345" i="24"/>
  <c r="AU354" i="24"/>
  <c r="AU358" i="24"/>
  <c r="AU363" i="24"/>
  <c r="BF466" i="24"/>
  <c r="BE466" i="24"/>
  <c r="AU468" i="24"/>
  <c r="AW484" i="24"/>
  <c r="AY484" i="24" s="1"/>
  <c r="AZ484" i="24" s="1"/>
  <c r="BA484" i="24" s="1"/>
  <c r="AW492" i="24"/>
  <c r="AX492" i="24"/>
  <c r="AV235" i="24"/>
  <c r="AU246" i="24"/>
  <c r="AU256" i="24"/>
  <c r="AX256" i="24" s="1"/>
  <c r="AU264" i="24"/>
  <c r="AU270" i="24"/>
  <c r="AU312" i="24"/>
  <c r="AU322" i="24"/>
  <c r="AU326" i="24"/>
  <c r="AU351" i="24"/>
  <c r="AU360" i="24"/>
  <c r="AX360" i="24" s="1"/>
  <c r="AV361" i="24"/>
  <c r="BE483" i="24"/>
  <c r="BF483" i="24"/>
  <c r="BF508" i="24"/>
  <c r="BE508" i="24"/>
  <c r="AU510" i="24"/>
  <c r="AW510" i="24" s="1"/>
  <c r="BF596" i="24"/>
  <c r="BE596" i="24"/>
  <c r="AU598" i="24"/>
  <c r="AU181" i="24"/>
  <c r="AX181" i="24" s="1"/>
  <c r="BE197" i="24"/>
  <c r="BE202" i="24"/>
  <c r="AU203" i="24"/>
  <c r="BF207" i="24"/>
  <c r="BE223" i="24"/>
  <c r="BE227" i="24"/>
  <c r="AU235" i="24"/>
  <c r="BF258" i="24"/>
  <c r="BE260" i="24"/>
  <c r="AU261" i="24"/>
  <c r="AW261" i="24" s="1"/>
  <c r="BE263" i="24"/>
  <c r="BF269" i="24"/>
  <c r="BE277" i="24"/>
  <c r="AU289" i="24"/>
  <c r="AX289" i="24" s="1"/>
  <c r="BE292" i="24"/>
  <c r="AU296" i="24"/>
  <c r="BE311" i="24"/>
  <c r="BE315" i="24"/>
  <c r="BE325" i="24"/>
  <c r="BF331" i="24"/>
  <c r="AV333" i="24"/>
  <c r="BF378" i="24"/>
  <c r="BE378" i="24"/>
  <c r="BE431" i="24"/>
  <c r="BF431" i="24"/>
  <c r="BF477" i="24"/>
  <c r="BE477" i="24"/>
  <c r="BF498" i="24"/>
  <c r="BE498" i="24"/>
  <c r="BE138" i="24"/>
  <c r="AV143" i="24"/>
  <c r="AU145" i="24"/>
  <c r="BF159" i="24"/>
  <c r="AU167" i="24"/>
  <c r="AX167" i="24" s="1"/>
  <c r="BF194" i="24"/>
  <c r="AU199" i="24"/>
  <c r="AU207" i="24"/>
  <c r="AO212" i="24"/>
  <c r="BE212" i="24"/>
  <c r="AU233" i="24"/>
  <c r="AV258" i="24"/>
  <c r="AV266" i="24"/>
  <c r="AV268" i="24"/>
  <c r="AV269" i="24"/>
  <c r="AV277" i="24"/>
  <c r="BE288" i="24"/>
  <c r="AV299" i="24"/>
  <c r="BE301" i="24"/>
  <c r="BF318" i="24"/>
  <c r="AV328" i="24"/>
  <c r="BE329" i="24"/>
  <c r="AU330" i="24"/>
  <c r="BF338" i="24"/>
  <c r="BF344" i="24"/>
  <c r="BE354" i="24"/>
  <c r="BF388" i="24"/>
  <c r="BE388" i="24"/>
  <c r="AV404" i="24"/>
  <c r="BE430" i="24"/>
  <c r="BF430" i="24"/>
  <c r="AV435" i="24"/>
  <c r="F604" i="24"/>
  <c r="AN604" i="24"/>
  <c r="AV140" i="24"/>
  <c r="AV164" i="24"/>
  <c r="AV194" i="24"/>
  <c r="AU204" i="24"/>
  <c r="AU216" i="24"/>
  <c r="AV229" i="24"/>
  <c r="AU231" i="24"/>
  <c r="AV241" i="24"/>
  <c r="AV243" i="24"/>
  <c r="AU247" i="24"/>
  <c r="AV248" i="24"/>
  <c r="BF248" i="24"/>
  <c r="AU257" i="24"/>
  <c r="AV260" i="24"/>
  <c r="AU266" i="24"/>
  <c r="BE267" i="24"/>
  <c r="AV274" i="24"/>
  <c r="BF282" i="24"/>
  <c r="AU298" i="24"/>
  <c r="AX298" i="24" s="1"/>
  <c r="AU299" i="24"/>
  <c r="BE304" i="24"/>
  <c r="BF306" i="24"/>
  <c r="AV315" i="24"/>
  <c r="AV317" i="24"/>
  <c r="BF322" i="24"/>
  <c r="AU327" i="24"/>
  <c r="AU328" i="24"/>
  <c r="AX328" i="24" s="1"/>
  <c r="AV331" i="24"/>
  <c r="AU337" i="24"/>
  <c r="AX337" i="24" s="1"/>
  <c r="AV338" i="24"/>
  <c r="AV340" i="24"/>
  <c r="AV353" i="24"/>
  <c r="AU361" i="24"/>
  <c r="BF395" i="24"/>
  <c r="BE395" i="24"/>
  <c r="AU491" i="24"/>
  <c r="AV282" i="24"/>
  <c r="AV306" i="24"/>
  <c r="AV318" i="24"/>
  <c r="AV344" i="24"/>
  <c r="AU353" i="24"/>
  <c r="AW382" i="24"/>
  <c r="AX382" i="24"/>
  <c r="AV402" i="24"/>
  <c r="BE459" i="24"/>
  <c r="BF459" i="24"/>
  <c r="AV497" i="24"/>
  <c r="AU497" i="24"/>
  <c r="AU143" i="24"/>
  <c r="AU191" i="24"/>
  <c r="AV227" i="24"/>
  <c r="AU238" i="24"/>
  <c r="AV245" i="24"/>
  <c r="AV253" i="24"/>
  <c r="AV270" i="24"/>
  <c r="BF271" i="24"/>
  <c r="AU274" i="24"/>
  <c r="AV292" i="24"/>
  <c r="AV304" i="24"/>
  <c r="AX314" i="24"/>
  <c r="AV322" i="24"/>
  <c r="AV351" i="24"/>
  <c r="AV354" i="24"/>
  <c r="AV360" i="24"/>
  <c r="AV365" i="24"/>
  <c r="BF373" i="24"/>
  <c r="BE373" i="24"/>
  <c r="AX386" i="24"/>
  <c r="BF412" i="24"/>
  <c r="BE412" i="24"/>
  <c r="AX475" i="24"/>
  <c r="AW475" i="24"/>
  <c r="AY475" i="24" s="1"/>
  <c r="AZ475" i="24" s="1"/>
  <c r="BA475" i="24" s="1"/>
  <c r="BF481" i="24"/>
  <c r="BE481" i="24"/>
  <c r="AU552" i="24"/>
  <c r="AU362" i="24"/>
  <c r="AU367" i="24"/>
  <c r="AW367" i="24" s="1"/>
  <c r="AU395" i="24"/>
  <c r="AU397" i="24"/>
  <c r="AX397" i="24" s="1"/>
  <c r="AU398" i="24"/>
  <c r="AU401" i="24"/>
  <c r="AX401" i="24" s="1"/>
  <c r="AU404" i="24"/>
  <c r="AV421" i="24"/>
  <c r="AU425" i="24"/>
  <c r="AV426" i="24"/>
  <c r="AU435" i="24"/>
  <c r="AU470" i="24"/>
  <c r="AU482" i="24"/>
  <c r="AV483" i="24"/>
  <c r="AU487" i="24"/>
  <c r="AU488" i="24"/>
  <c r="AW488" i="24" s="1"/>
  <c r="AU503" i="24"/>
  <c r="AV507" i="24"/>
  <c r="AU509" i="24"/>
  <c r="AX509" i="24" s="1"/>
  <c r="AU520" i="24"/>
  <c r="AU546" i="24"/>
  <c r="AW546" i="24" s="1"/>
  <c r="AY546" i="24" s="1"/>
  <c r="AZ546" i="24" s="1"/>
  <c r="BA546" i="24" s="1"/>
  <c r="AU548" i="24"/>
  <c r="AU549" i="24"/>
  <c r="AV555" i="24"/>
  <c r="AU594" i="24"/>
  <c r="AU429" i="24"/>
  <c r="AV458" i="24"/>
  <c r="AU461" i="24"/>
  <c r="AX461" i="24" s="1"/>
  <c r="AV489" i="24"/>
  <c r="AU493" i="24"/>
  <c r="AV511" i="24"/>
  <c r="BE512" i="24"/>
  <c r="AU513" i="24"/>
  <c r="AX513" i="24" s="1"/>
  <c r="BE519" i="24"/>
  <c r="AV521" i="24"/>
  <c r="BE542" i="24"/>
  <c r="AU543" i="24"/>
  <c r="BE545" i="24"/>
  <c r="AV547" i="24"/>
  <c r="BE547" i="24"/>
  <c r="BE554" i="24"/>
  <c r="AU593" i="24"/>
  <c r="AX593" i="24" s="1"/>
  <c r="AU368" i="24"/>
  <c r="AV411" i="24"/>
  <c r="AU413" i="24"/>
  <c r="BE448" i="24"/>
  <c r="BF452" i="24"/>
  <c r="BE428" i="24"/>
  <c r="BF432" i="24"/>
  <c r="BF433" i="24"/>
  <c r="BF434" i="24"/>
  <c r="AU436" i="24"/>
  <c r="AX436" i="24" s="1"/>
  <c r="BE490" i="24"/>
  <c r="AV492" i="24"/>
  <c r="BE492" i="24"/>
  <c r="AU517" i="24"/>
  <c r="AU537" i="24"/>
  <c r="BE538" i="24"/>
  <c r="AU539" i="24"/>
  <c r="AV550" i="24"/>
  <c r="BF592" i="24"/>
  <c r="AN602" i="24"/>
  <c r="BF366" i="24"/>
  <c r="AV375" i="24"/>
  <c r="AU380" i="24"/>
  <c r="AX380" i="24" s="1"/>
  <c r="BF381" i="24"/>
  <c r="BE384" i="24"/>
  <c r="AU394" i="24"/>
  <c r="BF397" i="24"/>
  <c r="BF401" i="24"/>
  <c r="AV419" i="24"/>
  <c r="BE420" i="24"/>
  <c r="AU421" i="24"/>
  <c r="BE444" i="24"/>
  <c r="AV441" i="24"/>
  <c r="BE425" i="24"/>
  <c r="AU426" i="24"/>
  <c r="AX426" i="24" s="1"/>
  <c r="AU427" i="24"/>
  <c r="BF435" i="24"/>
  <c r="AU454" i="24"/>
  <c r="AW454" i="24" s="1"/>
  <c r="AV463" i="24"/>
  <c r="AY463" i="24" s="1"/>
  <c r="AZ463" i="24" s="1"/>
  <c r="BA463" i="24" s="1"/>
  <c r="BE464" i="24"/>
  <c r="AV477" i="24"/>
  <c r="BF478" i="24"/>
  <c r="AV481" i="24"/>
  <c r="AV486" i="24"/>
  <c r="AV495" i="24"/>
  <c r="AV501" i="24"/>
  <c r="AU504" i="24"/>
  <c r="AU522" i="24"/>
  <c r="AX522" i="24" s="1"/>
  <c r="AU541" i="24"/>
  <c r="AU550" i="24"/>
  <c r="AU553" i="24"/>
  <c r="AV596" i="24"/>
  <c r="AN601" i="24"/>
  <c r="AV661" i="24"/>
  <c r="AV369" i="24"/>
  <c r="AU407" i="24"/>
  <c r="BE408" i="24"/>
  <c r="BE417" i="24"/>
  <c r="AU451" i="24"/>
  <c r="AW451" i="24" s="1"/>
  <c r="AU455" i="24"/>
  <c r="AY502" i="24"/>
  <c r="AZ502" i="24" s="1"/>
  <c r="BA502" i="24" s="1"/>
  <c r="AU508" i="24"/>
  <c r="AU521" i="24"/>
  <c r="AW521" i="24" s="1"/>
  <c r="AU596" i="24"/>
  <c r="AV600" i="24"/>
  <c r="AU661" i="24"/>
  <c r="AV373" i="24"/>
  <c r="AV376" i="24"/>
  <c r="AU392" i="24"/>
  <c r="AV397" i="24"/>
  <c r="AV401" i="24"/>
  <c r="BE402" i="24"/>
  <c r="AV443" i="24"/>
  <c r="AV444" i="24"/>
  <c r="AV446" i="24"/>
  <c r="BE429" i="24"/>
  <c r="AU430" i="24"/>
  <c r="AU431" i="24"/>
  <c r="BF436" i="24"/>
  <c r="AU456" i="24"/>
  <c r="AV457" i="24"/>
  <c r="BE465" i="24"/>
  <c r="AU466" i="24"/>
  <c r="BF470" i="24"/>
  <c r="AU477" i="24"/>
  <c r="AV487" i="24"/>
  <c r="AV496" i="24"/>
  <c r="AU499" i="24"/>
  <c r="AX499" i="24" s="1"/>
  <c r="AV506" i="24"/>
  <c r="BE507" i="24"/>
  <c r="AV509" i="24"/>
  <c r="AU512" i="24"/>
  <c r="AU519" i="24"/>
  <c r="AV542" i="24"/>
  <c r="AV548" i="24"/>
  <c r="BF549" i="24"/>
  <c r="AV551" i="24"/>
  <c r="BF552" i="24"/>
  <c r="AU554" i="24"/>
  <c r="AU600" i="24"/>
  <c r="AU662" i="24"/>
  <c r="BE368" i="24"/>
  <c r="AU375" i="24"/>
  <c r="AX375" i="24" s="1"/>
  <c r="AU376" i="24"/>
  <c r="AV378" i="24"/>
  <c r="AV379" i="24"/>
  <c r="AV386" i="24"/>
  <c r="AV388" i="24"/>
  <c r="AV417" i="24"/>
  <c r="AU423" i="24"/>
  <c r="AX423" i="24" s="1"/>
  <c r="AU443" i="24"/>
  <c r="AW443" i="24" s="1"/>
  <c r="AU448" i="24"/>
  <c r="AV453" i="24"/>
  <c r="BF426" i="24"/>
  <c r="AN436" i="24"/>
  <c r="AV460" i="24"/>
  <c r="BF462" i="24"/>
  <c r="AV464" i="24"/>
  <c r="AU469" i="24"/>
  <c r="AX469" i="24" s="1"/>
  <c r="AV470" i="24"/>
  <c r="BE474" i="24"/>
  <c r="AV476" i="24"/>
  <c r="BE476" i="24"/>
  <c r="AU490" i="24"/>
  <c r="AV491" i="24"/>
  <c r="AU495" i="24"/>
  <c r="AU496" i="24"/>
  <c r="AX496" i="24" s="1"/>
  <c r="AV500" i="24"/>
  <c r="AU501" i="24"/>
  <c r="AX501" i="24" s="1"/>
  <c r="AV510" i="24"/>
  <c r="AY510" i="24" s="1"/>
  <c r="AZ510" i="24" s="1"/>
  <c r="BA510" i="24" s="1"/>
  <c r="BE511" i="24"/>
  <c r="AV513" i="24"/>
  <c r="AU516" i="24"/>
  <c r="AU538" i="24"/>
  <c r="AU542" i="24"/>
  <c r="AW542" i="24" s="1"/>
  <c r="AV543" i="24"/>
  <c r="AU591" i="24"/>
  <c r="AX591" i="24" s="1"/>
  <c r="AV593" i="24"/>
  <c r="AV598" i="24"/>
  <c r="E647" i="24"/>
  <c r="BD441" i="25"/>
  <c r="BD446" i="25"/>
  <c r="BF446" i="25" s="1"/>
  <c r="BG446" i="25" s="1"/>
  <c r="BH446" i="25" s="1"/>
  <c r="AU420" i="25"/>
  <c r="AW420" i="25" s="1"/>
  <c r="AV238" i="25"/>
  <c r="AU178" i="25"/>
  <c r="AX178" i="25" s="1"/>
  <c r="AU339" i="25"/>
  <c r="AU358" i="25"/>
  <c r="AV662" i="25"/>
  <c r="AU41" i="25"/>
  <c r="AX41" i="25" s="1"/>
  <c r="AV119" i="25"/>
  <c r="AU303" i="25"/>
  <c r="AX303" i="25" s="1"/>
  <c r="AU366" i="25"/>
  <c r="BD311" i="25"/>
  <c r="BF311" i="25" s="1"/>
  <c r="BG311" i="25" s="1"/>
  <c r="BH311" i="25" s="1"/>
  <c r="AU162" i="25"/>
  <c r="AX162" i="25" s="1"/>
  <c r="BD165" i="25"/>
  <c r="AV454" i="25"/>
  <c r="AU171" i="25"/>
  <c r="AX171" i="25" s="1"/>
  <c r="AV263" i="25"/>
  <c r="BD313" i="25"/>
  <c r="BF313" i="25" s="1"/>
  <c r="BG313" i="25" s="1"/>
  <c r="BH313" i="25" s="1"/>
  <c r="BD284" i="25"/>
  <c r="BD605" i="25"/>
  <c r="BD496" i="25"/>
  <c r="BF496" i="25" s="1"/>
  <c r="BG496" i="25" s="1"/>
  <c r="BH496" i="25" s="1"/>
  <c r="AU262" i="25"/>
  <c r="AV344" i="25"/>
  <c r="AU204" i="25"/>
  <c r="AW204" i="25" s="1"/>
  <c r="AV456" i="25"/>
  <c r="AV464" i="25"/>
  <c r="AV469" i="25"/>
  <c r="AV520" i="25"/>
  <c r="BD444" i="25"/>
  <c r="BF444" i="25" s="1"/>
  <c r="BG444" i="25" s="1"/>
  <c r="BH444" i="25" s="1"/>
  <c r="BD468" i="25"/>
  <c r="BF468" i="25" s="1"/>
  <c r="BG468" i="25" s="1"/>
  <c r="BH468" i="25" s="1"/>
  <c r="BD471" i="25"/>
  <c r="BD474" i="25"/>
  <c r="BF474" i="25" s="1"/>
  <c r="BG474" i="25" s="1"/>
  <c r="BH474" i="25" s="1"/>
  <c r="BD484" i="25"/>
  <c r="BF484" i="25" s="1"/>
  <c r="BG484" i="25" s="1"/>
  <c r="BH484" i="25" s="1"/>
  <c r="BD493" i="25"/>
  <c r="BD500" i="25"/>
  <c r="BF500" i="25" s="1"/>
  <c r="BG500" i="25" s="1"/>
  <c r="BH500" i="25" s="1"/>
  <c r="BD509" i="25"/>
  <c r="BF509" i="25" s="1"/>
  <c r="BG509" i="25" s="1"/>
  <c r="BH509" i="25" s="1"/>
  <c r="BD512" i="25"/>
  <c r="BF512" i="25" s="1"/>
  <c r="BG512" i="25" s="1"/>
  <c r="BH512" i="25" s="1"/>
  <c r="BD521" i="25"/>
  <c r="BD539" i="25"/>
  <c r="BD548" i="25"/>
  <c r="BF548" i="25" s="1"/>
  <c r="BG548" i="25" s="1"/>
  <c r="BH548" i="25" s="1"/>
  <c r="BD550" i="25"/>
  <c r="BF550" i="25" s="1"/>
  <c r="BG550" i="25" s="1"/>
  <c r="BH550" i="25" s="1"/>
  <c r="BD553" i="25"/>
  <c r="BD596" i="25"/>
  <c r="BF596" i="25" s="1"/>
  <c r="BG596" i="25" s="1"/>
  <c r="BH596" i="25" s="1"/>
  <c r="BD599" i="25"/>
  <c r="BF599" i="25" s="1"/>
  <c r="BG599" i="25" s="1"/>
  <c r="BH599" i="25" s="1"/>
  <c r="BD443" i="25"/>
  <c r="BF443" i="25" s="1"/>
  <c r="BG443" i="25" s="1"/>
  <c r="BH443" i="25" s="1"/>
  <c r="BD109" i="25"/>
  <c r="BD81" i="25"/>
  <c r="BD120" i="25"/>
  <c r="BF120" i="25" s="1"/>
  <c r="BG120" i="25" s="1"/>
  <c r="BH120" i="25" s="1"/>
  <c r="BD19" i="25"/>
  <c r="BD105" i="25"/>
  <c r="BD50" i="25"/>
  <c r="BF50" i="25" s="1"/>
  <c r="BG50" i="25" s="1"/>
  <c r="BH50" i="25" s="1"/>
  <c r="BD137" i="25"/>
  <c r="BF137" i="25" s="1"/>
  <c r="BG137" i="25" s="1"/>
  <c r="BD265" i="25"/>
  <c r="BF265" i="25" s="1"/>
  <c r="BG265" i="25" s="1"/>
  <c r="BH265" i="25" s="1"/>
  <c r="BD73" i="25"/>
  <c r="BD244" i="25"/>
  <c r="BF244" i="25" s="1"/>
  <c r="BG244" i="25" s="1"/>
  <c r="BD5" i="25"/>
  <c r="BF5" i="25" s="1"/>
  <c r="BG5" i="25" s="1"/>
  <c r="BH5" i="25" s="1"/>
  <c r="BD7" i="25"/>
  <c r="BD267" i="25"/>
  <c r="BD117" i="25"/>
  <c r="BF117" i="25" s="1"/>
  <c r="BG117" i="25" s="1"/>
  <c r="BH117" i="25" s="1"/>
  <c r="BD283" i="25"/>
  <c r="BF283" i="25" s="1"/>
  <c r="BG283" i="25" s="1"/>
  <c r="BH283" i="25" s="1"/>
  <c r="BD189" i="25"/>
  <c r="BF189" i="25" s="1"/>
  <c r="BG189" i="25" s="1"/>
  <c r="BH189" i="25" s="1"/>
  <c r="BD422" i="25"/>
  <c r="BD215" i="25"/>
  <c r="BF215" i="25" s="1"/>
  <c r="BG215" i="25" s="1"/>
  <c r="BH215" i="25" s="1"/>
  <c r="BD320" i="25"/>
  <c r="BF320" i="25" s="1"/>
  <c r="BG320" i="25" s="1"/>
  <c r="BH320" i="25" s="1"/>
  <c r="BD418" i="25"/>
  <c r="BD255" i="25"/>
  <c r="BD294" i="25"/>
  <c r="BF294" i="25" s="1"/>
  <c r="BG294" i="25" s="1"/>
  <c r="BH294" i="25" s="1"/>
  <c r="BD386" i="25"/>
  <c r="BF386" i="25" s="1"/>
  <c r="BG386" i="25" s="1"/>
  <c r="BH386" i="25" s="1"/>
  <c r="BD389" i="25"/>
  <c r="BF389" i="25" s="1"/>
  <c r="BG389" i="25" s="1"/>
  <c r="BH389" i="25" s="1"/>
  <c r="BD372" i="25"/>
  <c r="BD661" i="25"/>
  <c r="BF661" i="25" s="1"/>
  <c r="BG661" i="25" s="1"/>
  <c r="BH661" i="25" s="1"/>
  <c r="BD447" i="25"/>
  <c r="BF447" i="25" s="1"/>
  <c r="BG447" i="25" s="1"/>
  <c r="BH447" i="25" s="1"/>
  <c r="BD229" i="25"/>
  <c r="BF229" i="25" s="1"/>
  <c r="BG229" i="25" s="1"/>
  <c r="BH229" i="25" s="1"/>
  <c r="BD458" i="25"/>
  <c r="BD487" i="25"/>
  <c r="BF487" i="25" s="1"/>
  <c r="BG487" i="25" s="1"/>
  <c r="BH487" i="25" s="1"/>
  <c r="BD490" i="25"/>
  <c r="BF490" i="25" s="1"/>
  <c r="BG490" i="25" s="1"/>
  <c r="BH490" i="25" s="1"/>
  <c r="BD503" i="25"/>
  <c r="BF503" i="25" s="1"/>
  <c r="BG503" i="25" s="1"/>
  <c r="BH503" i="25" s="1"/>
  <c r="BD506" i="25"/>
  <c r="BD516" i="25"/>
  <c r="BF516" i="25" s="1"/>
  <c r="BG516" i="25" s="1"/>
  <c r="BH516" i="25" s="1"/>
  <c r="BD542" i="25"/>
  <c r="BF542" i="25" s="1"/>
  <c r="BG542" i="25" s="1"/>
  <c r="BH542" i="25" s="1"/>
  <c r="BD545" i="25"/>
  <c r="BD606" i="25"/>
  <c r="BD216" i="25"/>
  <c r="BF216" i="25" s="1"/>
  <c r="BG216" i="25" s="1"/>
  <c r="BH216" i="25" s="1"/>
  <c r="BD23" i="25"/>
  <c r="BF23" i="25" s="1"/>
  <c r="BG23" i="25" s="1"/>
  <c r="BH23" i="25" s="1"/>
  <c r="BD71" i="25"/>
  <c r="BF71" i="25" s="1"/>
  <c r="BG71" i="25" s="1"/>
  <c r="BH71" i="25" s="1"/>
  <c r="BD198" i="25"/>
  <c r="BD33" i="25"/>
  <c r="BD84" i="25"/>
  <c r="BF84" i="25" s="1"/>
  <c r="BG84" i="25" s="1"/>
  <c r="BH84" i="25" s="1"/>
  <c r="BD151" i="25"/>
  <c r="BF151" i="25" s="1"/>
  <c r="BG151" i="25" s="1"/>
  <c r="BH151" i="25" s="1"/>
  <c r="BD160" i="25"/>
  <c r="BD167" i="25"/>
  <c r="BF167" i="25" s="1"/>
  <c r="BG167" i="25" s="1"/>
  <c r="BH167" i="25" s="1"/>
  <c r="BD175" i="25"/>
  <c r="BF175" i="25" s="1"/>
  <c r="BG175" i="25" s="1"/>
  <c r="BH175" i="25" s="1"/>
  <c r="BD208" i="25"/>
  <c r="BF208" i="25" s="1"/>
  <c r="BG208" i="25" s="1"/>
  <c r="BH208" i="25" s="1"/>
  <c r="BD227" i="25"/>
  <c r="BD238" i="25"/>
  <c r="BF238" i="25" s="1"/>
  <c r="BG238" i="25" s="1"/>
  <c r="BH238" i="25" s="1"/>
  <c r="BD174" i="25"/>
  <c r="BF174" i="25" s="1"/>
  <c r="BG174" i="25" s="1"/>
  <c r="BH174" i="25" s="1"/>
  <c r="BD86" i="25"/>
  <c r="BF86" i="25" s="1"/>
  <c r="BG86" i="25" s="1"/>
  <c r="BH86" i="25" s="1"/>
  <c r="BD359" i="25"/>
  <c r="BD325" i="25"/>
  <c r="BF325" i="25" s="1"/>
  <c r="BG325" i="25" s="1"/>
  <c r="BD339" i="25"/>
  <c r="BF339" i="25" s="1"/>
  <c r="BG339" i="25" s="1"/>
  <c r="BH339" i="25" s="1"/>
  <c r="BD345" i="25"/>
  <c r="BF345" i="25" s="1"/>
  <c r="BG345" i="25" s="1"/>
  <c r="BH345" i="25" s="1"/>
  <c r="BD231" i="25"/>
  <c r="BD439" i="25"/>
  <c r="BF439" i="25" s="1"/>
  <c r="BG439" i="25" s="1"/>
  <c r="BH439" i="25" s="1"/>
  <c r="BD378" i="25"/>
  <c r="BF378" i="25" s="1"/>
  <c r="BG378" i="25" s="1"/>
  <c r="BH378" i="25" s="1"/>
  <c r="BD353" i="25"/>
  <c r="BF353" i="25" s="1"/>
  <c r="BG353" i="25" s="1"/>
  <c r="BH353" i="25" s="1"/>
  <c r="BD393" i="25"/>
  <c r="BD409" i="25"/>
  <c r="BF409" i="25" s="1"/>
  <c r="BG409" i="25" s="1"/>
  <c r="BH409" i="25" s="1"/>
  <c r="BD412" i="25"/>
  <c r="BF412" i="25" s="1"/>
  <c r="BG412" i="25" s="1"/>
  <c r="BH412" i="25" s="1"/>
  <c r="BD430" i="25"/>
  <c r="BD445" i="25"/>
  <c r="BD452" i="25"/>
  <c r="BF452" i="25" s="1"/>
  <c r="BG452" i="25" s="1"/>
  <c r="BH452" i="25" s="1"/>
  <c r="BD309" i="25"/>
  <c r="BF309" i="25" s="1"/>
  <c r="BG309" i="25" s="1"/>
  <c r="BH309" i="25" s="1"/>
  <c r="BD455" i="25"/>
  <c r="BD462" i="25"/>
  <c r="BD465" i="25"/>
  <c r="BF465" i="25" s="1"/>
  <c r="BG465" i="25" s="1"/>
  <c r="BH465" i="25" s="1"/>
  <c r="BD469" i="25"/>
  <c r="BD472" i="25"/>
  <c r="BF472" i="25" s="1"/>
  <c r="BG472" i="25" s="1"/>
  <c r="BH472" i="25" s="1"/>
  <c r="BD475" i="25"/>
  <c r="BF475" i="25" s="1"/>
  <c r="BG475" i="25" s="1"/>
  <c r="BH475" i="25" s="1"/>
  <c r="BD478" i="25"/>
  <c r="BF478" i="25" s="1"/>
  <c r="BG478" i="25" s="1"/>
  <c r="BH478" i="25" s="1"/>
  <c r="BD481" i="25"/>
  <c r="BD497" i="25"/>
  <c r="BD519" i="25"/>
  <c r="BD522" i="25"/>
  <c r="BF522" i="25" s="1"/>
  <c r="BG522" i="25" s="1"/>
  <c r="BH522" i="25" s="1"/>
  <c r="BD540" i="25"/>
  <c r="BF540" i="25" s="1"/>
  <c r="BG540" i="25" s="1"/>
  <c r="BH540" i="25" s="1"/>
  <c r="BD551" i="25"/>
  <c r="BF551" i="25" s="1"/>
  <c r="BG551" i="25" s="1"/>
  <c r="BH551" i="25" s="1"/>
  <c r="BD554" i="25"/>
  <c r="BF554" i="25" s="1"/>
  <c r="BG554" i="25" s="1"/>
  <c r="BH554" i="25" s="1"/>
  <c r="BD593" i="25"/>
  <c r="BD603" i="25"/>
  <c r="BD384" i="25"/>
  <c r="BF384" i="25" s="1"/>
  <c r="BG384" i="25" s="1"/>
  <c r="BH384" i="25" s="1"/>
  <c r="BD26" i="25"/>
  <c r="BD221" i="25"/>
  <c r="BF221" i="25" s="1"/>
  <c r="BG221" i="25" s="1"/>
  <c r="BH221" i="25" s="1"/>
  <c r="BD218" i="25"/>
  <c r="BF218" i="25" s="1"/>
  <c r="BG218" i="25" s="1"/>
  <c r="BH218" i="25" s="1"/>
  <c r="BD203" i="25"/>
  <c r="BF203" i="25" s="1"/>
  <c r="BG203" i="25" s="1"/>
  <c r="BH203" i="25" s="1"/>
  <c r="BD262" i="25"/>
  <c r="BD330" i="25"/>
  <c r="BD92" i="25"/>
  <c r="BF92" i="25" s="1"/>
  <c r="BG92" i="25" s="1"/>
  <c r="BH92" i="25" s="1"/>
  <c r="BD59" i="25"/>
  <c r="BD111" i="25"/>
  <c r="BD140" i="25"/>
  <c r="BF140" i="25" s="1"/>
  <c r="BG140" i="25" s="1"/>
  <c r="BH140" i="25" s="1"/>
  <c r="BD147" i="25"/>
  <c r="BF147" i="25" s="1"/>
  <c r="BG147" i="25" s="1"/>
  <c r="BH147" i="25" s="1"/>
  <c r="BD118" i="25"/>
  <c r="BF118" i="25" s="1"/>
  <c r="BG118" i="25" s="1"/>
  <c r="BH118" i="25" s="1"/>
  <c r="BD16" i="25"/>
  <c r="BD191" i="25"/>
  <c r="BF191" i="25" s="1"/>
  <c r="BG191" i="25" s="1"/>
  <c r="BH191" i="25" s="1"/>
  <c r="BD199" i="25"/>
  <c r="BF199" i="25" s="1"/>
  <c r="BG199" i="25" s="1"/>
  <c r="BD256" i="25"/>
  <c r="BF256" i="25" s="1"/>
  <c r="BG256" i="25" s="1"/>
  <c r="BH256" i="25" s="1"/>
  <c r="BD257" i="25"/>
  <c r="BD253" i="25"/>
  <c r="BF253" i="25" s="1"/>
  <c r="BG253" i="25" s="1"/>
  <c r="BH253" i="25" s="1"/>
  <c r="BD194" i="25"/>
  <c r="BF194" i="25" s="1"/>
  <c r="BG194" i="25" s="1"/>
  <c r="BH194" i="25" s="1"/>
  <c r="BD272" i="25"/>
  <c r="BF272" i="25" s="1"/>
  <c r="BG272" i="25" s="1"/>
  <c r="BD269" i="25"/>
  <c r="BD310" i="25"/>
  <c r="BD349" i="25"/>
  <c r="BF349" i="25" s="1"/>
  <c r="BG349" i="25" s="1"/>
  <c r="BH349" i="25" s="1"/>
  <c r="BD440" i="25"/>
  <c r="BF440" i="25" s="1"/>
  <c r="BG440" i="25" s="1"/>
  <c r="BH440" i="25" s="1"/>
  <c r="BD402" i="25"/>
  <c r="BD429" i="25"/>
  <c r="BF429" i="25" s="1"/>
  <c r="BG429" i="25" s="1"/>
  <c r="BH429" i="25" s="1"/>
  <c r="BD459" i="25"/>
  <c r="BF459" i="25" s="1"/>
  <c r="BG459" i="25" s="1"/>
  <c r="BH459" i="25" s="1"/>
  <c r="BD485" i="25"/>
  <c r="BF485" i="25" s="1"/>
  <c r="BG485" i="25" s="1"/>
  <c r="BH485" i="25" s="1"/>
  <c r="BD488" i="25"/>
  <c r="BF488" i="25" s="1"/>
  <c r="BG488" i="25" s="1"/>
  <c r="BH488" i="25" s="1"/>
  <c r="BD491" i="25"/>
  <c r="BF491" i="25" s="1"/>
  <c r="BG491" i="25" s="1"/>
  <c r="BH491" i="25" s="1"/>
  <c r="BD494" i="25"/>
  <c r="BF494" i="25" s="1"/>
  <c r="BG494" i="25" s="1"/>
  <c r="BH494" i="25" s="1"/>
  <c r="BD501" i="25"/>
  <c r="BF501" i="25" s="1"/>
  <c r="BG501" i="25" s="1"/>
  <c r="BH501" i="25" s="1"/>
  <c r="BD504" i="25"/>
  <c r="BF504" i="25" s="1"/>
  <c r="BG504" i="25" s="1"/>
  <c r="BH504" i="25" s="1"/>
  <c r="BD507" i="25"/>
  <c r="BF507" i="25" s="1"/>
  <c r="BG507" i="25" s="1"/>
  <c r="BH507" i="25" s="1"/>
  <c r="BD510" i="25"/>
  <c r="BF510" i="25" s="1"/>
  <c r="BG510" i="25" s="1"/>
  <c r="BH510" i="25" s="1"/>
  <c r="BD513" i="25"/>
  <c r="BF513" i="25" s="1"/>
  <c r="BG513" i="25" s="1"/>
  <c r="BH513" i="25" s="1"/>
  <c r="BD546" i="25"/>
  <c r="BF546" i="25" s="1"/>
  <c r="BG546" i="25" s="1"/>
  <c r="BH546" i="25" s="1"/>
  <c r="BD597" i="25"/>
  <c r="BF597" i="25" s="1"/>
  <c r="BG597" i="25" s="1"/>
  <c r="BH597" i="25" s="1"/>
  <c r="BD600" i="25"/>
  <c r="BF600" i="25" s="1"/>
  <c r="BG600" i="25" s="1"/>
  <c r="BH600" i="25" s="1"/>
  <c r="BD128" i="25"/>
  <c r="BF128" i="25" s="1"/>
  <c r="BG128" i="25" s="1"/>
  <c r="BH128" i="25" s="1"/>
  <c r="BD66" i="25"/>
  <c r="BD101" i="25"/>
  <c r="BF101" i="25" s="1"/>
  <c r="BG101" i="25" s="1"/>
  <c r="BH101" i="25" s="1"/>
  <c r="BD51" i="25"/>
  <c r="BF51" i="25" s="1"/>
  <c r="BG51" i="25" s="1"/>
  <c r="BH51" i="25" s="1"/>
  <c r="BD74" i="25"/>
  <c r="BF74" i="25" s="1"/>
  <c r="BG74" i="25" s="1"/>
  <c r="BH74" i="25" s="1"/>
  <c r="BD134" i="25"/>
  <c r="BD235" i="25"/>
  <c r="BD282" i="25"/>
  <c r="BF282" i="25" s="1"/>
  <c r="BG282" i="25" s="1"/>
  <c r="BH282" i="25" s="1"/>
  <c r="BD273" i="25"/>
  <c r="BF273" i="25" s="1"/>
  <c r="BG273" i="25" s="1"/>
  <c r="BH273" i="25" s="1"/>
  <c r="BD344" i="25"/>
  <c r="BD179" i="25"/>
  <c r="BF179" i="25" s="1"/>
  <c r="BG179" i="25" s="1"/>
  <c r="BH179" i="25" s="1"/>
  <c r="BD245" i="25"/>
  <c r="BF245" i="25" s="1"/>
  <c r="BG245" i="25" s="1"/>
  <c r="BH245" i="25" s="1"/>
  <c r="BD263" i="25"/>
  <c r="BF263" i="25" s="1"/>
  <c r="BG263" i="25" s="1"/>
  <c r="BH263" i="25" s="1"/>
  <c r="BD197" i="25"/>
  <c r="BD279" i="25"/>
  <c r="BD286" i="25"/>
  <c r="BD288" i="25"/>
  <c r="BF288" i="25" s="1"/>
  <c r="BG288" i="25" s="1"/>
  <c r="BH288" i="25" s="1"/>
  <c r="BD306" i="25"/>
  <c r="BD322" i="25"/>
  <c r="BF322" i="25" s="1"/>
  <c r="BG322" i="25" s="1"/>
  <c r="BH322" i="25" s="1"/>
  <c r="BD291" i="25"/>
  <c r="BF291" i="25" s="1"/>
  <c r="BG291" i="25" s="1"/>
  <c r="BH291" i="25" s="1"/>
  <c r="BD234" i="25"/>
  <c r="BF234" i="25" s="1"/>
  <c r="BG234" i="25" s="1"/>
  <c r="BH234" i="25" s="1"/>
  <c r="BD390" i="25"/>
  <c r="BD368" i="25"/>
  <c r="BD382" i="25"/>
  <c r="BF382" i="25" s="1"/>
  <c r="BG382" i="25" s="1"/>
  <c r="BH382" i="25" s="1"/>
  <c r="BD334" i="25"/>
  <c r="BF334" i="25" s="1"/>
  <c r="BG334" i="25" s="1"/>
  <c r="BH334" i="25" s="1"/>
  <c r="BD293" i="25"/>
  <c r="BD373" i="25"/>
  <c r="BF373" i="25" s="1"/>
  <c r="BG373" i="25" s="1"/>
  <c r="BH373" i="25" s="1"/>
  <c r="BD18" i="25"/>
  <c r="BF18" i="25" s="1"/>
  <c r="BG18" i="25" s="1"/>
  <c r="BH18" i="25" s="1"/>
  <c r="BD411" i="25"/>
  <c r="BF411" i="25" s="1"/>
  <c r="BG411" i="25" s="1"/>
  <c r="BH411" i="25" s="1"/>
  <c r="BD421" i="25"/>
  <c r="BD426" i="25"/>
  <c r="BF426" i="25" s="1"/>
  <c r="BG426" i="25" s="1"/>
  <c r="BH426" i="25" s="1"/>
  <c r="BD416" i="25"/>
  <c r="BF416" i="25" s="1"/>
  <c r="BG416" i="25" s="1"/>
  <c r="BH416" i="25" s="1"/>
  <c r="BD662" i="25"/>
  <c r="BF662" i="25" s="1"/>
  <c r="BG662" i="25" s="1"/>
  <c r="BH662" i="25" s="1"/>
  <c r="BD435" i="25"/>
  <c r="BF435" i="25" s="1"/>
  <c r="BG435" i="25" s="1"/>
  <c r="BH435" i="25" s="1"/>
  <c r="BD453" i="25"/>
  <c r="BF453" i="25" s="1"/>
  <c r="BG453" i="25" s="1"/>
  <c r="BH453" i="25" s="1"/>
  <c r="BD362" i="25"/>
  <c r="BF362" i="25" s="1"/>
  <c r="BG362" i="25" s="1"/>
  <c r="BH362" i="25" s="1"/>
  <c r="BD233" i="25"/>
  <c r="BF233" i="25" s="1"/>
  <c r="BG233" i="25" s="1"/>
  <c r="BH233" i="25" s="1"/>
  <c r="BD456" i="25"/>
  <c r="BF456" i="25" s="1"/>
  <c r="BG456" i="25" s="1"/>
  <c r="BH456" i="25" s="1"/>
  <c r="BD463" i="25"/>
  <c r="BF463" i="25" s="1"/>
  <c r="BG463" i="25" s="1"/>
  <c r="BH463" i="25" s="1"/>
  <c r="BD466" i="25"/>
  <c r="BF466" i="25" s="1"/>
  <c r="BG466" i="25" s="1"/>
  <c r="BH466" i="25" s="1"/>
  <c r="BD476" i="25"/>
  <c r="BF476" i="25" s="1"/>
  <c r="BG476" i="25" s="1"/>
  <c r="BH476" i="25" s="1"/>
  <c r="BD482" i="25"/>
  <c r="BD498" i="25"/>
  <c r="BF498" i="25" s="1"/>
  <c r="BG498" i="25" s="1"/>
  <c r="BH498" i="25" s="1"/>
  <c r="BD517" i="25"/>
  <c r="BF517" i="25" s="1"/>
  <c r="BG517" i="25" s="1"/>
  <c r="BH517" i="25" s="1"/>
  <c r="BD520" i="25"/>
  <c r="BF520" i="25" s="1"/>
  <c r="BG520" i="25" s="1"/>
  <c r="BH520" i="25" s="1"/>
  <c r="BD537" i="25"/>
  <c r="BD543" i="25"/>
  <c r="BF543" i="25" s="1"/>
  <c r="BG543" i="25" s="1"/>
  <c r="BH543" i="25" s="1"/>
  <c r="BD549" i="25"/>
  <c r="BF549" i="25" s="1"/>
  <c r="BG549" i="25" s="1"/>
  <c r="BH549" i="25" s="1"/>
  <c r="BD552" i="25"/>
  <c r="BF552" i="25" s="1"/>
  <c r="BG552" i="25" s="1"/>
  <c r="BH552" i="25" s="1"/>
  <c r="BD555" i="25"/>
  <c r="BD594" i="25"/>
  <c r="BF594" i="25" s="1"/>
  <c r="BG594" i="25" s="1"/>
  <c r="BH594" i="25" s="1"/>
  <c r="BD607" i="25"/>
  <c r="BD133" i="25"/>
  <c r="BF133" i="25" s="1"/>
  <c r="BG133" i="25" s="1"/>
  <c r="BH133" i="25" s="1"/>
  <c r="BD126" i="25"/>
  <c r="BD296" i="25"/>
  <c r="BD72" i="25"/>
  <c r="BF72" i="25" s="1"/>
  <c r="BG72" i="25" s="1"/>
  <c r="BH72" i="25" s="1"/>
  <c r="BD132" i="25"/>
  <c r="BD177" i="25"/>
  <c r="BD183" i="25"/>
  <c r="BF183" i="25" s="1"/>
  <c r="BG183" i="25" s="1"/>
  <c r="BH183" i="25" s="1"/>
  <c r="BD79" i="25"/>
  <c r="BF79" i="25" s="1"/>
  <c r="BG79" i="25" s="1"/>
  <c r="BH79" i="25" s="1"/>
  <c r="BD125" i="25"/>
  <c r="BF125" i="25" s="1"/>
  <c r="BG125" i="25" s="1"/>
  <c r="BH125" i="25" s="1"/>
  <c r="BD148" i="25"/>
  <c r="BD113" i="25"/>
  <c r="BF113" i="25" s="1"/>
  <c r="BG113" i="25" s="1"/>
  <c r="BH113" i="25" s="1"/>
  <c r="BD301" i="25"/>
  <c r="BD204" i="25"/>
  <c r="BD278" i="25"/>
  <c r="BD240" i="25"/>
  <c r="BF240" i="25" s="1"/>
  <c r="BG240" i="25" s="1"/>
  <c r="BD88" i="25"/>
  <c r="BF88" i="25" s="1"/>
  <c r="BG88" i="25" s="1"/>
  <c r="BH88" i="25" s="1"/>
  <c r="BD251" i="25"/>
  <c r="BF251" i="25" s="1"/>
  <c r="BG251" i="25" s="1"/>
  <c r="BH251" i="25" s="1"/>
  <c r="BD274" i="25"/>
  <c r="BD172" i="25"/>
  <c r="BD332" i="25"/>
  <c r="BF332" i="25" s="1"/>
  <c r="BG332" i="25" s="1"/>
  <c r="BH332" i="25" s="1"/>
  <c r="BD340" i="25"/>
  <c r="BD347" i="25"/>
  <c r="BD361" i="25"/>
  <c r="BF361" i="25" s="1"/>
  <c r="BG361" i="25" s="1"/>
  <c r="BH361" i="25" s="1"/>
  <c r="BD434" i="25"/>
  <c r="BF434" i="25" s="1"/>
  <c r="BG434" i="25" s="1"/>
  <c r="BH434" i="25" s="1"/>
  <c r="BD308" i="25"/>
  <c r="BF308" i="25" s="1"/>
  <c r="BG308" i="25" s="1"/>
  <c r="BH308" i="25" s="1"/>
  <c r="BD42" i="25"/>
  <c r="BD399" i="25"/>
  <c r="BF399" i="25" s="1"/>
  <c r="BG399" i="25" s="1"/>
  <c r="BH399" i="25" s="1"/>
  <c r="BD410" i="25"/>
  <c r="BF410" i="25" s="1"/>
  <c r="BG410" i="25" s="1"/>
  <c r="BH410" i="25" s="1"/>
  <c r="BD403" i="25"/>
  <c r="BF403" i="25" s="1"/>
  <c r="BG403" i="25" s="1"/>
  <c r="BH403" i="25" s="1"/>
  <c r="BD660" i="25"/>
  <c r="BD448" i="25"/>
  <c r="BF448" i="25" s="1"/>
  <c r="BG448" i="25" s="1"/>
  <c r="BH448" i="25" s="1"/>
  <c r="BD460" i="25"/>
  <c r="BF460" i="25" s="1"/>
  <c r="BG460" i="25" s="1"/>
  <c r="BH460" i="25" s="1"/>
  <c r="BD470" i="25"/>
  <c r="BF470" i="25" s="1"/>
  <c r="BG470" i="25" s="1"/>
  <c r="BH470" i="25" s="1"/>
  <c r="BD479" i="25"/>
  <c r="BD492" i="25"/>
  <c r="BF492" i="25" s="1"/>
  <c r="BG492" i="25" s="1"/>
  <c r="BH492" i="25" s="1"/>
  <c r="BD495" i="25"/>
  <c r="BF495" i="25" s="1"/>
  <c r="BG495" i="25" s="1"/>
  <c r="BH495" i="25" s="1"/>
  <c r="BD508" i="25"/>
  <c r="BF508" i="25" s="1"/>
  <c r="BG508" i="25" s="1"/>
  <c r="BH508" i="25" s="1"/>
  <c r="BD514" i="25"/>
  <c r="BF514" i="25" s="1"/>
  <c r="BG514" i="25" s="1"/>
  <c r="BH514" i="25" s="1"/>
  <c r="BD541" i="25"/>
  <c r="BF541" i="25" s="1"/>
  <c r="BG541" i="25" s="1"/>
  <c r="BH541" i="25" s="1"/>
  <c r="BD547" i="25"/>
  <c r="BF547" i="25" s="1"/>
  <c r="BG547" i="25" s="1"/>
  <c r="BH547" i="25" s="1"/>
  <c r="BD598" i="25"/>
  <c r="BF598" i="25" s="1"/>
  <c r="BG598" i="25" s="1"/>
  <c r="BH598" i="25" s="1"/>
  <c r="BD601" i="25"/>
  <c r="BF601" i="25" s="1"/>
  <c r="BG601" i="25" s="1"/>
  <c r="BH601" i="25" s="1"/>
  <c r="BD604" i="25"/>
  <c r="BD168" i="25"/>
  <c r="BF168" i="25" s="1"/>
  <c r="BG168" i="25" s="1"/>
  <c r="BH168" i="25" s="1"/>
  <c r="BD32" i="25"/>
  <c r="BD80" i="25"/>
  <c r="BD119" i="25"/>
  <c r="BF119" i="25" s="1"/>
  <c r="BG119" i="25" s="1"/>
  <c r="BH119" i="25" s="1"/>
  <c r="BD102" i="25"/>
  <c r="BF102" i="25" s="1"/>
  <c r="BG102" i="25" s="1"/>
  <c r="BH102" i="25" s="1"/>
  <c r="BD112" i="25"/>
  <c r="BF112" i="25" s="1"/>
  <c r="BG112" i="25" s="1"/>
  <c r="BH112" i="25" s="1"/>
  <c r="BD226" i="25"/>
  <c r="BD206" i="25"/>
  <c r="BD162" i="25"/>
  <c r="BF162" i="25" s="1"/>
  <c r="BG162" i="25" s="1"/>
  <c r="BH162" i="25" s="1"/>
  <c r="BD185" i="25"/>
  <c r="BD180" i="25"/>
  <c r="BD186" i="25"/>
  <c r="BF186" i="25" s="1"/>
  <c r="BG186" i="25" s="1"/>
  <c r="BD164" i="25"/>
  <c r="BF164" i="25" s="1"/>
  <c r="BG164" i="25" s="1"/>
  <c r="BH164" i="25" s="1"/>
  <c r="BD82" i="25"/>
  <c r="BF82" i="25" s="1"/>
  <c r="BG82" i="25" s="1"/>
  <c r="BH82" i="25" s="1"/>
  <c r="BD161" i="25"/>
  <c r="BD232" i="25"/>
  <c r="BD248" i="25"/>
  <c r="BF248" i="25" s="1"/>
  <c r="BG248" i="25" s="1"/>
  <c r="BH248" i="25" s="1"/>
  <c r="BD270" i="25"/>
  <c r="BF270" i="25" s="1"/>
  <c r="BG270" i="25" s="1"/>
  <c r="BH270" i="25" s="1"/>
  <c r="BD302" i="25"/>
  <c r="BD298" i="25"/>
  <c r="BF298" i="25" s="1"/>
  <c r="BG298" i="25" s="1"/>
  <c r="BH298" i="25" s="1"/>
  <c r="BD366" i="25"/>
  <c r="BF366" i="25" s="1"/>
  <c r="BG366" i="25" s="1"/>
  <c r="BH366" i="25" s="1"/>
  <c r="BD383" i="25"/>
  <c r="BF383" i="25" s="1"/>
  <c r="BG383" i="25" s="1"/>
  <c r="BH383" i="25" s="1"/>
  <c r="BD241" i="25"/>
  <c r="BD357" i="25"/>
  <c r="BD363" i="25"/>
  <c r="BD326" i="25"/>
  <c r="BF326" i="25" s="1"/>
  <c r="BG326" i="25" s="1"/>
  <c r="BH326" i="25" s="1"/>
  <c r="BF441" i="25"/>
  <c r="BG441" i="25" s="1"/>
  <c r="BH441" i="25" s="1"/>
  <c r="BD423" i="25"/>
  <c r="BF423" i="25" s="1"/>
  <c r="BG423" i="25" s="1"/>
  <c r="BH423" i="25" s="1"/>
  <c r="BD417" i="25"/>
  <c r="BF417" i="25" s="1"/>
  <c r="BG417" i="25" s="1"/>
  <c r="BH417" i="25" s="1"/>
  <c r="BD400" i="25"/>
  <c r="BF400" i="25" s="1"/>
  <c r="BG400" i="25" s="1"/>
  <c r="BH400" i="25" s="1"/>
  <c r="BD364" i="25"/>
  <c r="BD319" i="25"/>
  <c r="BD266" i="25"/>
  <c r="BD243" i="25"/>
  <c r="BF73" i="25"/>
  <c r="BG73" i="25" s="1"/>
  <c r="BH73" i="25" s="1"/>
  <c r="BD195" i="25"/>
  <c r="BF195" i="25" s="1"/>
  <c r="BG195" i="25" s="1"/>
  <c r="BH195" i="25" s="1"/>
  <c r="BD271" i="25"/>
  <c r="BF271" i="25" s="1"/>
  <c r="BG271" i="25" s="1"/>
  <c r="BH271" i="25" s="1"/>
  <c r="BD41" i="25"/>
  <c r="BF41" i="25" s="1"/>
  <c r="BG41" i="25" s="1"/>
  <c r="BH41" i="25" s="1"/>
  <c r="BD114" i="25"/>
  <c r="BD58" i="25"/>
  <c r="BF58" i="25" s="1"/>
  <c r="BG58" i="25" s="1"/>
  <c r="BH58" i="25" s="1"/>
  <c r="BD220" i="25"/>
  <c r="BF220" i="25" s="1"/>
  <c r="BG220" i="25" s="1"/>
  <c r="BH220" i="25" s="1"/>
  <c r="BF109" i="25"/>
  <c r="BG109" i="25" s="1"/>
  <c r="BH109" i="25" s="1"/>
  <c r="BC605" i="25"/>
  <c r="BE605" i="25" s="1"/>
  <c r="BD538" i="25"/>
  <c r="BF538" i="25" s="1"/>
  <c r="BG538" i="25" s="1"/>
  <c r="BH538" i="25" s="1"/>
  <c r="BD518" i="25"/>
  <c r="BF518" i="25" s="1"/>
  <c r="BG518" i="25" s="1"/>
  <c r="BH518" i="25" s="1"/>
  <c r="BD489" i="25"/>
  <c r="BF489" i="25" s="1"/>
  <c r="BG489" i="25" s="1"/>
  <c r="BH489" i="25" s="1"/>
  <c r="BD467" i="25"/>
  <c r="BD502" i="25"/>
  <c r="BF502" i="25" s="1"/>
  <c r="BG502" i="25" s="1"/>
  <c r="BH502" i="25" s="1"/>
  <c r="AU144" i="25"/>
  <c r="AX144" i="25" s="1"/>
  <c r="AV350" i="25"/>
  <c r="AV541" i="25"/>
  <c r="AV551" i="25"/>
  <c r="AN604" i="25"/>
  <c r="BC604" i="25"/>
  <c r="BE604" i="25" s="1"/>
  <c r="AU662" i="25"/>
  <c r="AW662" i="25" s="1"/>
  <c r="BD437" i="25"/>
  <c r="BF437" i="25" s="1"/>
  <c r="BG437" i="25" s="1"/>
  <c r="BH437" i="25" s="1"/>
  <c r="BD358" i="25"/>
  <c r="BD22" i="25"/>
  <c r="BF22" i="25" s="1"/>
  <c r="BG22" i="25" s="1"/>
  <c r="BH22" i="25" s="1"/>
  <c r="BD219" i="25"/>
  <c r="BF219" i="25" s="1"/>
  <c r="BG219" i="25" s="1"/>
  <c r="BD184" i="25"/>
  <c r="BD13" i="25"/>
  <c r="BF13" i="25" s="1"/>
  <c r="BG13" i="25" s="1"/>
  <c r="BH13" i="25" s="1"/>
  <c r="BD602" i="25"/>
  <c r="BD595" i="25"/>
  <c r="BF553" i="25"/>
  <c r="BG553" i="25" s="1"/>
  <c r="BH553" i="25" s="1"/>
  <c r="BD483" i="25"/>
  <c r="BF483" i="25" s="1"/>
  <c r="BG483" i="25" s="1"/>
  <c r="BH483" i="25" s="1"/>
  <c r="BD477" i="25"/>
  <c r="BF477" i="25" s="1"/>
  <c r="BG477" i="25" s="1"/>
  <c r="BH477" i="25" s="1"/>
  <c r="BD461" i="25"/>
  <c r="BF461" i="25" s="1"/>
  <c r="BG461" i="25" s="1"/>
  <c r="BH461" i="25" s="1"/>
  <c r="BD352" i="25"/>
  <c r="BF16" i="25"/>
  <c r="BG16" i="25" s="1"/>
  <c r="BH16" i="25" s="1"/>
  <c r="BD69" i="25"/>
  <c r="BD324" i="25"/>
  <c r="BF324" i="25" s="1"/>
  <c r="BG324" i="25" s="1"/>
  <c r="BH324" i="25" s="1"/>
  <c r="AU37" i="25"/>
  <c r="AW37" i="25" s="1"/>
  <c r="AU112" i="25"/>
  <c r="AW112" i="25" s="1"/>
  <c r="AV152" i="25"/>
  <c r="AU336" i="25"/>
  <c r="AX336" i="25" s="1"/>
  <c r="BD427" i="25"/>
  <c r="BF427" i="25" s="1"/>
  <c r="BG427" i="25" s="1"/>
  <c r="BH427" i="25" s="1"/>
  <c r="BD420" i="25"/>
  <c r="BF420" i="25" s="1"/>
  <c r="BG420" i="25" s="1"/>
  <c r="BH420" i="25" s="1"/>
  <c r="BF402" i="25"/>
  <c r="BG402" i="25" s="1"/>
  <c r="BH402" i="25" s="1"/>
  <c r="BD396" i="25"/>
  <c r="BF396" i="25" s="1"/>
  <c r="BG396" i="25" s="1"/>
  <c r="BH396" i="25" s="1"/>
  <c r="BD381" i="25"/>
  <c r="BF381" i="25" s="1"/>
  <c r="BG381" i="25" s="1"/>
  <c r="BH381" i="25" s="1"/>
  <c r="BD342" i="25"/>
  <c r="BF342" i="25" s="1"/>
  <c r="BG342" i="25" s="1"/>
  <c r="BH342" i="25" s="1"/>
  <c r="BD299" i="25"/>
  <c r="BF299" i="25" s="1"/>
  <c r="BG299" i="25" s="1"/>
  <c r="BH299" i="25" s="1"/>
  <c r="BD261" i="25"/>
  <c r="BD35" i="25"/>
  <c r="BF35" i="25" s="1"/>
  <c r="BG35" i="25" s="1"/>
  <c r="BH35" i="25" s="1"/>
  <c r="BD149" i="25"/>
  <c r="BF149" i="25" s="1"/>
  <c r="BG149" i="25" s="1"/>
  <c r="BD178" i="25"/>
  <c r="BD123" i="25"/>
  <c r="BF123" i="25" s="1"/>
  <c r="BG123" i="25" s="1"/>
  <c r="BH123" i="25" s="1"/>
  <c r="BC602" i="25"/>
  <c r="BE602" i="25" s="1"/>
  <c r="BD511" i="25"/>
  <c r="BF511" i="25" s="1"/>
  <c r="BG511" i="25" s="1"/>
  <c r="BH511" i="25" s="1"/>
  <c r="BD505" i="25"/>
  <c r="BF505" i="25" s="1"/>
  <c r="BG505" i="25" s="1"/>
  <c r="BH505" i="25" s="1"/>
  <c r="BD454" i="25"/>
  <c r="BF454" i="25" s="1"/>
  <c r="BG454" i="25" s="1"/>
  <c r="BH454" i="25" s="1"/>
  <c r="BD213" i="25"/>
  <c r="BF213" i="25" s="1"/>
  <c r="BG213" i="25" s="1"/>
  <c r="BH213" i="25" s="1"/>
  <c r="BD375" i="25"/>
  <c r="BF375" i="25" s="1"/>
  <c r="BG375" i="25" s="1"/>
  <c r="BH375" i="25" s="1"/>
  <c r="AV425" i="25"/>
  <c r="AU427" i="25"/>
  <c r="AU430" i="25"/>
  <c r="AX430" i="25" s="1"/>
  <c r="AV445" i="25"/>
  <c r="AU461" i="25"/>
  <c r="AV599" i="25"/>
  <c r="AN603" i="25"/>
  <c r="BC603" i="25"/>
  <c r="BE603" i="25" s="1"/>
  <c r="AN607" i="25"/>
  <c r="BC607" i="25"/>
  <c r="BE607" i="25" s="1"/>
  <c r="BD425" i="25"/>
  <c r="BF425" i="25" s="1"/>
  <c r="BG425" i="25" s="1"/>
  <c r="BH425" i="25" s="1"/>
  <c r="BD395" i="25"/>
  <c r="BF395" i="25" s="1"/>
  <c r="BG395" i="25" s="1"/>
  <c r="BH395" i="25" s="1"/>
  <c r="BF393" i="25"/>
  <c r="BG393" i="25" s="1"/>
  <c r="BH393" i="25" s="1"/>
  <c r="BF231" i="25"/>
  <c r="BG231" i="25" s="1"/>
  <c r="BH231" i="25" s="1"/>
  <c r="BD287" i="25"/>
  <c r="BF287" i="25" s="1"/>
  <c r="BG287" i="25" s="1"/>
  <c r="BH287" i="25" s="1"/>
  <c r="BD249" i="25"/>
  <c r="BD146" i="25"/>
  <c r="BF146" i="25" s="1"/>
  <c r="BG146" i="25" s="1"/>
  <c r="BH146" i="25" s="1"/>
  <c r="BD27" i="25"/>
  <c r="BF27" i="25" s="1"/>
  <c r="BG27" i="25" s="1"/>
  <c r="BH27" i="25" s="1"/>
  <c r="BF80" i="25"/>
  <c r="BG80" i="25" s="1"/>
  <c r="BH80" i="25" s="1"/>
  <c r="BD141" i="25"/>
  <c r="BD499" i="25"/>
  <c r="BF499" i="25" s="1"/>
  <c r="BG499" i="25" s="1"/>
  <c r="BH499" i="25" s="1"/>
  <c r="BF493" i="25"/>
  <c r="BG493" i="25" s="1"/>
  <c r="BH493" i="25" s="1"/>
  <c r="AV186" i="25"/>
  <c r="AU422" i="25"/>
  <c r="AX422" i="25" s="1"/>
  <c r="AV339" i="25"/>
  <c r="AV358" i="25"/>
  <c r="AU541" i="25"/>
  <c r="AX541" i="25" s="1"/>
  <c r="AU545" i="25"/>
  <c r="AW545" i="25" s="1"/>
  <c r="BD432" i="25"/>
  <c r="BF432" i="25" s="1"/>
  <c r="BG432" i="25" s="1"/>
  <c r="BH432" i="25" s="1"/>
  <c r="BD431" i="25"/>
  <c r="BF431" i="25" s="1"/>
  <c r="BG431" i="25" s="1"/>
  <c r="BH431" i="25" s="1"/>
  <c r="BD442" i="25"/>
  <c r="BF442" i="25" s="1"/>
  <c r="BG442" i="25" s="1"/>
  <c r="BH442" i="25" s="1"/>
  <c r="BD385" i="25"/>
  <c r="BF385" i="25" s="1"/>
  <c r="BG385" i="25" s="1"/>
  <c r="BH385" i="25" s="1"/>
  <c r="BD370" i="25"/>
  <c r="BF390" i="25"/>
  <c r="BG390" i="25" s="1"/>
  <c r="BH390" i="25" s="1"/>
  <c r="BD323" i="25"/>
  <c r="BF323" i="25" s="1"/>
  <c r="BG323" i="25" s="1"/>
  <c r="BH323" i="25" s="1"/>
  <c r="BD152" i="25"/>
  <c r="BF152" i="25" s="1"/>
  <c r="BG152" i="25" s="1"/>
  <c r="BH152" i="25" s="1"/>
  <c r="BF227" i="25"/>
  <c r="BG227" i="25" s="1"/>
  <c r="BH227" i="25" s="1"/>
  <c r="BD190" i="25"/>
  <c r="BF190" i="25" s="1"/>
  <c r="BG190" i="25" s="1"/>
  <c r="BH190" i="25" s="1"/>
  <c r="BD157" i="25"/>
  <c r="BF157" i="25" s="1"/>
  <c r="BG157" i="25" s="1"/>
  <c r="BD217" i="25"/>
  <c r="BF217" i="25" s="1"/>
  <c r="BG217" i="25" s="1"/>
  <c r="BH217" i="25" s="1"/>
  <c r="BD37" i="25"/>
  <c r="BF37" i="25" s="1"/>
  <c r="BG37" i="25" s="1"/>
  <c r="BH37" i="25" s="1"/>
  <c r="BD212" i="25"/>
  <c r="BF212" i="25" s="1"/>
  <c r="BG212" i="25" s="1"/>
  <c r="BH212" i="25" s="1"/>
  <c r="BF521" i="25"/>
  <c r="BG521" i="25" s="1"/>
  <c r="BH521" i="25" s="1"/>
  <c r="BD379" i="25"/>
  <c r="BF379" i="25" s="1"/>
  <c r="BG379" i="25" s="1"/>
  <c r="BH379" i="25" s="1"/>
  <c r="AV291" i="25"/>
  <c r="AN606" i="25"/>
  <c r="BC606" i="25"/>
  <c r="BE606" i="25" s="1"/>
  <c r="BD276" i="25"/>
  <c r="BF276" i="25" s="1"/>
  <c r="BG276" i="25" s="1"/>
  <c r="BH276" i="25" s="1"/>
  <c r="BD336" i="25"/>
  <c r="BF336" i="25" s="1"/>
  <c r="BG336" i="25" s="1"/>
  <c r="BH336" i="25" s="1"/>
  <c r="BF422" i="25"/>
  <c r="BG422" i="25" s="1"/>
  <c r="BH422" i="25" s="1"/>
  <c r="BD6" i="25"/>
  <c r="BD228" i="25"/>
  <c r="BD62" i="25"/>
  <c r="BF62" i="25" s="1"/>
  <c r="BG62" i="25" s="1"/>
  <c r="BH62" i="25" s="1"/>
  <c r="BF105" i="25"/>
  <c r="BG105" i="25" s="1"/>
  <c r="BH105" i="25" s="1"/>
  <c r="BF262" i="25"/>
  <c r="BG262" i="25" s="1"/>
  <c r="BH262" i="25" s="1"/>
  <c r="BF126" i="25"/>
  <c r="BG126" i="25" s="1"/>
  <c r="BH126" i="25" s="1"/>
  <c r="BD608" i="25"/>
  <c r="BD515" i="25"/>
  <c r="BF515" i="25" s="1"/>
  <c r="BG515" i="25" s="1"/>
  <c r="BH515" i="25" s="1"/>
  <c r="BD486" i="25"/>
  <c r="BF486" i="25" s="1"/>
  <c r="BG486" i="25" s="1"/>
  <c r="BH486" i="25" s="1"/>
  <c r="BD480" i="25"/>
  <c r="BF480" i="25" s="1"/>
  <c r="BG480" i="25" s="1"/>
  <c r="BH480" i="25" s="1"/>
  <c r="BD464" i="25"/>
  <c r="BF464" i="25" s="1"/>
  <c r="BG464" i="25" s="1"/>
  <c r="BH464" i="25" s="1"/>
  <c r="BD367" i="25"/>
  <c r="BF367" i="25" s="1"/>
  <c r="BG367" i="25" s="1"/>
  <c r="BH367" i="25" s="1"/>
  <c r="AU266" i="25"/>
  <c r="AX266" i="25" s="1"/>
  <c r="AV439" i="25"/>
  <c r="AV366" i="25"/>
  <c r="AU276" i="25"/>
  <c r="AX276" i="25" s="1"/>
  <c r="BD424" i="25"/>
  <c r="BF424" i="25" s="1"/>
  <c r="BG424" i="25" s="1"/>
  <c r="BH424" i="25" s="1"/>
  <c r="BD419" i="25"/>
  <c r="BF419" i="25" s="1"/>
  <c r="BG419" i="25" s="1"/>
  <c r="BH419" i="25" s="1"/>
  <c r="BD414" i="25"/>
  <c r="BF414" i="25" s="1"/>
  <c r="BG414" i="25" s="1"/>
  <c r="BH414" i="25" s="1"/>
  <c r="BD307" i="25"/>
  <c r="BF307" i="25" s="1"/>
  <c r="BG307" i="25" s="1"/>
  <c r="BH307" i="25" s="1"/>
  <c r="BD350" i="25"/>
  <c r="BF350" i="25" s="1"/>
  <c r="BG350" i="25" s="1"/>
  <c r="BH350" i="25" s="1"/>
  <c r="BD275" i="25"/>
  <c r="BF275" i="25" s="1"/>
  <c r="BG275" i="25" s="1"/>
  <c r="BH275" i="25" s="1"/>
  <c r="BD171" i="25"/>
  <c r="BF171" i="25" s="1"/>
  <c r="BG171" i="25" s="1"/>
  <c r="BH171" i="25" s="1"/>
  <c r="BD144" i="25"/>
  <c r="BD57" i="25"/>
  <c r="BF57" i="25" s="1"/>
  <c r="BG57" i="25" s="1"/>
  <c r="BH57" i="25" s="1"/>
  <c r="BC608" i="25"/>
  <c r="BE608" i="25" s="1"/>
  <c r="BD544" i="25"/>
  <c r="BF544" i="25" s="1"/>
  <c r="BG544" i="25" s="1"/>
  <c r="BH544" i="25" s="1"/>
  <c r="BD473" i="25"/>
  <c r="BF473" i="25" s="1"/>
  <c r="BG473" i="25" s="1"/>
  <c r="BH473" i="25" s="1"/>
  <c r="BD457" i="25"/>
  <c r="BF457" i="25" s="1"/>
  <c r="BG457" i="25" s="1"/>
  <c r="BH457" i="25" s="1"/>
  <c r="BF352" i="25"/>
  <c r="BG352" i="25" s="1"/>
  <c r="BH352" i="25" s="1"/>
  <c r="BF421" i="25"/>
  <c r="BG421" i="25" s="1"/>
  <c r="BH421" i="25" s="1"/>
  <c r="BF197" i="25"/>
  <c r="BG197" i="25" s="1"/>
  <c r="BH197" i="25" s="1"/>
  <c r="BF180" i="25"/>
  <c r="BG180" i="25" s="1"/>
  <c r="BH180" i="25" s="1"/>
  <c r="BF206" i="25"/>
  <c r="BG206" i="25" s="1"/>
  <c r="BH206" i="25" s="1"/>
  <c r="BF226" i="25"/>
  <c r="BG226" i="25" s="1"/>
  <c r="BH226" i="25" s="1"/>
  <c r="BF32" i="25"/>
  <c r="BG32" i="25" s="1"/>
  <c r="BH32" i="25" s="1"/>
  <c r="BF340" i="25"/>
  <c r="BG340" i="25" s="1"/>
  <c r="BH340" i="25" s="1"/>
  <c r="BF278" i="25"/>
  <c r="BG278" i="25" s="1"/>
  <c r="BH278" i="25" s="1"/>
  <c r="BF537" i="25"/>
  <c r="BG537" i="25" s="1"/>
  <c r="BH537" i="25" s="1"/>
  <c r="BF293" i="25"/>
  <c r="BG293" i="25" s="1"/>
  <c r="BH293" i="25" s="1"/>
  <c r="BF286" i="25"/>
  <c r="BG286" i="25" s="1"/>
  <c r="BH286" i="25" s="1"/>
  <c r="BF235" i="25"/>
  <c r="BG235" i="25" s="1"/>
  <c r="BH235" i="25" s="1"/>
  <c r="BF269" i="25"/>
  <c r="BG269" i="25" s="1"/>
  <c r="BH269" i="25" s="1"/>
  <c r="BF111" i="25"/>
  <c r="BG111" i="25" s="1"/>
  <c r="BF593" i="25"/>
  <c r="BG593" i="25" s="1"/>
  <c r="BH593" i="25" s="1"/>
  <c r="BF497" i="25"/>
  <c r="BG497" i="25" s="1"/>
  <c r="BH497" i="25" s="1"/>
  <c r="BF481" i="25"/>
  <c r="BG481" i="25" s="1"/>
  <c r="BH481" i="25" s="1"/>
  <c r="BF462" i="25"/>
  <c r="BG462" i="25" s="1"/>
  <c r="BH462" i="25" s="1"/>
  <c r="BF160" i="25"/>
  <c r="BG160" i="25" s="1"/>
  <c r="BH160" i="25" s="1"/>
  <c r="BF545" i="25"/>
  <c r="BG545" i="25" s="1"/>
  <c r="BH545" i="25" s="1"/>
  <c r="BE125" i="23"/>
  <c r="BF125" i="23"/>
  <c r="BF13" i="23"/>
  <c r="AQ125" i="23"/>
  <c r="E447" i="23"/>
  <c r="AO447" i="23"/>
  <c r="AV447" i="23" s="1"/>
  <c r="AN447" i="23"/>
  <c r="AO371" i="23"/>
  <c r="AV371" i="23" s="1"/>
  <c r="AN371" i="23"/>
  <c r="AO43" i="23"/>
  <c r="AO18" i="23"/>
  <c r="F125" i="23"/>
  <c r="E166" i="23"/>
  <c r="E18" i="23"/>
  <c r="AN125" i="23"/>
  <c r="E175" i="23"/>
  <c r="E448" i="23"/>
  <c r="AO589" i="23"/>
  <c r="AN448" i="23"/>
  <c r="AN451" i="25"/>
  <c r="BD451" i="25"/>
  <c r="BF451" i="25" s="1"/>
  <c r="BG451" i="25" s="1"/>
  <c r="BH451" i="25" s="1"/>
  <c r="AV602" i="24"/>
  <c r="AO431" i="24"/>
  <c r="AV431" i="24" s="1"/>
  <c r="AN431" i="24"/>
  <c r="E433" i="24"/>
  <c r="AO649" i="24"/>
  <c r="E649" i="24"/>
  <c r="AO433" i="24"/>
  <c r="AV433" i="24" s="1"/>
  <c r="AN435" i="24"/>
  <c r="E435" i="24"/>
  <c r="BF599" i="24"/>
  <c r="BE599" i="24"/>
  <c r="E434" i="24"/>
  <c r="AV553" i="24"/>
  <c r="AN434" i="24"/>
  <c r="BE595" i="24"/>
  <c r="BF597" i="24"/>
  <c r="BE600" i="24"/>
  <c r="E641" i="24"/>
  <c r="AV603" i="24"/>
  <c r="E651" i="24"/>
  <c r="E239" i="25"/>
  <c r="BD239" i="25"/>
  <c r="BF239" i="25" s="1"/>
  <c r="BG239" i="25" s="1"/>
  <c r="BH239" i="25" s="1"/>
  <c r="AN591" i="25"/>
  <c r="BD591" i="25"/>
  <c r="BF591" i="25" s="1"/>
  <c r="BG591" i="25" s="1"/>
  <c r="BH591" i="25" s="1"/>
  <c r="AO642" i="25"/>
  <c r="AN214" i="25"/>
  <c r="BD214" i="25"/>
  <c r="AO639" i="25"/>
  <c r="E401" i="25"/>
  <c r="BD401" i="25"/>
  <c r="BF401" i="25" s="1"/>
  <c r="BG401" i="25" s="1"/>
  <c r="BH401" i="25" s="1"/>
  <c r="E129" i="25"/>
  <c r="BD129" i="25"/>
  <c r="BF129" i="25" s="1"/>
  <c r="BG129" i="25" s="1"/>
  <c r="BH129" i="25" s="1"/>
  <c r="BD300" i="25"/>
  <c r="BF300" i="25" s="1"/>
  <c r="BG300" i="25" s="1"/>
  <c r="BH300" i="25" s="1"/>
  <c r="AO346" i="25"/>
  <c r="E404" i="25"/>
  <c r="BD404" i="25"/>
  <c r="BF404" i="25" s="1"/>
  <c r="BG404" i="25" s="1"/>
  <c r="BH404" i="25" s="1"/>
  <c r="E64" i="25"/>
  <c r="BD64" i="25"/>
  <c r="BF64" i="25" s="1"/>
  <c r="BG64" i="25" s="1"/>
  <c r="BH64" i="25" s="1"/>
  <c r="AO646" i="25"/>
  <c r="AO643" i="25"/>
  <c r="E268" i="25"/>
  <c r="BD268" i="25"/>
  <c r="BF268" i="25" s="1"/>
  <c r="BG268" i="25" s="1"/>
  <c r="BH268" i="25" s="1"/>
  <c r="E645" i="25"/>
  <c r="BD303" i="25"/>
  <c r="BF303" i="25" s="1"/>
  <c r="BG303" i="25" s="1"/>
  <c r="BH303" i="25" s="1"/>
  <c r="E648" i="25"/>
  <c r="E647" i="25"/>
  <c r="AO650" i="25"/>
  <c r="AN592" i="25"/>
  <c r="BD592" i="25"/>
  <c r="BF592" i="25" s="1"/>
  <c r="BG592" i="25" s="1"/>
  <c r="BH592" i="25" s="1"/>
  <c r="AO638" i="25"/>
  <c r="E641" i="25"/>
  <c r="AO644" i="25"/>
  <c r="BF660" i="25"/>
  <c r="BG660" i="25" s="1"/>
  <c r="BH660" i="25" s="1"/>
  <c r="BF519" i="25"/>
  <c r="BG519" i="25" s="1"/>
  <c r="BH519" i="25" s="1"/>
  <c r="BF506" i="25"/>
  <c r="BG506" i="25" s="1"/>
  <c r="BH506" i="25" s="1"/>
  <c r="BF555" i="25"/>
  <c r="BG555" i="25" s="1"/>
  <c r="BH555" i="25" s="1"/>
  <c r="BF482" i="25"/>
  <c r="BG482" i="25" s="1"/>
  <c r="BH482" i="25" s="1"/>
  <c r="BF467" i="25"/>
  <c r="BG467" i="25" s="1"/>
  <c r="BH467" i="25" s="1"/>
  <c r="BF458" i="25"/>
  <c r="BG458" i="25" s="1"/>
  <c r="BH458" i="25" s="1"/>
  <c r="BF445" i="25"/>
  <c r="BG445" i="25" s="1"/>
  <c r="BH445" i="25" s="1"/>
  <c r="BF471" i="25"/>
  <c r="BG471" i="25" s="1"/>
  <c r="BH471" i="25" s="1"/>
  <c r="BF469" i="25"/>
  <c r="BG469" i="25" s="1"/>
  <c r="BH469" i="25" s="1"/>
  <c r="BF595" i="25"/>
  <c r="BG595" i="25" s="1"/>
  <c r="BH595" i="25" s="1"/>
  <c r="BF539" i="25"/>
  <c r="BG539" i="25" s="1"/>
  <c r="BH539" i="25" s="1"/>
  <c r="BF479" i="25"/>
  <c r="BG479" i="25" s="1"/>
  <c r="BH479" i="25" s="1"/>
  <c r="BF455" i="25"/>
  <c r="BG455" i="25" s="1"/>
  <c r="BH455" i="25" s="1"/>
  <c r="BF430" i="25"/>
  <c r="BG430" i="25" s="1"/>
  <c r="BH430" i="25" s="1"/>
  <c r="BF372" i="25"/>
  <c r="BG372" i="25" s="1"/>
  <c r="BH372" i="25" s="1"/>
  <c r="BF266" i="25"/>
  <c r="BG266" i="25" s="1"/>
  <c r="BH266" i="25" s="1"/>
  <c r="BF358" i="25"/>
  <c r="BG358" i="25" s="1"/>
  <c r="BH358" i="25" s="1"/>
  <c r="BF347" i="25"/>
  <c r="BG347" i="25" s="1"/>
  <c r="BH347" i="25" s="1"/>
  <c r="BF184" i="25"/>
  <c r="BG184" i="25" s="1"/>
  <c r="BH184" i="25" s="1"/>
  <c r="BF241" i="25"/>
  <c r="BG241" i="25" s="1"/>
  <c r="BH241" i="25" s="1"/>
  <c r="BF306" i="25"/>
  <c r="BG306" i="25" s="1"/>
  <c r="BH306" i="25" s="1"/>
  <c r="BF165" i="25"/>
  <c r="BG165" i="25" s="1"/>
  <c r="BH165" i="25" s="1"/>
  <c r="BF134" i="25"/>
  <c r="BG134" i="25" s="1"/>
  <c r="BH134" i="25" s="1"/>
  <c r="BF19" i="25"/>
  <c r="BG19" i="25" s="1"/>
  <c r="BH19" i="25" s="1"/>
  <c r="BF172" i="25"/>
  <c r="BG172" i="25" s="1"/>
  <c r="BH172" i="25" s="1"/>
  <c r="BF255" i="25"/>
  <c r="BG255" i="25" s="1"/>
  <c r="BH255" i="25" s="1"/>
  <c r="BF232" i="25"/>
  <c r="BG232" i="25" s="1"/>
  <c r="BH232" i="25" s="1"/>
  <c r="BF132" i="25"/>
  <c r="BG132" i="25" s="1"/>
  <c r="BH132" i="25" s="1"/>
  <c r="BF296" i="25"/>
  <c r="BG296" i="25" s="1"/>
  <c r="BH296" i="25" s="1"/>
  <c r="BF370" i="25"/>
  <c r="BG370" i="25" s="1"/>
  <c r="BH370" i="25" s="1"/>
  <c r="BF319" i="25"/>
  <c r="BG319" i="25" s="1"/>
  <c r="BH319" i="25" s="1"/>
  <c r="BF204" i="25"/>
  <c r="BG204" i="25" s="1"/>
  <c r="BH204" i="25" s="1"/>
  <c r="BF344" i="25"/>
  <c r="BG344" i="25" s="1"/>
  <c r="BH344" i="25" s="1"/>
  <c r="BF185" i="25"/>
  <c r="BG185" i="25" s="1"/>
  <c r="BH185" i="25" s="1"/>
  <c r="BF69" i="25"/>
  <c r="BG69" i="25" s="1"/>
  <c r="BH69" i="25" s="1"/>
  <c r="BF198" i="25"/>
  <c r="BG198" i="25" s="1"/>
  <c r="BH198" i="25" s="1"/>
  <c r="BF363" i="25"/>
  <c r="BG363" i="25" s="1"/>
  <c r="BH363" i="25" s="1"/>
  <c r="BF161" i="25"/>
  <c r="BG161" i="25" s="1"/>
  <c r="BH161" i="25" s="1"/>
  <c r="BF81" i="25"/>
  <c r="BG81" i="25" s="1"/>
  <c r="BH81" i="25" s="1"/>
  <c r="BF26" i="25"/>
  <c r="BG26" i="25" s="1"/>
  <c r="BH26" i="25" s="1"/>
  <c r="BF364" i="25"/>
  <c r="BG364" i="25" s="1"/>
  <c r="BH364" i="25" s="1"/>
  <c r="BF359" i="25"/>
  <c r="BG359" i="25" s="1"/>
  <c r="BH359" i="25" s="1"/>
  <c r="BF302" i="25"/>
  <c r="BG302" i="25" s="1"/>
  <c r="BH302" i="25" s="1"/>
  <c r="BF330" i="25"/>
  <c r="BG330" i="25" s="1"/>
  <c r="BH330" i="25" s="1"/>
  <c r="BF66" i="25"/>
  <c r="BG66" i="25" s="1"/>
  <c r="BH66" i="25" s="1"/>
  <c r="BF301" i="25"/>
  <c r="BG301" i="25" s="1"/>
  <c r="BH301" i="25" s="1"/>
  <c r="BF141" i="25"/>
  <c r="BG141" i="25" s="1"/>
  <c r="BH141" i="25" s="1"/>
  <c r="BF368" i="25"/>
  <c r="BG368" i="25" s="1"/>
  <c r="BH368" i="25" s="1"/>
  <c r="BF7" i="25"/>
  <c r="BG7" i="25" s="1"/>
  <c r="BH7" i="25" s="1"/>
  <c r="BF274" i="25"/>
  <c r="BG274" i="25" s="1"/>
  <c r="BH274" i="25" s="1"/>
  <c r="BF42" i="25"/>
  <c r="BG42" i="25" s="1"/>
  <c r="BH42" i="25" s="1"/>
  <c r="BF310" i="25"/>
  <c r="BG310" i="25" s="1"/>
  <c r="BH310" i="25" s="1"/>
  <c r="BF357" i="25"/>
  <c r="BG357" i="25" s="1"/>
  <c r="BH357" i="25" s="1"/>
  <c r="BF418" i="25"/>
  <c r="BG418" i="25" s="1"/>
  <c r="BH418" i="25" s="1"/>
  <c r="BF284" i="25"/>
  <c r="BG284" i="25" s="1"/>
  <c r="BH284" i="25" s="1"/>
  <c r="BF243" i="25"/>
  <c r="BG243" i="25" s="1"/>
  <c r="BH243" i="25" s="1"/>
  <c r="BF148" i="25"/>
  <c r="BG148" i="25" s="1"/>
  <c r="BH148" i="25" s="1"/>
  <c r="BF279" i="25"/>
  <c r="BG279" i="25" s="1"/>
  <c r="BH279" i="25" s="1"/>
  <c r="BF257" i="25"/>
  <c r="BG257" i="25" s="1"/>
  <c r="BH257" i="25" s="1"/>
  <c r="BF214" i="25"/>
  <c r="BG214" i="25" s="1"/>
  <c r="BH214" i="25" s="1"/>
  <c r="BF249" i="25"/>
  <c r="BG249" i="25" s="1"/>
  <c r="BH249" i="25" s="1"/>
  <c r="BF261" i="25"/>
  <c r="BG261" i="25" s="1"/>
  <c r="BH261" i="25" s="1"/>
  <c r="BF228" i="25"/>
  <c r="BG228" i="25" s="1"/>
  <c r="BH228" i="25" s="1"/>
  <c r="BF267" i="25"/>
  <c r="BG267" i="25" s="1"/>
  <c r="BH267" i="25" s="1"/>
  <c r="BF6" i="25"/>
  <c r="BG6" i="25" s="1"/>
  <c r="BH6" i="25" s="1"/>
  <c r="BF177" i="25"/>
  <c r="BG177" i="25" s="1"/>
  <c r="BH177" i="25" s="1"/>
  <c r="BF33" i="25"/>
  <c r="BG33" i="25" s="1"/>
  <c r="BH33" i="25" s="1"/>
  <c r="BF114" i="25"/>
  <c r="BG114" i="25" s="1"/>
  <c r="BH114" i="25" s="1"/>
  <c r="BF59" i="25"/>
  <c r="BG59" i="25" s="1"/>
  <c r="BH59" i="25" s="1"/>
  <c r="BF178" i="25"/>
  <c r="BG178" i="25" s="1"/>
  <c r="BH178" i="25" s="1"/>
  <c r="BF144" i="25"/>
  <c r="BG144" i="25" s="1"/>
  <c r="BH144" i="25" s="1"/>
  <c r="AV57" i="25"/>
  <c r="AU88" i="25"/>
  <c r="AX88" i="25" s="1"/>
  <c r="AU168" i="25"/>
  <c r="AW168" i="25" s="1"/>
  <c r="AU58" i="25"/>
  <c r="AX58" i="25" s="1"/>
  <c r="AU126" i="25"/>
  <c r="AX126" i="25" s="1"/>
  <c r="AU132" i="25"/>
  <c r="AX132" i="25" s="1"/>
  <c r="AU57" i="25"/>
  <c r="AX57" i="25" s="1"/>
  <c r="AV262" i="25"/>
  <c r="AV178" i="25"/>
  <c r="AU251" i="25"/>
  <c r="AX251" i="25" s="1"/>
  <c r="AV298" i="25"/>
  <c r="AV422" i="25"/>
  <c r="AV303" i="25"/>
  <c r="AU389" i="25"/>
  <c r="AX389" i="25" s="1"/>
  <c r="AV426" i="25"/>
  <c r="AV427" i="25"/>
  <c r="AU495" i="25"/>
  <c r="AX495" i="25" s="1"/>
  <c r="AV505" i="25"/>
  <c r="AV513" i="25"/>
  <c r="AV521" i="25"/>
  <c r="AV597" i="25"/>
  <c r="AO647" i="25"/>
  <c r="AV132" i="25"/>
  <c r="AU227" i="25"/>
  <c r="AX227" i="25" s="1"/>
  <c r="AU501" i="25"/>
  <c r="AX501" i="25" s="1"/>
  <c r="AU183" i="25"/>
  <c r="AX183" i="25" s="1"/>
  <c r="AV111" i="25"/>
  <c r="AV33" i="25"/>
  <c r="AV74" i="25"/>
  <c r="AU344" i="25"/>
  <c r="AX344" i="25" s="1"/>
  <c r="AU180" i="25"/>
  <c r="AW180" i="25" s="1"/>
  <c r="AV240" i="25"/>
  <c r="AV194" i="25"/>
  <c r="AV269" i="25"/>
  <c r="AV172" i="25"/>
  <c r="AU359" i="25"/>
  <c r="AX359" i="25" s="1"/>
  <c r="AU293" i="25"/>
  <c r="AX293" i="25" s="1"/>
  <c r="AV447" i="25"/>
  <c r="AU129" i="25"/>
  <c r="AX129" i="25" s="1"/>
  <c r="AU456" i="25"/>
  <c r="AU464" i="25"/>
  <c r="AW464" i="25" s="1"/>
  <c r="AY464" i="25" s="1"/>
  <c r="AZ464" i="25" s="1"/>
  <c r="BA464" i="25" s="1"/>
  <c r="AV483" i="25"/>
  <c r="AU553" i="25"/>
  <c r="AV554" i="25"/>
  <c r="E642" i="25"/>
  <c r="AU16" i="25"/>
  <c r="AX16" i="25" s="1"/>
  <c r="AV174" i="25"/>
  <c r="AU441" i="25"/>
  <c r="AV221" i="25"/>
  <c r="AV112" i="25"/>
  <c r="AV84" i="25"/>
  <c r="AV167" i="25"/>
  <c r="AU186" i="25"/>
  <c r="AX186" i="25" s="1"/>
  <c r="AV197" i="25"/>
  <c r="AU194" i="25"/>
  <c r="AX194" i="25" s="1"/>
  <c r="AV468" i="25"/>
  <c r="AV499" i="25"/>
  <c r="AV507" i="25"/>
  <c r="AU141" i="25"/>
  <c r="AU111" i="25"/>
  <c r="AW111" i="25" s="1"/>
  <c r="AU140" i="25"/>
  <c r="AX140" i="25" s="1"/>
  <c r="AV206" i="25"/>
  <c r="AU270" i="25"/>
  <c r="AX270" i="25" s="1"/>
  <c r="AU275" i="25"/>
  <c r="AW275" i="25" s="1"/>
  <c r="AU269" i="25"/>
  <c r="AW269" i="25" s="1"/>
  <c r="AY269" i="25" s="1"/>
  <c r="AZ269" i="25" s="1"/>
  <c r="BA269" i="25" s="1"/>
  <c r="AU476" i="25"/>
  <c r="AW476" i="25" s="1"/>
  <c r="AV486" i="25"/>
  <c r="AU221" i="25"/>
  <c r="AX221" i="25" s="1"/>
  <c r="AU32" i="25"/>
  <c r="AW32" i="25" s="1"/>
  <c r="AV198" i="25"/>
  <c r="AU271" i="25"/>
  <c r="AX271" i="25" s="1"/>
  <c r="AU213" i="25"/>
  <c r="AX213" i="25" s="1"/>
  <c r="AU219" i="25"/>
  <c r="AW219" i="25" s="1"/>
  <c r="AU5" i="25"/>
  <c r="AW5" i="25" s="1"/>
  <c r="AO300" i="25"/>
  <c r="AV300" i="25" s="1"/>
  <c r="AU364" i="25"/>
  <c r="AW364" i="25" s="1"/>
  <c r="AV373" i="25"/>
  <c r="AU423" i="25"/>
  <c r="AW423" i="25" s="1"/>
  <c r="AV441" i="25"/>
  <c r="AV463" i="25"/>
  <c r="AV500" i="25"/>
  <c r="AU507" i="25"/>
  <c r="AW507" i="25" s="1"/>
  <c r="AU547" i="25"/>
  <c r="AX547" i="25" s="1"/>
  <c r="AU593" i="25"/>
  <c r="AW593" i="25" s="1"/>
  <c r="AV595" i="25"/>
  <c r="AU660" i="25"/>
  <c r="AX660" i="25" s="1"/>
  <c r="AU384" i="25"/>
  <c r="AX384" i="25" s="1"/>
  <c r="AV126" i="25"/>
  <c r="AU177" i="25"/>
  <c r="AW177" i="25" s="1"/>
  <c r="AU26" i="25"/>
  <c r="AX26" i="25" s="1"/>
  <c r="AU69" i="25"/>
  <c r="AW69" i="25" s="1"/>
  <c r="AU71" i="25"/>
  <c r="AX71" i="25" s="1"/>
  <c r="AV92" i="25"/>
  <c r="AU102" i="25"/>
  <c r="AW102" i="25" s="1"/>
  <c r="AU125" i="25"/>
  <c r="AX125" i="25" s="1"/>
  <c r="AU217" i="25"/>
  <c r="AX217" i="25" s="1"/>
  <c r="AV148" i="25"/>
  <c r="AV235" i="25"/>
  <c r="AV171" i="25"/>
  <c r="AV16" i="25"/>
  <c r="AV190" i="25"/>
  <c r="AV301" i="25"/>
  <c r="AV257" i="25"/>
  <c r="AU496" i="25"/>
  <c r="AW496" i="25" s="1"/>
  <c r="AU109" i="25"/>
  <c r="AU23" i="25"/>
  <c r="AW23" i="25" s="1"/>
  <c r="AV59" i="25"/>
  <c r="AV183" i="25"/>
  <c r="AV157" i="25"/>
  <c r="AV185" i="25"/>
  <c r="AV35" i="25"/>
  <c r="AV118" i="25"/>
  <c r="AV51" i="25"/>
  <c r="AU198" i="25"/>
  <c r="AW198" i="25" s="1"/>
  <c r="AV41" i="25"/>
  <c r="AV27" i="25"/>
  <c r="AV271" i="25"/>
  <c r="AV191" i="25"/>
  <c r="AU146" i="25"/>
  <c r="AW146" i="25" s="1"/>
  <c r="AU475" i="25"/>
  <c r="AW475" i="25" s="1"/>
  <c r="AV58" i="25"/>
  <c r="AV123" i="25"/>
  <c r="AU81" i="25"/>
  <c r="AX81" i="25" s="1"/>
  <c r="AU92" i="25"/>
  <c r="AX92" i="25" s="1"/>
  <c r="AV79" i="25"/>
  <c r="AV114" i="25"/>
  <c r="AU74" i="25"/>
  <c r="AW74" i="25" s="1"/>
  <c r="AU27" i="25"/>
  <c r="AX27" i="25" s="1"/>
  <c r="AU148" i="25"/>
  <c r="AX148" i="25" s="1"/>
  <c r="AU235" i="25"/>
  <c r="AX235" i="25" s="1"/>
  <c r="AV113" i="25"/>
  <c r="AU190" i="25"/>
  <c r="AX190" i="25" s="1"/>
  <c r="AU301" i="25"/>
  <c r="AX301" i="25" s="1"/>
  <c r="AV213" i="25"/>
  <c r="AU128" i="25"/>
  <c r="AW128" i="25" s="1"/>
  <c r="AU105" i="25"/>
  <c r="AW105" i="25" s="1"/>
  <c r="AU59" i="25"/>
  <c r="AX59" i="25" s="1"/>
  <c r="AU137" i="25"/>
  <c r="AX137" i="25" s="1"/>
  <c r="AV160" i="25"/>
  <c r="AV165" i="25"/>
  <c r="AU35" i="25"/>
  <c r="AW35" i="25" s="1"/>
  <c r="AV204" i="25"/>
  <c r="AV37" i="25"/>
  <c r="AV141" i="25"/>
  <c r="AV218" i="25"/>
  <c r="AV69" i="25"/>
  <c r="AV330" i="25"/>
  <c r="AU134" i="25"/>
  <c r="AX134" i="25" s="1"/>
  <c r="AU199" i="25"/>
  <c r="AU82" i="25"/>
  <c r="AW82" i="25" s="1"/>
  <c r="AU152" i="25"/>
  <c r="AX152" i="25" s="1"/>
  <c r="AV266" i="25"/>
  <c r="AU215" i="25"/>
  <c r="AX215" i="25" s="1"/>
  <c r="AV336" i="25"/>
  <c r="AU390" i="25"/>
  <c r="AX390" i="25" s="1"/>
  <c r="AV364" i="25"/>
  <c r="AV311" i="25"/>
  <c r="AU440" i="25"/>
  <c r="AX440" i="25" s="1"/>
  <c r="AV363" i="25"/>
  <c r="AV395" i="25"/>
  <c r="AU326" i="25"/>
  <c r="AX326" i="25" s="1"/>
  <c r="AU309" i="25"/>
  <c r="AX309" i="25" s="1"/>
  <c r="AV455" i="25"/>
  <c r="AV475" i="25"/>
  <c r="AU479" i="25"/>
  <c r="AW479" i="25" s="1"/>
  <c r="AU487" i="25"/>
  <c r="AX487" i="25" s="1"/>
  <c r="AV489" i="25"/>
  <c r="AV490" i="25"/>
  <c r="AV496" i="25"/>
  <c r="AU509" i="25"/>
  <c r="AX509" i="25" s="1"/>
  <c r="AU515" i="25"/>
  <c r="AW515" i="25" s="1"/>
  <c r="AV516" i="25"/>
  <c r="AU537" i="25"/>
  <c r="AW537" i="25" s="1"/>
  <c r="AV249" i="25"/>
  <c r="AU263" i="25"/>
  <c r="AW263" i="25" s="1"/>
  <c r="AU234" i="25"/>
  <c r="AW234" i="25" s="1"/>
  <c r="AU347" i="25"/>
  <c r="AX347" i="25" s="1"/>
  <c r="AU363" i="25"/>
  <c r="AX363" i="25" s="1"/>
  <c r="AU481" i="25"/>
  <c r="AX481" i="25" s="1"/>
  <c r="AU482" i="25"/>
  <c r="AW482" i="25" s="1"/>
  <c r="AU490" i="25"/>
  <c r="AU232" i="25"/>
  <c r="AX232" i="25" s="1"/>
  <c r="AU243" i="25"/>
  <c r="AX243" i="25" s="1"/>
  <c r="AU245" i="25"/>
  <c r="AW245" i="25" s="1"/>
  <c r="AU267" i="25"/>
  <c r="AX267" i="25" s="1"/>
  <c r="AU291" i="25"/>
  <c r="AW291" i="25" s="1"/>
  <c r="AV294" i="25"/>
  <c r="AU395" i="25"/>
  <c r="AW395" i="25" s="1"/>
  <c r="AV424" i="25"/>
  <c r="AU429" i="25"/>
  <c r="AW429" i="25" s="1"/>
  <c r="AV443" i="25"/>
  <c r="AV435" i="25"/>
  <c r="AO451" i="25"/>
  <c r="AV451" i="25" s="1"/>
  <c r="AU268" i="25"/>
  <c r="AW268" i="25" s="1"/>
  <c r="AV470" i="25"/>
  <c r="AV477" i="25"/>
  <c r="AV491" i="25"/>
  <c r="AV492" i="25"/>
  <c r="AU504" i="25"/>
  <c r="AW504" i="25" s="1"/>
  <c r="AU512" i="25"/>
  <c r="AX512" i="25" s="1"/>
  <c r="AV219" i="25"/>
  <c r="AU238" i="25"/>
  <c r="AW238" i="25" s="1"/>
  <c r="AY238" i="25" s="1"/>
  <c r="AZ238" i="25" s="1"/>
  <c r="BA238" i="25" s="1"/>
  <c r="AU248" i="25"/>
  <c r="AX248" i="25" s="1"/>
  <c r="AU172" i="25"/>
  <c r="AX172" i="25" s="1"/>
  <c r="AU299" i="25"/>
  <c r="AU86" i="25"/>
  <c r="AX86" i="25" s="1"/>
  <c r="AU350" i="25"/>
  <c r="AX350" i="25" s="1"/>
  <c r="AU300" i="25"/>
  <c r="AW300" i="25" s="1"/>
  <c r="AV306" i="25"/>
  <c r="AU352" i="25"/>
  <c r="AX352" i="25" s="1"/>
  <c r="AV231" i="25"/>
  <c r="AU368" i="25"/>
  <c r="AX368" i="25" s="1"/>
  <c r="AU445" i="25"/>
  <c r="AW445" i="25" s="1"/>
  <c r="AU229" i="25"/>
  <c r="AW229" i="25" s="1"/>
  <c r="AU483" i="25"/>
  <c r="AW483" i="25" s="1"/>
  <c r="AV255" i="25"/>
  <c r="AU375" i="25"/>
  <c r="AV389" i="25"/>
  <c r="AV357" i="25"/>
  <c r="AV42" i="25"/>
  <c r="AV276" i="25"/>
  <c r="AU393" i="25"/>
  <c r="AX393" i="25" s="1"/>
  <c r="AU409" i="25"/>
  <c r="AX409" i="25" s="1"/>
  <c r="AU414" i="25"/>
  <c r="AW414" i="25" s="1"/>
  <c r="AV448" i="25"/>
  <c r="AV379" i="25"/>
  <c r="AU404" i="25"/>
  <c r="AX404" i="25" s="1"/>
  <c r="AU469" i="25"/>
  <c r="AX469" i="25" s="1"/>
  <c r="AU492" i="25"/>
  <c r="AX492" i="25" s="1"/>
  <c r="AU498" i="25"/>
  <c r="AW498" i="25" s="1"/>
  <c r="AU520" i="25"/>
  <c r="AW520" i="25" s="1"/>
  <c r="AV215" i="25"/>
  <c r="AU370" i="25"/>
  <c r="AW370" i="25" s="1"/>
  <c r="AU294" i="25"/>
  <c r="AX294" i="25" s="1"/>
  <c r="AV353" i="25"/>
  <c r="AV383" i="25"/>
  <c r="AV293" i="25"/>
  <c r="AV326" i="25"/>
  <c r="AV313" i="25"/>
  <c r="AV412" i="25"/>
  <c r="AV417" i="25"/>
  <c r="AV421" i="25"/>
  <c r="AU447" i="25"/>
  <c r="AX447" i="25" s="1"/>
  <c r="AU452" i="25"/>
  <c r="AX452" i="25" s="1"/>
  <c r="AV309" i="25"/>
  <c r="AV466" i="25"/>
  <c r="AU477" i="25"/>
  <c r="AU485" i="25"/>
  <c r="AX485" i="25" s="1"/>
  <c r="AV488" i="25"/>
  <c r="AV494" i="25"/>
  <c r="AV284" i="25"/>
  <c r="AV251" i="25"/>
  <c r="AU382" i="25"/>
  <c r="AW382" i="25" s="1"/>
  <c r="AV432" i="25"/>
  <c r="AU460" i="25"/>
  <c r="AW460" i="25" s="1"/>
  <c r="AV544" i="25"/>
  <c r="AU591" i="25"/>
  <c r="AX591" i="25" s="1"/>
  <c r="AU599" i="25"/>
  <c r="E639" i="25"/>
  <c r="AU543" i="25"/>
  <c r="AX543" i="25" s="1"/>
  <c r="AV594" i="25"/>
  <c r="AV546" i="25"/>
  <c r="AV547" i="25"/>
  <c r="F607" i="25"/>
  <c r="AO648" i="25"/>
  <c r="AV548" i="25"/>
  <c r="AV598" i="25"/>
  <c r="AQ603" i="25"/>
  <c r="AV603" i="25" s="1"/>
  <c r="AQ608" i="25"/>
  <c r="AU608" i="25" s="1"/>
  <c r="E646" i="25"/>
  <c r="AO591" i="25"/>
  <c r="AV591" i="25" s="1"/>
  <c r="AO592" i="25"/>
  <c r="AV592" i="25" s="1"/>
  <c r="AV593" i="25"/>
  <c r="AY593" i="25" s="1"/>
  <c r="AZ593" i="25" s="1"/>
  <c r="BA593" i="25" s="1"/>
  <c r="AV600" i="25"/>
  <c r="AX262" i="25"/>
  <c r="AW262" i="25"/>
  <c r="AV66" i="25"/>
  <c r="AU218" i="25"/>
  <c r="AX218" i="25" s="1"/>
  <c r="AV296" i="25"/>
  <c r="AV80" i="25"/>
  <c r="AU19" i="25"/>
  <c r="AX19" i="25" s="1"/>
  <c r="AU79" i="25"/>
  <c r="AU33" i="25"/>
  <c r="AX33" i="25" s="1"/>
  <c r="AU226" i="25"/>
  <c r="AV147" i="25"/>
  <c r="AU151" i="25"/>
  <c r="AX151" i="25" s="1"/>
  <c r="AV282" i="25"/>
  <c r="AU185" i="25"/>
  <c r="AV133" i="25"/>
  <c r="AU66" i="25"/>
  <c r="AX66" i="25" s="1"/>
  <c r="AU72" i="25"/>
  <c r="AW72" i="25" s="1"/>
  <c r="AY72" i="25" s="1"/>
  <c r="AZ72" i="25" s="1"/>
  <c r="BA72" i="25" s="1"/>
  <c r="AV203" i="25"/>
  <c r="AU101" i="25"/>
  <c r="AV144" i="25"/>
  <c r="AU160" i="25"/>
  <c r="AX160" i="25" s="1"/>
  <c r="AV164" i="25"/>
  <c r="AV109" i="25"/>
  <c r="AV220" i="25"/>
  <c r="AU296" i="25"/>
  <c r="AV71" i="25"/>
  <c r="AV105" i="25"/>
  <c r="AV137" i="25"/>
  <c r="AV140" i="25"/>
  <c r="AU206" i="25"/>
  <c r="AX206" i="25" s="1"/>
  <c r="AU175" i="25"/>
  <c r="AX175" i="25" s="1"/>
  <c r="AV32" i="25"/>
  <c r="AV23" i="25"/>
  <c r="AU123" i="25"/>
  <c r="AX123" i="25" s="1"/>
  <c r="AU330" i="25"/>
  <c r="AW330" i="25" s="1"/>
  <c r="AV184" i="25"/>
  <c r="AU114" i="25"/>
  <c r="AW114" i="25" s="1"/>
  <c r="AV149" i="25"/>
  <c r="AV146" i="25"/>
  <c r="AV125" i="25"/>
  <c r="AV217" i="25"/>
  <c r="AU84" i="25"/>
  <c r="AX84" i="25" s="1"/>
  <c r="AV151" i="25"/>
  <c r="AU167" i="25"/>
  <c r="AX167" i="25" s="1"/>
  <c r="AV279" i="25"/>
  <c r="AU50" i="25"/>
  <c r="AX50" i="25" s="1"/>
  <c r="AU165" i="25"/>
  <c r="AV273" i="25"/>
  <c r="AV26" i="25"/>
  <c r="AV216" i="25"/>
  <c r="AV72" i="25"/>
  <c r="AV19" i="25"/>
  <c r="AV101" i="25"/>
  <c r="AV134" i="25"/>
  <c r="AU157" i="25"/>
  <c r="AX157" i="25" s="1"/>
  <c r="AU191" i="25"/>
  <c r="AW191" i="25" s="1"/>
  <c r="AY191" i="25" s="1"/>
  <c r="AZ191" i="25" s="1"/>
  <c r="BA191" i="25" s="1"/>
  <c r="AV161" i="25"/>
  <c r="AV267" i="25"/>
  <c r="AU184" i="25"/>
  <c r="AX184" i="25" s="1"/>
  <c r="AU51" i="25"/>
  <c r="AX51" i="25" s="1"/>
  <c r="AU149" i="25"/>
  <c r="AW149" i="25" s="1"/>
  <c r="AV162" i="25"/>
  <c r="AU273" i="25"/>
  <c r="AW273" i="25" s="1"/>
  <c r="AU118" i="25"/>
  <c r="AX118" i="25" s="1"/>
  <c r="AV175" i="25"/>
  <c r="AV195" i="25"/>
  <c r="AV256" i="25"/>
  <c r="AU214" i="25"/>
  <c r="AW214" i="25" s="1"/>
  <c r="AV73" i="25"/>
  <c r="AV272" i="25"/>
  <c r="AU279" i="25"/>
  <c r="AX279" i="25" s="1"/>
  <c r="AV286" i="25"/>
  <c r="AV359" i="25"/>
  <c r="AU307" i="25"/>
  <c r="AX307" i="25" s="1"/>
  <c r="AV342" i="25"/>
  <c r="AX358" i="25"/>
  <c r="AW358" i="25"/>
  <c r="AU22" i="25"/>
  <c r="AW22" i="25" s="1"/>
  <c r="AV248" i="25"/>
  <c r="AU284" i="25"/>
  <c r="AX284" i="25" s="1"/>
  <c r="AU117" i="25"/>
  <c r="AW117" i="25" s="1"/>
  <c r="AU283" i="25"/>
  <c r="AX283" i="25" s="1"/>
  <c r="AV302" i="25"/>
  <c r="AV345" i="25"/>
  <c r="E649" i="25"/>
  <c r="AO649" i="25"/>
  <c r="E375" i="25"/>
  <c r="AO375" i="25"/>
  <c r="AV375" i="25" s="1"/>
  <c r="AN375" i="25"/>
  <c r="AX427" i="25"/>
  <c r="AW427" i="25"/>
  <c r="AU113" i="25"/>
  <c r="AV265" i="25"/>
  <c r="AU256" i="25"/>
  <c r="AW256" i="25" s="1"/>
  <c r="AU228" i="25"/>
  <c r="AW228" i="25" s="1"/>
  <c r="AV227" i="25"/>
  <c r="AU249" i="25"/>
  <c r="AX249" i="25" s="1"/>
  <c r="AU174" i="25"/>
  <c r="AX174" i="25" s="1"/>
  <c r="AU197" i="25"/>
  <c r="AX197" i="25" s="1"/>
  <c r="AU272" i="25"/>
  <c r="AW272" i="25" s="1"/>
  <c r="AV299" i="25"/>
  <c r="AU286" i="25"/>
  <c r="AX286" i="25" s="1"/>
  <c r="AV452" i="25"/>
  <c r="AV233" i="25"/>
  <c r="AV226" i="25"/>
  <c r="AU147" i="25"/>
  <c r="AX147" i="25" s="1"/>
  <c r="AU282" i="25"/>
  <c r="AW282" i="25" s="1"/>
  <c r="AU265" i="25"/>
  <c r="AW265" i="25" s="1"/>
  <c r="AV199" i="25"/>
  <c r="AV208" i="25"/>
  <c r="AV82" i="25"/>
  <c r="AU161" i="25"/>
  <c r="AX161" i="25" s="1"/>
  <c r="AV244" i="25"/>
  <c r="AV253" i="25"/>
  <c r="AV270" i="25"/>
  <c r="AU274" i="25"/>
  <c r="AX274" i="25" s="1"/>
  <c r="AU302" i="25"/>
  <c r="AX302" i="25" s="1"/>
  <c r="AV340" i="25"/>
  <c r="AU345" i="25"/>
  <c r="AV423" i="25"/>
  <c r="AU239" i="25"/>
  <c r="AW239" i="25" s="1"/>
  <c r="AU240" i="25"/>
  <c r="AW240" i="25" s="1"/>
  <c r="AY240" i="25" s="1"/>
  <c r="AZ240" i="25" s="1"/>
  <c r="AV243" i="25"/>
  <c r="AV86" i="25"/>
  <c r="AV307" i="25"/>
  <c r="AV22" i="25"/>
  <c r="AV117" i="25"/>
  <c r="AV283" i="25"/>
  <c r="AV189" i="25"/>
  <c r="AV319" i="25"/>
  <c r="AV322" i="25"/>
  <c r="AU287" i="25"/>
  <c r="AW287" i="25" s="1"/>
  <c r="AU340" i="25"/>
  <c r="AX340" i="25" s="1"/>
  <c r="AV370" i="25"/>
  <c r="AU361" i="25"/>
  <c r="AV368" i="25"/>
  <c r="AU434" i="25"/>
  <c r="AW434" i="25" s="1"/>
  <c r="AU308" i="25"/>
  <c r="AX308" i="25" s="1"/>
  <c r="AU353" i="25"/>
  <c r="AW353" i="25" s="1"/>
  <c r="AV382" i="25"/>
  <c r="AU386" i="25"/>
  <c r="AX386" i="25" s="1"/>
  <c r="AV334" i="25"/>
  <c r="AU357" i="25"/>
  <c r="AW357" i="25" s="1"/>
  <c r="AU400" i="25"/>
  <c r="AU402" i="25"/>
  <c r="AX402" i="25" s="1"/>
  <c r="AU18" i="25"/>
  <c r="AW18" i="25" s="1"/>
  <c r="AV414" i="25"/>
  <c r="AU385" i="25"/>
  <c r="AW385" i="25" s="1"/>
  <c r="AV411" i="25"/>
  <c r="AV431" i="25"/>
  <c r="AV444" i="25"/>
  <c r="AV458" i="25"/>
  <c r="AV459" i="25"/>
  <c r="AU463" i="25"/>
  <c r="AU466" i="25"/>
  <c r="AX466" i="25" s="1"/>
  <c r="AV473" i="25"/>
  <c r="AU480" i="25"/>
  <c r="AW480" i="25" s="1"/>
  <c r="AV288" i="25"/>
  <c r="AU298" i="25"/>
  <c r="AW298" i="25" s="1"/>
  <c r="AV310" i="25"/>
  <c r="E303" i="25"/>
  <c r="AU319" i="25"/>
  <c r="AX319" i="25" s="1"/>
  <c r="AV323" i="25"/>
  <c r="AV352" i="25"/>
  <c r="AV418" i="25"/>
  <c r="AU342" i="25"/>
  <c r="AW342" i="25" s="1"/>
  <c r="AU439" i="25"/>
  <c r="AW439" i="25" s="1"/>
  <c r="AV367" i="25"/>
  <c r="AV396" i="25"/>
  <c r="AU311" i="25"/>
  <c r="AV393" i="25"/>
  <c r="AU372" i="25"/>
  <c r="AW372" i="25" s="1"/>
  <c r="AU411" i="25"/>
  <c r="AW411" i="25" s="1"/>
  <c r="AU426" i="25"/>
  <c r="AX426" i="25" s="1"/>
  <c r="AV442" i="25"/>
  <c r="AV403" i="25"/>
  <c r="AU443" i="25"/>
  <c r="AX443" i="25" s="1"/>
  <c r="AU448" i="25"/>
  <c r="AX448" i="25" s="1"/>
  <c r="E451" i="25"/>
  <c r="AU233" i="25"/>
  <c r="AX233" i="25" s="1"/>
  <c r="AU189" i="25"/>
  <c r="AX189" i="25" s="1"/>
  <c r="AN300" i="25"/>
  <c r="AV332" i="25"/>
  <c r="AU320" i="25"/>
  <c r="AW320" i="25" s="1"/>
  <c r="AV234" i="25"/>
  <c r="AU367" i="25"/>
  <c r="AW367" i="25" s="1"/>
  <c r="AY367" i="25" s="1"/>
  <c r="AZ367" i="25" s="1"/>
  <c r="BA367" i="25" s="1"/>
  <c r="AV378" i="25"/>
  <c r="AU334" i="25"/>
  <c r="AX334" i="25" s="1"/>
  <c r="AV440" i="25"/>
  <c r="AV399" i="25"/>
  <c r="AU412" i="25"/>
  <c r="AX412" i="25" s="1"/>
  <c r="AU416" i="25"/>
  <c r="AX416" i="25" s="1"/>
  <c r="AU431" i="25"/>
  <c r="AV453" i="25"/>
  <c r="AV362" i="25"/>
  <c r="AU401" i="25"/>
  <c r="AX401" i="25" s="1"/>
  <c r="AU459" i="25"/>
  <c r="AW459" i="25" s="1"/>
  <c r="AW512" i="25"/>
  <c r="AU597" i="25"/>
  <c r="AU603" i="25"/>
  <c r="AX603" i="25" s="1"/>
  <c r="E651" i="25"/>
  <c r="AO651" i="25"/>
  <c r="AV420" i="25"/>
  <c r="AU455" i="25"/>
  <c r="AX455" i="25" s="1"/>
  <c r="AU468" i="25"/>
  <c r="AX468" i="25" s="1"/>
  <c r="AV508" i="25"/>
  <c r="AW541" i="25"/>
  <c r="AY541" i="25" s="1"/>
  <c r="AZ541" i="25" s="1"/>
  <c r="BA541" i="25" s="1"/>
  <c r="AU288" i="25"/>
  <c r="AU310" i="25"/>
  <c r="AX310" i="25" s="1"/>
  <c r="AU323" i="25"/>
  <c r="AU231" i="25"/>
  <c r="AW231" i="25" s="1"/>
  <c r="AV361" i="25"/>
  <c r="AV308" i="25"/>
  <c r="AU383" i="25"/>
  <c r="AX383" i="25" s="1"/>
  <c r="AU396" i="25"/>
  <c r="AX396" i="25" s="1"/>
  <c r="AV241" i="25"/>
  <c r="AV410" i="25"/>
  <c r="AU421" i="25"/>
  <c r="AX421" i="25" s="1"/>
  <c r="AU442" i="25"/>
  <c r="AU403" i="25"/>
  <c r="AW403" i="25" s="1"/>
  <c r="AU64" i="25"/>
  <c r="AX64" i="25" s="1"/>
  <c r="AV457" i="25"/>
  <c r="AU471" i="25"/>
  <c r="AX471" i="25" s="1"/>
  <c r="AV472" i="25"/>
  <c r="AV497" i="25"/>
  <c r="AV539" i="25"/>
  <c r="AU306" i="25"/>
  <c r="AX306" i="25" s="1"/>
  <c r="AU332" i="25"/>
  <c r="AW332" i="25" s="1"/>
  <c r="AV325" i="25"/>
  <c r="AV287" i="25"/>
  <c r="AV347" i="25"/>
  <c r="AU378" i="25"/>
  <c r="AW378" i="25" s="1"/>
  <c r="AV381" i="25"/>
  <c r="AV386" i="25"/>
  <c r="AU399" i="25"/>
  <c r="AX399" i="25" s="1"/>
  <c r="AU435" i="25"/>
  <c r="AW435" i="25" s="1"/>
  <c r="AV446" i="25"/>
  <c r="AV462" i="25"/>
  <c r="AV476" i="25"/>
  <c r="AV434" i="25"/>
  <c r="AU381" i="25"/>
  <c r="AW381" i="25" s="1"/>
  <c r="AU241" i="25"/>
  <c r="AX241" i="25" s="1"/>
  <c r="AU42" i="25"/>
  <c r="AX42" i="25" s="1"/>
  <c r="AV402" i="25"/>
  <c r="AU313" i="25"/>
  <c r="AX313" i="25" s="1"/>
  <c r="AU410" i="25"/>
  <c r="AX410" i="25" s="1"/>
  <c r="AV18" i="25"/>
  <c r="AU446" i="25"/>
  <c r="AX446" i="25" s="1"/>
  <c r="AU451" i="25"/>
  <c r="AX451" i="25" s="1"/>
  <c r="AU379" i="25"/>
  <c r="AX379" i="25" s="1"/>
  <c r="AU493" i="25"/>
  <c r="AX493" i="25" s="1"/>
  <c r="AV495" i="25"/>
  <c r="AV498" i="25"/>
  <c r="AV509" i="25"/>
  <c r="AU514" i="25"/>
  <c r="AV515" i="25"/>
  <c r="AV543" i="25"/>
  <c r="AU549" i="25"/>
  <c r="AX549" i="25" s="1"/>
  <c r="AV550" i="25"/>
  <c r="AU554" i="25"/>
  <c r="AX554" i="25" s="1"/>
  <c r="E592" i="25"/>
  <c r="AU596" i="25"/>
  <c r="AX596" i="25" s="1"/>
  <c r="AU600" i="25"/>
  <c r="AX600" i="25" s="1"/>
  <c r="AQ604" i="25"/>
  <c r="AV604" i="25" s="1"/>
  <c r="AQ606" i="25"/>
  <c r="AV606" i="25" s="1"/>
  <c r="AQ607" i="25"/>
  <c r="AV607" i="25" s="1"/>
  <c r="AV608" i="25"/>
  <c r="E643" i="25"/>
  <c r="E644" i="25"/>
  <c r="AU488" i="25"/>
  <c r="AX488" i="25" s="1"/>
  <c r="AU497" i="25"/>
  <c r="AX497" i="25" s="1"/>
  <c r="AU517" i="25"/>
  <c r="AX517" i="25" s="1"/>
  <c r="AV518" i="25"/>
  <c r="AV537" i="25"/>
  <c r="AU539" i="25"/>
  <c r="AX539" i="25" s="1"/>
  <c r="AV540" i="25"/>
  <c r="AU550" i="25"/>
  <c r="AW550" i="25" s="1"/>
  <c r="AV480" i="25"/>
  <c r="AV487" i="25"/>
  <c r="AV502" i="25"/>
  <c r="AV506" i="25"/>
  <c r="AV510" i="25"/>
  <c r="AV519" i="25"/>
  <c r="AU521" i="25"/>
  <c r="AV522" i="25"/>
  <c r="AV545" i="25"/>
  <c r="E591" i="25"/>
  <c r="F603" i="25"/>
  <c r="AU518" i="25"/>
  <c r="AW518" i="25" s="1"/>
  <c r="AU540" i="25"/>
  <c r="F602" i="25"/>
  <c r="F604" i="25"/>
  <c r="AV660" i="25"/>
  <c r="AV478" i="25"/>
  <c r="AV481" i="25"/>
  <c r="AV484" i="25"/>
  <c r="AX498" i="25"/>
  <c r="AU499" i="25"/>
  <c r="AV504" i="25"/>
  <c r="AU506" i="25"/>
  <c r="AV512" i="25"/>
  <c r="AU513" i="25"/>
  <c r="AU519" i="25"/>
  <c r="AX519" i="25" s="1"/>
  <c r="AU522" i="25"/>
  <c r="AV538" i="25"/>
  <c r="AU544" i="25"/>
  <c r="AU551" i="25"/>
  <c r="AX551" i="25" s="1"/>
  <c r="AU592" i="25"/>
  <c r="AV596" i="25"/>
  <c r="AU598" i="25"/>
  <c r="F608" i="25"/>
  <c r="E650" i="25"/>
  <c r="AV661" i="25"/>
  <c r="AU503" i="25"/>
  <c r="AW503" i="25" s="1"/>
  <c r="AU538" i="25"/>
  <c r="AW538" i="25" s="1"/>
  <c r="AV542" i="25"/>
  <c r="AU548" i="25"/>
  <c r="E638" i="25"/>
  <c r="AV384" i="25"/>
  <c r="AW178" i="25"/>
  <c r="AV128" i="25"/>
  <c r="AU13" i="25"/>
  <c r="AV168" i="25"/>
  <c r="AU212" i="25"/>
  <c r="AW58" i="25"/>
  <c r="AX296" i="25"/>
  <c r="AW296" i="25"/>
  <c r="AX177" i="25"/>
  <c r="AV13" i="25"/>
  <c r="AV212" i="25"/>
  <c r="AU133" i="25"/>
  <c r="AU220" i="25"/>
  <c r="AW123" i="25"/>
  <c r="AU80" i="25"/>
  <c r="AU62" i="25"/>
  <c r="AV50" i="25"/>
  <c r="AW71" i="25"/>
  <c r="AU119" i="25"/>
  <c r="AV81" i="25"/>
  <c r="AV102" i="25"/>
  <c r="AU216" i="25"/>
  <c r="AU203" i="25"/>
  <c r="AV120" i="25"/>
  <c r="AW50" i="25"/>
  <c r="AW137" i="25"/>
  <c r="AW217" i="25"/>
  <c r="AX282" i="25"/>
  <c r="AU120" i="25"/>
  <c r="AV177" i="25"/>
  <c r="AV62" i="25"/>
  <c r="AW151" i="25"/>
  <c r="AY151" i="25" s="1"/>
  <c r="AZ151" i="25" s="1"/>
  <c r="BA151" i="25" s="1"/>
  <c r="AX74" i="25"/>
  <c r="AX35" i="25"/>
  <c r="AY35" i="25" s="1"/>
  <c r="AZ35" i="25" s="1"/>
  <c r="BA35" i="25" s="1"/>
  <c r="AY204" i="25"/>
  <c r="AZ204" i="25" s="1"/>
  <c r="BA204" i="25" s="1"/>
  <c r="AV180" i="25"/>
  <c r="AX256" i="25"/>
  <c r="AW88" i="25"/>
  <c r="AW186" i="25"/>
  <c r="AY186" i="25" s="1"/>
  <c r="AZ186" i="25" s="1"/>
  <c r="AU195" i="25"/>
  <c r="AW232" i="25"/>
  <c r="AW41" i="25"/>
  <c r="AX265" i="25"/>
  <c r="AO214" i="25"/>
  <c r="AV214" i="25" s="1"/>
  <c r="AV278" i="25"/>
  <c r="AV275" i="25"/>
  <c r="AW279" i="25"/>
  <c r="AY279" i="25" s="1"/>
  <c r="AZ279" i="25" s="1"/>
  <c r="BA279" i="25" s="1"/>
  <c r="AW339" i="25"/>
  <c r="AY339" i="25" s="1"/>
  <c r="AZ339" i="25" s="1"/>
  <c r="BA339" i="25" s="1"/>
  <c r="AX339" i="25"/>
  <c r="AV228" i="25"/>
  <c r="AW227" i="25"/>
  <c r="AV179" i="25"/>
  <c r="AU244" i="25"/>
  <c r="AV245" i="25"/>
  <c r="AW283" i="25"/>
  <c r="AU164" i="25"/>
  <c r="AV261" i="25"/>
  <c r="AV5" i="25"/>
  <c r="AV6" i="25"/>
  <c r="AV7" i="25"/>
  <c r="AW267" i="25"/>
  <c r="AX275" i="25"/>
  <c r="AX231" i="25"/>
  <c r="AU278" i="25"/>
  <c r="AX300" i="25"/>
  <c r="E214" i="25"/>
  <c r="AU179" i="25"/>
  <c r="AV232" i="25"/>
  <c r="AU7" i="25"/>
  <c r="AV274" i="25"/>
  <c r="AU253" i="25"/>
  <c r="AV88" i="25"/>
  <c r="AU261" i="25"/>
  <c r="AU6" i="25"/>
  <c r="AX288" i="25"/>
  <c r="AW288" i="25"/>
  <c r="AU208" i="25"/>
  <c r="AX370" i="25"/>
  <c r="AU257" i="25"/>
  <c r="AU73" i="25"/>
  <c r="AV320" i="25"/>
  <c r="AV390" i="25"/>
  <c r="AX434" i="25"/>
  <c r="AX411" i="25"/>
  <c r="AX345" i="25"/>
  <c r="AW345" i="25"/>
  <c r="AX234" i="25"/>
  <c r="AX367" i="25"/>
  <c r="AU322" i="25"/>
  <c r="AW266" i="25"/>
  <c r="AY266" i="25" s="1"/>
  <c r="AZ266" i="25" s="1"/>
  <c r="BA266" i="25" s="1"/>
  <c r="AN303" i="25"/>
  <c r="AU325" i="25"/>
  <c r="AU418" i="25"/>
  <c r="AU255" i="25"/>
  <c r="AX366" i="25"/>
  <c r="AW366" i="25"/>
  <c r="AX18" i="25"/>
  <c r="AW293" i="25"/>
  <c r="AY293" i="25" s="1"/>
  <c r="AZ293" i="25" s="1"/>
  <c r="BA293" i="25" s="1"/>
  <c r="AV400" i="25"/>
  <c r="AV385" i="25"/>
  <c r="AV430" i="25"/>
  <c r="AU437" i="25"/>
  <c r="AU349" i="25"/>
  <c r="AW409" i="25"/>
  <c r="AU417" i="25"/>
  <c r="AW446" i="25"/>
  <c r="AV372" i="25"/>
  <c r="AU373" i="25"/>
  <c r="AU425" i="25"/>
  <c r="AW401" i="25"/>
  <c r="AV409" i="25"/>
  <c r="AX268" i="25"/>
  <c r="AW129" i="25"/>
  <c r="AU419" i="25"/>
  <c r="AX423" i="25"/>
  <c r="AV349" i="25"/>
  <c r="AV416" i="25"/>
  <c r="AV437" i="25"/>
  <c r="AX441" i="25"/>
  <c r="AW441" i="25"/>
  <c r="AU457" i="25"/>
  <c r="AW471" i="25"/>
  <c r="AV419" i="25"/>
  <c r="AU424" i="25"/>
  <c r="AU432" i="25"/>
  <c r="AV324" i="25"/>
  <c r="AO404" i="25"/>
  <c r="AV404" i="25" s="1"/>
  <c r="AN404" i="25"/>
  <c r="AO64" i="25"/>
  <c r="AV64" i="25" s="1"/>
  <c r="AN64" i="25"/>
  <c r="AV460" i="25"/>
  <c r="AY460" i="25" s="1"/>
  <c r="AZ460" i="25" s="1"/>
  <c r="BA460" i="25" s="1"/>
  <c r="AV465" i="25"/>
  <c r="AU465" i="25"/>
  <c r="AV429" i="25"/>
  <c r="AO401" i="25"/>
  <c r="AV401" i="25" s="1"/>
  <c r="AN401" i="25"/>
  <c r="AO129" i="25"/>
  <c r="AV129" i="25" s="1"/>
  <c r="AN129" i="25"/>
  <c r="AW461" i="25"/>
  <c r="AX461" i="25"/>
  <c r="AU324" i="25"/>
  <c r="AV229" i="25"/>
  <c r="AU454" i="25"/>
  <c r="AO239" i="25"/>
  <c r="AV239" i="25" s="1"/>
  <c r="AN239" i="25"/>
  <c r="AU462" i="25"/>
  <c r="AU444" i="25"/>
  <c r="AU453" i="25"/>
  <c r="AU458" i="25"/>
  <c r="AX460" i="25"/>
  <c r="AU362" i="25"/>
  <c r="AO268" i="25"/>
  <c r="AV268" i="25" s="1"/>
  <c r="AN268" i="25"/>
  <c r="AU467" i="25"/>
  <c r="AU473" i="25"/>
  <c r="AU474" i="25"/>
  <c r="AX482" i="25"/>
  <c r="AU505" i="25"/>
  <c r="AV461" i="25"/>
  <c r="AV479" i="25"/>
  <c r="AV482" i="25"/>
  <c r="AV485" i="25"/>
  <c r="AU502" i="25"/>
  <c r="AU491" i="25"/>
  <c r="AW469" i="25"/>
  <c r="AX475" i="25"/>
  <c r="AX476" i="25"/>
  <c r="AU484" i="25"/>
  <c r="AU489" i="25"/>
  <c r="AV503" i="25"/>
  <c r="AV467" i="25"/>
  <c r="AU472" i="25"/>
  <c r="AV474" i="25"/>
  <c r="AU478" i="25"/>
  <c r="AX506" i="25"/>
  <c r="AW506" i="25"/>
  <c r="AX507" i="25"/>
  <c r="AU510" i="25"/>
  <c r="AV511" i="25"/>
  <c r="AU511" i="25"/>
  <c r="AU494" i="25"/>
  <c r="AV501" i="25"/>
  <c r="AU508" i="25"/>
  <c r="AU516" i="25"/>
  <c r="AU470" i="25"/>
  <c r="AV471" i="25"/>
  <c r="AU486" i="25"/>
  <c r="AV493" i="25"/>
  <c r="AU500" i="25"/>
  <c r="AV514" i="25"/>
  <c r="AU546" i="25"/>
  <c r="AV555" i="25"/>
  <c r="AU555" i="25"/>
  <c r="AV517" i="25"/>
  <c r="AU542" i="25"/>
  <c r="AW553" i="25"/>
  <c r="AX553" i="25"/>
  <c r="AX544" i="25"/>
  <c r="AW544" i="25"/>
  <c r="AW554" i="25"/>
  <c r="AV552" i="25"/>
  <c r="AX545" i="25"/>
  <c r="AV549" i="25"/>
  <c r="AV553" i="25"/>
  <c r="AU552" i="25"/>
  <c r="AX597" i="25"/>
  <c r="AW597" i="25"/>
  <c r="AN601" i="25"/>
  <c r="AQ601" i="25"/>
  <c r="AU601" i="25" s="1"/>
  <c r="F601" i="25"/>
  <c r="AX598" i="25"/>
  <c r="AW598" i="25"/>
  <c r="AU594" i="25"/>
  <c r="AU595" i="25"/>
  <c r="AX593" i="25"/>
  <c r="AX599" i="25"/>
  <c r="AW599" i="25"/>
  <c r="AQ605" i="25"/>
  <c r="AU605" i="25" s="1"/>
  <c r="F605" i="25"/>
  <c r="AW660" i="25"/>
  <c r="AQ602" i="25"/>
  <c r="F606" i="25"/>
  <c r="AO645" i="25"/>
  <c r="AO640" i="25"/>
  <c r="E640" i="25"/>
  <c r="AO641" i="25"/>
  <c r="AU661" i="25"/>
  <c r="AX662" i="25"/>
  <c r="AW15" i="24"/>
  <c r="AX15" i="24"/>
  <c r="AX47" i="24"/>
  <c r="AW47" i="24"/>
  <c r="AW11" i="24"/>
  <c r="AX11" i="24"/>
  <c r="AW12" i="24"/>
  <c r="AY12" i="24" s="1"/>
  <c r="AZ12" i="24" s="1"/>
  <c r="BA12" i="24" s="1"/>
  <c r="AX12" i="24"/>
  <c r="AW53" i="24"/>
  <c r="AX53" i="24"/>
  <c r="AU26" i="24"/>
  <c r="BF47" i="24"/>
  <c r="AX176" i="24"/>
  <c r="AW176" i="24"/>
  <c r="AU28" i="24"/>
  <c r="AV34" i="24"/>
  <c r="AU48" i="24"/>
  <c r="AX59" i="24"/>
  <c r="AY59" i="24" s="1"/>
  <c r="AZ59" i="24" s="1"/>
  <c r="BA59" i="24" s="1"/>
  <c r="BE61" i="24"/>
  <c r="AW67" i="24"/>
  <c r="AX67" i="24"/>
  <c r="AX73" i="24"/>
  <c r="AW73" i="24"/>
  <c r="AX96" i="24"/>
  <c r="AX125" i="24"/>
  <c r="AW125" i="24"/>
  <c r="BF92" i="24"/>
  <c r="BE92" i="24"/>
  <c r="AX39" i="24"/>
  <c r="AY39" i="24" s="1"/>
  <c r="AZ39" i="24" s="1"/>
  <c r="BA39" i="24" s="1"/>
  <c r="AU54" i="24"/>
  <c r="AU62" i="24"/>
  <c r="AX64" i="24"/>
  <c r="AW64" i="24"/>
  <c r="BD662" i="24"/>
  <c r="BD660" i="24"/>
  <c r="BD661" i="24"/>
  <c r="BD603" i="24"/>
  <c r="BD602" i="24"/>
  <c r="BD601" i="24"/>
  <c r="BD600" i="24"/>
  <c r="BG600" i="24" s="1"/>
  <c r="BH600" i="24" s="1"/>
  <c r="BI600" i="24" s="1"/>
  <c r="BD592" i="24"/>
  <c r="BG592" i="24" s="1"/>
  <c r="BH592" i="24" s="1"/>
  <c r="BI592" i="24" s="1"/>
  <c r="BD591" i="24"/>
  <c r="BG591" i="24" s="1"/>
  <c r="BH591" i="24" s="1"/>
  <c r="BI591" i="24" s="1"/>
  <c r="BD604" i="24"/>
  <c r="BD593" i="24"/>
  <c r="BD607" i="24"/>
  <c r="BD596" i="24"/>
  <c r="BD606" i="24"/>
  <c r="BD597" i="24"/>
  <c r="BG597" i="24" s="1"/>
  <c r="BH597" i="24" s="1"/>
  <c r="BI597" i="24" s="1"/>
  <c r="BD605" i="24"/>
  <c r="BD555" i="24"/>
  <c r="BD599" i="24"/>
  <c r="BD598" i="24"/>
  <c r="BD551" i="24"/>
  <c r="BD608" i="24"/>
  <c r="BD540" i="24"/>
  <c r="BD595" i="24"/>
  <c r="BD550" i="24"/>
  <c r="BD547" i="24"/>
  <c r="BG547" i="24" s="1"/>
  <c r="BH547" i="24" s="1"/>
  <c r="BI547" i="24" s="1"/>
  <c r="BD541" i="24"/>
  <c r="BD519" i="24"/>
  <c r="BG519" i="24" s="1"/>
  <c r="BH519" i="24" s="1"/>
  <c r="BI519" i="24" s="1"/>
  <c r="BD542" i="24"/>
  <c r="BD520" i="24"/>
  <c r="BG520" i="24" s="1"/>
  <c r="BH520" i="24" s="1"/>
  <c r="BI520" i="24" s="1"/>
  <c r="BD512" i="24"/>
  <c r="BG512" i="24" s="1"/>
  <c r="BH512" i="24" s="1"/>
  <c r="BI512" i="24" s="1"/>
  <c r="BD504" i="24"/>
  <c r="BG504" i="24" s="1"/>
  <c r="BH504" i="24" s="1"/>
  <c r="BI504" i="24" s="1"/>
  <c r="BD594" i="24"/>
  <c r="BD553" i="24"/>
  <c r="BD543" i="24"/>
  <c r="BD521" i="24"/>
  <c r="BD513" i="24"/>
  <c r="BG513" i="24" s="1"/>
  <c r="BH513" i="24" s="1"/>
  <c r="BI513" i="24" s="1"/>
  <c r="BD505" i="24"/>
  <c r="BG505" i="24" s="1"/>
  <c r="BH505" i="24" s="1"/>
  <c r="BI505" i="24" s="1"/>
  <c r="BD548" i="24"/>
  <c r="BD544" i="24"/>
  <c r="BD545" i="24"/>
  <c r="BG545" i="24" s="1"/>
  <c r="BH545" i="24" s="1"/>
  <c r="BI545" i="24" s="1"/>
  <c r="BD537" i="24"/>
  <c r="BG537" i="24" s="1"/>
  <c r="BH537" i="24" s="1"/>
  <c r="BI537" i="24" s="1"/>
  <c r="BD552" i="24"/>
  <c r="BG552" i="24" s="1"/>
  <c r="BH552" i="24" s="1"/>
  <c r="BI552" i="24" s="1"/>
  <c r="BD546" i="24"/>
  <c r="BD538" i="24"/>
  <c r="BD516" i="24"/>
  <c r="BG516" i="24" s="1"/>
  <c r="BH516" i="24" s="1"/>
  <c r="BI516" i="24" s="1"/>
  <c r="BD508" i="24"/>
  <c r="BD554" i="24"/>
  <c r="BD549" i="24"/>
  <c r="BG549" i="24" s="1"/>
  <c r="BH549" i="24" s="1"/>
  <c r="BI549" i="24" s="1"/>
  <c r="BD539" i="24"/>
  <c r="BD517" i="24"/>
  <c r="BG517" i="24" s="1"/>
  <c r="BH517" i="24" s="1"/>
  <c r="BI517" i="24" s="1"/>
  <c r="BD509" i="24"/>
  <c r="BG509" i="24" s="1"/>
  <c r="BH509" i="24" s="1"/>
  <c r="BI509" i="24" s="1"/>
  <c r="BD501" i="24"/>
  <c r="BG501" i="24" s="1"/>
  <c r="BH501" i="24" s="1"/>
  <c r="BI501" i="24" s="1"/>
  <c r="BD515" i="24"/>
  <c r="BD514" i="24"/>
  <c r="BD511" i="24"/>
  <c r="BD510" i="24"/>
  <c r="BD507" i="24"/>
  <c r="BD506" i="24"/>
  <c r="BD503" i="24"/>
  <c r="BG503" i="24" s="1"/>
  <c r="BH503" i="24" s="1"/>
  <c r="BI503" i="24" s="1"/>
  <c r="BD502" i="24"/>
  <c r="BD499" i="24"/>
  <c r="BG499" i="24" s="1"/>
  <c r="BH499" i="24" s="1"/>
  <c r="BI499" i="24" s="1"/>
  <c r="BD491" i="24"/>
  <c r="BG491" i="24" s="1"/>
  <c r="BH491" i="24" s="1"/>
  <c r="BI491" i="24" s="1"/>
  <c r="BD483" i="24"/>
  <c r="BD475" i="24"/>
  <c r="BG475" i="24" s="1"/>
  <c r="BH475" i="24" s="1"/>
  <c r="BI475" i="24" s="1"/>
  <c r="BD500" i="24"/>
  <c r="BG500" i="24" s="1"/>
  <c r="BH500" i="24" s="1"/>
  <c r="BI500" i="24" s="1"/>
  <c r="BD492" i="24"/>
  <c r="BD484" i="24"/>
  <c r="BG484" i="24" s="1"/>
  <c r="BH484" i="24" s="1"/>
  <c r="BI484" i="24" s="1"/>
  <c r="BD476" i="24"/>
  <c r="BD518" i="24"/>
  <c r="BD493" i="24"/>
  <c r="BG493" i="24" s="1"/>
  <c r="BH493" i="24" s="1"/>
  <c r="BI493" i="24" s="1"/>
  <c r="BD485" i="24"/>
  <c r="BG485" i="24" s="1"/>
  <c r="BH485" i="24" s="1"/>
  <c r="BI485" i="24" s="1"/>
  <c r="BD477" i="24"/>
  <c r="BG477" i="24" s="1"/>
  <c r="BH477" i="24" s="1"/>
  <c r="BI477" i="24" s="1"/>
  <c r="BD469" i="24"/>
  <c r="BG469" i="24" s="1"/>
  <c r="BH469" i="24" s="1"/>
  <c r="BI469" i="24" s="1"/>
  <c r="BD461" i="24"/>
  <c r="BG461" i="24" s="1"/>
  <c r="BH461" i="24" s="1"/>
  <c r="BI461" i="24" s="1"/>
  <c r="BD494" i="24"/>
  <c r="BG494" i="24" s="1"/>
  <c r="BH494" i="24" s="1"/>
  <c r="BI494" i="24" s="1"/>
  <c r="BD486" i="24"/>
  <c r="BG486" i="24" s="1"/>
  <c r="BH486" i="24" s="1"/>
  <c r="BI486" i="24" s="1"/>
  <c r="BD478" i="24"/>
  <c r="BG478" i="24" s="1"/>
  <c r="BH478" i="24" s="1"/>
  <c r="BI478" i="24" s="1"/>
  <c r="BD470" i="24"/>
  <c r="BG470" i="24" s="1"/>
  <c r="BH470" i="24" s="1"/>
  <c r="BI470" i="24" s="1"/>
  <c r="BD495" i="24"/>
  <c r="BD487" i="24"/>
  <c r="BD479" i="24"/>
  <c r="BD471" i="24"/>
  <c r="BG471" i="24" s="1"/>
  <c r="BH471" i="24" s="1"/>
  <c r="BI471" i="24" s="1"/>
  <c r="BD522" i="24"/>
  <c r="BD496" i="24"/>
  <c r="BD488" i="24"/>
  <c r="BD480" i="24"/>
  <c r="BD472" i="24"/>
  <c r="BD464" i="24"/>
  <c r="BD498" i="24"/>
  <c r="BG498" i="24" s="1"/>
  <c r="BH498" i="24" s="1"/>
  <c r="BI498" i="24" s="1"/>
  <c r="BD490" i="24"/>
  <c r="BD482" i="24"/>
  <c r="BG482" i="24" s="1"/>
  <c r="BH482" i="24" s="1"/>
  <c r="BI482" i="24" s="1"/>
  <c r="BD474" i="24"/>
  <c r="BG474" i="24" s="1"/>
  <c r="BH474" i="24" s="1"/>
  <c r="BI474" i="24" s="1"/>
  <c r="BD466" i="24"/>
  <c r="BD458" i="24"/>
  <c r="BD497" i="24"/>
  <c r="BD467" i="24"/>
  <c r="BG467" i="24" s="1"/>
  <c r="BH467" i="24" s="1"/>
  <c r="BI467" i="24" s="1"/>
  <c r="BD455" i="24"/>
  <c r="BD446" i="24"/>
  <c r="BD462" i="24"/>
  <c r="BG462" i="24" s="1"/>
  <c r="BH462" i="24" s="1"/>
  <c r="BI462" i="24" s="1"/>
  <c r="BD468" i="24"/>
  <c r="BG468" i="24" s="1"/>
  <c r="BH468" i="24" s="1"/>
  <c r="BI468" i="24" s="1"/>
  <c r="BD457" i="24"/>
  <c r="BG457" i="24" s="1"/>
  <c r="BH457" i="24" s="1"/>
  <c r="BI457" i="24" s="1"/>
  <c r="BD425" i="24"/>
  <c r="BD451" i="24"/>
  <c r="BD448" i="24"/>
  <c r="BD443" i="24"/>
  <c r="BG443" i="24" s="1"/>
  <c r="BH443" i="24" s="1"/>
  <c r="BI443" i="24" s="1"/>
  <c r="BD420" i="24"/>
  <c r="BG420" i="24" s="1"/>
  <c r="BH420" i="24" s="1"/>
  <c r="BI420" i="24" s="1"/>
  <c r="BD412" i="24"/>
  <c r="BD408" i="24"/>
  <c r="BG408" i="24" s="1"/>
  <c r="BH408" i="24" s="1"/>
  <c r="BI408" i="24" s="1"/>
  <c r="BD473" i="24"/>
  <c r="BD454" i="24"/>
  <c r="BD426" i="24"/>
  <c r="BG426" i="24" s="1"/>
  <c r="BH426" i="24" s="1"/>
  <c r="BI426" i="24" s="1"/>
  <c r="BD452" i="24"/>
  <c r="BG452" i="24" s="1"/>
  <c r="BH452" i="24" s="1"/>
  <c r="BI452" i="24" s="1"/>
  <c r="BD421" i="24"/>
  <c r="BG421" i="24" s="1"/>
  <c r="BH421" i="24" s="1"/>
  <c r="BI421" i="24" s="1"/>
  <c r="BD413" i="24"/>
  <c r="BG413" i="24" s="1"/>
  <c r="BH413" i="24" s="1"/>
  <c r="BI413" i="24" s="1"/>
  <c r="BD481" i="24"/>
  <c r="BD460" i="24"/>
  <c r="BD427" i="24"/>
  <c r="BD453" i="24"/>
  <c r="BD422" i="24"/>
  <c r="BD414" i="24"/>
  <c r="BD465" i="24"/>
  <c r="BD456" i="24"/>
  <c r="BG456" i="24" s="1"/>
  <c r="BH456" i="24" s="1"/>
  <c r="BI456" i="24" s="1"/>
  <c r="BD428" i="24"/>
  <c r="BD489" i="24"/>
  <c r="BD459" i="24"/>
  <c r="BG459" i="24" s="1"/>
  <c r="BH459" i="24" s="1"/>
  <c r="BI459" i="24" s="1"/>
  <c r="BD429" i="24"/>
  <c r="BD445" i="24"/>
  <c r="BD418" i="24"/>
  <c r="BG418" i="24" s="1"/>
  <c r="BH418" i="24" s="1"/>
  <c r="BI418" i="24" s="1"/>
  <c r="BD402" i="24"/>
  <c r="BD463" i="24"/>
  <c r="BG463" i="24" s="1"/>
  <c r="BH463" i="24" s="1"/>
  <c r="BI463" i="24" s="1"/>
  <c r="BD436" i="24"/>
  <c r="BG436" i="24" s="1"/>
  <c r="BH436" i="24" s="1"/>
  <c r="BI436" i="24" s="1"/>
  <c r="BD435" i="24"/>
  <c r="BG435" i="24" s="1"/>
  <c r="BH435" i="24" s="1"/>
  <c r="BI435" i="24" s="1"/>
  <c r="BD434" i="24"/>
  <c r="BG434" i="24" s="1"/>
  <c r="BH434" i="24" s="1"/>
  <c r="BI434" i="24" s="1"/>
  <c r="BD433" i="24"/>
  <c r="BG433" i="24" s="1"/>
  <c r="BH433" i="24" s="1"/>
  <c r="BI433" i="24" s="1"/>
  <c r="BD432" i="24"/>
  <c r="BG432" i="24" s="1"/>
  <c r="BH432" i="24" s="1"/>
  <c r="BI432" i="24" s="1"/>
  <c r="BD431" i="24"/>
  <c r="BD430" i="24"/>
  <c r="BG430" i="24" s="1"/>
  <c r="BH430" i="24" s="1"/>
  <c r="BI430" i="24" s="1"/>
  <c r="BD441" i="24"/>
  <c r="BG441" i="24" s="1"/>
  <c r="BH441" i="24" s="1"/>
  <c r="BI441" i="24" s="1"/>
  <c r="BD423" i="24"/>
  <c r="BD417" i="24"/>
  <c r="BG417" i="24" s="1"/>
  <c r="BH417" i="24" s="1"/>
  <c r="BI417" i="24" s="1"/>
  <c r="BD411" i="24"/>
  <c r="BG411" i="24" s="1"/>
  <c r="BH411" i="24" s="1"/>
  <c r="BI411" i="24" s="1"/>
  <c r="BD405" i="24"/>
  <c r="BG405" i="24" s="1"/>
  <c r="BH405" i="24" s="1"/>
  <c r="BI405" i="24" s="1"/>
  <c r="BD404" i="24"/>
  <c r="BD401" i="24"/>
  <c r="BG401" i="24" s="1"/>
  <c r="BH401" i="24" s="1"/>
  <c r="BI401" i="24" s="1"/>
  <c r="BD381" i="24"/>
  <c r="BG381" i="24" s="1"/>
  <c r="BH381" i="24" s="1"/>
  <c r="BI381" i="24" s="1"/>
  <c r="BD447" i="24"/>
  <c r="BG447" i="24" s="1"/>
  <c r="BH447" i="24" s="1"/>
  <c r="BI447" i="24" s="1"/>
  <c r="BD396" i="24"/>
  <c r="BG396" i="24" s="1"/>
  <c r="BH396" i="24" s="1"/>
  <c r="BI396" i="24" s="1"/>
  <c r="BD386" i="24"/>
  <c r="BG386" i="24" s="1"/>
  <c r="BH386" i="24" s="1"/>
  <c r="BI386" i="24" s="1"/>
  <c r="BD382" i="24"/>
  <c r="BD407" i="24"/>
  <c r="BD406" i="24"/>
  <c r="BD387" i="24"/>
  <c r="BG387" i="24" s="1"/>
  <c r="BH387" i="24" s="1"/>
  <c r="BI387" i="24" s="1"/>
  <c r="BD383" i="24"/>
  <c r="BG383" i="24" s="1"/>
  <c r="BH383" i="24" s="1"/>
  <c r="BI383" i="24" s="1"/>
  <c r="BD388" i="24"/>
  <c r="BD384" i="24"/>
  <c r="BD378" i="24"/>
  <c r="BD374" i="24"/>
  <c r="BG374" i="24" s="1"/>
  <c r="BH374" i="24" s="1"/>
  <c r="BI374" i="24" s="1"/>
  <c r="BD365" i="24"/>
  <c r="BG365" i="24" s="1"/>
  <c r="BH365" i="24" s="1"/>
  <c r="BI365" i="24" s="1"/>
  <c r="BD360" i="24"/>
  <c r="BG360" i="24" s="1"/>
  <c r="BH360" i="24" s="1"/>
  <c r="BI360" i="24" s="1"/>
  <c r="BD356" i="24"/>
  <c r="BG356" i="24" s="1"/>
  <c r="BH356" i="24" s="1"/>
  <c r="BI356" i="24" s="1"/>
  <c r="BD351" i="24"/>
  <c r="BD397" i="24"/>
  <c r="BD375" i="24"/>
  <c r="BG375" i="24" s="1"/>
  <c r="BH375" i="24" s="1"/>
  <c r="BI375" i="24" s="1"/>
  <c r="BD366" i="24"/>
  <c r="BG366" i="24" s="1"/>
  <c r="BH366" i="24" s="1"/>
  <c r="BI366" i="24" s="1"/>
  <c r="BD361" i="24"/>
  <c r="BG361" i="24" s="1"/>
  <c r="BH361" i="24" s="1"/>
  <c r="BI361" i="24" s="1"/>
  <c r="BD352" i="24"/>
  <c r="BD337" i="24"/>
  <c r="BG337" i="24" s="1"/>
  <c r="BH337" i="24" s="1"/>
  <c r="BI337" i="24" s="1"/>
  <c r="BD444" i="24"/>
  <c r="BG444" i="24" s="1"/>
  <c r="BH444" i="24" s="1"/>
  <c r="BI444" i="24" s="1"/>
  <c r="BD398" i="24"/>
  <c r="BD394" i="24"/>
  <c r="BD376" i="24"/>
  <c r="BD367" i="24"/>
  <c r="BD392" i="24"/>
  <c r="BG392" i="24" s="1"/>
  <c r="BH392" i="24" s="1"/>
  <c r="BI392" i="24" s="1"/>
  <c r="BD380" i="24"/>
  <c r="BD369" i="24"/>
  <c r="BG369" i="24" s="1"/>
  <c r="BH369" i="24" s="1"/>
  <c r="BI369" i="24" s="1"/>
  <c r="BD343" i="24"/>
  <c r="BD335" i="24"/>
  <c r="BD342" i="24"/>
  <c r="BG342" i="24" s="1"/>
  <c r="BH342" i="24" s="1"/>
  <c r="BI342" i="24" s="1"/>
  <c r="BD328" i="24"/>
  <c r="BD314" i="24"/>
  <c r="BD308" i="24"/>
  <c r="BD373" i="24"/>
  <c r="BD359" i="24"/>
  <c r="BG359" i="24" s="1"/>
  <c r="BH359" i="24" s="1"/>
  <c r="BI359" i="24" s="1"/>
  <c r="BD344" i="24"/>
  <c r="BG344" i="24" s="1"/>
  <c r="BH344" i="24" s="1"/>
  <c r="BI344" i="24" s="1"/>
  <c r="BD329" i="24"/>
  <c r="BD320" i="24"/>
  <c r="BG320" i="24" s="1"/>
  <c r="BH320" i="24" s="1"/>
  <c r="BI320" i="24" s="1"/>
  <c r="BD419" i="24"/>
  <c r="BD368" i="24"/>
  <c r="BG368" i="24" s="1"/>
  <c r="BH368" i="24" s="1"/>
  <c r="BI368" i="24" s="1"/>
  <c r="BD330" i="24"/>
  <c r="BG330" i="24" s="1"/>
  <c r="BH330" i="24" s="1"/>
  <c r="BI330" i="24" s="1"/>
  <c r="BD321" i="24"/>
  <c r="BG321" i="24" s="1"/>
  <c r="BH321" i="24" s="1"/>
  <c r="BI321" i="24" s="1"/>
  <c r="BD317" i="24"/>
  <c r="BD312" i="24"/>
  <c r="BG312" i="24" s="1"/>
  <c r="BH312" i="24" s="1"/>
  <c r="BI312" i="24" s="1"/>
  <c r="BD301" i="24"/>
  <c r="BD379" i="24"/>
  <c r="BG379" i="24" s="1"/>
  <c r="BH379" i="24" s="1"/>
  <c r="BI379" i="24" s="1"/>
  <c r="BD358" i="24"/>
  <c r="BD331" i="24"/>
  <c r="BG331" i="24" s="1"/>
  <c r="BH331" i="24" s="1"/>
  <c r="BI331" i="24" s="1"/>
  <c r="BD322" i="24"/>
  <c r="BD318" i="24"/>
  <c r="BD306" i="24"/>
  <c r="BG306" i="24" s="1"/>
  <c r="BH306" i="24" s="1"/>
  <c r="BI306" i="24" s="1"/>
  <c r="BD298" i="24"/>
  <c r="BG298" i="24" s="1"/>
  <c r="BH298" i="24" s="1"/>
  <c r="BI298" i="24" s="1"/>
  <c r="BD299" i="24"/>
  <c r="BD354" i="24"/>
  <c r="BG354" i="24" s="1"/>
  <c r="BH354" i="24" s="1"/>
  <c r="BI354" i="24" s="1"/>
  <c r="BD350" i="24"/>
  <c r="BG350" i="24" s="1"/>
  <c r="BH350" i="24" s="1"/>
  <c r="BI350" i="24" s="1"/>
  <c r="BD340" i="24"/>
  <c r="BG340" i="24" s="1"/>
  <c r="BH340" i="24" s="1"/>
  <c r="BI340" i="24" s="1"/>
  <c r="BD333" i="24"/>
  <c r="BG333" i="24" s="1"/>
  <c r="BH333" i="24" s="1"/>
  <c r="BI333" i="24" s="1"/>
  <c r="BD325" i="24"/>
  <c r="BD410" i="24"/>
  <c r="BD363" i="24"/>
  <c r="BG363" i="24" s="1"/>
  <c r="BH363" i="24" s="1"/>
  <c r="BI363" i="24" s="1"/>
  <c r="BD362" i="24"/>
  <c r="BD345" i="24"/>
  <c r="BG345" i="24" s="1"/>
  <c r="BH345" i="24" s="1"/>
  <c r="BI345" i="24" s="1"/>
  <c r="BD338" i="24"/>
  <c r="BG338" i="24" s="1"/>
  <c r="BH338" i="24" s="1"/>
  <c r="BI338" i="24" s="1"/>
  <c r="BD326" i="24"/>
  <c r="BG326" i="24" s="1"/>
  <c r="BH326" i="24" s="1"/>
  <c r="BI326" i="24" s="1"/>
  <c r="BD296" i="24"/>
  <c r="BD295" i="24"/>
  <c r="BG295" i="24" s="1"/>
  <c r="BH295" i="24" s="1"/>
  <c r="BI295" i="24" s="1"/>
  <c r="BD292" i="24"/>
  <c r="BD288" i="24"/>
  <c r="BG288" i="24" s="1"/>
  <c r="BH288" i="24" s="1"/>
  <c r="BI288" i="24" s="1"/>
  <c r="BD395" i="24"/>
  <c r="BD372" i="24"/>
  <c r="BD353" i="24"/>
  <c r="BD327" i="24"/>
  <c r="BD289" i="24"/>
  <c r="BG289" i="24" s="1"/>
  <c r="BH289" i="24" s="1"/>
  <c r="BI289" i="24" s="1"/>
  <c r="BD316" i="24"/>
  <c r="BD275" i="24"/>
  <c r="BD270" i="24"/>
  <c r="BD261" i="24"/>
  <c r="BG261" i="24" s="1"/>
  <c r="BH261" i="24" s="1"/>
  <c r="BI261" i="24" s="1"/>
  <c r="BD257" i="24"/>
  <c r="BD252" i="24"/>
  <c r="BD247" i="24"/>
  <c r="BD223" i="24"/>
  <c r="BG223" i="24" s="1"/>
  <c r="BH223" i="24" s="1"/>
  <c r="BI223" i="24" s="1"/>
  <c r="BD277" i="24"/>
  <c r="BG277" i="24" s="1"/>
  <c r="BH277" i="24" s="1"/>
  <c r="BI277" i="24" s="1"/>
  <c r="BD272" i="24"/>
  <c r="BG272" i="24" s="1"/>
  <c r="BH272" i="24" s="1"/>
  <c r="BI272" i="24" s="1"/>
  <c r="BD263" i="24"/>
  <c r="BD311" i="24"/>
  <c r="BG311" i="24" s="1"/>
  <c r="BH311" i="24" s="1"/>
  <c r="BI311" i="24" s="1"/>
  <c r="BD264" i="24"/>
  <c r="BG264" i="24" s="1"/>
  <c r="BH264" i="24" s="1"/>
  <c r="BI264" i="24" s="1"/>
  <c r="BD304" i="24"/>
  <c r="BG304" i="24" s="1"/>
  <c r="BH304" i="24" s="1"/>
  <c r="BI304" i="24" s="1"/>
  <c r="BD291" i="24"/>
  <c r="BD265" i="24"/>
  <c r="BD243" i="24"/>
  <c r="BG243" i="24" s="1"/>
  <c r="BH243" i="24" s="1"/>
  <c r="BI243" i="24" s="1"/>
  <c r="BD315" i="24"/>
  <c r="BG315" i="24" s="1"/>
  <c r="BH315" i="24" s="1"/>
  <c r="BI315" i="24" s="1"/>
  <c r="BD281" i="24"/>
  <c r="BG281" i="24" s="1"/>
  <c r="BH281" i="24" s="1"/>
  <c r="BI281" i="24" s="1"/>
  <c r="BD268" i="24"/>
  <c r="BD267" i="24"/>
  <c r="BG267" i="24" s="1"/>
  <c r="BH267" i="24" s="1"/>
  <c r="BI267" i="24" s="1"/>
  <c r="BD250" i="24"/>
  <c r="BD245" i="24"/>
  <c r="BD274" i="24"/>
  <c r="BD262" i="24"/>
  <c r="BG262" i="24" s="1"/>
  <c r="BH262" i="24" s="1"/>
  <c r="BI262" i="24" s="1"/>
  <c r="BD251" i="24"/>
  <c r="BD242" i="24"/>
  <c r="BD234" i="24"/>
  <c r="BD280" i="24"/>
  <c r="BG280" i="24" s="1"/>
  <c r="BH280" i="24" s="1"/>
  <c r="BI280" i="24" s="1"/>
  <c r="BD248" i="24"/>
  <c r="BG248" i="24" s="1"/>
  <c r="BH248" i="24" s="1"/>
  <c r="BI248" i="24" s="1"/>
  <c r="BD230" i="24"/>
  <c r="BD207" i="24"/>
  <c r="BG207" i="24" s="1"/>
  <c r="BH207" i="24" s="1"/>
  <c r="BI207" i="24" s="1"/>
  <c r="BD269" i="24"/>
  <c r="BG269" i="24" s="1"/>
  <c r="BH269" i="24" s="1"/>
  <c r="BI269" i="24" s="1"/>
  <c r="BD258" i="24"/>
  <c r="BG258" i="24" s="1"/>
  <c r="BH258" i="24" s="1"/>
  <c r="BI258" i="24" s="1"/>
  <c r="BD282" i="24"/>
  <c r="BD254" i="24"/>
  <c r="BD238" i="24"/>
  <c r="BD233" i="24"/>
  <c r="BG233" i="24" s="1"/>
  <c r="BH233" i="24" s="1"/>
  <c r="BI233" i="24" s="1"/>
  <c r="BD202" i="24"/>
  <c r="BD276" i="24"/>
  <c r="BG276" i="24" s="1"/>
  <c r="BH276" i="24" s="1"/>
  <c r="BI276" i="24" s="1"/>
  <c r="BD253" i="24"/>
  <c r="BD241" i="24"/>
  <c r="BD235" i="24"/>
  <c r="BG235" i="24" s="1"/>
  <c r="BH235" i="24" s="1"/>
  <c r="BI235" i="24" s="1"/>
  <c r="BD229" i="24"/>
  <c r="BD220" i="24"/>
  <c r="BD216" i="24"/>
  <c r="BD203" i="24"/>
  <c r="BG203" i="24" s="1"/>
  <c r="BH203" i="24" s="1"/>
  <c r="BI203" i="24" s="1"/>
  <c r="BD266" i="24"/>
  <c r="BG266" i="24" s="1"/>
  <c r="BH266" i="24" s="1"/>
  <c r="BI266" i="24" s="1"/>
  <c r="BD227" i="24"/>
  <c r="BG227" i="24" s="1"/>
  <c r="BH227" i="24" s="1"/>
  <c r="BI227" i="24" s="1"/>
  <c r="BD212" i="24"/>
  <c r="BD195" i="24"/>
  <c r="BG195" i="24" s="1"/>
  <c r="BH195" i="24" s="1"/>
  <c r="BI195" i="24" s="1"/>
  <c r="BD188" i="24"/>
  <c r="BG188" i="24" s="1"/>
  <c r="BH188" i="24" s="1"/>
  <c r="BI188" i="24" s="1"/>
  <c r="BD181" i="24"/>
  <c r="BG181" i="24" s="1"/>
  <c r="BH181" i="24" s="1"/>
  <c r="BI181" i="24" s="1"/>
  <c r="BD162" i="24"/>
  <c r="BG162" i="24" s="1"/>
  <c r="BH162" i="24" s="1"/>
  <c r="BI162" i="24" s="1"/>
  <c r="BD158" i="24"/>
  <c r="BG158" i="24" s="1"/>
  <c r="BH158" i="24" s="1"/>
  <c r="BI158" i="24" s="1"/>
  <c r="BD140" i="24"/>
  <c r="BD127" i="24"/>
  <c r="BD122" i="24"/>
  <c r="BG122" i="24" s="1"/>
  <c r="BH122" i="24" s="1"/>
  <c r="BI122" i="24" s="1"/>
  <c r="BD107" i="24"/>
  <c r="BG107" i="24" s="1"/>
  <c r="BH107" i="24" s="1"/>
  <c r="BI107" i="24" s="1"/>
  <c r="BD101" i="24"/>
  <c r="BD271" i="24"/>
  <c r="BG271" i="24" s="1"/>
  <c r="BH271" i="24" s="1"/>
  <c r="BI271" i="24" s="1"/>
  <c r="BD246" i="24"/>
  <c r="BD197" i="24"/>
  <c r="BD172" i="24"/>
  <c r="BG172" i="24" s="1"/>
  <c r="BH172" i="24" s="1"/>
  <c r="BI172" i="24" s="1"/>
  <c r="BD163" i="24"/>
  <c r="BD159" i="24"/>
  <c r="BG159" i="24" s="1"/>
  <c r="BH159" i="24" s="1"/>
  <c r="BI159" i="24" s="1"/>
  <c r="BD214" i="24"/>
  <c r="BG214" i="24" s="1"/>
  <c r="BH214" i="24" s="1"/>
  <c r="BI214" i="24" s="1"/>
  <c r="BD204" i="24"/>
  <c r="BD200" i="24"/>
  <c r="BD194" i="24"/>
  <c r="BG194" i="24" s="1"/>
  <c r="BH194" i="24" s="1"/>
  <c r="BI194" i="24" s="1"/>
  <c r="BD164" i="24"/>
  <c r="BG164" i="24" s="1"/>
  <c r="BH164" i="24" s="1"/>
  <c r="BI164" i="24" s="1"/>
  <c r="BD160" i="24"/>
  <c r="BD143" i="24"/>
  <c r="BG143" i="24" s="1"/>
  <c r="BH143" i="24" s="1"/>
  <c r="BI143" i="24" s="1"/>
  <c r="BD199" i="24"/>
  <c r="BD169" i="24"/>
  <c r="BD165" i="24"/>
  <c r="BD145" i="24"/>
  <c r="BD144" i="24"/>
  <c r="BD104" i="24"/>
  <c r="BD95" i="24"/>
  <c r="BD260" i="24"/>
  <c r="BD231" i="24"/>
  <c r="BD170" i="24"/>
  <c r="BD167" i="24"/>
  <c r="BD116" i="24"/>
  <c r="BG116" i="24" s="1"/>
  <c r="BH116" i="24" s="1"/>
  <c r="BI116" i="24" s="1"/>
  <c r="BD98" i="24"/>
  <c r="BG98" i="24" s="1"/>
  <c r="BH98" i="24" s="1"/>
  <c r="BI98" i="24" s="1"/>
  <c r="BD190" i="24"/>
  <c r="BG190" i="24" s="1"/>
  <c r="BH190" i="24" s="1"/>
  <c r="BI190" i="24" s="1"/>
  <c r="BD124" i="24"/>
  <c r="BG124" i="24" s="1"/>
  <c r="BH124" i="24" s="1"/>
  <c r="BI124" i="24" s="1"/>
  <c r="BD151" i="24"/>
  <c r="BG151" i="24" s="1"/>
  <c r="BH151" i="24" s="1"/>
  <c r="BD130" i="24"/>
  <c r="BD126" i="24"/>
  <c r="BG126" i="24" s="1"/>
  <c r="BH126" i="24" s="1"/>
  <c r="BI126" i="24" s="1"/>
  <c r="BD113" i="24"/>
  <c r="BD96" i="24"/>
  <c r="BG96" i="24" s="1"/>
  <c r="BH96" i="24" s="1"/>
  <c r="BI96" i="24" s="1"/>
  <c r="BD92" i="24"/>
  <c r="BG92" i="24" s="1"/>
  <c r="BH92" i="24" s="1"/>
  <c r="BI92" i="24" s="1"/>
  <c r="BD191" i="24"/>
  <c r="BG191" i="24" s="1"/>
  <c r="BH191" i="24" s="1"/>
  <c r="BI191" i="24" s="1"/>
  <c r="BD186" i="24"/>
  <c r="BD176" i="24"/>
  <c r="BD150" i="24"/>
  <c r="BD136" i="24"/>
  <c r="BD128" i="24"/>
  <c r="BG128" i="24" s="1"/>
  <c r="BH128" i="24" s="1"/>
  <c r="BI128" i="24" s="1"/>
  <c r="BD120" i="24"/>
  <c r="BD106" i="24"/>
  <c r="BG106" i="24" s="1"/>
  <c r="BH106" i="24" s="1"/>
  <c r="BD256" i="24"/>
  <c r="BG256" i="24" s="1"/>
  <c r="BH256" i="24" s="1"/>
  <c r="BI256" i="24" s="1"/>
  <c r="BD146" i="24"/>
  <c r="BD138" i="24"/>
  <c r="BG138" i="24" s="1"/>
  <c r="BH138" i="24" s="1"/>
  <c r="BI138" i="24" s="1"/>
  <c r="BD115" i="24"/>
  <c r="BG115" i="24" s="1"/>
  <c r="BH115" i="24" s="1"/>
  <c r="BI115" i="24" s="1"/>
  <c r="BD108" i="24"/>
  <c r="BG108" i="24" s="1"/>
  <c r="BH108" i="24" s="1"/>
  <c r="BI108" i="24" s="1"/>
  <c r="BD83" i="24"/>
  <c r="BD78" i="24"/>
  <c r="BG78" i="24" s="1"/>
  <c r="BH78" i="24" s="1"/>
  <c r="BI78" i="24" s="1"/>
  <c r="BD74" i="24"/>
  <c r="BG74" i="24" s="1"/>
  <c r="BH74" i="24" s="1"/>
  <c r="BI74" i="24" s="1"/>
  <c r="BD65" i="24"/>
  <c r="BD174" i="24"/>
  <c r="BG174" i="24" s="1"/>
  <c r="BH174" i="24" s="1"/>
  <c r="BI174" i="24" s="1"/>
  <c r="BD147" i="24"/>
  <c r="BD166" i="24"/>
  <c r="BD155" i="24"/>
  <c r="BD132" i="24"/>
  <c r="BD121" i="24"/>
  <c r="BG121" i="24" s="1"/>
  <c r="BH121" i="24" s="1"/>
  <c r="BI121" i="24" s="1"/>
  <c r="BD114" i="24"/>
  <c r="BD100" i="24"/>
  <c r="BD93" i="24"/>
  <c r="BD91" i="24"/>
  <c r="BG91" i="24" s="1"/>
  <c r="BH91" i="24" s="1"/>
  <c r="BI91" i="24" s="1"/>
  <c r="BD69" i="24"/>
  <c r="BG69" i="24" s="1"/>
  <c r="BH69" i="24" s="1"/>
  <c r="BI69" i="24" s="1"/>
  <c r="BD56" i="24"/>
  <c r="BD39" i="24"/>
  <c r="BG39" i="24" s="1"/>
  <c r="BH39" i="24" s="1"/>
  <c r="BI39" i="24" s="1"/>
  <c r="BD35" i="24"/>
  <c r="BG35" i="24" s="1"/>
  <c r="BH35" i="24" s="1"/>
  <c r="BI35" i="24" s="1"/>
  <c r="BD125" i="24"/>
  <c r="BD79" i="24"/>
  <c r="BD75" i="24"/>
  <c r="BG75" i="24" s="1"/>
  <c r="BH75" i="24" s="1"/>
  <c r="BI75" i="24" s="1"/>
  <c r="BD59" i="24"/>
  <c r="BD60" i="24"/>
  <c r="BD54" i="24"/>
  <c r="BD49" i="24"/>
  <c r="BG49" i="24" s="1"/>
  <c r="BH49" i="24" s="1"/>
  <c r="BI49" i="24" s="1"/>
  <c r="BD77" i="24"/>
  <c r="BD62" i="24"/>
  <c r="BD26" i="24"/>
  <c r="BG26" i="24" s="1"/>
  <c r="BH26" i="24" s="1"/>
  <c r="BI26" i="24" s="1"/>
  <c r="BD18" i="24"/>
  <c r="BD70" i="24"/>
  <c r="BG70" i="24" s="1"/>
  <c r="BH70" i="24" s="1"/>
  <c r="BI70" i="24" s="1"/>
  <c r="BD67" i="24"/>
  <c r="BG67" i="24" s="1"/>
  <c r="BH67" i="24" s="1"/>
  <c r="BI67" i="24" s="1"/>
  <c r="BD64" i="24"/>
  <c r="BG64" i="24" s="1"/>
  <c r="BH64" i="24" s="1"/>
  <c r="BI64" i="24" s="1"/>
  <c r="BD61" i="24"/>
  <c r="BD33" i="24"/>
  <c r="BD32" i="24"/>
  <c r="BG32" i="24" s="1"/>
  <c r="BH32" i="24" s="1"/>
  <c r="BI32" i="24" s="1"/>
  <c r="AX32" i="24"/>
  <c r="AW32" i="24"/>
  <c r="AX33" i="24"/>
  <c r="AW33" i="24"/>
  <c r="AW49" i="24"/>
  <c r="AY49" i="24" s="1"/>
  <c r="AZ49" i="24" s="1"/>
  <c r="BA49" i="24" s="1"/>
  <c r="BD11" i="24"/>
  <c r="BD12" i="24"/>
  <c r="BG12" i="24" s="1"/>
  <c r="BH12" i="24" s="1"/>
  <c r="BI12" i="24" s="1"/>
  <c r="BD15" i="24"/>
  <c r="BG15" i="24" s="1"/>
  <c r="BH15" i="24" s="1"/>
  <c r="BI15" i="24" s="1"/>
  <c r="AU18" i="24"/>
  <c r="BE56" i="24"/>
  <c r="BE62" i="24"/>
  <c r="BF62" i="24"/>
  <c r="BD73" i="24"/>
  <c r="BG73" i="24" s="1"/>
  <c r="BH73" i="24" s="1"/>
  <c r="BI73" i="24" s="1"/>
  <c r="BD23" i="24"/>
  <c r="AV47" i="24"/>
  <c r="BF65" i="24"/>
  <c r="BE65" i="24"/>
  <c r="AX77" i="24"/>
  <c r="AW77" i="24"/>
  <c r="AW167" i="24"/>
  <c r="BD53" i="24"/>
  <c r="BG53" i="24" s="1"/>
  <c r="BH53" i="24" s="1"/>
  <c r="BI53" i="24" s="1"/>
  <c r="BD28" i="24"/>
  <c r="AW34" i="24"/>
  <c r="BD47" i="24"/>
  <c r="BG47" i="24" s="1"/>
  <c r="BH47" i="24" s="1"/>
  <c r="BI47" i="24" s="1"/>
  <c r="BD48" i="24"/>
  <c r="AW92" i="24"/>
  <c r="AX92" i="24"/>
  <c r="AW75" i="24"/>
  <c r="AX78" i="24"/>
  <c r="AY78" i="24" s="1"/>
  <c r="AZ78" i="24" s="1"/>
  <c r="BA78" i="24" s="1"/>
  <c r="BE93" i="24"/>
  <c r="AX100" i="24"/>
  <c r="AU108" i="24"/>
  <c r="AU115" i="24"/>
  <c r="AX83" i="24"/>
  <c r="AU93" i="24"/>
  <c r="AX98" i="24"/>
  <c r="AW98" i="24"/>
  <c r="AY100" i="24"/>
  <c r="AZ100" i="24" s="1"/>
  <c r="BA100" i="24" s="1"/>
  <c r="AX121" i="24"/>
  <c r="AW121" i="24"/>
  <c r="AY121" i="24" s="1"/>
  <c r="AZ121" i="24" s="1"/>
  <c r="BA121" i="24" s="1"/>
  <c r="AY126" i="24"/>
  <c r="AZ126" i="24" s="1"/>
  <c r="BA126" i="24" s="1"/>
  <c r="AW199" i="24"/>
  <c r="AX199" i="24"/>
  <c r="AU65" i="24"/>
  <c r="AV75" i="24"/>
  <c r="AV91" i="24"/>
  <c r="AX104" i="24"/>
  <c r="AW104" i="24"/>
  <c r="AW106" i="24"/>
  <c r="AX106" i="24"/>
  <c r="AX127" i="24"/>
  <c r="AW127" i="24"/>
  <c r="AY127" i="24" s="1"/>
  <c r="AZ127" i="24" s="1"/>
  <c r="BA127" i="24" s="1"/>
  <c r="AV79" i="24"/>
  <c r="AX116" i="24"/>
  <c r="AW116" i="24"/>
  <c r="AY116" i="24" s="1"/>
  <c r="AZ116" i="24" s="1"/>
  <c r="BA116" i="24" s="1"/>
  <c r="AX132" i="24"/>
  <c r="AW132" i="24"/>
  <c r="BF147" i="24"/>
  <c r="BE147" i="24"/>
  <c r="BF95" i="24"/>
  <c r="BE95" i="24"/>
  <c r="AV70" i="24"/>
  <c r="AV73" i="24"/>
  <c r="BF79" i="24"/>
  <c r="AW124" i="24"/>
  <c r="AX124" i="24"/>
  <c r="AX140" i="24"/>
  <c r="AY140" i="24" s="1"/>
  <c r="AZ140" i="24" s="1"/>
  <c r="BA140" i="24" s="1"/>
  <c r="AW140" i="24"/>
  <c r="AX166" i="24"/>
  <c r="AW166" i="24"/>
  <c r="AV77" i="24"/>
  <c r="AU138" i="24"/>
  <c r="AX170" i="24"/>
  <c r="AW170" i="24"/>
  <c r="AX204" i="24"/>
  <c r="AW204" i="24"/>
  <c r="BF98" i="24"/>
  <c r="AU107" i="24"/>
  <c r="AV108" i="24"/>
  <c r="AW120" i="24"/>
  <c r="AY120" i="24" s="1"/>
  <c r="AZ120" i="24" s="1"/>
  <c r="BA120" i="24" s="1"/>
  <c r="AV138" i="24"/>
  <c r="BF165" i="24"/>
  <c r="BE165" i="24"/>
  <c r="BE167" i="24"/>
  <c r="AV169" i="24"/>
  <c r="AV172" i="24"/>
  <c r="AX188" i="24"/>
  <c r="AW194" i="24"/>
  <c r="AY194" i="24" s="1"/>
  <c r="AZ194" i="24" s="1"/>
  <c r="BA194" i="24" s="1"/>
  <c r="AU202" i="24"/>
  <c r="BF220" i="24"/>
  <c r="BE220" i="24"/>
  <c r="AX251" i="24"/>
  <c r="AW251" i="24"/>
  <c r="AW256" i="24"/>
  <c r="AX281" i="24"/>
  <c r="AW281" i="24"/>
  <c r="AY281" i="24" s="1"/>
  <c r="AZ281" i="24" s="1"/>
  <c r="BA281" i="24" s="1"/>
  <c r="AU95" i="24"/>
  <c r="AV96" i="24"/>
  <c r="AY96" i="24" s="1"/>
  <c r="AZ96" i="24" s="1"/>
  <c r="BA96" i="24" s="1"/>
  <c r="AV113" i="24"/>
  <c r="AU114" i="24"/>
  <c r="AV146" i="24"/>
  <c r="BF146" i="24"/>
  <c r="BE146" i="24"/>
  <c r="AV160" i="24"/>
  <c r="AW162" i="24"/>
  <c r="AY162" i="24" s="1"/>
  <c r="AZ162" i="24" s="1"/>
  <c r="BA162" i="24" s="1"/>
  <c r="AU169" i="24"/>
  <c r="AU172" i="24"/>
  <c r="AW181" i="24"/>
  <c r="AY181" i="24" s="1"/>
  <c r="AZ181" i="24" s="1"/>
  <c r="BA181" i="24" s="1"/>
  <c r="AX186" i="24"/>
  <c r="AW186" i="24"/>
  <c r="AY186" i="24" s="1"/>
  <c r="AZ186" i="24" s="1"/>
  <c r="BF144" i="24"/>
  <c r="BE144" i="24"/>
  <c r="BF145" i="24"/>
  <c r="BE145" i="24"/>
  <c r="AU158" i="24"/>
  <c r="AU159" i="24"/>
  <c r="AU165" i="24"/>
  <c r="BF176" i="24"/>
  <c r="BE176" i="24"/>
  <c r="BE186" i="24"/>
  <c r="BF186" i="24"/>
  <c r="AX227" i="24"/>
  <c r="AW227" i="24"/>
  <c r="AX229" i="24"/>
  <c r="AW229" i="24"/>
  <c r="AY229" i="24" s="1"/>
  <c r="AZ229" i="24" s="1"/>
  <c r="BA229" i="24" s="1"/>
  <c r="AX243" i="24"/>
  <c r="AW243" i="24"/>
  <c r="AY243" i="24" s="1"/>
  <c r="AZ243" i="24" s="1"/>
  <c r="BA243" i="24" s="1"/>
  <c r="AX246" i="24"/>
  <c r="AW246" i="24"/>
  <c r="AX155" i="24"/>
  <c r="AW155" i="24"/>
  <c r="AY155" i="24" s="1"/>
  <c r="AZ155" i="24" s="1"/>
  <c r="BA155" i="24" s="1"/>
  <c r="BF128" i="24"/>
  <c r="AV132" i="24"/>
  <c r="BE136" i="24"/>
  <c r="AU160" i="24"/>
  <c r="AV163" i="24"/>
  <c r="AX197" i="24"/>
  <c r="AW197" i="24"/>
  <c r="AY197" i="24" s="1"/>
  <c r="AZ197" i="24" s="1"/>
  <c r="BF199" i="24"/>
  <c r="BE199" i="24"/>
  <c r="BF252" i="24"/>
  <c r="BE252" i="24"/>
  <c r="BF113" i="24"/>
  <c r="AX145" i="24"/>
  <c r="AW145" i="24"/>
  <c r="AY145" i="24" s="1"/>
  <c r="AZ145" i="24" s="1"/>
  <c r="AX147" i="24"/>
  <c r="AW147" i="24"/>
  <c r="BF170" i="24"/>
  <c r="BE170" i="24"/>
  <c r="AX200" i="24"/>
  <c r="AW200" i="24"/>
  <c r="AX146" i="24"/>
  <c r="AW146" i="24"/>
  <c r="AU163" i="24"/>
  <c r="AV166" i="24"/>
  <c r="BF166" i="24"/>
  <c r="BE166" i="24"/>
  <c r="BF169" i="24"/>
  <c r="BE169" i="24"/>
  <c r="AX191" i="24"/>
  <c r="AW191" i="24"/>
  <c r="BF216" i="24"/>
  <c r="BE216" i="24"/>
  <c r="AV271" i="24"/>
  <c r="AU271" i="24"/>
  <c r="AV199" i="24"/>
  <c r="AY214" i="24"/>
  <c r="AZ214" i="24" s="1"/>
  <c r="BA214" i="24" s="1"/>
  <c r="AW233" i="24"/>
  <c r="AX233" i="24"/>
  <c r="AW238" i="24"/>
  <c r="AY238" i="24" s="1"/>
  <c r="AZ238" i="24" s="1"/>
  <c r="BA238" i="24" s="1"/>
  <c r="AX238" i="24"/>
  <c r="AW258" i="24"/>
  <c r="AY258" i="24" s="1"/>
  <c r="AZ258" i="24" s="1"/>
  <c r="BA258" i="24" s="1"/>
  <c r="AX266" i="24"/>
  <c r="AW266" i="24"/>
  <c r="AY266" i="24" s="1"/>
  <c r="AZ266" i="24" s="1"/>
  <c r="BA266" i="24" s="1"/>
  <c r="AV188" i="24"/>
  <c r="AY188" i="24" s="1"/>
  <c r="AZ188" i="24" s="1"/>
  <c r="BA188" i="24" s="1"/>
  <c r="AX190" i="24"/>
  <c r="AX242" i="24"/>
  <c r="AW242" i="24"/>
  <c r="AY242" i="24" s="1"/>
  <c r="AZ242" i="24" s="1"/>
  <c r="BE253" i="24"/>
  <c r="BF253" i="24"/>
  <c r="AW262" i="24"/>
  <c r="AU268" i="24"/>
  <c r="BF270" i="24"/>
  <c r="BE270" i="24"/>
  <c r="AX274" i="24"/>
  <c r="AW274" i="24"/>
  <c r="AV207" i="24"/>
  <c r="AV212" i="24"/>
  <c r="AX216" i="24"/>
  <c r="AW216" i="24"/>
  <c r="AY216" i="24" s="1"/>
  <c r="AZ216" i="24" s="1"/>
  <c r="AX220" i="24"/>
  <c r="AW220" i="24"/>
  <c r="AX235" i="24"/>
  <c r="AW235" i="24"/>
  <c r="AX254" i="24"/>
  <c r="AY254" i="24" s="1"/>
  <c r="AZ254" i="24" s="1"/>
  <c r="BA254" i="24" s="1"/>
  <c r="AU272" i="24"/>
  <c r="AV272" i="24"/>
  <c r="AX231" i="24"/>
  <c r="AW231" i="24"/>
  <c r="AX241" i="24"/>
  <c r="AW241" i="24"/>
  <c r="AY241" i="24" s="1"/>
  <c r="AZ241" i="24" s="1"/>
  <c r="BA241" i="24" s="1"/>
  <c r="BE229" i="24"/>
  <c r="BF229" i="24"/>
  <c r="AX253" i="24"/>
  <c r="AW253" i="24"/>
  <c r="BE234" i="24"/>
  <c r="AU245" i="24"/>
  <c r="BE245" i="24"/>
  <c r="AV246" i="24"/>
  <c r="AV256" i="24"/>
  <c r="AW276" i="24"/>
  <c r="AX315" i="24"/>
  <c r="AW315" i="24"/>
  <c r="AX344" i="24"/>
  <c r="AW344" i="24"/>
  <c r="AY344" i="24" s="1"/>
  <c r="AZ344" i="24" s="1"/>
  <c r="BA344" i="24" s="1"/>
  <c r="AW345" i="24"/>
  <c r="AY345" i="24" s="1"/>
  <c r="AZ345" i="24" s="1"/>
  <c r="BA345" i="24" s="1"/>
  <c r="AX345" i="24"/>
  <c r="AW353" i="24"/>
  <c r="AY353" i="24" s="1"/>
  <c r="AZ353" i="24" s="1"/>
  <c r="BA353" i="24" s="1"/>
  <c r="AX353" i="24"/>
  <c r="AX280" i="24"/>
  <c r="AW280" i="24"/>
  <c r="AU252" i="24"/>
  <c r="AX263" i="24"/>
  <c r="BF265" i="24"/>
  <c r="BE265" i="24"/>
  <c r="AW267" i="24"/>
  <c r="E212" i="24"/>
  <c r="AV265" i="24"/>
  <c r="AX288" i="24"/>
  <c r="AW288" i="24"/>
  <c r="AX304" i="24"/>
  <c r="AW304" i="24"/>
  <c r="AY304" i="24" s="1"/>
  <c r="AZ304" i="24" s="1"/>
  <c r="BA304" i="24" s="1"/>
  <c r="BF238" i="24"/>
  <c r="BE247" i="24"/>
  <c r="AU250" i="24"/>
  <c r="BE250" i="24"/>
  <c r="AV251" i="24"/>
  <c r="BE254" i="24"/>
  <c r="BE257" i="24"/>
  <c r="BE275" i="24"/>
  <c r="AV280" i="24"/>
  <c r="AW301" i="24"/>
  <c r="AY301" i="24" s="1"/>
  <c r="AZ301" i="24" s="1"/>
  <c r="BA301" i="24" s="1"/>
  <c r="AX301" i="24"/>
  <c r="AW358" i="24"/>
  <c r="AX358" i="24"/>
  <c r="AX363" i="24"/>
  <c r="AW363" i="24"/>
  <c r="AW260" i="24"/>
  <c r="AY260" i="24" s="1"/>
  <c r="AZ260" i="24" s="1"/>
  <c r="BA260" i="24" s="1"/>
  <c r="AX261" i="24"/>
  <c r="AY261" i="24" s="1"/>
  <c r="AZ261" i="24" s="1"/>
  <c r="BA261" i="24" s="1"/>
  <c r="AU265" i="24"/>
  <c r="BE268" i="24"/>
  <c r="AX291" i="24"/>
  <c r="AW291" i="24"/>
  <c r="AY291" i="24" s="1"/>
  <c r="AZ291" i="24" s="1"/>
  <c r="BA291" i="24" s="1"/>
  <c r="AX295" i="24"/>
  <c r="AW295" i="24"/>
  <c r="BF308" i="24"/>
  <c r="BE308" i="24"/>
  <c r="AO296" i="24"/>
  <c r="AV296" i="24" s="1"/>
  <c r="AN296" i="24"/>
  <c r="E296" i="24"/>
  <c r="AW298" i="24"/>
  <c r="AU311" i="24"/>
  <c r="AU317" i="24"/>
  <c r="AX326" i="24"/>
  <c r="AW326" i="24"/>
  <c r="AY326" i="24" s="1"/>
  <c r="AZ326" i="24" s="1"/>
  <c r="BA326" i="24" s="1"/>
  <c r="AX322" i="24"/>
  <c r="AW322" i="24"/>
  <c r="AX354" i="24"/>
  <c r="AW354" i="24"/>
  <c r="AX296" i="24"/>
  <c r="AW296" i="24"/>
  <c r="BF314" i="24"/>
  <c r="BE314" i="24"/>
  <c r="AW316" i="24"/>
  <c r="AY316" i="24" s="1"/>
  <c r="AZ316" i="24" s="1"/>
  <c r="AW330" i="24"/>
  <c r="AY330" i="24" s="1"/>
  <c r="AZ330" i="24" s="1"/>
  <c r="BA330" i="24" s="1"/>
  <c r="AX330" i="24"/>
  <c r="AW362" i="24"/>
  <c r="AX362" i="24"/>
  <c r="AX292" i="24"/>
  <c r="AW292" i="24"/>
  <c r="AW312" i="24"/>
  <c r="AY312" i="24" s="1"/>
  <c r="AZ312" i="24" s="1"/>
  <c r="BA312" i="24" s="1"/>
  <c r="AX312" i="24"/>
  <c r="AX327" i="24"/>
  <c r="AW327" i="24"/>
  <c r="AY327" i="24" s="1"/>
  <c r="AZ327" i="24" s="1"/>
  <c r="BA327" i="24" s="1"/>
  <c r="AW342" i="24"/>
  <c r="AX342" i="24"/>
  <c r="AW289" i="24"/>
  <c r="BF299" i="24"/>
  <c r="BE299" i="24"/>
  <c r="AW321" i="24"/>
  <c r="AX321" i="24"/>
  <c r="AX368" i="24"/>
  <c r="AW368" i="24"/>
  <c r="AW320" i="24"/>
  <c r="AY320" i="24" s="1"/>
  <c r="AZ320" i="24" s="1"/>
  <c r="BA320" i="24" s="1"/>
  <c r="BE328" i="24"/>
  <c r="AW329" i="24"/>
  <c r="AY329" i="24" s="1"/>
  <c r="AZ329" i="24" s="1"/>
  <c r="BA329" i="24" s="1"/>
  <c r="AU352" i="24"/>
  <c r="AU356" i="24"/>
  <c r="AV362" i="24"/>
  <c r="BF362" i="24"/>
  <c r="BE362" i="24"/>
  <c r="AU374" i="24"/>
  <c r="AY382" i="24"/>
  <c r="AZ382" i="24" s="1"/>
  <c r="BA382" i="24" s="1"/>
  <c r="AW397" i="24"/>
  <c r="AW401" i="24"/>
  <c r="AY401" i="24" s="1"/>
  <c r="AZ401" i="24" s="1"/>
  <c r="BA401" i="24" s="1"/>
  <c r="AW337" i="24"/>
  <c r="AY337" i="24" s="1"/>
  <c r="AZ337" i="24" s="1"/>
  <c r="BA337" i="24" s="1"/>
  <c r="AX376" i="24"/>
  <c r="AW376" i="24"/>
  <c r="AX394" i="24"/>
  <c r="AW394" i="24"/>
  <c r="AW426" i="24"/>
  <c r="AY426" i="24" s="1"/>
  <c r="AZ426" i="24" s="1"/>
  <c r="BA426" i="24" s="1"/>
  <c r="AX427" i="24"/>
  <c r="AW427" i="24"/>
  <c r="AX432" i="24"/>
  <c r="AW432" i="24"/>
  <c r="AU325" i="24"/>
  <c r="AU333" i="24"/>
  <c r="AU373" i="24"/>
  <c r="AX379" i="24"/>
  <c r="AW379" i="24"/>
  <c r="AX398" i="24"/>
  <c r="AW398" i="24"/>
  <c r="AY398" i="24" s="1"/>
  <c r="AZ398" i="24" s="1"/>
  <c r="BA398" i="24" s="1"/>
  <c r="AU335" i="24"/>
  <c r="AU343" i="24"/>
  <c r="BE343" i="24"/>
  <c r="BE335" i="24"/>
  <c r="AW338" i="24"/>
  <c r="AY338" i="24" s="1"/>
  <c r="AZ338" i="24" s="1"/>
  <c r="BA338" i="24" s="1"/>
  <c r="AW360" i="24"/>
  <c r="AY360" i="24" s="1"/>
  <c r="AZ360" i="24" s="1"/>
  <c r="BA360" i="24" s="1"/>
  <c r="AU365" i="24"/>
  <c r="AU384" i="24"/>
  <c r="AU388" i="24"/>
  <c r="AV352" i="24"/>
  <c r="BE358" i="24"/>
  <c r="AV368" i="24"/>
  <c r="BF376" i="24"/>
  <c r="BE376" i="24"/>
  <c r="AV383" i="24"/>
  <c r="AU383" i="24"/>
  <c r="AV387" i="24"/>
  <c r="AU387" i="24"/>
  <c r="BF394" i="24"/>
  <c r="BE394" i="24"/>
  <c r="AX407" i="24"/>
  <c r="AW407" i="24"/>
  <c r="E350" i="24"/>
  <c r="AO350" i="24"/>
  <c r="AV350" i="24" s="1"/>
  <c r="BF367" i="24"/>
  <c r="BE367" i="24"/>
  <c r="AX392" i="24"/>
  <c r="AW392" i="24"/>
  <c r="AY392" i="24" s="1"/>
  <c r="AZ392" i="24" s="1"/>
  <c r="BA392" i="24" s="1"/>
  <c r="AX395" i="24"/>
  <c r="AW395" i="24"/>
  <c r="BF398" i="24"/>
  <c r="BE398" i="24"/>
  <c r="AW406" i="24"/>
  <c r="AX441" i="24"/>
  <c r="AW441" i="24"/>
  <c r="AN350" i="24"/>
  <c r="BF352" i="24"/>
  <c r="BF353" i="24"/>
  <c r="BE353" i="24"/>
  <c r="AU369" i="24"/>
  <c r="BE372" i="24"/>
  <c r="BF372" i="24"/>
  <c r="AW404" i="24"/>
  <c r="AX404" i="24"/>
  <c r="BF382" i="24"/>
  <c r="BF386" i="24"/>
  <c r="BF396" i="24"/>
  <c r="BF410" i="24"/>
  <c r="BE410" i="24"/>
  <c r="AU412" i="24"/>
  <c r="BF414" i="24"/>
  <c r="BE414" i="24"/>
  <c r="AU418" i="24"/>
  <c r="BF422" i="24"/>
  <c r="BE422" i="24"/>
  <c r="AW423" i="24"/>
  <c r="AY423" i="24" s="1"/>
  <c r="AZ423" i="24" s="1"/>
  <c r="BA423" i="24" s="1"/>
  <c r="AX451" i="24"/>
  <c r="AX462" i="24"/>
  <c r="AW462" i="24"/>
  <c r="AX465" i="24"/>
  <c r="AW465" i="24"/>
  <c r="AU405" i="24"/>
  <c r="AU420" i="24"/>
  <c r="BF446" i="24"/>
  <c r="BE446" i="24"/>
  <c r="AX435" i="24"/>
  <c r="AW435" i="24"/>
  <c r="AY435" i="24" s="1"/>
  <c r="AZ435" i="24" s="1"/>
  <c r="BA435" i="24" s="1"/>
  <c r="AW455" i="24"/>
  <c r="AY455" i="24" s="1"/>
  <c r="AZ455" i="24" s="1"/>
  <c r="BA455" i="24" s="1"/>
  <c r="AX455" i="24"/>
  <c r="AX459" i="24"/>
  <c r="AW459" i="24"/>
  <c r="AU411" i="24"/>
  <c r="AU445" i="24"/>
  <c r="AX452" i="24"/>
  <c r="AW452" i="24"/>
  <c r="AX430" i="24"/>
  <c r="AW430" i="24"/>
  <c r="AY430" i="24" s="1"/>
  <c r="AZ430" i="24" s="1"/>
  <c r="BA430" i="24" s="1"/>
  <c r="AX456" i="24"/>
  <c r="AW456" i="24"/>
  <c r="AU402" i="24"/>
  <c r="AV406" i="24"/>
  <c r="BF406" i="24"/>
  <c r="BE406" i="24"/>
  <c r="AX417" i="24"/>
  <c r="AW417" i="24"/>
  <c r="AX447" i="24"/>
  <c r="AW447" i="24"/>
  <c r="AX433" i="24"/>
  <c r="AW433" i="24"/>
  <c r="AW436" i="24"/>
  <c r="AY436" i="24" s="1"/>
  <c r="AZ436" i="24" s="1"/>
  <c r="BA436" i="24" s="1"/>
  <c r="AW460" i="24"/>
  <c r="AY460" i="24" s="1"/>
  <c r="AZ460" i="24" s="1"/>
  <c r="BA460" i="24" s="1"/>
  <c r="AX460" i="24"/>
  <c r="AX473" i="24"/>
  <c r="AW473" i="24"/>
  <c r="AY473" i="24" s="1"/>
  <c r="AZ473" i="24" s="1"/>
  <c r="BA473" i="24" s="1"/>
  <c r="BF404" i="24"/>
  <c r="BE404" i="24"/>
  <c r="AX419" i="24"/>
  <c r="AW419" i="24"/>
  <c r="AW448" i="24"/>
  <c r="AY448" i="24" s="1"/>
  <c r="AZ448" i="24" s="1"/>
  <c r="BA448" i="24" s="1"/>
  <c r="AX448" i="24"/>
  <c r="AW425" i="24"/>
  <c r="AY425" i="24" s="1"/>
  <c r="AZ425" i="24" s="1"/>
  <c r="BA425" i="24" s="1"/>
  <c r="AX425" i="24"/>
  <c r="AX431" i="24"/>
  <c r="AW431" i="24"/>
  <c r="AY431" i="24" s="1"/>
  <c r="AZ431" i="24" s="1"/>
  <c r="BA431" i="24" s="1"/>
  <c r="AU408" i="24"/>
  <c r="AX410" i="24"/>
  <c r="AY410" i="24" s="1"/>
  <c r="AZ410" i="24" s="1"/>
  <c r="BA410" i="24" s="1"/>
  <c r="AX444" i="24"/>
  <c r="AW444" i="24"/>
  <c r="AX429" i="24"/>
  <c r="AW429" i="24"/>
  <c r="AY429" i="24" s="1"/>
  <c r="AZ429" i="24" s="1"/>
  <c r="BA429" i="24" s="1"/>
  <c r="AX434" i="24"/>
  <c r="AW434" i="24"/>
  <c r="AO451" i="24"/>
  <c r="AV451" i="24" s="1"/>
  <c r="BE455" i="24"/>
  <c r="AW457" i="24"/>
  <c r="BE458" i="24"/>
  <c r="AV465" i="24"/>
  <c r="BF467" i="24"/>
  <c r="BF480" i="24"/>
  <c r="BE480" i="24"/>
  <c r="AU485" i="24"/>
  <c r="AV494" i="24"/>
  <c r="AX498" i="24"/>
  <c r="AX503" i="24"/>
  <c r="AW503" i="24"/>
  <c r="AX508" i="24"/>
  <c r="AW508" i="24"/>
  <c r="AX516" i="24"/>
  <c r="AW516" i="24"/>
  <c r="AY516" i="24" s="1"/>
  <c r="AZ516" i="24" s="1"/>
  <c r="BA516" i="24" s="1"/>
  <c r="AW518" i="24"/>
  <c r="AX518" i="24"/>
  <c r="AU458" i="24"/>
  <c r="AW461" i="24"/>
  <c r="AY461" i="24" s="1"/>
  <c r="AZ461" i="24" s="1"/>
  <c r="BA461" i="24" s="1"/>
  <c r="AV471" i="24"/>
  <c r="AX481" i="24"/>
  <c r="AW481" i="24"/>
  <c r="AX487" i="24"/>
  <c r="AW487" i="24"/>
  <c r="AX540" i="24"/>
  <c r="AW540" i="24"/>
  <c r="AY540" i="24" s="1"/>
  <c r="AZ540" i="24" s="1"/>
  <c r="BA540" i="24" s="1"/>
  <c r="AX543" i="24"/>
  <c r="AW543" i="24"/>
  <c r="AY543" i="24" s="1"/>
  <c r="AZ543" i="24" s="1"/>
  <c r="BA543" i="24" s="1"/>
  <c r="AW477" i="24"/>
  <c r="AY477" i="24" s="1"/>
  <c r="AZ477" i="24" s="1"/>
  <c r="BA477" i="24" s="1"/>
  <c r="AX477" i="24"/>
  <c r="AX490" i="24"/>
  <c r="AW490" i="24"/>
  <c r="AY490" i="24" s="1"/>
  <c r="AZ490" i="24" s="1"/>
  <c r="BA490" i="24" s="1"/>
  <c r="AU472" i="24"/>
  <c r="AX479" i="24"/>
  <c r="AW479" i="24"/>
  <c r="AX488" i="24"/>
  <c r="AU494" i="24"/>
  <c r="E451" i="24"/>
  <c r="BE453" i="24"/>
  <c r="BE427" i="24"/>
  <c r="AW428" i="24"/>
  <c r="AY428" i="24" s="1"/>
  <c r="AZ428" i="24" s="1"/>
  <c r="BA428" i="24" s="1"/>
  <c r="AV462" i="24"/>
  <c r="AX463" i="24"/>
  <c r="AU471" i="24"/>
  <c r="AV478" i="24"/>
  <c r="AX482" i="24"/>
  <c r="AW482" i="24"/>
  <c r="BF496" i="24"/>
  <c r="BE496" i="24"/>
  <c r="AX504" i="24"/>
  <c r="AW504" i="24"/>
  <c r="AY504" i="24" s="1"/>
  <c r="AZ504" i="24" s="1"/>
  <c r="BA504" i="24" s="1"/>
  <c r="AX512" i="24"/>
  <c r="AW512" i="24"/>
  <c r="AY512" i="24" s="1"/>
  <c r="AZ512" i="24" s="1"/>
  <c r="BA512" i="24" s="1"/>
  <c r="BF454" i="24"/>
  <c r="AX466" i="24"/>
  <c r="AW466" i="24"/>
  <c r="AX480" i="24"/>
  <c r="AW480" i="24"/>
  <c r="AY480" i="24" s="1"/>
  <c r="AZ480" i="24" s="1"/>
  <c r="BA480" i="24" s="1"/>
  <c r="AU486" i="24"/>
  <c r="AX497" i="24"/>
  <c r="AW497" i="24"/>
  <c r="AY497" i="24" s="1"/>
  <c r="AZ497" i="24" s="1"/>
  <c r="BA497" i="24" s="1"/>
  <c r="AW499" i="24"/>
  <c r="AY499" i="24" s="1"/>
  <c r="AZ499" i="24" s="1"/>
  <c r="BA499" i="24" s="1"/>
  <c r="AW464" i="24"/>
  <c r="AY464" i="24" s="1"/>
  <c r="AZ464" i="24" s="1"/>
  <c r="BA464" i="24" s="1"/>
  <c r="AX474" i="24"/>
  <c r="AW474" i="24"/>
  <c r="AY474" i="24" s="1"/>
  <c r="AZ474" i="24" s="1"/>
  <c r="BA474" i="24" s="1"/>
  <c r="BF488" i="24"/>
  <c r="BE488" i="24"/>
  <c r="AW493" i="24"/>
  <c r="AY493" i="24" s="1"/>
  <c r="AZ493" i="24" s="1"/>
  <c r="BA493" i="24" s="1"/>
  <c r="AX493" i="24"/>
  <c r="AW522" i="24"/>
  <c r="BF472" i="24"/>
  <c r="BE472" i="24"/>
  <c r="AU478" i="24"/>
  <c r="AX489" i="24"/>
  <c r="AW489" i="24"/>
  <c r="AY489" i="24" s="1"/>
  <c r="AZ489" i="24" s="1"/>
  <c r="BA489" i="24" s="1"/>
  <c r="AX495" i="24"/>
  <c r="AW495" i="24"/>
  <c r="AY495" i="24" s="1"/>
  <c r="AZ495" i="24" s="1"/>
  <c r="BA495" i="24" s="1"/>
  <c r="BF501" i="24"/>
  <c r="BF505" i="24"/>
  <c r="BF509" i="24"/>
  <c r="BF513" i="24"/>
  <c r="AX546" i="24"/>
  <c r="AX548" i="24"/>
  <c r="AW548" i="24"/>
  <c r="AX549" i="24"/>
  <c r="AW549" i="24"/>
  <c r="AY549" i="24" s="1"/>
  <c r="AZ549" i="24" s="1"/>
  <c r="BA549" i="24" s="1"/>
  <c r="AU507" i="24"/>
  <c r="AU511" i="24"/>
  <c r="AU515" i="24"/>
  <c r="AV522" i="24"/>
  <c r="AX537" i="24"/>
  <c r="AW537" i="24"/>
  <c r="AY537" i="24" s="1"/>
  <c r="AZ537" i="24" s="1"/>
  <c r="BA537" i="24" s="1"/>
  <c r="AX539" i="24"/>
  <c r="AW539" i="24"/>
  <c r="AY539" i="24" s="1"/>
  <c r="AZ539" i="24" s="1"/>
  <c r="BA539" i="24" s="1"/>
  <c r="AX541" i="24"/>
  <c r="AW541" i="24"/>
  <c r="AY541" i="24" s="1"/>
  <c r="AZ541" i="24" s="1"/>
  <c r="BA541" i="24" s="1"/>
  <c r="AX550" i="24"/>
  <c r="AW550" i="24"/>
  <c r="AW553" i="24"/>
  <c r="AY553" i="24" s="1"/>
  <c r="AZ553" i="24" s="1"/>
  <c r="BA553" i="24" s="1"/>
  <c r="AX553" i="24"/>
  <c r="BE479" i="24"/>
  <c r="BE487" i="24"/>
  <c r="BE495" i="24"/>
  <c r="AX502" i="24"/>
  <c r="AW505" i="24"/>
  <c r="AY505" i="24" s="1"/>
  <c r="AZ505" i="24" s="1"/>
  <c r="BA505" i="24" s="1"/>
  <c r="AX506" i="24"/>
  <c r="AY506" i="24" s="1"/>
  <c r="AZ506" i="24" s="1"/>
  <c r="BA506" i="24" s="1"/>
  <c r="AW509" i="24"/>
  <c r="AY509" i="24" s="1"/>
  <c r="AZ509" i="24" s="1"/>
  <c r="BA509" i="24" s="1"/>
  <c r="AX510" i="24"/>
  <c r="AX514" i="24"/>
  <c r="AV518" i="24"/>
  <c r="AX521" i="24"/>
  <c r="AY521" i="24" s="1"/>
  <c r="AZ521" i="24" s="1"/>
  <c r="BA521" i="24" s="1"/>
  <c r="AX519" i="24"/>
  <c r="AW519" i="24"/>
  <c r="BF521" i="24"/>
  <c r="BE521" i="24"/>
  <c r="AX554" i="24"/>
  <c r="AW554" i="24"/>
  <c r="AY554" i="24" s="1"/>
  <c r="AZ554" i="24" s="1"/>
  <c r="BA554" i="24" s="1"/>
  <c r="BF502" i="24"/>
  <c r="BE502" i="24"/>
  <c r="BF506" i="24"/>
  <c r="BE506" i="24"/>
  <c r="BF510" i="24"/>
  <c r="BE510" i="24"/>
  <c r="BF514" i="24"/>
  <c r="BE514" i="24"/>
  <c r="AX538" i="24"/>
  <c r="AW538" i="24"/>
  <c r="AY538" i="24" s="1"/>
  <c r="AZ538" i="24" s="1"/>
  <c r="BA538" i="24" s="1"/>
  <c r="BF517" i="24"/>
  <c r="BE518" i="24"/>
  <c r="BE540" i="24"/>
  <c r="BE539" i="24"/>
  <c r="AV599" i="24"/>
  <c r="AU599" i="24"/>
  <c r="BE593" i="24"/>
  <c r="BF593" i="24"/>
  <c r="AV595" i="24"/>
  <c r="AU595" i="24"/>
  <c r="AN608" i="24"/>
  <c r="BC608" i="24"/>
  <c r="F608" i="24"/>
  <c r="AQ608" i="24"/>
  <c r="BE522" i="24"/>
  <c r="BE544" i="24"/>
  <c r="AW545" i="24"/>
  <c r="AY545" i="24" s="1"/>
  <c r="AZ545" i="24" s="1"/>
  <c r="BA545" i="24" s="1"/>
  <c r="BE548" i="24"/>
  <c r="BE551" i="24"/>
  <c r="AU555" i="24"/>
  <c r="BE555" i="24"/>
  <c r="BF598" i="24"/>
  <c r="BE598" i="24"/>
  <c r="BE543" i="24"/>
  <c r="AW544" i="24"/>
  <c r="AY544" i="24" s="1"/>
  <c r="AZ544" i="24" s="1"/>
  <c r="BA544" i="24" s="1"/>
  <c r="AV552" i="24"/>
  <c r="BE553" i="24"/>
  <c r="AW551" i="24"/>
  <c r="AY551" i="24" s="1"/>
  <c r="AZ551" i="24" s="1"/>
  <c r="BA551" i="24" s="1"/>
  <c r="AW594" i="24"/>
  <c r="AX594" i="24"/>
  <c r="BC604" i="24"/>
  <c r="AQ605" i="24"/>
  <c r="AU605" i="24" s="1"/>
  <c r="BF606" i="24"/>
  <c r="AQ604" i="24"/>
  <c r="AV604" i="24" s="1"/>
  <c r="AU601" i="24"/>
  <c r="AU602" i="24"/>
  <c r="AU603" i="24"/>
  <c r="AW591" i="24"/>
  <c r="AW592" i="24"/>
  <c r="F605" i="24"/>
  <c r="AN607" i="24"/>
  <c r="F607" i="24"/>
  <c r="AQ607" i="24"/>
  <c r="BC607" i="24"/>
  <c r="E591" i="24"/>
  <c r="AO591" i="24"/>
  <c r="AV591" i="24" s="1"/>
  <c r="E592" i="24"/>
  <c r="AO592" i="24"/>
  <c r="AV592" i="24" s="1"/>
  <c r="AY592" i="24" s="1"/>
  <c r="AZ592" i="24" s="1"/>
  <c r="BA592" i="24" s="1"/>
  <c r="BC605" i="24"/>
  <c r="AN591" i="24"/>
  <c r="AN592" i="24"/>
  <c r="AV594" i="24"/>
  <c r="BF594" i="24"/>
  <c r="BE594" i="24"/>
  <c r="F601" i="24"/>
  <c r="BC601" i="24"/>
  <c r="F602" i="24"/>
  <c r="BC602" i="24"/>
  <c r="F603" i="24"/>
  <c r="BC603" i="24"/>
  <c r="AQ606" i="24"/>
  <c r="AU606" i="24" s="1"/>
  <c r="E650" i="24"/>
  <c r="AO650" i="24"/>
  <c r="AO638" i="24"/>
  <c r="E638" i="24"/>
  <c r="F606" i="24"/>
  <c r="E642" i="24"/>
  <c r="AO642" i="24"/>
  <c r="AX662" i="24"/>
  <c r="AW662" i="24"/>
  <c r="E646" i="24"/>
  <c r="AO646" i="24"/>
  <c r="BF660" i="24"/>
  <c r="BE660" i="24"/>
  <c r="BE662" i="24"/>
  <c r="BF662" i="24"/>
  <c r="E640" i="24"/>
  <c r="AO640" i="24"/>
  <c r="E644" i="24"/>
  <c r="AO644" i="24"/>
  <c r="AV660" i="24"/>
  <c r="AU660" i="24"/>
  <c r="AX661" i="24"/>
  <c r="AW661" i="24"/>
  <c r="BF661" i="24"/>
  <c r="AO648" i="24"/>
  <c r="AO639" i="24"/>
  <c r="AV662" i="24"/>
  <c r="AX20" i="23"/>
  <c r="BF22" i="23"/>
  <c r="AX24" i="23"/>
  <c r="BF46" i="23"/>
  <c r="BE46" i="23"/>
  <c r="AW66" i="23"/>
  <c r="AU68" i="23"/>
  <c r="AX91" i="23"/>
  <c r="AW91" i="23"/>
  <c r="AU96" i="23"/>
  <c r="AU13" i="23"/>
  <c r="BD17" i="23"/>
  <c r="BD20" i="23"/>
  <c r="AY24" i="23"/>
  <c r="AZ24" i="23" s="1"/>
  <c r="BA24" i="23" s="1"/>
  <c r="AY26" i="23"/>
  <c r="AZ26" i="23" s="1"/>
  <c r="BA26" i="23" s="1"/>
  <c r="AX39" i="23"/>
  <c r="AY39" i="23" s="1"/>
  <c r="AZ39" i="23" s="1"/>
  <c r="BA39" i="23" s="1"/>
  <c r="BF51" i="23"/>
  <c r="BE51" i="23"/>
  <c r="AX58" i="23"/>
  <c r="AW58" i="23"/>
  <c r="AY58" i="23" s="1"/>
  <c r="AZ58" i="23" s="1"/>
  <c r="BA58" i="23" s="1"/>
  <c r="BD66" i="23"/>
  <c r="BG66" i="23" s="1"/>
  <c r="BH66" i="23" s="1"/>
  <c r="BI66" i="23" s="1"/>
  <c r="AW70" i="23"/>
  <c r="E106" i="23"/>
  <c r="AN106" i="23"/>
  <c r="AV113" i="23"/>
  <c r="AU22" i="23"/>
  <c r="AW33" i="23"/>
  <c r="AY33" i="23" s="1"/>
  <c r="AZ33" i="23" s="1"/>
  <c r="BA33" i="23" s="1"/>
  <c r="AX35" i="23"/>
  <c r="AW35" i="23"/>
  <c r="AY35" i="23" s="1"/>
  <c r="AZ35" i="23" s="1"/>
  <c r="BA35" i="23" s="1"/>
  <c r="BD36" i="23"/>
  <c r="BG36" i="23" s="1"/>
  <c r="BH36" i="23" s="1"/>
  <c r="BI36" i="23" s="1"/>
  <c r="AU109" i="23"/>
  <c r="BD24" i="23"/>
  <c r="BG24" i="23" s="1"/>
  <c r="BH24" i="23" s="1"/>
  <c r="BI24" i="23" s="1"/>
  <c r="AU32" i="23"/>
  <c r="AU48" i="23"/>
  <c r="AX55" i="23"/>
  <c r="AU61" i="23"/>
  <c r="AY66" i="23"/>
  <c r="AZ66" i="23" s="1"/>
  <c r="BA66" i="23" s="1"/>
  <c r="BD70" i="23"/>
  <c r="BG70" i="23" s="1"/>
  <c r="BH70" i="23" s="1"/>
  <c r="BI70" i="23" s="1"/>
  <c r="AV72" i="23"/>
  <c r="AY72" i="23" s="1"/>
  <c r="AZ72" i="23" s="1"/>
  <c r="BA72" i="23" s="1"/>
  <c r="BD91" i="23"/>
  <c r="AU101" i="23"/>
  <c r="BF102" i="23"/>
  <c r="AX102" i="23"/>
  <c r="AW102" i="23"/>
  <c r="AX167" i="23"/>
  <c r="AW167" i="23"/>
  <c r="AX294" i="23"/>
  <c r="AW294" i="23"/>
  <c r="BD125" i="23"/>
  <c r="BG125" i="23" s="1"/>
  <c r="BH125" i="23" s="1"/>
  <c r="BI125" i="23" s="1"/>
  <c r="AY36" i="23"/>
  <c r="AZ36" i="23" s="1"/>
  <c r="BA36" i="23" s="1"/>
  <c r="AX46" i="23"/>
  <c r="AW46" i="23"/>
  <c r="AY46" i="23" s="1"/>
  <c r="AZ46" i="23" s="1"/>
  <c r="BA46" i="23" s="1"/>
  <c r="AV51" i="23"/>
  <c r="AX67" i="23"/>
  <c r="AY67" i="23" s="1"/>
  <c r="AZ67" i="23" s="1"/>
  <c r="BA67" i="23" s="1"/>
  <c r="AU113" i="23"/>
  <c r="AY70" i="23"/>
  <c r="AZ70" i="23" s="1"/>
  <c r="BA70" i="23" s="1"/>
  <c r="AY91" i="23"/>
  <c r="AZ91" i="23" s="1"/>
  <c r="BA91" i="23" s="1"/>
  <c r="AV133" i="23"/>
  <c r="AU133" i="23"/>
  <c r="AX17" i="23"/>
  <c r="BE35" i="23"/>
  <c r="AX42" i="23"/>
  <c r="AW42" i="23"/>
  <c r="AY42" i="23" s="1"/>
  <c r="AZ42" i="23" s="1"/>
  <c r="BA42" i="23" s="1"/>
  <c r="AX45" i="23"/>
  <c r="AW45" i="23"/>
  <c r="AY45" i="23" s="1"/>
  <c r="AZ45" i="23" s="1"/>
  <c r="BA45" i="23" s="1"/>
  <c r="AU51" i="23"/>
  <c r="AV55" i="23"/>
  <c r="AY55" i="23" s="1"/>
  <c r="AZ55" i="23" s="1"/>
  <c r="BA55" i="23" s="1"/>
  <c r="AX72" i="23"/>
  <c r="AW72" i="23"/>
  <c r="AW75" i="23"/>
  <c r="AY75" i="23" s="1"/>
  <c r="AZ75" i="23" s="1"/>
  <c r="BA75" i="23" s="1"/>
  <c r="AX87" i="23"/>
  <c r="AW87" i="23"/>
  <c r="BD88" i="23"/>
  <c r="BG88" i="23" s="1"/>
  <c r="BH88" i="23" s="1"/>
  <c r="BI88" i="23" s="1"/>
  <c r="AW99" i="23"/>
  <c r="AY99" i="23" s="1"/>
  <c r="AZ99" i="23" s="1"/>
  <c r="BA99" i="23" s="1"/>
  <c r="AW132" i="23"/>
  <c r="AY132" i="23" s="1"/>
  <c r="AZ132" i="23" s="1"/>
  <c r="BA132" i="23" s="1"/>
  <c r="AX132" i="23"/>
  <c r="BD35" i="23"/>
  <c r="BD87" i="23"/>
  <c r="BG87" i="23" s="1"/>
  <c r="BH87" i="23" s="1"/>
  <c r="BI87" i="23" s="1"/>
  <c r="BD102" i="23"/>
  <c r="BG102" i="23" s="1"/>
  <c r="BH102" i="23" s="1"/>
  <c r="BI102" i="23" s="1"/>
  <c r="AV114" i="23"/>
  <c r="AX126" i="23"/>
  <c r="BF235" i="23"/>
  <c r="BE235" i="23"/>
  <c r="BE17" i="23"/>
  <c r="BE20" i="23"/>
  <c r="BD46" i="23"/>
  <c r="BG46" i="23" s="1"/>
  <c r="BH46" i="23" s="1"/>
  <c r="BI46" i="23" s="1"/>
  <c r="BD51" i="23"/>
  <c r="BG51" i="23" s="1"/>
  <c r="BH51" i="23" s="1"/>
  <c r="BI51" i="23" s="1"/>
  <c r="E72" i="23"/>
  <c r="BE91" i="23"/>
  <c r="AU114" i="23"/>
  <c r="AU116" i="23"/>
  <c r="BF119" i="23"/>
  <c r="BE119" i="23"/>
  <c r="AX138" i="23"/>
  <c r="AW138" i="23"/>
  <c r="BD42" i="23"/>
  <c r="BG42" i="23" s="1"/>
  <c r="BH42" i="23" s="1"/>
  <c r="BI42" i="23" s="1"/>
  <c r="BD45" i="23"/>
  <c r="BG45" i="23" s="1"/>
  <c r="BH45" i="23" s="1"/>
  <c r="BI45" i="23" s="1"/>
  <c r="BD58" i="23"/>
  <c r="BG58" i="23" s="1"/>
  <c r="BH58" i="23" s="1"/>
  <c r="BI58" i="23" s="1"/>
  <c r="BD72" i="23"/>
  <c r="BG72" i="23" s="1"/>
  <c r="BH72" i="23" s="1"/>
  <c r="BI72" i="23" s="1"/>
  <c r="BD96" i="23"/>
  <c r="BG96" i="23" s="1"/>
  <c r="BH96" i="23" s="1"/>
  <c r="BI96" i="23" s="1"/>
  <c r="BD103" i="23"/>
  <c r="BG103" i="23" s="1"/>
  <c r="BH103" i="23" s="1"/>
  <c r="BI103" i="23" s="1"/>
  <c r="BD109" i="23"/>
  <c r="BG109" i="23" s="1"/>
  <c r="BH109" i="23" s="1"/>
  <c r="BI109" i="23" s="1"/>
  <c r="AX135" i="23"/>
  <c r="AW135" i="23"/>
  <c r="AY135" i="23" s="1"/>
  <c r="AZ135" i="23" s="1"/>
  <c r="BA135" i="23" s="1"/>
  <c r="BD163" i="23"/>
  <c r="AX173" i="23"/>
  <c r="AW173" i="23"/>
  <c r="AY173" i="23" s="1"/>
  <c r="AZ173" i="23" s="1"/>
  <c r="BA173" i="23" s="1"/>
  <c r="AX174" i="23"/>
  <c r="AW174" i="23"/>
  <c r="BD55" i="23"/>
  <c r="BG55" i="23" s="1"/>
  <c r="BH55" i="23" s="1"/>
  <c r="BI55" i="23" s="1"/>
  <c r="BD101" i="23"/>
  <c r="AY143" i="23"/>
  <c r="AZ143" i="23" s="1"/>
  <c r="BA143" i="23" s="1"/>
  <c r="AW169" i="23"/>
  <c r="AX169" i="23"/>
  <c r="BD44" i="23"/>
  <c r="BG44" i="23" s="1"/>
  <c r="BH44" i="23" s="1"/>
  <c r="BI44" i="23" s="1"/>
  <c r="BD62" i="23"/>
  <c r="BG62" i="23" s="1"/>
  <c r="BH62" i="23" s="1"/>
  <c r="BI62" i="23" s="1"/>
  <c r="BD22" i="23"/>
  <c r="BG22" i="23" s="1"/>
  <c r="BH22" i="23" s="1"/>
  <c r="BI22" i="23" s="1"/>
  <c r="BD32" i="23"/>
  <c r="BG32" i="23" s="1"/>
  <c r="BH32" i="23" s="1"/>
  <c r="BI32" i="23" s="1"/>
  <c r="BD33" i="23"/>
  <c r="BG33" i="23" s="1"/>
  <c r="BH33" i="23" s="1"/>
  <c r="BI33" i="23" s="1"/>
  <c r="BD48" i="23"/>
  <c r="BG48" i="23" s="1"/>
  <c r="BH48" i="23" s="1"/>
  <c r="BI48" i="23" s="1"/>
  <c r="BD61" i="23"/>
  <c r="BG61" i="23" s="1"/>
  <c r="BH61" i="23" s="1"/>
  <c r="BI61" i="23" s="1"/>
  <c r="BD68" i="23"/>
  <c r="BG68" i="23" s="1"/>
  <c r="BH68" i="23" s="1"/>
  <c r="BI68" i="23" s="1"/>
  <c r="AN72" i="23"/>
  <c r="BD95" i="23"/>
  <c r="BG95" i="23" s="1"/>
  <c r="BH95" i="23" s="1"/>
  <c r="BI95" i="23" s="1"/>
  <c r="BE101" i="23"/>
  <c r="AX115" i="23"/>
  <c r="AY115" i="23" s="1"/>
  <c r="AZ115" i="23" s="1"/>
  <c r="BA115" i="23" s="1"/>
  <c r="AX134" i="23"/>
  <c r="AW134" i="23"/>
  <c r="AX193" i="23"/>
  <c r="AW193" i="23"/>
  <c r="BF252" i="23"/>
  <c r="BE252" i="23"/>
  <c r="BD660" i="23"/>
  <c r="BG660" i="23" s="1"/>
  <c r="BH660" i="23" s="1"/>
  <c r="BI660" i="23" s="1"/>
  <c r="BD646" i="23"/>
  <c r="BG646" i="23" s="1"/>
  <c r="BH646" i="23" s="1"/>
  <c r="BI646" i="23" s="1"/>
  <c r="BD654" i="23"/>
  <c r="BG654" i="23" s="1"/>
  <c r="BH654" i="23" s="1"/>
  <c r="BI654" i="23" s="1"/>
  <c r="BD647" i="23"/>
  <c r="BG647" i="23" s="1"/>
  <c r="BH647" i="23" s="1"/>
  <c r="BI647" i="23" s="1"/>
  <c r="BD630" i="23"/>
  <c r="BG630" i="23" s="1"/>
  <c r="BH630" i="23" s="1"/>
  <c r="BI630" i="23" s="1"/>
  <c r="BD649" i="23"/>
  <c r="BD642" i="23"/>
  <c r="BG642" i="23" s="1"/>
  <c r="BH642" i="23" s="1"/>
  <c r="BI642" i="23" s="1"/>
  <c r="BD661" i="23"/>
  <c r="BD650" i="23"/>
  <c r="BD643" i="23"/>
  <c r="BD637" i="23"/>
  <c r="BD659" i="23"/>
  <c r="BG659" i="23" s="1"/>
  <c r="BH659" i="23" s="1"/>
  <c r="BI659" i="23" s="1"/>
  <c r="BD656" i="23"/>
  <c r="BG656" i="23" s="1"/>
  <c r="BH656" i="23" s="1"/>
  <c r="BI656" i="23" s="1"/>
  <c r="BD652" i="23"/>
  <c r="BD639" i="23"/>
  <c r="BD662" i="23"/>
  <c r="BG662" i="23" s="1"/>
  <c r="BH662" i="23" s="1"/>
  <c r="BI662" i="23" s="1"/>
  <c r="BD653" i="23"/>
  <c r="BG653" i="23" s="1"/>
  <c r="BH653" i="23" s="1"/>
  <c r="BI653" i="23" s="1"/>
  <c r="BD619" i="23"/>
  <c r="BG619" i="23" s="1"/>
  <c r="BH619" i="23" s="1"/>
  <c r="BI619" i="23" s="1"/>
  <c r="BD607" i="23"/>
  <c r="BD633" i="23"/>
  <c r="BG633" i="23" s="1"/>
  <c r="BH633" i="23" s="1"/>
  <c r="BI633" i="23" s="1"/>
  <c r="BD629" i="23"/>
  <c r="BG629" i="23" s="1"/>
  <c r="BH629" i="23" s="1"/>
  <c r="BI629" i="23" s="1"/>
  <c r="BD622" i="23"/>
  <c r="BG622" i="23" s="1"/>
  <c r="BH622" i="23" s="1"/>
  <c r="BI622" i="23" s="1"/>
  <c r="BD620" i="23"/>
  <c r="BG620" i="23" s="1"/>
  <c r="BH620" i="23" s="1"/>
  <c r="BI620" i="23" s="1"/>
  <c r="BD623" i="23"/>
  <c r="BD609" i="23"/>
  <c r="BD651" i="23"/>
  <c r="BG651" i="23" s="1"/>
  <c r="BH651" i="23" s="1"/>
  <c r="BI651" i="23" s="1"/>
  <c r="BD644" i="23"/>
  <c r="BG644" i="23" s="1"/>
  <c r="BH644" i="23" s="1"/>
  <c r="BI644" i="23" s="1"/>
  <c r="BD640" i="23"/>
  <c r="BG640" i="23" s="1"/>
  <c r="BH640" i="23" s="1"/>
  <c r="BI640" i="23" s="1"/>
  <c r="BD626" i="23"/>
  <c r="BD645" i="23"/>
  <c r="BG645" i="23" s="1"/>
  <c r="BH645" i="23" s="1"/>
  <c r="BI645" i="23" s="1"/>
  <c r="BD611" i="23"/>
  <c r="BG611" i="23" s="1"/>
  <c r="BH611" i="23" s="1"/>
  <c r="BI611" i="23" s="1"/>
  <c r="BD600" i="23"/>
  <c r="BG600" i="23" s="1"/>
  <c r="BH600" i="23" s="1"/>
  <c r="BI600" i="23" s="1"/>
  <c r="BD613" i="23"/>
  <c r="BG613" i="23" s="1"/>
  <c r="BH613" i="23" s="1"/>
  <c r="BI613" i="23" s="1"/>
  <c r="BD638" i="23"/>
  <c r="BG638" i="23" s="1"/>
  <c r="BH638" i="23" s="1"/>
  <c r="BI638" i="23" s="1"/>
  <c r="BD636" i="23"/>
  <c r="BD608" i="23"/>
  <c r="BG608" i="23" s="1"/>
  <c r="BH608" i="23" s="1"/>
  <c r="BI608" i="23" s="1"/>
  <c r="BD604" i="23"/>
  <c r="BD597" i="23"/>
  <c r="BD592" i="23"/>
  <c r="BG592" i="23" s="1"/>
  <c r="BH592" i="23" s="1"/>
  <c r="BI592" i="23" s="1"/>
  <c r="BD655" i="23"/>
  <c r="BG655" i="23" s="1"/>
  <c r="BH655" i="23" s="1"/>
  <c r="BI655" i="23" s="1"/>
  <c r="BD625" i="23"/>
  <c r="BG625" i="23" s="1"/>
  <c r="BH625" i="23" s="1"/>
  <c r="BI625" i="23" s="1"/>
  <c r="BD624" i="23"/>
  <c r="BD602" i="23"/>
  <c r="BD632" i="23"/>
  <c r="BG632" i="23" s="1"/>
  <c r="BH632" i="23" s="1"/>
  <c r="BI632" i="23" s="1"/>
  <c r="BD614" i="23"/>
  <c r="BG614" i="23" s="1"/>
  <c r="BH614" i="23" s="1"/>
  <c r="BI614" i="23" s="1"/>
  <c r="BD610" i="23"/>
  <c r="BD588" i="23"/>
  <c r="BG588" i="23" s="1"/>
  <c r="BH588" i="23" s="1"/>
  <c r="BI588" i="23" s="1"/>
  <c r="BD586" i="23"/>
  <c r="BG586" i="23" s="1"/>
  <c r="BH586" i="23" s="1"/>
  <c r="BI586" i="23" s="1"/>
  <c r="BD605" i="23"/>
  <c r="BD580" i="23"/>
  <c r="BG580" i="23" s="1"/>
  <c r="BH580" i="23" s="1"/>
  <c r="BI580" i="23" s="1"/>
  <c r="BD606" i="23"/>
  <c r="BD581" i="23"/>
  <c r="BD641" i="23"/>
  <c r="BG641" i="23" s="1"/>
  <c r="BH641" i="23" s="1"/>
  <c r="BI641" i="23" s="1"/>
  <c r="BD584" i="23"/>
  <c r="BG584" i="23" s="1"/>
  <c r="BH584" i="23" s="1"/>
  <c r="BI584" i="23" s="1"/>
  <c r="BD578" i="23"/>
  <c r="BG578" i="23" s="1"/>
  <c r="BH578" i="23" s="1"/>
  <c r="BI578" i="23" s="1"/>
  <c r="BD575" i="23"/>
  <c r="BG575" i="23" s="1"/>
  <c r="BH575" i="23" s="1"/>
  <c r="BI575" i="23" s="1"/>
  <c r="BD627" i="23"/>
  <c r="BD603" i="23"/>
  <c r="BG603" i="23" s="1"/>
  <c r="BH603" i="23" s="1"/>
  <c r="BI603" i="23" s="1"/>
  <c r="BD585" i="23"/>
  <c r="BG585" i="23" s="1"/>
  <c r="BH585" i="23" s="1"/>
  <c r="BI585" i="23" s="1"/>
  <c r="BD579" i="23"/>
  <c r="BD616" i="23"/>
  <c r="BD582" i="23"/>
  <c r="BD570" i="23"/>
  <c r="BG570" i="23" s="1"/>
  <c r="BH570" i="23" s="1"/>
  <c r="BI570" i="23" s="1"/>
  <c r="BD556" i="23"/>
  <c r="BG556" i="23" s="1"/>
  <c r="BH556" i="23" s="1"/>
  <c r="BI556" i="23" s="1"/>
  <c r="BD587" i="23"/>
  <c r="BG587" i="23" s="1"/>
  <c r="BH587" i="23" s="1"/>
  <c r="BI587" i="23" s="1"/>
  <c r="BD569" i="23"/>
  <c r="BG569" i="23" s="1"/>
  <c r="BH569" i="23" s="1"/>
  <c r="BI569" i="23" s="1"/>
  <c r="BD583" i="23"/>
  <c r="BG583" i="23" s="1"/>
  <c r="BH583" i="23" s="1"/>
  <c r="BI583" i="23" s="1"/>
  <c r="BD550" i="23"/>
  <c r="BG550" i="23" s="1"/>
  <c r="BH550" i="23" s="1"/>
  <c r="BI550" i="23" s="1"/>
  <c r="BD564" i="23"/>
  <c r="BD598" i="23"/>
  <c r="BD593" i="23"/>
  <c r="BG593" i="23" s="1"/>
  <c r="BH593" i="23" s="1"/>
  <c r="BI593" i="23" s="1"/>
  <c r="BD566" i="23"/>
  <c r="BG566" i="23" s="1"/>
  <c r="BH566" i="23" s="1"/>
  <c r="BI566" i="23" s="1"/>
  <c r="BD562" i="23"/>
  <c r="BG562" i="23" s="1"/>
  <c r="BH562" i="23" s="1"/>
  <c r="BI562" i="23" s="1"/>
  <c r="BD558" i="23"/>
  <c r="BG558" i="23" s="1"/>
  <c r="BH558" i="23" s="1"/>
  <c r="BI558" i="23" s="1"/>
  <c r="BD553" i="23"/>
  <c r="BG553" i="23" s="1"/>
  <c r="BH553" i="23" s="1"/>
  <c r="BI553" i="23" s="1"/>
  <c r="BD574" i="23"/>
  <c r="BG574" i="23" s="1"/>
  <c r="BH574" i="23" s="1"/>
  <c r="BI574" i="23" s="1"/>
  <c r="BD559" i="23"/>
  <c r="BG559" i="23" s="1"/>
  <c r="BH559" i="23" s="1"/>
  <c r="BI559" i="23" s="1"/>
  <c r="BD554" i="23"/>
  <c r="BD547" i="23"/>
  <c r="BG547" i="23" s="1"/>
  <c r="BH547" i="23" s="1"/>
  <c r="BI547" i="23" s="1"/>
  <c r="BD543" i="23"/>
  <c r="BG543" i="23" s="1"/>
  <c r="BH543" i="23" s="1"/>
  <c r="BI543" i="23" s="1"/>
  <c r="BD548" i="23"/>
  <c r="BG548" i="23" s="1"/>
  <c r="BH548" i="23" s="1"/>
  <c r="BI548" i="23" s="1"/>
  <c r="BD525" i="23"/>
  <c r="BG525" i="23" s="1"/>
  <c r="BH525" i="23" s="1"/>
  <c r="BI525" i="23" s="1"/>
  <c r="BD555" i="23"/>
  <c r="BD546" i="23"/>
  <c r="BG546" i="23" s="1"/>
  <c r="BH546" i="23" s="1"/>
  <c r="BI546" i="23" s="1"/>
  <c r="BD526" i="23"/>
  <c r="BG526" i="23" s="1"/>
  <c r="BH526" i="23" s="1"/>
  <c r="BI526" i="23" s="1"/>
  <c r="BD537" i="23"/>
  <c r="BG537" i="23" s="1"/>
  <c r="BH537" i="23" s="1"/>
  <c r="BI537" i="23" s="1"/>
  <c r="BD527" i="23"/>
  <c r="BG527" i="23" s="1"/>
  <c r="BH527" i="23" s="1"/>
  <c r="BI527" i="23" s="1"/>
  <c r="BD517" i="23"/>
  <c r="BG517" i="23" s="1"/>
  <c r="BH517" i="23" s="1"/>
  <c r="BI517" i="23" s="1"/>
  <c r="BD538" i="23"/>
  <c r="BG538" i="23" s="1"/>
  <c r="BH538" i="23" s="1"/>
  <c r="BI538" i="23" s="1"/>
  <c r="BD528" i="23"/>
  <c r="BG528" i="23" s="1"/>
  <c r="BH528" i="23" s="1"/>
  <c r="BI528" i="23" s="1"/>
  <c r="BD590" i="23"/>
  <c r="BG590" i="23" s="1"/>
  <c r="BH590" i="23" s="1"/>
  <c r="BI590" i="23" s="1"/>
  <c r="BD539" i="23"/>
  <c r="BG539" i="23" s="1"/>
  <c r="BH539" i="23" s="1"/>
  <c r="BI539" i="23" s="1"/>
  <c r="BD529" i="23"/>
  <c r="BG529" i="23" s="1"/>
  <c r="BH529" i="23" s="1"/>
  <c r="BI529" i="23" s="1"/>
  <c r="BD519" i="23"/>
  <c r="BG519" i="23" s="1"/>
  <c r="BH519" i="23" s="1"/>
  <c r="BI519" i="23" s="1"/>
  <c r="BD540" i="23"/>
  <c r="BD530" i="23"/>
  <c r="BD520" i="23"/>
  <c r="BD510" i="23"/>
  <c r="BG510" i="23" s="1"/>
  <c r="BH510" i="23" s="1"/>
  <c r="BI510" i="23" s="1"/>
  <c r="BD502" i="23"/>
  <c r="BG502" i="23" s="1"/>
  <c r="BH502" i="23" s="1"/>
  <c r="BI502" i="23" s="1"/>
  <c r="BD498" i="23"/>
  <c r="BG498" i="23" s="1"/>
  <c r="BH498" i="23" s="1"/>
  <c r="BI498" i="23" s="1"/>
  <c r="BD565" i="23"/>
  <c r="BG565" i="23" s="1"/>
  <c r="BH565" i="23" s="1"/>
  <c r="BI565" i="23" s="1"/>
  <c r="BD499" i="23"/>
  <c r="BG499" i="23" s="1"/>
  <c r="BH499" i="23" s="1"/>
  <c r="BI499" i="23" s="1"/>
  <c r="BD532" i="23"/>
  <c r="BG532" i="23" s="1"/>
  <c r="BH532" i="23" s="1"/>
  <c r="BI532" i="23" s="1"/>
  <c r="BD522" i="23"/>
  <c r="BD518" i="23"/>
  <c r="BG518" i="23" s="1"/>
  <c r="BH518" i="23" s="1"/>
  <c r="BI518" i="23" s="1"/>
  <c r="BD504" i="23"/>
  <c r="BD545" i="23"/>
  <c r="BG545" i="23" s="1"/>
  <c r="BH545" i="23" s="1"/>
  <c r="BI545" i="23" s="1"/>
  <c r="BD505" i="23"/>
  <c r="BD506" i="23"/>
  <c r="BG506" i="23" s="1"/>
  <c r="BH506" i="23" s="1"/>
  <c r="BI506" i="23" s="1"/>
  <c r="BD494" i="23"/>
  <c r="BG494" i="23" s="1"/>
  <c r="BH494" i="23" s="1"/>
  <c r="BI494" i="23" s="1"/>
  <c r="BD541" i="23"/>
  <c r="BD513" i="23"/>
  <c r="BD507" i="23"/>
  <c r="BD495" i="23"/>
  <c r="BD491" i="23"/>
  <c r="BG491" i="23" s="1"/>
  <c r="BH491" i="23" s="1"/>
  <c r="BI491" i="23" s="1"/>
  <c r="BD521" i="23"/>
  <c r="BD501" i="23"/>
  <c r="BG501" i="23" s="1"/>
  <c r="BH501" i="23" s="1"/>
  <c r="BI501" i="23" s="1"/>
  <c r="BD497" i="23"/>
  <c r="BG497" i="23" s="1"/>
  <c r="BH497" i="23" s="1"/>
  <c r="BI497" i="23" s="1"/>
  <c r="BD485" i="23"/>
  <c r="BG485" i="23" s="1"/>
  <c r="BH485" i="23" s="1"/>
  <c r="BI485" i="23" s="1"/>
  <c r="BD474" i="23"/>
  <c r="BG474" i="23" s="1"/>
  <c r="BH474" i="23" s="1"/>
  <c r="BI474" i="23" s="1"/>
  <c r="BD483" i="23"/>
  <c r="BG483" i="23" s="1"/>
  <c r="BH483" i="23" s="1"/>
  <c r="BI483" i="23" s="1"/>
  <c r="BD475" i="23"/>
  <c r="BG475" i="23" s="1"/>
  <c r="BH475" i="23" s="1"/>
  <c r="BI475" i="23" s="1"/>
  <c r="BD471" i="23"/>
  <c r="BG471" i="23" s="1"/>
  <c r="BH471" i="23" s="1"/>
  <c r="BI471" i="23" s="1"/>
  <c r="BD467" i="23"/>
  <c r="BD464" i="23"/>
  <c r="BD458" i="23"/>
  <c r="BD443" i="23"/>
  <c r="BD435" i="23"/>
  <c r="BD423" i="23"/>
  <c r="BD420" i="23"/>
  <c r="BD419" i="23"/>
  <c r="BD489" i="23"/>
  <c r="BD476" i="23"/>
  <c r="BG476" i="23" s="1"/>
  <c r="BH476" i="23" s="1"/>
  <c r="BI476" i="23" s="1"/>
  <c r="BD492" i="23"/>
  <c r="BG492" i="23" s="1"/>
  <c r="BH492" i="23" s="1"/>
  <c r="BI492" i="23" s="1"/>
  <c r="BD477" i="23"/>
  <c r="BG477" i="23" s="1"/>
  <c r="BH477" i="23" s="1"/>
  <c r="BI477" i="23" s="1"/>
  <c r="BD461" i="23"/>
  <c r="BG461" i="23" s="1"/>
  <c r="BH461" i="23" s="1"/>
  <c r="BI461" i="23" s="1"/>
  <c r="BD440" i="23"/>
  <c r="BG440" i="23" s="1"/>
  <c r="BH440" i="23" s="1"/>
  <c r="BI440" i="23" s="1"/>
  <c r="BD531" i="23"/>
  <c r="BD496" i="23"/>
  <c r="BG496" i="23" s="1"/>
  <c r="BH496" i="23" s="1"/>
  <c r="BI496" i="23" s="1"/>
  <c r="BD490" i="23"/>
  <c r="BG490" i="23" s="1"/>
  <c r="BH490" i="23" s="1"/>
  <c r="BI490" i="23" s="1"/>
  <c r="BD486" i="23"/>
  <c r="BG486" i="23" s="1"/>
  <c r="BH486" i="23" s="1"/>
  <c r="BI486" i="23" s="1"/>
  <c r="BD484" i="23"/>
  <c r="BD478" i="23"/>
  <c r="BD462" i="23"/>
  <c r="BG462" i="23" s="1"/>
  <c r="BH462" i="23" s="1"/>
  <c r="BI462" i="23" s="1"/>
  <c r="BD480" i="23"/>
  <c r="BG480" i="23" s="1"/>
  <c r="BH480" i="23" s="1"/>
  <c r="BI480" i="23" s="1"/>
  <c r="BD455" i="23"/>
  <c r="BD481" i="23"/>
  <c r="BG481" i="23" s="1"/>
  <c r="BH481" i="23" s="1"/>
  <c r="BD448" i="23"/>
  <c r="BD417" i="23"/>
  <c r="BG417" i="23" s="1"/>
  <c r="BH417" i="23" s="1"/>
  <c r="BI417" i="23" s="1"/>
  <c r="BD407" i="23"/>
  <c r="BG407" i="23" s="1"/>
  <c r="BH407" i="23" s="1"/>
  <c r="BI407" i="23" s="1"/>
  <c r="BD479" i="23"/>
  <c r="BG479" i="23" s="1"/>
  <c r="BH479" i="23" s="1"/>
  <c r="BI479" i="23" s="1"/>
  <c r="BD470" i="23"/>
  <c r="BG470" i="23" s="1"/>
  <c r="BH470" i="23" s="1"/>
  <c r="BI470" i="23" s="1"/>
  <c r="BD469" i="23"/>
  <c r="BG469" i="23" s="1"/>
  <c r="BH469" i="23" s="1"/>
  <c r="BI469" i="23" s="1"/>
  <c r="BD447" i="23"/>
  <c r="BD422" i="23"/>
  <c r="BG422" i="23" s="1"/>
  <c r="BH422" i="23" s="1"/>
  <c r="BI422" i="23" s="1"/>
  <c r="BD473" i="23"/>
  <c r="BG473" i="23" s="1"/>
  <c r="BH473" i="23" s="1"/>
  <c r="BI473" i="23" s="1"/>
  <c r="BD457" i="23"/>
  <c r="BG457" i="23" s="1"/>
  <c r="BH457" i="23" s="1"/>
  <c r="BI457" i="23" s="1"/>
  <c r="BD456" i="23"/>
  <c r="BD453" i="23"/>
  <c r="BD426" i="23"/>
  <c r="BG426" i="23" s="1"/>
  <c r="BH426" i="23" s="1"/>
  <c r="BI426" i="23" s="1"/>
  <c r="BD418" i="23"/>
  <c r="BD573" i="23"/>
  <c r="BD437" i="23"/>
  <c r="BG437" i="23" s="1"/>
  <c r="BH437" i="23" s="1"/>
  <c r="BI437" i="23" s="1"/>
  <c r="BD431" i="23"/>
  <c r="BD430" i="23"/>
  <c r="BG430" i="23" s="1"/>
  <c r="BH430" i="23" s="1"/>
  <c r="BI430" i="23" s="1"/>
  <c r="BD414" i="23"/>
  <c r="BD410" i="23"/>
  <c r="BD402" i="23"/>
  <c r="BG402" i="23" s="1"/>
  <c r="BH402" i="23" s="1"/>
  <c r="BI402" i="23" s="1"/>
  <c r="BD395" i="23"/>
  <c r="BD392" i="23"/>
  <c r="BD391" i="23"/>
  <c r="BG391" i="23" s="1"/>
  <c r="BH391" i="23" s="1"/>
  <c r="BI391" i="23" s="1"/>
  <c r="BD444" i="23"/>
  <c r="BG444" i="23" s="1"/>
  <c r="BH444" i="23" s="1"/>
  <c r="BI444" i="23" s="1"/>
  <c r="BD375" i="23"/>
  <c r="BG375" i="23" s="1"/>
  <c r="BH375" i="23" s="1"/>
  <c r="BI375" i="23" s="1"/>
  <c r="BD369" i="23"/>
  <c r="BG369" i="23" s="1"/>
  <c r="BH369" i="23" s="1"/>
  <c r="BI369" i="23" s="1"/>
  <c r="BD415" i="23"/>
  <c r="BG415" i="23" s="1"/>
  <c r="BH415" i="23" s="1"/>
  <c r="BI415" i="23" s="1"/>
  <c r="BD403" i="23"/>
  <c r="BG403" i="23" s="1"/>
  <c r="BH403" i="23" s="1"/>
  <c r="BI403" i="23" s="1"/>
  <c r="BD376" i="23"/>
  <c r="BG376" i="23" s="1"/>
  <c r="BH376" i="23" s="1"/>
  <c r="BI376" i="23" s="1"/>
  <c r="BD354" i="23"/>
  <c r="BG354" i="23" s="1"/>
  <c r="BH354" i="23" s="1"/>
  <c r="BI354" i="23" s="1"/>
  <c r="BD347" i="23"/>
  <c r="BG347" i="23" s="1"/>
  <c r="BH347" i="23" s="1"/>
  <c r="BI347" i="23" s="1"/>
  <c r="BD405" i="23"/>
  <c r="BG405" i="23" s="1"/>
  <c r="BH405" i="23" s="1"/>
  <c r="BI405" i="23" s="1"/>
  <c r="BD397" i="23"/>
  <c r="BD378" i="23"/>
  <c r="BD377" i="23"/>
  <c r="BD416" i="23"/>
  <c r="BG416" i="23" s="1"/>
  <c r="BH416" i="23" s="1"/>
  <c r="BI416" i="23" s="1"/>
  <c r="BD412" i="23"/>
  <c r="BG412" i="23" s="1"/>
  <c r="BH412" i="23" s="1"/>
  <c r="BI412" i="23" s="1"/>
  <c r="BD411" i="23"/>
  <c r="BD393" i="23"/>
  <c r="BG393" i="23" s="1"/>
  <c r="BH393" i="23" s="1"/>
  <c r="BI393" i="23" s="1"/>
  <c r="BD388" i="23"/>
  <c r="BD383" i="23"/>
  <c r="BD442" i="23"/>
  <c r="BG442" i="23" s="1"/>
  <c r="BH442" i="23" s="1"/>
  <c r="BI442" i="23" s="1"/>
  <c r="BD389" i="23"/>
  <c r="BG389" i="23" s="1"/>
  <c r="BH389" i="23" s="1"/>
  <c r="BI389" i="23" s="1"/>
  <c r="BD384" i="23"/>
  <c r="BG384" i="23" s="1"/>
  <c r="BH384" i="23" s="1"/>
  <c r="BI384" i="23" s="1"/>
  <c r="BD364" i="23"/>
  <c r="BG364" i="23" s="1"/>
  <c r="BH364" i="23" s="1"/>
  <c r="BI364" i="23" s="1"/>
  <c r="BD390" i="23"/>
  <c r="BG390" i="23" s="1"/>
  <c r="BH390" i="23" s="1"/>
  <c r="BI390" i="23" s="1"/>
  <c r="BD385" i="23"/>
  <c r="BG385" i="23" s="1"/>
  <c r="BH385" i="23" s="1"/>
  <c r="BI385" i="23" s="1"/>
  <c r="BD380" i="23"/>
  <c r="BG380" i="23" s="1"/>
  <c r="BH380" i="23" s="1"/>
  <c r="BI380" i="23" s="1"/>
  <c r="BD372" i="23"/>
  <c r="BG372" i="23" s="1"/>
  <c r="BH372" i="23" s="1"/>
  <c r="BD371" i="23"/>
  <c r="BG371" i="23" s="1"/>
  <c r="BH371" i="23" s="1"/>
  <c r="BI371" i="23" s="1"/>
  <c r="BD365" i="23"/>
  <c r="BG365" i="23" s="1"/>
  <c r="BH365" i="23" s="1"/>
  <c r="BI365" i="23" s="1"/>
  <c r="BD343" i="23"/>
  <c r="BD406" i="23"/>
  <c r="BG406" i="23" s="1"/>
  <c r="BH406" i="23" s="1"/>
  <c r="BI406" i="23" s="1"/>
  <c r="BD404" i="23"/>
  <c r="BD386" i="23"/>
  <c r="BD381" i="23"/>
  <c r="BD373" i="23"/>
  <c r="BD351" i="23"/>
  <c r="BD361" i="23"/>
  <c r="BG361" i="23" s="1"/>
  <c r="BH361" i="23" s="1"/>
  <c r="BI361" i="23" s="1"/>
  <c r="BD360" i="23"/>
  <c r="BD374" i="23"/>
  <c r="BD299" i="23"/>
  <c r="BG299" i="23" s="1"/>
  <c r="BH299" i="23" s="1"/>
  <c r="BI299" i="23" s="1"/>
  <c r="BD293" i="23"/>
  <c r="BG293" i="23" s="1"/>
  <c r="BH293" i="23" s="1"/>
  <c r="BI293" i="23" s="1"/>
  <c r="BD334" i="23"/>
  <c r="BG334" i="23" s="1"/>
  <c r="BH334" i="23" s="1"/>
  <c r="BI334" i="23" s="1"/>
  <c r="BD425" i="23"/>
  <c r="BG425" i="23" s="1"/>
  <c r="BH425" i="23" s="1"/>
  <c r="BI425" i="23" s="1"/>
  <c r="BD357" i="23"/>
  <c r="BG357" i="23" s="1"/>
  <c r="BH357" i="23" s="1"/>
  <c r="BI357" i="23" s="1"/>
  <c r="BD400" i="23"/>
  <c r="BG400" i="23" s="1"/>
  <c r="BH400" i="23" s="1"/>
  <c r="BI400" i="23" s="1"/>
  <c r="BD336" i="23"/>
  <c r="BD322" i="23"/>
  <c r="BD309" i="23"/>
  <c r="BG309" i="23" s="1"/>
  <c r="BH309" i="23" s="1"/>
  <c r="BD368" i="23"/>
  <c r="BD363" i="23"/>
  <c r="BD342" i="23"/>
  <c r="BG342" i="23" s="1"/>
  <c r="BH342" i="23" s="1"/>
  <c r="BI342" i="23" s="1"/>
  <c r="BD325" i="23"/>
  <c r="BG325" i="23" s="1"/>
  <c r="BH325" i="23" s="1"/>
  <c r="BI325" i="23" s="1"/>
  <c r="BD319" i="23"/>
  <c r="BD312" i="23"/>
  <c r="BD305" i="23"/>
  <c r="BD304" i="23"/>
  <c r="BG304" i="23" s="1"/>
  <c r="BH304" i="23" s="1"/>
  <c r="BI304" i="23" s="1"/>
  <c r="BD349" i="23"/>
  <c r="BD353" i="23"/>
  <c r="BG353" i="23" s="1"/>
  <c r="BH353" i="23" s="1"/>
  <c r="BI353" i="23" s="1"/>
  <c r="BD302" i="23"/>
  <c r="BG302" i="23" s="1"/>
  <c r="BH302" i="23" s="1"/>
  <c r="BI302" i="23" s="1"/>
  <c r="BD298" i="23"/>
  <c r="BG298" i="23" s="1"/>
  <c r="BH298" i="23" s="1"/>
  <c r="BI298" i="23" s="1"/>
  <c r="BD279" i="23"/>
  <c r="BG279" i="23" s="1"/>
  <c r="BH279" i="23" s="1"/>
  <c r="BI279" i="23" s="1"/>
  <c r="BD269" i="23"/>
  <c r="BG269" i="23" s="1"/>
  <c r="BH269" i="23" s="1"/>
  <c r="BI269" i="23" s="1"/>
  <c r="BD262" i="23"/>
  <c r="BG262" i="23" s="1"/>
  <c r="BH262" i="23" s="1"/>
  <c r="BI262" i="23" s="1"/>
  <c r="BD320" i="23"/>
  <c r="BD313" i="23"/>
  <c r="BD283" i="23"/>
  <c r="BG283" i="23" s="1"/>
  <c r="BH283" i="23" s="1"/>
  <c r="BI283" i="23" s="1"/>
  <c r="BD301" i="23"/>
  <c r="BG301" i="23" s="1"/>
  <c r="BH301" i="23" s="1"/>
  <c r="BI301" i="23" s="1"/>
  <c r="BD284" i="23"/>
  <c r="BG284" i="23" s="1"/>
  <c r="BH284" i="23" s="1"/>
  <c r="BI284" i="23" s="1"/>
  <c r="BD273" i="23"/>
  <c r="BG273" i="23" s="1"/>
  <c r="BH273" i="23" s="1"/>
  <c r="BI273" i="23" s="1"/>
  <c r="BD264" i="23"/>
  <c r="BG264" i="23" s="1"/>
  <c r="BH264" i="23" s="1"/>
  <c r="BI264" i="23" s="1"/>
  <c r="BD352" i="23"/>
  <c r="BD285" i="23"/>
  <c r="BD274" i="23"/>
  <c r="BG274" i="23" s="1"/>
  <c r="BH274" i="23" s="1"/>
  <c r="BI274" i="23" s="1"/>
  <c r="BD265" i="23"/>
  <c r="BG265" i="23" s="1"/>
  <c r="BH265" i="23" s="1"/>
  <c r="BI265" i="23" s="1"/>
  <c r="BD247" i="23"/>
  <c r="BD294" i="23"/>
  <c r="BG294" i="23" s="1"/>
  <c r="BH294" i="23" s="1"/>
  <c r="BI294" i="23" s="1"/>
  <c r="BD276" i="23"/>
  <c r="BG276" i="23" s="1"/>
  <c r="BH276" i="23" s="1"/>
  <c r="BI276" i="23" s="1"/>
  <c r="BD259" i="23"/>
  <c r="BD290" i="23"/>
  <c r="BG290" i="23" s="1"/>
  <c r="BH290" i="23" s="1"/>
  <c r="BI290" i="23" s="1"/>
  <c r="BD277" i="23"/>
  <c r="BG277" i="23" s="1"/>
  <c r="BH277" i="23" s="1"/>
  <c r="BI277" i="23" s="1"/>
  <c r="BD253" i="23"/>
  <c r="BG253" i="23" s="1"/>
  <c r="BH253" i="23" s="1"/>
  <c r="BI253" i="23" s="1"/>
  <c r="BD243" i="23"/>
  <c r="BG243" i="23" s="1"/>
  <c r="BH243" i="23" s="1"/>
  <c r="BI243" i="23" s="1"/>
  <c r="BD239" i="23"/>
  <c r="BG239" i="23" s="1"/>
  <c r="BH239" i="23" s="1"/>
  <c r="BD238" i="23"/>
  <c r="BG238" i="23" s="1"/>
  <c r="BH238" i="23" s="1"/>
  <c r="BI238" i="23" s="1"/>
  <c r="BD229" i="23"/>
  <c r="BG229" i="23" s="1"/>
  <c r="BH229" i="23" s="1"/>
  <c r="BI229" i="23" s="1"/>
  <c r="BD225" i="23"/>
  <c r="BG225" i="23" s="1"/>
  <c r="BH225" i="23" s="1"/>
  <c r="BI225" i="23" s="1"/>
  <c r="BD198" i="23"/>
  <c r="BG198" i="23" s="1"/>
  <c r="BH198" i="23" s="1"/>
  <c r="BI198" i="23" s="1"/>
  <c r="BD176" i="23"/>
  <c r="BG176" i="23" s="1"/>
  <c r="BH176" i="23" s="1"/>
  <c r="BI176" i="23" s="1"/>
  <c r="BD278" i="23"/>
  <c r="BG278" i="23" s="1"/>
  <c r="BH278" i="23" s="1"/>
  <c r="BI278" i="23" s="1"/>
  <c r="BD240" i="23"/>
  <c r="BG240" i="23" s="1"/>
  <c r="BH240" i="23" s="1"/>
  <c r="BI240" i="23" s="1"/>
  <c r="BD230" i="23"/>
  <c r="BG230" i="23" s="1"/>
  <c r="BH230" i="23" s="1"/>
  <c r="BI230" i="23" s="1"/>
  <c r="BD226" i="23"/>
  <c r="BG226" i="23" s="1"/>
  <c r="BH226" i="23" s="1"/>
  <c r="BI226" i="23" s="1"/>
  <c r="BD216" i="23"/>
  <c r="BG216" i="23" s="1"/>
  <c r="BH216" i="23" s="1"/>
  <c r="BI216" i="23" s="1"/>
  <c r="BD275" i="23"/>
  <c r="BD263" i="23"/>
  <c r="BG263" i="23" s="1"/>
  <c r="BH263" i="23" s="1"/>
  <c r="BI263" i="23" s="1"/>
  <c r="BD261" i="23"/>
  <c r="BG261" i="23" s="1"/>
  <c r="BH261" i="23" s="1"/>
  <c r="BI261" i="23" s="1"/>
  <c r="BD260" i="23"/>
  <c r="BG260" i="23" s="1"/>
  <c r="BH260" i="23" s="1"/>
  <c r="BI260" i="23" s="1"/>
  <c r="BD231" i="23"/>
  <c r="BG231" i="23" s="1"/>
  <c r="BH231" i="23" s="1"/>
  <c r="BI231" i="23" s="1"/>
  <c r="BD227" i="23"/>
  <c r="BG227" i="23" s="1"/>
  <c r="BH227" i="23" s="1"/>
  <c r="BI227" i="23" s="1"/>
  <c r="BD222" i="23"/>
  <c r="BG222" i="23" s="1"/>
  <c r="BH222" i="23" s="1"/>
  <c r="BI222" i="23" s="1"/>
  <c r="BD211" i="23"/>
  <c r="BG211" i="23" s="1"/>
  <c r="BH211" i="23" s="1"/>
  <c r="BI211" i="23" s="1"/>
  <c r="BD288" i="23"/>
  <c r="BD272" i="23"/>
  <c r="BD257" i="23"/>
  <c r="BG257" i="23" s="1"/>
  <c r="BH257" i="23" s="1"/>
  <c r="BI257" i="23" s="1"/>
  <c r="BD252" i="23"/>
  <c r="BG252" i="23" s="1"/>
  <c r="BH252" i="23" s="1"/>
  <c r="BI252" i="23" s="1"/>
  <c r="BD223" i="23"/>
  <c r="BD212" i="23"/>
  <c r="BD209" i="23"/>
  <c r="BD192" i="23"/>
  <c r="BG192" i="23" s="1"/>
  <c r="BH192" i="23" s="1"/>
  <c r="BI192" i="23" s="1"/>
  <c r="BD289" i="23"/>
  <c r="BG289" i="23" s="1"/>
  <c r="BH289" i="23" s="1"/>
  <c r="BD256" i="23"/>
  <c r="BD254" i="23"/>
  <c r="BG254" i="23" s="1"/>
  <c r="BH254" i="23" s="1"/>
  <c r="BI254" i="23" s="1"/>
  <c r="BD245" i="23"/>
  <c r="BD206" i="23"/>
  <c r="BG206" i="23" s="1"/>
  <c r="BH206" i="23" s="1"/>
  <c r="BI206" i="23" s="1"/>
  <c r="BD178" i="23"/>
  <c r="BG178" i="23" s="1"/>
  <c r="BH178" i="23" s="1"/>
  <c r="BI178" i="23" s="1"/>
  <c r="BD207" i="23"/>
  <c r="BG207" i="23" s="1"/>
  <c r="BH207" i="23" s="1"/>
  <c r="BI207" i="23" s="1"/>
  <c r="BD184" i="23"/>
  <c r="BG184" i="23" s="1"/>
  <c r="BH184" i="23" s="1"/>
  <c r="BI184" i="23" s="1"/>
  <c r="BD191" i="23"/>
  <c r="BG191" i="23" s="1"/>
  <c r="BH191" i="23" s="1"/>
  <c r="BI191" i="23" s="1"/>
  <c r="BD188" i="23"/>
  <c r="BD182" i="23"/>
  <c r="BD161" i="23"/>
  <c r="BD268" i="23"/>
  <c r="BG268" i="23" s="1"/>
  <c r="BH268" i="23" s="1"/>
  <c r="BI268" i="23" s="1"/>
  <c r="BD220" i="23"/>
  <c r="BD202" i="23"/>
  <c r="BD271" i="23"/>
  <c r="BG271" i="23" s="1"/>
  <c r="BH271" i="23" s="1"/>
  <c r="BI271" i="23" s="1"/>
  <c r="BD234" i="23"/>
  <c r="BD194" i="23"/>
  <c r="BG194" i="23" s="1"/>
  <c r="BH194" i="23" s="1"/>
  <c r="BI194" i="23" s="1"/>
  <c r="BD187" i="23"/>
  <c r="BG187" i="23" s="1"/>
  <c r="BH187" i="23" s="1"/>
  <c r="BI187" i="23" s="1"/>
  <c r="BD167" i="23"/>
  <c r="BG167" i="23" s="1"/>
  <c r="BH167" i="23" s="1"/>
  <c r="BI167" i="23" s="1"/>
  <c r="BD164" i="23"/>
  <c r="BG164" i="23" s="1"/>
  <c r="BH164" i="23" s="1"/>
  <c r="BI164" i="23" s="1"/>
  <c r="BD235" i="23"/>
  <c r="BG235" i="23" s="1"/>
  <c r="BH235" i="23" s="1"/>
  <c r="BI235" i="23" s="1"/>
  <c r="BD205" i="23"/>
  <c r="BD114" i="23"/>
  <c r="BG114" i="23" s="1"/>
  <c r="BH114" i="23" s="1"/>
  <c r="BI114" i="23" s="1"/>
  <c r="BD236" i="23"/>
  <c r="BG236" i="23" s="1"/>
  <c r="BH236" i="23" s="1"/>
  <c r="BI236" i="23" s="1"/>
  <c r="BD169" i="23"/>
  <c r="BG169" i="23" s="1"/>
  <c r="BH169" i="23" s="1"/>
  <c r="BI169" i="23" s="1"/>
  <c r="BD168" i="23"/>
  <c r="BG168" i="23" s="1"/>
  <c r="BH168" i="23" s="1"/>
  <c r="BI168" i="23" s="1"/>
  <c r="BD143" i="23"/>
  <c r="BG143" i="23" s="1"/>
  <c r="BH143" i="23" s="1"/>
  <c r="BI143" i="23" s="1"/>
  <c r="BD118" i="23"/>
  <c r="BG118" i="23" s="1"/>
  <c r="BH118" i="23" s="1"/>
  <c r="BI118" i="23" s="1"/>
  <c r="BD115" i="23"/>
  <c r="BG115" i="23" s="1"/>
  <c r="BH115" i="23" s="1"/>
  <c r="BI115" i="23" s="1"/>
  <c r="BD195" i="23"/>
  <c r="BG195" i="23" s="1"/>
  <c r="BH195" i="23" s="1"/>
  <c r="BI195" i="23" s="1"/>
  <c r="BD193" i="23"/>
  <c r="BD174" i="23"/>
  <c r="BG174" i="23" s="1"/>
  <c r="BH174" i="23" s="1"/>
  <c r="BI174" i="23" s="1"/>
  <c r="BD173" i="23"/>
  <c r="BD132" i="23"/>
  <c r="BD119" i="23"/>
  <c r="BG119" i="23" s="1"/>
  <c r="BH119" i="23" s="1"/>
  <c r="BI119" i="23" s="1"/>
  <c r="BD116" i="23"/>
  <c r="BD267" i="23"/>
  <c r="BG267" i="23" s="1"/>
  <c r="BH267" i="23" s="1"/>
  <c r="BI267" i="23" s="1"/>
  <c r="BD237" i="23"/>
  <c r="BG237" i="23" s="1"/>
  <c r="BH237" i="23" s="1"/>
  <c r="BI237" i="23" s="1"/>
  <c r="BD185" i="23"/>
  <c r="BG185" i="23" s="1"/>
  <c r="BH185" i="23" s="1"/>
  <c r="BI185" i="23" s="1"/>
  <c r="BD137" i="23"/>
  <c r="BD133" i="23"/>
  <c r="BG133" i="23" s="1"/>
  <c r="BH133" i="23" s="1"/>
  <c r="BI133" i="23" s="1"/>
  <c r="BD270" i="23"/>
  <c r="BG270" i="23" s="1"/>
  <c r="BH270" i="23" s="1"/>
  <c r="BI270" i="23" s="1"/>
  <c r="BD138" i="23"/>
  <c r="BG138" i="23" s="1"/>
  <c r="BH138" i="23" s="1"/>
  <c r="BI138" i="23" s="1"/>
  <c r="BD134" i="23"/>
  <c r="BG134" i="23" s="1"/>
  <c r="BH134" i="23" s="1"/>
  <c r="BI134" i="23" s="1"/>
  <c r="BD128" i="23"/>
  <c r="BG128" i="23" s="1"/>
  <c r="BH128" i="23" s="1"/>
  <c r="BI128" i="23" s="1"/>
  <c r="BD135" i="23"/>
  <c r="BD106" i="23"/>
  <c r="BG106" i="23" s="1"/>
  <c r="BH106" i="23" s="1"/>
  <c r="BI106" i="23" s="1"/>
  <c r="BD242" i="23"/>
  <c r="BG242" i="23" s="1"/>
  <c r="BH242" i="23" s="1"/>
  <c r="BI242" i="23" s="1"/>
  <c r="BD165" i="23"/>
  <c r="BG165" i="23" s="1"/>
  <c r="BH165" i="23" s="1"/>
  <c r="BI165" i="23" s="1"/>
  <c r="BD162" i="23"/>
  <c r="BD126" i="23"/>
  <c r="BG126" i="23" s="1"/>
  <c r="BH126" i="23" s="1"/>
  <c r="BI126" i="23" s="1"/>
  <c r="BD113" i="23"/>
  <c r="BG113" i="23" s="1"/>
  <c r="BH113" i="23" s="1"/>
  <c r="BI113" i="23" s="1"/>
  <c r="BD27" i="23"/>
  <c r="BG27" i="23" s="1"/>
  <c r="BH27" i="23" s="1"/>
  <c r="BI27" i="23" s="1"/>
  <c r="BD39" i="23"/>
  <c r="BG39" i="23" s="1"/>
  <c r="BH39" i="23" s="1"/>
  <c r="BI39" i="23" s="1"/>
  <c r="BD60" i="23"/>
  <c r="BG60" i="23" s="1"/>
  <c r="BH60" i="23" s="1"/>
  <c r="BI60" i="23" s="1"/>
  <c r="BD67" i="23"/>
  <c r="BG67" i="23" s="1"/>
  <c r="BH67" i="23" s="1"/>
  <c r="BI67" i="23" s="1"/>
  <c r="BD99" i="23"/>
  <c r="BG99" i="23" s="1"/>
  <c r="BH99" i="23" s="1"/>
  <c r="BI99" i="23" s="1"/>
  <c r="AV102" i="23"/>
  <c r="AY102" i="23" s="1"/>
  <c r="AZ102" i="23" s="1"/>
  <c r="BA102" i="23" s="1"/>
  <c r="BF116" i="23"/>
  <c r="BE116" i="23"/>
  <c r="AU119" i="23"/>
  <c r="E124" i="23"/>
  <c r="AO124" i="23"/>
  <c r="AX128" i="23"/>
  <c r="AW128" i="23"/>
  <c r="AY128" i="23" s="1"/>
  <c r="AZ128" i="23" s="1"/>
  <c r="BA128" i="23" s="1"/>
  <c r="BF135" i="23"/>
  <c r="BE135" i="23"/>
  <c r="AV137" i="23"/>
  <c r="AU137" i="23"/>
  <c r="AX162" i="23"/>
  <c r="AW162" i="23"/>
  <c r="AU188" i="23"/>
  <c r="AV188" i="23"/>
  <c r="AX237" i="23"/>
  <c r="AW237" i="23"/>
  <c r="AV163" i="23"/>
  <c r="AU163" i="23"/>
  <c r="AY169" i="23"/>
  <c r="AZ169" i="23" s="1"/>
  <c r="BA169" i="23" s="1"/>
  <c r="AX205" i="23"/>
  <c r="AW205" i="23"/>
  <c r="BF115" i="23"/>
  <c r="BF118" i="23"/>
  <c r="BF143" i="23"/>
  <c r="AU161" i="23"/>
  <c r="AX191" i="23"/>
  <c r="AY191" i="23" s="1"/>
  <c r="AZ191" i="23" s="1"/>
  <c r="BA191" i="23" s="1"/>
  <c r="BF223" i="23"/>
  <c r="BE223" i="23"/>
  <c r="AX385" i="23"/>
  <c r="AW385" i="23"/>
  <c r="AY385" i="23" s="1"/>
  <c r="AZ385" i="23" s="1"/>
  <c r="BA385" i="23" s="1"/>
  <c r="BE163" i="23"/>
  <c r="AW182" i="23"/>
  <c r="AY182" i="23" s="1"/>
  <c r="AZ182" i="23" s="1"/>
  <c r="AU185" i="23"/>
  <c r="AY194" i="23"/>
  <c r="AZ194" i="23" s="1"/>
  <c r="BA194" i="23" s="1"/>
  <c r="AX225" i="23"/>
  <c r="AW225" i="23"/>
  <c r="AY225" i="23" s="1"/>
  <c r="AZ225" i="23" s="1"/>
  <c r="BA225" i="23" s="1"/>
  <c r="AY167" i="23"/>
  <c r="AZ167" i="23" s="1"/>
  <c r="BA167" i="23" s="1"/>
  <c r="AW184" i="23"/>
  <c r="AY184" i="23" s="1"/>
  <c r="AZ184" i="23" s="1"/>
  <c r="BA184" i="23" s="1"/>
  <c r="AX184" i="23"/>
  <c r="AX220" i="23"/>
  <c r="AW220" i="23"/>
  <c r="AY220" i="23" s="1"/>
  <c r="AZ220" i="23" s="1"/>
  <c r="AX234" i="23"/>
  <c r="AW234" i="23"/>
  <c r="AW268" i="23"/>
  <c r="AX268" i="23"/>
  <c r="BF173" i="23"/>
  <c r="BE173" i="23"/>
  <c r="BF187" i="23"/>
  <c r="BE193" i="23"/>
  <c r="BF193" i="23"/>
  <c r="AX202" i="23"/>
  <c r="AW202" i="23"/>
  <c r="BF205" i="23"/>
  <c r="BE205" i="23"/>
  <c r="BF220" i="23"/>
  <c r="BE220" i="23"/>
  <c r="AU269" i="23"/>
  <c r="AV269" i="23"/>
  <c r="AX301" i="23"/>
  <c r="AW301" i="23"/>
  <c r="BE133" i="23"/>
  <c r="BE137" i="23"/>
  <c r="AV161" i="23"/>
  <c r="AW165" i="23"/>
  <c r="AY168" i="23"/>
  <c r="AZ168" i="23" s="1"/>
  <c r="BA168" i="23" s="1"/>
  <c r="BF185" i="23"/>
  <c r="AU192" i="23"/>
  <c r="AW194" i="23"/>
  <c r="AX194" i="23"/>
  <c r="AX206" i="23"/>
  <c r="AW206" i="23"/>
  <c r="AX226" i="23"/>
  <c r="AW226" i="23"/>
  <c r="AX240" i="23"/>
  <c r="AW240" i="23"/>
  <c r="AX288" i="23"/>
  <c r="AW288" i="23"/>
  <c r="AY288" i="23" s="1"/>
  <c r="AZ288" i="23" s="1"/>
  <c r="BA288" i="23" s="1"/>
  <c r="BE132" i="23"/>
  <c r="BF161" i="23"/>
  <c r="BE161" i="23"/>
  <c r="AV162" i="23"/>
  <c r="AY162" i="23" s="1"/>
  <c r="AZ162" i="23" s="1"/>
  <c r="BA162" i="23" s="1"/>
  <c r="AW164" i="23"/>
  <c r="AY164" i="23" s="1"/>
  <c r="AZ164" i="23" s="1"/>
  <c r="BA164" i="23" s="1"/>
  <c r="AX178" i="23"/>
  <c r="AY178" i="23" s="1"/>
  <c r="AZ178" i="23" s="1"/>
  <c r="BA178" i="23" s="1"/>
  <c r="BF202" i="23"/>
  <c r="BE202" i="23"/>
  <c r="AX223" i="23"/>
  <c r="AW223" i="23"/>
  <c r="AY223" i="23" s="1"/>
  <c r="AZ223" i="23" s="1"/>
  <c r="BA223" i="23" s="1"/>
  <c r="AX235" i="23"/>
  <c r="AW235" i="23"/>
  <c r="AY235" i="23" s="1"/>
  <c r="AZ235" i="23" s="1"/>
  <c r="BA235" i="23" s="1"/>
  <c r="AV243" i="23"/>
  <c r="AV252" i="23"/>
  <c r="AU252" i="23"/>
  <c r="BF162" i="23"/>
  <c r="BE162" i="23"/>
  <c r="AY165" i="23"/>
  <c r="AZ165" i="23" s="1"/>
  <c r="BA165" i="23" s="1"/>
  <c r="AX187" i="23"/>
  <c r="AW187" i="23"/>
  <c r="AW211" i="23"/>
  <c r="AY211" i="23" s="1"/>
  <c r="AZ211" i="23" s="1"/>
  <c r="BA211" i="23" s="1"/>
  <c r="AX211" i="23"/>
  <c r="AY202" i="23"/>
  <c r="AZ202" i="23" s="1"/>
  <c r="BA202" i="23" s="1"/>
  <c r="AU222" i="23"/>
  <c r="AV226" i="23"/>
  <c r="AU231" i="23"/>
  <c r="AV234" i="23"/>
  <c r="BF234" i="23"/>
  <c r="BE234" i="23"/>
  <c r="AV240" i="23"/>
  <c r="BE288" i="23"/>
  <c r="BF288" i="23"/>
  <c r="AU209" i="23"/>
  <c r="BF212" i="23"/>
  <c r="BE212" i="23"/>
  <c r="AV227" i="23"/>
  <c r="AU238" i="23"/>
  <c r="BE245" i="23"/>
  <c r="AU247" i="23"/>
  <c r="BE256" i="23"/>
  <c r="AX299" i="23"/>
  <c r="AW299" i="23"/>
  <c r="AW349" i="23"/>
  <c r="AX349" i="23"/>
  <c r="AX374" i="23"/>
  <c r="AW374" i="23"/>
  <c r="AY237" i="23"/>
  <c r="AZ237" i="23" s="1"/>
  <c r="BA237" i="23" s="1"/>
  <c r="AX257" i="23"/>
  <c r="AX260" i="23"/>
  <c r="AY260" i="23" s="1"/>
  <c r="AZ260" i="23" s="1"/>
  <c r="BA260" i="23" s="1"/>
  <c r="AW260" i="23"/>
  <c r="AY264" i="23"/>
  <c r="AZ264" i="23" s="1"/>
  <c r="BA264" i="23" s="1"/>
  <c r="AX353" i="23"/>
  <c r="AW353" i="23"/>
  <c r="AW360" i="23"/>
  <c r="AX360" i="23"/>
  <c r="AU212" i="23"/>
  <c r="AV216" i="23"/>
  <c r="AU227" i="23"/>
  <c r="AU243" i="23"/>
  <c r="AX245" i="23"/>
  <c r="AW245" i="23"/>
  <c r="AY245" i="23" s="1"/>
  <c r="AZ245" i="23" s="1"/>
  <c r="AV254" i="23"/>
  <c r="AU254" i="23"/>
  <c r="AY263" i="23"/>
  <c r="AZ263" i="23" s="1"/>
  <c r="BA263" i="23" s="1"/>
  <c r="BE272" i="23"/>
  <c r="BF272" i="23"/>
  <c r="BE182" i="23"/>
  <c r="BE188" i="23"/>
  <c r="AU195" i="23"/>
  <c r="AY205" i="23"/>
  <c r="AZ205" i="23" s="1"/>
  <c r="BA205" i="23" s="1"/>
  <c r="AO206" i="23"/>
  <c r="AV206" i="23" s="1"/>
  <c r="AN206" i="23"/>
  <c r="AV222" i="23"/>
  <c r="AV231" i="23"/>
  <c r="AW236" i="23"/>
  <c r="AY236" i="23" s="1"/>
  <c r="AZ236" i="23" s="1"/>
  <c r="BA236" i="23" s="1"/>
  <c r="AW239" i="23"/>
  <c r="AY239" i="23" s="1"/>
  <c r="AZ239" i="23" s="1"/>
  <c r="BE247" i="23"/>
  <c r="BF247" i="23"/>
  <c r="AU256" i="23"/>
  <c r="BF289" i="23"/>
  <c r="AV187" i="23"/>
  <c r="AV193" i="23"/>
  <c r="BF209" i="23"/>
  <c r="BE209" i="23"/>
  <c r="AV247" i="23"/>
  <c r="AX270" i="23"/>
  <c r="AW270" i="23"/>
  <c r="AX275" i="23"/>
  <c r="AW275" i="23"/>
  <c r="AY253" i="23"/>
  <c r="AZ253" i="23" s="1"/>
  <c r="BA253" i="23" s="1"/>
  <c r="AX261" i="23"/>
  <c r="AW262" i="23"/>
  <c r="AY262" i="23" s="1"/>
  <c r="AZ262" i="23" s="1"/>
  <c r="BA262" i="23" s="1"/>
  <c r="AU265" i="23"/>
  <c r="BF267" i="23"/>
  <c r="AW274" i="23"/>
  <c r="AY274" i="23" s="1"/>
  <c r="AZ274" i="23" s="1"/>
  <c r="BA274" i="23" s="1"/>
  <c r="AW279" i="23"/>
  <c r="AY279" i="23" s="1"/>
  <c r="AZ279" i="23" s="1"/>
  <c r="BA279" i="23" s="1"/>
  <c r="AY298" i="23"/>
  <c r="AZ298" i="23" s="1"/>
  <c r="BA298" i="23" s="1"/>
  <c r="AX320" i="23"/>
  <c r="AY320" i="23" s="1"/>
  <c r="AZ320" i="23" s="1"/>
  <c r="BA320" i="23" s="1"/>
  <c r="AW320" i="23"/>
  <c r="AV342" i="23"/>
  <c r="AU342" i="23"/>
  <c r="AX506" i="23"/>
  <c r="AW506" i="23"/>
  <c r="BF271" i="23"/>
  <c r="AV275" i="23"/>
  <c r="AX278" i="23"/>
  <c r="AV283" i="23"/>
  <c r="AV284" i="23"/>
  <c r="BF285" i="23"/>
  <c r="BE285" i="23"/>
  <c r="AY289" i="23"/>
  <c r="AZ289" i="23" s="1"/>
  <c r="AY302" i="23"/>
  <c r="AZ302" i="23" s="1"/>
  <c r="BA302" i="23" s="1"/>
  <c r="AX371" i="23"/>
  <c r="AW371" i="23"/>
  <c r="BE259" i="23"/>
  <c r="AW267" i="23"/>
  <c r="AY267" i="23" s="1"/>
  <c r="AZ267" i="23" s="1"/>
  <c r="BA267" i="23" s="1"/>
  <c r="BF274" i="23"/>
  <c r="AX276" i="23"/>
  <c r="AW276" i="23"/>
  <c r="AW277" i="23"/>
  <c r="AY277" i="23" s="1"/>
  <c r="AZ277" i="23" s="1"/>
  <c r="BA277" i="23" s="1"/>
  <c r="BA293" i="23"/>
  <c r="BF294" i="23"/>
  <c r="AX298" i="23"/>
  <c r="AY312" i="23"/>
  <c r="AZ312" i="23" s="1"/>
  <c r="BA312" i="23" s="1"/>
  <c r="AV265" i="23"/>
  <c r="AV270" i="23"/>
  <c r="AU284" i="23"/>
  <c r="AY299" i="23"/>
  <c r="AZ299" i="23" s="1"/>
  <c r="BA299" i="23" s="1"/>
  <c r="AX259" i="23"/>
  <c r="AW259" i="23"/>
  <c r="AY276" i="23"/>
  <c r="AZ276" i="23" s="1"/>
  <c r="BA276" i="23" s="1"/>
  <c r="AX285" i="23"/>
  <c r="AW285" i="23"/>
  <c r="AY285" i="23" s="1"/>
  <c r="AZ285" i="23" s="1"/>
  <c r="BA285" i="23" s="1"/>
  <c r="AU313" i="23"/>
  <c r="BF336" i="23"/>
  <c r="BE336" i="23"/>
  <c r="AV353" i="23"/>
  <c r="AX400" i="23"/>
  <c r="AW400" i="23"/>
  <c r="AY400" i="23" s="1"/>
  <c r="AZ400" i="23" s="1"/>
  <c r="BA400" i="23" s="1"/>
  <c r="BE275" i="23"/>
  <c r="AV301" i="23"/>
  <c r="AY301" i="23" s="1"/>
  <c r="AZ301" i="23" s="1"/>
  <c r="BA301" i="23" s="1"/>
  <c r="AX312" i="23"/>
  <c r="AX319" i="23"/>
  <c r="AW319" i="23"/>
  <c r="AV336" i="23"/>
  <c r="AX368" i="23"/>
  <c r="AW368" i="23"/>
  <c r="AU322" i="23"/>
  <c r="AX383" i="23"/>
  <c r="AW383" i="23"/>
  <c r="AY319" i="23"/>
  <c r="AZ319" i="23" s="1"/>
  <c r="BA319" i="23" s="1"/>
  <c r="AX336" i="23"/>
  <c r="AW336" i="23"/>
  <c r="AX347" i="23"/>
  <c r="AW347" i="23"/>
  <c r="AY347" i="23" s="1"/>
  <c r="AZ347" i="23" s="1"/>
  <c r="BA347" i="23" s="1"/>
  <c r="AW363" i="23"/>
  <c r="AY363" i="23" s="1"/>
  <c r="AZ363" i="23" s="1"/>
  <c r="BA363" i="23" s="1"/>
  <c r="AX363" i="23"/>
  <c r="AX365" i="23"/>
  <c r="AW365" i="23"/>
  <c r="AY365" i="23" s="1"/>
  <c r="AZ365" i="23" s="1"/>
  <c r="BA365" i="23" s="1"/>
  <c r="AY372" i="23"/>
  <c r="AZ372" i="23" s="1"/>
  <c r="AV294" i="23"/>
  <c r="AQ305" i="23"/>
  <c r="AU305" i="23" s="1"/>
  <c r="AN305" i="23"/>
  <c r="F305" i="23"/>
  <c r="BC305" i="23"/>
  <c r="AU309" i="23"/>
  <c r="BE312" i="23"/>
  <c r="BF313" i="23"/>
  <c r="BF320" i="23"/>
  <c r="AW352" i="23"/>
  <c r="AX352" i="23"/>
  <c r="AU369" i="23"/>
  <c r="AV369" i="23"/>
  <c r="AX406" i="23"/>
  <c r="AW406" i="23"/>
  <c r="E317" i="23"/>
  <c r="AO317" i="23"/>
  <c r="AY375" i="23"/>
  <c r="AZ375" i="23" s="1"/>
  <c r="BA375" i="23" s="1"/>
  <c r="BE319" i="23"/>
  <c r="BF322" i="23"/>
  <c r="BE322" i="23"/>
  <c r="AX325" i="23"/>
  <c r="AW325" i="23"/>
  <c r="AY325" i="23" s="1"/>
  <c r="AZ325" i="23" s="1"/>
  <c r="BA325" i="23" s="1"/>
  <c r="BE351" i="23"/>
  <c r="BF351" i="23"/>
  <c r="AX361" i="23"/>
  <c r="AY361" i="23" s="1"/>
  <c r="AZ361" i="23" s="1"/>
  <c r="BA361" i="23" s="1"/>
  <c r="AW361" i="23"/>
  <c r="BF478" i="23"/>
  <c r="BE478" i="23"/>
  <c r="AU364" i="23"/>
  <c r="AV368" i="23"/>
  <c r="BF373" i="23"/>
  <c r="BE373" i="23"/>
  <c r="AX378" i="23"/>
  <c r="BF386" i="23"/>
  <c r="BE386" i="23"/>
  <c r="AY412" i="23"/>
  <c r="AZ412" i="23" s="1"/>
  <c r="BA412" i="23" s="1"/>
  <c r="AU354" i="23"/>
  <c r="AX388" i="23"/>
  <c r="AW388" i="23"/>
  <c r="AW397" i="23"/>
  <c r="AY397" i="23" s="1"/>
  <c r="AZ397" i="23" s="1"/>
  <c r="BA397" i="23" s="1"/>
  <c r="AX397" i="23"/>
  <c r="AX403" i="23"/>
  <c r="AW403" i="23"/>
  <c r="AW416" i="23"/>
  <c r="AY416" i="23" s="1"/>
  <c r="AZ416" i="23" s="1"/>
  <c r="BA416" i="23" s="1"/>
  <c r="AX416" i="23"/>
  <c r="BF418" i="23"/>
  <c r="BE418" i="23"/>
  <c r="BF423" i="23"/>
  <c r="BE423" i="23"/>
  <c r="AY378" i="23"/>
  <c r="AZ378" i="23" s="1"/>
  <c r="AX381" i="23"/>
  <c r="AW381" i="23"/>
  <c r="AY381" i="23" s="1"/>
  <c r="AZ381" i="23" s="1"/>
  <c r="BA381" i="23" s="1"/>
  <c r="AV384" i="23"/>
  <c r="AU384" i="23"/>
  <c r="AV404" i="23"/>
  <c r="AU404" i="23"/>
  <c r="AU343" i="23"/>
  <c r="BE343" i="23"/>
  <c r="AX375" i="23"/>
  <c r="AW375" i="23"/>
  <c r="AX390" i="23"/>
  <c r="AW390" i="23"/>
  <c r="AY390" i="23" s="1"/>
  <c r="AZ390" i="23" s="1"/>
  <c r="BA390" i="23" s="1"/>
  <c r="AW442" i="23"/>
  <c r="AX442" i="23"/>
  <c r="AY442" i="23" s="1"/>
  <c r="AZ442" i="23" s="1"/>
  <c r="BA442" i="23" s="1"/>
  <c r="AV360" i="23"/>
  <c r="AY360" i="23" s="1"/>
  <c r="AZ360" i="23" s="1"/>
  <c r="BA360" i="23" s="1"/>
  <c r="BF360" i="23"/>
  <c r="BE360" i="23"/>
  <c r="AY371" i="23"/>
  <c r="AZ371" i="23" s="1"/>
  <c r="BA371" i="23" s="1"/>
  <c r="AV374" i="23"/>
  <c r="BF381" i="23"/>
  <c r="BE381" i="23"/>
  <c r="BF392" i="23"/>
  <c r="BE392" i="23"/>
  <c r="AX411" i="23"/>
  <c r="AY411" i="23" s="1"/>
  <c r="AZ411" i="23" s="1"/>
  <c r="BA411" i="23" s="1"/>
  <c r="AW411" i="23"/>
  <c r="BF414" i="23"/>
  <c r="BE414" i="23"/>
  <c r="AX481" i="23"/>
  <c r="AW481" i="23"/>
  <c r="AY481" i="23" s="1"/>
  <c r="AZ481" i="23" s="1"/>
  <c r="AV349" i="23"/>
  <c r="BF349" i="23"/>
  <c r="BE349" i="23"/>
  <c r="AV352" i="23"/>
  <c r="AY352" i="23" s="1"/>
  <c r="AZ352" i="23" s="1"/>
  <c r="BA352" i="23" s="1"/>
  <c r="BF352" i="23"/>
  <c r="BE352" i="23"/>
  <c r="AX357" i="23"/>
  <c r="AW357" i="23"/>
  <c r="AY357" i="23" s="1"/>
  <c r="AZ357" i="23" s="1"/>
  <c r="BA357" i="23" s="1"/>
  <c r="AX380" i="23"/>
  <c r="AW380" i="23"/>
  <c r="AY380" i="23" s="1"/>
  <c r="AZ380" i="23" s="1"/>
  <c r="BA380" i="23" s="1"/>
  <c r="AV383" i="23"/>
  <c r="AX386" i="23"/>
  <c r="AW386" i="23"/>
  <c r="AV389" i="23"/>
  <c r="AU389" i="23"/>
  <c r="BF404" i="23"/>
  <c r="BE404" i="23"/>
  <c r="AW447" i="23"/>
  <c r="AY447" i="23" s="1"/>
  <c r="AZ447" i="23" s="1"/>
  <c r="BA447" i="23" s="1"/>
  <c r="AX447" i="23"/>
  <c r="BE368" i="23"/>
  <c r="E371" i="23"/>
  <c r="BE374" i="23"/>
  <c r="AU392" i="23"/>
  <c r="BF400" i="23"/>
  <c r="AX412" i="23"/>
  <c r="AY418" i="23"/>
  <c r="AZ418" i="23" s="1"/>
  <c r="BA418" i="23" s="1"/>
  <c r="AX419" i="23"/>
  <c r="AW419" i="23"/>
  <c r="AX430" i="23"/>
  <c r="AW430" i="23"/>
  <c r="AX453" i="23"/>
  <c r="AW453" i="23"/>
  <c r="AX461" i="23"/>
  <c r="AY461" i="23" s="1"/>
  <c r="AZ461" i="23" s="1"/>
  <c r="BA461" i="23" s="1"/>
  <c r="AW410" i="23"/>
  <c r="AY410" i="23" s="1"/>
  <c r="AZ410" i="23" s="1"/>
  <c r="AV422" i="23"/>
  <c r="BE453" i="23"/>
  <c r="BF453" i="23"/>
  <c r="AX476" i="23"/>
  <c r="AV403" i="23"/>
  <c r="AY403" i="23" s="1"/>
  <c r="AZ403" i="23" s="1"/>
  <c r="BA403" i="23" s="1"/>
  <c r="AX425" i="23"/>
  <c r="AW425" i="23"/>
  <c r="AV437" i="23"/>
  <c r="AU437" i="23"/>
  <c r="AX456" i="23"/>
  <c r="AW456" i="23"/>
  <c r="AY456" i="23" s="1"/>
  <c r="AZ456" i="23" s="1"/>
  <c r="BA456" i="23" s="1"/>
  <c r="AW457" i="23"/>
  <c r="AY457" i="23" s="1"/>
  <c r="AZ457" i="23" s="1"/>
  <c r="BA457" i="23" s="1"/>
  <c r="AX457" i="23"/>
  <c r="E406" i="23"/>
  <c r="AO406" i="23"/>
  <c r="AV406" i="23" s="1"/>
  <c r="AX414" i="23"/>
  <c r="AW414" i="23"/>
  <c r="BE456" i="23"/>
  <c r="BF456" i="23"/>
  <c r="BE363" i="23"/>
  <c r="BE383" i="23"/>
  <c r="BE388" i="23"/>
  <c r="AN392" i="23"/>
  <c r="BF393" i="23"/>
  <c r="AU395" i="23"/>
  <c r="BE395" i="23"/>
  <c r="AN406" i="23"/>
  <c r="AU407" i="23"/>
  <c r="BE410" i="23"/>
  <c r="BF411" i="23"/>
  <c r="AU417" i="23"/>
  <c r="BE419" i="23"/>
  <c r="AU422" i="23"/>
  <c r="AX423" i="23"/>
  <c r="AW423" i="23"/>
  <c r="AY423" i="23" s="1"/>
  <c r="AZ423" i="23" s="1"/>
  <c r="BA423" i="23" s="1"/>
  <c r="BF435" i="23"/>
  <c r="BE435" i="23"/>
  <c r="AX443" i="23"/>
  <c r="AW443" i="23"/>
  <c r="AY443" i="23" s="1"/>
  <c r="AZ443" i="23" s="1"/>
  <c r="BA443" i="23" s="1"/>
  <c r="AW470" i="23"/>
  <c r="AY470" i="23" s="1"/>
  <c r="AZ470" i="23" s="1"/>
  <c r="BA470" i="23" s="1"/>
  <c r="AX470" i="23"/>
  <c r="AX475" i="23"/>
  <c r="AW475" i="23"/>
  <c r="AY475" i="23" s="1"/>
  <c r="AZ475" i="23" s="1"/>
  <c r="BA475" i="23" s="1"/>
  <c r="BE377" i="23"/>
  <c r="BE378" i="23"/>
  <c r="AU391" i="23"/>
  <c r="BE397" i="23"/>
  <c r="AY415" i="23"/>
  <c r="AZ415" i="23" s="1"/>
  <c r="BA415" i="23" s="1"/>
  <c r="AX418" i="23"/>
  <c r="AY425" i="23"/>
  <c r="AZ425" i="23" s="1"/>
  <c r="BA425" i="23" s="1"/>
  <c r="AX444" i="23"/>
  <c r="AW444" i="23"/>
  <c r="AY430" i="23"/>
  <c r="AZ430" i="23" s="1"/>
  <c r="BA430" i="23" s="1"/>
  <c r="AQ431" i="23"/>
  <c r="AV431" i="23" s="1"/>
  <c r="AN431" i="23"/>
  <c r="F431" i="23"/>
  <c r="BC431" i="23"/>
  <c r="BF443" i="23"/>
  <c r="BE443" i="23"/>
  <c r="E446" i="23"/>
  <c r="AO446" i="23"/>
  <c r="AX479" i="23"/>
  <c r="AW479" i="23"/>
  <c r="AY479" i="23" s="1"/>
  <c r="AZ479" i="23" s="1"/>
  <c r="BA479" i="23" s="1"/>
  <c r="AU462" i="23"/>
  <c r="AX489" i="23"/>
  <c r="AW489" i="23"/>
  <c r="AW469" i="23"/>
  <c r="AY469" i="23" s="1"/>
  <c r="AZ469" i="23" s="1"/>
  <c r="BA469" i="23" s="1"/>
  <c r="AW473" i="23"/>
  <c r="AY473" i="23" s="1"/>
  <c r="AZ473" i="23" s="1"/>
  <c r="BA473" i="23" s="1"/>
  <c r="AU484" i="23"/>
  <c r="AX486" i="23"/>
  <c r="AW486" i="23"/>
  <c r="AY453" i="23"/>
  <c r="AZ453" i="23" s="1"/>
  <c r="BA453" i="23" s="1"/>
  <c r="AX478" i="23"/>
  <c r="AW478" i="23"/>
  <c r="AY478" i="23" s="1"/>
  <c r="AZ478" i="23" s="1"/>
  <c r="BA478" i="23" s="1"/>
  <c r="AU420" i="23"/>
  <c r="BE420" i="23"/>
  <c r="AY448" i="23"/>
  <c r="AZ448" i="23" s="1"/>
  <c r="BA448" i="23" s="1"/>
  <c r="BE455" i="23"/>
  <c r="BE458" i="23"/>
  <c r="F467" i="23"/>
  <c r="AQ467" i="23"/>
  <c r="AV467" i="23" s="1"/>
  <c r="BF484" i="23"/>
  <c r="BE484" i="23"/>
  <c r="AX485" i="23"/>
  <c r="AW485" i="23"/>
  <c r="AY485" i="23" s="1"/>
  <c r="AZ485" i="23" s="1"/>
  <c r="BA485" i="23" s="1"/>
  <c r="AU435" i="23"/>
  <c r="BE464" i="23"/>
  <c r="AN467" i="23"/>
  <c r="BC467" i="23"/>
  <c r="BF469" i="23"/>
  <c r="AV476" i="23"/>
  <c r="BF495" i="23"/>
  <c r="BE495" i="23"/>
  <c r="AU440" i="23"/>
  <c r="AV444" i="23"/>
  <c r="AU455" i="23"/>
  <c r="AU458" i="23"/>
  <c r="AV462" i="23"/>
  <c r="AU471" i="23"/>
  <c r="AU477" i="23"/>
  <c r="AX480" i="23"/>
  <c r="AW480" i="23"/>
  <c r="AY480" i="23" s="1"/>
  <c r="AZ480" i="23" s="1"/>
  <c r="BA480" i="23" s="1"/>
  <c r="AV484" i="23"/>
  <c r="AY486" i="23"/>
  <c r="AZ486" i="23" s="1"/>
  <c r="BA486" i="23" s="1"/>
  <c r="BF507" i="23"/>
  <c r="BE507" i="23"/>
  <c r="AY494" i="23"/>
  <c r="AZ494" i="23" s="1"/>
  <c r="BA494" i="23" s="1"/>
  <c r="AX496" i="23"/>
  <c r="AW496" i="23"/>
  <c r="AY496" i="23" s="1"/>
  <c r="AZ496" i="23" s="1"/>
  <c r="BA496" i="23" s="1"/>
  <c r="AW498" i="23"/>
  <c r="AY498" i="23" s="1"/>
  <c r="AZ498" i="23" s="1"/>
  <c r="BA498" i="23" s="1"/>
  <c r="AV504" i="23"/>
  <c r="BE447" i="23"/>
  <c r="BE448" i="23"/>
  <c r="AX497" i="23"/>
  <c r="AW497" i="23"/>
  <c r="AY502" i="23"/>
  <c r="AZ502" i="23" s="1"/>
  <c r="BA502" i="23" s="1"/>
  <c r="AX526" i="23"/>
  <c r="AW526" i="23"/>
  <c r="AY526" i="23" s="1"/>
  <c r="AZ526" i="23" s="1"/>
  <c r="BA526" i="23" s="1"/>
  <c r="AW550" i="23"/>
  <c r="AX550" i="23"/>
  <c r="BF489" i="23"/>
  <c r="BE489" i="23"/>
  <c r="AX491" i="23"/>
  <c r="AW491" i="23"/>
  <c r="AY491" i="23" s="1"/>
  <c r="AZ491" i="23" s="1"/>
  <c r="BA491" i="23" s="1"/>
  <c r="AY492" i="23"/>
  <c r="AZ492" i="23" s="1"/>
  <c r="BA492" i="23" s="1"/>
  <c r="AU504" i="23"/>
  <c r="AX513" i="23"/>
  <c r="AW513" i="23"/>
  <c r="AY513" i="23" s="1"/>
  <c r="AZ513" i="23" s="1"/>
  <c r="BA513" i="23" s="1"/>
  <c r="AX495" i="23"/>
  <c r="AW495" i="23"/>
  <c r="AY495" i="23" s="1"/>
  <c r="AZ495" i="23" s="1"/>
  <c r="BA495" i="23" s="1"/>
  <c r="AY497" i="23"/>
  <c r="AZ497" i="23" s="1"/>
  <c r="BA497" i="23" s="1"/>
  <c r="AX521" i="23"/>
  <c r="AW521" i="23"/>
  <c r="AY521" i="23" s="1"/>
  <c r="AZ521" i="23" s="1"/>
  <c r="BA521" i="23" s="1"/>
  <c r="BF541" i="23"/>
  <c r="BE541" i="23"/>
  <c r="AX554" i="23"/>
  <c r="AW554" i="23"/>
  <c r="AV489" i="23"/>
  <c r="AX505" i="23"/>
  <c r="AW505" i="23"/>
  <c r="AY505" i="23" s="1"/>
  <c r="AZ505" i="23" s="1"/>
  <c r="BA505" i="23" s="1"/>
  <c r="AX518" i="23"/>
  <c r="BE520" i="23"/>
  <c r="BF520" i="23"/>
  <c r="AX490" i="23"/>
  <c r="AW490" i="23"/>
  <c r="AY490" i="23" s="1"/>
  <c r="AZ490" i="23" s="1"/>
  <c r="BA490" i="23" s="1"/>
  <c r="AX494" i="23"/>
  <c r="AW494" i="23"/>
  <c r="AX501" i="23"/>
  <c r="AW501" i="23"/>
  <c r="AX507" i="23"/>
  <c r="AW507" i="23"/>
  <c r="BF513" i="23"/>
  <c r="BE513" i="23"/>
  <c r="BF531" i="23"/>
  <c r="BE531" i="23"/>
  <c r="AX541" i="23"/>
  <c r="AW541" i="23"/>
  <c r="AV547" i="23"/>
  <c r="AV518" i="23"/>
  <c r="AY518" i="23" s="1"/>
  <c r="AZ518" i="23" s="1"/>
  <c r="BA518" i="23" s="1"/>
  <c r="AX522" i="23"/>
  <c r="AW522" i="23"/>
  <c r="AY522" i="23" s="1"/>
  <c r="AZ522" i="23" s="1"/>
  <c r="BA522" i="23" s="1"/>
  <c r="AV528" i="23"/>
  <c r="AX530" i="23"/>
  <c r="AW530" i="23"/>
  <c r="AX532" i="23"/>
  <c r="AW532" i="23"/>
  <c r="AY532" i="23" s="1"/>
  <c r="AZ532" i="23" s="1"/>
  <c r="BA532" i="23" s="1"/>
  <c r="AV539" i="23"/>
  <c r="AX545" i="23"/>
  <c r="AW545" i="23"/>
  <c r="AY545" i="23" s="1"/>
  <c r="AZ545" i="23" s="1"/>
  <c r="BA545" i="23" s="1"/>
  <c r="AX548" i="23"/>
  <c r="AW548" i="23"/>
  <c r="AU517" i="23"/>
  <c r="E524" i="23"/>
  <c r="AO524" i="23"/>
  <c r="AX529" i="23"/>
  <c r="AW529" i="23"/>
  <c r="AY529" i="23" s="1"/>
  <c r="AZ529" i="23" s="1"/>
  <c r="BA529" i="23" s="1"/>
  <c r="AV538" i="23"/>
  <c r="AX540" i="23"/>
  <c r="AW540" i="23"/>
  <c r="AY540" i="23" s="1"/>
  <c r="AZ540" i="23" s="1"/>
  <c r="BA540" i="23" s="1"/>
  <c r="AU520" i="23"/>
  <c r="AU528" i="23"/>
  <c r="AY541" i="23"/>
  <c r="AZ541" i="23" s="1"/>
  <c r="BA541" i="23" s="1"/>
  <c r="BE505" i="23"/>
  <c r="BF530" i="23"/>
  <c r="BE530" i="23"/>
  <c r="AU539" i="23"/>
  <c r="AW555" i="23"/>
  <c r="AX555" i="23"/>
  <c r="BE504" i="23"/>
  <c r="BE522" i="23"/>
  <c r="AY525" i="23"/>
  <c r="AZ525" i="23" s="1"/>
  <c r="BA525" i="23" s="1"/>
  <c r="AU538" i="23"/>
  <c r="BF540" i="23"/>
  <c r="BE540" i="23"/>
  <c r="AY550" i="23"/>
  <c r="AZ550" i="23" s="1"/>
  <c r="BA550" i="23" s="1"/>
  <c r="BF521" i="23"/>
  <c r="BE521" i="23"/>
  <c r="AU527" i="23"/>
  <c r="AY530" i="23"/>
  <c r="AZ530" i="23" s="1"/>
  <c r="BA530" i="23" s="1"/>
  <c r="AX531" i="23"/>
  <c r="AW531" i="23"/>
  <c r="AY531" i="23" s="1"/>
  <c r="AZ531" i="23" s="1"/>
  <c r="BA531" i="23" s="1"/>
  <c r="AU543" i="23"/>
  <c r="AW586" i="23"/>
  <c r="AX586" i="23"/>
  <c r="AX590" i="23"/>
  <c r="AW590" i="23"/>
  <c r="AW553" i="23"/>
  <c r="AY553" i="23" s="1"/>
  <c r="AZ553" i="23" s="1"/>
  <c r="BA553" i="23" s="1"/>
  <c r="AW578" i="23"/>
  <c r="AV582" i="23"/>
  <c r="AU582" i="23"/>
  <c r="AX588" i="23"/>
  <c r="AW588" i="23"/>
  <c r="AX603" i="23"/>
  <c r="AW603" i="23"/>
  <c r="AU547" i="23"/>
  <c r="AX566" i="23"/>
  <c r="AW566" i="23"/>
  <c r="AY566" i="23" s="1"/>
  <c r="AZ566" i="23" s="1"/>
  <c r="BA566" i="23" s="1"/>
  <c r="AX570" i="23"/>
  <c r="AW570" i="23"/>
  <c r="AY575" i="23"/>
  <c r="AZ575" i="23" s="1"/>
  <c r="BA575" i="23" s="1"/>
  <c r="AV548" i="23"/>
  <c r="AV555" i="23"/>
  <c r="BF564" i="23"/>
  <c r="BE564" i="23"/>
  <c r="AV554" i="23"/>
  <c r="AY590" i="23"/>
  <c r="AZ590" i="23" s="1"/>
  <c r="BA590" i="23" s="1"/>
  <c r="BE607" i="23"/>
  <c r="BF607" i="23"/>
  <c r="BF554" i="23"/>
  <c r="AX565" i="23"/>
  <c r="AW565" i="23"/>
  <c r="AY565" i="23" s="1"/>
  <c r="AZ565" i="23" s="1"/>
  <c r="BA565" i="23" s="1"/>
  <c r="AX573" i="23"/>
  <c r="AW573" i="23"/>
  <c r="AY573" i="23" s="1"/>
  <c r="AZ573" i="23" s="1"/>
  <c r="BA573" i="23" s="1"/>
  <c r="AX575" i="23"/>
  <c r="AW575" i="23"/>
  <c r="AY588" i="23"/>
  <c r="AZ588" i="23" s="1"/>
  <c r="BA588" i="23" s="1"/>
  <c r="AX620" i="23"/>
  <c r="AW620" i="23"/>
  <c r="AX556" i="23"/>
  <c r="AW556" i="23"/>
  <c r="AV564" i="23"/>
  <c r="AU564" i="23"/>
  <c r="AY570" i="23"/>
  <c r="AZ570" i="23" s="1"/>
  <c r="BA570" i="23" s="1"/>
  <c r="BE555" i="23"/>
  <c r="AU569" i="23"/>
  <c r="BE573" i="23"/>
  <c r="BF581" i="23"/>
  <c r="BE581" i="23"/>
  <c r="AU583" i="23"/>
  <c r="AW592" i="23"/>
  <c r="AY592" i="23" s="1"/>
  <c r="AZ592" i="23" s="1"/>
  <c r="BA592" i="23" s="1"/>
  <c r="BE598" i="23"/>
  <c r="BF598" i="23"/>
  <c r="AW623" i="23"/>
  <c r="AX623" i="23"/>
  <c r="AX644" i="23"/>
  <c r="AW644" i="23"/>
  <c r="E570" i="23"/>
  <c r="AY578" i="23"/>
  <c r="AZ578" i="23" s="1"/>
  <c r="BA578" i="23" s="1"/>
  <c r="AW584" i="23"/>
  <c r="AY584" i="23" s="1"/>
  <c r="AZ584" i="23" s="1"/>
  <c r="BA584" i="23" s="1"/>
  <c r="AU619" i="23"/>
  <c r="AV619" i="23"/>
  <c r="AW633" i="23"/>
  <c r="AY633" i="23" s="1"/>
  <c r="AZ633" i="23" s="1"/>
  <c r="BA633" i="23" s="1"/>
  <c r="AX633" i="23"/>
  <c r="BE626" i="23"/>
  <c r="BF626" i="23"/>
  <c r="AN570" i="23"/>
  <c r="BF597" i="23"/>
  <c r="BE597" i="23"/>
  <c r="AX602" i="23"/>
  <c r="AW602" i="23"/>
  <c r="AY602" i="23" s="1"/>
  <c r="AZ602" i="23" s="1"/>
  <c r="BA602" i="23" s="1"/>
  <c r="BF606" i="23"/>
  <c r="BE606" i="23"/>
  <c r="AW574" i="23"/>
  <c r="AY574" i="23" s="1"/>
  <c r="AZ574" i="23" s="1"/>
  <c r="BA574" i="23" s="1"/>
  <c r="BF582" i="23"/>
  <c r="BE582" i="23"/>
  <c r="AX593" i="23"/>
  <c r="AW593" i="23"/>
  <c r="AY593" i="23" s="1"/>
  <c r="AZ593" i="23" s="1"/>
  <c r="BA593" i="23" s="1"/>
  <c r="AX605" i="23"/>
  <c r="AW605" i="23"/>
  <c r="AY605" i="23" s="1"/>
  <c r="AZ605" i="23" s="1"/>
  <c r="BA605" i="23" s="1"/>
  <c r="AX607" i="23"/>
  <c r="AW607" i="23"/>
  <c r="BF609" i="23"/>
  <c r="BE609" i="23"/>
  <c r="AW614" i="23"/>
  <c r="AY614" i="23" s="1"/>
  <c r="AZ614" i="23" s="1"/>
  <c r="BA614" i="23" s="1"/>
  <c r="AX614" i="23"/>
  <c r="AX625" i="23"/>
  <c r="AW625" i="23"/>
  <c r="AO567" i="23"/>
  <c r="BF579" i="23"/>
  <c r="AV586" i="23"/>
  <c r="AY586" i="23" s="1"/>
  <c r="AZ586" i="23" s="1"/>
  <c r="BA586" i="23" s="1"/>
  <c r="BF602" i="23"/>
  <c r="BE602" i="23"/>
  <c r="AU629" i="23"/>
  <c r="AV629" i="23"/>
  <c r="AU597" i="23"/>
  <c r="AU604" i="23"/>
  <c r="AU606" i="23"/>
  <c r="AY607" i="23"/>
  <c r="AZ607" i="23" s="1"/>
  <c r="BA607" i="23" s="1"/>
  <c r="AX626" i="23"/>
  <c r="AW626" i="23"/>
  <c r="BF637" i="23"/>
  <c r="BE637" i="23"/>
  <c r="AN586" i="23"/>
  <c r="AU600" i="23"/>
  <c r="AU610" i="23"/>
  <c r="BE616" i="23"/>
  <c r="BF616" i="23"/>
  <c r="BF624" i="23"/>
  <c r="BE624" i="23"/>
  <c r="BF639" i="23"/>
  <c r="BE639" i="23"/>
  <c r="BF605" i="23"/>
  <c r="BE605" i="23"/>
  <c r="AU608" i="23"/>
  <c r="AU616" i="23"/>
  <c r="BF643" i="23"/>
  <c r="BE643" i="23"/>
  <c r="BF661" i="23"/>
  <c r="BE661" i="23"/>
  <c r="AV604" i="23"/>
  <c r="BF604" i="23"/>
  <c r="BE604" i="23"/>
  <c r="BE610" i="23"/>
  <c r="BF610" i="23"/>
  <c r="AX587" i="23"/>
  <c r="AV603" i="23"/>
  <c r="AW622" i="23"/>
  <c r="AY622" i="23" s="1"/>
  <c r="AZ622" i="23" s="1"/>
  <c r="BA622" i="23" s="1"/>
  <c r="AX624" i="23"/>
  <c r="AW624" i="23"/>
  <c r="AY624" i="23" s="1"/>
  <c r="AZ624" i="23" s="1"/>
  <c r="BA624" i="23" s="1"/>
  <c r="AX627" i="23"/>
  <c r="AW627" i="23"/>
  <c r="AY627" i="23" s="1"/>
  <c r="AZ627" i="23" s="1"/>
  <c r="BA627" i="23" s="1"/>
  <c r="AV608" i="23"/>
  <c r="AU609" i="23"/>
  <c r="AV610" i="23"/>
  <c r="AV623" i="23"/>
  <c r="AY623" i="23" s="1"/>
  <c r="AZ623" i="23" s="1"/>
  <c r="BA623" i="23" s="1"/>
  <c r="BF623" i="23"/>
  <c r="BE623" i="23"/>
  <c r="BF627" i="23"/>
  <c r="AW641" i="23"/>
  <c r="AX641" i="23"/>
  <c r="AX655" i="23"/>
  <c r="AW655" i="23"/>
  <c r="AY655" i="23" s="1"/>
  <c r="AZ655" i="23" s="1"/>
  <c r="BA655" i="23" s="1"/>
  <c r="AY625" i="23"/>
  <c r="AZ625" i="23" s="1"/>
  <c r="BA625" i="23" s="1"/>
  <c r="AU632" i="23"/>
  <c r="BF650" i="23"/>
  <c r="BE650" i="23"/>
  <c r="AU651" i="23"/>
  <c r="AV638" i="23"/>
  <c r="AY620" i="23"/>
  <c r="AZ620" i="23" s="1"/>
  <c r="BA620" i="23" s="1"/>
  <c r="AY645" i="23"/>
  <c r="AZ645" i="23" s="1"/>
  <c r="BA645" i="23" s="1"/>
  <c r="AW649" i="23"/>
  <c r="AX649" i="23"/>
  <c r="AX653" i="23"/>
  <c r="AW653" i="23"/>
  <c r="AY653" i="23" s="1"/>
  <c r="AZ653" i="23" s="1"/>
  <c r="BA653" i="23" s="1"/>
  <c r="AX656" i="23"/>
  <c r="AW656" i="23"/>
  <c r="AO659" i="23"/>
  <c r="AV659" i="23" s="1"/>
  <c r="AY659" i="23" s="1"/>
  <c r="AZ659" i="23" s="1"/>
  <c r="BA659" i="23" s="1"/>
  <c r="AN659" i="23"/>
  <c r="E659" i="23"/>
  <c r="AU647" i="23"/>
  <c r="AX660" i="23"/>
  <c r="AW660" i="23"/>
  <c r="AU630" i="23"/>
  <c r="AV636" i="23"/>
  <c r="AV644" i="23"/>
  <c r="AU646" i="23"/>
  <c r="AV651" i="23"/>
  <c r="BE652" i="23"/>
  <c r="AV654" i="23"/>
  <c r="AU661" i="23"/>
  <c r="AU637" i="23"/>
  <c r="AY641" i="23"/>
  <c r="AZ641" i="23" s="1"/>
  <c r="BA641" i="23" s="1"/>
  <c r="AV643" i="23"/>
  <c r="AV649" i="23"/>
  <c r="AV650" i="23"/>
  <c r="AX652" i="23"/>
  <c r="AW652" i="23"/>
  <c r="AU654" i="23"/>
  <c r="AY656" i="23"/>
  <c r="AZ656" i="23" s="1"/>
  <c r="BA656" i="23" s="1"/>
  <c r="AX643" i="23"/>
  <c r="AW643" i="23"/>
  <c r="AV647" i="23"/>
  <c r="AX650" i="23"/>
  <c r="AW650" i="23"/>
  <c r="AX659" i="23"/>
  <c r="AW659" i="23"/>
  <c r="AU642" i="23"/>
  <c r="AX645" i="23"/>
  <c r="BE636" i="23"/>
  <c r="BE649" i="23"/>
  <c r="AY660" i="23" l="1"/>
  <c r="AZ660" i="23" s="1"/>
  <c r="BA660" i="23" s="1"/>
  <c r="AY626" i="23"/>
  <c r="AZ626" i="23" s="1"/>
  <c r="BA626" i="23" s="1"/>
  <c r="AY644" i="23"/>
  <c r="AZ644" i="23" s="1"/>
  <c r="BA644" i="23" s="1"/>
  <c r="AY652" i="23"/>
  <c r="AZ652" i="23" s="1"/>
  <c r="BA652" i="23" s="1"/>
  <c r="AY349" i="23"/>
  <c r="AZ349" i="23" s="1"/>
  <c r="BA349" i="23" s="1"/>
  <c r="AY501" i="23"/>
  <c r="AZ501" i="23" s="1"/>
  <c r="BA501" i="23" s="1"/>
  <c r="AY556" i="23"/>
  <c r="AZ556" i="23" s="1"/>
  <c r="BA556" i="23" s="1"/>
  <c r="AY386" i="23"/>
  <c r="AZ386" i="23" s="1"/>
  <c r="BA386" i="23" s="1"/>
  <c r="AY353" i="23"/>
  <c r="AZ353" i="23" s="1"/>
  <c r="BA353" i="23" s="1"/>
  <c r="AY506" i="23"/>
  <c r="AZ506" i="23" s="1"/>
  <c r="BA506" i="23" s="1"/>
  <c r="AY240" i="23"/>
  <c r="AZ240" i="23" s="1"/>
  <c r="BA240" i="23" s="1"/>
  <c r="BG35" i="23"/>
  <c r="BH35" i="23" s="1"/>
  <c r="BI35" i="23" s="1"/>
  <c r="AY87" i="23"/>
  <c r="AZ87" i="23" s="1"/>
  <c r="BA87" i="23" s="1"/>
  <c r="AY555" i="23"/>
  <c r="AZ555" i="23" s="1"/>
  <c r="BA555" i="23" s="1"/>
  <c r="AY406" i="23"/>
  <c r="AZ406" i="23" s="1"/>
  <c r="BA406" i="23" s="1"/>
  <c r="AY388" i="23"/>
  <c r="AZ388" i="23" s="1"/>
  <c r="BA388" i="23" s="1"/>
  <c r="BG205" i="23"/>
  <c r="BH205" i="23" s="1"/>
  <c r="BI205" i="23" s="1"/>
  <c r="AY134" i="23"/>
  <c r="AZ134" i="23" s="1"/>
  <c r="BA134" i="23" s="1"/>
  <c r="BG163" i="23"/>
  <c r="BH163" i="23" s="1"/>
  <c r="BI163" i="23" s="1"/>
  <c r="AY234" i="23"/>
  <c r="AZ234" i="23" s="1"/>
  <c r="BA234" i="23" s="1"/>
  <c r="AY507" i="23"/>
  <c r="AZ507" i="23" s="1"/>
  <c r="BA507" i="23" s="1"/>
  <c r="AY444" i="23"/>
  <c r="AZ444" i="23" s="1"/>
  <c r="BA444" i="23" s="1"/>
  <c r="AY419" i="23"/>
  <c r="AZ419" i="23" s="1"/>
  <c r="BA419" i="23" s="1"/>
  <c r="AY275" i="23"/>
  <c r="AZ275" i="23" s="1"/>
  <c r="BA275" i="23" s="1"/>
  <c r="BG137" i="23"/>
  <c r="BH137" i="23" s="1"/>
  <c r="BI137" i="23" s="1"/>
  <c r="BG285" i="23"/>
  <c r="BH285" i="23" s="1"/>
  <c r="BI285" i="23" s="1"/>
  <c r="BG313" i="23"/>
  <c r="BH313" i="23" s="1"/>
  <c r="BI313" i="23" s="1"/>
  <c r="BG312" i="23"/>
  <c r="BH312" i="23" s="1"/>
  <c r="BI312" i="23" s="1"/>
  <c r="BG322" i="23"/>
  <c r="BH322" i="23" s="1"/>
  <c r="BI322" i="23" s="1"/>
  <c r="BG383" i="23"/>
  <c r="BH383" i="23" s="1"/>
  <c r="BI383" i="23" s="1"/>
  <c r="BG456" i="23"/>
  <c r="BH456" i="23" s="1"/>
  <c r="BI456" i="23" s="1"/>
  <c r="BG448" i="23"/>
  <c r="BH448" i="23" s="1"/>
  <c r="BI448" i="23" s="1"/>
  <c r="BG478" i="23"/>
  <c r="BH478" i="23" s="1"/>
  <c r="BI478" i="23" s="1"/>
  <c r="BG435" i="23"/>
  <c r="BH435" i="23" s="1"/>
  <c r="BI435" i="23" s="1"/>
  <c r="BG626" i="23"/>
  <c r="BH626" i="23" s="1"/>
  <c r="BI626" i="23" s="1"/>
  <c r="BG643" i="23"/>
  <c r="BH643" i="23" s="1"/>
  <c r="BI643" i="23" s="1"/>
  <c r="AY174" i="23"/>
  <c r="AZ174" i="23" s="1"/>
  <c r="BA174" i="23" s="1"/>
  <c r="BG91" i="23"/>
  <c r="BH91" i="23" s="1"/>
  <c r="BI91" i="23" s="1"/>
  <c r="AY280" i="24"/>
  <c r="AZ280" i="24" s="1"/>
  <c r="BA280" i="24" s="1"/>
  <c r="AY414" i="23"/>
  <c r="AZ414" i="23" s="1"/>
  <c r="BA414" i="23" s="1"/>
  <c r="AY206" i="23"/>
  <c r="AZ206" i="23" s="1"/>
  <c r="BA206" i="23" s="1"/>
  <c r="AY268" i="23"/>
  <c r="AZ268" i="23" s="1"/>
  <c r="BA268" i="23" s="1"/>
  <c r="AY138" i="23"/>
  <c r="AZ138" i="23" s="1"/>
  <c r="BA138" i="23" s="1"/>
  <c r="AW540" i="25"/>
  <c r="AX540" i="25"/>
  <c r="AY394" i="24"/>
  <c r="AZ394" i="24" s="1"/>
  <c r="BA394" i="24" s="1"/>
  <c r="AX299" i="25"/>
  <c r="AW299" i="25"/>
  <c r="AX521" i="25"/>
  <c r="AW521" i="25"/>
  <c r="AY67" i="24"/>
  <c r="AZ67" i="24" s="1"/>
  <c r="BA67" i="24" s="1"/>
  <c r="AX72" i="25"/>
  <c r="BG17" i="23"/>
  <c r="BH17" i="23" s="1"/>
  <c r="BI17" i="23" s="1"/>
  <c r="AY447" i="24"/>
  <c r="AZ447" i="24" s="1"/>
  <c r="BA447" i="24" s="1"/>
  <c r="AY288" i="24"/>
  <c r="AZ288" i="24" s="1"/>
  <c r="BA288" i="24" s="1"/>
  <c r="AY147" i="24"/>
  <c r="AZ147" i="24" s="1"/>
  <c r="BA147" i="24" s="1"/>
  <c r="AW456" i="25"/>
  <c r="AX456" i="25"/>
  <c r="AY456" i="25" s="1"/>
  <c r="AZ456" i="25" s="1"/>
  <c r="BA456" i="25" s="1"/>
  <c r="AY466" i="24"/>
  <c r="AZ466" i="24" s="1"/>
  <c r="BA466" i="24" s="1"/>
  <c r="AY481" i="24"/>
  <c r="AZ481" i="24" s="1"/>
  <c r="BA481" i="24" s="1"/>
  <c r="AY475" i="25"/>
  <c r="AZ475" i="25" s="1"/>
  <c r="BA475" i="25" s="1"/>
  <c r="AW440" i="25"/>
  <c r="AY440" i="25" s="1"/>
  <c r="AZ440" i="25" s="1"/>
  <c r="BA440" i="25" s="1"/>
  <c r="AU125" i="23"/>
  <c r="AV125" i="23"/>
  <c r="AW103" i="23"/>
  <c r="AX103" i="23"/>
  <c r="AW597" i="24"/>
  <c r="AY597" i="24" s="1"/>
  <c r="AZ597" i="24" s="1"/>
  <c r="BA597" i="24" s="1"/>
  <c r="AX597" i="24"/>
  <c r="AY542" i="24"/>
  <c r="AZ542" i="24" s="1"/>
  <c r="BA542" i="24" s="1"/>
  <c r="AX547" i="24"/>
  <c r="AY269" i="24"/>
  <c r="AZ269" i="24" s="1"/>
  <c r="BA269" i="24" s="1"/>
  <c r="AY61" i="24"/>
  <c r="AZ61" i="24" s="1"/>
  <c r="BA61" i="24" s="1"/>
  <c r="AY267" i="24"/>
  <c r="AZ267" i="24" s="1"/>
  <c r="BA267" i="24" s="1"/>
  <c r="AY64" i="24"/>
  <c r="AZ64" i="24" s="1"/>
  <c r="BA64" i="24" s="1"/>
  <c r="AY23" i="24"/>
  <c r="AZ23" i="24" s="1"/>
  <c r="BA23" i="24" s="1"/>
  <c r="AW118" i="23"/>
  <c r="AY118" i="23" s="1"/>
  <c r="AZ118" i="23" s="1"/>
  <c r="BA118" i="23" s="1"/>
  <c r="AX118" i="23"/>
  <c r="BF604" i="25"/>
  <c r="BG604" i="25" s="1"/>
  <c r="BH604" i="25" s="1"/>
  <c r="AY386" i="24"/>
  <c r="AZ386" i="24" s="1"/>
  <c r="BA386" i="24" s="1"/>
  <c r="AY432" i="24"/>
  <c r="AZ432" i="24" s="1"/>
  <c r="BA432" i="24" s="1"/>
  <c r="AY130" i="24"/>
  <c r="AZ130" i="24" s="1"/>
  <c r="BA130" i="24" s="1"/>
  <c r="AY176" i="24"/>
  <c r="AZ176" i="24" s="1"/>
  <c r="BA176" i="24" s="1"/>
  <c r="AX613" i="23"/>
  <c r="AW613" i="23"/>
  <c r="AX580" i="23"/>
  <c r="AW580" i="23"/>
  <c r="AY441" i="24"/>
  <c r="AZ441" i="24" s="1"/>
  <c r="BA441" i="24" s="1"/>
  <c r="AY488" i="24"/>
  <c r="AZ488" i="24" s="1"/>
  <c r="BA488" i="24" s="1"/>
  <c r="AY498" i="24"/>
  <c r="AZ498" i="24" s="1"/>
  <c r="BA498" i="24" s="1"/>
  <c r="AY340" i="24"/>
  <c r="AZ340" i="24" s="1"/>
  <c r="BA340" i="24" s="1"/>
  <c r="AY262" i="24"/>
  <c r="AZ262" i="24" s="1"/>
  <c r="BA262" i="24" s="1"/>
  <c r="AW611" i="23"/>
  <c r="AX611" i="23"/>
  <c r="AX562" i="23"/>
  <c r="AW562" i="23"/>
  <c r="AY562" i="23" s="1"/>
  <c r="AZ562" i="23" s="1"/>
  <c r="BA562" i="23" s="1"/>
  <c r="AW377" i="23"/>
  <c r="AX377" i="23"/>
  <c r="AW426" i="23"/>
  <c r="AY426" i="23" s="1"/>
  <c r="AZ426" i="23" s="1"/>
  <c r="BA426" i="23" s="1"/>
  <c r="AX426" i="23"/>
  <c r="AX351" i="23"/>
  <c r="AW351" i="23"/>
  <c r="AY351" i="23" s="1"/>
  <c r="AZ351" i="23" s="1"/>
  <c r="BA351" i="23" s="1"/>
  <c r="AY393" i="23"/>
  <c r="AZ393" i="23" s="1"/>
  <c r="BA393" i="23" s="1"/>
  <c r="AX483" i="23"/>
  <c r="AW483" i="23"/>
  <c r="AY483" i="23" s="1"/>
  <c r="AZ483" i="23" s="1"/>
  <c r="BA483" i="23" s="1"/>
  <c r="AW176" i="23"/>
  <c r="AY176" i="23" s="1"/>
  <c r="AZ176" i="23" s="1"/>
  <c r="BA176" i="23" s="1"/>
  <c r="AX176" i="23"/>
  <c r="AX334" i="23"/>
  <c r="AW334" i="23"/>
  <c r="AY334" i="23" s="1"/>
  <c r="AZ334" i="23" s="1"/>
  <c r="BA334" i="23" s="1"/>
  <c r="AW598" i="23"/>
  <c r="AY598" i="23" s="1"/>
  <c r="AZ598" i="23" s="1"/>
  <c r="BA598" i="23" s="1"/>
  <c r="AX598" i="23"/>
  <c r="AX558" i="23"/>
  <c r="AW558" i="23"/>
  <c r="AY558" i="23" s="1"/>
  <c r="AZ558" i="23" s="1"/>
  <c r="BA558" i="23" s="1"/>
  <c r="AY474" i="23"/>
  <c r="AZ474" i="23" s="1"/>
  <c r="BA474" i="23" s="1"/>
  <c r="AX272" i="23"/>
  <c r="AW272" i="23"/>
  <c r="AX88" i="23"/>
  <c r="AW88" i="23"/>
  <c r="AY88" i="23" s="1"/>
  <c r="AZ88" i="23" s="1"/>
  <c r="BA88" i="23" s="1"/>
  <c r="AY662" i="23"/>
  <c r="AZ662" i="23" s="1"/>
  <c r="BA662" i="23" s="1"/>
  <c r="AY377" i="23"/>
  <c r="AZ377" i="23" s="1"/>
  <c r="BA377" i="23" s="1"/>
  <c r="AX559" i="23"/>
  <c r="AW559" i="23"/>
  <c r="AX271" i="23"/>
  <c r="AW271" i="23"/>
  <c r="AY271" i="23" s="1"/>
  <c r="AZ271" i="23" s="1"/>
  <c r="BA271" i="23" s="1"/>
  <c r="AW581" i="23"/>
  <c r="AX581" i="23"/>
  <c r="AX376" i="23"/>
  <c r="AW376" i="23"/>
  <c r="AY376" i="23" s="1"/>
  <c r="AZ376" i="23" s="1"/>
  <c r="BA376" i="23" s="1"/>
  <c r="AX638" i="23"/>
  <c r="AW638" i="23"/>
  <c r="AY638" i="23" s="1"/>
  <c r="AZ638" i="23" s="1"/>
  <c r="BA638" i="23" s="1"/>
  <c r="AX510" i="23"/>
  <c r="AW510" i="23"/>
  <c r="AY510" i="23" s="1"/>
  <c r="AZ510" i="23" s="1"/>
  <c r="BA510" i="23" s="1"/>
  <c r="AW519" i="23"/>
  <c r="AY519" i="23" s="1"/>
  <c r="AZ519" i="23" s="1"/>
  <c r="BA519" i="23" s="1"/>
  <c r="AX519" i="23"/>
  <c r="AX106" i="23"/>
  <c r="AW106" i="23"/>
  <c r="AY106" i="23" s="1"/>
  <c r="AZ106" i="23" s="1"/>
  <c r="BA106" i="23" s="1"/>
  <c r="AX640" i="23"/>
  <c r="AW640" i="23"/>
  <c r="AY640" i="23" s="1"/>
  <c r="AZ640" i="23" s="1"/>
  <c r="BA640" i="23" s="1"/>
  <c r="AY126" i="23"/>
  <c r="AZ126" i="23" s="1"/>
  <c r="BA126" i="23" s="1"/>
  <c r="AX230" i="23"/>
  <c r="AY230" i="23" s="1"/>
  <c r="AZ230" i="23" s="1"/>
  <c r="BA230" i="23" s="1"/>
  <c r="AW230" i="23"/>
  <c r="AW27" i="23"/>
  <c r="AY27" i="23" s="1"/>
  <c r="AZ27" i="23" s="1"/>
  <c r="BA27" i="23" s="1"/>
  <c r="AX27" i="23"/>
  <c r="AX464" i="23"/>
  <c r="AW464" i="23"/>
  <c r="AY464" i="23" s="1"/>
  <c r="AZ464" i="23" s="1"/>
  <c r="BA464" i="23" s="1"/>
  <c r="AW304" i="23"/>
  <c r="AX304" i="23"/>
  <c r="AX405" i="23"/>
  <c r="AW405" i="23"/>
  <c r="AY405" i="23" s="1"/>
  <c r="AZ405" i="23" s="1"/>
  <c r="BA405" i="23" s="1"/>
  <c r="AW290" i="23"/>
  <c r="AX290" i="23"/>
  <c r="AY290" i="23" s="1"/>
  <c r="AZ290" i="23" s="1"/>
  <c r="BA290" i="23" s="1"/>
  <c r="AV272" i="23"/>
  <c r="AY559" i="23"/>
  <c r="AZ559" i="23" s="1"/>
  <c r="BA559" i="23" s="1"/>
  <c r="AW373" i="23"/>
  <c r="AX373" i="23"/>
  <c r="AY613" i="23"/>
  <c r="AZ613" i="23" s="1"/>
  <c r="BA613" i="23" s="1"/>
  <c r="AW402" i="23"/>
  <c r="AX402" i="23"/>
  <c r="AW216" i="23"/>
  <c r="AY216" i="23" s="1"/>
  <c r="AZ216" i="23" s="1"/>
  <c r="BA216" i="23" s="1"/>
  <c r="AX216" i="23"/>
  <c r="AX283" i="23"/>
  <c r="AW283" i="23"/>
  <c r="AY283" i="23" s="1"/>
  <c r="AZ283" i="23" s="1"/>
  <c r="BA283" i="23" s="1"/>
  <c r="AW636" i="23"/>
  <c r="AY636" i="23" s="1"/>
  <c r="AZ636" i="23" s="1"/>
  <c r="BA636" i="23" s="1"/>
  <c r="AX636" i="23"/>
  <c r="AW62" i="23"/>
  <c r="AY62" i="23" s="1"/>
  <c r="AZ62" i="23" s="1"/>
  <c r="BA62" i="23" s="1"/>
  <c r="AX62" i="23"/>
  <c r="AY443" i="24"/>
  <c r="AZ443" i="24" s="1"/>
  <c r="BA443" i="24" s="1"/>
  <c r="AY483" i="24"/>
  <c r="AZ483" i="24" s="1"/>
  <c r="BA483" i="24" s="1"/>
  <c r="AW446" i="24"/>
  <c r="AY446" i="24" s="1"/>
  <c r="AZ446" i="24" s="1"/>
  <c r="BA446" i="24" s="1"/>
  <c r="AY550" i="24"/>
  <c r="AZ550" i="24" s="1"/>
  <c r="BA550" i="24" s="1"/>
  <c r="AY363" i="24"/>
  <c r="AZ363" i="24" s="1"/>
  <c r="BA363" i="24" s="1"/>
  <c r="AY276" i="24"/>
  <c r="AZ276" i="24" s="1"/>
  <c r="BA276" i="24" s="1"/>
  <c r="AY77" i="24"/>
  <c r="AZ77" i="24" s="1"/>
  <c r="BA77" i="24" s="1"/>
  <c r="AY47" i="24"/>
  <c r="AZ47" i="24" s="1"/>
  <c r="BA47" i="24" s="1"/>
  <c r="BG114" i="24"/>
  <c r="BH114" i="24" s="1"/>
  <c r="BI114" i="24" s="1"/>
  <c r="BG274" i="24"/>
  <c r="BH274" i="24" s="1"/>
  <c r="BI274" i="24" s="1"/>
  <c r="BG263" i="24"/>
  <c r="BH263" i="24" s="1"/>
  <c r="BI263" i="24" s="1"/>
  <c r="BG395" i="24"/>
  <c r="BH395" i="24" s="1"/>
  <c r="BI395" i="24" s="1"/>
  <c r="BG322" i="24"/>
  <c r="BH322" i="24" s="1"/>
  <c r="BI322" i="24" s="1"/>
  <c r="BG384" i="24"/>
  <c r="BH384" i="24" s="1"/>
  <c r="BI384" i="24" s="1"/>
  <c r="BG483" i="24"/>
  <c r="BH483" i="24" s="1"/>
  <c r="BI483" i="24" s="1"/>
  <c r="AW60" i="24"/>
  <c r="AY60" i="24" s="1"/>
  <c r="AZ60" i="24" s="1"/>
  <c r="BA60" i="24" s="1"/>
  <c r="AX366" i="24"/>
  <c r="AY366" i="24" s="1"/>
  <c r="AZ366" i="24" s="1"/>
  <c r="BA366" i="24" s="1"/>
  <c r="AX277" i="24"/>
  <c r="AX340" i="24"/>
  <c r="AY661" i="24"/>
  <c r="AZ661" i="24" s="1"/>
  <c r="BA661" i="24" s="1"/>
  <c r="AW501" i="24"/>
  <c r="AY501" i="24" s="1"/>
  <c r="AZ501" i="24" s="1"/>
  <c r="BA501" i="24" s="1"/>
  <c r="AW467" i="24"/>
  <c r="AY467" i="24" s="1"/>
  <c r="AZ467" i="24" s="1"/>
  <c r="BA467" i="24" s="1"/>
  <c r="AW469" i="24"/>
  <c r="AY469" i="24" s="1"/>
  <c r="AZ469" i="24" s="1"/>
  <c r="BA469" i="24" s="1"/>
  <c r="AW453" i="24"/>
  <c r="AY459" i="24"/>
  <c r="AZ459" i="24" s="1"/>
  <c r="BA459" i="24" s="1"/>
  <c r="AY404" i="24"/>
  <c r="AZ404" i="24" s="1"/>
  <c r="BA404" i="24" s="1"/>
  <c r="AX454" i="24"/>
  <c r="AY253" i="24"/>
  <c r="AZ253" i="24" s="1"/>
  <c r="BA253" i="24" s="1"/>
  <c r="AY166" i="24"/>
  <c r="AZ166" i="24" s="1"/>
  <c r="BA166" i="24" s="1"/>
  <c r="AW144" i="24"/>
  <c r="AY144" i="24" s="1"/>
  <c r="AZ144" i="24" s="1"/>
  <c r="BA144" i="24" s="1"/>
  <c r="AX101" i="24"/>
  <c r="AX164" i="24"/>
  <c r="AY33" i="24"/>
  <c r="AZ33" i="24" s="1"/>
  <c r="BA33" i="24" s="1"/>
  <c r="BG101" i="24"/>
  <c r="BH101" i="24" s="1"/>
  <c r="BI101" i="24" s="1"/>
  <c r="BG448" i="24"/>
  <c r="BH448" i="24" s="1"/>
  <c r="BI448" i="24" s="1"/>
  <c r="BG515" i="24"/>
  <c r="BH515" i="24" s="1"/>
  <c r="BI515" i="24" s="1"/>
  <c r="BG554" i="24"/>
  <c r="BH554" i="24" s="1"/>
  <c r="BI554" i="24" s="1"/>
  <c r="AX414" i="24"/>
  <c r="AY414" i="24" s="1"/>
  <c r="AZ414" i="24" s="1"/>
  <c r="BA414" i="24" s="1"/>
  <c r="AW375" i="24"/>
  <c r="AY375" i="24" s="1"/>
  <c r="AZ375" i="24" s="1"/>
  <c r="BA375" i="24" s="1"/>
  <c r="AW378" i="24"/>
  <c r="AW318" i="24"/>
  <c r="AY318" i="24" s="1"/>
  <c r="AZ318" i="24" s="1"/>
  <c r="BA318" i="24" s="1"/>
  <c r="AY298" i="24"/>
  <c r="AZ298" i="24" s="1"/>
  <c r="BA298" i="24" s="1"/>
  <c r="AW331" i="24"/>
  <c r="AY331" i="24" s="1"/>
  <c r="AZ331" i="24" s="1"/>
  <c r="BA331" i="24" s="1"/>
  <c r="AY246" i="24"/>
  <c r="AZ246" i="24" s="1"/>
  <c r="BA246" i="24" s="1"/>
  <c r="AY98" i="24"/>
  <c r="AZ98" i="24" s="1"/>
  <c r="BA98" i="24" s="1"/>
  <c r="BG48" i="24"/>
  <c r="BH48" i="24" s="1"/>
  <c r="BI48" i="24" s="1"/>
  <c r="AX61" i="24"/>
  <c r="BG155" i="24"/>
  <c r="BH155" i="24" s="1"/>
  <c r="BI155" i="24" s="1"/>
  <c r="BG260" i="24"/>
  <c r="BH260" i="24" s="1"/>
  <c r="BI260" i="24" s="1"/>
  <c r="BG325" i="24"/>
  <c r="BH325" i="24" s="1"/>
  <c r="BI325" i="24" s="1"/>
  <c r="BG423" i="24"/>
  <c r="BH423" i="24" s="1"/>
  <c r="BI423" i="24" s="1"/>
  <c r="BG489" i="24"/>
  <c r="BH489" i="24" s="1"/>
  <c r="BI489" i="24" s="1"/>
  <c r="BG490" i="24"/>
  <c r="BH490" i="24" s="1"/>
  <c r="BI490" i="24" s="1"/>
  <c r="AX500" i="24"/>
  <c r="AY396" i="24"/>
  <c r="AZ396" i="24" s="1"/>
  <c r="BA396" i="24" s="1"/>
  <c r="AY397" i="24"/>
  <c r="AZ397" i="24" s="1"/>
  <c r="BA397" i="24" s="1"/>
  <c r="AW496" i="24"/>
  <c r="AY496" i="24" s="1"/>
  <c r="AZ496" i="24" s="1"/>
  <c r="BA496" i="24" s="1"/>
  <c r="AW593" i="24"/>
  <c r="AY593" i="24" s="1"/>
  <c r="AZ593" i="24" s="1"/>
  <c r="BA593" i="24" s="1"/>
  <c r="AX542" i="24"/>
  <c r="AW513" i="24"/>
  <c r="AY513" i="24" s="1"/>
  <c r="AZ513" i="24" s="1"/>
  <c r="BA513" i="24" s="1"/>
  <c r="AY508" i="24"/>
  <c r="AZ508" i="24" s="1"/>
  <c r="BA508" i="24" s="1"/>
  <c r="AY434" i="24"/>
  <c r="AZ434" i="24" s="1"/>
  <c r="BA434" i="24" s="1"/>
  <c r="AY452" i="24"/>
  <c r="AZ452" i="24" s="1"/>
  <c r="BA452" i="24" s="1"/>
  <c r="AX443" i="24"/>
  <c r="AW380" i="24"/>
  <c r="AY380" i="24" s="1"/>
  <c r="AZ380" i="24" s="1"/>
  <c r="BA380" i="24" s="1"/>
  <c r="AW350" i="24"/>
  <c r="AX234" i="24"/>
  <c r="AY234" i="24" s="1"/>
  <c r="AZ234" i="24" s="1"/>
  <c r="BA234" i="24" s="1"/>
  <c r="AY199" i="24"/>
  <c r="AZ199" i="24" s="1"/>
  <c r="BA199" i="24" s="1"/>
  <c r="AX113" i="24"/>
  <c r="AY113" i="24" s="1"/>
  <c r="AZ113" i="24" s="1"/>
  <c r="BA113" i="24" s="1"/>
  <c r="AY106" i="24"/>
  <c r="AZ106" i="24" s="1"/>
  <c r="AY32" i="24"/>
  <c r="AZ32" i="24" s="1"/>
  <c r="BA32" i="24" s="1"/>
  <c r="BG163" i="24"/>
  <c r="BH163" i="24" s="1"/>
  <c r="BI163" i="24" s="1"/>
  <c r="BG327" i="24"/>
  <c r="BH327" i="24" s="1"/>
  <c r="BI327" i="24" s="1"/>
  <c r="BG296" i="24"/>
  <c r="BH296" i="24" s="1"/>
  <c r="BI296" i="24" s="1"/>
  <c r="BG596" i="24"/>
  <c r="BH596" i="24" s="1"/>
  <c r="BI596" i="24" s="1"/>
  <c r="AY195" i="24"/>
  <c r="AZ195" i="24" s="1"/>
  <c r="BA195" i="24" s="1"/>
  <c r="AY190" i="24"/>
  <c r="AZ190" i="24" s="1"/>
  <c r="BA190" i="24" s="1"/>
  <c r="AY457" i="24"/>
  <c r="AZ457" i="24" s="1"/>
  <c r="BA457" i="24" s="1"/>
  <c r="AW328" i="24"/>
  <c r="AY328" i="24" s="1"/>
  <c r="AZ328" i="24" s="1"/>
  <c r="BA328" i="24" s="1"/>
  <c r="AY191" i="24"/>
  <c r="AZ191" i="24" s="1"/>
  <c r="BA191" i="24" s="1"/>
  <c r="AX230" i="24"/>
  <c r="AY230" i="24" s="1"/>
  <c r="AZ230" i="24" s="1"/>
  <c r="BA230" i="24" s="1"/>
  <c r="AY104" i="24"/>
  <c r="AZ104" i="24" s="1"/>
  <c r="BA104" i="24" s="1"/>
  <c r="BG33" i="24"/>
  <c r="BH33" i="24" s="1"/>
  <c r="BI33" i="24" s="1"/>
  <c r="BG402" i="24"/>
  <c r="BH402" i="24" s="1"/>
  <c r="BI402" i="24" s="1"/>
  <c r="BG428" i="24"/>
  <c r="BH428" i="24" s="1"/>
  <c r="BI428" i="24" s="1"/>
  <c r="BG492" i="24"/>
  <c r="BH492" i="24" s="1"/>
  <c r="BI492" i="24" s="1"/>
  <c r="AY548" i="24"/>
  <c r="AZ548" i="24" s="1"/>
  <c r="BA548" i="24" s="1"/>
  <c r="AY503" i="24"/>
  <c r="AZ503" i="24" s="1"/>
  <c r="BA503" i="24" s="1"/>
  <c r="AX367" i="24"/>
  <c r="AY367" i="24" s="1"/>
  <c r="AZ367" i="24" s="1"/>
  <c r="BA367" i="24" s="1"/>
  <c r="AY289" i="24"/>
  <c r="AZ289" i="24" s="1"/>
  <c r="BA289" i="24" s="1"/>
  <c r="AY292" i="24"/>
  <c r="AZ292" i="24" s="1"/>
  <c r="BA292" i="24" s="1"/>
  <c r="AY354" i="24"/>
  <c r="AZ354" i="24" s="1"/>
  <c r="BA354" i="24" s="1"/>
  <c r="BG140" i="24"/>
  <c r="BH140" i="24" s="1"/>
  <c r="BI140" i="24" s="1"/>
  <c r="BG329" i="24"/>
  <c r="BH329" i="24" s="1"/>
  <c r="BI329" i="24" s="1"/>
  <c r="BG481" i="24"/>
  <c r="BH481" i="24" s="1"/>
  <c r="BI481" i="24" s="1"/>
  <c r="BG497" i="24"/>
  <c r="BH497" i="24" s="1"/>
  <c r="BI497" i="24" s="1"/>
  <c r="AX56" i="24"/>
  <c r="AY56" i="24" s="1"/>
  <c r="AZ56" i="24" s="1"/>
  <c r="BA56" i="24" s="1"/>
  <c r="AY433" i="24"/>
  <c r="AZ433" i="24" s="1"/>
  <c r="BA433" i="24" s="1"/>
  <c r="AW466" i="25"/>
  <c r="AX146" i="25"/>
  <c r="AX22" i="25"/>
  <c r="AY22" i="25" s="1"/>
  <c r="AZ22" i="25" s="1"/>
  <c r="BA22" i="25" s="1"/>
  <c r="AX240" i="25"/>
  <c r="AX105" i="25"/>
  <c r="AY545" i="25"/>
  <c r="AZ545" i="25" s="1"/>
  <c r="BA545" i="25" s="1"/>
  <c r="AY498" i="25"/>
  <c r="AZ498" i="25" s="1"/>
  <c r="BA498" i="25" s="1"/>
  <c r="AY298" i="25"/>
  <c r="AZ298" i="25" s="1"/>
  <c r="BA298" i="25" s="1"/>
  <c r="AY58" i="25"/>
  <c r="AZ58" i="25" s="1"/>
  <c r="BA58" i="25" s="1"/>
  <c r="AX37" i="25"/>
  <c r="AW509" i="25"/>
  <c r="AX320" i="25"/>
  <c r="AW140" i="25"/>
  <c r="AW276" i="25"/>
  <c r="AW309" i="25"/>
  <c r="AY309" i="25" s="1"/>
  <c r="AZ309" i="25" s="1"/>
  <c r="BA309" i="25" s="1"/>
  <c r="AX459" i="25"/>
  <c r="AW86" i="25"/>
  <c r="AY86" i="25" s="1"/>
  <c r="AZ86" i="25" s="1"/>
  <c r="BA86" i="25" s="1"/>
  <c r="AX420" i="25"/>
  <c r="BF607" i="25"/>
  <c r="BG607" i="25" s="1"/>
  <c r="BH607" i="25" s="1"/>
  <c r="AW404" i="25"/>
  <c r="AY404" i="25" s="1"/>
  <c r="AZ404" i="25" s="1"/>
  <c r="BA404" i="25" s="1"/>
  <c r="AX357" i="25"/>
  <c r="AX269" i="25"/>
  <c r="AW336" i="25"/>
  <c r="AX191" i="25"/>
  <c r="AW132" i="25"/>
  <c r="AY132" i="25" s="1"/>
  <c r="AZ132" i="25" s="1"/>
  <c r="BA132" i="25" s="1"/>
  <c r="AW547" i="25"/>
  <c r="AY547" i="25" s="1"/>
  <c r="AZ547" i="25" s="1"/>
  <c r="BA547" i="25" s="1"/>
  <c r="AY507" i="25"/>
  <c r="AZ507" i="25" s="1"/>
  <c r="BA507" i="25" s="1"/>
  <c r="AW481" i="25"/>
  <c r="AW359" i="25"/>
  <c r="AW390" i="25"/>
  <c r="AW241" i="25"/>
  <c r="AW194" i="25"/>
  <c r="AY194" i="25" s="1"/>
  <c r="AZ194" i="25" s="1"/>
  <c r="BA194" i="25" s="1"/>
  <c r="AX263" i="25"/>
  <c r="BF603" i="25"/>
  <c r="BG603" i="25" s="1"/>
  <c r="BH603" i="25" s="1"/>
  <c r="AY427" i="24"/>
  <c r="AZ427" i="24" s="1"/>
  <c r="BA427" i="24" s="1"/>
  <c r="AW368" i="25"/>
  <c r="AY368" i="25" s="1"/>
  <c r="AZ368" i="25" s="1"/>
  <c r="BA368" i="25" s="1"/>
  <c r="AW294" i="25"/>
  <c r="AY294" i="25" s="1"/>
  <c r="AZ294" i="25" s="1"/>
  <c r="BA294" i="25" s="1"/>
  <c r="AW189" i="25"/>
  <c r="AX82" i="25"/>
  <c r="BG11" i="24"/>
  <c r="BH11" i="24" s="1"/>
  <c r="BI11" i="24" s="1"/>
  <c r="BG511" i="24"/>
  <c r="BH511" i="24" s="1"/>
  <c r="BI511" i="24" s="1"/>
  <c r="BG550" i="24"/>
  <c r="BH550" i="24" s="1"/>
  <c r="BI550" i="24" s="1"/>
  <c r="BG599" i="24"/>
  <c r="BH599" i="24" s="1"/>
  <c r="BI599" i="24" s="1"/>
  <c r="BG61" i="24"/>
  <c r="BH61" i="24" s="1"/>
  <c r="BI61" i="24" s="1"/>
  <c r="BG160" i="24"/>
  <c r="BH160" i="24" s="1"/>
  <c r="BI160" i="24" s="1"/>
  <c r="BG54" i="24"/>
  <c r="BH54" i="24" s="1"/>
  <c r="BI54" i="24" s="1"/>
  <c r="BG120" i="24"/>
  <c r="BH120" i="24" s="1"/>
  <c r="BI120" i="24" s="1"/>
  <c r="BG125" i="24"/>
  <c r="BH125" i="24" s="1"/>
  <c r="BI125" i="24" s="1"/>
  <c r="BG18" i="24"/>
  <c r="BH18" i="24" s="1"/>
  <c r="BI18" i="24" s="1"/>
  <c r="BG419" i="24"/>
  <c r="BH419" i="24" s="1"/>
  <c r="BI419" i="24" s="1"/>
  <c r="BG104" i="24"/>
  <c r="BH104" i="24" s="1"/>
  <c r="BI104" i="24" s="1"/>
  <c r="BG127" i="24"/>
  <c r="BH127" i="24" s="1"/>
  <c r="BI127" i="24" s="1"/>
  <c r="BG301" i="24"/>
  <c r="BH301" i="24" s="1"/>
  <c r="BI301" i="24" s="1"/>
  <c r="BG460" i="24"/>
  <c r="BH460" i="24" s="1"/>
  <c r="BI460" i="24" s="1"/>
  <c r="BG464" i="24"/>
  <c r="BH464" i="24" s="1"/>
  <c r="BI464" i="24" s="1"/>
  <c r="BG130" i="24"/>
  <c r="BH130" i="24" s="1"/>
  <c r="BI130" i="24" s="1"/>
  <c r="BG246" i="24"/>
  <c r="BH246" i="24" s="1"/>
  <c r="BI246" i="24" s="1"/>
  <c r="BG407" i="24"/>
  <c r="BH407" i="24" s="1"/>
  <c r="BI407" i="24" s="1"/>
  <c r="BG465" i="24"/>
  <c r="BH465" i="24" s="1"/>
  <c r="BI465" i="24" s="1"/>
  <c r="BG466" i="24"/>
  <c r="BH466" i="24" s="1"/>
  <c r="BI466" i="24" s="1"/>
  <c r="BG282" i="24"/>
  <c r="BH282" i="24" s="1"/>
  <c r="BI282" i="24" s="1"/>
  <c r="BG292" i="24"/>
  <c r="BH292" i="24" s="1"/>
  <c r="BI292" i="24" s="1"/>
  <c r="BG351" i="24"/>
  <c r="BH351" i="24" s="1"/>
  <c r="BI351" i="24" s="1"/>
  <c r="BG28" i="24"/>
  <c r="BH28" i="24" s="1"/>
  <c r="BI28" i="24" s="1"/>
  <c r="BG60" i="24"/>
  <c r="BH60" i="24" s="1"/>
  <c r="BI60" i="24" s="1"/>
  <c r="BG83" i="24"/>
  <c r="BH83" i="24" s="1"/>
  <c r="BI83" i="24" s="1"/>
  <c r="BG291" i="24"/>
  <c r="BH291" i="24" s="1"/>
  <c r="BI291" i="24" s="1"/>
  <c r="BG508" i="24"/>
  <c r="BH508" i="24" s="1"/>
  <c r="BI508" i="24" s="1"/>
  <c r="BG542" i="24"/>
  <c r="BH542" i="24" s="1"/>
  <c r="BI542" i="24" s="1"/>
  <c r="BG23" i="24"/>
  <c r="BH23" i="24" s="1"/>
  <c r="BI23" i="24" s="1"/>
  <c r="BG425" i="24"/>
  <c r="BH425" i="24" s="1"/>
  <c r="BI425" i="24" s="1"/>
  <c r="BG200" i="24"/>
  <c r="BH200" i="24" s="1"/>
  <c r="BI200" i="24" s="1"/>
  <c r="BG507" i="24"/>
  <c r="BH507" i="24" s="1"/>
  <c r="BI507" i="24" s="1"/>
  <c r="BG541" i="24"/>
  <c r="BH541" i="24" s="1"/>
  <c r="BI541" i="24" s="1"/>
  <c r="BG77" i="24"/>
  <c r="BH77" i="24" s="1"/>
  <c r="BI77" i="24" s="1"/>
  <c r="BG197" i="24"/>
  <c r="BH197" i="24" s="1"/>
  <c r="BG241" i="24"/>
  <c r="BH241" i="24" s="1"/>
  <c r="BI241" i="24" s="1"/>
  <c r="BG230" i="24"/>
  <c r="BH230" i="24" s="1"/>
  <c r="BI230" i="24" s="1"/>
  <c r="BG318" i="24"/>
  <c r="BH318" i="24" s="1"/>
  <c r="BI318" i="24" s="1"/>
  <c r="BG378" i="24"/>
  <c r="BH378" i="24" s="1"/>
  <c r="BI378" i="24" s="1"/>
  <c r="BG412" i="24"/>
  <c r="BH412" i="24" s="1"/>
  <c r="BI412" i="24" s="1"/>
  <c r="BG231" i="24"/>
  <c r="BH231" i="24" s="1"/>
  <c r="BI231" i="24" s="1"/>
  <c r="BG397" i="24"/>
  <c r="BH397" i="24" s="1"/>
  <c r="BI397" i="24" s="1"/>
  <c r="BG388" i="24"/>
  <c r="BH388" i="24" s="1"/>
  <c r="BI388" i="24" s="1"/>
  <c r="BG429" i="24"/>
  <c r="BH429" i="24" s="1"/>
  <c r="BI429" i="24" s="1"/>
  <c r="BG132" i="24"/>
  <c r="BH132" i="24" s="1"/>
  <c r="BG316" i="24"/>
  <c r="BH316" i="24" s="1"/>
  <c r="BG595" i="24"/>
  <c r="BH595" i="24" s="1"/>
  <c r="BI595" i="24" s="1"/>
  <c r="BG451" i="24"/>
  <c r="BH451" i="24" s="1"/>
  <c r="BI451" i="24" s="1"/>
  <c r="BG476" i="24"/>
  <c r="BH476" i="24" s="1"/>
  <c r="BI476" i="24" s="1"/>
  <c r="BG202" i="24"/>
  <c r="BH202" i="24" s="1"/>
  <c r="BI202" i="24" s="1"/>
  <c r="BG242" i="24"/>
  <c r="BH242" i="24" s="1"/>
  <c r="BG373" i="24"/>
  <c r="BH373" i="24" s="1"/>
  <c r="BI373" i="24" s="1"/>
  <c r="BG100" i="24"/>
  <c r="BH100" i="24" s="1"/>
  <c r="BI100" i="24" s="1"/>
  <c r="BG212" i="24"/>
  <c r="BH212" i="24" s="1"/>
  <c r="BI212" i="24" s="1"/>
  <c r="BG251" i="24"/>
  <c r="BH251" i="24" s="1"/>
  <c r="BI251" i="24" s="1"/>
  <c r="BG380" i="24"/>
  <c r="BH380" i="24" s="1"/>
  <c r="BI380" i="24" s="1"/>
  <c r="BG473" i="24"/>
  <c r="BH473" i="24" s="1"/>
  <c r="BI473" i="24" s="1"/>
  <c r="BG538" i="24"/>
  <c r="BH538" i="24" s="1"/>
  <c r="BI538" i="24" s="1"/>
  <c r="BG34" i="24"/>
  <c r="BH34" i="24" s="1"/>
  <c r="BI34" i="24" s="1"/>
  <c r="BG59" i="24"/>
  <c r="BH59" i="24" s="1"/>
  <c r="BI59" i="24" s="1"/>
  <c r="BG150" i="24"/>
  <c r="BH150" i="24" s="1"/>
  <c r="BI150" i="24" s="1"/>
  <c r="BG431" i="24"/>
  <c r="BH431" i="24" s="1"/>
  <c r="BI431" i="24" s="1"/>
  <c r="BG546" i="24"/>
  <c r="BH546" i="24" s="1"/>
  <c r="BI546" i="24" s="1"/>
  <c r="BG204" i="24"/>
  <c r="BH204" i="24" s="1"/>
  <c r="BI204" i="24" s="1"/>
  <c r="BG317" i="24"/>
  <c r="BH317" i="24" s="1"/>
  <c r="BI317" i="24" s="1"/>
  <c r="BG445" i="24"/>
  <c r="BH445" i="24" s="1"/>
  <c r="BI445" i="24" s="1"/>
  <c r="AY368" i="24"/>
  <c r="AZ368" i="24" s="1"/>
  <c r="BA368" i="24" s="1"/>
  <c r="AY454" i="24"/>
  <c r="AZ454" i="24" s="1"/>
  <c r="BA454" i="24" s="1"/>
  <c r="AY295" i="24"/>
  <c r="AZ295" i="24" s="1"/>
  <c r="BA295" i="24" s="1"/>
  <c r="AY233" i="24"/>
  <c r="AZ233" i="24" s="1"/>
  <c r="BA233" i="24" s="1"/>
  <c r="AY500" i="24"/>
  <c r="AZ500" i="24" s="1"/>
  <c r="BA500" i="24" s="1"/>
  <c r="AY277" i="24"/>
  <c r="AZ277" i="24" s="1"/>
  <c r="BA277" i="24" s="1"/>
  <c r="AX476" i="24"/>
  <c r="AY204" i="24"/>
  <c r="AZ204" i="24" s="1"/>
  <c r="BA204" i="24" s="1"/>
  <c r="AW422" i="24"/>
  <c r="AX422" i="24"/>
  <c r="AY465" i="24"/>
  <c r="AZ465" i="24" s="1"/>
  <c r="BA465" i="24" s="1"/>
  <c r="AY378" i="24"/>
  <c r="AZ378" i="24" s="1"/>
  <c r="BA378" i="24" s="1"/>
  <c r="AY321" i="24"/>
  <c r="AZ321" i="24" s="1"/>
  <c r="BA321" i="24" s="1"/>
  <c r="AY342" i="24"/>
  <c r="AZ342" i="24" s="1"/>
  <c r="BA342" i="24" s="1"/>
  <c r="AY200" i="24"/>
  <c r="AZ200" i="24" s="1"/>
  <c r="BA200" i="24" s="1"/>
  <c r="AY227" i="24"/>
  <c r="AZ227" i="24" s="1"/>
  <c r="BA227" i="24" s="1"/>
  <c r="AX381" i="24"/>
  <c r="AW381" i="24"/>
  <c r="AY167" i="24"/>
  <c r="AZ167" i="24" s="1"/>
  <c r="BA167" i="24" s="1"/>
  <c r="AY492" i="24"/>
  <c r="AZ492" i="24" s="1"/>
  <c r="BA492" i="24" s="1"/>
  <c r="AX174" i="24"/>
  <c r="AY487" i="24"/>
  <c r="AZ487" i="24" s="1"/>
  <c r="BA487" i="24" s="1"/>
  <c r="AY419" i="24"/>
  <c r="AZ419" i="24" s="1"/>
  <c r="BA419" i="24" s="1"/>
  <c r="AY453" i="24"/>
  <c r="AZ453" i="24" s="1"/>
  <c r="BA453" i="24" s="1"/>
  <c r="AY407" i="24"/>
  <c r="AZ407" i="24" s="1"/>
  <c r="BA407" i="24" s="1"/>
  <c r="AY220" i="24"/>
  <c r="AZ220" i="24" s="1"/>
  <c r="BA220" i="24" s="1"/>
  <c r="AY170" i="24"/>
  <c r="AZ170" i="24" s="1"/>
  <c r="BA170" i="24" s="1"/>
  <c r="AY547" i="24"/>
  <c r="AZ547" i="24" s="1"/>
  <c r="BA547" i="24" s="1"/>
  <c r="AX372" i="24"/>
  <c r="AY372" i="24" s="1"/>
  <c r="AZ372" i="24" s="1"/>
  <c r="BA372" i="24" s="1"/>
  <c r="AY174" i="24"/>
  <c r="AZ174" i="24" s="1"/>
  <c r="BA174" i="24" s="1"/>
  <c r="AY83" i="24"/>
  <c r="AZ83" i="24" s="1"/>
  <c r="BA83" i="24" s="1"/>
  <c r="AY70" i="24"/>
  <c r="AZ70" i="24" s="1"/>
  <c r="BA70" i="24" s="1"/>
  <c r="AY476" i="24"/>
  <c r="AZ476" i="24" s="1"/>
  <c r="BA476" i="24" s="1"/>
  <c r="AY379" i="24"/>
  <c r="AZ379" i="24" s="1"/>
  <c r="BA379" i="24" s="1"/>
  <c r="AY125" i="24"/>
  <c r="AZ125" i="24" s="1"/>
  <c r="BA125" i="24" s="1"/>
  <c r="AY591" i="24"/>
  <c r="AZ591" i="24" s="1"/>
  <c r="BA591" i="24" s="1"/>
  <c r="AY395" i="24"/>
  <c r="AZ395" i="24" s="1"/>
  <c r="BA395" i="24" s="1"/>
  <c r="AY322" i="24"/>
  <c r="AZ322" i="24" s="1"/>
  <c r="BA322" i="24" s="1"/>
  <c r="AY296" i="24"/>
  <c r="AZ296" i="24" s="1"/>
  <c r="BA296" i="24" s="1"/>
  <c r="AY274" i="24"/>
  <c r="AZ274" i="24" s="1"/>
  <c r="BA274" i="24" s="1"/>
  <c r="AY132" i="24"/>
  <c r="AZ132" i="24" s="1"/>
  <c r="AY101" i="24"/>
  <c r="AZ101" i="24" s="1"/>
  <c r="BA101" i="24" s="1"/>
  <c r="AX207" i="24"/>
  <c r="AW207" i="24"/>
  <c r="AY362" i="24"/>
  <c r="AZ362" i="24" s="1"/>
  <c r="BA362" i="24" s="1"/>
  <c r="AW468" i="24"/>
  <c r="AY468" i="24" s="1"/>
  <c r="AZ468" i="24" s="1"/>
  <c r="BA468" i="24" s="1"/>
  <c r="AX468" i="24"/>
  <c r="AW275" i="24"/>
  <c r="AY275" i="24" s="1"/>
  <c r="AZ275" i="24" s="1"/>
  <c r="BA275" i="24" s="1"/>
  <c r="AX275" i="24"/>
  <c r="AY128" i="24"/>
  <c r="AZ128" i="24" s="1"/>
  <c r="BA128" i="24" s="1"/>
  <c r="AU604" i="24"/>
  <c r="AY124" i="24"/>
  <c r="AZ124" i="24" s="1"/>
  <c r="BA124" i="24" s="1"/>
  <c r="AX600" i="24"/>
  <c r="AW600" i="24"/>
  <c r="AY600" i="24" s="1"/>
  <c r="AZ600" i="24" s="1"/>
  <c r="BA600" i="24" s="1"/>
  <c r="AX413" i="24"/>
  <c r="AW413" i="24"/>
  <c r="AW299" i="24"/>
  <c r="AX299" i="24"/>
  <c r="AW598" i="24"/>
  <c r="AY598" i="24" s="1"/>
  <c r="AZ598" i="24" s="1"/>
  <c r="BA598" i="24" s="1"/>
  <c r="AX598" i="24"/>
  <c r="AX306" i="24"/>
  <c r="AW306" i="24"/>
  <c r="AX69" i="24"/>
  <c r="AW69" i="24"/>
  <c r="AX79" i="24"/>
  <c r="AW79" i="24"/>
  <c r="AY519" i="24"/>
  <c r="AZ519" i="24" s="1"/>
  <c r="BA519" i="24" s="1"/>
  <c r="AY479" i="24"/>
  <c r="AZ479" i="24" s="1"/>
  <c r="BA479" i="24" s="1"/>
  <c r="AY406" i="24"/>
  <c r="AZ406" i="24" s="1"/>
  <c r="BA406" i="24" s="1"/>
  <c r="AY251" i="24"/>
  <c r="AZ251" i="24" s="1"/>
  <c r="BA251" i="24" s="1"/>
  <c r="AY315" i="24"/>
  <c r="AZ315" i="24" s="1"/>
  <c r="BA315" i="24" s="1"/>
  <c r="AY92" i="24"/>
  <c r="AZ92" i="24" s="1"/>
  <c r="BA92" i="24" s="1"/>
  <c r="AY15" i="24"/>
  <c r="AZ15" i="24" s="1"/>
  <c r="BA15" i="24" s="1"/>
  <c r="AX596" i="24"/>
  <c r="AW596" i="24"/>
  <c r="AY596" i="24" s="1"/>
  <c r="AZ596" i="24" s="1"/>
  <c r="BA596" i="24" s="1"/>
  <c r="AW257" i="24"/>
  <c r="AX257" i="24"/>
  <c r="AW270" i="24"/>
  <c r="AX270" i="24"/>
  <c r="AW212" i="24"/>
  <c r="AY212" i="24" s="1"/>
  <c r="AZ212" i="24" s="1"/>
  <c r="BA212" i="24" s="1"/>
  <c r="AX212" i="24"/>
  <c r="AY417" i="24"/>
  <c r="AZ417" i="24" s="1"/>
  <c r="BA417" i="24" s="1"/>
  <c r="AY456" i="24"/>
  <c r="AZ456" i="24" s="1"/>
  <c r="BA456" i="24" s="1"/>
  <c r="AY376" i="24"/>
  <c r="AZ376" i="24" s="1"/>
  <c r="BA376" i="24" s="1"/>
  <c r="AY358" i="24"/>
  <c r="AZ358" i="24" s="1"/>
  <c r="BA358" i="24" s="1"/>
  <c r="AY235" i="24"/>
  <c r="AZ235" i="24" s="1"/>
  <c r="BA235" i="24" s="1"/>
  <c r="AY11" i="24"/>
  <c r="AZ11" i="24" s="1"/>
  <c r="BA11" i="24" s="1"/>
  <c r="AX520" i="24"/>
  <c r="AW520" i="24"/>
  <c r="AX470" i="24"/>
  <c r="AW470" i="24"/>
  <c r="AY470" i="24" s="1"/>
  <c r="AZ470" i="24" s="1"/>
  <c r="BA470" i="24" s="1"/>
  <c r="AW361" i="24"/>
  <c r="AX361" i="24"/>
  <c r="AX264" i="24"/>
  <c r="AW264" i="24"/>
  <c r="AY264" i="24" s="1"/>
  <c r="AZ264" i="24" s="1"/>
  <c r="BA264" i="24" s="1"/>
  <c r="AX421" i="24"/>
  <c r="AW421" i="24"/>
  <c r="AW517" i="24"/>
  <c r="AY517" i="24" s="1"/>
  <c r="AZ517" i="24" s="1"/>
  <c r="BA517" i="24" s="1"/>
  <c r="AX517" i="24"/>
  <c r="AW203" i="24"/>
  <c r="AY203" i="24" s="1"/>
  <c r="AZ203" i="24" s="1"/>
  <c r="BA203" i="24" s="1"/>
  <c r="AX203" i="24"/>
  <c r="AX351" i="24"/>
  <c r="AW351" i="24"/>
  <c r="AX282" i="24"/>
  <c r="AW282" i="24"/>
  <c r="AY482" i="24"/>
  <c r="AZ482" i="24" s="1"/>
  <c r="BA482" i="24" s="1"/>
  <c r="AY462" i="24"/>
  <c r="AZ462" i="24" s="1"/>
  <c r="BA462" i="24" s="1"/>
  <c r="AY164" i="24"/>
  <c r="AZ164" i="24" s="1"/>
  <c r="BA164" i="24" s="1"/>
  <c r="AW247" i="24"/>
  <c r="AY247" i="24" s="1"/>
  <c r="AZ247" i="24" s="1"/>
  <c r="BA247" i="24" s="1"/>
  <c r="AX247" i="24"/>
  <c r="AW91" i="24"/>
  <c r="AX91" i="24"/>
  <c r="AY91" i="24" s="1"/>
  <c r="AZ91" i="24" s="1"/>
  <c r="BA91" i="24" s="1"/>
  <c r="AW136" i="24"/>
  <c r="AX136" i="24"/>
  <c r="AW74" i="24"/>
  <c r="AY74" i="24" s="1"/>
  <c r="AZ74" i="24" s="1"/>
  <c r="BA74" i="24" s="1"/>
  <c r="AX74" i="24"/>
  <c r="AY207" i="24"/>
  <c r="AZ207" i="24" s="1"/>
  <c r="BA207" i="24" s="1"/>
  <c r="BG176" i="24"/>
  <c r="BH176" i="24" s="1"/>
  <c r="BI176" i="24" s="1"/>
  <c r="BG170" i="24"/>
  <c r="BH170" i="24" s="1"/>
  <c r="BI170" i="24" s="1"/>
  <c r="BG145" i="24"/>
  <c r="BH145" i="24" s="1"/>
  <c r="BG372" i="24"/>
  <c r="BH372" i="24" s="1"/>
  <c r="BI372" i="24" s="1"/>
  <c r="BG314" i="24"/>
  <c r="BH314" i="24" s="1"/>
  <c r="BI314" i="24" s="1"/>
  <c r="BG367" i="24"/>
  <c r="BH367" i="24" s="1"/>
  <c r="BI367" i="24" s="1"/>
  <c r="BG406" i="24"/>
  <c r="BH406" i="24" s="1"/>
  <c r="BI406" i="24" s="1"/>
  <c r="BG404" i="24"/>
  <c r="BH404" i="24" s="1"/>
  <c r="BI404" i="24" s="1"/>
  <c r="BG458" i="24"/>
  <c r="BH458" i="24" s="1"/>
  <c r="BI458" i="24" s="1"/>
  <c r="BG480" i="24"/>
  <c r="BH480" i="24" s="1"/>
  <c r="BI480" i="24" s="1"/>
  <c r="BG510" i="24"/>
  <c r="BH510" i="24" s="1"/>
  <c r="BI510" i="24" s="1"/>
  <c r="BG544" i="24"/>
  <c r="BH544" i="24" s="1"/>
  <c r="BI544" i="24" s="1"/>
  <c r="AY53" i="24"/>
  <c r="AZ53" i="24" s="1"/>
  <c r="BA53" i="24" s="1"/>
  <c r="AX552" i="24"/>
  <c r="AW552" i="24"/>
  <c r="AY552" i="24" s="1"/>
  <c r="AZ552" i="24" s="1"/>
  <c r="BA552" i="24" s="1"/>
  <c r="AW143" i="24"/>
  <c r="AY143" i="24" s="1"/>
  <c r="AZ143" i="24" s="1"/>
  <c r="BA143" i="24" s="1"/>
  <c r="AX143" i="24"/>
  <c r="AX491" i="24"/>
  <c r="AW491" i="24"/>
  <c r="AY491" i="24" s="1"/>
  <c r="AZ491" i="24" s="1"/>
  <c r="BA491" i="24" s="1"/>
  <c r="AY136" i="24"/>
  <c r="AZ136" i="24" s="1"/>
  <c r="BA136" i="24" s="1"/>
  <c r="AX122" i="24"/>
  <c r="AW122" i="24"/>
  <c r="AW35" i="24"/>
  <c r="AY35" i="24" s="1"/>
  <c r="AZ35" i="24" s="1"/>
  <c r="BA35" i="24" s="1"/>
  <c r="AX35" i="24"/>
  <c r="AW591" i="25"/>
  <c r="AY591" i="25" s="1"/>
  <c r="AZ591" i="25" s="1"/>
  <c r="BA591" i="25" s="1"/>
  <c r="AW384" i="25"/>
  <c r="AX287" i="25"/>
  <c r="AX330" i="25"/>
  <c r="AY330" i="25" s="1"/>
  <c r="AZ330" i="25" s="1"/>
  <c r="BA330" i="25" s="1"/>
  <c r="AW92" i="25"/>
  <c r="AY92" i="25" s="1"/>
  <c r="AZ92" i="25" s="1"/>
  <c r="BA92" i="25" s="1"/>
  <c r="AW549" i="25"/>
  <c r="AW379" i="25"/>
  <c r="AY379" i="25" s="1"/>
  <c r="AZ379" i="25" s="1"/>
  <c r="BA379" i="25" s="1"/>
  <c r="AX439" i="25"/>
  <c r="AW271" i="25"/>
  <c r="AY271" i="25" s="1"/>
  <c r="AZ271" i="25" s="1"/>
  <c r="BA271" i="25" s="1"/>
  <c r="AW492" i="25"/>
  <c r="AY492" i="25" s="1"/>
  <c r="AZ492" i="25" s="1"/>
  <c r="BA492" i="25" s="1"/>
  <c r="AW447" i="25"/>
  <c r="AY447" i="25" s="1"/>
  <c r="AZ447" i="25" s="1"/>
  <c r="BA447" i="25" s="1"/>
  <c r="AX395" i="25"/>
  <c r="AX298" i="25"/>
  <c r="AW340" i="25"/>
  <c r="AY340" i="25" s="1"/>
  <c r="AZ340" i="25" s="1"/>
  <c r="BA340" i="25" s="1"/>
  <c r="AX102" i="25"/>
  <c r="AX332" i="25"/>
  <c r="AY423" i="25"/>
  <c r="AZ423" i="25" s="1"/>
  <c r="BA423" i="25" s="1"/>
  <c r="AY102" i="25"/>
  <c r="AZ102" i="25" s="1"/>
  <c r="BA102" i="25" s="1"/>
  <c r="AX353" i="25"/>
  <c r="AX149" i="25"/>
  <c r="AW396" i="25"/>
  <c r="AY396" i="25" s="1"/>
  <c r="AZ396" i="25" s="1"/>
  <c r="BA396" i="25" s="1"/>
  <c r="AX111" i="25"/>
  <c r="AY227" i="25"/>
  <c r="AZ227" i="25" s="1"/>
  <c r="BA227" i="25" s="1"/>
  <c r="AW167" i="25"/>
  <c r="AY167" i="25" s="1"/>
  <c r="AZ167" i="25" s="1"/>
  <c r="BA167" i="25" s="1"/>
  <c r="AX23" i="25"/>
  <c r="AW243" i="25"/>
  <c r="AY243" i="25" s="1"/>
  <c r="AZ243" i="25" s="1"/>
  <c r="BA243" i="25" s="1"/>
  <c r="AY234" i="25"/>
  <c r="AZ234" i="25" s="1"/>
  <c r="BA234" i="25" s="1"/>
  <c r="AX414" i="25"/>
  <c r="AX245" i="25"/>
  <c r="AY245" i="25" s="1"/>
  <c r="AZ245" i="25" s="1"/>
  <c r="BA245" i="25" s="1"/>
  <c r="AY378" i="25"/>
  <c r="AZ378" i="25" s="1"/>
  <c r="BA378" i="25" s="1"/>
  <c r="AW206" i="25"/>
  <c r="AY206" i="25" s="1"/>
  <c r="AZ206" i="25" s="1"/>
  <c r="BA206" i="25" s="1"/>
  <c r="AW326" i="25"/>
  <c r="AY326" i="25" s="1"/>
  <c r="AZ326" i="25" s="1"/>
  <c r="BA326" i="25" s="1"/>
  <c r="AW443" i="25"/>
  <c r="AY443" i="25" s="1"/>
  <c r="AZ443" i="25" s="1"/>
  <c r="BA443" i="25" s="1"/>
  <c r="AW190" i="25"/>
  <c r="AY190" i="25" s="1"/>
  <c r="AZ190" i="25" s="1"/>
  <c r="BA190" i="25" s="1"/>
  <c r="AX515" i="25"/>
  <c r="AW430" i="25"/>
  <c r="AW399" i="25"/>
  <c r="AY399" i="25" s="1"/>
  <c r="AZ399" i="25" s="1"/>
  <c r="BA399" i="25" s="1"/>
  <c r="AW386" i="25"/>
  <c r="AY386" i="25" s="1"/>
  <c r="AZ386" i="25" s="1"/>
  <c r="BA386" i="25" s="1"/>
  <c r="AW16" i="25"/>
  <c r="AX180" i="25"/>
  <c r="AW59" i="25"/>
  <c r="AW221" i="25"/>
  <c r="AY221" i="25" s="1"/>
  <c r="AZ221" i="25" s="1"/>
  <c r="BA221" i="25" s="1"/>
  <c r="AW183" i="25"/>
  <c r="AY183" i="25" s="1"/>
  <c r="AZ183" i="25" s="1"/>
  <c r="BA183" i="25" s="1"/>
  <c r="AY395" i="25"/>
  <c r="AZ395" i="25" s="1"/>
  <c r="BA395" i="25" s="1"/>
  <c r="AY469" i="25"/>
  <c r="AZ469" i="25" s="1"/>
  <c r="BA469" i="25" s="1"/>
  <c r="AX385" i="25"/>
  <c r="AY385" i="25" s="1"/>
  <c r="AZ385" i="25" s="1"/>
  <c r="BA385" i="25" s="1"/>
  <c r="AX69" i="25"/>
  <c r="AU606" i="25"/>
  <c r="AX606" i="25" s="1"/>
  <c r="AY366" i="25"/>
  <c r="AZ366" i="25" s="1"/>
  <c r="BA366" i="25" s="1"/>
  <c r="AW215" i="25"/>
  <c r="AW286" i="25"/>
  <c r="AY286" i="25" s="1"/>
  <c r="AZ286" i="25" s="1"/>
  <c r="BA286" i="25" s="1"/>
  <c r="AX219" i="25"/>
  <c r="AW488" i="25"/>
  <c r="AY488" i="25" s="1"/>
  <c r="AZ488" i="25" s="1"/>
  <c r="BA488" i="25" s="1"/>
  <c r="AW543" i="25"/>
  <c r="AY543" i="25" s="1"/>
  <c r="AZ543" i="25" s="1"/>
  <c r="BA543" i="25" s="1"/>
  <c r="AX204" i="25"/>
  <c r="AY112" i="25"/>
  <c r="AZ112" i="25" s="1"/>
  <c r="BA112" i="25" s="1"/>
  <c r="AW64" i="25"/>
  <c r="AY64" i="25" s="1"/>
  <c r="AZ64" i="25" s="1"/>
  <c r="BA64" i="25" s="1"/>
  <c r="AW274" i="25"/>
  <c r="AX214" i="25"/>
  <c r="AW184" i="25"/>
  <c r="AY459" i="25"/>
  <c r="AZ459" i="25" s="1"/>
  <c r="BA459" i="25" s="1"/>
  <c r="AY597" i="25"/>
  <c r="AZ597" i="25" s="1"/>
  <c r="BA597" i="25" s="1"/>
  <c r="AX382" i="25"/>
  <c r="AW539" i="25"/>
  <c r="AY481" i="25"/>
  <c r="AZ481" i="25" s="1"/>
  <c r="BA481" i="25" s="1"/>
  <c r="AW468" i="25"/>
  <c r="AY468" i="25" s="1"/>
  <c r="AZ468" i="25" s="1"/>
  <c r="BA468" i="25" s="1"/>
  <c r="AW363" i="25"/>
  <c r="AW303" i="25"/>
  <c r="AY303" i="25" s="1"/>
  <c r="AZ303" i="25" s="1"/>
  <c r="BA303" i="25" s="1"/>
  <c r="AW347" i="25"/>
  <c r="AY347" i="25" s="1"/>
  <c r="AZ347" i="25" s="1"/>
  <c r="BA347" i="25" s="1"/>
  <c r="AY336" i="25"/>
  <c r="AZ336" i="25" s="1"/>
  <c r="BA336" i="25" s="1"/>
  <c r="AW310" i="25"/>
  <c r="AY310" i="25" s="1"/>
  <c r="AZ310" i="25" s="1"/>
  <c r="BA310" i="25" s="1"/>
  <c r="AY149" i="25"/>
  <c r="AZ149" i="25" s="1"/>
  <c r="AW26" i="25"/>
  <c r="AY26" i="25" s="1"/>
  <c r="AZ26" i="25" s="1"/>
  <c r="BA26" i="25" s="1"/>
  <c r="AW148" i="25"/>
  <c r="AY148" i="25" s="1"/>
  <c r="AZ148" i="25" s="1"/>
  <c r="BA148" i="25" s="1"/>
  <c r="AY512" i="25"/>
  <c r="AZ512" i="25" s="1"/>
  <c r="BA512" i="25" s="1"/>
  <c r="AY178" i="25"/>
  <c r="AZ178" i="25" s="1"/>
  <c r="BA178" i="25" s="1"/>
  <c r="AX480" i="25"/>
  <c r="AW402" i="25"/>
  <c r="AY402" i="25" s="1"/>
  <c r="AZ402" i="25" s="1"/>
  <c r="BA402" i="25" s="1"/>
  <c r="AX112" i="25"/>
  <c r="AW226" i="25"/>
  <c r="AX226" i="25"/>
  <c r="AW519" i="25"/>
  <c r="AY519" i="25" s="1"/>
  <c r="AZ519" i="25" s="1"/>
  <c r="BA519" i="25" s="1"/>
  <c r="AY180" i="25"/>
  <c r="AZ180" i="25" s="1"/>
  <c r="BA180" i="25" s="1"/>
  <c r="AU607" i="25"/>
  <c r="AX607" i="25" s="1"/>
  <c r="AW497" i="25"/>
  <c r="AY497" i="25" s="1"/>
  <c r="AZ497" i="25" s="1"/>
  <c r="BA497" i="25" s="1"/>
  <c r="AX5" i="25"/>
  <c r="AY5" i="25" s="1"/>
  <c r="AZ5" i="25" s="1"/>
  <c r="BA5" i="25" s="1"/>
  <c r="AW57" i="25"/>
  <c r="AY57" i="25" s="1"/>
  <c r="AZ57" i="25" s="1"/>
  <c r="BA57" i="25" s="1"/>
  <c r="AY540" i="25"/>
  <c r="AZ540" i="25" s="1"/>
  <c r="BA540" i="25" s="1"/>
  <c r="AW389" i="25"/>
  <c r="AX538" i="25"/>
  <c r="AW455" i="25"/>
  <c r="AY455" i="25" s="1"/>
  <c r="AZ455" i="25" s="1"/>
  <c r="BA455" i="25" s="1"/>
  <c r="AW197" i="25"/>
  <c r="AX228" i="25"/>
  <c r="AW171" i="25"/>
  <c r="AY171" i="25" s="1"/>
  <c r="AZ171" i="25" s="1"/>
  <c r="BA171" i="25" s="1"/>
  <c r="AW477" i="25"/>
  <c r="AY477" i="25" s="1"/>
  <c r="AZ477" i="25" s="1"/>
  <c r="BA477" i="25" s="1"/>
  <c r="AX477" i="25"/>
  <c r="AW141" i="25"/>
  <c r="AX141" i="25"/>
  <c r="AY342" i="25"/>
  <c r="AZ342" i="25" s="1"/>
  <c r="BA342" i="25" s="1"/>
  <c r="AY272" i="25"/>
  <c r="AZ272" i="25" s="1"/>
  <c r="AY41" i="25"/>
  <c r="AZ41" i="25" s="1"/>
  <c r="BA41" i="25" s="1"/>
  <c r="AY435" i="25"/>
  <c r="AZ435" i="25" s="1"/>
  <c r="BA435" i="25" s="1"/>
  <c r="AX239" i="25"/>
  <c r="AX435" i="25"/>
  <c r="AY300" i="25"/>
  <c r="AZ300" i="25" s="1"/>
  <c r="BA300" i="25" s="1"/>
  <c r="AX114" i="25"/>
  <c r="AY414" i="25"/>
  <c r="AZ414" i="25" s="1"/>
  <c r="BA414" i="25" s="1"/>
  <c r="AX238" i="25"/>
  <c r="AY263" i="25"/>
  <c r="AZ263" i="25" s="1"/>
  <c r="BA263" i="25" s="1"/>
  <c r="AY82" i="25"/>
  <c r="AZ82" i="25" s="1"/>
  <c r="BA82" i="25" s="1"/>
  <c r="AY105" i="25"/>
  <c r="AZ105" i="25" s="1"/>
  <c r="BA105" i="25" s="1"/>
  <c r="AY69" i="25"/>
  <c r="AZ69" i="25" s="1"/>
  <c r="BA69" i="25" s="1"/>
  <c r="AY111" i="25"/>
  <c r="AZ111" i="25" s="1"/>
  <c r="AW600" i="25"/>
  <c r="AY600" i="25" s="1"/>
  <c r="AZ600" i="25" s="1"/>
  <c r="BA600" i="25" s="1"/>
  <c r="AW344" i="25"/>
  <c r="AY344" i="25" s="1"/>
  <c r="AZ344" i="25" s="1"/>
  <c r="BA344" i="25" s="1"/>
  <c r="AW248" i="25"/>
  <c r="AY248" i="25" s="1"/>
  <c r="AZ248" i="25" s="1"/>
  <c r="BA248" i="25" s="1"/>
  <c r="AW352" i="25"/>
  <c r="AY352" i="25" s="1"/>
  <c r="AZ352" i="25" s="1"/>
  <c r="BA352" i="25" s="1"/>
  <c r="AY287" i="25"/>
  <c r="AZ287" i="25" s="1"/>
  <c r="BA287" i="25" s="1"/>
  <c r="AW33" i="25"/>
  <c r="AY33" i="25" s="1"/>
  <c r="AZ33" i="25" s="1"/>
  <c r="BA33" i="25" s="1"/>
  <c r="AW126" i="25"/>
  <c r="AY126" i="25" s="1"/>
  <c r="AZ126" i="25" s="1"/>
  <c r="BA126" i="25" s="1"/>
  <c r="AY389" i="25"/>
  <c r="AZ389" i="25" s="1"/>
  <c r="BA389" i="25" s="1"/>
  <c r="AY219" i="25"/>
  <c r="AZ219" i="25" s="1"/>
  <c r="AY660" i="25"/>
  <c r="AZ660" i="25" s="1"/>
  <c r="BA660" i="25" s="1"/>
  <c r="AY599" i="25"/>
  <c r="AZ599" i="25" s="1"/>
  <c r="BA599" i="25" s="1"/>
  <c r="AW551" i="25"/>
  <c r="AY551" i="25" s="1"/>
  <c r="AZ551" i="25" s="1"/>
  <c r="BA551" i="25" s="1"/>
  <c r="AW452" i="25"/>
  <c r="AY452" i="25" s="1"/>
  <c r="AZ452" i="25" s="1"/>
  <c r="BA452" i="25" s="1"/>
  <c r="AW416" i="25"/>
  <c r="AX291" i="25"/>
  <c r="AY291" i="25" s="1"/>
  <c r="AZ291" i="25" s="1"/>
  <c r="BA291" i="25" s="1"/>
  <c r="AW308" i="25"/>
  <c r="AY308" i="25" s="1"/>
  <c r="AZ308" i="25" s="1"/>
  <c r="BA308" i="25" s="1"/>
  <c r="AY214" i="25"/>
  <c r="AZ214" i="25" s="1"/>
  <c r="BA214" i="25" s="1"/>
  <c r="AW161" i="25"/>
  <c r="AY161" i="25" s="1"/>
  <c r="AZ161" i="25" s="1"/>
  <c r="BA161" i="25" s="1"/>
  <c r="AW157" i="25"/>
  <c r="AY157" i="25" s="1"/>
  <c r="AZ157" i="25" s="1"/>
  <c r="AX273" i="25"/>
  <c r="AY273" i="25" s="1"/>
  <c r="AZ273" i="25" s="1"/>
  <c r="BA273" i="25" s="1"/>
  <c r="AY59" i="25"/>
  <c r="AZ59" i="25" s="1"/>
  <c r="BA59" i="25" s="1"/>
  <c r="AY364" i="25"/>
  <c r="AZ364" i="25" s="1"/>
  <c r="BA364" i="25" s="1"/>
  <c r="AY598" i="25"/>
  <c r="AZ598" i="25" s="1"/>
  <c r="BA598" i="25" s="1"/>
  <c r="AW517" i="25"/>
  <c r="AX503" i="25"/>
  <c r="AW493" i="25"/>
  <c r="AW451" i="25"/>
  <c r="AY451" i="25" s="1"/>
  <c r="AZ451" i="25" s="1"/>
  <c r="BA451" i="25" s="1"/>
  <c r="AW307" i="25"/>
  <c r="AY307" i="25" s="1"/>
  <c r="AZ307" i="25" s="1"/>
  <c r="BA307" i="25" s="1"/>
  <c r="AW306" i="25"/>
  <c r="AY306" i="25" s="1"/>
  <c r="AZ306" i="25" s="1"/>
  <c r="BA306" i="25" s="1"/>
  <c r="AW213" i="25"/>
  <c r="AY213" i="25" s="1"/>
  <c r="AZ213" i="25" s="1"/>
  <c r="BA213" i="25" s="1"/>
  <c r="AW162" i="25"/>
  <c r="AY162" i="25" s="1"/>
  <c r="AZ162" i="25" s="1"/>
  <c r="BA162" i="25" s="1"/>
  <c r="AW350" i="25"/>
  <c r="AY350" i="25" s="1"/>
  <c r="AZ350" i="25" s="1"/>
  <c r="BA350" i="25" s="1"/>
  <c r="AX272" i="25"/>
  <c r="AW218" i="25"/>
  <c r="AY218" i="25" s="1"/>
  <c r="AZ218" i="25" s="1"/>
  <c r="BA218" i="25" s="1"/>
  <c r="AX520" i="25"/>
  <c r="AY520" i="25" s="1"/>
  <c r="AZ520" i="25" s="1"/>
  <c r="BA520" i="25" s="1"/>
  <c r="AY262" i="25"/>
  <c r="AZ262" i="25" s="1"/>
  <c r="BA262" i="25" s="1"/>
  <c r="AY554" i="25"/>
  <c r="AZ554" i="25" s="1"/>
  <c r="BA554" i="25" s="1"/>
  <c r="AY476" i="25"/>
  <c r="AZ476" i="25" s="1"/>
  <c r="BA476" i="25" s="1"/>
  <c r="AW27" i="25"/>
  <c r="AY27" i="25" s="1"/>
  <c r="AZ27" i="25" s="1"/>
  <c r="BA27" i="25" s="1"/>
  <c r="AY140" i="25"/>
  <c r="AZ140" i="25" s="1"/>
  <c r="BA140" i="25" s="1"/>
  <c r="AY537" i="25"/>
  <c r="AZ537" i="25" s="1"/>
  <c r="BA537" i="25" s="1"/>
  <c r="AY504" i="25"/>
  <c r="AZ504" i="25" s="1"/>
  <c r="BA504" i="25" s="1"/>
  <c r="AX429" i="25"/>
  <c r="AW251" i="25"/>
  <c r="AY251" i="25" s="1"/>
  <c r="AZ251" i="25" s="1"/>
  <c r="BA251" i="25" s="1"/>
  <c r="AW422" i="25"/>
  <c r="AY422" i="25" s="1"/>
  <c r="AZ422" i="25" s="1"/>
  <c r="BA422" i="25" s="1"/>
  <c r="AX117" i="25"/>
  <c r="AY117" i="25" s="1"/>
  <c r="AZ117" i="25" s="1"/>
  <c r="BA117" i="25" s="1"/>
  <c r="AW174" i="25"/>
  <c r="AY174" i="25" s="1"/>
  <c r="AZ174" i="25" s="1"/>
  <c r="BA174" i="25" s="1"/>
  <c r="AW125" i="25"/>
  <c r="AY125" i="25" s="1"/>
  <c r="AZ125" i="25" s="1"/>
  <c r="BA125" i="25" s="1"/>
  <c r="AY168" i="25"/>
  <c r="AZ168" i="25" s="1"/>
  <c r="BA168" i="25" s="1"/>
  <c r="AX464" i="25"/>
  <c r="AW81" i="25"/>
  <c r="AY81" i="25" s="1"/>
  <c r="AZ81" i="25" s="1"/>
  <c r="BA81" i="25" s="1"/>
  <c r="AX168" i="25"/>
  <c r="AW487" i="25"/>
  <c r="AY487" i="25" s="1"/>
  <c r="AZ487" i="25" s="1"/>
  <c r="BA487" i="25" s="1"/>
  <c r="BF608" i="25"/>
  <c r="BG608" i="25" s="1"/>
  <c r="BH608" i="25" s="1"/>
  <c r="AY549" i="25"/>
  <c r="AZ549" i="25" s="1"/>
  <c r="BA549" i="25" s="1"/>
  <c r="AX496" i="25"/>
  <c r="AY288" i="25"/>
  <c r="AZ288" i="25" s="1"/>
  <c r="BA288" i="25" s="1"/>
  <c r="AW270" i="25"/>
  <c r="AY270" i="25" s="1"/>
  <c r="AZ270" i="25" s="1"/>
  <c r="BA270" i="25" s="1"/>
  <c r="AY267" i="25"/>
  <c r="AZ267" i="25" s="1"/>
  <c r="BA267" i="25" s="1"/>
  <c r="AW301" i="25"/>
  <c r="AY301" i="25" s="1"/>
  <c r="AZ301" i="25" s="1"/>
  <c r="BA301" i="25" s="1"/>
  <c r="AY384" i="25"/>
  <c r="AZ384" i="25" s="1"/>
  <c r="BA384" i="25" s="1"/>
  <c r="AX128" i="25"/>
  <c r="AY128" i="25" s="1"/>
  <c r="AZ128" i="25" s="1"/>
  <c r="BA128" i="25" s="1"/>
  <c r="AX364" i="25"/>
  <c r="AY539" i="25"/>
  <c r="AZ539" i="25" s="1"/>
  <c r="BA539" i="25" s="1"/>
  <c r="AW495" i="25"/>
  <c r="AY495" i="25" s="1"/>
  <c r="AZ495" i="25" s="1"/>
  <c r="BA495" i="25" s="1"/>
  <c r="AX479" i="25"/>
  <c r="AY479" i="25" s="1"/>
  <c r="AZ479" i="25" s="1"/>
  <c r="BA479" i="25" s="1"/>
  <c r="AW19" i="25"/>
  <c r="BF606" i="25"/>
  <c r="BG606" i="25" s="1"/>
  <c r="BH606" i="25" s="1"/>
  <c r="BF605" i="25"/>
  <c r="BG605" i="25" s="1"/>
  <c r="BH605" i="25" s="1"/>
  <c r="AY480" i="25"/>
  <c r="AZ480" i="25" s="1"/>
  <c r="BA480" i="25" s="1"/>
  <c r="AY129" i="25"/>
  <c r="AZ129" i="25" s="1"/>
  <c r="BA129" i="25" s="1"/>
  <c r="AW313" i="25"/>
  <c r="AW412" i="25"/>
  <c r="AY412" i="25" s="1"/>
  <c r="AZ412" i="25" s="1"/>
  <c r="BA412" i="25" s="1"/>
  <c r="AW175" i="25"/>
  <c r="AY175" i="25" s="1"/>
  <c r="AZ175" i="25" s="1"/>
  <c r="BA175" i="25" s="1"/>
  <c r="AW160" i="25"/>
  <c r="AY160" i="25" s="1"/>
  <c r="AZ160" i="25" s="1"/>
  <c r="BA160" i="25" s="1"/>
  <c r="AW501" i="25"/>
  <c r="AY501" i="25" s="1"/>
  <c r="AZ501" i="25" s="1"/>
  <c r="BA501" i="25" s="1"/>
  <c r="AX483" i="25"/>
  <c r="AX504" i="25"/>
  <c r="AY496" i="25"/>
  <c r="AZ496" i="25" s="1"/>
  <c r="BA496" i="25" s="1"/>
  <c r="AW596" i="25"/>
  <c r="AY596" i="25" s="1"/>
  <c r="AZ596" i="25" s="1"/>
  <c r="BA596" i="25" s="1"/>
  <c r="AX537" i="25"/>
  <c r="AY441" i="25"/>
  <c r="AZ441" i="25" s="1"/>
  <c r="BA441" i="25" s="1"/>
  <c r="AW448" i="25"/>
  <c r="AY448" i="25" s="1"/>
  <c r="AZ448" i="25" s="1"/>
  <c r="BA448" i="25" s="1"/>
  <c r="AW421" i="25"/>
  <c r="AY421" i="25" s="1"/>
  <c r="AZ421" i="25" s="1"/>
  <c r="BA421" i="25" s="1"/>
  <c r="AY215" i="25"/>
  <c r="AZ215" i="25" s="1"/>
  <c r="BA215" i="25" s="1"/>
  <c r="AY320" i="25"/>
  <c r="AZ320" i="25" s="1"/>
  <c r="BA320" i="25" s="1"/>
  <c r="AY332" i="25"/>
  <c r="AZ332" i="25" s="1"/>
  <c r="BA332" i="25" s="1"/>
  <c r="AW152" i="25"/>
  <c r="AY152" i="25" s="1"/>
  <c r="AZ152" i="25" s="1"/>
  <c r="BA152" i="25" s="1"/>
  <c r="AY74" i="25"/>
  <c r="AZ74" i="25" s="1"/>
  <c r="BA74" i="25" s="1"/>
  <c r="AW134" i="25"/>
  <c r="AY134" i="25" s="1"/>
  <c r="AZ134" i="25" s="1"/>
  <c r="BA134" i="25" s="1"/>
  <c r="AW144" i="25"/>
  <c r="AY144" i="25" s="1"/>
  <c r="AZ144" i="25" s="1"/>
  <c r="BA144" i="25" s="1"/>
  <c r="AW66" i="25"/>
  <c r="AX32" i="25"/>
  <c r="AY550" i="25"/>
  <c r="AZ550" i="25" s="1"/>
  <c r="BA550" i="25" s="1"/>
  <c r="AY32" i="25"/>
  <c r="AZ32" i="25" s="1"/>
  <c r="BA32" i="25" s="1"/>
  <c r="AY544" i="25"/>
  <c r="AZ544" i="25" s="1"/>
  <c r="BA544" i="25" s="1"/>
  <c r="AW485" i="25"/>
  <c r="AY485" i="25" s="1"/>
  <c r="AZ485" i="25" s="1"/>
  <c r="BA485" i="25" s="1"/>
  <c r="AX445" i="25"/>
  <c r="AY445" i="25" s="1"/>
  <c r="AZ445" i="25" s="1"/>
  <c r="BA445" i="25" s="1"/>
  <c r="AW393" i="25"/>
  <c r="AY393" i="25" s="1"/>
  <c r="AZ393" i="25" s="1"/>
  <c r="BA393" i="25" s="1"/>
  <c r="AX198" i="25"/>
  <c r="AY198" i="25" s="1"/>
  <c r="AZ198" i="25" s="1"/>
  <c r="BA198" i="25" s="1"/>
  <c r="AW235" i="25"/>
  <c r="AY235" i="25" s="1"/>
  <c r="AZ235" i="25" s="1"/>
  <c r="BA235" i="25" s="1"/>
  <c r="AY37" i="25"/>
  <c r="AZ37" i="25" s="1"/>
  <c r="BA37" i="25" s="1"/>
  <c r="AY363" i="25"/>
  <c r="AZ363" i="25" s="1"/>
  <c r="BA363" i="25" s="1"/>
  <c r="AY114" i="25"/>
  <c r="AZ114" i="25" s="1"/>
  <c r="BA114" i="25" s="1"/>
  <c r="AY276" i="25"/>
  <c r="AZ276" i="25" s="1"/>
  <c r="BA276" i="25" s="1"/>
  <c r="BF602" i="25"/>
  <c r="BG602" i="25" s="1"/>
  <c r="BH602" i="25" s="1"/>
  <c r="AV305" i="23"/>
  <c r="BG594" i="24"/>
  <c r="BH594" i="24" s="1"/>
  <c r="BI594" i="24" s="1"/>
  <c r="AX125" i="23"/>
  <c r="AW125" i="23"/>
  <c r="AY509" i="25"/>
  <c r="AZ509" i="25" s="1"/>
  <c r="BA509" i="25" s="1"/>
  <c r="AY483" i="25"/>
  <c r="AZ483" i="25" s="1"/>
  <c r="BA483" i="25" s="1"/>
  <c r="AY521" i="25"/>
  <c r="AZ521" i="25" s="1"/>
  <c r="BA521" i="25" s="1"/>
  <c r="AY231" i="25"/>
  <c r="AZ231" i="25" s="1"/>
  <c r="BA231" i="25" s="1"/>
  <c r="AY189" i="25"/>
  <c r="AZ189" i="25" s="1"/>
  <c r="BA189" i="25" s="1"/>
  <c r="AY345" i="25"/>
  <c r="AZ345" i="25" s="1"/>
  <c r="BA345" i="25" s="1"/>
  <c r="AY471" i="25"/>
  <c r="AZ471" i="25" s="1"/>
  <c r="BA471" i="25" s="1"/>
  <c r="AY217" i="25"/>
  <c r="AZ217" i="25" s="1"/>
  <c r="BA217" i="25" s="1"/>
  <c r="AY256" i="25"/>
  <c r="AZ256" i="25" s="1"/>
  <c r="BA256" i="25" s="1"/>
  <c r="AY283" i="25"/>
  <c r="AZ283" i="25" s="1"/>
  <c r="BA283" i="25" s="1"/>
  <c r="AY538" i="25"/>
  <c r="AZ538" i="25" s="1"/>
  <c r="BA538" i="25" s="1"/>
  <c r="AY506" i="25"/>
  <c r="AZ506" i="25" s="1"/>
  <c r="BA506" i="25" s="1"/>
  <c r="AY401" i="25"/>
  <c r="AZ401" i="25" s="1"/>
  <c r="BA401" i="25" s="1"/>
  <c r="AX381" i="25"/>
  <c r="AY381" i="25" s="1"/>
  <c r="AZ381" i="25" s="1"/>
  <c r="BA381" i="25" s="1"/>
  <c r="AX378" i="25"/>
  <c r="AY228" i="25"/>
  <c r="AZ228" i="25" s="1"/>
  <c r="BA228" i="25" s="1"/>
  <c r="AY16" i="25"/>
  <c r="AZ16" i="25" s="1"/>
  <c r="BA16" i="25" s="1"/>
  <c r="AX518" i="25"/>
  <c r="AW172" i="25"/>
  <c r="AY172" i="25" s="1"/>
  <c r="AZ172" i="25" s="1"/>
  <c r="BA172" i="25" s="1"/>
  <c r="AW410" i="25"/>
  <c r="AY410" i="25" s="1"/>
  <c r="AZ410" i="25" s="1"/>
  <c r="BA410" i="25" s="1"/>
  <c r="AW118" i="25"/>
  <c r="AY118" i="25" s="1"/>
  <c r="AZ118" i="25" s="1"/>
  <c r="BA118" i="25" s="1"/>
  <c r="AW51" i="25"/>
  <c r="AY51" i="25" s="1"/>
  <c r="AZ51" i="25" s="1"/>
  <c r="BA51" i="25" s="1"/>
  <c r="AY517" i="25"/>
  <c r="AZ517" i="25" s="1"/>
  <c r="BA517" i="25" s="1"/>
  <c r="AY313" i="25"/>
  <c r="AZ313" i="25" s="1"/>
  <c r="BA313" i="25" s="1"/>
  <c r="AY265" i="25"/>
  <c r="AZ265" i="25" s="1"/>
  <c r="BA265" i="25" s="1"/>
  <c r="AY446" i="25"/>
  <c r="AZ446" i="25" s="1"/>
  <c r="BA446" i="25" s="1"/>
  <c r="AY411" i="25"/>
  <c r="AZ411" i="25" s="1"/>
  <c r="BA411" i="25" s="1"/>
  <c r="AY358" i="25"/>
  <c r="AZ358" i="25" s="1"/>
  <c r="BA358" i="25" s="1"/>
  <c r="AW284" i="25"/>
  <c r="AY284" i="25" s="1"/>
  <c r="AZ284" i="25" s="1"/>
  <c r="BA284" i="25" s="1"/>
  <c r="AY429" i="25"/>
  <c r="AZ429" i="25" s="1"/>
  <c r="BA429" i="25" s="1"/>
  <c r="AX229" i="25"/>
  <c r="AY241" i="25"/>
  <c r="AZ241" i="25" s="1"/>
  <c r="BA241" i="25" s="1"/>
  <c r="AY146" i="25"/>
  <c r="AZ146" i="25" s="1"/>
  <c r="BA146" i="25" s="1"/>
  <c r="AY427" i="25"/>
  <c r="AZ427" i="25" s="1"/>
  <c r="BA427" i="25" s="1"/>
  <c r="AX550" i="25"/>
  <c r="AX403" i="25"/>
  <c r="AY403" i="25" s="1"/>
  <c r="AZ403" i="25" s="1"/>
  <c r="BA403" i="25" s="1"/>
  <c r="AX372" i="25"/>
  <c r="AY372" i="25" s="1"/>
  <c r="AZ372" i="25" s="1"/>
  <c r="BA372" i="25" s="1"/>
  <c r="AX342" i="25"/>
  <c r="AW249" i="25"/>
  <c r="AY249" i="25" s="1"/>
  <c r="AZ249" i="25" s="1"/>
  <c r="BA249" i="25" s="1"/>
  <c r="AY662" i="25"/>
  <c r="AZ662" i="25" s="1"/>
  <c r="BA662" i="25" s="1"/>
  <c r="AY197" i="25"/>
  <c r="AZ197" i="25" s="1"/>
  <c r="BA197" i="25" s="1"/>
  <c r="AY19" i="25"/>
  <c r="AZ19" i="25" s="1"/>
  <c r="BA19" i="25" s="1"/>
  <c r="AW109" i="25"/>
  <c r="AX109" i="25"/>
  <c r="AX490" i="25"/>
  <c r="AW490" i="25"/>
  <c r="AY490" i="25" s="1"/>
  <c r="AZ490" i="25" s="1"/>
  <c r="BA490" i="25" s="1"/>
  <c r="AX375" i="25"/>
  <c r="AW375" i="25"/>
  <c r="AY375" i="25" s="1"/>
  <c r="AZ375" i="25" s="1"/>
  <c r="BA375" i="25" s="1"/>
  <c r="AX199" i="25"/>
  <c r="AW199" i="25"/>
  <c r="AY199" i="25" s="1"/>
  <c r="AZ199" i="25" s="1"/>
  <c r="AW499" i="25"/>
  <c r="AY499" i="25" s="1"/>
  <c r="AZ499" i="25" s="1"/>
  <c r="BA499" i="25" s="1"/>
  <c r="AX499" i="25"/>
  <c r="AX463" i="25"/>
  <c r="AW463" i="25"/>
  <c r="AY463" i="25" s="1"/>
  <c r="AZ463" i="25" s="1"/>
  <c r="BA463" i="25" s="1"/>
  <c r="AU604" i="25"/>
  <c r="AX604" i="25" s="1"/>
  <c r="AY553" i="25"/>
  <c r="AZ553" i="25" s="1"/>
  <c r="BA553" i="25" s="1"/>
  <c r="AW42" i="25"/>
  <c r="AY42" i="25" s="1"/>
  <c r="AZ42" i="25" s="1"/>
  <c r="BA42" i="25" s="1"/>
  <c r="AW334" i="25"/>
  <c r="AY334" i="25" s="1"/>
  <c r="AZ334" i="25" s="1"/>
  <c r="BA334" i="25" s="1"/>
  <c r="AW302" i="25"/>
  <c r="AY302" i="25" s="1"/>
  <c r="AZ302" i="25" s="1"/>
  <c r="BA302" i="25" s="1"/>
  <c r="AY66" i="25"/>
  <c r="AZ66" i="25" s="1"/>
  <c r="BA66" i="25" s="1"/>
  <c r="AY296" i="25"/>
  <c r="AZ296" i="25" s="1"/>
  <c r="BA296" i="25" s="1"/>
  <c r="AY518" i="25"/>
  <c r="AZ518" i="25" s="1"/>
  <c r="BA518" i="25" s="1"/>
  <c r="AX323" i="25"/>
  <c r="AW323" i="25"/>
  <c r="AX431" i="25"/>
  <c r="AW431" i="25"/>
  <c r="AX361" i="25"/>
  <c r="AW361" i="25"/>
  <c r="AY361" i="25" s="1"/>
  <c r="AZ361" i="25" s="1"/>
  <c r="BA361" i="25" s="1"/>
  <c r="AX522" i="25"/>
  <c r="AW522" i="25"/>
  <c r="AY515" i="25"/>
  <c r="AZ515" i="25" s="1"/>
  <c r="BA515" i="25" s="1"/>
  <c r="AY382" i="25"/>
  <c r="AZ382" i="25" s="1"/>
  <c r="BA382" i="25" s="1"/>
  <c r="AW165" i="25"/>
  <c r="AY165" i="25" s="1"/>
  <c r="AZ165" i="25" s="1"/>
  <c r="BA165" i="25" s="1"/>
  <c r="AX165" i="25"/>
  <c r="AW185" i="25"/>
  <c r="AX185" i="25"/>
  <c r="AW233" i="25"/>
  <c r="AY233" i="25" s="1"/>
  <c r="AZ233" i="25" s="1"/>
  <c r="BA233" i="25" s="1"/>
  <c r="AW426" i="25"/>
  <c r="AY426" i="25" s="1"/>
  <c r="AZ426" i="25" s="1"/>
  <c r="BA426" i="25" s="1"/>
  <c r="AY353" i="25"/>
  <c r="AZ353" i="25" s="1"/>
  <c r="BA353" i="25" s="1"/>
  <c r="AX514" i="25"/>
  <c r="AW514" i="25"/>
  <c r="AY514" i="25" s="1"/>
  <c r="AZ514" i="25" s="1"/>
  <c r="BA514" i="25" s="1"/>
  <c r="AW442" i="25"/>
  <c r="AX442" i="25"/>
  <c r="AY503" i="25"/>
  <c r="AZ503" i="25" s="1"/>
  <c r="BA503" i="25" s="1"/>
  <c r="AY184" i="25"/>
  <c r="AZ184" i="25" s="1"/>
  <c r="BA184" i="25" s="1"/>
  <c r="AY71" i="25"/>
  <c r="AZ71" i="25" s="1"/>
  <c r="BA71" i="25" s="1"/>
  <c r="AY23" i="25"/>
  <c r="AZ23" i="25" s="1"/>
  <c r="BA23" i="25" s="1"/>
  <c r="AX548" i="25"/>
  <c r="AW548" i="25"/>
  <c r="AY548" i="25" s="1"/>
  <c r="AZ548" i="25" s="1"/>
  <c r="BA548" i="25" s="1"/>
  <c r="AX513" i="25"/>
  <c r="AW513" i="25"/>
  <c r="AY513" i="25" s="1"/>
  <c r="AZ513" i="25" s="1"/>
  <c r="BA513" i="25" s="1"/>
  <c r="AY420" i="25"/>
  <c r="AZ420" i="25" s="1"/>
  <c r="BA420" i="25" s="1"/>
  <c r="AY226" i="25"/>
  <c r="AZ226" i="25" s="1"/>
  <c r="BA226" i="25" s="1"/>
  <c r="AV601" i="25"/>
  <c r="AY439" i="25"/>
  <c r="AZ439" i="25" s="1"/>
  <c r="BA439" i="25" s="1"/>
  <c r="AY357" i="25"/>
  <c r="AZ357" i="25" s="1"/>
  <c r="BA357" i="25" s="1"/>
  <c r="AY434" i="25"/>
  <c r="AZ434" i="25" s="1"/>
  <c r="BA434" i="25" s="1"/>
  <c r="AY299" i="25"/>
  <c r="AZ299" i="25" s="1"/>
  <c r="BA299" i="25" s="1"/>
  <c r="AY177" i="25"/>
  <c r="AZ177" i="25" s="1"/>
  <c r="BA177" i="25" s="1"/>
  <c r="AY282" i="25"/>
  <c r="AZ282" i="25" s="1"/>
  <c r="BA282" i="25" s="1"/>
  <c r="AW84" i="25"/>
  <c r="AY84" i="25" s="1"/>
  <c r="AZ84" i="25" s="1"/>
  <c r="BA84" i="25" s="1"/>
  <c r="AW147" i="25"/>
  <c r="AY147" i="25" s="1"/>
  <c r="AZ147" i="25" s="1"/>
  <c r="BA147" i="25" s="1"/>
  <c r="AY123" i="25"/>
  <c r="AZ123" i="25" s="1"/>
  <c r="BA123" i="25" s="1"/>
  <c r="AX101" i="25"/>
  <c r="AW101" i="25"/>
  <c r="AY101" i="25" s="1"/>
  <c r="AZ101" i="25" s="1"/>
  <c r="BA101" i="25" s="1"/>
  <c r="AX79" i="25"/>
  <c r="AW79" i="25"/>
  <c r="AW603" i="25"/>
  <c r="AY603" i="25" s="1"/>
  <c r="AZ603" i="25" s="1"/>
  <c r="BA603" i="25" s="1"/>
  <c r="AW383" i="25"/>
  <c r="AY383" i="25" s="1"/>
  <c r="AZ383" i="25" s="1"/>
  <c r="BA383" i="25" s="1"/>
  <c r="AW319" i="25"/>
  <c r="AY319" i="25" s="1"/>
  <c r="AZ319" i="25" s="1"/>
  <c r="BA319" i="25" s="1"/>
  <c r="AX592" i="25"/>
  <c r="AW592" i="25"/>
  <c r="AY592" i="25" s="1"/>
  <c r="AZ592" i="25" s="1"/>
  <c r="BA592" i="25" s="1"/>
  <c r="AX311" i="25"/>
  <c r="AW311" i="25"/>
  <c r="AW400" i="25"/>
  <c r="AY400" i="25" s="1"/>
  <c r="AZ400" i="25" s="1"/>
  <c r="BA400" i="25" s="1"/>
  <c r="AX400" i="25"/>
  <c r="AY466" i="25"/>
  <c r="AZ466" i="25" s="1"/>
  <c r="BA466" i="25" s="1"/>
  <c r="AY409" i="25"/>
  <c r="AZ409" i="25" s="1"/>
  <c r="BA409" i="25" s="1"/>
  <c r="AY18" i="25"/>
  <c r="AZ18" i="25" s="1"/>
  <c r="BA18" i="25" s="1"/>
  <c r="AY359" i="25"/>
  <c r="AZ359" i="25" s="1"/>
  <c r="BA359" i="25" s="1"/>
  <c r="AY137" i="25"/>
  <c r="AZ137" i="25" s="1"/>
  <c r="AW113" i="25"/>
  <c r="AX113" i="25"/>
  <c r="AX608" i="25"/>
  <c r="AW608" i="25"/>
  <c r="AX500" i="25"/>
  <c r="AW500" i="25"/>
  <c r="AY500" i="25" s="1"/>
  <c r="AZ500" i="25" s="1"/>
  <c r="BA500" i="25" s="1"/>
  <c r="AX508" i="25"/>
  <c r="AW508" i="25"/>
  <c r="AW510" i="25"/>
  <c r="AY510" i="25" s="1"/>
  <c r="AZ510" i="25" s="1"/>
  <c r="BA510" i="25" s="1"/>
  <c r="AX510" i="25"/>
  <c r="AX362" i="25"/>
  <c r="AW362" i="25"/>
  <c r="AY362" i="25" s="1"/>
  <c r="AZ362" i="25" s="1"/>
  <c r="BA362" i="25" s="1"/>
  <c r="AX453" i="25"/>
  <c r="AW453" i="25"/>
  <c r="AX324" i="25"/>
  <c r="AW324" i="25"/>
  <c r="AY324" i="25" s="1"/>
  <c r="AZ324" i="25" s="1"/>
  <c r="BA324" i="25" s="1"/>
  <c r="AX424" i="25"/>
  <c r="AW424" i="25"/>
  <c r="AX349" i="25"/>
  <c r="AW349" i="25"/>
  <c r="AY370" i="25"/>
  <c r="AZ370" i="25" s="1"/>
  <c r="BA370" i="25" s="1"/>
  <c r="AX278" i="25"/>
  <c r="AW278" i="25"/>
  <c r="AX203" i="25"/>
  <c r="AW203" i="25"/>
  <c r="AX601" i="25"/>
  <c r="AW601" i="25"/>
  <c r="AY493" i="25"/>
  <c r="AZ493" i="25" s="1"/>
  <c r="BA493" i="25" s="1"/>
  <c r="AW472" i="25"/>
  <c r="AY472" i="25" s="1"/>
  <c r="AZ472" i="25" s="1"/>
  <c r="BA472" i="25" s="1"/>
  <c r="AX472" i="25"/>
  <c r="AW491" i="25"/>
  <c r="AY491" i="25" s="1"/>
  <c r="AZ491" i="25" s="1"/>
  <c r="BA491" i="25" s="1"/>
  <c r="AX491" i="25"/>
  <c r="AY461" i="25"/>
  <c r="AZ461" i="25" s="1"/>
  <c r="BA461" i="25" s="1"/>
  <c r="AW419" i="25"/>
  <c r="AY419" i="25" s="1"/>
  <c r="AZ419" i="25" s="1"/>
  <c r="BA419" i="25" s="1"/>
  <c r="AX419" i="25"/>
  <c r="AX208" i="25"/>
  <c r="AW208" i="25"/>
  <c r="AY208" i="25" s="1"/>
  <c r="AZ208" i="25" s="1"/>
  <c r="BA208" i="25" s="1"/>
  <c r="AY88" i="25"/>
  <c r="AZ88" i="25" s="1"/>
  <c r="BA88" i="25" s="1"/>
  <c r="AX7" i="25"/>
  <c r="AW7" i="25"/>
  <c r="AX216" i="25"/>
  <c r="AW216" i="25"/>
  <c r="AX80" i="25"/>
  <c r="AW80" i="25"/>
  <c r="AY80" i="25" s="1"/>
  <c r="AZ80" i="25" s="1"/>
  <c r="BA80" i="25" s="1"/>
  <c r="AW486" i="25"/>
  <c r="AY486" i="25" s="1"/>
  <c r="AZ486" i="25" s="1"/>
  <c r="BA486" i="25" s="1"/>
  <c r="AX486" i="25"/>
  <c r="AW494" i="25"/>
  <c r="AY494" i="25" s="1"/>
  <c r="AZ494" i="25" s="1"/>
  <c r="BA494" i="25" s="1"/>
  <c r="AX494" i="25"/>
  <c r="AY416" i="25"/>
  <c r="AZ416" i="25" s="1"/>
  <c r="BA416" i="25" s="1"/>
  <c r="AX257" i="25"/>
  <c r="AW257" i="25"/>
  <c r="AW253" i="25"/>
  <c r="AX253" i="25"/>
  <c r="AW542" i="25"/>
  <c r="AY542" i="25" s="1"/>
  <c r="AZ542" i="25" s="1"/>
  <c r="BA542" i="25" s="1"/>
  <c r="AX542" i="25"/>
  <c r="AX555" i="25"/>
  <c r="AW555" i="25"/>
  <c r="AY555" i="25" s="1"/>
  <c r="AZ555" i="25" s="1"/>
  <c r="BA555" i="25" s="1"/>
  <c r="AX474" i="25"/>
  <c r="AW474" i="25"/>
  <c r="AY474" i="25" s="1"/>
  <c r="AZ474" i="25" s="1"/>
  <c r="BA474" i="25" s="1"/>
  <c r="AW454" i="25"/>
  <c r="AX454" i="25"/>
  <c r="AX373" i="25"/>
  <c r="AW373" i="25"/>
  <c r="AX437" i="25"/>
  <c r="AW437" i="25"/>
  <c r="AX220" i="25"/>
  <c r="AW220" i="25"/>
  <c r="AX661" i="25"/>
  <c r="AW661" i="25"/>
  <c r="AX489" i="25"/>
  <c r="AW489" i="25"/>
  <c r="AY489" i="25" s="1"/>
  <c r="AZ489" i="25" s="1"/>
  <c r="BA489" i="25" s="1"/>
  <c r="AY482" i="25"/>
  <c r="AZ482" i="25" s="1"/>
  <c r="BA482" i="25" s="1"/>
  <c r="AX473" i="25"/>
  <c r="AW473" i="25"/>
  <c r="AY473" i="25" s="1"/>
  <c r="AZ473" i="25" s="1"/>
  <c r="BA473" i="25" s="1"/>
  <c r="AX418" i="25"/>
  <c r="AW418" i="25"/>
  <c r="AX6" i="25"/>
  <c r="AW6" i="25"/>
  <c r="AX133" i="25"/>
  <c r="AW133" i="25"/>
  <c r="AW212" i="25"/>
  <c r="AY212" i="25" s="1"/>
  <c r="AZ212" i="25" s="1"/>
  <c r="BA212" i="25" s="1"/>
  <c r="AX212" i="25"/>
  <c r="AX13" i="25"/>
  <c r="AW13" i="25"/>
  <c r="AY13" i="25" s="1"/>
  <c r="AZ13" i="25" s="1"/>
  <c r="BA13" i="25" s="1"/>
  <c r="AV605" i="25"/>
  <c r="AX595" i="25"/>
  <c r="AW595" i="25"/>
  <c r="AY595" i="25" s="1"/>
  <c r="AZ595" i="25" s="1"/>
  <c r="BA595" i="25" s="1"/>
  <c r="AX552" i="25"/>
  <c r="AW552" i="25"/>
  <c r="AY552" i="25" s="1"/>
  <c r="AZ552" i="25" s="1"/>
  <c r="BA552" i="25" s="1"/>
  <c r="AW516" i="25"/>
  <c r="AY516" i="25" s="1"/>
  <c r="AZ516" i="25" s="1"/>
  <c r="BA516" i="25" s="1"/>
  <c r="AX516" i="25"/>
  <c r="AX511" i="25"/>
  <c r="AW511" i="25"/>
  <c r="AY511" i="25" s="1"/>
  <c r="AZ511" i="25" s="1"/>
  <c r="BA511" i="25" s="1"/>
  <c r="AX444" i="25"/>
  <c r="AW444" i="25"/>
  <c r="AX462" i="25"/>
  <c r="AW462" i="25"/>
  <c r="AX457" i="25"/>
  <c r="AW457" i="25"/>
  <c r="AY457" i="25" s="1"/>
  <c r="AZ457" i="25" s="1"/>
  <c r="BA457" i="25" s="1"/>
  <c r="AX425" i="25"/>
  <c r="AW425" i="25"/>
  <c r="AY430" i="25"/>
  <c r="AZ430" i="25" s="1"/>
  <c r="BA430" i="25" s="1"/>
  <c r="AY390" i="25"/>
  <c r="AZ390" i="25" s="1"/>
  <c r="BA390" i="25" s="1"/>
  <c r="AY274" i="25"/>
  <c r="AZ274" i="25" s="1"/>
  <c r="BA274" i="25" s="1"/>
  <c r="AY232" i="25"/>
  <c r="AZ232" i="25" s="1"/>
  <c r="BA232" i="25" s="1"/>
  <c r="AY275" i="25"/>
  <c r="AZ275" i="25" s="1"/>
  <c r="BA275" i="25" s="1"/>
  <c r="AY50" i="25"/>
  <c r="AZ50" i="25" s="1"/>
  <c r="BA50" i="25" s="1"/>
  <c r="AX605" i="25"/>
  <c r="AW605" i="25"/>
  <c r="AW606" i="25"/>
  <c r="AY606" i="25" s="1"/>
  <c r="AZ606" i="25" s="1"/>
  <c r="BA606" i="25" s="1"/>
  <c r="AW594" i="25"/>
  <c r="AY594" i="25" s="1"/>
  <c r="AZ594" i="25" s="1"/>
  <c r="BA594" i="25" s="1"/>
  <c r="AX594" i="25"/>
  <c r="AX546" i="25"/>
  <c r="AW546" i="25"/>
  <c r="AY546" i="25" s="1"/>
  <c r="AZ546" i="25" s="1"/>
  <c r="BA546" i="25" s="1"/>
  <c r="AX470" i="25"/>
  <c r="AW470" i="25"/>
  <c r="AY470" i="25" s="1"/>
  <c r="AZ470" i="25" s="1"/>
  <c r="BA470" i="25" s="1"/>
  <c r="AX484" i="25"/>
  <c r="AW484" i="25"/>
  <c r="AX505" i="25"/>
  <c r="AW505" i="25"/>
  <c r="AY505" i="25" s="1"/>
  <c r="AZ505" i="25" s="1"/>
  <c r="BA505" i="25" s="1"/>
  <c r="AW467" i="25"/>
  <c r="AY467" i="25" s="1"/>
  <c r="AZ467" i="25" s="1"/>
  <c r="BA467" i="25" s="1"/>
  <c r="AX467" i="25"/>
  <c r="AY268" i="25"/>
  <c r="AZ268" i="25" s="1"/>
  <c r="BA268" i="25" s="1"/>
  <c r="AY239" i="25"/>
  <c r="AZ239" i="25" s="1"/>
  <c r="BA239" i="25" s="1"/>
  <c r="AY229" i="25"/>
  <c r="AZ229" i="25" s="1"/>
  <c r="BA229" i="25" s="1"/>
  <c r="AX432" i="25"/>
  <c r="AW432" i="25"/>
  <c r="AX417" i="25"/>
  <c r="AW417" i="25"/>
  <c r="AX325" i="25"/>
  <c r="AW325" i="25"/>
  <c r="AY325" i="25" s="1"/>
  <c r="AZ325" i="25" s="1"/>
  <c r="AX322" i="25"/>
  <c r="AW322" i="25"/>
  <c r="AY322" i="25" s="1"/>
  <c r="AZ322" i="25" s="1"/>
  <c r="BA322" i="25" s="1"/>
  <c r="AX261" i="25"/>
  <c r="AW261" i="25"/>
  <c r="AY261" i="25" s="1"/>
  <c r="AZ261" i="25" s="1"/>
  <c r="BA261" i="25" s="1"/>
  <c r="AX164" i="25"/>
  <c r="AW164" i="25"/>
  <c r="AX244" i="25"/>
  <c r="AW244" i="25"/>
  <c r="AY244" i="25" s="1"/>
  <c r="AZ244" i="25" s="1"/>
  <c r="AX195" i="25"/>
  <c r="AW195" i="25"/>
  <c r="AY195" i="25" s="1"/>
  <c r="AZ195" i="25" s="1"/>
  <c r="BA195" i="25" s="1"/>
  <c r="AX120" i="25"/>
  <c r="AW120" i="25"/>
  <c r="AX62" i="25"/>
  <c r="AW62" i="25"/>
  <c r="AU602" i="25"/>
  <c r="AV602" i="25"/>
  <c r="AX478" i="25"/>
  <c r="AW478" i="25"/>
  <c r="AW502" i="25"/>
  <c r="AY502" i="25" s="1"/>
  <c r="AZ502" i="25" s="1"/>
  <c r="BA502" i="25" s="1"/>
  <c r="AX502" i="25"/>
  <c r="AX458" i="25"/>
  <c r="AW458" i="25"/>
  <c r="AY458" i="25" s="1"/>
  <c r="AZ458" i="25" s="1"/>
  <c r="BA458" i="25" s="1"/>
  <c r="AX465" i="25"/>
  <c r="AW465" i="25"/>
  <c r="AY465" i="25" s="1"/>
  <c r="AZ465" i="25" s="1"/>
  <c r="BA465" i="25" s="1"/>
  <c r="AX255" i="25"/>
  <c r="AW255" i="25"/>
  <c r="AX73" i="25"/>
  <c r="AW73" i="25"/>
  <c r="AX179" i="25"/>
  <c r="AW179" i="25"/>
  <c r="AX119" i="25"/>
  <c r="AW119" i="25"/>
  <c r="AX507" i="24"/>
  <c r="AW507" i="24"/>
  <c r="AW114" i="24"/>
  <c r="AX114" i="24"/>
  <c r="BG495" i="24"/>
  <c r="BH495" i="24" s="1"/>
  <c r="BI495" i="24" s="1"/>
  <c r="AX606" i="24"/>
  <c r="AW606" i="24"/>
  <c r="BF603" i="24"/>
  <c r="BE603" i="24"/>
  <c r="BG603" i="24" s="1"/>
  <c r="BH603" i="24" s="1"/>
  <c r="BI603" i="24" s="1"/>
  <c r="AY594" i="24"/>
  <c r="AZ594" i="24" s="1"/>
  <c r="BA594" i="24" s="1"/>
  <c r="BF605" i="24"/>
  <c r="BE605" i="24"/>
  <c r="BG605" i="24" s="1"/>
  <c r="BH605" i="24" s="1"/>
  <c r="BI605" i="24" s="1"/>
  <c r="AV606" i="24"/>
  <c r="BF608" i="24"/>
  <c r="BE608" i="24"/>
  <c r="AX599" i="24"/>
  <c r="AW599" i="24"/>
  <c r="AY599" i="24" s="1"/>
  <c r="AZ599" i="24" s="1"/>
  <c r="BA599" i="24" s="1"/>
  <c r="AY518" i="24"/>
  <c r="AZ518" i="24" s="1"/>
  <c r="BA518" i="24" s="1"/>
  <c r="AX486" i="24"/>
  <c r="AW486" i="24"/>
  <c r="AY486" i="24" s="1"/>
  <c r="AZ486" i="24" s="1"/>
  <c r="BA486" i="24" s="1"/>
  <c r="AY444" i="24"/>
  <c r="AZ444" i="24" s="1"/>
  <c r="BA444" i="24" s="1"/>
  <c r="AX365" i="24"/>
  <c r="AW365" i="24"/>
  <c r="AY365" i="24" s="1"/>
  <c r="AZ365" i="24" s="1"/>
  <c r="BA365" i="24" s="1"/>
  <c r="AW245" i="24"/>
  <c r="AY245" i="24" s="1"/>
  <c r="AZ245" i="24" s="1"/>
  <c r="AX245" i="24"/>
  <c r="AW272" i="24"/>
  <c r="AX272" i="24"/>
  <c r="AX172" i="24"/>
  <c r="AW172" i="24"/>
  <c r="BG62" i="24"/>
  <c r="BH62" i="24" s="1"/>
  <c r="BI62" i="24" s="1"/>
  <c r="BG56" i="24"/>
  <c r="BH56" i="24" s="1"/>
  <c r="BI56" i="24" s="1"/>
  <c r="BG113" i="24"/>
  <c r="BH113" i="24" s="1"/>
  <c r="BI113" i="24" s="1"/>
  <c r="BG167" i="24"/>
  <c r="BH167" i="24" s="1"/>
  <c r="BI167" i="24" s="1"/>
  <c r="BG144" i="24"/>
  <c r="BH144" i="24" s="1"/>
  <c r="BI144" i="24" s="1"/>
  <c r="BG268" i="24"/>
  <c r="BH268" i="24" s="1"/>
  <c r="BG257" i="24"/>
  <c r="BH257" i="24" s="1"/>
  <c r="BI257" i="24" s="1"/>
  <c r="BG353" i="24"/>
  <c r="BH353" i="24" s="1"/>
  <c r="BI353" i="24" s="1"/>
  <c r="BG308" i="24"/>
  <c r="BH308" i="24" s="1"/>
  <c r="BI308" i="24" s="1"/>
  <c r="BG472" i="24"/>
  <c r="BH472" i="24" s="1"/>
  <c r="BI472" i="24" s="1"/>
  <c r="BG487" i="24"/>
  <c r="BH487" i="24" s="1"/>
  <c r="BI487" i="24" s="1"/>
  <c r="BG660" i="24"/>
  <c r="BH660" i="24" s="1"/>
  <c r="BI660" i="24" s="1"/>
  <c r="BG662" i="24"/>
  <c r="BH662" i="24" s="1"/>
  <c r="BI662" i="24" s="1"/>
  <c r="AX169" i="24"/>
  <c r="AW169" i="24"/>
  <c r="AY169" i="24" s="1"/>
  <c r="AZ169" i="24" s="1"/>
  <c r="BA169" i="24" s="1"/>
  <c r="BF602" i="24"/>
  <c r="BE602" i="24"/>
  <c r="BG602" i="24" s="1"/>
  <c r="BH602" i="24" s="1"/>
  <c r="BI602" i="24" s="1"/>
  <c r="AX603" i="24"/>
  <c r="AW603" i="24"/>
  <c r="AY603" i="24" s="1"/>
  <c r="AZ603" i="24" s="1"/>
  <c r="BA603" i="24" s="1"/>
  <c r="AX595" i="24"/>
  <c r="AW595" i="24"/>
  <c r="AY595" i="24" s="1"/>
  <c r="AZ595" i="24" s="1"/>
  <c r="BA595" i="24" s="1"/>
  <c r="AW458" i="24"/>
  <c r="AY458" i="24" s="1"/>
  <c r="AZ458" i="24" s="1"/>
  <c r="BA458" i="24" s="1"/>
  <c r="AX458" i="24"/>
  <c r="AY451" i="24"/>
  <c r="AZ451" i="24" s="1"/>
  <c r="BA451" i="24" s="1"/>
  <c r="AX405" i="24"/>
  <c r="AW405" i="24"/>
  <c r="AY405" i="24" s="1"/>
  <c r="AZ405" i="24" s="1"/>
  <c r="BA405" i="24" s="1"/>
  <c r="AY350" i="24"/>
  <c r="AZ350" i="24" s="1"/>
  <c r="BA350" i="24" s="1"/>
  <c r="AX325" i="24"/>
  <c r="AW325" i="24"/>
  <c r="AY325" i="24" s="1"/>
  <c r="AZ325" i="24" s="1"/>
  <c r="BA325" i="24" s="1"/>
  <c r="AW252" i="24"/>
  <c r="AX252" i="24"/>
  <c r="AX163" i="24"/>
  <c r="AY163" i="24" s="1"/>
  <c r="AZ163" i="24" s="1"/>
  <c r="BA163" i="24" s="1"/>
  <c r="AW163" i="24"/>
  <c r="AX165" i="24"/>
  <c r="AW165" i="24"/>
  <c r="AW138" i="24"/>
  <c r="AX138" i="24"/>
  <c r="AX108" i="24"/>
  <c r="AW108" i="24"/>
  <c r="BG65" i="24"/>
  <c r="BH65" i="24" s="1"/>
  <c r="BI65" i="24" s="1"/>
  <c r="BG186" i="24"/>
  <c r="BH186" i="24" s="1"/>
  <c r="BG165" i="24"/>
  <c r="BH165" i="24" s="1"/>
  <c r="BI165" i="24" s="1"/>
  <c r="BG238" i="24"/>
  <c r="BH238" i="24" s="1"/>
  <c r="BI238" i="24" s="1"/>
  <c r="BG270" i="24"/>
  <c r="BH270" i="24" s="1"/>
  <c r="BI270" i="24" s="1"/>
  <c r="BG362" i="24"/>
  <c r="BH362" i="24" s="1"/>
  <c r="BI362" i="24" s="1"/>
  <c r="BG328" i="24"/>
  <c r="BH328" i="24" s="1"/>
  <c r="BI328" i="24" s="1"/>
  <c r="BG376" i="24"/>
  <c r="BH376" i="24" s="1"/>
  <c r="BI376" i="24" s="1"/>
  <c r="BG488" i="24"/>
  <c r="BH488" i="24" s="1"/>
  <c r="BI488" i="24" s="1"/>
  <c r="BG539" i="24"/>
  <c r="BH539" i="24" s="1"/>
  <c r="BI539" i="24" s="1"/>
  <c r="BG548" i="24"/>
  <c r="BH548" i="24" s="1"/>
  <c r="BI548" i="24" s="1"/>
  <c r="BG593" i="24"/>
  <c r="BH593" i="24" s="1"/>
  <c r="BI593" i="24" s="1"/>
  <c r="AW28" i="24"/>
  <c r="AY28" i="24" s="1"/>
  <c r="AZ28" i="24" s="1"/>
  <c r="BA28" i="24" s="1"/>
  <c r="AX28" i="24"/>
  <c r="AW555" i="24"/>
  <c r="AY555" i="24" s="1"/>
  <c r="AZ555" i="24" s="1"/>
  <c r="BA555" i="24" s="1"/>
  <c r="AX555" i="24"/>
  <c r="AX602" i="24"/>
  <c r="AW602" i="24"/>
  <c r="AY602" i="24" s="1"/>
  <c r="AZ602" i="24" s="1"/>
  <c r="BA602" i="24" s="1"/>
  <c r="AX478" i="24"/>
  <c r="AW478" i="24"/>
  <c r="AW485" i="24"/>
  <c r="AY485" i="24" s="1"/>
  <c r="AZ485" i="24" s="1"/>
  <c r="BA485" i="24" s="1"/>
  <c r="AX485" i="24"/>
  <c r="AW402" i="24"/>
  <c r="AX402" i="24"/>
  <c r="AX411" i="24"/>
  <c r="AW411" i="24"/>
  <c r="AX388" i="24"/>
  <c r="AW388" i="24"/>
  <c r="AW317" i="24"/>
  <c r="AX317" i="24"/>
  <c r="AW250" i="24"/>
  <c r="AX250" i="24"/>
  <c r="AW160" i="24"/>
  <c r="AY160" i="24" s="1"/>
  <c r="AZ160" i="24" s="1"/>
  <c r="BA160" i="24" s="1"/>
  <c r="AX160" i="24"/>
  <c r="AX159" i="24"/>
  <c r="AW159" i="24"/>
  <c r="AY159" i="24" s="1"/>
  <c r="AZ159" i="24" s="1"/>
  <c r="BA159" i="24" s="1"/>
  <c r="AY146" i="24"/>
  <c r="AZ146" i="24" s="1"/>
  <c r="BA146" i="24" s="1"/>
  <c r="AX202" i="24"/>
  <c r="AW202" i="24"/>
  <c r="AX107" i="24"/>
  <c r="AW107" i="24"/>
  <c r="BG79" i="24"/>
  <c r="BH79" i="24" s="1"/>
  <c r="BI79" i="24" s="1"/>
  <c r="BG169" i="24"/>
  <c r="BH169" i="24" s="1"/>
  <c r="BI169" i="24" s="1"/>
  <c r="BG253" i="24"/>
  <c r="BH253" i="24" s="1"/>
  <c r="BI253" i="24" s="1"/>
  <c r="BG254" i="24"/>
  <c r="BH254" i="24" s="1"/>
  <c r="BI254" i="24" s="1"/>
  <c r="BG275" i="24"/>
  <c r="BH275" i="24" s="1"/>
  <c r="BI275" i="24" s="1"/>
  <c r="BG394" i="24"/>
  <c r="BH394" i="24" s="1"/>
  <c r="BI394" i="24" s="1"/>
  <c r="BG382" i="24"/>
  <c r="BH382" i="24" s="1"/>
  <c r="BI382" i="24" s="1"/>
  <c r="BG414" i="24"/>
  <c r="BH414" i="24" s="1"/>
  <c r="BI414" i="24" s="1"/>
  <c r="BG496" i="24"/>
  <c r="BH496" i="24" s="1"/>
  <c r="BI496" i="24" s="1"/>
  <c r="BG514" i="24"/>
  <c r="BH514" i="24" s="1"/>
  <c r="BI514" i="24" s="1"/>
  <c r="BG540" i="24"/>
  <c r="BH540" i="24" s="1"/>
  <c r="BI540" i="24" s="1"/>
  <c r="AX604" i="24"/>
  <c r="AW604" i="24"/>
  <c r="AY604" i="24" s="1"/>
  <c r="AZ604" i="24" s="1"/>
  <c r="BA604" i="24" s="1"/>
  <c r="AW420" i="24"/>
  <c r="AX420" i="24"/>
  <c r="AY662" i="24"/>
  <c r="AZ662" i="24" s="1"/>
  <c r="BA662" i="24" s="1"/>
  <c r="AX660" i="24"/>
  <c r="AW660" i="24"/>
  <c r="AY660" i="24" s="1"/>
  <c r="AZ660" i="24" s="1"/>
  <c r="BA660" i="24" s="1"/>
  <c r="BF601" i="24"/>
  <c r="BE601" i="24"/>
  <c r="AX601" i="24"/>
  <c r="AW601" i="24"/>
  <c r="AY601" i="24" s="1"/>
  <c r="AZ601" i="24" s="1"/>
  <c r="BA601" i="24" s="1"/>
  <c r="AY522" i="24"/>
  <c r="AZ522" i="24" s="1"/>
  <c r="BA522" i="24" s="1"/>
  <c r="AW471" i="24"/>
  <c r="AY471" i="24" s="1"/>
  <c r="AZ471" i="24" s="1"/>
  <c r="BA471" i="24" s="1"/>
  <c r="AX471" i="24"/>
  <c r="AX494" i="24"/>
  <c r="AW494" i="24"/>
  <c r="AY494" i="24" s="1"/>
  <c r="AZ494" i="24" s="1"/>
  <c r="BA494" i="24" s="1"/>
  <c r="AX408" i="24"/>
  <c r="AW408" i="24"/>
  <c r="AY408" i="24" s="1"/>
  <c r="AZ408" i="24" s="1"/>
  <c r="BA408" i="24" s="1"/>
  <c r="AX418" i="24"/>
  <c r="AW418" i="24"/>
  <c r="AY418" i="24" s="1"/>
  <c r="AZ418" i="24" s="1"/>
  <c r="BA418" i="24" s="1"/>
  <c r="AW387" i="24"/>
  <c r="AY387" i="24" s="1"/>
  <c r="AZ387" i="24" s="1"/>
  <c r="BA387" i="24" s="1"/>
  <c r="AX387" i="24"/>
  <c r="AW373" i="24"/>
  <c r="AX373" i="24"/>
  <c r="AY256" i="24"/>
  <c r="AZ256" i="24" s="1"/>
  <c r="BA256" i="24" s="1"/>
  <c r="AX268" i="24"/>
  <c r="AW268" i="24"/>
  <c r="AY268" i="24" s="1"/>
  <c r="AZ268" i="24" s="1"/>
  <c r="AX271" i="24"/>
  <c r="AW271" i="24"/>
  <c r="AY271" i="24" s="1"/>
  <c r="AZ271" i="24" s="1"/>
  <c r="BA271" i="24" s="1"/>
  <c r="AX158" i="24"/>
  <c r="AW158" i="24"/>
  <c r="AY75" i="24"/>
  <c r="AZ75" i="24" s="1"/>
  <c r="BA75" i="24" s="1"/>
  <c r="BG199" i="24"/>
  <c r="BH199" i="24" s="1"/>
  <c r="BI199" i="24" s="1"/>
  <c r="BG265" i="24"/>
  <c r="BH265" i="24" s="1"/>
  <c r="BI265" i="24" s="1"/>
  <c r="BG410" i="24"/>
  <c r="BH410" i="24" s="1"/>
  <c r="BI410" i="24" s="1"/>
  <c r="BG299" i="24"/>
  <c r="BH299" i="24" s="1"/>
  <c r="BI299" i="24" s="1"/>
  <c r="BG335" i="24"/>
  <c r="BH335" i="24" s="1"/>
  <c r="BI335" i="24" s="1"/>
  <c r="BG398" i="24"/>
  <c r="BH398" i="24" s="1"/>
  <c r="BI398" i="24" s="1"/>
  <c r="BG422" i="24"/>
  <c r="BH422" i="24" s="1"/>
  <c r="BI422" i="24" s="1"/>
  <c r="BG446" i="24"/>
  <c r="BH446" i="24" s="1"/>
  <c r="BI446" i="24" s="1"/>
  <c r="BG522" i="24"/>
  <c r="BH522" i="24" s="1"/>
  <c r="BI522" i="24" s="1"/>
  <c r="BG518" i="24"/>
  <c r="BH518" i="24" s="1"/>
  <c r="BI518" i="24" s="1"/>
  <c r="BG555" i="24"/>
  <c r="BH555" i="24" s="1"/>
  <c r="BI555" i="24" s="1"/>
  <c r="AX412" i="24"/>
  <c r="AW412" i="24"/>
  <c r="BG146" i="24"/>
  <c r="BH146" i="24" s="1"/>
  <c r="BI146" i="24" s="1"/>
  <c r="AX605" i="24"/>
  <c r="AW605" i="24"/>
  <c r="AV605" i="24"/>
  <c r="AX515" i="24"/>
  <c r="AW515" i="24"/>
  <c r="AY515" i="24" s="1"/>
  <c r="AZ515" i="24" s="1"/>
  <c r="BA515" i="24" s="1"/>
  <c r="AX343" i="24"/>
  <c r="AW343" i="24"/>
  <c r="AY343" i="24" s="1"/>
  <c r="AZ343" i="24" s="1"/>
  <c r="BA343" i="24" s="1"/>
  <c r="AX374" i="24"/>
  <c r="AW374" i="24"/>
  <c r="AX356" i="24"/>
  <c r="AW356" i="24"/>
  <c r="AX311" i="24"/>
  <c r="AW311" i="24"/>
  <c r="AY311" i="24" s="1"/>
  <c r="AZ311" i="24" s="1"/>
  <c r="BA311" i="24" s="1"/>
  <c r="AY231" i="24"/>
  <c r="AZ231" i="24" s="1"/>
  <c r="BA231" i="24" s="1"/>
  <c r="AX95" i="24"/>
  <c r="AW95" i="24"/>
  <c r="AY95" i="24" s="1"/>
  <c r="AZ95" i="24" s="1"/>
  <c r="BA95" i="24" s="1"/>
  <c r="BG216" i="24"/>
  <c r="BH216" i="24" s="1"/>
  <c r="BG234" i="24"/>
  <c r="BH234" i="24" s="1"/>
  <c r="BI234" i="24" s="1"/>
  <c r="BG245" i="24"/>
  <c r="BH245" i="24" s="1"/>
  <c r="BG358" i="24"/>
  <c r="BH358" i="24" s="1"/>
  <c r="BI358" i="24" s="1"/>
  <c r="BG343" i="24"/>
  <c r="BH343" i="24" s="1"/>
  <c r="BI343" i="24" s="1"/>
  <c r="BG453" i="24"/>
  <c r="BH453" i="24" s="1"/>
  <c r="BI453" i="24" s="1"/>
  <c r="BG502" i="24"/>
  <c r="BH502" i="24" s="1"/>
  <c r="BI502" i="24" s="1"/>
  <c r="BG521" i="24"/>
  <c r="BH521" i="24" s="1"/>
  <c r="BI521" i="24" s="1"/>
  <c r="BG551" i="24"/>
  <c r="BH551" i="24" s="1"/>
  <c r="BI551" i="24" s="1"/>
  <c r="BG606" i="24"/>
  <c r="BH606" i="24" s="1"/>
  <c r="BI606" i="24" s="1"/>
  <c r="BG661" i="24"/>
  <c r="BH661" i="24" s="1"/>
  <c r="BI661" i="24" s="1"/>
  <c r="AX54" i="24"/>
  <c r="AW54" i="24"/>
  <c r="AY54" i="24" s="1"/>
  <c r="AZ54" i="24" s="1"/>
  <c r="BA54" i="24" s="1"/>
  <c r="AX26" i="24"/>
  <c r="AW26" i="24"/>
  <c r="AY26" i="24" s="1"/>
  <c r="AZ26" i="24" s="1"/>
  <c r="BA26" i="24" s="1"/>
  <c r="AX472" i="24"/>
  <c r="AW472" i="24"/>
  <c r="AY472" i="24" s="1"/>
  <c r="AZ472" i="24" s="1"/>
  <c r="BA472" i="24" s="1"/>
  <c r="AX62" i="24"/>
  <c r="AW62" i="24"/>
  <c r="AY62" i="24" s="1"/>
  <c r="AZ62" i="24" s="1"/>
  <c r="BA62" i="24" s="1"/>
  <c r="BF607" i="24"/>
  <c r="BE607" i="24"/>
  <c r="BG607" i="24" s="1"/>
  <c r="BH607" i="24" s="1"/>
  <c r="BI607" i="24" s="1"/>
  <c r="BE604" i="24"/>
  <c r="BG604" i="24" s="1"/>
  <c r="BH604" i="24" s="1"/>
  <c r="BI604" i="24" s="1"/>
  <c r="BF604" i="24"/>
  <c r="AU608" i="24"/>
  <c r="AV608" i="24"/>
  <c r="AX445" i="24"/>
  <c r="AW445" i="24"/>
  <c r="AW383" i="24"/>
  <c r="AY383" i="24" s="1"/>
  <c r="AZ383" i="24" s="1"/>
  <c r="BA383" i="24" s="1"/>
  <c r="AX383" i="24"/>
  <c r="AX335" i="24"/>
  <c r="AW335" i="24"/>
  <c r="AX352" i="24"/>
  <c r="AW352" i="24"/>
  <c r="AY352" i="24" s="1"/>
  <c r="AZ352" i="24" s="1"/>
  <c r="BA352" i="24" s="1"/>
  <c r="AY73" i="24"/>
  <c r="AZ73" i="24" s="1"/>
  <c r="BA73" i="24" s="1"/>
  <c r="AW65" i="24"/>
  <c r="AX65" i="24"/>
  <c r="AX93" i="24"/>
  <c r="AW93" i="24"/>
  <c r="BG93" i="24"/>
  <c r="BH93" i="24" s="1"/>
  <c r="BI93" i="24" s="1"/>
  <c r="BG166" i="24"/>
  <c r="BH166" i="24" s="1"/>
  <c r="BI166" i="24" s="1"/>
  <c r="BG95" i="24"/>
  <c r="BH95" i="24" s="1"/>
  <c r="BI95" i="24" s="1"/>
  <c r="BG220" i="24"/>
  <c r="BH220" i="24" s="1"/>
  <c r="BI220" i="24" s="1"/>
  <c r="BG250" i="24"/>
  <c r="BH250" i="24" s="1"/>
  <c r="BI250" i="24" s="1"/>
  <c r="BG247" i="24"/>
  <c r="BH247" i="24" s="1"/>
  <c r="BI247" i="24" s="1"/>
  <c r="BG427" i="24"/>
  <c r="BH427" i="24" s="1"/>
  <c r="BI427" i="24" s="1"/>
  <c r="BG454" i="24"/>
  <c r="BH454" i="24" s="1"/>
  <c r="BI454" i="24" s="1"/>
  <c r="BG455" i="24"/>
  <c r="BH455" i="24" s="1"/>
  <c r="BI455" i="24" s="1"/>
  <c r="BG543" i="24"/>
  <c r="BH543" i="24" s="1"/>
  <c r="BI543" i="24" s="1"/>
  <c r="BG598" i="24"/>
  <c r="BH598" i="24" s="1"/>
  <c r="BI598" i="24" s="1"/>
  <c r="AW48" i="24"/>
  <c r="AX48" i="24"/>
  <c r="AY34" i="24"/>
  <c r="AZ34" i="24" s="1"/>
  <c r="BA34" i="24" s="1"/>
  <c r="AX333" i="24"/>
  <c r="AW333" i="24"/>
  <c r="AV607" i="24"/>
  <c r="AU607" i="24"/>
  <c r="AX511" i="24"/>
  <c r="AW511" i="24"/>
  <c r="AY511" i="24" s="1"/>
  <c r="AZ511" i="24" s="1"/>
  <c r="BA511" i="24" s="1"/>
  <c r="AX369" i="24"/>
  <c r="AW369" i="24"/>
  <c r="AX384" i="24"/>
  <c r="AW384" i="24"/>
  <c r="AY384" i="24" s="1"/>
  <c r="AZ384" i="24" s="1"/>
  <c r="BA384" i="24" s="1"/>
  <c r="AW265" i="24"/>
  <c r="AX265" i="24"/>
  <c r="AY272" i="24"/>
  <c r="AZ272" i="24" s="1"/>
  <c r="BA272" i="24" s="1"/>
  <c r="AX115" i="24"/>
  <c r="AW115" i="24"/>
  <c r="AY115" i="24" s="1"/>
  <c r="AZ115" i="24" s="1"/>
  <c r="BA115" i="24" s="1"/>
  <c r="AW18" i="24"/>
  <c r="AX18" i="24"/>
  <c r="BG147" i="24"/>
  <c r="BH147" i="24" s="1"/>
  <c r="BI147" i="24" s="1"/>
  <c r="BG136" i="24"/>
  <c r="BH136" i="24" s="1"/>
  <c r="BI136" i="24" s="1"/>
  <c r="BG229" i="24"/>
  <c r="BH229" i="24" s="1"/>
  <c r="BI229" i="24" s="1"/>
  <c r="BG252" i="24"/>
  <c r="BH252" i="24" s="1"/>
  <c r="BI252" i="24" s="1"/>
  <c r="BG352" i="24"/>
  <c r="BH352" i="24" s="1"/>
  <c r="BI352" i="24" s="1"/>
  <c r="BG479" i="24"/>
  <c r="BH479" i="24" s="1"/>
  <c r="BI479" i="24" s="1"/>
  <c r="BG506" i="24"/>
  <c r="BH506" i="24" s="1"/>
  <c r="BI506" i="24" s="1"/>
  <c r="BG553" i="24"/>
  <c r="BH553" i="24" s="1"/>
  <c r="BI553" i="24" s="1"/>
  <c r="BG601" i="24"/>
  <c r="BH601" i="24" s="1"/>
  <c r="BI601" i="24" s="1"/>
  <c r="AW305" i="23"/>
  <c r="AY305" i="23" s="1"/>
  <c r="AZ305" i="23" s="1"/>
  <c r="BA305" i="23" s="1"/>
  <c r="AX305" i="23"/>
  <c r="AX619" i="23"/>
  <c r="AW619" i="23"/>
  <c r="AY619" i="23" s="1"/>
  <c r="AZ619" i="23" s="1"/>
  <c r="BA619" i="23" s="1"/>
  <c r="AX583" i="23"/>
  <c r="AW583" i="23"/>
  <c r="AY583" i="23" s="1"/>
  <c r="AZ583" i="23" s="1"/>
  <c r="BA583" i="23" s="1"/>
  <c r="AW527" i="23"/>
  <c r="AY527" i="23" s="1"/>
  <c r="AZ527" i="23" s="1"/>
  <c r="BA527" i="23" s="1"/>
  <c r="AX527" i="23"/>
  <c r="AX520" i="23"/>
  <c r="AW520" i="23"/>
  <c r="AY520" i="23" s="1"/>
  <c r="AZ520" i="23" s="1"/>
  <c r="BA520" i="23" s="1"/>
  <c r="AW654" i="23"/>
  <c r="AY654" i="23" s="1"/>
  <c r="AZ654" i="23" s="1"/>
  <c r="BA654" i="23" s="1"/>
  <c r="AX654" i="23"/>
  <c r="AY603" i="23"/>
  <c r="AZ603" i="23" s="1"/>
  <c r="BA603" i="23" s="1"/>
  <c r="AW608" i="23"/>
  <c r="AY608" i="23" s="1"/>
  <c r="AZ608" i="23" s="1"/>
  <c r="BA608" i="23" s="1"/>
  <c r="AX608" i="23"/>
  <c r="AX364" i="23"/>
  <c r="AW364" i="23"/>
  <c r="AY364" i="23" s="1"/>
  <c r="AZ364" i="23" s="1"/>
  <c r="BA364" i="23" s="1"/>
  <c r="AX265" i="23"/>
  <c r="AW265" i="23"/>
  <c r="AX243" i="23"/>
  <c r="AY243" i="23" s="1"/>
  <c r="AZ243" i="23" s="1"/>
  <c r="BA243" i="23" s="1"/>
  <c r="AW243" i="23"/>
  <c r="AW231" i="23"/>
  <c r="AX231" i="23"/>
  <c r="AW119" i="23"/>
  <c r="AY119" i="23" s="1"/>
  <c r="AZ119" i="23" s="1"/>
  <c r="BA119" i="23" s="1"/>
  <c r="AX119" i="23"/>
  <c r="BG162" i="23"/>
  <c r="BH162" i="23" s="1"/>
  <c r="BI162" i="23" s="1"/>
  <c r="BG132" i="23"/>
  <c r="BH132" i="23" s="1"/>
  <c r="BI132" i="23" s="1"/>
  <c r="BG256" i="23"/>
  <c r="BH256" i="23" s="1"/>
  <c r="BI256" i="23" s="1"/>
  <c r="BG272" i="23"/>
  <c r="BH272" i="23" s="1"/>
  <c r="BI272" i="23" s="1"/>
  <c r="BG374" i="23"/>
  <c r="BH374" i="23" s="1"/>
  <c r="BI374" i="23" s="1"/>
  <c r="BG404" i="23"/>
  <c r="BH404" i="23" s="1"/>
  <c r="BI404" i="23" s="1"/>
  <c r="BG378" i="23"/>
  <c r="BH378" i="23" s="1"/>
  <c r="BG453" i="23"/>
  <c r="BH453" i="23" s="1"/>
  <c r="BI453" i="23" s="1"/>
  <c r="BG423" i="23"/>
  <c r="BH423" i="23" s="1"/>
  <c r="BI423" i="23" s="1"/>
  <c r="BG495" i="23"/>
  <c r="BH495" i="23" s="1"/>
  <c r="BI495" i="23" s="1"/>
  <c r="BG554" i="23"/>
  <c r="BH554" i="23" s="1"/>
  <c r="BI554" i="23" s="1"/>
  <c r="BG597" i="23"/>
  <c r="BH597" i="23" s="1"/>
  <c r="BI597" i="23" s="1"/>
  <c r="BG637" i="23"/>
  <c r="BH637" i="23" s="1"/>
  <c r="BI637" i="23" s="1"/>
  <c r="AX114" i="23"/>
  <c r="AW114" i="23"/>
  <c r="AY114" i="23" s="1"/>
  <c r="AZ114" i="23" s="1"/>
  <c r="BA114" i="23" s="1"/>
  <c r="AW113" i="23"/>
  <c r="AY113" i="23" s="1"/>
  <c r="AZ113" i="23" s="1"/>
  <c r="BA113" i="23" s="1"/>
  <c r="AX113" i="23"/>
  <c r="AX48" i="23"/>
  <c r="AW48" i="23"/>
  <c r="AY48" i="23" s="1"/>
  <c r="AZ48" i="23" s="1"/>
  <c r="BA48" i="23" s="1"/>
  <c r="AW484" i="23"/>
  <c r="AX484" i="23"/>
  <c r="BG507" i="23"/>
  <c r="BH507" i="23" s="1"/>
  <c r="BI507" i="23" s="1"/>
  <c r="BG604" i="23"/>
  <c r="BH604" i="23" s="1"/>
  <c r="BI604" i="23" s="1"/>
  <c r="AY610" i="23"/>
  <c r="AZ610" i="23" s="1"/>
  <c r="BA610" i="23" s="1"/>
  <c r="AX564" i="23"/>
  <c r="AW564" i="23"/>
  <c r="AY554" i="23"/>
  <c r="AZ554" i="23" s="1"/>
  <c r="BA554" i="23" s="1"/>
  <c r="AX538" i="23"/>
  <c r="AW538" i="23"/>
  <c r="AY538" i="23" s="1"/>
  <c r="AZ538" i="23" s="1"/>
  <c r="BA538" i="23" s="1"/>
  <c r="AX539" i="23"/>
  <c r="AY539" i="23" s="1"/>
  <c r="AZ539" i="23" s="1"/>
  <c r="BA539" i="23" s="1"/>
  <c r="AW539" i="23"/>
  <c r="AU431" i="23"/>
  <c r="AX389" i="23"/>
  <c r="AW389" i="23"/>
  <c r="AX354" i="23"/>
  <c r="AW354" i="23"/>
  <c r="AY354" i="23" s="1"/>
  <c r="AZ354" i="23" s="1"/>
  <c r="BA354" i="23" s="1"/>
  <c r="AX369" i="23"/>
  <c r="AW369" i="23"/>
  <c r="BF305" i="23"/>
  <c r="BE305" i="23"/>
  <c r="BG305" i="23" s="1"/>
  <c r="BH305" i="23" s="1"/>
  <c r="BI305" i="23" s="1"/>
  <c r="AY259" i="23"/>
  <c r="AZ259" i="23" s="1"/>
  <c r="BA259" i="23" s="1"/>
  <c r="AY270" i="23"/>
  <c r="AZ270" i="23" s="1"/>
  <c r="BA270" i="23" s="1"/>
  <c r="AX342" i="23"/>
  <c r="AW342" i="23"/>
  <c r="AX195" i="23"/>
  <c r="AW195" i="23"/>
  <c r="AY195" i="23" s="1"/>
  <c r="AZ195" i="23" s="1"/>
  <c r="BA195" i="23" s="1"/>
  <c r="AX238" i="23"/>
  <c r="AW238" i="23"/>
  <c r="AY238" i="23" s="1"/>
  <c r="AZ238" i="23" s="1"/>
  <c r="BA238" i="23" s="1"/>
  <c r="AY226" i="23"/>
  <c r="AZ226" i="23" s="1"/>
  <c r="BA226" i="23" s="1"/>
  <c r="AX269" i="23"/>
  <c r="AW269" i="23"/>
  <c r="AX163" i="23"/>
  <c r="AW163" i="23"/>
  <c r="BG182" i="23"/>
  <c r="BH182" i="23" s="1"/>
  <c r="BG352" i="23"/>
  <c r="BH352" i="23" s="1"/>
  <c r="BI352" i="23" s="1"/>
  <c r="BG320" i="23"/>
  <c r="BH320" i="23" s="1"/>
  <c r="BI320" i="23" s="1"/>
  <c r="BG319" i="23"/>
  <c r="BH319" i="23" s="1"/>
  <c r="BI319" i="23" s="1"/>
  <c r="BG343" i="23"/>
  <c r="BH343" i="23" s="1"/>
  <c r="BI343" i="23" s="1"/>
  <c r="BG388" i="23"/>
  <c r="BH388" i="23" s="1"/>
  <c r="BI388" i="23" s="1"/>
  <c r="BG392" i="23"/>
  <c r="BH392" i="23" s="1"/>
  <c r="BI392" i="23" s="1"/>
  <c r="BG484" i="23"/>
  <c r="BH484" i="23" s="1"/>
  <c r="BI484" i="23" s="1"/>
  <c r="BG443" i="23"/>
  <c r="BH443" i="23" s="1"/>
  <c r="BI443" i="23" s="1"/>
  <c r="BG513" i="23"/>
  <c r="BH513" i="23" s="1"/>
  <c r="BI513" i="23" s="1"/>
  <c r="BG504" i="23"/>
  <c r="BH504" i="23" s="1"/>
  <c r="BI504" i="23" s="1"/>
  <c r="BG564" i="23"/>
  <c r="BH564" i="23" s="1"/>
  <c r="BI564" i="23" s="1"/>
  <c r="BG627" i="23"/>
  <c r="BH627" i="23" s="1"/>
  <c r="BI627" i="23" s="1"/>
  <c r="BG602" i="23"/>
  <c r="BH602" i="23" s="1"/>
  <c r="BI602" i="23" s="1"/>
  <c r="BG650" i="23"/>
  <c r="BH650" i="23" s="1"/>
  <c r="BI650" i="23" s="1"/>
  <c r="AX13" i="23"/>
  <c r="AW13" i="23"/>
  <c r="AY13" i="23" s="1"/>
  <c r="AZ13" i="23" s="1"/>
  <c r="BA13" i="23" s="1"/>
  <c r="AX630" i="23"/>
  <c r="AW630" i="23"/>
  <c r="AY630" i="23" s="1"/>
  <c r="AZ630" i="23" s="1"/>
  <c r="BA630" i="23" s="1"/>
  <c r="AX392" i="23"/>
  <c r="AW392" i="23"/>
  <c r="AY392" i="23" s="1"/>
  <c r="AZ392" i="23" s="1"/>
  <c r="BA392" i="23" s="1"/>
  <c r="AY269" i="23"/>
  <c r="AZ269" i="23" s="1"/>
  <c r="BA269" i="23" s="1"/>
  <c r="BG606" i="23"/>
  <c r="BH606" i="23" s="1"/>
  <c r="BI606" i="23" s="1"/>
  <c r="AY650" i="23"/>
  <c r="AZ650" i="23" s="1"/>
  <c r="BA650" i="23" s="1"/>
  <c r="AW420" i="23"/>
  <c r="AX420" i="23"/>
  <c r="BF431" i="23"/>
  <c r="BE431" i="23"/>
  <c r="BG431" i="23" s="1"/>
  <c r="BH431" i="23" s="1"/>
  <c r="BI431" i="23" s="1"/>
  <c r="AX391" i="23"/>
  <c r="AW391" i="23"/>
  <c r="AY391" i="23" s="1"/>
  <c r="AZ391" i="23" s="1"/>
  <c r="BA391" i="23" s="1"/>
  <c r="AX417" i="23"/>
  <c r="AW417" i="23"/>
  <c r="AY389" i="23"/>
  <c r="AZ389" i="23" s="1"/>
  <c r="BA389" i="23" s="1"/>
  <c r="AY265" i="23"/>
  <c r="AZ265" i="23" s="1"/>
  <c r="BA265" i="23" s="1"/>
  <c r="AY342" i="23"/>
  <c r="AZ342" i="23" s="1"/>
  <c r="BA342" i="23" s="1"/>
  <c r="AX212" i="23"/>
  <c r="AW212" i="23"/>
  <c r="AY212" i="23" s="1"/>
  <c r="AZ212" i="23" s="1"/>
  <c r="BA212" i="23" s="1"/>
  <c r="AY163" i="23"/>
  <c r="AZ163" i="23" s="1"/>
  <c r="BA163" i="23" s="1"/>
  <c r="BG173" i="23"/>
  <c r="BH173" i="23" s="1"/>
  <c r="BI173" i="23" s="1"/>
  <c r="BG234" i="23"/>
  <c r="BH234" i="23" s="1"/>
  <c r="BI234" i="23" s="1"/>
  <c r="BG188" i="23"/>
  <c r="BH188" i="23" s="1"/>
  <c r="BI188" i="23" s="1"/>
  <c r="BG209" i="23"/>
  <c r="BH209" i="23" s="1"/>
  <c r="BI209" i="23" s="1"/>
  <c r="BG336" i="23"/>
  <c r="BH336" i="23" s="1"/>
  <c r="BG351" i="23"/>
  <c r="BH351" i="23" s="1"/>
  <c r="BI351" i="23" s="1"/>
  <c r="BG395" i="23"/>
  <c r="BH395" i="23" s="1"/>
  <c r="BI395" i="23" s="1"/>
  <c r="BG573" i="23"/>
  <c r="BH573" i="23" s="1"/>
  <c r="BI573" i="23" s="1"/>
  <c r="BG458" i="23"/>
  <c r="BH458" i="23" s="1"/>
  <c r="BI458" i="23" s="1"/>
  <c r="BG541" i="23"/>
  <c r="BH541" i="23" s="1"/>
  <c r="BI541" i="23" s="1"/>
  <c r="BG555" i="23"/>
  <c r="BH555" i="23" s="1"/>
  <c r="BI555" i="23" s="1"/>
  <c r="BG605" i="23"/>
  <c r="BH605" i="23" s="1"/>
  <c r="BI605" i="23" s="1"/>
  <c r="BG624" i="23"/>
  <c r="BH624" i="23" s="1"/>
  <c r="BI624" i="23" s="1"/>
  <c r="BG636" i="23"/>
  <c r="BH636" i="23" s="1"/>
  <c r="BI636" i="23" s="1"/>
  <c r="BG639" i="23"/>
  <c r="BH639" i="23" s="1"/>
  <c r="BI639" i="23" s="1"/>
  <c r="BG661" i="23"/>
  <c r="BH661" i="23" s="1"/>
  <c r="BI661" i="23" s="1"/>
  <c r="AW101" i="23"/>
  <c r="AX101" i="23"/>
  <c r="BG20" i="23"/>
  <c r="BH20" i="23" s="1"/>
  <c r="BI20" i="23" s="1"/>
  <c r="AX68" i="23"/>
  <c r="AW68" i="23"/>
  <c r="AX632" i="23"/>
  <c r="AW632" i="23"/>
  <c r="AY632" i="23" s="1"/>
  <c r="AZ632" i="23" s="1"/>
  <c r="BA632" i="23" s="1"/>
  <c r="AX395" i="23"/>
  <c r="AW395" i="23"/>
  <c r="AY395" i="23" s="1"/>
  <c r="AZ395" i="23" s="1"/>
  <c r="BA395" i="23" s="1"/>
  <c r="BG598" i="23"/>
  <c r="BH598" i="23" s="1"/>
  <c r="BI598" i="23" s="1"/>
  <c r="AY564" i="23"/>
  <c r="AZ564" i="23" s="1"/>
  <c r="BA564" i="23" s="1"/>
  <c r="AY649" i="23"/>
  <c r="AZ649" i="23" s="1"/>
  <c r="BA649" i="23" s="1"/>
  <c r="AX647" i="23"/>
  <c r="AW647" i="23"/>
  <c r="AX610" i="23"/>
  <c r="AW610" i="23"/>
  <c r="AX606" i="23"/>
  <c r="AW606" i="23"/>
  <c r="AY606" i="23" s="1"/>
  <c r="AZ606" i="23" s="1"/>
  <c r="BA606" i="23" s="1"/>
  <c r="AX569" i="23"/>
  <c r="AW569" i="23"/>
  <c r="AX528" i="23"/>
  <c r="AW528" i="23"/>
  <c r="AY528" i="23" s="1"/>
  <c r="AZ528" i="23" s="1"/>
  <c r="BA528" i="23" s="1"/>
  <c r="AX517" i="23"/>
  <c r="AW517" i="23"/>
  <c r="AY517" i="23" s="1"/>
  <c r="AZ517" i="23" s="1"/>
  <c r="BA517" i="23" s="1"/>
  <c r="AY489" i="23"/>
  <c r="AZ489" i="23" s="1"/>
  <c r="BA489" i="23" s="1"/>
  <c r="AW504" i="23"/>
  <c r="AX504" i="23"/>
  <c r="AX458" i="23"/>
  <c r="AW458" i="23"/>
  <c r="AY458" i="23" s="1"/>
  <c r="AZ458" i="23" s="1"/>
  <c r="BA458" i="23" s="1"/>
  <c r="AX435" i="23"/>
  <c r="AW435" i="23"/>
  <c r="AY435" i="23" s="1"/>
  <c r="AZ435" i="23" s="1"/>
  <c r="BA435" i="23" s="1"/>
  <c r="AY294" i="23"/>
  <c r="AZ294" i="23" s="1"/>
  <c r="BA294" i="23" s="1"/>
  <c r="AX256" i="23"/>
  <c r="AW256" i="23"/>
  <c r="AY256" i="23" s="1"/>
  <c r="AZ256" i="23" s="1"/>
  <c r="BA256" i="23" s="1"/>
  <c r="AY231" i="23"/>
  <c r="AZ231" i="23" s="1"/>
  <c r="BA231" i="23" s="1"/>
  <c r="AW227" i="23"/>
  <c r="AX227" i="23"/>
  <c r="AW222" i="23"/>
  <c r="AX222" i="23"/>
  <c r="AX137" i="23"/>
  <c r="AY137" i="23" s="1"/>
  <c r="AZ137" i="23" s="1"/>
  <c r="BA137" i="23" s="1"/>
  <c r="AW137" i="23"/>
  <c r="BG212" i="23"/>
  <c r="BH212" i="23" s="1"/>
  <c r="BI212" i="23" s="1"/>
  <c r="BG373" i="23"/>
  <c r="BH373" i="23" s="1"/>
  <c r="BI373" i="23" s="1"/>
  <c r="BG411" i="23"/>
  <c r="BH411" i="23" s="1"/>
  <c r="BI411" i="23" s="1"/>
  <c r="BG418" i="23"/>
  <c r="BH418" i="23" s="1"/>
  <c r="BI418" i="23" s="1"/>
  <c r="BG455" i="23"/>
  <c r="BH455" i="23" s="1"/>
  <c r="BI455" i="23" s="1"/>
  <c r="BG464" i="23"/>
  <c r="BH464" i="23" s="1"/>
  <c r="BI464" i="23" s="1"/>
  <c r="BG522" i="23"/>
  <c r="BH522" i="23" s="1"/>
  <c r="BI522" i="23" s="1"/>
  <c r="BG582" i="23"/>
  <c r="BH582" i="23" s="1"/>
  <c r="BI582" i="23" s="1"/>
  <c r="BG607" i="23"/>
  <c r="BH607" i="23" s="1"/>
  <c r="BI607" i="23" s="1"/>
  <c r="BG652" i="23"/>
  <c r="BH652" i="23" s="1"/>
  <c r="BI652" i="23" s="1"/>
  <c r="AX51" i="23"/>
  <c r="AW51" i="23"/>
  <c r="AY51" i="23" s="1"/>
  <c r="AZ51" i="23" s="1"/>
  <c r="BA51" i="23" s="1"/>
  <c r="AX637" i="23"/>
  <c r="AW637" i="23"/>
  <c r="AY637" i="23" s="1"/>
  <c r="AZ637" i="23" s="1"/>
  <c r="BA637" i="23" s="1"/>
  <c r="AX646" i="23"/>
  <c r="AW646" i="23"/>
  <c r="AY646" i="23" s="1"/>
  <c r="AZ646" i="23" s="1"/>
  <c r="BA646" i="23" s="1"/>
  <c r="AX543" i="23"/>
  <c r="AW543" i="23"/>
  <c r="AY543" i="23" s="1"/>
  <c r="AZ543" i="23" s="1"/>
  <c r="BA543" i="23" s="1"/>
  <c r="AX343" i="23"/>
  <c r="AW343" i="23"/>
  <c r="BG161" i="23"/>
  <c r="BH161" i="23" s="1"/>
  <c r="BI161" i="23" s="1"/>
  <c r="BG360" i="23"/>
  <c r="BH360" i="23" s="1"/>
  <c r="BI360" i="23" s="1"/>
  <c r="AX651" i="23"/>
  <c r="AW651" i="23"/>
  <c r="AW609" i="23"/>
  <c r="AY609" i="23" s="1"/>
  <c r="AZ609" i="23" s="1"/>
  <c r="BA609" i="23" s="1"/>
  <c r="AX609" i="23"/>
  <c r="AY548" i="23"/>
  <c r="AZ548" i="23" s="1"/>
  <c r="BA548" i="23" s="1"/>
  <c r="AY643" i="23"/>
  <c r="AZ643" i="23" s="1"/>
  <c r="BA643" i="23" s="1"/>
  <c r="AX661" i="23"/>
  <c r="AW661" i="23"/>
  <c r="AY661" i="23" s="1"/>
  <c r="AZ661" i="23" s="1"/>
  <c r="BA661" i="23" s="1"/>
  <c r="AW604" i="23"/>
  <c r="AY604" i="23" s="1"/>
  <c r="AZ604" i="23" s="1"/>
  <c r="BA604" i="23" s="1"/>
  <c r="AX604" i="23"/>
  <c r="AX629" i="23"/>
  <c r="AW629" i="23"/>
  <c r="AX547" i="23"/>
  <c r="AW547" i="23"/>
  <c r="AY547" i="23" s="1"/>
  <c r="AZ547" i="23" s="1"/>
  <c r="BA547" i="23" s="1"/>
  <c r="AY476" i="23"/>
  <c r="AZ476" i="23" s="1"/>
  <c r="BA476" i="23" s="1"/>
  <c r="AU467" i="23"/>
  <c r="AX384" i="23"/>
  <c r="AW384" i="23"/>
  <c r="AY384" i="23" s="1"/>
  <c r="AZ384" i="23" s="1"/>
  <c r="BA384" i="23" s="1"/>
  <c r="AY222" i="23"/>
  <c r="AZ222" i="23" s="1"/>
  <c r="BA222" i="23" s="1"/>
  <c r="AX247" i="23"/>
  <c r="AW247" i="23"/>
  <c r="AY247" i="23" s="1"/>
  <c r="AZ247" i="23" s="1"/>
  <c r="BA247" i="23" s="1"/>
  <c r="AX252" i="23"/>
  <c r="AW252" i="23"/>
  <c r="AW161" i="23"/>
  <c r="AX161" i="23"/>
  <c r="BG135" i="23"/>
  <c r="BH135" i="23" s="1"/>
  <c r="BI135" i="23" s="1"/>
  <c r="BG193" i="23"/>
  <c r="BH193" i="23" s="1"/>
  <c r="BI193" i="23" s="1"/>
  <c r="BG202" i="23"/>
  <c r="BH202" i="23" s="1"/>
  <c r="BI202" i="23" s="1"/>
  <c r="BG223" i="23"/>
  <c r="BH223" i="23" s="1"/>
  <c r="BI223" i="23" s="1"/>
  <c r="BG275" i="23"/>
  <c r="BH275" i="23" s="1"/>
  <c r="BI275" i="23" s="1"/>
  <c r="BG349" i="23"/>
  <c r="BH349" i="23" s="1"/>
  <c r="BI349" i="23" s="1"/>
  <c r="BG381" i="23"/>
  <c r="BH381" i="23" s="1"/>
  <c r="BI381" i="23" s="1"/>
  <c r="BG489" i="23"/>
  <c r="BH489" i="23" s="1"/>
  <c r="BI489" i="23" s="1"/>
  <c r="BG520" i="23"/>
  <c r="BH520" i="23" s="1"/>
  <c r="BI520" i="23" s="1"/>
  <c r="BG616" i="23"/>
  <c r="BH616" i="23" s="1"/>
  <c r="BI616" i="23" s="1"/>
  <c r="BG609" i="23"/>
  <c r="BH609" i="23" s="1"/>
  <c r="BI609" i="23" s="1"/>
  <c r="BG101" i="23"/>
  <c r="BH101" i="23" s="1"/>
  <c r="BI101" i="23" s="1"/>
  <c r="AX61" i="23"/>
  <c r="AW61" i="23"/>
  <c r="AY61" i="23" s="1"/>
  <c r="AZ61" i="23" s="1"/>
  <c r="BA61" i="23" s="1"/>
  <c r="AX109" i="23"/>
  <c r="AW109" i="23"/>
  <c r="AX407" i="23"/>
  <c r="AW407" i="23"/>
  <c r="AY407" i="23" s="1"/>
  <c r="AZ407" i="23" s="1"/>
  <c r="BA407" i="23" s="1"/>
  <c r="AX185" i="23"/>
  <c r="AW185" i="23"/>
  <c r="AY185" i="23" s="1"/>
  <c r="AZ185" i="23" s="1"/>
  <c r="BA185" i="23" s="1"/>
  <c r="BG288" i="23"/>
  <c r="BH288" i="23" s="1"/>
  <c r="BI288" i="23" s="1"/>
  <c r="BG259" i="23"/>
  <c r="BH259" i="23" s="1"/>
  <c r="BI259" i="23" s="1"/>
  <c r="BG397" i="23"/>
  <c r="BH397" i="23" s="1"/>
  <c r="BI397" i="23" s="1"/>
  <c r="AW642" i="23"/>
  <c r="AX642" i="23"/>
  <c r="AX616" i="23"/>
  <c r="AW616" i="23"/>
  <c r="AW600" i="23"/>
  <c r="AY600" i="23" s="1"/>
  <c r="AZ600" i="23" s="1"/>
  <c r="BA600" i="23" s="1"/>
  <c r="AX600" i="23"/>
  <c r="AX597" i="23"/>
  <c r="AW597" i="23"/>
  <c r="AX477" i="23"/>
  <c r="AW477" i="23"/>
  <c r="AY477" i="23" s="1"/>
  <c r="AZ477" i="23" s="1"/>
  <c r="BA477" i="23" s="1"/>
  <c r="AX455" i="23"/>
  <c r="AW455" i="23"/>
  <c r="AW440" i="23"/>
  <c r="AY440" i="23" s="1"/>
  <c r="AZ440" i="23" s="1"/>
  <c r="BA440" i="23" s="1"/>
  <c r="AX440" i="23"/>
  <c r="AY383" i="23"/>
  <c r="AZ383" i="23" s="1"/>
  <c r="BA383" i="23" s="1"/>
  <c r="AY374" i="23"/>
  <c r="AZ374" i="23" s="1"/>
  <c r="BA374" i="23" s="1"/>
  <c r="AY368" i="23"/>
  <c r="AZ368" i="23" s="1"/>
  <c r="BA368" i="23" s="1"/>
  <c r="AX322" i="23"/>
  <c r="AW322" i="23"/>
  <c r="AY336" i="23"/>
  <c r="AZ336" i="23" s="1"/>
  <c r="AX313" i="23"/>
  <c r="AW313" i="23"/>
  <c r="AW284" i="23"/>
  <c r="AY284" i="23" s="1"/>
  <c r="AZ284" i="23" s="1"/>
  <c r="BA284" i="23" s="1"/>
  <c r="AX284" i="23"/>
  <c r="AY193" i="23"/>
  <c r="AZ193" i="23" s="1"/>
  <c r="BA193" i="23" s="1"/>
  <c r="AY227" i="23"/>
  <c r="AZ227" i="23" s="1"/>
  <c r="BA227" i="23" s="1"/>
  <c r="AX209" i="23"/>
  <c r="AW209" i="23"/>
  <c r="AY209" i="23" s="1"/>
  <c r="AZ209" i="23" s="1"/>
  <c r="BA209" i="23" s="1"/>
  <c r="AY252" i="23"/>
  <c r="AZ252" i="23" s="1"/>
  <c r="BA252" i="23" s="1"/>
  <c r="AX192" i="23"/>
  <c r="AW192" i="23"/>
  <c r="AW188" i="23"/>
  <c r="AY188" i="23" s="1"/>
  <c r="AZ188" i="23" s="1"/>
  <c r="BA188" i="23" s="1"/>
  <c r="AX188" i="23"/>
  <c r="BG116" i="23"/>
  <c r="BH116" i="23" s="1"/>
  <c r="BI116" i="23" s="1"/>
  <c r="BG220" i="23"/>
  <c r="BH220" i="23" s="1"/>
  <c r="BG245" i="23"/>
  <c r="BH245" i="23" s="1"/>
  <c r="BG247" i="23"/>
  <c r="BH247" i="23" s="1"/>
  <c r="BI247" i="23" s="1"/>
  <c r="BG363" i="23"/>
  <c r="BH363" i="23" s="1"/>
  <c r="BI363" i="23" s="1"/>
  <c r="BG386" i="23"/>
  <c r="BH386" i="23" s="1"/>
  <c r="BI386" i="23" s="1"/>
  <c r="BG410" i="23"/>
  <c r="BH410" i="23" s="1"/>
  <c r="BG447" i="23"/>
  <c r="BH447" i="23" s="1"/>
  <c r="BI447" i="23" s="1"/>
  <c r="BG531" i="23"/>
  <c r="BH531" i="23" s="1"/>
  <c r="BI531" i="23" s="1"/>
  <c r="BG419" i="23"/>
  <c r="BH419" i="23" s="1"/>
  <c r="BI419" i="23" s="1"/>
  <c r="BG521" i="23"/>
  <c r="BH521" i="23" s="1"/>
  <c r="BI521" i="23" s="1"/>
  <c r="BG530" i="23"/>
  <c r="BH530" i="23" s="1"/>
  <c r="BI530" i="23" s="1"/>
  <c r="BG579" i="23"/>
  <c r="BH579" i="23" s="1"/>
  <c r="BI579" i="23" s="1"/>
  <c r="BG610" i="23"/>
  <c r="BH610" i="23" s="1"/>
  <c r="BI610" i="23" s="1"/>
  <c r="BG649" i="23"/>
  <c r="BH649" i="23" s="1"/>
  <c r="BI649" i="23" s="1"/>
  <c r="AX32" i="23"/>
  <c r="AW32" i="23"/>
  <c r="AY32" i="23" s="1"/>
  <c r="AZ32" i="23" s="1"/>
  <c r="BA32" i="23" s="1"/>
  <c r="AX22" i="23"/>
  <c r="AW22" i="23"/>
  <c r="AX96" i="23"/>
  <c r="AW96" i="23"/>
  <c r="AY96" i="23" s="1"/>
  <c r="AZ96" i="23" s="1"/>
  <c r="BA96" i="23" s="1"/>
  <c r="AX582" i="23"/>
  <c r="AW582" i="23"/>
  <c r="AY582" i="23" s="1"/>
  <c r="AZ582" i="23" s="1"/>
  <c r="BA582" i="23" s="1"/>
  <c r="AX471" i="23"/>
  <c r="AW471" i="23"/>
  <c r="AY471" i="23" s="1"/>
  <c r="AZ471" i="23" s="1"/>
  <c r="BA471" i="23" s="1"/>
  <c r="BE467" i="23"/>
  <c r="BG467" i="23" s="1"/>
  <c r="BH467" i="23" s="1"/>
  <c r="BI467" i="23" s="1"/>
  <c r="BF467" i="23"/>
  <c r="AX462" i="23"/>
  <c r="AW462" i="23"/>
  <c r="AY462" i="23" s="1"/>
  <c r="AZ462" i="23" s="1"/>
  <c r="BA462" i="23" s="1"/>
  <c r="AW422" i="23"/>
  <c r="AY422" i="23" s="1"/>
  <c r="AZ422" i="23" s="1"/>
  <c r="BA422" i="23" s="1"/>
  <c r="AX422" i="23"/>
  <c r="AX437" i="23"/>
  <c r="AW437" i="23"/>
  <c r="AY437" i="23" s="1"/>
  <c r="AZ437" i="23" s="1"/>
  <c r="BA437" i="23" s="1"/>
  <c r="AW404" i="23"/>
  <c r="AY404" i="23" s="1"/>
  <c r="AZ404" i="23" s="1"/>
  <c r="BA404" i="23" s="1"/>
  <c r="AX404" i="23"/>
  <c r="AX309" i="23"/>
  <c r="AW309" i="23"/>
  <c r="AY309" i="23" s="1"/>
  <c r="AZ309" i="23" s="1"/>
  <c r="AY187" i="23"/>
  <c r="AZ187" i="23" s="1"/>
  <c r="BA187" i="23" s="1"/>
  <c r="AX254" i="23"/>
  <c r="AW254" i="23"/>
  <c r="AY254" i="23" s="1"/>
  <c r="AZ254" i="23" s="1"/>
  <c r="BA254" i="23" s="1"/>
  <c r="BG368" i="23"/>
  <c r="BH368" i="23" s="1"/>
  <c r="BI368" i="23" s="1"/>
  <c r="BG377" i="23"/>
  <c r="BH377" i="23" s="1"/>
  <c r="BI377" i="23" s="1"/>
  <c r="BG414" i="23"/>
  <c r="BH414" i="23" s="1"/>
  <c r="BI414" i="23" s="1"/>
  <c r="BG420" i="23"/>
  <c r="BH420" i="23" s="1"/>
  <c r="BI420" i="23" s="1"/>
  <c r="BG505" i="23"/>
  <c r="BH505" i="23" s="1"/>
  <c r="BI505" i="23" s="1"/>
  <c r="BG540" i="23"/>
  <c r="BH540" i="23" s="1"/>
  <c r="BI540" i="23" s="1"/>
  <c r="BG581" i="23"/>
  <c r="BH581" i="23" s="1"/>
  <c r="BI581" i="23" s="1"/>
  <c r="BG623" i="23"/>
  <c r="BH623" i="23" s="1"/>
  <c r="BI623" i="23" s="1"/>
  <c r="AW116" i="23"/>
  <c r="AX116" i="23"/>
  <c r="AX133" i="23"/>
  <c r="AW133" i="23"/>
  <c r="AY133" i="23" s="1"/>
  <c r="AZ133" i="23" s="1"/>
  <c r="BA133" i="23" s="1"/>
  <c r="AY22" i="23" l="1"/>
  <c r="AZ22" i="23" s="1"/>
  <c r="BA22" i="23" s="1"/>
  <c r="AY192" i="23"/>
  <c r="AZ192" i="23" s="1"/>
  <c r="BA192" i="23" s="1"/>
  <c r="AY504" i="23"/>
  <c r="AZ504" i="23" s="1"/>
  <c r="BA504" i="23" s="1"/>
  <c r="AY417" i="23"/>
  <c r="AZ417" i="23" s="1"/>
  <c r="BA417" i="23" s="1"/>
  <c r="AY172" i="24"/>
  <c r="AZ172" i="24" s="1"/>
  <c r="BA172" i="24" s="1"/>
  <c r="AY507" i="24"/>
  <c r="AZ507" i="24" s="1"/>
  <c r="BA507" i="24" s="1"/>
  <c r="AY455" i="23"/>
  <c r="AZ455" i="23" s="1"/>
  <c r="BA455" i="23" s="1"/>
  <c r="AY161" i="23"/>
  <c r="AZ161" i="23" s="1"/>
  <c r="BA161" i="23" s="1"/>
  <c r="AY68" i="23"/>
  <c r="AZ68" i="23" s="1"/>
  <c r="BA68" i="23" s="1"/>
  <c r="AY322" i="23"/>
  <c r="AZ322" i="23" s="1"/>
  <c r="BA322" i="23" s="1"/>
  <c r="AY651" i="23"/>
  <c r="AZ651" i="23" s="1"/>
  <c r="BA651" i="23" s="1"/>
  <c r="AY306" i="24"/>
  <c r="AZ306" i="24" s="1"/>
  <c r="BA306" i="24" s="1"/>
  <c r="AY616" i="23"/>
  <c r="AZ616" i="23" s="1"/>
  <c r="BA616" i="23" s="1"/>
  <c r="AY629" i="23"/>
  <c r="AZ629" i="23" s="1"/>
  <c r="BA629" i="23" s="1"/>
  <c r="AY369" i="23"/>
  <c r="AZ369" i="23" s="1"/>
  <c r="BA369" i="23" s="1"/>
  <c r="AY647" i="23"/>
  <c r="AZ647" i="23" s="1"/>
  <c r="BA647" i="23" s="1"/>
  <c r="AY402" i="23"/>
  <c r="AZ402" i="23" s="1"/>
  <c r="BA402" i="23" s="1"/>
  <c r="AY103" i="23"/>
  <c r="AZ103" i="23" s="1"/>
  <c r="BA103" i="23" s="1"/>
  <c r="AY581" i="23"/>
  <c r="AZ581" i="23" s="1"/>
  <c r="BA581" i="23" s="1"/>
  <c r="AY580" i="23"/>
  <c r="AZ580" i="23" s="1"/>
  <c r="BA580" i="23" s="1"/>
  <c r="AY373" i="23"/>
  <c r="AZ373" i="23" s="1"/>
  <c r="BA373" i="23" s="1"/>
  <c r="AY304" i="23"/>
  <c r="AZ304" i="23" s="1"/>
  <c r="BA304" i="23" s="1"/>
  <c r="AY611" i="23"/>
  <c r="AZ611" i="23" s="1"/>
  <c r="BA611" i="23" s="1"/>
  <c r="AY484" i="23"/>
  <c r="AZ484" i="23" s="1"/>
  <c r="BA484" i="23" s="1"/>
  <c r="AY272" i="23"/>
  <c r="AZ272" i="23" s="1"/>
  <c r="BA272" i="23" s="1"/>
  <c r="AY333" i="24"/>
  <c r="AZ333" i="24" s="1"/>
  <c r="BA333" i="24" s="1"/>
  <c r="AY411" i="24"/>
  <c r="AZ411" i="24" s="1"/>
  <c r="BA411" i="24" s="1"/>
  <c r="AY421" i="24"/>
  <c r="AZ421" i="24" s="1"/>
  <c r="BA421" i="24" s="1"/>
  <c r="AY412" i="24"/>
  <c r="AZ412" i="24" s="1"/>
  <c r="BA412" i="24" s="1"/>
  <c r="AY606" i="24"/>
  <c r="AZ606" i="24" s="1"/>
  <c r="BA606" i="24" s="1"/>
  <c r="AY79" i="24"/>
  <c r="AZ79" i="24" s="1"/>
  <c r="BA79" i="24" s="1"/>
  <c r="AY381" i="24"/>
  <c r="AZ381" i="24" s="1"/>
  <c r="BA381" i="24" s="1"/>
  <c r="AW607" i="25"/>
  <c r="AY607" i="25" s="1"/>
  <c r="AZ607" i="25" s="1"/>
  <c r="BA607" i="25" s="1"/>
  <c r="AY125" i="23"/>
  <c r="AZ125" i="23" s="1"/>
  <c r="BA125" i="23" s="1"/>
  <c r="BG608" i="24"/>
  <c r="BH608" i="24" s="1"/>
  <c r="BI608" i="24" s="1"/>
  <c r="AY369" i="24"/>
  <c r="AZ369" i="24" s="1"/>
  <c r="BA369" i="24" s="1"/>
  <c r="AY114" i="24"/>
  <c r="AZ114" i="24" s="1"/>
  <c r="BA114" i="24" s="1"/>
  <c r="AY252" i="24"/>
  <c r="AZ252" i="24" s="1"/>
  <c r="BA252" i="24" s="1"/>
  <c r="AY361" i="24"/>
  <c r="AZ361" i="24" s="1"/>
  <c r="BA361" i="24" s="1"/>
  <c r="AY317" i="24"/>
  <c r="AZ317" i="24" s="1"/>
  <c r="BA317" i="24" s="1"/>
  <c r="AY335" i="24"/>
  <c r="AZ335" i="24" s="1"/>
  <c r="BA335" i="24" s="1"/>
  <c r="AY356" i="24"/>
  <c r="AZ356" i="24" s="1"/>
  <c r="BA356" i="24" s="1"/>
  <c r="AY351" i="24"/>
  <c r="AZ351" i="24" s="1"/>
  <c r="BA351" i="24" s="1"/>
  <c r="AY402" i="24"/>
  <c r="AZ402" i="24" s="1"/>
  <c r="BA402" i="24" s="1"/>
  <c r="AY257" i="24"/>
  <c r="AZ257" i="24" s="1"/>
  <c r="BA257" i="24" s="1"/>
  <c r="AY422" i="24"/>
  <c r="AZ422" i="24" s="1"/>
  <c r="BA422" i="24" s="1"/>
  <c r="AY265" i="24"/>
  <c r="AZ265" i="24" s="1"/>
  <c r="BA265" i="24" s="1"/>
  <c r="AY138" i="24"/>
  <c r="AZ138" i="24" s="1"/>
  <c r="BA138" i="24" s="1"/>
  <c r="AY299" i="24"/>
  <c r="AZ299" i="24" s="1"/>
  <c r="BA299" i="24" s="1"/>
  <c r="AY107" i="24"/>
  <c r="AZ107" i="24" s="1"/>
  <c r="BA107" i="24" s="1"/>
  <c r="AY282" i="24"/>
  <c r="AZ282" i="24" s="1"/>
  <c r="BA282" i="24" s="1"/>
  <c r="AY69" i="24"/>
  <c r="AZ69" i="24" s="1"/>
  <c r="BA69" i="24" s="1"/>
  <c r="AY108" i="24"/>
  <c r="AZ108" i="24" s="1"/>
  <c r="BA108" i="24" s="1"/>
  <c r="AY165" i="24"/>
  <c r="AZ165" i="24" s="1"/>
  <c r="BA165" i="24" s="1"/>
  <c r="AY413" i="24"/>
  <c r="AZ413" i="24" s="1"/>
  <c r="BA413" i="24" s="1"/>
  <c r="AY520" i="24"/>
  <c r="AZ520" i="24" s="1"/>
  <c r="BA520" i="24" s="1"/>
  <c r="AY270" i="24"/>
  <c r="AZ270" i="24" s="1"/>
  <c r="BA270" i="24" s="1"/>
  <c r="AY158" i="24"/>
  <c r="AZ158" i="24" s="1"/>
  <c r="BA158" i="24" s="1"/>
  <c r="AY478" i="24"/>
  <c r="AZ478" i="24" s="1"/>
  <c r="BA478" i="24" s="1"/>
  <c r="AY122" i="24"/>
  <c r="AZ122" i="24" s="1"/>
  <c r="BA122" i="24" s="1"/>
  <c r="AY93" i="24"/>
  <c r="AZ93" i="24" s="1"/>
  <c r="BA93" i="24" s="1"/>
  <c r="AY605" i="24"/>
  <c r="AZ605" i="24" s="1"/>
  <c r="BA605" i="24" s="1"/>
  <c r="AY431" i="25"/>
  <c r="AZ431" i="25" s="1"/>
  <c r="BA431" i="25" s="1"/>
  <c r="AY257" i="25"/>
  <c r="AZ257" i="25" s="1"/>
  <c r="BA257" i="25" s="1"/>
  <c r="AW604" i="25"/>
  <c r="AY604" i="25" s="1"/>
  <c r="AZ604" i="25" s="1"/>
  <c r="BA604" i="25" s="1"/>
  <c r="AY141" i="25"/>
  <c r="AZ141" i="25" s="1"/>
  <c r="BA141" i="25" s="1"/>
  <c r="AY311" i="25"/>
  <c r="AZ311" i="25" s="1"/>
  <c r="BA311" i="25" s="1"/>
  <c r="AY453" i="25"/>
  <c r="AZ453" i="25" s="1"/>
  <c r="BA453" i="25" s="1"/>
  <c r="AY508" i="25"/>
  <c r="AZ508" i="25" s="1"/>
  <c r="BA508" i="25" s="1"/>
  <c r="AY120" i="25"/>
  <c r="AZ120" i="25" s="1"/>
  <c r="BA120" i="25" s="1"/>
  <c r="AY349" i="25"/>
  <c r="AZ349" i="25" s="1"/>
  <c r="BA349" i="25" s="1"/>
  <c r="AY6" i="25"/>
  <c r="AZ6" i="25" s="1"/>
  <c r="BA6" i="25" s="1"/>
  <c r="AY601" i="25"/>
  <c r="AZ601" i="25" s="1"/>
  <c r="BA601" i="25" s="1"/>
  <c r="AY109" i="25"/>
  <c r="AZ109" i="25" s="1"/>
  <c r="BA109" i="25" s="1"/>
  <c r="AY203" i="25"/>
  <c r="AZ203" i="25" s="1"/>
  <c r="BA203" i="25" s="1"/>
  <c r="AY437" i="25"/>
  <c r="AZ437" i="25" s="1"/>
  <c r="BA437" i="25" s="1"/>
  <c r="AY62" i="25"/>
  <c r="AZ62" i="25" s="1"/>
  <c r="BA62" i="25" s="1"/>
  <c r="AY417" i="25"/>
  <c r="AZ417" i="25" s="1"/>
  <c r="BA417" i="25" s="1"/>
  <c r="AY484" i="25"/>
  <c r="AZ484" i="25" s="1"/>
  <c r="BA484" i="25" s="1"/>
  <c r="AY278" i="25"/>
  <c r="AZ278" i="25" s="1"/>
  <c r="BA278" i="25" s="1"/>
  <c r="AY444" i="25"/>
  <c r="AZ444" i="25" s="1"/>
  <c r="BA444" i="25" s="1"/>
  <c r="AY220" i="25"/>
  <c r="AZ220" i="25" s="1"/>
  <c r="BA220" i="25" s="1"/>
  <c r="AY216" i="25"/>
  <c r="AZ216" i="25" s="1"/>
  <c r="BA216" i="25" s="1"/>
  <c r="AY442" i="25"/>
  <c r="AZ442" i="25" s="1"/>
  <c r="BA442" i="25" s="1"/>
  <c r="AY454" i="25"/>
  <c r="AZ454" i="25" s="1"/>
  <c r="BA454" i="25" s="1"/>
  <c r="AY113" i="25"/>
  <c r="AZ113" i="25" s="1"/>
  <c r="BA113" i="25" s="1"/>
  <c r="AY424" i="25"/>
  <c r="AZ424" i="25" s="1"/>
  <c r="BA424" i="25" s="1"/>
  <c r="AY73" i="25"/>
  <c r="AZ73" i="25" s="1"/>
  <c r="BA73" i="25" s="1"/>
  <c r="AY7" i="25"/>
  <c r="AZ7" i="25" s="1"/>
  <c r="BA7" i="25" s="1"/>
  <c r="AY522" i="25"/>
  <c r="AZ522" i="25" s="1"/>
  <c r="BA522" i="25" s="1"/>
  <c r="AY119" i="25"/>
  <c r="AZ119" i="25" s="1"/>
  <c r="BA119" i="25" s="1"/>
  <c r="AY79" i="25"/>
  <c r="AZ79" i="25" s="1"/>
  <c r="BA79" i="25" s="1"/>
  <c r="AY179" i="25"/>
  <c r="AZ179" i="25" s="1"/>
  <c r="BA179" i="25" s="1"/>
  <c r="AY478" i="25"/>
  <c r="AZ478" i="25" s="1"/>
  <c r="BA478" i="25" s="1"/>
  <c r="AY255" i="25"/>
  <c r="AZ255" i="25" s="1"/>
  <c r="BA255" i="25" s="1"/>
  <c r="AY253" i="25"/>
  <c r="AZ253" i="25" s="1"/>
  <c r="BA253" i="25" s="1"/>
  <c r="AY185" i="25"/>
  <c r="AZ185" i="25" s="1"/>
  <c r="BA185" i="25" s="1"/>
  <c r="AY323" i="25"/>
  <c r="AZ323" i="25" s="1"/>
  <c r="BA323" i="25" s="1"/>
  <c r="AY608" i="25"/>
  <c r="AZ608" i="25" s="1"/>
  <c r="BA608" i="25" s="1"/>
  <c r="AY432" i="25"/>
  <c r="AZ432" i="25" s="1"/>
  <c r="BA432" i="25" s="1"/>
  <c r="AY425" i="25"/>
  <c r="AZ425" i="25" s="1"/>
  <c r="BA425" i="25" s="1"/>
  <c r="AY605" i="25"/>
  <c r="AZ605" i="25" s="1"/>
  <c r="BA605" i="25" s="1"/>
  <c r="AY133" i="25"/>
  <c r="AZ133" i="25" s="1"/>
  <c r="BA133" i="25" s="1"/>
  <c r="AY661" i="25"/>
  <c r="AZ661" i="25" s="1"/>
  <c r="BA661" i="25" s="1"/>
  <c r="AY462" i="25"/>
  <c r="AZ462" i="25" s="1"/>
  <c r="BA462" i="25" s="1"/>
  <c r="AY373" i="25"/>
  <c r="AZ373" i="25" s="1"/>
  <c r="BA373" i="25" s="1"/>
  <c r="AX602" i="25"/>
  <c r="AW602" i="25"/>
  <c r="AY602" i="25" s="1"/>
  <c r="AZ602" i="25" s="1"/>
  <c r="BA602" i="25" s="1"/>
  <c r="AY164" i="25"/>
  <c r="AZ164" i="25" s="1"/>
  <c r="BA164" i="25" s="1"/>
  <c r="AY418" i="25"/>
  <c r="AZ418" i="25" s="1"/>
  <c r="BA418" i="25" s="1"/>
  <c r="AY48" i="24"/>
  <c r="AZ48" i="24" s="1"/>
  <c r="BA48" i="24" s="1"/>
  <c r="AY374" i="24"/>
  <c r="AZ374" i="24" s="1"/>
  <c r="BA374" i="24" s="1"/>
  <c r="AX607" i="24"/>
  <c r="AW607" i="24"/>
  <c r="AY607" i="24" s="1"/>
  <c r="AZ607" i="24" s="1"/>
  <c r="BA607" i="24" s="1"/>
  <c r="AY65" i="24"/>
  <c r="AZ65" i="24" s="1"/>
  <c r="BA65" i="24" s="1"/>
  <c r="AY250" i="24"/>
  <c r="AZ250" i="24" s="1"/>
  <c r="BA250" i="24" s="1"/>
  <c r="AY445" i="24"/>
  <c r="AZ445" i="24" s="1"/>
  <c r="BA445" i="24" s="1"/>
  <c r="AY420" i="24"/>
  <c r="AZ420" i="24" s="1"/>
  <c r="BA420" i="24" s="1"/>
  <c r="AY202" i="24"/>
  <c r="AZ202" i="24" s="1"/>
  <c r="BA202" i="24" s="1"/>
  <c r="AY388" i="24"/>
  <c r="AZ388" i="24" s="1"/>
  <c r="BA388" i="24" s="1"/>
  <c r="AX608" i="24"/>
  <c r="AW608" i="24"/>
  <c r="AY373" i="24"/>
  <c r="AZ373" i="24" s="1"/>
  <c r="BA373" i="24" s="1"/>
  <c r="AY18" i="24"/>
  <c r="AZ18" i="24" s="1"/>
  <c r="BA18" i="24" s="1"/>
  <c r="AY116" i="23"/>
  <c r="AZ116" i="23" s="1"/>
  <c r="BA116" i="23" s="1"/>
  <c r="AY101" i="23"/>
  <c r="AZ101" i="23" s="1"/>
  <c r="BA101" i="23" s="1"/>
  <c r="AY420" i="23"/>
  <c r="AZ420" i="23" s="1"/>
  <c r="BA420" i="23" s="1"/>
  <c r="AX467" i="23"/>
  <c r="AW467" i="23"/>
  <c r="AY467" i="23" s="1"/>
  <c r="AZ467" i="23" s="1"/>
  <c r="BA467" i="23" s="1"/>
  <c r="AY597" i="23"/>
  <c r="AZ597" i="23" s="1"/>
  <c r="BA597" i="23" s="1"/>
  <c r="AX431" i="23"/>
  <c r="AW431" i="23"/>
  <c r="AY431" i="23" s="1"/>
  <c r="AZ431" i="23" s="1"/>
  <c r="BA431" i="23" s="1"/>
  <c r="AY343" i="23"/>
  <c r="AZ343" i="23" s="1"/>
  <c r="BA343" i="23" s="1"/>
  <c r="AY569" i="23"/>
  <c r="AZ569" i="23" s="1"/>
  <c r="BA569" i="23" s="1"/>
  <c r="AY642" i="23"/>
  <c r="AZ642" i="23" s="1"/>
  <c r="BA642" i="23" s="1"/>
  <c r="AY313" i="23"/>
  <c r="AZ313" i="23" s="1"/>
  <c r="BA313" i="23" s="1"/>
  <c r="AY109" i="23"/>
  <c r="AZ109" i="23" s="1"/>
  <c r="BA109" i="23" s="1"/>
  <c r="AY608" i="24" l="1"/>
  <c r="AZ608" i="24" s="1"/>
  <c r="BA608" i="24" s="1"/>
  <c r="BJ23" i="17" l="1"/>
  <c r="BJ22" i="17"/>
  <c r="BJ21" i="17"/>
  <c r="BJ20" i="17"/>
  <c r="BJ19" i="17"/>
  <c r="BJ18" i="17"/>
  <c r="BJ17" i="17"/>
  <c r="BJ16" i="17"/>
  <c r="BJ15" i="17"/>
  <c r="BJ14" i="17"/>
  <c r="BJ13" i="17"/>
  <c r="BJ12" i="17"/>
  <c r="BJ11" i="17"/>
  <c r="AP664" i="17" l="1"/>
  <c r="AN664" i="17"/>
  <c r="AM664" i="17"/>
  <c r="AE664" i="17"/>
  <c r="AQ664" i="17" s="1"/>
  <c r="AP668" i="17"/>
  <c r="AN668" i="17"/>
  <c r="AM668" i="17"/>
  <c r="AE668" i="17"/>
  <c r="AQ668" i="17" s="1"/>
  <c r="AP671" i="17"/>
  <c r="AN671" i="17"/>
  <c r="AM671" i="17"/>
  <c r="AE671" i="17"/>
  <c r="AQ671" i="17" s="1"/>
  <c r="AP665" i="17"/>
  <c r="AN665" i="17"/>
  <c r="AM665" i="17"/>
  <c r="AE665" i="17"/>
  <c r="AQ665" i="17" s="1"/>
  <c r="AP666" i="17"/>
  <c r="AN666" i="17"/>
  <c r="AM666" i="17"/>
  <c r="AE666" i="17"/>
  <c r="AQ666" i="17" s="1"/>
  <c r="AQ670" i="17"/>
  <c r="AP670" i="17"/>
  <c r="AN670" i="17"/>
  <c r="AM670" i="17"/>
  <c r="AP663" i="17"/>
  <c r="AN663" i="17"/>
  <c r="AM663" i="17"/>
  <c r="AE663" i="17"/>
  <c r="AQ663" i="17" s="1"/>
  <c r="AP667" i="17"/>
  <c r="AN667" i="17"/>
  <c r="AM667" i="17"/>
  <c r="AE667" i="17"/>
  <c r="AQ667" i="17" s="1"/>
  <c r="AQ669" i="17"/>
  <c r="AP669" i="17"/>
  <c r="AN669" i="17"/>
  <c r="AM669" i="17"/>
  <c r="BA604" i="17"/>
  <c r="BC604" i="17" s="1"/>
  <c r="BD604" i="17" s="1"/>
  <c r="AQ604" i="17"/>
  <c r="AP604" i="17"/>
  <c r="AO604" i="17"/>
  <c r="AN604" i="17"/>
  <c r="AM604" i="17"/>
  <c r="AL604" i="17"/>
  <c r="BA619" i="17"/>
  <c r="BC619" i="17" s="1"/>
  <c r="BD619" i="17" s="1"/>
  <c r="AQ619" i="17"/>
  <c r="AP619" i="17"/>
  <c r="AO619" i="17"/>
  <c r="AN619" i="17"/>
  <c r="AM619" i="17"/>
  <c r="AL619" i="17"/>
  <c r="BA301" i="17"/>
  <c r="BC301" i="17" s="1"/>
  <c r="BD301" i="17" s="1"/>
  <c r="AQ301" i="17"/>
  <c r="AP301" i="17"/>
  <c r="AO301" i="17"/>
  <c r="AN301" i="17"/>
  <c r="AM301" i="17"/>
  <c r="AL301" i="17"/>
  <c r="BA587" i="17"/>
  <c r="BC587" i="17" s="1"/>
  <c r="BD587" i="17" s="1"/>
  <c r="AQ587" i="17"/>
  <c r="AP587" i="17"/>
  <c r="AO587" i="17"/>
  <c r="AN587" i="17"/>
  <c r="AM587" i="17"/>
  <c r="AL587" i="17"/>
  <c r="BA659" i="17"/>
  <c r="BC659" i="17" s="1"/>
  <c r="AQ659" i="17"/>
  <c r="AP659" i="17"/>
  <c r="AO659" i="17"/>
  <c r="AN659" i="17"/>
  <c r="AM659" i="17"/>
  <c r="AL659" i="17"/>
  <c r="BA655" i="17"/>
  <c r="BC655" i="17" s="1"/>
  <c r="AQ655" i="17"/>
  <c r="AP655" i="17"/>
  <c r="AO655" i="17"/>
  <c r="AN655" i="17"/>
  <c r="AM655" i="17"/>
  <c r="AL655" i="17"/>
  <c r="BA646" i="17"/>
  <c r="BC646" i="17" s="1"/>
  <c r="AQ646" i="17"/>
  <c r="AP646" i="17"/>
  <c r="AO646" i="17"/>
  <c r="AN646" i="17"/>
  <c r="AM646" i="17"/>
  <c r="AL646" i="17"/>
  <c r="BA556" i="17"/>
  <c r="BC556" i="17" s="1"/>
  <c r="BD556" i="17" s="1"/>
  <c r="AQ556" i="17"/>
  <c r="AP556" i="17"/>
  <c r="AO556" i="17"/>
  <c r="AN556" i="17"/>
  <c r="AM556" i="17"/>
  <c r="AL556" i="17"/>
  <c r="BA362" i="17"/>
  <c r="BC362" i="17" s="1"/>
  <c r="BD362" i="17" s="1"/>
  <c r="AQ362" i="17"/>
  <c r="AP362" i="17"/>
  <c r="AO362" i="17"/>
  <c r="AN362" i="17"/>
  <c r="AM362" i="17"/>
  <c r="AL362" i="17"/>
  <c r="BA336" i="17"/>
  <c r="BC336" i="17" s="1"/>
  <c r="BD336" i="17" s="1"/>
  <c r="AQ336" i="17"/>
  <c r="AP336" i="17"/>
  <c r="AO336" i="17"/>
  <c r="AN336" i="17"/>
  <c r="AM336" i="17"/>
  <c r="AL336" i="17"/>
  <c r="BA662" i="17"/>
  <c r="BC662" i="17" s="1"/>
  <c r="AQ662" i="17"/>
  <c r="AP662" i="17"/>
  <c r="AO662" i="17"/>
  <c r="AN662" i="17"/>
  <c r="AM662" i="17"/>
  <c r="AL662" i="17"/>
  <c r="BA661" i="17"/>
  <c r="BC661" i="17" s="1"/>
  <c r="AQ661" i="17"/>
  <c r="AP661" i="17"/>
  <c r="AO661" i="17"/>
  <c r="AN661" i="17"/>
  <c r="AM661" i="17"/>
  <c r="AL661" i="17"/>
  <c r="BA660" i="17"/>
  <c r="BC660" i="17" s="1"/>
  <c r="AQ660" i="17"/>
  <c r="AP660" i="17"/>
  <c r="AO660" i="17"/>
  <c r="AN660" i="17"/>
  <c r="AM660" i="17"/>
  <c r="AL660" i="17"/>
  <c r="AP268" i="17"/>
  <c r="AN268" i="17"/>
  <c r="AP194" i="17"/>
  <c r="AN194" i="17"/>
  <c r="AP109" i="17"/>
  <c r="AN109" i="17"/>
  <c r="AP66" i="17"/>
  <c r="AN66" i="17"/>
  <c r="AP137" i="17"/>
  <c r="AN137" i="17"/>
  <c r="AP182" i="17"/>
  <c r="AN182" i="17"/>
  <c r="AP214" i="17"/>
  <c r="AN214" i="17"/>
  <c r="AP100" i="17"/>
  <c r="AN100" i="17"/>
  <c r="AP295" i="17"/>
  <c r="AN295" i="17"/>
  <c r="AE295" i="17"/>
  <c r="AQ295" i="17" s="1"/>
  <c r="J295" i="17"/>
  <c r="AM295" i="17" s="1"/>
  <c r="AP176" i="17"/>
  <c r="AN176" i="17"/>
  <c r="AE176" i="17"/>
  <c r="AQ176" i="17" s="1"/>
  <c r="J176" i="17"/>
  <c r="AM176" i="17" s="1"/>
  <c r="AP104" i="17"/>
  <c r="AN104" i="17"/>
  <c r="AE104" i="17"/>
  <c r="AQ104" i="17" s="1"/>
  <c r="J104" i="17"/>
  <c r="AM104" i="17" s="1"/>
  <c r="AP43" i="17"/>
  <c r="AN43" i="17"/>
  <c r="AE43" i="17"/>
  <c r="AQ43" i="17" s="1"/>
  <c r="J43" i="17"/>
  <c r="AM43" i="17" s="1"/>
  <c r="AP99" i="17"/>
  <c r="AN99" i="17"/>
  <c r="AE99" i="17"/>
  <c r="AQ99" i="17" s="1"/>
  <c r="J99" i="17"/>
  <c r="AP571" i="17"/>
  <c r="AN571" i="17"/>
  <c r="M571" i="17"/>
  <c r="AM571" i="17" s="1"/>
  <c r="AP578" i="17"/>
  <c r="AN578" i="17"/>
  <c r="M578" i="17"/>
  <c r="AM578" i="17" s="1"/>
  <c r="AP613" i="17"/>
  <c r="AN613" i="17"/>
  <c r="M613" i="17"/>
  <c r="AM613" i="17" s="1"/>
  <c r="AP592" i="17"/>
  <c r="AN592" i="17"/>
  <c r="M592" i="17"/>
  <c r="AM592" i="17" s="1"/>
  <c r="AP533" i="17"/>
  <c r="AN533" i="17"/>
  <c r="M533" i="17"/>
  <c r="AM533" i="17" s="1"/>
  <c r="AP461" i="17"/>
  <c r="AN461" i="17"/>
  <c r="M461" i="17"/>
  <c r="AM461" i="17" s="1"/>
  <c r="AP165" i="17"/>
  <c r="AN165" i="17"/>
  <c r="M165" i="17"/>
  <c r="AM165" i="17" s="1"/>
  <c r="AP95" i="17"/>
  <c r="AN95" i="17"/>
  <c r="M95" i="17"/>
  <c r="AM95" i="17" s="1"/>
  <c r="AP18" i="17"/>
  <c r="AN18" i="17"/>
  <c r="M18" i="17"/>
  <c r="AM18" i="17" s="1"/>
  <c r="AP602" i="17"/>
  <c r="AN602" i="17"/>
  <c r="AP573" i="17"/>
  <c r="AN573" i="17"/>
  <c r="AP570" i="17"/>
  <c r="AN570" i="17"/>
  <c r="AP445" i="17"/>
  <c r="AN445" i="17"/>
  <c r="AP178" i="17"/>
  <c r="AN178" i="17"/>
  <c r="AP539" i="17"/>
  <c r="AN539" i="17"/>
  <c r="AM539" i="17"/>
  <c r="AP550" i="17"/>
  <c r="AN550" i="17"/>
  <c r="AM550" i="17"/>
  <c r="AP491" i="17"/>
  <c r="AN491" i="17"/>
  <c r="AM491" i="17"/>
  <c r="AP361" i="17"/>
  <c r="AN361" i="17"/>
  <c r="AM361" i="17"/>
  <c r="AP108" i="17"/>
  <c r="AN108" i="17"/>
  <c r="AM108" i="17"/>
  <c r="AP503" i="17"/>
  <c r="AN503" i="17"/>
  <c r="AP494" i="17"/>
  <c r="AN494" i="17"/>
  <c r="AP451" i="17"/>
  <c r="AN451" i="17"/>
  <c r="AP316" i="17"/>
  <c r="AN316" i="17"/>
  <c r="AP88" i="17"/>
  <c r="AN88" i="17"/>
  <c r="AP399" i="17"/>
  <c r="AN399" i="17"/>
  <c r="AP236" i="17"/>
  <c r="AN236" i="17"/>
  <c r="AP287" i="17"/>
  <c r="AN287" i="17"/>
  <c r="AP288" i="17"/>
  <c r="AN288" i="17"/>
  <c r="AP97" i="17"/>
  <c r="AN97" i="17"/>
  <c r="AP24" i="17"/>
  <c r="AN24" i="17"/>
  <c r="AP232" i="17"/>
  <c r="AN232" i="17"/>
  <c r="AP210" i="17"/>
  <c r="AN210" i="17"/>
  <c r="AP114" i="17"/>
  <c r="AN114" i="17"/>
  <c r="AP41" i="17"/>
  <c r="AN41" i="17"/>
  <c r="AQ572" i="17"/>
  <c r="AP572" i="17"/>
  <c r="AN572" i="17"/>
  <c r="AQ431" i="17"/>
  <c r="AP431" i="17"/>
  <c r="AN431" i="17"/>
  <c r="AQ163" i="17"/>
  <c r="AP163" i="17"/>
  <c r="AN163" i="17"/>
  <c r="AQ309" i="17"/>
  <c r="AP309" i="17"/>
  <c r="AN309" i="17"/>
  <c r="AQ131" i="17"/>
  <c r="AP131" i="17"/>
  <c r="AN131" i="17"/>
  <c r="AM131" i="17"/>
  <c r="F131" i="17"/>
  <c r="AQ122" i="17"/>
  <c r="AP122" i="17"/>
  <c r="AN122" i="17"/>
  <c r="AM122" i="17"/>
  <c r="F122" i="17"/>
  <c r="AL122" i="17" s="1"/>
  <c r="AQ278" i="17"/>
  <c r="AP278" i="17"/>
  <c r="AN278" i="17"/>
  <c r="AM278" i="17"/>
  <c r="F278" i="17"/>
  <c r="AL278" i="17" s="1"/>
  <c r="AQ448" i="17"/>
  <c r="AP448" i="17"/>
  <c r="AN448" i="17"/>
  <c r="AM448" i="17"/>
  <c r="F448" i="17"/>
  <c r="BA448" i="17" s="1"/>
  <c r="BC448" i="17" s="1"/>
  <c r="BD448" i="17" s="1"/>
  <c r="AQ409" i="17"/>
  <c r="AP409" i="17"/>
  <c r="AN409" i="17"/>
  <c r="AM409" i="17"/>
  <c r="F409" i="17"/>
  <c r="AL409" i="17" s="1"/>
  <c r="AQ281" i="17"/>
  <c r="AP281" i="17"/>
  <c r="AN281" i="17"/>
  <c r="AM281" i="17"/>
  <c r="F281" i="17"/>
  <c r="AL281" i="17" s="1"/>
  <c r="AQ314" i="17"/>
  <c r="AP314" i="17"/>
  <c r="AN314" i="17"/>
  <c r="AM314" i="17"/>
  <c r="F314" i="17"/>
  <c r="BA314" i="17" s="1"/>
  <c r="BC314" i="17" s="1"/>
  <c r="BD314" i="17" s="1"/>
  <c r="AQ11" i="17"/>
  <c r="AP11" i="17"/>
  <c r="AN11" i="17"/>
  <c r="AM11" i="17"/>
  <c r="F11" i="17"/>
  <c r="BA635" i="17"/>
  <c r="BC635" i="17" s="1"/>
  <c r="BD635" i="17" s="1"/>
  <c r="AQ635" i="17"/>
  <c r="AP635" i="17"/>
  <c r="AO635" i="17"/>
  <c r="AN635" i="17"/>
  <c r="AM635" i="17"/>
  <c r="AL635" i="17"/>
  <c r="BA631" i="17"/>
  <c r="BC631" i="17" s="1"/>
  <c r="BD631" i="17" s="1"/>
  <c r="AQ631" i="17"/>
  <c r="AP631" i="17"/>
  <c r="AO631" i="17"/>
  <c r="AN631" i="17"/>
  <c r="AM631" i="17"/>
  <c r="AL631" i="17"/>
  <c r="BA476" i="17"/>
  <c r="BC476" i="17" s="1"/>
  <c r="BD476" i="17" s="1"/>
  <c r="AQ476" i="17"/>
  <c r="AP476" i="17"/>
  <c r="AO476" i="17"/>
  <c r="AN476" i="17"/>
  <c r="AM476" i="17"/>
  <c r="AL476" i="17"/>
  <c r="BA511" i="17"/>
  <c r="BC511" i="17" s="1"/>
  <c r="BD511" i="17" s="1"/>
  <c r="AQ511" i="17"/>
  <c r="AP511" i="17"/>
  <c r="AO511" i="17"/>
  <c r="AN511" i="17"/>
  <c r="AM511" i="17"/>
  <c r="AL511" i="17"/>
  <c r="BA404" i="17"/>
  <c r="BC404" i="17" s="1"/>
  <c r="BD404" i="17" s="1"/>
  <c r="AQ404" i="17"/>
  <c r="AP404" i="17"/>
  <c r="AO404" i="17"/>
  <c r="AN404" i="17"/>
  <c r="AM404" i="17"/>
  <c r="AL404" i="17"/>
  <c r="BA91" i="17"/>
  <c r="BC91" i="17" s="1"/>
  <c r="BD91" i="17" s="1"/>
  <c r="AQ91" i="17"/>
  <c r="AP91" i="17"/>
  <c r="AO91" i="17"/>
  <c r="AN91" i="17"/>
  <c r="AM91" i="17"/>
  <c r="AL91" i="17"/>
  <c r="BA452" i="17"/>
  <c r="BC452" i="17" s="1"/>
  <c r="BD452" i="17" s="1"/>
  <c r="AQ452" i="17"/>
  <c r="AP452" i="17"/>
  <c r="AO452" i="17"/>
  <c r="AN452" i="17"/>
  <c r="AM452" i="17"/>
  <c r="AL452" i="17"/>
  <c r="BA568" i="17"/>
  <c r="BC568" i="17" s="1"/>
  <c r="BD568" i="17" s="1"/>
  <c r="AQ568" i="17"/>
  <c r="AP568" i="17"/>
  <c r="AO568" i="17"/>
  <c r="AN568" i="17"/>
  <c r="AM568" i="17"/>
  <c r="AL568" i="17"/>
  <c r="BA211" i="17"/>
  <c r="BC211" i="17" s="1"/>
  <c r="BD211" i="17" s="1"/>
  <c r="AQ211" i="17"/>
  <c r="AP211" i="17"/>
  <c r="AO211" i="17"/>
  <c r="AN211" i="17"/>
  <c r="AM211" i="17"/>
  <c r="AL211" i="17"/>
  <c r="AQ464" i="17"/>
  <c r="AM464" i="17"/>
  <c r="AQ498" i="17"/>
  <c r="AM498" i="17"/>
  <c r="AQ449" i="17"/>
  <c r="AM449" i="17"/>
  <c r="AQ456" i="17"/>
  <c r="AM456" i="17"/>
  <c r="BA65" i="17"/>
  <c r="BC65" i="17" s="1"/>
  <c r="BD65" i="17" s="1"/>
  <c r="AQ65" i="17"/>
  <c r="AP65" i="17"/>
  <c r="AO65" i="17"/>
  <c r="AN65" i="17"/>
  <c r="J65" i="17"/>
  <c r="AM65" i="17" s="1"/>
  <c r="BA579" i="17"/>
  <c r="BC579" i="17" s="1"/>
  <c r="BD579" i="17" s="1"/>
  <c r="AQ579" i="17"/>
  <c r="AP579" i="17"/>
  <c r="AO579" i="17"/>
  <c r="AN579" i="17"/>
  <c r="J579" i="17"/>
  <c r="AL579" i="17" s="1"/>
  <c r="BA209" i="17"/>
  <c r="BC209" i="17" s="1"/>
  <c r="BD209" i="17" s="1"/>
  <c r="AQ209" i="17"/>
  <c r="AP209" i="17"/>
  <c r="AO209" i="17"/>
  <c r="AN209" i="17"/>
  <c r="J209" i="17"/>
  <c r="BA101" i="17"/>
  <c r="BC101" i="17" s="1"/>
  <c r="BD101" i="17" s="1"/>
  <c r="AQ101" i="17"/>
  <c r="AP101" i="17"/>
  <c r="AO101" i="17"/>
  <c r="AN101" i="17"/>
  <c r="J101" i="17"/>
  <c r="BA462" i="17"/>
  <c r="BC462" i="17" s="1"/>
  <c r="BD462" i="17" s="1"/>
  <c r="AQ462" i="17"/>
  <c r="AP462" i="17"/>
  <c r="AO462" i="17"/>
  <c r="AN462" i="17"/>
  <c r="J462" i="17"/>
  <c r="AM462" i="17" s="1"/>
  <c r="AP118" i="17"/>
  <c r="AN118" i="17"/>
  <c r="AE118" i="17"/>
  <c r="AQ118" i="17" s="1"/>
  <c r="C118" i="17"/>
  <c r="AP421" i="17"/>
  <c r="AN421" i="17"/>
  <c r="AE421" i="17"/>
  <c r="AQ421" i="17" s="1"/>
  <c r="C421" i="17"/>
  <c r="AP374" i="17"/>
  <c r="AN374" i="17"/>
  <c r="AE374" i="17"/>
  <c r="AQ374" i="17" s="1"/>
  <c r="C374" i="17"/>
  <c r="AP348" i="17"/>
  <c r="AN348" i="17"/>
  <c r="AE348" i="17"/>
  <c r="AQ348" i="17" s="1"/>
  <c r="C348" i="17"/>
  <c r="AP351" i="17"/>
  <c r="AN351" i="17"/>
  <c r="AE351" i="17"/>
  <c r="AQ351" i="17" s="1"/>
  <c r="C351" i="17"/>
  <c r="AP133" i="17"/>
  <c r="AN133" i="17"/>
  <c r="AE133" i="17"/>
  <c r="AQ133" i="17" s="1"/>
  <c r="C133" i="17"/>
  <c r="AP68" i="17"/>
  <c r="AN68" i="17"/>
  <c r="AE68" i="17"/>
  <c r="AQ68" i="17" s="1"/>
  <c r="C68" i="17"/>
  <c r="AP80" i="17"/>
  <c r="AN80" i="17"/>
  <c r="AE80" i="17"/>
  <c r="AQ80" i="17" s="1"/>
  <c r="C80" i="17"/>
  <c r="AP10" i="17"/>
  <c r="AN10" i="17"/>
  <c r="AE10" i="17"/>
  <c r="AQ10" i="17" s="1"/>
  <c r="C10" i="17"/>
  <c r="AP221" i="17"/>
  <c r="AN221" i="17"/>
  <c r="AE221" i="17"/>
  <c r="AQ221" i="17" s="1"/>
  <c r="C221" i="17"/>
  <c r="AP147" i="17"/>
  <c r="AN147" i="17"/>
  <c r="AE147" i="17"/>
  <c r="AQ147" i="17" s="1"/>
  <c r="C147" i="17"/>
  <c r="AP148" i="17"/>
  <c r="AN148" i="17"/>
  <c r="AE148" i="17"/>
  <c r="AQ148" i="17" s="1"/>
  <c r="C148" i="17"/>
  <c r="AP505" i="17"/>
  <c r="AN505" i="17"/>
  <c r="AE505" i="17"/>
  <c r="AQ505" i="17" s="1"/>
  <c r="C505" i="17"/>
  <c r="AP430" i="17"/>
  <c r="AN430" i="17"/>
  <c r="AE430" i="17"/>
  <c r="AQ430" i="17" s="1"/>
  <c r="C430" i="17"/>
  <c r="AP213" i="17"/>
  <c r="AN213" i="17"/>
  <c r="AE213" i="17"/>
  <c r="AQ213" i="17" s="1"/>
  <c r="C213" i="17"/>
  <c r="AP55" i="17"/>
  <c r="AN55" i="17"/>
  <c r="AE55" i="17"/>
  <c r="AQ55" i="17" s="1"/>
  <c r="C55" i="17"/>
  <c r="AP157" i="17"/>
  <c r="AN157" i="17"/>
  <c r="AE157" i="17"/>
  <c r="AQ157" i="17" s="1"/>
  <c r="C157" i="17"/>
  <c r="AP146" i="17"/>
  <c r="AN146" i="17"/>
  <c r="AE146" i="17"/>
  <c r="AQ146" i="17" s="1"/>
  <c r="C146" i="17"/>
  <c r="AP429" i="17"/>
  <c r="AN429" i="17"/>
  <c r="AE429" i="17"/>
  <c r="AQ429" i="17" s="1"/>
  <c r="C429" i="17"/>
  <c r="AP135" i="17"/>
  <c r="AN135" i="17"/>
  <c r="AE135" i="17"/>
  <c r="AQ135" i="17" s="1"/>
  <c r="C135" i="17"/>
  <c r="AP333" i="17"/>
  <c r="AN333" i="17"/>
  <c r="AE333" i="17"/>
  <c r="AQ333" i="17" s="1"/>
  <c r="C333" i="17"/>
  <c r="AP428" i="17"/>
  <c r="AN428" i="17"/>
  <c r="AE428" i="17"/>
  <c r="AQ428" i="17" s="1"/>
  <c r="C428" i="17"/>
  <c r="AP186" i="17"/>
  <c r="AN186" i="17"/>
  <c r="AE186" i="17"/>
  <c r="AQ186" i="17" s="1"/>
  <c r="C186" i="17"/>
  <c r="AP159" i="17"/>
  <c r="AN159" i="17"/>
  <c r="AE159" i="17"/>
  <c r="AQ159" i="17" s="1"/>
  <c r="C159" i="17"/>
  <c r="AP156" i="17"/>
  <c r="AN156" i="17"/>
  <c r="AE156" i="17"/>
  <c r="AQ156" i="17" s="1"/>
  <c r="C156" i="17"/>
  <c r="AP9" i="17"/>
  <c r="AN9" i="17"/>
  <c r="AE9" i="17"/>
  <c r="AQ9" i="17" s="1"/>
  <c r="C9" i="17"/>
  <c r="AP13" i="17"/>
  <c r="AN13" i="17"/>
  <c r="AE13" i="17"/>
  <c r="AQ13" i="17" s="1"/>
  <c r="C13" i="17"/>
  <c r="AP84" i="17"/>
  <c r="AN84" i="17"/>
  <c r="AE84" i="17"/>
  <c r="AQ84" i="17" s="1"/>
  <c r="C84" i="17"/>
  <c r="AP192" i="17"/>
  <c r="AN192" i="17"/>
  <c r="AE192" i="17"/>
  <c r="AQ192" i="17" s="1"/>
  <c r="C192" i="17"/>
  <c r="AP90" i="17"/>
  <c r="AN90" i="17"/>
  <c r="AE90" i="17"/>
  <c r="AQ90" i="17" s="1"/>
  <c r="C90" i="17"/>
  <c r="AP158" i="17"/>
  <c r="AN158" i="17"/>
  <c r="AE158" i="17"/>
  <c r="AQ158" i="17" s="1"/>
  <c r="C158" i="17"/>
  <c r="AP155" i="17"/>
  <c r="AN155" i="17"/>
  <c r="AE155" i="17"/>
  <c r="AQ155" i="17" s="1"/>
  <c r="C155" i="17"/>
  <c r="AP79" i="17"/>
  <c r="AN79" i="17"/>
  <c r="AE79" i="17"/>
  <c r="AQ79" i="17" s="1"/>
  <c r="C79" i="17"/>
  <c r="AP145" i="17"/>
  <c r="AN145" i="17"/>
  <c r="AE145" i="17"/>
  <c r="AQ145" i="17" s="1"/>
  <c r="C145" i="17"/>
  <c r="AP12" i="17"/>
  <c r="AN12" i="17"/>
  <c r="AE12" i="17"/>
  <c r="AQ12" i="17" s="1"/>
  <c r="C12" i="17"/>
  <c r="BA370" i="17"/>
  <c r="BC370" i="17" s="1"/>
  <c r="BD370" i="17" s="1"/>
  <c r="AQ370" i="17"/>
  <c r="AP370" i="17"/>
  <c r="AO370" i="17"/>
  <c r="AN370" i="17"/>
  <c r="AM370" i="17"/>
  <c r="AL370" i="17"/>
  <c r="BA69" i="17"/>
  <c r="BC69" i="17" s="1"/>
  <c r="BD69" i="17" s="1"/>
  <c r="AQ69" i="17"/>
  <c r="AP69" i="17"/>
  <c r="AO69" i="17"/>
  <c r="AN69" i="17"/>
  <c r="AM69" i="17"/>
  <c r="AL69" i="17"/>
  <c r="BA270" i="17"/>
  <c r="BC270" i="17" s="1"/>
  <c r="BD270" i="17" s="1"/>
  <c r="AQ270" i="17"/>
  <c r="AP270" i="17"/>
  <c r="AO270" i="17"/>
  <c r="AN270" i="17"/>
  <c r="AM270" i="17"/>
  <c r="AL270" i="17"/>
  <c r="BA363" i="17"/>
  <c r="BC363" i="17" s="1"/>
  <c r="BD363" i="17" s="1"/>
  <c r="AQ363" i="17"/>
  <c r="AP363" i="17"/>
  <c r="AO363" i="17"/>
  <c r="AN363" i="17"/>
  <c r="AM363" i="17"/>
  <c r="AL363" i="17"/>
  <c r="BA293" i="17"/>
  <c r="BC293" i="17" s="1"/>
  <c r="BD293" i="17" s="1"/>
  <c r="AQ293" i="17"/>
  <c r="AP293" i="17"/>
  <c r="AO293" i="17"/>
  <c r="AN293" i="17"/>
  <c r="AM293" i="17"/>
  <c r="AL293" i="17"/>
  <c r="BA357" i="17"/>
  <c r="BC357" i="17" s="1"/>
  <c r="BD357" i="17" s="1"/>
  <c r="AQ357" i="17"/>
  <c r="AP357" i="17"/>
  <c r="AO357" i="17"/>
  <c r="AN357" i="17"/>
  <c r="AM357" i="17"/>
  <c r="AL357" i="17"/>
  <c r="BA488" i="17"/>
  <c r="BC488" i="17" s="1"/>
  <c r="BD488" i="17" s="1"/>
  <c r="AQ488" i="17"/>
  <c r="AP488" i="17"/>
  <c r="AO488" i="17"/>
  <c r="AN488" i="17"/>
  <c r="AM488" i="17"/>
  <c r="AL488" i="17"/>
  <c r="BA212" i="17"/>
  <c r="BC212" i="17" s="1"/>
  <c r="BD212" i="17" s="1"/>
  <c r="AQ212" i="17"/>
  <c r="AP212" i="17"/>
  <c r="AO212" i="17"/>
  <c r="AN212" i="17"/>
  <c r="AM212" i="17"/>
  <c r="AL212" i="17"/>
  <c r="BA366" i="17"/>
  <c r="BC366" i="17" s="1"/>
  <c r="BD366" i="17" s="1"/>
  <c r="AQ366" i="17"/>
  <c r="AP366" i="17"/>
  <c r="AO366" i="17"/>
  <c r="AN366" i="17"/>
  <c r="AM366" i="17"/>
  <c r="AL366" i="17"/>
  <c r="BA396" i="17"/>
  <c r="BC396" i="17" s="1"/>
  <c r="BD396" i="17" s="1"/>
  <c r="AQ396" i="17"/>
  <c r="AP396" i="17"/>
  <c r="AO396" i="17"/>
  <c r="AN396" i="17"/>
  <c r="AM396" i="17"/>
  <c r="AL396" i="17"/>
  <c r="BA265" i="17"/>
  <c r="BC265" i="17" s="1"/>
  <c r="BD265" i="17" s="1"/>
  <c r="AQ265" i="17"/>
  <c r="AP265" i="17"/>
  <c r="AO265" i="17"/>
  <c r="AN265" i="17"/>
  <c r="AM265" i="17"/>
  <c r="AL265" i="17"/>
  <c r="BA459" i="17"/>
  <c r="BC459" i="17" s="1"/>
  <c r="BD459" i="17" s="1"/>
  <c r="AQ459" i="17"/>
  <c r="AP459" i="17"/>
  <c r="AO459" i="17"/>
  <c r="AN459" i="17"/>
  <c r="AM459" i="17"/>
  <c r="AL459" i="17"/>
  <c r="BA509" i="17"/>
  <c r="BC509" i="17" s="1"/>
  <c r="BD509" i="17" s="1"/>
  <c r="AQ509" i="17"/>
  <c r="AP509" i="17"/>
  <c r="AO509" i="17"/>
  <c r="AN509" i="17"/>
  <c r="AM509" i="17"/>
  <c r="AL509" i="17"/>
  <c r="BA479" i="17"/>
  <c r="BC479" i="17" s="1"/>
  <c r="BD479" i="17" s="1"/>
  <c r="AQ479" i="17"/>
  <c r="AP479" i="17"/>
  <c r="AO479" i="17"/>
  <c r="AN479" i="17"/>
  <c r="AM479" i="17"/>
  <c r="AL479" i="17"/>
  <c r="BA472" i="17"/>
  <c r="BC472" i="17" s="1"/>
  <c r="BD472" i="17" s="1"/>
  <c r="AQ472" i="17"/>
  <c r="AP472" i="17"/>
  <c r="AO472" i="17"/>
  <c r="AN472" i="17"/>
  <c r="AM472" i="17"/>
  <c r="AL472" i="17"/>
  <c r="BA523" i="17"/>
  <c r="BC523" i="17" s="1"/>
  <c r="BD523" i="17" s="1"/>
  <c r="AQ523" i="17"/>
  <c r="AP523" i="17"/>
  <c r="AO523" i="17"/>
  <c r="AN523" i="17"/>
  <c r="AM523" i="17"/>
  <c r="AL523" i="17"/>
  <c r="BA289" i="17"/>
  <c r="BC289" i="17" s="1"/>
  <c r="BD289" i="17" s="1"/>
  <c r="AQ289" i="17"/>
  <c r="AP289" i="17"/>
  <c r="AO289" i="17"/>
  <c r="AN289" i="17"/>
  <c r="AM289" i="17"/>
  <c r="AL289" i="17"/>
  <c r="BA98" i="17"/>
  <c r="BC98" i="17" s="1"/>
  <c r="BD98" i="17" s="1"/>
  <c r="AQ98" i="17"/>
  <c r="AP98" i="17"/>
  <c r="AO98" i="17"/>
  <c r="AN98" i="17"/>
  <c r="AM98" i="17"/>
  <c r="AL98" i="17"/>
  <c r="BA376" i="17"/>
  <c r="BC376" i="17" s="1"/>
  <c r="BD376" i="17" s="1"/>
  <c r="AQ376" i="17"/>
  <c r="AP376" i="17"/>
  <c r="AO376" i="17"/>
  <c r="AN376" i="17"/>
  <c r="AM376" i="17"/>
  <c r="AL376" i="17"/>
  <c r="BA529" i="17"/>
  <c r="BC529" i="17" s="1"/>
  <c r="BD529" i="17" s="1"/>
  <c r="AQ529" i="17"/>
  <c r="AP529" i="17"/>
  <c r="AO529" i="17"/>
  <c r="AN529" i="17"/>
  <c r="AM529" i="17"/>
  <c r="AL529" i="17"/>
  <c r="BA546" i="17"/>
  <c r="BC546" i="17" s="1"/>
  <c r="BD546" i="17" s="1"/>
  <c r="AQ546" i="17"/>
  <c r="AP546" i="17"/>
  <c r="AO546" i="17"/>
  <c r="AN546" i="17"/>
  <c r="AM546" i="17"/>
  <c r="AL546" i="17"/>
  <c r="BA622" i="17"/>
  <c r="BC622" i="17" s="1"/>
  <c r="BD622" i="17" s="1"/>
  <c r="AQ622" i="17"/>
  <c r="AP622" i="17"/>
  <c r="AO622" i="17"/>
  <c r="AN622" i="17"/>
  <c r="AM622" i="17"/>
  <c r="AL622" i="17"/>
  <c r="BA629" i="17"/>
  <c r="BC629" i="17" s="1"/>
  <c r="BD629" i="17" s="1"/>
  <c r="AQ629" i="17"/>
  <c r="AP629" i="17"/>
  <c r="AO629" i="17"/>
  <c r="AN629" i="17"/>
  <c r="AM629" i="17"/>
  <c r="AL629" i="17"/>
  <c r="BA633" i="17"/>
  <c r="BC633" i="17" s="1"/>
  <c r="BD633" i="17" s="1"/>
  <c r="AQ633" i="17"/>
  <c r="AP633" i="17"/>
  <c r="AO633" i="17"/>
  <c r="AN633" i="17"/>
  <c r="AM633" i="17"/>
  <c r="AL633" i="17"/>
  <c r="BA276" i="17"/>
  <c r="BC276" i="17" s="1"/>
  <c r="BD276" i="17" s="1"/>
  <c r="AQ276" i="17"/>
  <c r="AP276" i="17"/>
  <c r="AO276" i="17"/>
  <c r="AN276" i="17"/>
  <c r="AM276" i="17"/>
  <c r="AL276" i="17"/>
  <c r="BA422" i="17"/>
  <c r="BC422" i="17" s="1"/>
  <c r="BD422" i="17" s="1"/>
  <c r="AQ422" i="17"/>
  <c r="AP422" i="17"/>
  <c r="AO422" i="17"/>
  <c r="AN422" i="17"/>
  <c r="AM422" i="17"/>
  <c r="AL422" i="17"/>
  <c r="AN57" i="17"/>
  <c r="AN274" i="17"/>
  <c r="AN264" i="17"/>
  <c r="AN305" i="17"/>
  <c r="AN140" i="17"/>
  <c r="AN74" i="17"/>
  <c r="AN8" i="17"/>
  <c r="BA188" i="17"/>
  <c r="BC188" i="17" s="1"/>
  <c r="BD188" i="17" s="1"/>
  <c r="AQ188" i="17"/>
  <c r="AP188" i="17"/>
  <c r="AO188" i="17"/>
  <c r="AN188" i="17"/>
  <c r="AM188" i="17"/>
  <c r="AL188" i="17"/>
  <c r="BA360" i="17"/>
  <c r="BC360" i="17" s="1"/>
  <c r="BD360" i="17" s="1"/>
  <c r="AQ360" i="17"/>
  <c r="AP360" i="17"/>
  <c r="AO360" i="17"/>
  <c r="AN360" i="17"/>
  <c r="AM360" i="17"/>
  <c r="AL360" i="17"/>
  <c r="BA416" i="17"/>
  <c r="BC416" i="17" s="1"/>
  <c r="BD416" i="17" s="1"/>
  <c r="AQ416" i="17"/>
  <c r="AP416" i="17"/>
  <c r="AO416" i="17"/>
  <c r="AN416" i="17"/>
  <c r="AM416" i="17"/>
  <c r="AL416" i="17"/>
  <c r="BA105" i="17"/>
  <c r="BC105" i="17" s="1"/>
  <c r="BD105" i="17" s="1"/>
  <c r="AQ105" i="17"/>
  <c r="AP105" i="17"/>
  <c r="AO105" i="17"/>
  <c r="AN105" i="17"/>
  <c r="AM105" i="17"/>
  <c r="AL105" i="17"/>
  <c r="BA233" i="17"/>
  <c r="BC233" i="17" s="1"/>
  <c r="BD233" i="17" s="1"/>
  <c r="AQ233" i="17"/>
  <c r="AP233" i="17"/>
  <c r="AO233" i="17"/>
  <c r="AN233" i="17"/>
  <c r="AM233" i="17"/>
  <c r="AL233" i="17"/>
  <c r="BA160" i="17"/>
  <c r="BC160" i="17" s="1"/>
  <c r="BD160" i="17" s="1"/>
  <c r="AQ160" i="17"/>
  <c r="AP160" i="17"/>
  <c r="AO160" i="17"/>
  <c r="AN160" i="17"/>
  <c r="AM160" i="17"/>
  <c r="AL160" i="17"/>
  <c r="BA126" i="17"/>
  <c r="BC126" i="17" s="1"/>
  <c r="BD126" i="17" s="1"/>
  <c r="AQ126" i="17"/>
  <c r="AP126" i="17"/>
  <c r="AO126" i="17"/>
  <c r="AN126" i="17"/>
  <c r="AM126" i="17"/>
  <c r="AL126" i="17"/>
  <c r="AN168" i="17"/>
  <c r="C168" i="17"/>
  <c r="AN50" i="17"/>
  <c r="C50" i="17"/>
  <c r="AN119" i="17"/>
  <c r="C119" i="17"/>
  <c r="AN244" i="17"/>
  <c r="C244" i="17"/>
  <c r="AN304" i="17"/>
  <c r="C304" i="17"/>
  <c r="AN27" i="17"/>
  <c r="C27" i="17"/>
  <c r="AN7" i="17"/>
  <c r="C7" i="17"/>
  <c r="AN73" i="17"/>
  <c r="C73" i="17"/>
  <c r="AN76" i="17"/>
  <c r="C76" i="17"/>
  <c r="AN392" i="17"/>
  <c r="C392" i="17"/>
  <c r="AN408" i="17"/>
  <c r="C408" i="17"/>
  <c r="AN457" i="17"/>
  <c r="C457" i="17"/>
  <c r="AN206" i="17"/>
  <c r="C206" i="17"/>
  <c r="AN89" i="17"/>
  <c r="C89" i="17"/>
  <c r="AN38" i="17"/>
  <c r="C38" i="17"/>
  <c r="AN203" i="17"/>
  <c r="C203" i="17"/>
  <c r="AN217" i="17"/>
  <c r="C217" i="17"/>
  <c r="AN315" i="17"/>
  <c r="C315" i="17"/>
  <c r="AN54" i="17"/>
  <c r="C54" i="17"/>
  <c r="AN220" i="17"/>
  <c r="C220" i="17"/>
  <c r="AN154" i="17"/>
  <c r="C154" i="17"/>
  <c r="AN113" i="17"/>
  <c r="C113" i="17"/>
  <c r="AN48" i="17"/>
  <c r="C48" i="17"/>
  <c r="BA636" i="17"/>
  <c r="BC636" i="17" s="1"/>
  <c r="BD636" i="17" s="1"/>
  <c r="AQ636" i="17"/>
  <c r="AP636" i="17"/>
  <c r="AO636" i="17"/>
  <c r="AN636" i="17"/>
  <c r="AM636" i="17"/>
  <c r="AL636" i="17"/>
  <c r="BA608" i="17"/>
  <c r="BC608" i="17" s="1"/>
  <c r="BD608" i="17" s="1"/>
  <c r="AQ608" i="17"/>
  <c r="AP608" i="17"/>
  <c r="AO608" i="17"/>
  <c r="AN608" i="17"/>
  <c r="AM608" i="17"/>
  <c r="AL608" i="17"/>
  <c r="BA327" i="17"/>
  <c r="BC327" i="17" s="1"/>
  <c r="BD327" i="17" s="1"/>
  <c r="AQ327" i="17"/>
  <c r="AP327" i="17"/>
  <c r="AO327" i="17"/>
  <c r="AN327" i="17"/>
  <c r="AM327" i="17"/>
  <c r="AL327" i="17"/>
  <c r="BA115" i="17"/>
  <c r="BC115" i="17" s="1"/>
  <c r="BD115" i="17" s="1"/>
  <c r="AQ115" i="17"/>
  <c r="AP115" i="17"/>
  <c r="AO115" i="17"/>
  <c r="AN115" i="17"/>
  <c r="AM115" i="17"/>
  <c r="AL115" i="17"/>
  <c r="BA294" i="17"/>
  <c r="BC294" i="17" s="1"/>
  <c r="BD294" i="17" s="1"/>
  <c r="AQ294" i="17"/>
  <c r="AP294" i="17"/>
  <c r="AO294" i="17"/>
  <c r="AN294" i="17"/>
  <c r="AM294" i="17"/>
  <c r="AL294" i="17"/>
  <c r="BA306" i="17"/>
  <c r="BC306" i="17" s="1"/>
  <c r="BD306" i="17" s="1"/>
  <c r="AQ306" i="17"/>
  <c r="AP306" i="17"/>
  <c r="AO306" i="17"/>
  <c r="AN306" i="17"/>
  <c r="AM306" i="17"/>
  <c r="AL306" i="17"/>
  <c r="BA492" i="17"/>
  <c r="BC492" i="17" s="1"/>
  <c r="BD492" i="17" s="1"/>
  <c r="AQ492" i="17"/>
  <c r="AP492" i="17"/>
  <c r="AO492" i="17"/>
  <c r="AN492" i="17"/>
  <c r="AM492" i="17"/>
  <c r="AL492" i="17"/>
  <c r="BA595" i="17"/>
  <c r="BC595" i="17" s="1"/>
  <c r="BD595" i="17" s="1"/>
  <c r="AQ595" i="17"/>
  <c r="AP595" i="17"/>
  <c r="AO595" i="17"/>
  <c r="AN595" i="17"/>
  <c r="AM595" i="17"/>
  <c r="AL595" i="17"/>
  <c r="BA471" i="17"/>
  <c r="BC471" i="17" s="1"/>
  <c r="BD471" i="17" s="1"/>
  <c r="AQ471" i="17"/>
  <c r="AP471" i="17"/>
  <c r="AO471" i="17"/>
  <c r="AN471" i="17"/>
  <c r="AM471" i="17"/>
  <c r="AL471" i="17"/>
  <c r="BA223" i="17"/>
  <c r="BC223" i="17" s="1"/>
  <c r="BD223" i="17" s="1"/>
  <c r="AQ223" i="17"/>
  <c r="AP223" i="17"/>
  <c r="AO223" i="17"/>
  <c r="AN223" i="17"/>
  <c r="AM223" i="17"/>
  <c r="AL223" i="17"/>
  <c r="BA406" i="17"/>
  <c r="BC406" i="17" s="1"/>
  <c r="BD406" i="17" s="1"/>
  <c r="AQ406" i="17"/>
  <c r="AP406" i="17"/>
  <c r="AO406" i="17"/>
  <c r="AN406" i="17"/>
  <c r="AM406" i="17"/>
  <c r="AL406" i="17"/>
  <c r="BA487" i="17"/>
  <c r="BC487" i="17" s="1"/>
  <c r="BD487" i="17" s="1"/>
  <c r="AQ487" i="17"/>
  <c r="AP487" i="17"/>
  <c r="AO487" i="17"/>
  <c r="AN487" i="17"/>
  <c r="AM487" i="17"/>
  <c r="AL487" i="17"/>
  <c r="BA489" i="17"/>
  <c r="BC489" i="17" s="1"/>
  <c r="BD489" i="17" s="1"/>
  <c r="AQ489" i="17"/>
  <c r="AP489" i="17"/>
  <c r="AO489" i="17"/>
  <c r="AN489" i="17"/>
  <c r="AM489" i="17"/>
  <c r="AL489" i="17"/>
  <c r="BA248" i="17"/>
  <c r="BC248" i="17" s="1"/>
  <c r="BD248" i="17" s="1"/>
  <c r="AQ248" i="17"/>
  <c r="AP248" i="17"/>
  <c r="AO248" i="17"/>
  <c r="AN248" i="17"/>
  <c r="AM248" i="17"/>
  <c r="AL248" i="17"/>
  <c r="BA535" i="17"/>
  <c r="BC535" i="17" s="1"/>
  <c r="BD535" i="17" s="1"/>
  <c r="AQ535" i="17"/>
  <c r="AP535" i="17"/>
  <c r="AO535" i="17"/>
  <c r="AN535" i="17"/>
  <c r="AM535" i="17"/>
  <c r="AL535" i="17"/>
  <c r="BA53" i="17"/>
  <c r="BC53" i="17" s="1"/>
  <c r="BD53" i="17" s="1"/>
  <c r="AQ53" i="17"/>
  <c r="AP53" i="17"/>
  <c r="AO53" i="17"/>
  <c r="AN53" i="17"/>
  <c r="AM53" i="17"/>
  <c r="AL53" i="17"/>
  <c r="BA201" i="17"/>
  <c r="BC201" i="17" s="1"/>
  <c r="BD201" i="17" s="1"/>
  <c r="AQ201" i="17"/>
  <c r="AP201" i="17"/>
  <c r="AO201" i="17"/>
  <c r="AN201" i="17"/>
  <c r="AM201" i="17"/>
  <c r="AL201" i="17"/>
  <c r="BA44" i="17"/>
  <c r="BC44" i="17" s="1"/>
  <c r="BD44" i="17" s="1"/>
  <c r="AQ44" i="17"/>
  <c r="AP44" i="17"/>
  <c r="AO44" i="17"/>
  <c r="AN44" i="17"/>
  <c r="AM44" i="17"/>
  <c r="AL44" i="17"/>
  <c r="BA283" i="17"/>
  <c r="BC283" i="17" s="1"/>
  <c r="BD283" i="17" s="1"/>
  <c r="AQ283" i="17"/>
  <c r="AP283" i="17"/>
  <c r="AO283" i="17"/>
  <c r="AN283" i="17"/>
  <c r="AM283" i="17"/>
  <c r="AL283" i="17"/>
  <c r="BA277" i="17"/>
  <c r="BC277" i="17" s="1"/>
  <c r="BD277" i="17" s="1"/>
  <c r="AQ277" i="17"/>
  <c r="AP277" i="17"/>
  <c r="AO277" i="17"/>
  <c r="AN277" i="17"/>
  <c r="AM277" i="17"/>
  <c r="AL277" i="17"/>
  <c r="BA51" i="17"/>
  <c r="BC51" i="17" s="1"/>
  <c r="BD51" i="17" s="1"/>
  <c r="AQ51" i="17"/>
  <c r="AP51" i="17"/>
  <c r="AO51" i="17"/>
  <c r="AN51" i="17"/>
  <c r="AM51" i="17"/>
  <c r="AL51" i="17"/>
  <c r="BA29" i="17"/>
  <c r="BC29" i="17" s="1"/>
  <c r="BD29" i="17" s="1"/>
  <c r="AQ29" i="17"/>
  <c r="AP29" i="17"/>
  <c r="AO29" i="17"/>
  <c r="AN29" i="17"/>
  <c r="AM29" i="17"/>
  <c r="AL29" i="17"/>
  <c r="BA116" i="17"/>
  <c r="BC116" i="17" s="1"/>
  <c r="BD116" i="17" s="1"/>
  <c r="AQ116" i="17"/>
  <c r="AP116" i="17"/>
  <c r="AO116" i="17"/>
  <c r="AN116" i="17"/>
  <c r="AM116" i="17"/>
  <c r="AL116" i="17"/>
  <c r="BA70" i="17"/>
  <c r="BC70" i="17" s="1"/>
  <c r="BD70" i="17" s="1"/>
  <c r="AQ70" i="17"/>
  <c r="AP70" i="17"/>
  <c r="AO70" i="17"/>
  <c r="AN70" i="17"/>
  <c r="AM70" i="17"/>
  <c r="AL70" i="17"/>
  <c r="BA170" i="17"/>
  <c r="BC170" i="17" s="1"/>
  <c r="BD170" i="17" s="1"/>
  <c r="AQ170" i="17"/>
  <c r="AP170" i="17"/>
  <c r="AO170" i="17"/>
  <c r="AN170" i="17"/>
  <c r="AM170" i="17"/>
  <c r="AL170" i="17"/>
  <c r="BA19" i="17"/>
  <c r="BC19" i="17" s="1"/>
  <c r="BD19" i="17" s="1"/>
  <c r="AQ19" i="17"/>
  <c r="AP19" i="17"/>
  <c r="AO19" i="17"/>
  <c r="AN19" i="17"/>
  <c r="AM19" i="17"/>
  <c r="AL19" i="17"/>
  <c r="BA22" i="17"/>
  <c r="BC22" i="17" s="1"/>
  <c r="BD22" i="17" s="1"/>
  <c r="AQ22" i="17"/>
  <c r="AP22" i="17"/>
  <c r="AO22" i="17"/>
  <c r="AN22" i="17"/>
  <c r="AM22" i="17"/>
  <c r="AL22" i="17"/>
  <c r="BA49" i="17"/>
  <c r="BC49" i="17" s="1"/>
  <c r="BD49" i="17" s="1"/>
  <c r="AQ49" i="17"/>
  <c r="AP49" i="17"/>
  <c r="AO49" i="17"/>
  <c r="AN49" i="17"/>
  <c r="AM49" i="17"/>
  <c r="AL49" i="17"/>
  <c r="BA45" i="17"/>
  <c r="BC45" i="17" s="1"/>
  <c r="BD45" i="17" s="1"/>
  <c r="AQ45" i="17"/>
  <c r="AP45" i="17"/>
  <c r="AO45" i="17"/>
  <c r="AN45" i="17"/>
  <c r="AM45" i="17"/>
  <c r="AL45" i="17"/>
  <c r="BA397" i="17"/>
  <c r="BC397" i="17" s="1"/>
  <c r="BD397" i="17" s="1"/>
  <c r="AQ397" i="17"/>
  <c r="AP397" i="17"/>
  <c r="AO397" i="17"/>
  <c r="AN397" i="17"/>
  <c r="AM397" i="17"/>
  <c r="AL397" i="17"/>
  <c r="BA433" i="17"/>
  <c r="BC433" i="17" s="1"/>
  <c r="BD433" i="17" s="1"/>
  <c r="AQ433" i="17"/>
  <c r="AP433" i="17"/>
  <c r="AO433" i="17"/>
  <c r="AN433" i="17"/>
  <c r="AM433" i="17"/>
  <c r="AL433" i="17"/>
  <c r="BA551" i="17"/>
  <c r="BC551" i="17" s="1"/>
  <c r="BD551" i="17" s="1"/>
  <c r="AQ551" i="17"/>
  <c r="AP551" i="17"/>
  <c r="AO551" i="17"/>
  <c r="AN551" i="17"/>
  <c r="AM551" i="17"/>
  <c r="AL551" i="17"/>
  <c r="BA536" i="17"/>
  <c r="BC536" i="17" s="1"/>
  <c r="BD536" i="17" s="1"/>
  <c r="AQ536" i="17"/>
  <c r="AP536" i="17"/>
  <c r="AO536" i="17"/>
  <c r="AN536" i="17"/>
  <c r="AM536" i="17"/>
  <c r="AL536" i="17"/>
  <c r="BA252" i="17"/>
  <c r="BC252" i="17" s="1"/>
  <c r="BD252" i="17" s="1"/>
  <c r="AQ252" i="17"/>
  <c r="AP252" i="17"/>
  <c r="AO252" i="17"/>
  <c r="AN252" i="17"/>
  <c r="AM252" i="17"/>
  <c r="AL252" i="17"/>
  <c r="BA508" i="17"/>
  <c r="BC508" i="17" s="1"/>
  <c r="BD508" i="17" s="1"/>
  <c r="AQ508" i="17"/>
  <c r="AP508" i="17"/>
  <c r="AO508" i="17"/>
  <c r="AN508" i="17"/>
  <c r="AM508" i="17"/>
  <c r="AL508" i="17"/>
  <c r="BA577" i="17"/>
  <c r="BC577" i="17" s="1"/>
  <c r="BD577" i="17" s="1"/>
  <c r="AQ577" i="17"/>
  <c r="AP577" i="17"/>
  <c r="AO577" i="17"/>
  <c r="AN577" i="17"/>
  <c r="AM577" i="17"/>
  <c r="AL577" i="17"/>
  <c r="BA591" i="17"/>
  <c r="BC591" i="17" s="1"/>
  <c r="BD591" i="17" s="1"/>
  <c r="AQ591" i="17"/>
  <c r="AP591" i="17"/>
  <c r="AO591" i="17"/>
  <c r="AN591" i="17"/>
  <c r="AM591" i="17"/>
  <c r="AL591" i="17"/>
  <c r="BA586" i="17"/>
  <c r="BC586" i="17" s="1"/>
  <c r="BD586" i="17" s="1"/>
  <c r="AQ586" i="17"/>
  <c r="AP586" i="17"/>
  <c r="AO586" i="17"/>
  <c r="AN586" i="17"/>
  <c r="AM586" i="17"/>
  <c r="AL586" i="17"/>
  <c r="BA375" i="17"/>
  <c r="BC375" i="17" s="1"/>
  <c r="BD375" i="17" s="1"/>
  <c r="AQ375" i="17"/>
  <c r="AP375" i="17"/>
  <c r="AO375" i="17"/>
  <c r="AN375" i="17"/>
  <c r="AM375" i="17"/>
  <c r="AL375" i="17"/>
  <c r="BA531" i="17"/>
  <c r="BC531" i="17" s="1"/>
  <c r="BD531" i="17" s="1"/>
  <c r="AQ531" i="17"/>
  <c r="AP531" i="17"/>
  <c r="AO531" i="17"/>
  <c r="AN531" i="17"/>
  <c r="AM531" i="17"/>
  <c r="AL531" i="17"/>
  <c r="BA605" i="17"/>
  <c r="BC605" i="17" s="1"/>
  <c r="BD605" i="17" s="1"/>
  <c r="AQ605" i="17"/>
  <c r="AP605" i="17"/>
  <c r="AO605" i="17"/>
  <c r="AN605" i="17"/>
  <c r="AM605" i="17"/>
  <c r="AL605" i="17"/>
  <c r="BA615" i="17"/>
  <c r="BC615" i="17" s="1"/>
  <c r="BD615" i="17" s="1"/>
  <c r="AQ615" i="17"/>
  <c r="AP615" i="17"/>
  <c r="AO615" i="17"/>
  <c r="AN615" i="17"/>
  <c r="AM615" i="17"/>
  <c r="AL615" i="17"/>
  <c r="BA606" i="17"/>
  <c r="BC606" i="17" s="1"/>
  <c r="BD606" i="17" s="1"/>
  <c r="AQ606" i="17"/>
  <c r="AP606" i="17"/>
  <c r="AO606" i="17"/>
  <c r="AN606" i="17"/>
  <c r="AM606" i="17"/>
  <c r="AL606" i="17"/>
  <c r="BA40" i="17"/>
  <c r="BC40" i="17" s="1"/>
  <c r="BD40" i="17" s="1"/>
  <c r="AQ40" i="17"/>
  <c r="AP40" i="17"/>
  <c r="AO40" i="17"/>
  <c r="AN40" i="17"/>
  <c r="AM40" i="17"/>
  <c r="AL40" i="17"/>
  <c r="BA107" i="17"/>
  <c r="BC107" i="17" s="1"/>
  <c r="BD107" i="17" s="1"/>
  <c r="AQ107" i="17"/>
  <c r="AP107" i="17"/>
  <c r="AO107" i="17"/>
  <c r="AN107" i="17"/>
  <c r="AM107" i="17"/>
  <c r="AL107" i="17"/>
  <c r="BA42" i="17"/>
  <c r="BC42" i="17" s="1"/>
  <c r="BD42" i="17" s="1"/>
  <c r="AQ42" i="17"/>
  <c r="AP42" i="17"/>
  <c r="AO42" i="17"/>
  <c r="AN42" i="17"/>
  <c r="AM42" i="17"/>
  <c r="AL42" i="17"/>
  <c r="BA39" i="17"/>
  <c r="BC39" i="17" s="1"/>
  <c r="BD39" i="17" s="1"/>
  <c r="AQ39" i="17"/>
  <c r="AP39" i="17"/>
  <c r="AO39" i="17"/>
  <c r="AN39" i="17"/>
  <c r="AM39" i="17"/>
  <c r="AL39" i="17"/>
  <c r="BA134" i="17"/>
  <c r="BC134" i="17" s="1"/>
  <c r="BD134" i="17" s="1"/>
  <c r="AQ134" i="17"/>
  <c r="AP134" i="17"/>
  <c r="AO134" i="17"/>
  <c r="AN134" i="17"/>
  <c r="AM134" i="17"/>
  <c r="AL134" i="17"/>
  <c r="BA81" i="17"/>
  <c r="BC81" i="17" s="1"/>
  <c r="BD81" i="17" s="1"/>
  <c r="AQ81" i="17"/>
  <c r="AP81" i="17"/>
  <c r="AO81" i="17"/>
  <c r="AN81" i="17"/>
  <c r="AM81" i="17"/>
  <c r="AL81" i="17"/>
  <c r="BA284" i="17"/>
  <c r="BC284" i="17" s="1"/>
  <c r="BD284" i="17" s="1"/>
  <c r="AQ284" i="17"/>
  <c r="AP284" i="17"/>
  <c r="AO284" i="17"/>
  <c r="AN284" i="17"/>
  <c r="AM284" i="17"/>
  <c r="AL284" i="17"/>
  <c r="BA658" i="17"/>
  <c r="BC658" i="17" s="1"/>
  <c r="AQ658" i="17"/>
  <c r="AP658" i="17"/>
  <c r="AO658" i="17"/>
  <c r="AN658" i="17"/>
  <c r="AM658" i="17"/>
  <c r="AL658" i="17"/>
  <c r="BA639" i="17"/>
  <c r="BC639" i="17" s="1"/>
  <c r="BD639" i="17" s="1"/>
  <c r="AQ639" i="17"/>
  <c r="AP639" i="17"/>
  <c r="AO639" i="17"/>
  <c r="AN639" i="17"/>
  <c r="AM639" i="17"/>
  <c r="AL639" i="17"/>
  <c r="BA575" i="17"/>
  <c r="BC575" i="17" s="1"/>
  <c r="BD575" i="17" s="1"/>
  <c r="AQ575" i="17"/>
  <c r="AP575" i="17"/>
  <c r="AO575" i="17"/>
  <c r="AN575" i="17"/>
  <c r="AM575" i="17"/>
  <c r="AL575" i="17"/>
  <c r="BA329" i="17"/>
  <c r="BC329" i="17" s="1"/>
  <c r="BD329" i="17" s="1"/>
  <c r="AQ329" i="17"/>
  <c r="AP329" i="17"/>
  <c r="AO329" i="17"/>
  <c r="AN329" i="17"/>
  <c r="AM329" i="17"/>
  <c r="AL329" i="17"/>
  <c r="BA258" i="17"/>
  <c r="BC258" i="17" s="1"/>
  <c r="BD258" i="17" s="1"/>
  <c r="AQ258" i="17"/>
  <c r="AP258" i="17"/>
  <c r="AO258" i="17"/>
  <c r="AN258" i="17"/>
  <c r="AM258" i="17"/>
  <c r="AL258" i="17"/>
  <c r="BA353" i="17"/>
  <c r="BC353" i="17" s="1"/>
  <c r="BD353" i="17" s="1"/>
  <c r="AQ353" i="17"/>
  <c r="AP353" i="17"/>
  <c r="AO353" i="17"/>
  <c r="AN353" i="17"/>
  <c r="AM353" i="17"/>
  <c r="AL353" i="17"/>
  <c r="BA60" i="17"/>
  <c r="BC60" i="17" s="1"/>
  <c r="BD60" i="17" s="1"/>
  <c r="AQ60" i="17"/>
  <c r="AP60" i="17"/>
  <c r="AO60" i="17"/>
  <c r="AN60" i="17"/>
  <c r="AM60" i="17"/>
  <c r="AL60" i="17"/>
  <c r="BA308" i="17"/>
  <c r="BC308" i="17" s="1"/>
  <c r="BD308" i="17" s="1"/>
  <c r="AQ308" i="17"/>
  <c r="AP308" i="17"/>
  <c r="AO308" i="17"/>
  <c r="AN308" i="17"/>
  <c r="AM308" i="17"/>
  <c r="AL308" i="17"/>
  <c r="BA267" i="17"/>
  <c r="BC267" i="17" s="1"/>
  <c r="BD267" i="17" s="1"/>
  <c r="AQ267" i="17"/>
  <c r="AP267" i="17"/>
  <c r="AO267" i="17"/>
  <c r="AN267" i="17"/>
  <c r="AM267" i="17"/>
  <c r="AL267" i="17"/>
  <c r="BA177" i="17"/>
  <c r="BC177" i="17" s="1"/>
  <c r="BD177" i="17" s="1"/>
  <c r="AQ177" i="17"/>
  <c r="AP177" i="17"/>
  <c r="AO177" i="17"/>
  <c r="AN177" i="17"/>
  <c r="AM177" i="17"/>
  <c r="AL177" i="17"/>
  <c r="BA31" i="17"/>
  <c r="BC31" i="17" s="1"/>
  <c r="BD31" i="17" s="1"/>
  <c r="AQ31" i="17"/>
  <c r="AP31" i="17"/>
  <c r="AO31" i="17"/>
  <c r="AN31" i="17"/>
  <c r="AM31" i="17"/>
  <c r="AL31" i="17"/>
  <c r="BA207" i="17"/>
  <c r="BC207" i="17" s="1"/>
  <c r="BD207" i="17" s="1"/>
  <c r="AQ207" i="17"/>
  <c r="AP207" i="17"/>
  <c r="AO207" i="17"/>
  <c r="AN207" i="17"/>
  <c r="AM207" i="17"/>
  <c r="AL207" i="17"/>
  <c r="BA286" i="17"/>
  <c r="BC286" i="17" s="1"/>
  <c r="BD286" i="17" s="1"/>
  <c r="AQ286" i="17"/>
  <c r="AP286" i="17"/>
  <c r="AO286" i="17"/>
  <c r="AN286" i="17"/>
  <c r="AM286" i="17"/>
  <c r="AL286" i="17"/>
  <c r="BA441" i="17"/>
  <c r="BC441" i="17" s="1"/>
  <c r="BD441" i="17" s="1"/>
  <c r="AQ441" i="17"/>
  <c r="AP441" i="17"/>
  <c r="AO441" i="17"/>
  <c r="AN441" i="17"/>
  <c r="AM441" i="17"/>
  <c r="AL441" i="17"/>
  <c r="BA312" i="17"/>
  <c r="BC312" i="17" s="1"/>
  <c r="BD312" i="17" s="1"/>
  <c r="AQ312" i="17"/>
  <c r="AP312" i="17"/>
  <c r="AO312" i="17"/>
  <c r="AN312" i="17"/>
  <c r="AM312" i="17"/>
  <c r="AL312" i="17"/>
  <c r="BA624" i="17"/>
  <c r="BC624" i="17" s="1"/>
  <c r="BD624" i="17" s="1"/>
  <c r="AQ624" i="17"/>
  <c r="AP624" i="17"/>
  <c r="AO624" i="17"/>
  <c r="AN624" i="17"/>
  <c r="AM624" i="17"/>
  <c r="AL624" i="17"/>
  <c r="BA34" i="17"/>
  <c r="BC34" i="17" s="1"/>
  <c r="BD34" i="17" s="1"/>
  <c r="AQ34" i="17"/>
  <c r="AP34" i="17"/>
  <c r="AO34" i="17"/>
  <c r="AN34" i="17"/>
  <c r="AM34" i="17"/>
  <c r="AL34" i="17"/>
  <c r="BA189" i="17"/>
  <c r="BC189" i="17" s="1"/>
  <c r="BD189" i="17" s="1"/>
  <c r="AQ189" i="17"/>
  <c r="AP189" i="17"/>
  <c r="AO189" i="17"/>
  <c r="AN189" i="17"/>
  <c r="AM189" i="17"/>
  <c r="AL189" i="17"/>
  <c r="BA474" i="17"/>
  <c r="BC474" i="17" s="1"/>
  <c r="BD474" i="17" s="1"/>
  <c r="AQ474" i="17"/>
  <c r="AP474" i="17"/>
  <c r="AO474" i="17"/>
  <c r="AN474" i="17"/>
  <c r="AM474" i="17"/>
  <c r="AL474" i="17"/>
  <c r="BA33" i="17"/>
  <c r="BC33" i="17" s="1"/>
  <c r="BD33" i="17" s="1"/>
  <c r="AQ33" i="17"/>
  <c r="AP33" i="17"/>
  <c r="AO33" i="17"/>
  <c r="AN33" i="17"/>
  <c r="AM33" i="17"/>
  <c r="AL33" i="17"/>
  <c r="BA198" i="17"/>
  <c r="BC198" i="17" s="1"/>
  <c r="BD198" i="17" s="1"/>
  <c r="AQ198" i="17"/>
  <c r="AP198" i="17"/>
  <c r="AO198" i="17"/>
  <c r="AN198" i="17"/>
  <c r="AM198" i="17"/>
  <c r="AL198" i="17"/>
  <c r="BA169" i="17"/>
  <c r="BC169" i="17" s="1"/>
  <c r="BD169" i="17" s="1"/>
  <c r="AQ169" i="17"/>
  <c r="AP169" i="17"/>
  <c r="AO169" i="17"/>
  <c r="AN169" i="17"/>
  <c r="AM169" i="17"/>
  <c r="AL169" i="17"/>
  <c r="BA92" i="17"/>
  <c r="BC92" i="17" s="1"/>
  <c r="BD92" i="17" s="1"/>
  <c r="AQ92" i="17"/>
  <c r="AP92" i="17"/>
  <c r="AO92" i="17"/>
  <c r="AN92" i="17"/>
  <c r="AM92" i="17"/>
  <c r="AL92" i="17"/>
  <c r="BA415" i="17"/>
  <c r="BC415" i="17" s="1"/>
  <c r="BD415" i="17" s="1"/>
  <c r="AQ415" i="17"/>
  <c r="AP415" i="17"/>
  <c r="AO415" i="17"/>
  <c r="AN415" i="17"/>
  <c r="AM415" i="17"/>
  <c r="AL415" i="17"/>
  <c r="BA161" i="17"/>
  <c r="BC161" i="17" s="1"/>
  <c r="BD161" i="17" s="1"/>
  <c r="AQ161" i="17"/>
  <c r="AP161" i="17"/>
  <c r="AO161" i="17"/>
  <c r="AN161" i="17"/>
  <c r="AM161" i="17"/>
  <c r="AL161" i="17"/>
  <c r="BA35" i="17"/>
  <c r="BC35" i="17" s="1"/>
  <c r="BD35" i="17" s="1"/>
  <c r="AQ35" i="17"/>
  <c r="AP35" i="17"/>
  <c r="AO35" i="17"/>
  <c r="AN35" i="17"/>
  <c r="AM35" i="17"/>
  <c r="AL35" i="17"/>
  <c r="BA32" i="17"/>
  <c r="BC32" i="17" s="1"/>
  <c r="BD32" i="17" s="1"/>
  <c r="AQ32" i="17"/>
  <c r="AP32" i="17"/>
  <c r="AO32" i="17"/>
  <c r="AN32" i="17"/>
  <c r="AM32" i="17"/>
  <c r="AL32" i="17"/>
  <c r="BA405" i="17"/>
  <c r="BC405" i="17" s="1"/>
  <c r="BD405" i="17" s="1"/>
  <c r="AQ405" i="17"/>
  <c r="AP405" i="17"/>
  <c r="AO405" i="17"/>
  <c r="AN405" i="17"/>
  <c r="AM405" i="17"/>
  <c r="AL405" i="17"/>
  <c r="BA364" i="17"/>
  <c r="BC364" i="17" s="1"/>
  <c r="BD364" i="17" s="1"/>
  <c r="AQ364" i="17"/>
  <c r="AP364" i="17"/>
  <c r="AO364" i="17"/>
  <c r="AN364" i="17"/>
  <c r="AM364" i="17"/>
  <c r="AL364" i="17"/>
  <c r="BA335" i="17"/>
  <c r="BC335" i="17" s="1"/>
  <c r="BD335" i="17" s="1"/>
  <c r="AQ335" i="17"/>
  <c r="AP335" i="17"/>
  <c r="AO335" i="17"/>
  <c r="AN335" i="17"/>
  <c r="AM335" i="17"/>
  <c r="AL335" i="17"/>
  <c r="BA427" i="17"/>
  <c r="BC427" i="17" s="1"/>
  <c r="BD427" i="17" s="1"/>
  <c r="AQ427" i="17"/>
  <c r="AP427" i="17"/>
  <c r="AO427" i="17"/>
  <c r="AN427" i="17"/>
  <c r="AM427" i="17"/>
  <c r="AL427" i="17"/>
  <c r="BA167" i="17"/>
  <c r="BC167" i="17" s="1"/>
  <c r="BD167" i="17" s="1"/>
  <c r="AQ167" i="17"/>
  <c r="AP167" i="17"/>
  <c r="AO167" i="17"/>
  <c r="AN167" i="17"/>
  <c r="AM167" i="17"/>
  <c r="AL167" i="17"/>
  <c r="BA548" i="17"/>
  <c r="BC548" i="17" s="1"/>
  <c r="BD548" i="17" s="1"/>
  <c r="AQ548" i="17"/>
  <c r="AP548" i="17"/>
  <c r="AO548" i="17"/>
  <c r="AN548" i="17"/>
  <c r="AM548" i="17"/>
  <c r="AL548" i="17"/>
  <c r="BA545" i="17"/>
  <c r="BC545" i="17" s="1"/>
  <c r="BD545" i="17" s="1"/>
  <c r="AQ545" i="17"/>
  <c r="AP545" i="17"/>
  <c r="AO545" i="17"/>
  <c r="AN545" i="17"/>
  <c r="AM545" i="17"/>
  <c r="AL545" i="17"/>
  <c r="BA393" i="17"/>
  <c r="BC393" i="17" s="1"/>
  <c r="BD393" i="17" s="1"/>
  <c r="AQ393" i="17"/>
  <c r="AP393" i="17"/>
  <c r="AO393" i="17"/>
  <c r="AN393" i="17"/>
  <c r="AM393" i="17"/>
  <c r="AL393" i="17"/>
  <c r="BA173" i="17"/>
  <c r="BC173" i="17" s="1"/>
  <c r="BD173" i="17" s="1"/>
  <c r="AQ173" i="17"/>
  <c r="AP173" i="17"/>
  <c r="AO173" i="17"/>
  <c r="AN173" i="17"/>
  <c r="AM173" i="17"/>
  <c r="AL173" i="17"/>
  <c r="BA257" i="17"/>
  <c r="BC257" i="17" s="1"/>
  <c r="BD257" i="17" s="1"/>
  <c r="AQ257" i="17"/>
  <c r="AP257" i="17"/>
  <c r="AO257" i="17"/>
  <c r="AN257" i="17"/>
  <c r="AM257" i="17"/>
  <c r="AL257" i="17"/>
  <c r="BA410" i="17"/>
  <c r="BC410" i="17" s="1"/>
  <c r="BD410" i="17" s="1"/>
  <c r="AQ410" i="17"/>
  <c r="AP410" i="17"/>
  <c r="AO410" i="17"/>
  <c r="AN410" i="17"/>
  <c r="AM410" i="17"/>
  <c r="AL410" i="17"/>
  <c r="BA439" i="17"/>
  <c r="BC439" i="17" s="1"/>
  <c r="BD439" i="17" s="1"/>
  <c r="AQ439" i="17"/>
  <c r="AP439" i="17"/>
  <c r="AO439" i="17"/>
  <c r="AN439" i="17"/>
  <c r="AM439" i="17"/>
  <c r="AL439" i="17"/>
  <c r="BA435" i="17"/>
  <c r="BC435" i="17" s="1"/>
  <c r="BD435" i="17" s="1"/>
  <c r="AQ435" i="17"/>
  <c r="AP435" i="17"/>
  <c r="AO435" i="17"/>
  <c r="AN435" i="17"/>
  <c r="AM435" i="17"/>
  <c r="AL435" i="17"/>
  <c r="BA208" i="17"/>
  <c r="BC208" i="17" s="1"/>
  <c r="BD208" i="17" s="1"/>
  <c r="AQ208" i="17"/>
  <c r="AP208" i="17"/>
  <c r="AO208" i="17"/>
  <c r="AN208" i="17"/>
  <c r="AM208" i="17"/>
  <c r="AL208" i="17"/>
  <c r="BA196" i="17"/>
  <c r="BC196" i="17" s="1"/>
  <c r="BD196" i="17" s="1"/>
  <c r="AQ196" i="17"/>
  <c r="AP196" i="17"/>
  <c r="AO196" i="17"/>
  <c r="AN196" i="17"/>
  <c r="AM196" i="17"/>
  <c r="AL196" i="17"/>
  <c r="AN86" i="17"/>
  <c r="AN21" i="17"/>
  <c r="AQ280" i="17"/>
  <c r="AN280" i="17"/>
  <c r="AN123" i="17"/>
  <c r="AN28" i="17"/>
  <c r="AN524" i="17"/>
  <c r="AN26" i="17"/>
  <c r="AN128" i="17"/>
  <c r="AN386" i="17"/>
  <c r="AN241" i="17"/>
  <c r="AN136" i="17"/>
  <c r="AN401" i="17"/>
  <c r="AN85" i="17"/>
  <c r="AN129" i="17"/>
  <c r="AN171" i="17"/>
  <c r="AN447" i="17"/>
  <c r="AN377" i="17"/>
  <c r="AN299" i="17"/>
  <c r="AN617" i="17"/>
  <c r="AN616" i="17"/>
  <c r="AN544" i="17"/>
  <c r="AN371" i="17"/>
  <c r="C371" i="17"/>
  <c r="AN202" i="17"/>
  <c r="C202" i="17"/>
  <c r="BA120" i="17"/>
  <c r="BC120" i="17" s="1"/>
  <c r="BD120" i="17" s="1"/>
  <c r="AQ120" i="17"/>
  <c r="AP120" i="17"/>
  <c r="AO120" i="17"/>
  <c r="AN120" i="17"/>
  <c r="AM120" i="17"/>
  <c r="AL120" i="17"/>
  <c r="BA538" i="17"/>
  <c r="BC538" i="17" s="1"/>
  <c r="BD538" i="17" s="1"/>
  <c r="AQ538" i="17"/>
  <c r="AP538" i="17"/>
  <c r="AO538" i="17"/>
  <c r="AN538" i="17"/>
  <c r="AM538" i="17"/>
  <c r="AL538" i="17"/>
  <c r="BA486" i="17"/>
  <c r="BC486" i="17" s="1"/>
  <c r="BD486" i="17" s="1"/>
  <c r="AQ486" i="17"/>
  <c r="AP486" i="17"/>
  <c r="AO486" i="17"/>
  <c r="AN486" i="17"/>
  <c r="AM486" i="17"/>
  <c r="AL486" i="17"/>
  <c r="BA282" i="17"/>
  <c r="BC282" i="17" s="1"/>
  <c r="BD282" i="17" s="1"/>
  <c r="AQ282" i="17"/>
  <c r="AP282" i="17"/>
  <c r="AO282" i="17"/>
  <c r="AN282" i="17"/>
  <c r="AM282" i="17"/>
  <c r="AL282" i="17"/>
  <c r="BA603" i="17"/>
  <c r="BC603" i="17" s="1"/>
  <c r="BD603" i="17" s="1"/>
  <c r="AQ603" i="17"/>
  <c r="AP603" i="17"/>
  <c r="AO603" i="17"/>
  <c r="AN603" i="17"/>
  <c r="AM603" i="17"/>
  <c r="AL603" i="17"/>
  <c r="AQ121" i="17"/>
  <c r="AQ127" i="17"/>
  <c r="AQ557" i="17"/>
  <c r="AQ541" i="17"/>
  <c r="AQ627" i="17"/>
  <c r="AQ564" i="17"/>
  <c r="BA253" i="17"/>
  <c r="BC253" i="17" s="1"/>
  <c r="BD253" i="17" s="1"/>
  <c r="AP253" i="17"/>
  <c r="AO253" i="17"/>
  <c r="AN253" i="17"/>
  <c r="AM253" i="17"/>
  <c r="AL253" i="17"/>
  <c r="BA318" i="17"/>
  <c r="BC318" i="17" s="1"/>
  <c r="BD318" i="17" s="1"/>
  <c r="AP318" i="17"/>
  <c r="AO318" i="17"/>
  <c r="AN318" i="17"/>
  <c r="AM318" i="17"/>
  <c r="AL318" i="17"/>
  <c r="BA490" i="17"/>
  <c r="BC490" i="17" s="1"/>
  <c r="BD490" i="17" s="1"/>
  <c r="AP490" i="17"/>
  <c r="AO490" i="17"/>
  <c r="AN490" i="17"/>
  <c r="AM490" i="17"/>
  <c r="AL490" i="17"/>
  <c r="BA424" i="17"/>
  <c r="BC424" i="17" s="1"/>
  <c r="BD424" i="17" s="1"/>
  <c r="AP424" i="17"/>
  <c r="AO424" i="17"/>
  <c r="AN424" i="17"/>
  <c r="AM424" i="17"/>
  <c r="AL424" i="17"/>
  <c r="BA345" i="17"/>
  <c r="BC345" i="17" s="1"/>
  <c r="BD345" i="17" s="1"/>
  <c r="AP345" i="17"/>
  <c r="AO345" i="17"/>
  <c r="AN345" i="17"/>
  <c r="AM345" i="17"/>
  <c r="AL345" i="17"/>
  <c r="BA384" i="17"/>
  <c r="BC384" i="17" s="1"/>
  <c r="BD384" i="17" s="1"/>
  <c r="AP384" i="17"/>
  <c r="AO384" i="17"/>
  <c r="AN384" i="17"/>
  <c r="AM384" i="17"/>
  <c r="AL384" i="17"/>
  <c r="BA298" i="17"/>
  <c r="BC298" i="17" s="1"/>
  <c r="BD298" i="17" s="1"/>
  <c r="AP298" i="17"/>
  <c r="AO298" i="17"/>
  <c r="AN298" i="17"/>
  <c r="AM298" i="17"/>
  <c r="AL298" i="17"/>
  <c r="BA247" i="17"/>
  <c r="BC247" i="17" s="1"/>
  <c r="BD247" i="17" s="1"/>
  <c r="AP247" i="17"/>
  <c r="AO247" i="17"/>
  <c r="AN247" i="17"/>
  <c r="AM247" i="17"/>
  <c r="AL247" i="17"/>
  <c r="BA184" i="17"/>
  <c r="BC184" i="17" s="1"/>
  <c r="BD184" i="17" s="1"/>
  <c r="AP184" i="17"/>
  <c r="AO184" i="17"/>
  <c r="AN184" i="17"/>
  <c r="AM184" i="17"/>
  <c r="AL184" i="17"/>
  <c r="BA222" i="17"/>
  <c r="BC222" i="17" s="1"/>
  <c r="BD222" i="17" s="1"/>
  <c r="AP222" i="17"/>
  <c r="AO222" i="17"/>
  <c r="AN222" i="17"/>
  <c r="AM222" i="17"/>
  <c r="AL222" i="17"/>
  <c r="BA389" i="17"/>
  <c r="BC389" i="17" s="1"/>
  <c r="BD389" i="17" s="1"/>
  <c r="AP389" i="17"/>
  <c r="AO389" i="17"/>
  <c r="AN389" i="17"/>
  <c r="AM389" i="17"/>
  <c r="AL389" i="17"/>
  <c r="BA597" i="17"/>
  <c r="BC597" i="17" s="1"/>
  <c r="BD597" i="17" s="1"/>
  <c r="AQ597" i="17"/>
  <c r="AP597" i="17"/>
  <c r="AO597" i="17"/>
  <c r="AN597" i="17"/>
  <c r="AM597" i="17"/>
  <c r="AL597" i="17"/>
  <c r="BA569" i="17"/>
  <c r="BC569" i="17" s="1"/>
  <c r="BD569" i="17" s="1"/>
  <c r="AQ569" i="17"/>
  <c r="AP569" i="17"/>
  <c r="AO569" i="17"/>
  <c r="AN569" i="17"/>
  <c r="AM569" i="17"/>
  <c r="AL569" i="17"/>
  <c r="BA596" i="17"/>
  <c r="BC596" i="17" s="1"/>
  <c r="BD596" i="17" s="1"/>
  <c r="AQ596" i="17"/>
  <c r="AP596" i="17"/>
  <c r="AO596" i="17"/>
  <c r="AN596" i="17"/>
  <c r="AM596" i="17"/>
  <c r="AL596" i="17"/>
  <c r="BA584" i="17"/>
  <c r="BC584" i="17" s="1"/>
  <c r="BD584" i="17" s="1"/>
  <c r="AQ584" i="17"/>
  <c r="AP584" i="17"/>
  <c r="AO584" i="17"/>
  <c r="AN584" i="17"/>
  <c r="AM584" i="17"/>
  <c r="AL584" i="17"/>
  <c r="BA583" i="17"/>
  <c r="BC583" i="17" s="1"/>
  <c r="BD583" i="17" s="1"/>
  <c r="AQ583" i="17"/>
  <c r="AP583" i="17"/>
  <c r="AO583" i="17"/>
  <c r="AN583" i="17"/>
  <c r="AM583" i="17"/>
  <c r="AL583" i="17"/>
  <c r="BA297" i="17"/>
  <c r="BC297" i="17" s="1"/>
  <c r="BD297" i="17" s="1"/>
  <c r="AQ297" i="17"/>
  <c r="AP297" i="17"/>
  <c r="AO297" i="17"/>
  <c r="AN297" i="17"/>
  <c r="AM297" i="17"/>
  <c r="AL297" i="17"/>
  <c r="BA638" i="17"/>
  <c r="BC638" i="17" s="1"/>
  <c r="BD638" i="17" s="1"/>
  <c r="AQ638" i="17"/>
  <c r="AP638" i="17"/>
  <c r="AO638" i="17"/>
  <c r="AN638" i="17"/>
  <c r="AM638" i="17"/>
  <c r="AL638" i="17"/>
  <c r="BA125" i="17"/>
  <c r="BC125" i="17" s="1"/>
  <c r="BD125" i="17" s="1"/>
  <c r="AQ125" i="17"/>
  <c r="AP125" i="17"/>
  <c r="AO125" i="17"/>
  <c r="AN125" i="17"/>
  <c r="AM125" i="17"/>
  <c r="AL125" i="17"/>
  <c r="BA231" i="17"/>
  <c r="BC231" i="17" s="1"/>
  <c r="BD231" i="17" s="1"/>
  <c r="AQ231" i="17"/>
  <c r="AP231" i="17"/>
  <c r="AO231" i="17"/>
  <c r="AN231" i="17"/>
  <c r="AM231" i="17"/>
  <c r="AL231" i="17"/>
  <c r="BA425" i="17"/>
  <c r="BC425" i="17" s="1"/>
  <c r="BD425" i="17" s="1"/>
  <c r="AQ425" i="17"/>
  <c r="AP425" i="17"/>
  <c r="AO425" i="17"/>
  <c r="AN425" i="17"/>
  <c r="AM425" i="17"/>
  <c r="AL425" i="17"/>
  <c r="BA25" i="17"/>
  <c r="BC25" i="17" s="1"/>
  <c r="BD25" i="17" s="1"/>
  <c r="AQ25" i="17"/>
  <c r="AP25" i="17"/>
  <c r="AO25" i="17"/>
  <c r="AN25" i="17"/>
  <c r="AM25" i="17"/>
  <c r="AL25" i="17"/>
  <c r="BA442" i="17"/>
  <c r="BC442" i="17" s="1"/>
  <c r="BD442" i="17" s="1"/>
  <c r="AQ442" i="17"/>
  <c r="AP442" i="17"/>
  <c r="AO442" i="17"/>
  <c r="AN442" i="17"/>
  <c r="AM442" i="17"/>
  <c r="AL442" i="17"/>
  <c r="BA6" i="17"/>
  <c r="BC6" i="17" s="1"/>
  <c r="BD6" i="17" s="1"/>
  <c r="AQ6" i="17"/>
  <c r="AP6" i="17"/>
  <c r="AO6" i="17"/>
  <c r="AN6" i="17"/>
  <c r="AM6" i="17"/>
  <c r="AL6" i="17"/>
  <c r="BA5" i="17"/>
  <c r="BC5" i="17" s="1"/>
  <c r="BD5" i="17" s="1"/>
  <c r="AQ5" i="17"/>
  <c r="AP5" i="17"/>
  <c r="AO5" i="17"/>
  <c r="AN5" i="17"/>
  <c r="AM5" i="17"/>
  <c r="AL5" i="17"/>
  <c r="BA4" i="17"/>
  <c r="BC4" i="17" s="1"/>
  <c r="BD4" i="17" s="1"/>
  <c r="AQ4" i="17"/>
  <c r="AP4" i="17"/>
  <c r="AO4" i="17"/>
  <c r="AN4" i="17"/>
  <c r="AM4" i="17"/>
  <c r="AL4" i="17"/>
  <c r="BA373" i="17"/>
  <c r="BC373" i="17" s="1"/>
  <c r="BD373" i="17" s="1"/>
  <c r="AQ373" i="17"/>
  <c r="AP373" i="17"/>
  <c r="AO373" i="17"/>
  <c r="AN373" i="17"/>
  <c r="AM373" i="17"/>
  <c r="AL373" i="17"/>
  <c r="AQ352" i="17"/>
  <c r="AM352" i="17"/>
  <c r="AQ395" i="17"/>
  <c r="AM395" i="17"/>
  <c r="AQ532" i="17"/>
  <c r="AM532" i="17"/>
  <c r="AQ516" i="17"/>
  <c r="J516" i="17"/>
  <c r="BA420" i="17"/>
  <c r="BC420" i="17" s="1"/>
  <c r="BD420" i="17" s="1"/>
  <c r="AQ420" i="17"/>
  <c r="AP420" i="17"/>
  <c r="AO420" i="17"/>
  <c r="AN420" i="17"/>
  <c r="J420" i="17"/>
  <c r="BA383" i="17"/>
  <c r="BC383" i="17" s="1"/>
  <c r="BD383" i="17" s="1"/>
  <c r="AQ383" i="17"/>
  <c r="AP383" i="17"/>
  <c r="AO383" i="17"/>
  <c r="AN383" i="17"/>
  <c r="J383" i="17"/>
  <c r="AM383" i="17" s="1"/>
  <c r="BA542" i="17"/>
  <c r="BC542" i="17" s="1"/>
  <c r="BD542" i="17" s="1"/>
  <c r="AQ542" i="17"/>
  <c r="AP542" i="17"/>
  <c r="AO542" i="17"/>
  <c r="AN542" i="17"/>
  <c r="J542" i="17"/>
  <c r="AL542" i="17" s="1"/>
  <c r="BA337" i="17"/>
  <c r="BC337" i="17" s="1"/>
  <c r="BD337" i="17" s="1"/>
  <c r="AQ337" i="17"/>
  <c r="AP337" i="17"/>
  <c r="AO337" i="17"/>
  <c r="AN337" i="17"/>
  <c r="J337" i="17"/>
  <c r="AL337" i="17" s="1"/>
  <c r="BA589" i="17"/>
  <c r="BC589" i="17" s="1"/>
  <c r="BD589" i="17" s="1"/>
  <c r="AQ589" i="17"/>
  <c r="AP589" i="17"/>
  <c r="AO589" i="17"/>
  <c r="AN589" i="17"/>
  <c r="J589" i="17"/>
  <c r="AM589" i="17" s="1"/>
  <c r="BA594" i="17"/>
  <c r="BC594" i="17" s="1"/>
  <c r="BD594" i="17" s="1"/>
  <c r="AQ594" i="17"/>
  <c r="AP594" i="17"/>
  <c r="AO594" i="17"/>
  <c r="AN594" i="17"/>
  <c r="J594" i="17"/>
  <c r="AL594" i="17" s="1"/>
  <c r="BA648" i="17"/>
  <c r="BC648" i="17" s="1"/>
  <c r="AQ648" i="17"/>
  <c r="AP648" i="17"/>
  <c r="AO648" i="17"/>
  <c r="AN648" i="17"/>
  <c r="J648" i="17"/>
  <c r="AM648" i="17" s="1"/>
  <c r="BA463" i="17"/>
  <c r="BC463" i="17" s="1"/>
  <c r="BD463" i="17" s="1"/>
  <c r="AQ463" i="17"/>
  <c r="AP463" i="17"/>
  <c r="AO463" i="17"/>
  <c r="AN463" i="17"/>
  <c r="J463" i="17"/>
  <c r="AM463" i="17" s="1"/>
  <c r="BA623" i="17"/>
  <c r="BC623" i="17" s="1"/>
  <c r="BD623" i="17" s="1"/>
  <c r="AQ623" i="17"/>
  <c r="AP623" i="17"/>
  <c r="AO623" i="17"/>
  <c r="AN623" i="17"/>
  <c r="AM623" i="17"/>
  <c r="AL623" i="17"/>
  <c r="BA200" i="17"/>
  <c r="BC200" i="17" s="1"/>
  <c r="BD200" i="17" s="1"/>
  <c r="AQ200" i="17"/>
  <c r="AP200" i="17"/>
  <c r="AO200" i="17"/>
  <c r="AN200" i="17"/>
  <c r="AM200" i="17"/>
  <c r="AL200" i="17"/>
  <c r="BA138" i="17"/>
  <c r="BC138" i="17" s="1"/>
  <c r="BD138" i="17" s="1"/>
  <c r="AQ138" i="17"/>
  <c r="AP138" i="17"/>
  <c r="AO138" i="17"/>
  <c r="AN138" i="17"/>
  <c r="AM138" i="17"/>
  <c r="AL138" i="17"/>
  <c r="BA72" i="17"/>
  <c r="BC72" i="17" s="1"/>
  <c r="BD72" i="17" s="1"/>
  <c r="AQ72" i="17"/>
  <c r="AP72" i="17"/>
  <c r="AO72" i="17"/>
  <c r="AN72" i="17"/>
  <c r="AM72" i="17"/>
  <c r="AL72" i="17"/>
  <c r="BA225" i="17"/>
  <c r="BC225" i="17" s="1"/>
  <c r="BD225" i="17" s="1"/>
  <c r="AQ225" i="17"/>
  <c r="AP225" i="17"/>
  <c r="AO225" i="17"/>
  <c r="AN225" i="17"/>
  <c r="AM225" i="17"/>
  <c r="AL225" i="17"/>
  <c r="BA205" i="17"/>
  <c r="BC205" i="17" s="1"/>
  <c r="BD205" i="17" s="1"/>
  <c r="AQ205" i="17"/>
  <c r="AP205" i="17"/>
  <c r="AO205" i="17"/>
  <c r="AN205" i="17"/>
  <c r="AM205" i="17"/>
  <c r="AL205" i="17"/>
  <c r="BA317" i="17"/>
  <c r="BC317" i="17" s="1"/>
  <c r="BD317" i="17" s="1"/>
  <c r="AQ317" i="17"/>
  <c r="AP317" i="17"/>
  <c r="AO317" i="17"/>
  <c r="AN317" i="17"/>
  <c r="AM317" i="17"/>
  <c r="AL317" i="17"/>
  <c r="BA478" i="17"/>
  <c r="BC478" i="17" s="1"/>
  <c r="BD478" i="17" s="1"/>
  <c r="AQ478" i="17"/>
  <c r="AP478" i="17"/>
  <c r="AO478" i="17"/>
  <c r="AN478" i="17"/>
  <c r="AM478" i="17"/>
  <c r="AL478" i="17"/>
  <c r="BA528" i="17"/>
  <c r="BC528" i="17" s="1"/>
  <c r="BD528" i="17" s="1"/>
  <c r="AQ528" i="17"/>
  <c r="AP528" i="17"/>
  <c r="AO528" i="17"/>
  <c r="AN528" i="17"/>
  <c r="AM528" i="17"/>
  <c r="AL528" i="17"/>
  <c r="BA612" i="17"/>
  <c r="BC612" i="17" s="1"/>
  <c r="BD612" i="17" s="1"/>
  <c r="AQ612" i="17"/>
  <c r="AP612" i="17"/>
  <c r="AO612" i="17"/>
  <c r="AN612" i="17"/>
  <c r="AM612" i="17"/>
  <c r="AL612" i="17"/>
  <c r="BA517" i="17"/>
  <c r="BC517" i="17" s="1"/>
  <c r="BD517" i="17" s="1"/>
  <c r="AQ517" i="17"/>
  <c r="AP517" i="17"/>
  <c r="AO517" i="17"/>
  <c r="AN517" i="17"/>
  <c r="AM517" i="17"/>
  <c r="AL517" i="17"/>
  <c r="BA369" i="17"/>
  <c r="BC369" i="17" s="1"/>
  <c r="BD369" i="17" s="1"/>
  <c r="AQ369" i="17"/>
  <c r="AP369" i="17"/>
  <c r="AO369" i="17"/>
  <c r="AN369" i="17"/>
  <c r="AM369" i="17"/>
  <c r="AL369" i="17"/>
  <c r="AE307" i="17"/>
  <c r="AQ307" i="17" s="1"/>
  <c r="AE356" i="17"/>
  <c r="AQ356" i="17" s="1"/>
  <c r="AE407" i="17"/>
  <c r="AQ407" i="17" s="1"/>
  <c r="AE475" i="17"/>
  <c r="AQ475" i="17" s="1"/>
  <c r="AE450" i="17"/>
  <c r="AQ450" i="17" s="1"/>
  <c r="BA302" i="17"/>
  <c r="BC302" i="17" s="1"/>
  <c r="BD302" i="17" s="1"/>
  <c r="AQ302" i="17"/>
  <c r="AP302" i="17"/>
  <c r="AO302" i="17"/>
  <c r="AN302" i="17"/>
  <c r="AM302" i="17"/>
  <c r="AL302" i="17"/>
  <c r="BA106" i="17"/>
  <c r="BC106" i="17" s="1"/>
  <c r="BD106" i="17" s="1"/>
  <c r="AQ106" i="17"/>
  <c r="AP106" i="17"/>
  <c r="AO106" i="17"/>
  <c r="AN106" i="17"/>
  <c r="AM106" i="17"/>
  <c r="AL106" i="17"/>
  <c r="BA530" i="17"/>
  <c r="BC530" i="17" s="1"/>
  <c r="BD530" i="17" s="1"/>
  <c r="AQ530" i="17"/>
  <c r="AP530" i="17"/>
  <c r="AO530" i="17"/>
  <c r="AN530" i="17"/>
  <c r="AM530" i="17"/>
  <c r="AL530" i="17"/>
  <c r="BA468" i="17"/>
  <c r="BC468" i="17" s="1"/>
  <c r="BD468" i="17" s="1"/>
  <c r="AQ468" i="17"/>
  <c r="AP468" i="17"/>
  <c r="AO468" i="17"/>
  <c r="AN468" i="17"/>
  <c r="AM468" i="17"/>
  <c r="AL468" i="17"/>
  <c r="BA618" i="17"/>
  <c r="BC618" i="17" s="1"/>
  <c r="BD618" i="17" s="1"/>
  <c r="AQ618" i="17"/>
  <c r="AP618" i="17"/>
  <c r="AO618" i="17"/>
  <c r="AN618" i="17"/>
  <c r="AM618" i="17"/>
  <c r="AL618" i="17"/>
  <c r="BA657" i="17"/>
  <c r="BC657" i="17" s="1"/>
  <c r="AQ657" i="17"/>
  <c r="AP657" i="17"/>
  <c r="AO657" i="17"/>
  <c r="AN657" i="17"/>
  <c r="AM657" i="17"/>
  <c r="AL657" i="17"/>
  <c r="AE547" i="17"/>
  <c r="AQ547" i="17" s="1"/>
  <c r="AE563" i="17"/>
  <c r="AQ563" i="17" s="1"/>
  <c r="AE470" i="17"/>
  <c r="AQ470" i="17" s="1"/>
  <c r="AE499" i="17"/>
  <c r="AQ499" i="17" s="1"/>
  <c r="AE372" i="17"/>
  <c r="AQ372" i="17" s="1"/>
  <c r="AE453" i="17"/>
  <c r="AQ453" i="17" s="1"/>
  <c r="AE266" i="17"/>
  <c r="AQ266" i="17" s="1"/>
  <c r="AE172" i="17"/>
  <c r="AQ172" i="17" s="1"/>
  <c r="AE520" i="17"/>
  <c r="AQ520" i="17" s="1"/>
  <c r="AE473" i="17"/>
  <c r="AQ473" i="17" s="1"/>
  <c r="AE402" i="17"/>
  <c r="AQ402" i="17" s="1"/>
  <c r="BA313" i="17"/>
  <c r="BC313" i="17" s="1"/>
  <c r="BD313" i="17" s="1"/>
  <c r="AQ313" i="17"/>
  <c r="AP313" i="17"/>
  <c r="AO313" i="17"/>
  <c r="AN313" i="17"/>
  <c r="AM313" i="17"/>
  <c r="AL313" i="17"/>
  <c r="BA273" i="17"/>
  <c r="BC273" i="17" s="1"/>
  <c r="BD273" i="17" s="1"/>
  <c r="AQ273" i="17"/>
  <c r="AP273" i="17"/>
  <c r="AO273" i="17"/>
  <c r="AN273" i="17"/>
  <c r="AM273" i="17"/>
  <c r="AL273" i="17"/>
  <c r="BA243" i="17"/>
  <c r="BC243" i="17" s="1"/>
  <c r="BD243" i="17" s="1"/>
  <c r="AQ243" i="17"/>
  <c r="AP243" i="17"/>
  <c r="AO243" i="17"/>
  <c r="AN243" i="17"/>
  <c r="AM243" i="17"/>
  <c r="AL243" i="17"/>
  <c r="BA242" i="17"/>
  <c r="BC242" i="17" s="1"/>
  <c r="BD242" i="17" s="1"/>
  <c r="AQ242" i="17"/>
  <c r="AP242" i="17"/>
  <c r="AO242" i="17"/>
  <c r="AN242" i="17"/>
  <c r="AM242" i="17"/>
  <c r="AL242" i="17"/>
  <c r="BA358" i="17"/>
  <c r="BC358" i="17" s="1"/>
  <c r="BD358" i="17" s="1"/>
  <c r="AQ358" i="17"/>
  <c r="AP358" i="17"/>
  <c r="AO358" i="17"/>
  <c r="AN358" i="17"/>
  <c r="AM358" i="17"/>
  <c r="AL358" i="17"/>
  <c r="BA515" i="17"/>
  <c r="BC515" i="17" s="1"/>
  <c r="BD515" i="17" s="1"/>
  <c r="AQ515" i="17"/>
  <c r="AP515" i="17"/>
  <c r="AO515" i="17"/>
  <c r="AN515" i="17"/>
  <c r="AM515" i="17"/>
  <c r="AL515" i="17"/>
  <c r="BA388" i="17"/>
  <c r="BC388" i="17" s="1"/>
  <c r="BD388" i="17" s="1"/>
  <c r="AQ388" i="17"/>
  <c r="AP388" i="17"/>
  <c r="AO388" i="17"/>
  <c r="AN388" i="17"/>
  <c r="AM388" i="17"/>
  <c r="AL388" i="17"/>
  <c r="BA249" i="17"/>
  <c r="BC249" i="17" s="1"/>
  <c r="BD249" i="17" s="1"/>
  <c r="AQ249" i="17"/>
  <c r="AP249" i="17"/>
  <c r="AO249" i="17"/>
  <c r="AN249" i="17"/>
  <c r="AM249" i="17"/>
  <c r="AL249" i="17"/>
  <c r="BA179" i="17"/>
  <c r="BC179" i="17" s="1"/>
  <c r="BD179" i="17" s="1"/>
  <c r="AQ179" i="17"/>
  <c r="AP179" i="17"/>
  <c r="AO179" i="17"/>
  <c r="AN179" i="17"/>
  <c r="AM179" i="17"/>
  <c r="AL179" i="17"/>
  <c r="BA240" i="17"/>
  <c r="BC240" i="17" s="1"/>
  <c r="BD240" i="17" s="1"/>
  <c r="AQ240" i="17"/>
  <c r="AP240" i="17"/>
  <c r="AO240" i="17"/>
  <c r="AN240" i="17"/>
  <c r="AM240" i="17"/>
  <c r="AL240" i="17"/>
  <c r="BA197" i="17"/>
  <c r="BC197" i="17" s="1"/>
  <c r="BD197" i="17" s="1"/>
  <c r="AQ197" i="17"/>
  <c r="AP197" i="17"/>
  <c r="AO197" i="17"/>
  <c r="AN197" i="17"/>
  <c r="AM197" i="17"/>
  <c r="AL197" i="17"/>
  <c r="AN94" i="17"/>
  <c r="AN215" i="17"/>
  <c r="AN455" i="17"/>
  <c r="AN414" i="17"/>
  <c r="BA400" i="17"/>
  <c r="BC400" i="17" s="1"/>
  <c r="BD400" i="17" s="1"/>
  <c r="AQ400" i="17"/>
  <c r="AP400" i="17"/>
  <c r="AO400" i="17"/>
  <c r="AN400" i="17"/>
  <c r="AM400" i="17"/>
  <c r="AL400" i="17"/>
  <c r="BA256" i="17"/>
  <c r="BC256" i="17" s="1"/>
  <c r="BD256" i="17" s="1"/>
  <c r="AQ256" i="17"/>
  <c r="AP256" i="17"/>
  <c r="AO256" i="17"/>
  <c r="AN256" i="17"/>
  <c r="AM256" i="17"/>
  <c r="AL256" i="17"/>
  <c r="BA285" i="17"/>
  <c r="BC285" i="17" s="1"/>
  <c r="BD285" i="17" s="1"/>
  <c r="AQ285" i="17"/>
  <c r="AP285" i="17"/>
  <c r="AO285" i="17"/>
  <c r="AN285" i="17"/>
  <c r="AM285" i="17"/>
  <c r="AL285" i="17"/>
  <c r="BA46" i="17"/>
  <c r="BC46" i="17" s="1"/>
  <c r="BD46" i="17" s="1"/>
  <c r="AQ46" i="17"/>
  <c r="AP46" i="17"/>
  <c r="AO46" i="17"/>
  <c r="AN46" i="17"/>
  <c r="AM46" i="17"/>
  <c r="AL46" i="17"/>
  <c r="BA311" i="17"/>
  <c r="BC311" i="17" s="1"/>
  <c r="BD311" i="17" s="1"/>
  <c r="AQ311" i="17"/>
  <c r="AP311" i="17"/>
  <c r="AO311" i="17"/>
  <c r="AN311" i="17"/>
  <c r="AM311" i="17"/>
  <c r="AL311" i="17"/>
  <c r="BA272" i="17"/>
  <c r="BC272" i="17" s="1"/>
  <c r="BD272" i="17" s="1"/>
  <c r="AQ272" i="17"/>
  <c r="AP272" i="17"/>
  <c r="AO272" i="17"/>
  <c r="AN272" i="17"/>
  <c r="AM272" i="17"/>
  <c r="AL272" i="17"/>
  <c r="BA239" i="17"/>
  <c r="BC239" i="17" s="1"/>
  <c r="BD239" i="17" s="1"/>
  <c r="AQ239" i="17"/>
  <c r="AP239" i="17"/>
  <c r="AO239" i="17"/>
  <c r="AN239" i="17"/>
  <c r="AM239" i="17"/>
  <c r="AL239" i="17"/>
  <c r="BA56" i="17"/>
  <c r="BC56" i="17" s="1"/>
  <c r="BD56" i="17" s="1"/>
  <c r="AQ56" i="17"/>
  <c r="AP56" i="17"/>
  <c r="AO56" i="17"/>
  <c r="AN56" i="17"/>
  <c r="AM56" i="17"/>
  <c r="AL56" i="17"/>
  <c r="BA485" i="17"/>
  <c r="BC485" i="17" s="1"/>
  <c r="BD485" i="17" s="1"/>
  <c r="AQ485" i="17"/>
  <c r="AP485" i="17"/>
  <c r="AO485" i="17"/>
  <c r="AN485" i="17"/>
  <c r="AM485" i="17"/>
  <c r="AL485" i="17"/>
  <c r="BA359" i="17"/>
  <c r="BC359" i="17" s="1"/>
  <c r="BD359" i="17" s="1"/>
  <c r="AQ359" i="17"/>
  <c r="AP359" i="17"/>
  <c r="AO359" i="17"/>
  <c r="AN359" i="17"/>
  <c r="AM359" i="17"/>
  <c r="AL359" i="17"/>
  <c r="BA398" i="17"/>
  <c r="BC398" i="17" s="1"/>
  <c r="BD398" i="17" s="1"/>
  <c r="AQ398" i="17"/>
  <c r="AP398" i="17"/>
  <c r="AO398" i="17"/>
  <c r="AN398" i="17"/>
  <c r="AM398" i="17"/>
  <c r="AL398" i="17"/>
  <c r="BA419" i="17"/>
  <c r="BC419" i="17" s="1"/>
  <c r="BD419" i="17" s="1"/>
  <c r="AQ419" i="17"/>
  <c r="AP419" i="17"/>
  <c r="AO419" i="17"/>
  <c r="AN419" i="17"/>
  <c r="AM419" i="17"/>
  <c r="AL419" i="17"/>
  <c r="BA641" i="17"/>
  <c r="BC641" i="17" s="1"/>
  <c r="AQ641" i="17"/>
  <c r="AP641" i="17"/>
  <c r="AO641" i="17"/>
  <c r="AN641" i="17"/>
  <c r="AM641" i="17"/>
  <c r="AL641" i="17"/>
  <c r="BA443" i="17"/>
  <c r="BC443" i="17" s="1"/>
  <c r="BD443" i="17" s="1"/>
  <c r="AQ443" i="17"/>
  <c r="AP443" i="17"/>
  <c r="AO443" i="17"/>
  <c r="AN443" i="17"/>
  <c r="AM443" i="17"/>
  <c r="AL443" i="17"/>
  <c r="BA187" i="17"/>
  <c r="BC187" i="17" s="1"/>
  <c r="BD187" i="17" s="1"/>
  <c r="AQ187" i="17"/>
  <c r="AP187" i="17"/>
  <c r="AO187" i="17"/>
  <c r="AN187" i="17"/>
  <c r="AM187" i="17"/>
  <c r="AL187" i="17"/>
  <c r="AN259" i="17"/>
  <c r="AN518" i="17"/>
  <c r="AN251" i="17"/>
  <c r="AN174" i="17"/>
  <c r="AN342" i="17"/>
  <c r="AN466" i="17"/>
  <c r="AN343" i="17"/>
  <c r="AN534" i="17"/>
  <c r="AN378" i="17"/>
  <c r="AN175" i="17"/>
  <c r="AN193" i="17"/>
  <c r="AN183" i="17"/>
  <c r="AN199" i="17"/>
  <c r="AN227" i="17"/>
  <c r="AN110" i="17"/>
  <c r="AN87" i="17"/>
  <c r="AN37" i="17"/>
  <c r="AN58" i="17"/>
  <c r="AN67" i="17"/>
  <c r="BA438" i="17"/>
  <c r="BC438" i="17" s="1"/>
  <c r="BD438" i="17" s="1"/>
  <c r="AQ438" i="17"/>
  <c r="AP438" i="17"/>
  <c r="AO438" i="17"/>
  <c r="AN438" i="17"/>
  <c r="AM438" i="17"/>
  <c r="AL438" i="17"/>
  <c r="BA467" i="17"/>
  <c r="BC467" i="17" s="1"/>
  <c r="BD467" i="17" s="1"/>
  <c r="AQ467" i="17"/>
  <c r="AP467" i="17"/>
  <c r="AO467" i="17"/>
  <c r="AN467" i="17"/>
  <c r="AM467" i="17"/>
  <c r="AL467" i="17"/>
  <c r="BA382" i="17"/>
  <c r="BC382" i="17" s="1"/>
  <c r="BD382" i="17" s="1"/>
  <c r="AQ382" i="17"/>
  <c r="AP382" i="17"/>
  <c r="AO382" i="17"/>
  <c r="AN382" i="17"/>
  <c r="AM382" i="17"/>
  <c r="AL382" i="17"/>
  <c r="BA82" i="17"/>
  <c r="BC82" i="17" s="1"/>
  <c r="BD82" i="17" s="1"/>
  <c r="AQ82" i="17"/>
  <c r="AP82" i="17"/>
  <c r="AO82" i="17"/>
  <c r="AN82" i="17"/>
  <c r="AM82" i="17"/>
  <c r="AL82" i="17"/>
  <c r="BA484" i="17"/>
  <c r="BC484" i="17" s="1"/>
  <c r="BD484" i="17" s="1"/>
  <c r="AQ484" i="17"/>
  <c r="AP484" i="17"/>
  <c r="AO484" i="17"/>
  <c r="AN484" i="17"/>
  <c r="AM484" i="17"/>
  <c r="AL484" i="17"/>
  <c r="BA387" i="17"/>
  <c r="BC387" i="17" s="1"/>
  <c r="BD387" i="17" s="1"/>
  <c r="AQ387" i="17"/>
  <c r="AP387" i="17"/>
  <c r="AO387" i="17"/>
  <c r="AN387" i="17"/>
  <c r="AM387" i="17"/>
  <c r="AL387" i="17"/>
  <c r="AN632" i="17"/>
  <c r="AN609" i="17"/>
  <c r="AN561" i="17"/>
  <c r="AN525" i="17"/>
  <c r="AN346" i="17"/>
  <c r="AN338" i="17"/>
  <c r="AN117" i="17"/>
  <c r="AN328" i="17"/>
  <c r="AN261" i="17"/>
  <c r="AN567" i="17"/>
  <c r="AN483" i="17"/>
  <c r="AN506" i="17"/>
  <c r="AN296" i="17"/>
  <c r="AN234" i="17"/>
  <c r="AN52" i="17"/>
  <c r="AN250" i="17"/>
  <c r="AN3" i="17"/>
  <c r="AN63" i="17"/>
  <c r="AN219" i="17"/>
  <c r="AN218" i="17"/>
  <c r="AN607" i="17"/>
  <c r="AN576" i="17"/>
  <c r="AN537" i="17"/>
  <c r="AN480" i="17"/>
  <c r="AN324" i="17"/>
  <c r="AN15" i="17"/>
  <c r="AN47" i="17"/>
  <c r="AN36" i="17"/>
  <c r="AN20" i="17"/>
  <c r="AN78" i="17"/>
  <c r="AN153" i="17"/>
  <c r="AN621" i="17"/>
  <c r="AN560" i="17"/>
  <c r="AN493" i="17"/>
  <c r="AN496" i="17"/>
  <c r="AN162" i="17"/>
  <c r="AN83" i="17"/>
  <c r="AN229" i="17"/>
  <c r="AN59" i="17"/>
  <c r="AN77" i="17"/>
  <c r="AN142" i="17"/>
  <c r="AN152" i="17"/>
  <c r="AN14" i="17"/>
  <c r="AN566" i="17"/>
  <c r="AN465" i="17"/>
  <c r="AN403" i="17"/>
  <c r="AN412" i="17"/>
  <c r="AN64" i="17"/>
  <c r="AN151" i="17"/>
  <c r="AN320" i="17"/>
  <c r="AN150" i="17"/>
  <c r="AN332" i="17"/>
  <c r="AN418" i="17"/>
  <c r="C418" i="17"/>
  <c r="AN132" i="17"/>
  <c r="C132" i="17"/>
  <c r="AN190" i="17"/>
  <c r="C190" i="17"/>
  <c r="AN23" i="17"/>
  <c r="C23" i="17"/>
  <c r="AN96" i="17"/>
  <c r="C96" i="17"/>
  <c r="AN263" i="17"/>
  <c r="C263" i="17"/>
  <c r="AN17" i="17"/>
  <c r="C17" i="17"/>
  <c r="AN71" i="17"/>
  <c r="C71" i="17"/>
  <c r="AN235" i="17"/>
  <c r="C235" i="17"/>
  <c r="AN275" i="17"/>
  <c r="C275" i="17"/>
  <c r="AN381" i="17"/>
  <c r="C381" i="17"/>
  <c r="AN124" i="17"/>
  <c r="C124" i="17"/>
  <c r="AN331" i="17"/>
  <c r="C331" i="17"/>
  <c r="AN149" i="17"/>
  <c r="C149" i="17"/>
  <c r="AN2" i="17"/>
  <c r="C2" i="17"/>
  <c r="AN562" i="17"/>
  <c r="C562" i="17"/>
  <c r="AN195" i="17"/>
  <c r="C195" i="17"/>
  <c r="AN326" i="17"/>
  <c r="C326" i="17"/>
  <c r="AN310" i="17"/>
  <c r="C310" i="17"/>
  <c r="AN365" i="17"/>
  <c r="C365" i="17"/>
  <c r="AN355" i="17"/>
  <c r="C355" i="17"/>
  <c r="AN164" i="17"/>
  <c r="C164" i="17"/>
  <c r="AN141" i="17"/>
  <c r="C141" i="17"/>
  <c r="AN144" i="17"/>
  <c r="C144" i="17"/>
  <c r="AN75" i="17"/>
  <c r="C75" i="17"/>
  <c r="BA347" i="17"/>
  <c r="BC347" i="17" s="1"/>
  <c r="BD347" i="17" s="1"/>
  <c r="AQ347" i="17"/>
  <c r="AP347" i="17"/>
  <c r="AO347" i="17"/>
  <c r="AN347" i="17"/>
  <c r="AM347" i="17"/>
  <c r="AL347" i="17"/>
  <c r="BA522" i="17"/>
  <c r="BC522" i="17" s="1"/>
  <c r="BD522" i="17" s="1"/>
  <c r="AQ522" i="17"/>
  <c r="AP522" i="17"/>
  <c r="AO522" i="17"/>
  <c r="AN522" i="17"/>
  <c r="AM522" i="17"/>
  <c r="AL522" i="17"/>
  <c r="BA390" i="17"/>
  <c r="BC390" i="17" s="1"/>
  <c r="BD390" i="17" s="1"/>
  <c r="AQ390" i="17"/>
  <c r="AP390" i="17"/>
  <c r="AO390" i="17"/>
  <c r="AN390" i="17"/>
  <c r="AM390" i="17"/>
  <c r="AL390" i="17"/>
  <c r="BA385" i="17"/>
  <c r="BC385" i="17" s="1"/>
  <c r="BD385" i="17" s="1"/>
  <c r="AQ385" i="17"/>
  <c r="AP385" i="17"/>
  <c r="AO385" i="17"/>
  <c r="AN385" i="17"/>
  <c r="AM385" i="17"/>
  <c r="AL385" i="17"/>
  <c r="BA367" i="17"/>
  <c r="BC367" i="17" s="1"/>
  <c r="BD367" i="17" s="1"/>
  <c r="AQ367" i="17"/>
  <c r="AP367" i="17"/>
  <c r="AO367" i="17"/>
  <c r="AN367" i="17"/>
  <c r="AM367" i="17"/>
  <c r="AL367" i="17"/>
  <c r="BA130" i="17"/>
  <c r="BC130" i="17" s="1"/>
  <c r="BD130" i="17" s="1"/>
  <c r="AQ130" i="17"/>
  <c r="AP130" i="17"/>
  <c r="AO130" i="17"/>
  <c r="AN130" i="17"/>
  <c r="AS130" i="17" s="1"/>
  <c r="AM130" i="17"/>
  <c r="AL130" i="17"/>
  <c r="BA585" i="17"/>
  <c r="BC585" i="17" s="1"/>
  <c r="BD585" i="17" s="1"/>
  <c r="AQ585" i="17"/>
  <c r="AP585" i="17"/>
  <c r="AO585" i="17"/>
  <c r="AN585" i="17"/>
  <c r="AM585" i="17"/>
  <c r="AL585" i="17"/>
  <c r="BA510" i="17"/>
  <c r="BC510" i="17" s="1"/>
  <c r="BD510" i="17" s="1"/>
  <c r="AQ510" i="17"/>
  <c r="AP510" i="17"/>
  <c r="AO510" i="17"/>
  <c r="AN510" i="17"/>
  <c r="AM510" i="17"/>
  <c r="AL510" i="17"/>
  <c r="BA432" i="17"/>
  <c r="BC432" i="17" s="1"/>
  <c r="BD432" i="17" s="1"/>
  <c r="AQ432" i="17"/>
  <c r="AP432" i="17"/>
  <c r="AO432" i="17"/>
  <c r="AN432" i="17"/>
  <c r="AM432" i="17"/>
  <c r="AL432" i="17"/>
  <c r="BA649" i="17"/>
  <c r="BC649" i="17" s="1"/>
  <c r="AQ649" i="17"/>
  <c r="AP649" i="17"/>
  <c r="AO649" i="17"/>
  <c r="AN649" i="17"/>
  <c r="AM649" i="17"/>
  <c r="AL649" i="17"/>
  <c r="BA628" i="17"/>
  <c r="BC628" i="17" s="1"/>
  <c r="BD628" i="17" s="1"/>
  <c r="AQ628" i="17"/>
  <c r="AP628" i="17"/>
  <c r="AO628" i="17"/>
  <c r="AN628" i="17"/>
  <c r="AM628" i="17"/>
  <c r="AL628" i="17"/>
  <c r="BA599" i="17"/>
  <c r="BC599" i="17" s="1"/>
  <c r="BD599" i="17" s="1"/>
  <c r="AQ599" i="17"/>
  <c r="AP599" i="17"/>
  <c r="AO599" i="17"/>
  <c r="AN599" i="17"/>
  <c r="AM599" i="17"/>
  <c r="AL599" i="17"/>
  <c r="BA553" i="17"/>
  <c r="BC553" i="17" s="1"/>
  <c r="BD553" i="17" s="1"/>
  <c r="AQ553" i="17"/>
  <c r="AP553" i="17"/>
  <c r="AO553" i="17"/>
  <c r="AN553" i="17"/>
  <c r="AM553" i="17"/>
  <c r="AL553" i="17"/>
  <c r="BA344" i="17"/>
  <c r="BC344" i="17" s="1"/>
  <c r="BD344" i="17" s="1"/>
  <c r="AQ344" i="17"/>
  <c r="AP344" i="17"/>
  <c r="AO344" i="17"/>
  <c r="AN344" i="17"/>
  <c r="AM344" i="17"/>
  <c r="AL344" i="17"/>
  <c r="BA103" i="17"/>
  <c r="BC103" i="17" s="1"/>
  <c r="BD103" i="17" s="1"/>
  <c r="AQ103" i="17"/>
  <c r="AP103" i="17"/>
  <c r="AO103" i="17"/>
  <c r="AN103" i="17"/>
  <c r="AM103" i="17"/>
  <c r="AL103" i="17"/>
  <c r="BA642" i="17"/>
  <c r="BC642" i="17" s="1"/>
  <c r="AQ642" i="17"/>
  <c r="AP642" i="17"/>
  <c r="AO642" i="17"/>
  <c r="AN642" i="17"/>
  <c r="AM642" i="17"/>
  <c r="AL642" i="17"/>
  <c r="BA552" i="17"/>
  <c r="BC552" i="17" s="1"/>
  <c r="BD552" i="17" s="1"/>
  <c r="AQ552" i="17"/>
  <c r="AP552" i="17"/>
  <c r="AO552" i="17"/>
  <c r="AN552" i="17"/>
  <c r="AM552" i="17"/>
  <c r="AL552" i="17"/>
  <c r="BA626" i="17"/>
  <c r="BC626" i="17" s="1"/>
  <c r="BD626" i="17" s="1"/>
  <c r="AQ626" i="17"/>
  <c r="AP626" i="17"/>
  <c r="AO626" i="17"/>
  <c r="AN626" i="17"/>
  <c r="AM626" i="17"/>
  <c r="AL626" i="17"/>
  <c r="BA322" i="17"/>
  <c r="BC322" i="17" s="1"/>
  <c r="BD322" i="17" s="1"/>
  <c r="AQ322" i="17"/>
  <c r="AP322" i="17"/>
  <c r="AO322" i="17"/>
  <c r="AN322" i="17"/>
  <c r="AM322" i="17"/>
  <c r="AL322" i="17"/>
  <c r="BA321" i="17"/>
  <c r="BC321" i="17" s="1"/>
  <c r="BD321" i="17" s="1"/>
  <c r="AQ321" i="17"/>
  <c r="AP321" i="17"/>
  <c r="AO321" i="17"/>
  <c r="AN321" i="17"/>
  <c r="AM321" i="17"/>
  <c r="AL321" i="17"/>
  <c r="BA501" i="17"/>
  <c r="BC501" i="17" s="1"/>
  <c r="BD501" i="17" s="1"/>
  <c r="AQ501" i="17"/>
  <c r="AP501" i="17"/>
  <c r="AO501" i="17"/>
  <c r="AN501" i="17"/>
  <c r="AM501" i="17"/>
  <c r="AL501" i="17"/>
  <c r="BA477" i="17"/>
  <c r="BC477" i="17" s="1"/>
  <c r="BD477" i="17" s="1"/>
  <c r="AQ477" i="17"/>
  <c r="AP477" i="17"/>
  <c r="AO477" i="17"/>
  <c r="AN477" i="17"/>
  <c r="AM477" i="17"/>
  <c r="AL477" i="17"/>
  <c r="BA614" i="17"/>
  <c r="BC614" i="17" s="1"/>
  <c r="BD614" i="17" s="1"/>
  <c r="AQ614" i="17"/>
  <c r="AP614" i="17"/>
  <c r="AO614" i="17"/>
  <c r="AN614" i="17"/>
  <c r="AM614" i="17"/>
  <c r="AL614" i="17"/>
  <c r="BA643" i="17"/>
  <c r="BC643" i="17" s="1"/>
  <c r="AQ643" i="17"/>
  <c r="AP643" i="17"/>
  <c r="AO643" i="17"/>
  <c r="AN643" i="17"/>
  <c r="AM643" i="17"/>
  <c r="AL643" i="17"/>
  <c r="BA647" i="17"/>
  <c r="BC647" i="17" s="1"/>
  <c r="AQ647" i="17"/>
  <c r="AP647" i="17"/>
  <c r="AO647" i="17"/>
  <c r="AN647" i="17"/>
  <c r="AM647" i="17"/>
  <c r="AL647" i="17"/>
  <c r="BA436" i="17"/>
  <c r="BC436" i="17" s="1"/>
  <c r="BD436" i="17" s="1"/>
  <c r="AQ436" i="17"/>
  <c r="AP436" i="17"/>
  <c r="AO436" i="17"/>
  <c r="AN436" i="17"/>
  <c r="AM436" i="17"/>
  <c r="AL436" i="17"/>
  <c r="BA349" i="17"/>
  <c r="BC349" i="17" s="1"/>
  <c r="BD349" i="17" s="1"/>
  <c r="AQ349" i="17"/>
  <c r="AP349" i="17"/>
  <c r="AO349" i="17"/>
  <c r="AN349" i="17"/>
  <c r="AM349" i="17"/>
  <c r="AL349" i="17"/>
  <c r="BA262" i="17"/>
  <c r="BC262" i="17" s="1"/>
  <c r="BD262" i="17" s="1"/>
  <c r="AQ262" i="17"/>
  <c r="AP262" i="17"/>
  <c r="AO262" i="17"/>
  <c r="AN262" i="17"/>
  <c r="AM262" i="17"/>
  <c r="AL262" i="17"/>
  <c r="BA482" i="17"/>
  <c r="BC482" i="17" s="1"/>
  <c r="BD482" i="17" s="1"/>
  <c r="AQ482" i="17"/>
  <c r="AP482" i="17"/>
  <c r="AO482" i="17"/>
  <c r="AN482" i="17"/>
  <c r="AM482" i="17"/>
  <c r="AL482" i="17"/>
  <c r="BA434" i="17"/>
  <c r="BC434" i="17" s="1"/>
  <c r="BD434" i="17" s="1"/>
  <c r="AQ434" i="17"/>
  <c r="AP434" i="17"/>
  <c r="AO434" i="17"/>
  <c r="AN434" i="17"/>
  <c r="AM434" i="17"/>
  <c r="AL434" i="17"/>
  <c r="BA653" i="17"/>
  <c r="BC653" i="17" s="1"/>
  <c r="AQ653" i="17"/>
  <c r="AP653" i="17"/>
  <c r="AO653" i="17"/>
  <c r="AN653" i="17"/>
  <c r="AM653" i="17"/>
  <c r="AL653" i="17"/>
  <c r="BA245" i="17"/>
  <c r="BC245" i="17" s="1"/>
  <c r="BD245" i="17" s="1"/>
  <c r="AQ245" i="17"/>
  <c r="AP245" i="17"/>
  <c r="AO245" i="17"/>
  <c r="AN245" i="17"/>
  <c r="AM245" i="17"/>
  <c r="AL245" i="17"/>
  <c r="BA93" i="17"/>
  <c r="BC93" i="17" s="1"/>
  <c r="BD93" i="17" s="1"/>
  <c r="AQ93" i="17"/>
  <c r="AP93" i="17"/>
  <c r="AO93" i="17"/>
  <c r="AN93" i="17"/>
  <c r="AM93" i="17"/>
  <c r="AL93" i="17"/>
  <c r="BA601" i="17"/>
  <c r="BC601" i="17" s="1"/>
  <c r="BD601" i="17" s="1"/>
  <c r="AP601" i="17"/>
  <c r="AO601" i="17"/>
  <c r="AN601" i="17"/>
  <c r="AM601" i="17"/>
  <c r="AL601" i="17"/>
  <c r="AE601" i="17"/>
  <c r="AQ601" i="17" s="1"/>
  <c r="BA481" i="17"/>
  <c r="BC481" i="17" s="1"/>
  <c r="BD481" i="17" s="1"/>
  <c r="AP481" i="17"/>
  <c r="AO481" i="17"/>
  <c r="AN481" i="17"/>
  <c r="AM481" i="17"/>
  <c r="AL481" i="17"/>
  <c r="AE481" i="17"/>
  <c r="AQ481" i="17" s="1"/>
  <c r="BA426" i="17"/>
  <c r="BC426" i="17" s="1"/>
  <c r="BD426" i="17" s="1"/>
  <c r="AQ426" i="17"/>
  <c r="AP426" i="17"/>
  <c r="AO426" i="17"/>
  <c r="AN426" i="17"/>
  <c r="AM426" i="17"/>
  <c r="AL426" i="17"/>
  <c r="BA16" i="17"/>
  <c r="BC16" i="17" s="1"/>
  <c r="BD16" i="17" s="1"/>
  <c r="AQ16" i="17"/>
  <c r="AP16" i="17"/>
  <c r="AO16" i="17"/>
  <c r="AN16" i="17"/>
  <c r="AM16" i="17"/>
  <c r="AL16" i="17"/>
  <c r="BA554" i="17"/>
  <c r="BC554" i="17" s="1"/>
  <c r="BD554" i="17" s="1"/>
  <c r="AQ554" i="17"/>
  <c r="AP554" i="17"/>
  <c r="AO554" i="17"/>
  <c r="AN554" i="17"/>
  <c r="AM554" i="17"/>
  <c r="AL554" i="17"/>
  <c r="BA391" i="17"/>
  <c r="BC391" i="17" s="1"/>
  <c r="BD391" i="17" s="1"/>
  <c r="AQ391" i="17"/>
  <c r="AP391" i="17"/>
  <c r="AO391" i="17"/>
  <c r="AN391" i="17"/>
  <c r="AM391" i="17"/>
  <c r="AL391" i="17"/>
  <c r="BA350" i="17"/>
  <c r="BC350" i="17" s="1"/>
  <c r="BD350" i="17" s="1"/>
  <c r="AQ350" i="17"/>
  <c r="AP350" i="17"/>
  <c r="AO350" i="17"/>
  <c r="AN350" i="17"/>
  <c r="AM350" i="17"/>
  <c r="AL350" i="17"/>
  <c r="BA411" i="17"/>
  <c r="BC411" i="17" s="1"/>
  <c r="BD411" i="17" s="1"/>
  <c r="AQ411" i="17"/>
  <c r="AP411" i="17"/>
  <c r="AO411" i="17"/>
  <c r="AN411" i="17"/>
  <c r="AM411" i="17"/>
  <c r="AL411" i="17"/>
  <c r="BA502" i="17"/>
  <c r="BC502" i="17" s="1"/>
  <c r="BD502" i="17" s="1"/>
  <c r="AQ502" i="17"/>
  <c r="AP502" i="17"/>
  <c r="AO502" i="17"/>
  <c r="AN502" i="17"/>
  <c r="AM502" i="17"/>
  <c r="AL502" i="17"/>
  <c r="BA271" i="17"/>
  <c r="BC271" i="17" s="1"/>
  <c r="BD271" i="17" s="1"/>
  <c r="AQ271" i="17"/>
  <c r="AP271" i="17"/>
  <c r="AO271" i="17"/>
  <c r="AN271" i="17"/>
  <c r="AM271" i="17"/>
  <c r="AL271" i="17"/>
  <c r="BA380" i="17"/>
  <c r="BC380" i="17" s="1"/>
  <c r="BD380" i="17" s="1"/>
  <c r="AQ380" i="17"/>
  <c r="AP380" i="17"/>
  <c r="AO380" i="17"/>
  <c r="AN380" i="17"/>
  <c r="AM380" i="17"/>
  <c r="AL380" i="17"/>
  <c r="BA440" i="17"/>
  <c r="BC440" i="17" s="1"/>
  <c r="BD440" i="17" s="1"/>
  <c r="AQ440" i="17"/>
  <c r="AP440" i="17"/>
  <c r="AO440" i="17"/>
  <c r="AN440" i="17"/>
  <c r="AM440" i="17"/>
  <c r="AL440" i="17"/>
  <c r="BA611" i="17"/>
  <c r="BC611" i="17" s="1"/>
  <c r="BD611" i="17" s="1"/>
  <c r="AQ611" i="17"/>
  <c r="AP611" i="17"/>
  <c r="AO611" i="17"/>
  <c r="AN611" i="17"/>
  <c r="AM611" i="17"/>
  <c r="AL611" i="17"/>
  <c r="BA581" i="17"/>
  <c r="BC581" i="17" s="1"/>
  <c r="BD581" i="17" s="1"/>
  <c r="AQ581" i="17"/>
  <c r="AP581" i="17"/>
  <c r="AO581" i="17"/>
  <c r="AN581" i="17"/>
  <c r="AM581" i="17"/>
  <c r="AL581" i="17"/>
  <c r="BA582" i="17"/>
  <c r="BC582" i="17" s="1"/>
  <c r="BD582" i="17" s="1"/>
  <c r="AQ582" i="17"/>
  <c r="AP582" i="17"/>
  <c r="AO582" i="17"/>
  <c r="AN582" i="17"/>
  <c r="AM582" i="17"/>
  <c r="AL582" i="17"/>
  <c r="BA593" i="17"/>
  <c r="BC593" i="17" s="1"/>
  <c r="BD593" i="17" s="1"/>
  <c r="AQ593" i="17"/>
  <c r="AP593" i="17"/>
  <c r="AO593" i="17"/>
  <c r="AN593" i="17"/>
  <c r="AM593" i="17"/>
  <c r="AL593" i="17"/>
  <c r="AQ527" i="17"/>
  <c r="AN527" i="17"/>
  <c r="AQ323" i="17"/>
  <c r="AN323" i="17"/>
  <c r="AQ543" i="17"/>
  <c r="AN543" i="17"/>
  <c r="AQ454" i="17"/>
  <c r="AN454" i="17"/>
  <c r="AQ446" i="17"/>
  <c r="AN446" i="17"/>
  <c r="AQ549" i="17"/>
  <c r="AN549" i="17"/>
  <c r="AQ437" i="17"/>
  <c r="AN437" i="17"/>
  <c r="AQ368" i="17"/>
  <c r="AN368" i="17"/>
  <c r="BA590" i="17"/>
  <c r="BC590" i="17" s="1"/>
  <c r="BD590" i="17" s="1"/>
  <c r="AQ590" i="17"/>
  <c r="AP590" i="17"/>
  <c r="AO590" i="17"/>
  <c r="AN590" i="17"/>
  <c r="AM590" i="17"/>
  <c r="AL590" i="17"/>
  <c r="BA610" i="17"/>
  <c r="BC610" i="17" s="1"/>
  <c r="BD610" i="17" s="1"/>
  <c r="AQ610" i="17"/>
  <c r="AP610" i="17"/>
  <c r="AO610" i="17"/>
  <c r="AN610" i="17"/>
  <c r="AM610" i="17"/>
  <c r="AL610" i="17"/>
  <c r="BA565" i="17"/>
  <c r="BC565" i="17" s="1"/>
  <c r="BD565" i="17" s="1"/>
  <c r="AQ565" i="17"/>
  <c r="AP565" i="17"/>
  <c r="AO565" i="17"/>
  <c r="AN565" i="17"/>
  <c r="AM565" i="17"/>
  <c r="AL565" i="17"/>
  <c r="BA504" i="17"/>
  <c r="BC504" i="17" s="1"/>
  <c r="BD504" i="17" s="1"/>
  <c r="AQ504" i="17"/>
  <c r="AP504" i="17"/>
  <c r="AO504" i="17"/>
  <c r="AN504" i="17"/>
  <c r="AM504" i="17"/>
  <c r="AL504" i="17"/>
  <c r="BA588" i="17"/>
  <c r="BC588" i="17" s="1"/>
  <c r="BD588" i="17" s="1"/>
  <c r="AQ588" i="17"/>
  <c r="AP588" i="17"/>
  <c r="AO588" i="17"/>
  <c r="AN588" i="17"/>
  <c r="AM588" i="17"/>
  <c r="AL588" i="17"/>
  <c r="BA325" i="17"/>
  <c r="BC325" i="17" s="1"/>
  <c r="BD325" i="17" s="1"/>
  <c r="AQ325" i="17"/>
  <c r="AP325" i="17"/>
  <c r="AO325" i="17"/>
  <c r="AN325" i="17"/>
  <c r="AM325" i="17"/>
  <c r="AL325" i="17"/>
  <c r="BA102" i="17"/>
  <c r="BC102" i="17" s="1"/>
  <c r="BD102" i="17" s="1"/>
  <c r="AQ102" i="17"/>
  <c r="AP102" i="17"/>
  <c r="AO102" i="17"/>
  <c r="AN102" i="17"/>
  <c r="AM102" i="17"/>
  <c r="AL102" i="17"/>
  <c r="BA620" i="17"/>
  <c r="BC620" i="17" s="1"/>
  <c r="BD620" i="17" s="1"/>
  <c r="AQ620" i="17"/>
  <c r="AP620" i="17"/>
  <c r="AO620" i="17"/>
  <c r="AN620" i="17"/>
  <c r="AM620" i="17"/>
  <c r="AL620" i="17"/>
  <c r="BA526" i="17"/>
  <c r="BC526" i="17" s="1"/>
  <c r="BD526" i="17" s="1"/>
  <c r="AQ526" i="17"/>
  <c r="AP526" i="17"/>
  <c r="AO526" i="17"/>
  <c r="AN526" i="17"/>
  <c r="AM526" i="17"/>
  <c r="AL526" i="17"/>
  <c r="BA379" i="17"/>
  <c r="BC379" i="17" s="1"/>
  <c r="BD379" i="17" s="1"/>
  <c r="AQ379" i="17"/>
  <c r="AP379" i="17"/>
  <c r="AO379" i="17"/>
  <c r="AN379" i="17"/>
  <c r="AM379" i="17"/>
  <c r="AL379" i="17"/>
  <c r="BA166" i="17"/>
  <c r="BC166" i="17" s="1"/>
  <c r="BD166" i="17" s="1"/>
  <c r="AQ166" i="17"/>
  <c r="AP166" i="17"/>
  <c r="AO166" i="17"/>
  <c r="AN166" i="17"/>
  <c r="AM166" i="17"/>
  <c r="AL166" i="17"/>
  <c r="BA246" i="17"/>
  <c r="BC246" i="17" s="1"/>
  <c r="BD246" i="17" s="1"/>
  <c r="AQ246" i="17"/>
  <c r="AP246" i="17"/>
  <c r="AO246" i="17"/>
  <c r="AN246" i="17"/>
  <c r="AM246" i="17"/>
  <c r="AL246" i="17"/>
  <c r="BA260" i="17"/>
  <c r="BC260" i="17" s="1"/>
  <c r="BD260" i="17" s="1"/>
  <c r="AQ260" i="17"/>
  <c r="AP260" i="17"/>
  <c r="AO260" i="17"/>
  <c r="AN260" i="17"/>
  <c r="AM260" i="17"/>
  <c r="AL260" i="17"/>
  <c r="BA216" i="17"/>
  <c r="BC216" i="17" s="1"/>
  <c r="BD216" i="17" s="1"/>
  <c r="AQ216" i="17"/>
  <c r="AP216" i="17"/>
  <c r="AO216" i="17"/>
  <c r="AN216" i="17"/>
  <c r="AM216" i="17"/>
  <c r="AL216" i="17"/>
  <c r="BA559" i="17"/>
  <c r="BC559" i="17" s="1"/>
  <c r="BD559" i="17" s="1"/>
  <c r="AQ559" i="17"/>
  <c r="AP559" i="17"/>
  <c r="AO559" i="17"/>
  <c r="AN559" i="17"/>
  <c r="AM559" i="17"/>
  <c r="AL559" i="17"/>
  <c r="BA513" i="17"/>
  <c r="BC513" i="17" s="1"/>
  <c r="BD513" i="17" s="1"/>
  <c r="AQ513" i="17"/>
  <c r="AP513" i="17"/>
  <c r="AO513" i="17"/>
  <c r="AN513" i="17"/>
  <c r="AM513" i="17"/>
  <c r="AL513" i="17"/>
  <c r="BA555" i="17"/>
  <c r="BC555" i="17" s="1"/>
  <c r="BD555" i="17" s="1"/>
  <c r="AQ555" i="17"/>
  <c r="AP555" i="17"/>
  <c r="AO555" i="17"/>
  <c r="AN555" i="17"/>
  <c r="AM555" i="17"/>
  <c r="AL555" i="17"/>
  <c r="BA507" i="17"/>
  <c r="BC507" i="17" s="1"/>
  <c r="BD507" i="17" s="1"/>
  <c r="AQ507" i="17"/>
  <c r="AP507" i="17"/>
  <c r="AO507" i="17"/>
  <c r="AN507" i="17"/>
  <c r="AM507" i="17"/>
  <c r="AL507" i="17"/>
  <c r="BA62" i="17"/>
  <c r="BC62" i="17" s="1"/>
  <c r="BD62" i="17" s="1"/>
  <c r="AQ62" i="17"/>
  <c r="AP62" i="17"/>
  <c r="AO62" i="17"/>
  <c r="AN62" i="17"/>
  <c r="AM62" i="17"/>
  <c r="AL62" i="17"/>
  <c r="BA514" i="17"/>
  <c r="BC514" i="17" s="1"/>
  <c r="BD514" i="17" s="1"/>
  <c r="AQ514" i="17"/>
  <c r="AP514" i="17"/>
  <c r="AO514" i="17"/>
  <c r="AN514" i="17"/>
  <c r="AM514" i="17"/>
  <c r="AL514" i="17"/>
  <c r="BA625" i="17"/>
  <c r="BC625" i="17" s="1"/>
  <c r="BD625" i="17" s="1"/>
  <c r="AQ625" i="17"/>
  <c r="AP625" i="17"/>
  <c r="AO625" i="17"/>
  <c r="AN625" i="17"/>
  <c r="AM625" i="17"/>
  <c r="AL625" i="17"/>
  <c r="BA634" i="17"/>
  <c r="BC634" i="17" s="1"/>
  <c r="BD634" i="17" s="1"/>
  <c r="AQ634" i="17"/>
  <c r="AP634" i="17"/>
  <c r="AO634" i="17"/>
  <c r="AN634" i="17"/>
  <c r="AM634" i="17"/>
  <c r="AL634" i="17"/>
  <c r="BA645" i="17"/>
  <c r="BC645" i="17" s="1"/>
  <c r="AQ645" i="17"/>
  <c r="AP645" i="17"/>
  <c r="AO645" i="17"/>
  <c r="AN645" i="17"/>
  <c r="AM645" i="17"/>
  <c r="AL645" i="17"/>
  <c r="BA650" i="17"/>
  <c r="BC650" i="17" s="1"/>
  <c r="AQ650" i="17"/>
  <c r="AP650" i="17"/>
  <c r="AO650" i="17"/>
  <c r="AN650" i="17"/>
  <c r="AM650" i="17"/>
  <c r="AL650" i="17"/>
  <c r="BA656" i="17"/>
  <c r="BC656" i="17" s="1"/>
  <c r="AQ656" i="17"/>
  <c r="AP656" i="17"/>
  <c r="AO656" i="17"/>
  <c r="AN656" i="17"/>
  <c r="AM656" i="17"/>
  <c r="AL656" i="17"/>
  <c r="BA61" i="17"/>
  <c r="BC61" i="17" s="1"/>
  <c r="BD61" i="17" s="1"/>
  <c r="AQ61" i="17"/>
  <c r="AP61" i="17"/>
  <c r="AO61" i="17"/>
  <c r="AN61" i="17"/>
  <c r="AM61" i="17"/>
  <c r="AL61" i="17"/>
  <c r="BA238" i="17"/>
  <c r="BC238" i="17" s="1"/>
  <c r="BD238" i="17" s="1"/>
  <c r="AQ238" i="17"/>
  <c r="AP238" i="17"/>
  <c r="AO238" i="17"/>
  <c r="AN238" i="17"/>
  <c r="AM238" i="17"/>
  <c r="AL238" i="17"/>
  <c r="BA30" i="17"/>
  <c r="BC30" i="17" s="1"/>
  <c r="BD30" i="17" s="1"/>
  <c r="AQ30" i="17"/>
  <c r="AP30" i="17"/>
  <c r="AO30" i="17"/>
  <c r="AN30" i="17"/>
  <c r="AM30" i="17"/>
  <c r="AL30" i="17"/>
  <c r="BA300" i="17"/>
  <c r="BC300" i="17" s="1"/>
  <c r="BD300" i="17" s="1"/>
  <c r="AQ300" i="17"/>
  <c r="AP300" i="17"/>
  <c r="AO300" i="17"/>
  <c r="AN300" i="17"/>
  <c r="AM300" i="17"/>
  <c r="AL300" i="17"/>
  <c r="BA204" i="17"/>
  <c r="BC204" i="17" s="1"/>
  <c r="BD204" i="17" s="1"/>
  <c r="AQ204" i="17"/>
  <c r="AP204" i="17"/>
  <c r="AO204" i="17"/>
  <c r="AN204" i="17"/>
  <c r="AM204" i="17"/>
  <c r="AL204" i="17"/>
  <c r="BA512" i="17"/>
  <c r="BC512" i="17" s="1"/>
  <c r="BD512" i="17" s="1"/>
  <c r="AQ512" i="17"/>
  <c r="AP512" i="17"/>
  <c r="AO512" i="17"/>
  <c r="AN512" i="17"/>
  <c r="AM512" i="17"/>
  <c r="AL512" i="17"/>
  <c r="BA540" i="17"/>
  <c r="BC540" i="17" s="1"/>
  <c r="BD540" i="17" s="1"/>
  <c r="AQ540" i="17"/>
  <c r="AP540" i="17"/>
  <c r="AO540" i="17"/>
  <c r="AN540" i="17"/>
  <c r="AM540" i="17"/>
  <c r="AL540" i="17"/>
  <c r="BA458" i="17"/>
  <c r="BC458" i="17" s="1"/>
  <c r="BD458" i="17" s="1"/>
  <c r="AQ458" i="17"/>
  <c r="AP458" i="17"/>
  <c r="AO458" i="17"/>
  <c r="AN458" i="17"/>
  <c r="AM458" i="17"/>
  <c r="AL458" i="17"/>
  <c r="BA519" i="17"/>
  <c r="BC519" i="17" s="1"/>
  <c r="BD519" i="17" s="1"/>
  <c r="AQ519" i="17"/>
  <c r="AP519" i="17"/>
  <c r="AO519" i="17"/>
  <c r="AN519" i="17"/>
  <c r="AM519" i="17"/>
  <c r="AL519" i="17"/>
  <c r="BA495" i="17"/>
  <c r="BC495" i="17" s="1"/>
  <c r="BD495" i="17" s="1"/>
  <c r="AQ495" i="17"/>
  <c r="AP495" i="17"/>
  <c r="AO495" i="17"/>
  <c r="AN495" i="17"/>
  <c r="AM495" i="17"/>
  <c r="AL495" i="17"/>
  <c r="BA185" i="17"/>
  <c r="BC185" i="17" s="1"/>
  <c r="BD185" i="17" s="1"/>
  <c r="AQ185" i="17"/>
  <c r="AP185" i="17"/>
  <c r="AO185" i="17"/>
  <c r="AN185" i="17"/>
  <c r="AM185" i="17"/>
  <c r="AL185" i="17"/>
  <c r="BA637" i="17"/>
  <c r="BC637" i="17" s="1"/>
  <c r="BD637" i="17" s="1"/>
  <c r="AQ637" i="17"/>
  <c r="AP637" i="17"/>
  <c r="AO637" i="17"/>
  <c r="AN637" i="17"/>
  <c r="AM637" i="17"/>
  <c r="AL637" i="17"/>
  <c r="BA630" i="17"/>
  <c r="BC630" i="17" s="1"/>
  <c r="BD630" i="17" s="1"/>
  <c r="AQ630" i="17"/>
  <c r="AP630" i="17"/>
  <c r="AO630" i="17"/>
  <c r="AN630" i="17"/>
  <c r="AM630" i="17"/>
  <c r="AL630" i="17"/>
  <c r="BA580" i="17"/>
  <c r="BC580" i="17" s="1"/>
  <c r="BD580" i="17" s="1"/>
  <c r="AQ580" i="17"/>
  <c r="AP580" i="17"/>
  <c r="AO580" i="17"/>
  <c r="AN580" i="17"/>
  <c r="AM580" i="17"/>
  <c r="AL580" i="17"/>
  <c r="BA319" i="17"/>
  <c r="BC319" i="17" s="1"/>
  <c r="BD319" i="17" s="1"/>
  <c r="AQ319" i="17"/>
  <c r="AP319" i="17"/>
  <c r="AO319" i="17"/>
  <c r="AN319" i="17"/>
  <c r="AM319" i="17"/>
  <c r="AL319" i="17"/>
  <c r="BA237" i="17"/>
  <c r="BC237" i="17" s="1"/>
  <c r="BD237" i="17" s="1"/>
  <c r="AQ237" i="17"/>
  <c r="AP237" i="17"/>
  <c r="AO237" i="17"/>
  <c r="AN237" i="17"/>
  <c r="AM237" i="17"/>
  <c r="AL237" i="17"/>
  <c r="BA254" i="17"/>
  <c r="BC254" i="17" s="1"/>
  <c r="BD254" i="17" s="1"/>
  <c r="AQ254" i="17"/>
  <c r="AP254" i="17"/>
  <c r="AO254" i="17"/>
  <c r="AN254" i="17"/>
  <c r="AM254" i="17"/>
  <c r="AL254" i="17"/>
  <c r="BA334" i="17"/>
  <c r="BC334" i="17" s="1"/>
  <c r="BD334" i="17" s="1"/>
  <c r="AQ334" i="17"/>
  <c r="AP334" i="17"/>
  <c r="AO334" i="17"/>
  <c r="AN334" i="17"/>
  <c r="AM334" i="17"/>
  <c r="AL334" i="17"/>
  <c r="BA339" i="17"/>
  <c r="BC339" i="17" s="1"/>
  <c r="BD339" i="17" s="1"/>
  <c r="AQ339" i="17"/>
  <c r="AP339" i="17"/>
  <c r="AO339" i="17"/>
  <c r="AN339" i="17"/>
  <c r="AM339" i="17"/>
  <c r="AL339" i="17"/>
  <c r="BA497" i="17"/>
  <c r="BC497" i="17" s="1"/>
  <c r="BD497" i="17" s="1"/>
  <c r="AQ497" i="17"/>
  <c r="AP497" i="17"/>
  <c r="AO497" i="17"/>
  <c r="AN497" i="17"/>
  <c r="AM497" i="17"/>
  <c r="AL497" i="17"/>
  <c r="BA469" i="17"/>
  <c r="BC469" i="17" s="1"/>
  <c r="BD469" i="17" s="1"/>
  <c r="AQ469" i="17"/>
  <c r="AP469" i="17"/>
  <c r="AO469" i="17"/>
  <c r="AN469" i="17"/>
  <c r="AM469" i="17"/>
  <c r="AL469" i="17"/>
  <c r="BA423" i="17"/>
  <c r="BC423" i="17" s="1"/>
  <c r="BD423" i="17" s="1"/>
  <c r="AQ423" i="17"/>
  <c r="AP423" i="17"/>
  <c r="AO423" i="17"/>
  <c r="AN423" i="17"/>
  <c r="AM423" i="17"/>
  <c r="AL423" i="17"/>
  <c r="BA290" i="17"/>
  <c r="BC290" i="17" s="1"/>
  <c r="BD290" i="17" s="1"/>
  <c r="AQ290" i="17"/>
  <c r="AP290" i="17"/>
  <c r="AO290" i="17"/>
  <c r="AN290" i="17"/>
  <c r="AM290" i="17"/>
  <c r="AL290" i="17"/>
  <c r="BA354" i="17"/>
  <c r="BC354" i="17" s="1"/>
  <c r="BD354" i="17" s="1"/>
  <c r="AQ354" i="17"/>
  <c r="AP354" i="17"/>
  <c r="AO354" i="17"/>
  <c r="AN354" i="17"/>
  <c r="AM354" i="17"/>
  <c r="AL354" i="17"/>
  <c r="BA224" i="17"/>
  <c r="BC224" i="17" s="1"/>
  <c r="BD224" i="17" s="1"/>
  <c r="AQ224" i="17"/>
  <c r="AP224" i="17"/>
  <c r="AO224" i="17"/>
  <c r="AN224" i="17"/>
  <c r="AM224" i="17"/>
  <c r="AL224" i="17"/>
  <c r="BA394" i="17"/>
  <c r="BC394" i="17" s="1"/>
  <c r="BD394" i="17" s="1"/>
  <c r="AQ394" i="17"/>
  <c r="AP394" i="17"/>
  <c r="AO394" i="17"/>
  <c r="AN394" i="17"/>
  <c r="AM394" i="17"/>
  <c r="AL394" i="17"/>
  <c r="BA558" i="17"/>
  <c r="BC558" i="17" s="1"/>
  <c r="BD558" i="17" s="1"/>
  <c r="AQ558" i="17"/>
  <c r="AP558" i="17"/>
  <c r="AO558" i="17"/>
  <c r="AN558" i="17"/>
  <c r="AM558" i="17"/>
  <c r="AL558" i="17"/>
  <c r="BA413" i="17"/>
  <c r="BC413" i="17" s="1"/>
  <c r="BD413" i="17" s="1"/>
  <c r="AQ413" i="17"/>
  <c r="AP413" i="17"/>
  <c r="AO413" i="17"/>
  <c r="AN413" i="17"/>
  <c r="AM413" i="17"/>
  <c r="AL413" i="17"/>
  <c r="BA139" i="17"/>
  <c r="BC139" i="17" s="1"/>
  <c r="BD139" i="17" s="1"/>
  <c r="AQ139" i="17"/>
  <c r="AP139" i="17"/>
  <c r="AO139" i="17"/>
  <c r="AN139" i="17"/>
  <c r="AM139" i="17"/>
  <c r="AL139" i="17"/>
  <c r="BA181" i="17"/>
  <c r="BC181" i="17" s="1"/>
  <c r="BD181" i="17" s="1"/>
  <c r="AQ181" i="17"/>
  <c r="AP181" i="17"/>
  <c r="AO181" i="17"/>
  <c r="AN181" i="17"/>
  <c r="AM181" i="17"/>
  <c r="AL181" i="17"/>
  <c r="BA292" i="17"/>
  <c r="BC292" i="17" s="1"/>
  <c r="BD292" i="17" s="1"/>
  <c r="AQ292" i="17"/>
  <c r="AP292" i="17"/>
  <c r="AO292" i="17"/>
  <c r="AN292" i="17"/>
  <c r="AM292" i="17"/>
  <c r="AL292" i="17"/>
  <c r="BA341" i="17"/>
  <c r="BC341" i="17" s="1"/>
  <c r="BD341" i="17" s="1"/>
  <c r="AQ341" i="17"/>
  <c r="AP341" i="17"/>
  <c r="AO341" i="17"/>
  <c r="AN341" i="17"/>
  <c r="AM341" i="17"/>
  <c r="AL341" i="17"/>
  <c r="BA112" i="17"/>
  <c r="BC112" i="17" s="1"/>
  <c r="BD112" i="17" s="1"/>
  <c r="AQ112" i="17"/>
  <c r="AP112" i="17"/>
  <c r="AO112" i="17"/>
  <c r="AN112" i="17"/>
  <c r="AM112" i="17"/>
  <c r="AL112" i="17"/>
  <c r="BA417" i="17"/>
  <c r="BC417" i="17" s="1"/>
  <c r="BD417" i="17" s="1"/>
  <c r="AQ417" i="17"/>
  <c r="AP417" i="17"/>
  <c r="AO417" i="17"/>
  <c r="AN417" i="17"/>
  <c r="AM417" i="17"/>
  <c r="AL417" i="17"/>
  <c r="BA279" i="17"/>
  <c r="BC279" i="17" s="1"/>
  <c r="BD279" i="17" s="1"/>
  <c r="AQ279" i="17"/>
  <c r="AP279" i="17"/>
  <c r="AO279" i="17"/>
  <c r="AN279" i="17"/>
  <c r="AM279" i="17"/>
  <c r="AL279" i="17"/>
  <c r="BA191" i="17"/>
  <c r="BC191" i="17" s="1"/>
  <c r="BD191" i="17" s="1"/>
  <c r="AQ191" i="17"/>
  <c r="AP191" i="17"/>
  <c r="AO191" i="17"/>
  <c r="AN191" i="17"/>
  <c r="AM191" i="17"/>
  <c r="AL191" i="17"/>
  <c r="BA330" i="17"/>
  <c r="BC330" i="17" s="1"/>
  <c r="BD330" i="17" s="1"/>
  <c r="AQ330" i="17"/>
  <c r="AP330" i="17"/>
  <c r="AO330" i="17"/>
  <c r="AN330" i="17"/>
  <c r="AM330" i="17"/>
  <c r="AL330" i="17"/>
  <c r="BA143" i="17"/>
  <c r="BC143" i="17" s="1"/>
  <c r="BD143" i="17" s="1"/>
  <c r="AQ143" i="17"/>
  <c r="AP143" i="17"/>
  <c r="AO143" i="17"/>
  <c r="AN143" i="17"/>
  <c r="AM143" i="17"/>
  <c r="AL143" i="17"/>
  <c r="BA180" i="17"/>
  <c r="BC180" i="17" s="1"/>
  <c r="BD180" i="17" s="1"/>
  <c r="AQ180" i="17"/>
  <c r="AP180" i="17"/>
  <c r="AO180" i="17"/>
  <c r="AN180" i="17"/>
  <c r="AM180" i="17"/>
  <c r="AL180" i="17"/>
  <c r="BA228" i="17"/>
  <c r="BC228" i="17" s="1"/>
  <c r="BD228" i="17" s="1"/>
  <c r="AQ228" i="17"/>
  <c r="AP228" i="17"/>
  <c r="AO228" i="17"/>
  <c r="AN228" i="17"/>
  <c r="AM228" i="17"/>
  <c r="AL228" i="17"/>
  <c r="BA291" i="17"/>
  <c r="BC291" i="17" s="1"/>
  <c r="BD291" i="17" s="1"/>
  <c r="AQ291" i="17"/>
  <c r="AP291" i="17"/>
  <c r="AO291" i="17"/>
  <c r="AN291" i="17"/>
  <c r="AM291" i="17"/>
  <c r="AL291" i="17"/>
  <c r="BA340" i="17"/>
  <c r="BC340" i="17" s="1"/>
  <c r="BD340" i="17" s="1"/>
  <c r="AQ340" i="17"/>
  <c r="AP340" i="17"/>
  <c r="AO340" i="17"/>
  <c r="AN340" i="17"/>
  <c r="AM340" i="17"/>
  <c r="AL340" i="17"/>
  <c r="BA303" i="17"/>
  <c r="BC303" i="17" s="1"/>
  <c r="BD303" i="17" s="1"/>
  <c r="AQ303" i="17"/>
  <c r="AP303" i="17"/>
  <c r="AO303" i="17"/>
  <c r="AN303" i="17"/>
  <c r="AM303" i="17"/>
  <c r="AL303" i="17"/>
  <c r="BA111" i="17"/>
  <c r="BC111" i="17" s="1"/>
  <c r="BD111" i="17" s="1"/>
  <c r="AQ111" i="17"/>
  <c r="AP111" i="17"/>
  <c r="AO111" i="17"/>
  <c r="AN111" i="17"/>
  <c r="AM111" i="17"/>
  <c r="AL111" i="17"/>
  <c r="BA444" i="17"/>
  <c r="BC444" i="17" s="1"/>
  <c r="BD444" i="17" s="1"/>
  <c r="AQ444" i="17"/>
  <c r="AP444" i="17"/>
  <c r="AO444" i="17"/>
  <c r="AN444" i="17"/>
  <c r="AM444" i="17"/>
  <c r="AL444" i="17"/>
  <c r="BA269" i="17"/>
  <c r="BC269" i="17" s="1"/>
  <c r="BD269" i="17" s="1"/>
  <c r="AQ269" i="17"/>
  <c r="AP269" i="17"/>
  <c r="AO269" i="17"/>
  <c r="AN269" i="17"/>
  <c r="AM269" i="17"/>
  <c r="AL269" i="17"/>
  <c r="BA230" i="17"/>
  <c r="BC230" i="17" s="1"/>
  <c r="BD230" i="17" s="1"/>
  <c r="AQ230" i="17"/>
  <c r="AP230" i="17"/>
  <c r="AO230" i="17"/>
  <c r="AN230" i="17"/>
  <c r="AM230" i="17"/>
  <c r="AL230" i="17"/>
  <c r="BA226" i="17"/>
  <c r="BC226" i="17" s="1"/>
  <c r="BD226" i="17" s="1"/>
  <c r="AQ226" i="17"/>
  <c r="AP226" i="17"/>
  <c r="AO226" i="17"/>
  <c r="AN226" i="17"/>
  <c r="AM226" i="17"/>
  <c r="AL226" i="17"/>
  <c r="BA460" i="17"/>
  <c r="BC460" i="17" s="1"/>
  <c r="BD460" i="17" s="1"/>
  <c r="AQ460" i="17"/>
  <c r="AP460" i="17"/>
  <c r="AO460" i="17"/>
  <c r="AN460" i="17"/>
  <c r="AM460" i="17"/>
  <c r="AL460" i="17"/>
  <c r="AS242" i="17" l="1"/>
  <c r="AO122" i="17"/>
  <c r="AT650" i="17"/>
  <c r="AS398" i="17"/>
  <c r="AL314" i="17"/>
  <c r="AS659" i="17"/>
  <c r="AS438" i="17"/>
  <c r="AT245" i="17"/>
  <c r="AT540" i="17"/>
  <c r="AT507" i="17"/>
  <c r="AS515" i="17"/>
  <c r="AT258" i="17"/>
  <c r="AT39" i="17"/>
  <c r="AT375" i="17"/>
  <c r="AS467" i="17"/>
  <c r="AV467" i="17" s="1"/>
  <c r="AS6" i="17"/>
  <c r="AT120" i="17"/>
  <c r="AS289" i="17"/>
  <c r="AS212" i="17"/>
  <c r="AU212" i="17" s="1"/>
  <c r="AT638" i="17"/>
  <c r="AT620" i="17"/>
  <c r="AS643" i="17"/>
  <c r="AU643" i="17" s="1"/>
  <c r="AS376" i="17"/>
  <c r="AT548" i="17"/>
  <c r="AT283" i="17"/>
  <c r="AT406" i="17"/>
  <c r="AT327" i="17"/>
  <c r="AT177" i="17"/>
  <c r="AT476" i="17"/>
  <c r="AS641" i="17"/>
  <c r="AS311" i="17"/>
  <c r="AS25" i="17"/>
  <c r="AT298" i="17"/>
  <c r="AT35" i="17"/>
  <c r="AT523" i="17"/>
  <c r="AT212" i="17"/>
  <c r="AT511" i="17"/>
  <c r="AS463" i="17"/>
  <c r="AT384" i="17"/>
  <c r="AT603" i="17"/>
  <c r="AS435" i="17"/>
  <c r="AV435" i="17" s="1"/>
  <c r="AT545" i="17"/>
  <c r="AS312" i="17"/>
  <c r="AS60" i="17"/>
  <c r="AT639" i="17"/>
  <c r="AS81" i="17"/>
  <c r="AS270" i="17"/>
  <c r="AU270" i="17" s="1"/>
  <c r="AS519" i="17"/>
  <c r="AV519" i="17" s="1"/>
  <c r="AS61" i="17"/>
  <c r="AV61" i="17" s="1"/>
  <c r="AT161" i="17"/>
  <c r="AS646" i="17"/>
  <c r="AV646" i="17" s="1"/>
  <c r="AT82" i="17"/>
  <c r="AT393" i="17"/>
  <c r="AT434" i="17"/>
  <c r="AS321" i="17"/>
  <c r="AU321" i="17" s="1"/>
  <c r="AT433" i="17"/>
  <c r="AS188" i="17"/>
  <c r="AS191" i="17"/>
  <c r="AV191" i="17" s="1"/>
  <c r="AS413" i="17"/>
  <c r="AU413" i="17" s="1"/>
  <c r="AS497" i="17"/>
  <c r="AV497" i="17" s="1"/>
  <c r="AS477" i="17"/>
  <c r="AV477" i="17" s="1"/>
  <c r="AT228" i="17"/>
  <c r="AT341" i="17"/>
  <c r="AT471" i="17"/>
  <c r="AT636" i="17"/>
  <c r="BA281" i="17"/>
  <c r="BC281" i="17" s="1"/>
  <c r="BD281" i="17" s="1"/>
  <c r="AS269" i="17"/>
  <c r="AV269" i="17" s="1"/>
  <c r="AT513" i="17"/>
  <c r="AT626" i="17"/>
  <c r="AS642" i="17"/>
  <c r="AU642" i="17" s="1"/>
  <c r="AS285" i="17"/>
  <c r="AS302" i="17"/>
  <c r="AS594" i="17"/>
  <c r="AV594" i="17" s="1"/>
  <c r="AT167" i="17"/>
  <c r="AS427" i="17"/>
  <c r="AV427" i="17" s="1"/>
  <c r="AT608" i="17"/>
  <c r="AS93" i="17"/>
  <c r="AS245" i="17"/>
  <c r="AU245" i="17" s="1"/>
  <c r="AT510" i="17"/>
  <c r="AT400" i="17"/>
  <c r="AS197" i="17"/>
  <c r="AV197" i="17" s="1"/>
  <c r="AT425" i="17"/>
  <c r="AS439" i="17"/>
  <c r="AU439" i="17" s="1"/>
  <c r="AT427" i="17"/>
  <c r="AT33" i="17"/>
  <c r="AT207" i="17"/>
  <c r="AT65" i="17"/>
  <c r="AT91" i="17"/>
  <c r="AS511" i="17"/>
  <c r="AV511" i="17" s="1"/>
  <c r="BA122" i="17"/>
  <c r="BC122" i="17" s="1"/>
  <c r="BD122" i="17" s="1"/>
  <c r="AS662" i="17"/>
  <c r="AT301" i="17"/>
  <c r="AT604" i="17"/>
  <c r="AS340" i="17"/>
  <c r="AV340" i="17" s="1"/>
  <c r="AS417" i="17"/>
  <c r="AV417" i="17" s="1"/>
  <c r="AS394" i="17"/>
  <c r="AV394" i="17" s="1"/>
  <c r="AS334" i="17"/>
  <c r="AU334" i="17" s="1"/>
  <c r="AS436" i="17"/>
  <c r="AU436" i="17" s="1"/>
  <c r="AS530" i="17"/>
  <c r="AU530" i="17" s="1"/>
  <c r="AT269" i="17"/>
  <c r="AT588" i="17"/>
  <c r="AS522" i="17"/>
  <c r="AU522" i="17" s="1"/>
  <c r="AS419" i="17"/>
  <c r="AU419" i="17" s="1"/>
  <c r="AS200" i="17"/>
  <c r="AS208" i="17"/>
  <c r="AU208" i="17" s="1"/>
  <c r="AS248" i="17"/>
  <c r="AU248" i="17" s="1"/>
  <c r="AT289" i="17"/>
  <c r="AS65" i="17"/>
  <c r="AS301" i="17"/>
  <c r="AV301" i="17" s="1"/>
  <c r="AT216" i="17"/>
  <c r="AS82" i="17"/>
  <c r="AS596" i="17"/>
  <c r="AV596" i="17" s="1"/>
  <c r="AT350" i="17"/>
  <c r="AS434" i="17"/>
  <c r="AU434" i="17" s="1"/>
  <c r="AS187" i="17"/>
  <c r="AM337" i="17"/>
  <c r="AT337" i="17" s="1"/>
  <c r="AS605" i="17"/>
  <c r="AS536" i="17"/>
  <c r="AV536" i="17" s="1"/>
  <c r="AS170" i="17"/>
  <c r="AS44" i="17"/>
  <c r="AU44" i="17" s="1"/>
  <c r="AT105" i="17"/>
  <c r="AT376" i="17"/>
  <c r="AT394" i="17"/>
  <c r="AT334" i="17"/>
  <c r="AS319" i="17"/>
  <c r="AU319" i="17" s="1"/>
  <c r="AT502" i="17"/>
  <c r="AS239" i="17"/>
  <c r="AS249" i="17"/>
  <c r="AV249" i="17" s="1"/>
  <c r="AS528" i="17"/>
  <c r="AS410" i="17"/>
  <c r="AU410" i="17" s="1"/>
  <c r="AT31" i="17"/>
  <c r="AT575" i="17"/>
  <c r="AT107" i="17"/>
  <c r="AT591" i="17"/>
  <c r="AT45" i="17"/>
  <c r="AS283" i="17"/>
  <c r="AT546" i="17"/>
  <c r="AT270" i="17"/>
  <c r="AS362" i="17"/>
  <c r="AT226" i="17"/>
  <c r="AT354" i="17"/>
  <c r="AS166" i="17"/>
  <c r="AT581" i="17"/>
  <c r="AS611" i="17"/>
  <c r="AT438" i="17"/>
  <c r="AS485" i="17"/>
  <c r="AU485" i="17" s="1"/>
  <c r="AS618" i="17"/>
  <c r="AT138" i="17"/>
  <c r="AS373" i="17"/>
  <c r="AS583" i="17"/>
  <c r="AV583" i="17" s="1"/>
  <c r="AT424" i="17"/>
  <c r="AS490" i="17"/>
  <c r="AU490" i="17" s="1"/>
  <c r="AS196" i="17"/>
  <c r="AV196" i="17" s="1"/>
  <c r="AS624" i="17"/>
  <c r="AU624" i="17" s="1"/>
  <c r="AT416" i="17"/>
  <c r="AS459" i="17"/>
  <c r="AU459" i="17" s="1"/>
  <c r="AS363" i="17"/>
  <c r="AV363" i="17" s="1"/>
  <c r="AT404" i="17"/>
  <c r="AS660" i="17"/>
  <c r="AS226" i="17"/>
  <c r="AV226" i="17" s="1"/>
  <c r="AT291" i="17"/>
  <c r="AS143" i="17"/>
  <c r="AV143" i="17" s="1"/>
  <c r="AS181" i="17"/>
  <c r="AV181" i="17" s="1"/>
  <c r="AS423" i="17"/>
  <c r="AV423" i="17" s="1"/>
  <c r="AT102" i="17"/>
  <c r="AS262" i="17"/>
  <c r="AU262" i="17" s="1"/>
  <c r="AT649" i="17"/>
  <c r="AT187" i="17"/>
  <c r="AS240" i="17"/>
  <c r="AU240" i="17" s="1"/>
  <c r="AT72" i="17"/>
  <c r="AS405" i="17"/>
  <c r="AV405" i="17" s="1"/>
  <c r="AS53" i="17"/>
  <c r="AS509" i="17"/>
  <c r="AU509" i="17" s="1"/>
  <c r="AS293" i="17"/>
  <c r="AT340" i="17"/>
  <c r="AT417" i="17"/>
  <c r="AS626" i="17"/>
  <c r="AV626" i="17" s="1"/>
  <c r="AT628" i="17"/>
  <c r="AS400" i="17"/>
  <c r="AT515" i="17"/>
  <c r="AS243" i="17"/>
  <c r="AS273" i="17"/>
  <c r="AU273" i="17" s="1"/>
  <c r="AT302" i="17"/>
  <c r="AS369" i="17"/>
  <c r="AV369" i="17" s="1"/>
  <c r="AS638" i="17"/>
  <c r="AV638" i="17" s="1"/>
  <c r="AS384" i="17"/>
  <c r="AT198" i="17"/>
  <c r="AT487" i="17"/>
  <c r="AT115" i="17"/>
  <c r="AT126" i="17"/>
  <c r="AT452" i="17"/>
  <c r="AS476" i="17"/>
  <c r="AU476" i="17" s="1"/>
  <c r="AW476" i="17" s="1"/>
  <c r="AX476" i="17" s="1"/>
  <c r="AY476" i="17" s="1"/>
  <c r="AT111" i="17"/>
  <c r="AT303" i="17"/>
  <c r="AS228" i="17"/>
  <c r="AV228" i="17" s="1"/>
  <c r="AS341" i="17"/>
  <c r="AV341" i="17" s="1"/>
  <c r="AS354" i="17"/>
  <c r="AU354" i="17" s="1"/>
  <c r="AT522" i="17"/>
  <c r="AT347" i="17"/>
  <c r="AS382" i="17"/>
  <c r="AV382" i="17" s="1"/>
  <c r="AT239" i="17"/>
  <c r="AS46" i="17"/>
  <c r="AU46" i="17" s="1"/>
  <c r="AT5" i="17"/>
  <c r="AT569" i="17"/>
  <c r="AT389" i="17"/>
  <c r="AT253" i="17"/>
  <c r="AS603" i="17"/>
  <c r="AS167" i="17"/>
  <c r="AU167" i="17" s="1"/>
  <c r="AT441" i="17"/>
  <c r="AT353" i="17"/>
  <c r="AT134" i="17"/>
  <c r="AT70" i="17"/>
  <c r="AS277" i="17"/>
  <c r="AU277" i="17" s="1"/>
  <c r="AT294" i="17"/>
  <c r="AS233" i="17"/>
  <c r="AU233" i="17" s="1"/>
  <c r="AS523" i="17"/>
  <c r="AU523" i="17" s="1"/>
  <c r="AT396" i="17"/>
  <c r="AT568" i="17"/>
  <c r="AT659" i="17"/>
  <c r="AT444" i="17"/>
  <c r="AT191" i="17"/>
  <c r="AT413" i="17"/>
  <c r="AT497" i="17"/>
  <c r="AS102" i="17"/>
  <c r="AT56" i="17"/>
  <c r="AS272" i="17"/>
  <c r="AV272" i="17" s="1"/>
  <c r="AT530" i="17"/>
  <c r="AS205" i="17"/>
  <c r="AV205" i="17" s="1"/>
  <c r="AS72" i="17"/>
  <c r="AM542" i="17"/>
  <c r="AT542" i="17" s="1"/>
  <c r="AS420" i="17"/>
  <c r="AT596" i="17"/>
  <c r="AT415" i="17"/>
  <c r="AT312" i="17"/>
  <c r="AT248" i="17"/>
  <c r="AS489" i="17"/>
  <c r="AV489" i="17" s="1"/>
  <c r="AT306" i="17"/>
  <c r="AS619" i="17"/>
  <c r="AS604" i="17"/>
  <c r="AV604" i="17" s="1"/>
  <c r="AT630" i="17"/>
  <c r="AT204" i="17"/>
  <c r="AT565" i="17"/>
  <c r="AT611" i="17"/>
  <c r="AT642" i="17"/>
  <c r="AT485" i="17"/>
  <c r="AT618" i="17"/>
  <c r="AT297" i="17"/>
  <c r="AT535" i="17"/>
  <c r="AT492" i="17"/>
  <c r="AS126" i="17"/>
  <c r="AS546" i="17"/>
  <c r="AU546" i="17" s="1"/>
  <c r="AW546" i="17" s="1"/>
  <c r="AX546" i="17" s="1"/>
  <c r="AY546" i="17" s="1"/>
  <c r="AT459" i="17"/>
  <c r="AS366" i="17"/>
  <c r="AV366" i="17" s="1"/>
  <c r="AT363" i="17"/>
  <c r="AT336" i="17"/>
  <c r="AT230" i="17"/>
  <c r="AS111" i="17"/>
  <c r="AV111" i="17" s="1"/>
  <c r="AT181" i="17"/>
  <c r="AT423" i="17"/>
  <c r="AT634" i="17"/>
  <c r="AT426" i="17"/>
  <c r="AT367" i="17"/>
  <c r="AT385" i="17"/>
  <c r="AT623" i="17"/>
  <c r="AS337" i="17"/>
  <c r="AU337" i="17" s="1"/>
  <c r="AS5" i="17"/>
  <c r="AS569" i="17"/>
  <c r="AV569" i="17" s="1"/>
  <c r="AS257" i="17"/>
  <c r="AU257" i="17" s="1"/>
  <c r="AS353" i="17"/>
  <c r="AU353" i="17" s="1"/>
  <c r="AS70" i="17"/>
  <c r="AS116" i="17"/>
  <c r="AV116" i="17" s="1"/>
  <c r="AS396" i="17"/>
  <c r="AU396" i="17" s="1"/>
  <c r="AT631" i="17"/>
  <c r="AU497" i="17"/>
  <c r="AV354" i="17"/>
  <c r="AU181" i="17"/>
  <c r="AS460" i="17"/>
  <c r="AV460" i="17" s="1"/>
  <c r="AS139" i="17"/>
  <c r="AU139" i="17" s="1"/>
  <c r="AS291" i="17"/>
  <c r="AS565" i="17"/>
  <c r="AT526" i="17"/>
  <c r="AT380" i="17"/>
  <c r="AT391" i="17"/>
  <c r="AT16" i="17"/>
  <c r="AS426" i="17"/>
  <c r="AV426" i="17" s="1"/>
  <c r="AS481" i="17"/>
  <c r="AV481" i="17" s="1"/>
  <c r="AT436" i="17"/>
  <c r="AT647" i="17"/>
  <c r="AS501" i="17"/>
  <c r="AS599" i="17"/>
  <c r="AU599" i="17" s="1"/>
  <c r="AS510" i="17"/>
  <c r="AU510" i="17" s="1"/>
  <c r="AS385" i="17"/>
  <c r="AU385" i="17" s="1"/>
  <c r="AS292" i="17"/>
  <c r="AS339" i="17"/>
  <c r="AV339" i="17" s="1"/>
  <c r="AT460" i="17"/>
  <c r="AT319" i="17"/>
  <c r="AT519" i="17"/>
  <c r="AT61" i="17"/>
  <c r="AT555" i="17"/>
  <c r="AT166" i="17"/>
  <c r="AT325" i="17"/>
  <c r="AS588" i="17"/>
  <c r="AV588" i="17" s="1"/>
  <c r="AT411" i="17"/>
  <c r="AS350" i="17"/>
  <c r="AV350" i="17" s="1"/>
  <c r="AS554" i="17"/>
  <c r="AV554" i="17" s="1"/>
  <c r="AT262" i="17"/>
  <c r="AS322" i="17"/>
  <c r="AS552" i="17"/>
  <c r="AU552" i="17" s="1"/>
  <c r="AS344" i="17"/>
  <c r="AT580" i="17"/>
  <c r="AT458" i="17"/>
  <c r="AT512" i="17"/>
  <c r="AT238" i="17"/>
  <c r="AT656" i="17"/>
  <c r="AT645" i="17"/>
  <c r="AT625" i="17"/>
  <c r="AT514" i="17"/>
  <c r="AT559" i="17"/>
  <c r="AT260" i="17"/>
  <c r="AT246" i="17"/>
  <c r="AS647" i="17"/>
  <c r="AU647" i="17" s="1"/>
  <c r="AT143" i="17"/>
  <c r="AT330" i="17"/>
  <c r="AT279" i="17"/>
  <c r="AT112" i="17"/>
  <c r="AT292" i="17"/>
  <c r="AT139" i="17"/>
  <c r="AT558" i="17"/>
  <c r="AT224" i="17"/>
  <c r="AT290" i="17"/>
  <c r="AT469" i="17"/>
  <c r="AT339" i="17"/>
  <c r="AT254" i="17"/>
  <c r="AT237" i="17"/>
  <c r="AT637" i="17"/>
  <c r="AT185" i="17"/>
  <c r="AT300" i="17"/>
  <c r="AT30" i="17"/>
  <c r="AS507" i="17"/>
  <c r="AS513" i="17"/>
  <c r="AT379" i="17"/>
  <c r="AS526" i="17"/>
  <c r="AU526" i="17" s="1"/>
  <c r="AT590" i="17"/>
  <c r="AW590" i="17" s="1"/>
  <c r="AX590" i="17" s="1"/>
  <c r="AY590" i="17" s="1"/>
  <c r="AU467" i="17"/>
  <c r="AS230" i="17"/>
  <c r="AV230" i="17" s="1"/>
  <c r="AS580" i="17"/>
  <c r="AS512" i="17"/>
  <c r="AS645" i="17"/>
  <c r="AS514" i="17"/>
  <c r="AU514" i="17" s="1"/>
  <c r="AS559" i="17"/>
  <c r="AS246" i="17"/>
  <c r="AV246" i="17" s="1"/>
  <c r="AT599" i="17"/>
  <c r="AS279" i="17"/>
  <c r="AU279" i="17" s="1"/>
  <c r="AS224" i="17"/>
  <c r="AV224" i="17" s="1"/>
  <c r="AS290" i="17"/>
  <c r="AU290" i="17" s="1"/>
  <c r="AS469" i="17"/>
  <c r="AU469" i="17" s="1"/>
  <c r="AS254" i="17"/>
  <c r="AS185" i="17"/>
  <c r="AU519" i="17"/>
  <c r="AS30" i="17"/>
  <c r="AU30" i="17" s="1"/>
  <c r="AT610" i="17"/>
  <c r="AS590" i="17"/>
  <c r="AV590" i="17" s="1"/>
  <c r="AT593" i="17"/>
  <c r="AS582" i="17"/>
  <c r="AT554" i="17"/>
  <c r="AT481" i="17"/>
  <c r="AT344" i="17"/>
  <c r="AS649" i="17"/>
  <c r="AS444" i="17"/>
  <c r="AV444" i="17" s="1"/>
  <c r="AS330" i="17"/>
  <c r="AS112" i="17"/>
  <c r="AS558" i="17"/>
  <c r="AV558" i="17" s="1"/>
  <c r="AS303" i="17"/>
  <c r="AV303" i="17" s="1"/>
  <c r="AS180" i="17"/>
  <c r="AU180" i="17" s="1"/>
  <c r="AT504" i="17"/>
  <c r="AT271" i="17"/>
  <c r="AS502" i="17"/>
  <c r="AT477" i="17"/>
  <c r="AT501" i="17"/>
  <c r="AT321" i="17"/>
  <c r="AS432" i="17"/>
  <c r="AV432" i="17" s="1"/>
  <c r="AS367" i="17"/>
  <c r="AV367" i="17" s="1"/>
  <c r="AS347" i="17"/>
  <c r="AV347" i="17" s="1"/>
  <c r="AT387" i="17"/>
  <c r="AS484" i="17"/>
  <c r="AT398" i="17"/>
  <c r="AS56" i="17"/>
  <c r="AU56" i="17" s="1"/>
  <c r="AT273" i="17"/>
  <c r="AT657" i="17"/>
  <c r="AT369" i="17"/>
  <c r="AT648" i="17"/>
  <c r="AT582" i="17"/>
  <c r="AT440" i="17"/>
  <c r="AS380" i="17"/>
  <c r="AV380" i="17" s="1"/>
  <c r="AT643" i="17"/>
  <c r="AT614" i="17"/>
  <c r="AS387" i="17"/>
  <c r="AU387" i="17" s="1"/>
  <c r="AT641" i="17"/>
  <c r="AT419" i="17"/>
  <c r="AS359" i="17"/>
  <c r="AV359" i="17" s="1"/>
  <c r="AT242" i="17"/>
  <c r="AT243" i="17"/>
  <c r="AS313" i="17"/>
  <c r="AS106" i="17"/>
  <c r="AS517" i="17"/>
  <c r="AV517" i="17" s="1"/>
  <c r="AS612" i="17"/>
  <c r="AU612" i="17" s="1"/>
  <c r="AL648" i="17"/>
  <c r="AS589" i="17"/>
  <c r="AS542" i="17"/>
  <c r="AU542" i="17" s="1"/>
  <c r="AS657" i="17"/>
  <c r="AV657" i="17" s="1"/>
  <c r="AS468" i="17"/>
  <c r="AV468" i="17" s="1"/>
  <c r="AS648" i="17"/>
  <c r="AV648" i="17" s="1"/>
  <c r="AS443" i="17"/>
  <c r="AT249" i="17"/>
  <c r="AS358" i="17"/>
  <c r="AV358" i="17" s="1"/>
  <c r="AT25" i="17"/>
  <c r="AT490" i="17"/>
  <c r="AT285" i="17"/>
  <c r="AT256" i="17"/>
  <c r="AT240" i="17"/>
  <c r="AT179" i="17"/>
  <c r="AS388" i="17"/>
  <c r="AV388" i="17" s="1"/>
  <c r="AT205" i="17"/>
  <c r="AS138" i="17"/>
  <c r="AV138" i="17" s="1"/>
  <c r="AS623" i="17"/>
  <c r="AT383" i="17"/>
  <c r="AT373" i="17"/>
  <c r="AT6" i="17"/>
  <c r="AT442" i="17"/>
  <c r="AT231" i="17"/>
  <c r="AT125" i="17"/>
  <c r="AT583" i="17"/>
  <c r="AT584" i="17"/>
  <c r="AT184" i="17"/>
  <c r="AT345" i="17"/>
  <c r="AT130" i="17"/>
  <c r="AT467" i="17"/>
  <c r="AT311" i="17"/>
  <c r="AT46" i="17"/>
  <c r="AS256" i="17"/>
  <c r="AV256" i="17" s="1"/>
  <c r="AT197" i="17"/>
  <c r="AS179" i="17"/>
  <c r="AV179" i="17" s="1"/>
  <c r="AT478" i="17"/>
  <c r="AS317" i="17"/>
  <c r="AV317" i="17" s="1"/>
  <c r="AU594" i="17"/>
  <c r="AS442" i="17"/>
  <c r="AV442" i="17" s="1"/>
  <c r="AS425" i="17"/>
  <c r="AS297" i="17"/>
  <c r="AS584" i="17"/>
  <c r="AS389" i="17"/>
  <c r="AS298" i="17"/>
  <c r="AU298" i="17" s="1"/>
  <c r="AW298" i="17" s="1"/>
  <c r="AX298" i="17" s="1"/>
  <c r="AT282" i="17"/>
  <c r="AT486" i="17"/>
  <c r="AS478" i="17"/>
  <c r="AV478" i="17" s="1"/>
  <c r="AS383" i="17"/>
  <c r="AS222" i="17"/>
  <c r="AS184" i="17"/>
  <c r="AS424" i="17"/>
  <c r="AV424" i="17" s="1"/>
  <c r="AS318" i="17"/>
  <c r="AV318" i="17" s="1"/>
  <c r="AS282" i="17"/>
  <c r="AU282" i="17" s="1"/>
  <c r="AS486" i="17"/>
  <c r="AV486" i="17" s="1"/>
  <c r="AS538" i="17"/>
  <c r="AU538" i="17" s="1"/>
  <c r="AS120" i="17"/>
  <c r="AU116" i="17"/>
  <c r="AT92" i="17"/>
  <c r="AS207" i="17"/>
  <c r="AU207" i="17" s="1"/>
  <c r="AS31" i="17"/>
  <c r="AS575" i="17"/>
  <c r="AS107" i="17"/>
  <c r="AV107" i="17" s="1"/>
  <c r="AS591" i="17"/>
  <c r="AV591" i="17" s="1"/>
  <c r="AS45" i="17"/>
  <c r="AT53" i="17"/>
  <c r="AS535" i="17"/>
  <c r="AS487" i="17"/>
  <c r="AS115" i="17"/>
  <c r="AS327" i="17"/>
  <c r="AS608" i="17"/>
  <c r="AS636" i="17"/>
  <c r="AV636" i="17" s="1"/>
  <c r="AT188" i="17"/>
  <c r="AS422" i="17"/>
  <c r="AS633" i="17"/>
  <c r="AT98" i="17"/>
  <c r="AT479" i="17"/>
  <c r="AT357" i="17"/>
  <c r="AT32" i="17"/>
  <c r="AS169" i="17"/>
  <c r="AU169" i="17" s="1"/>
  <c r="AT624" i="17"/>
  <c r="AS286" i="17"/>
  <c r="AT60" i="17"/>
  <c r="AT81" i="17"/>
  <c r="AT605" i="17"/>
  <c r="AT536" i="17"/>
  <c r="AT170" i="17"/>
  <c r="AT116" i="17"/>
  <c r="AT201" i="17"/>
  <c r="AS223" i="17"/>
  <c r="AS595" i="17"/>
  <c r="AU595" i="17" s="1"/>
  <c r="AS529" i="17"/>
  <c r="AS209" i="17"/>
  <c r="AV209" i="17" s="1"/>
  <c r="AO281" i="17"/>
  <c r="AS281" i="17" s="1"/>
  <c r="AT173" i="17"/>
  <c r="AS393" i="17"/>
  <c r="AU393" i="17" s="1"/>
  <c r="AS548" i="17"/>
  <c r="AT364" i="17"/>
  <c r="AT405" i="17"/>
  <c r="AT34" i="17"/>
  <c r="AS441" i="17"/>
  <c r="AU441" i="17" s="1"/>
  <c r="AT308" i="17"/>
  <c r="AS258" i="17"/>
  <c r="AT284" i="17"/>
  <c r="AS39" i="17"/>
  <c r="AT615" i="17"/>
  <c r="AS375" i="17"/>
  <c r="AU375" i="17" s="1"/>
  <c r="AT252" i="17"/>
  <c r="AS433" i="17"/>
  <c r="AT19" i="17"/>
  <c r="AT51" i="17"/>
  <c r="AS201" i="17"/>
  <c r="AV201" i="17" s="1"/>
  <c r="AT233" i="17"/>
  <c r="AT69" i="17"/>
  <c r="AT462" i="17"/>
  <c r="AT189" i="17"/>
  <c r="AT267" i="17"/>
  <c r="AT658" i="17"/>
  <c r="AT606" i="17"/>
  <c r="AT508" i="17"/>
  <c r="AT22" i="17"/>
  <c r="AT29" i="17"/>
  <c r="AS160" i="17"/>
  <c r="AS360" i="17"/>
  <c r="AU360" i="17" s="1"/>
  <c r="AS98" i="17"/>
  <c r="AS479" i="17"/>
  <c r="AT509" i="17"/>
  <c r="AT366" i="17"/>
  <c r="AS357" i="17"/>
  <c r="AT293" i="17"/>
  <c r="AT660" i="17"/>
  <c r="AT662" i="17"/>
  <c r="AT362" i="17"/>
  <c r="AT646" i="17"/>
  <c r="AS364" i="17"/>
  <c r="AV364" i="17" s="1"/>
  <c r="AS308" i="17"/>
  <c r="AU308" i="17" s="1"/>
  <c r="AS19" i="17"/>
  <c r="AV19" i="17" s="1"/>
  <c r="AS51" i="17"/>
  <c r="AS416" i="17"/>
  <c r="AV416" i="17" s="1"/>
  <c r="AS69" i="17"/>
  <c r="AS462" i="17"/>
  <c r="AS101" i="17"/>
  <c r="AS661" i="17"/>
  <c r="AS336" i="17"/>
  <c r="AU336" i="17" s="1"/>
  <c r="AS556" i="17"/>
  <c r="AT655" i="17"/>
  <c r="AT587" i="17"/>
  <c r="AS335" i="17"/>
  <c r="AV335" i="17" s="1"/>
  <c r="AS189" i="17"/>
  <c r="AT286" i="17"/>
  <c r="AS267" i="17"/>
  <c r="AU267" i="17" s="1"/>
  <c r="AW267" i="17" s="1"/>
  <c r="AX267" i="17" s="1"/>
  <c r="AY267" i="17" s="1"/>
  <c r="AT329" i="17"/>
  <c r="AS658" i="17"/>
  <c r="AT42" i="17"/>
  <c r="AS606" i="17"/>
  <c r="AT586" i="17"/>
  <c r="AS508" i="17"/>
  <c r="AT397" i="17"/>
  <c r="AS22" i="17"/>
  <c r="AU22" i="17" s="1"/>
  <c r="AV44" i="17"/>
  <c r="AT489" i="17"/>
  <c r="AS406" i="17"/>
  <c r="AT223" i="17"/>
  <c r="AS471" i="17"/>
  <c r="AT595" i="17"/>
  <c r="AS492" i="17"/>
  <c r="AU492" i="17" s="1"/>
  <c r="AT422" i="17"/>
  <c r="AT633" i="17"/>
  <c r="AT622" i="17"/>
  <c r="AT529" i="17"/>
  <c r="AL65" i="17"/>
  <c r="AS655" i="17"/>
  <c r="AS587" i="17"/>
  <c r="AT619" i="17"/>
  <c r="AS33" i="17"/>
  <c r="AS177" i="17"/>
  <c r="AU177" i="17" s="1"/>
  <c r="AW177" i="17" s="1"/>
  <c r="AX177" i="17" s="1"/>
  <c r="AY177" i="17" s="1"/>
  <c r="AS306" i="17"/>
  <c r="AS294" i="17"/>
  <c r="AS568" i="17"/>
  <c r="AU568" i="17" s="1"/>
  <c r="AW568" i="17" s="1"/>
  <c r="AX568" i="17" s="1"/>
  <c r="AY568" i="17" s="1"/>
  <c r="AS91" i="17"/>
  <c r="AS404" i="17"/>
  <c r="AV404" i="17" s="1"/>
  <c r="AS631" i="17"/>
  <c r="AV631" i="17" s="1"/>
  <c r="AU460" i="17"/>
  <c r="AU230" i="17"/>
  <c r="AV291" i="17"/>
  <c r="AU291" i="17"/>
  <c r="AV330" i="17"/>
  <c r="AU330" i="17"/>
  <c r="AW330" i="17" s="1"/>
  <c r="AX330" i="17" s="1"/>
  <c r="AY330" i="17" s="1"/>
  <c r="AU340" i="17"/>
  <c r="AW340" i="17" s="1"/>
  <c r="AX340" i="17" s="1"/>
  <c r="AY340" i="17" s="1"/>
  <c r="AV514" i="17"/>
  <c r="AV502" i="17"/>
  <c r="AU502" i="17"/>
  <c r="AV185" i="17"/>
  <c r="AU185" i="17"/>
  <c r="AV102" i="17"/>
  <c r="AU102" i="17"/>
  <c r="AW102" i="17" s="1"/>
  <c r="AX102" i="17" s="1"/>
  <c r="AY102" i="17" s="1"/>
  <c r="AU477" i="17"/>
  <c r="AV279" i="17"/>
  <c r="AU130" i="17"/>
  <c r="AV130" i="17"/>
  <c r="AS237" i="17"/>
  <c r="AV582" i="17"/>
  <c r="AU582" i="17"/>
  <c r="AV292" i="17"/>
  <c r="AU292" i="17"/>
  <c r="AU590" i="17"/>
  <c r="AU481" i="17"/>
  <c r="AV112" i="17"/>
  <c r="AU112" i="17"/>
  <c r="AV139" i="17"/>
  <c r="AU224" i="17"/>
  <c r="AV469" i="17"/>
  <c r="AV254" i="17"/>
  <c r="AU254" i="17"/>
  <c r="AT495" i="17"/>
  <c r="AV30" i="17"/>
  <c r="AV611" i="17"/>
  <c r="AU611" i="17"/>
  <c r="AU426" i="17"/>
  <c r="AU350" i="17"/>
  <c r="AW350" i="17" s="1"/>
  <c r="AX350" i="17" s="1"/>
  <c r="AY350" i="17" s="1"/>
  <c r="AT180" i="17"/>
  <c r="AT62" i="17"/>
  <c r="AV166" i="17"/>
  <c r="AU166" i="17"/>
  <c r="AW166" i="17" s="1"/>
  <c r="AX166" i="17" s="1"/>
  <c r="AY166" i="17" s="1"/>
  <c r="AV565" i="17"/>
  <c r="AU565" i="17"/>
  <c r="AT601" i="17"/>
  <c r="AS601" i="17"/>
  <c r="AU93" i="17"/>
  <c r="AV93" i="17"/>
  <c r="AU432" i="17"/>
  <c r="AV319" i="17"/>
  <c r="AW319" i="17" s="1"/>
  <c r="AX319" i="17" s="1"/>
  <c r="AY319" i="17" s="1"/>
  <c r="AS637" i="17"/>
  <c r="AS300" i="17"/>
  <c r="AS625" i="17"/>
  <c r="AS260" i="17"/>
  <c r="AT349" i="17"/>
  <c r="AV643" i="17"/>
  <c r="AW643" i="17" s="1"/>
  <c r="AX643" i="17" s="1"/>
  <c r="AY643" i="17" s="1"/>
  <c r="AS614" i="17"/>
  <c r="AV599" i="17"/>
  <c r="AS628" i="17"/>
  <c r="AT585" i="17"/>
  <c r="AS225" i="17"/>
  <c r="AT225" i="17"/>
  <c r="AS495" i="17"/>
  <c r="AS238" i="17"/>
  <c r="AS62" i="17"/>
  <c r="AS379" i="17"/>
  <c r="AS620" i="17"/>
  <c r="AS325" i="17"/>
  <c r="AS504" i="17"/>
  <c r="AS610" i="17"/>
  <c r="AS593" i="17"/>
  <c r="AS581" i="17"/>
  <c r="AS440" i="17"/>
  <c r="AS271" i="17"/>
  <c r="AS411" i="17"/>
  <c r="AS391" i="17"/>
  <c r="AS16" i="17"/>
  <c r="AT653" i="17"/>
  <c r="AV262" i="17"/>
  <c r="AS349" i="17"/>
  <c r="AT103" i="17"/>
  <c r="AS585" i="17"/>
  <c r="AT390" i="17"/>
  <c r="AS458" i="17"/>
  <c r="AS656" i="17"/>
  <c r="AS555" i="17"/>
  <c r="AS653" i="17"/>
  <c r="AT322" i="17"/>
  <c r="AV642" i="17"/>
  <c r="AS103" i="17"/>
  <c r="AV385" i="17"/>
  <c r="AW385" i="17" s="1"/>
  <c r="AX385" i="17" s="1"/>
  <c r="AY385" i="17" s="1"/>
  <c r="AS390" i="17"/>
  <c r="AS540" i="17"/>
  <c r="AS650" i="17"/>
  <c r="AT482" i="17"/>
  <c r="AV436" i="17"/>
  <c r="AT553" i="17"/>
  <c r="AS630" i="17"/>
  <c r="AS204" i="17"/>
  <c r="AS634" i="17"/>
  <c r="AS216" i="17"/>
  <c r="AT93" i="17"/>
  <c r="AS482" i="17"/>
  <c r="AT552" i="17"/>
  <c r="AS553" i="17"/>
  <c r="AT432" i="17"/>
  <c r="AV242" i="17"/>
  <c r="AU242" i="17"/>
  <c r="AV484" i="17"/>
  <c r="AU484" i="17"/>
  <c r="AV641" i="17"/>
  <c r="AU641" i="17"/>
  <c r="AV387" i="17"/>
  <c r="AV400" i="17"/>
  <c r="AU400" i="17"/>
  <c r="AV443" i="17"/>
  <c r="AU443" i="17"/>
  <c r="AV313" i="17"/>
  <c r="AU313" i="17"/>
  <c r="AT443" i="17"/>
  <c r="AV239" i="17"/>
  <c r="AU239" i="17"/>
  <c r="AV46" i="17"/>
  <c r="AT358" i="17"/>
  <c r="AV6" i="17"/>
  <c r="AU6" i="17"/>
  <c r="AV398" i="17"/>
  <c r="AU398" i="17"/>
  <c r="AW398" i="17" s="1"/>
  <c r="AX398" i="17" s="1"/>
  <c r="AY398" i="17" s="1"/>
  <c r="AV56" i="17"/>
  <c r="AV438" i="17"/>
  <c r="AU438" i="17"/>
  <c r="AW438" i="17" s="1"/>
  <c r="AX438" i="17" s="1"/>
  <c r="AY438" i="17" s="1"/>
  <c r="AV311" i="17"/>
  <c r="AU311" i="17"/>
  <c r="AU256" i="17"/>
  <c r="AU179" i="17"/>
  <c r="AV187" i="17"/>
  <c r="AU187" i="17"/>
  <c r="AV419" i="17"/>
  <c r="AT272" i="17"/>
  <c r="AV515" i="17"/>
  <c r="AU515" i="17"/>
  <c r="AV243" i="17"/>
  <c r="AU243" i="17"/>
  <c r="AV72" i="17"/>
  <c r="AU72" i="17"/>
  <c r="AT382" i="17"/>
  <c r="AT388" i="17"/>
  <c r="AV612" i="17"/>
  <c r="AV589" i="17"/>
  <c r="AU589" i="17"/>
  <c r="AT484" i="17"/>
  <c r="AT359" i="17"/>
  <c r="AV285" i="17"/>
  <c r="AU285" i="17"/>
  <c r="AW285" i="17" s="1"/>
  <c r="AX285" i="17" s="1"/>
  <c r="AY285" i="17" s="1"/>
  <c r="AV240" i="17"/>
  <c r="AT313" i="17"/>
  <c r="AU468" i="17"/>
  <c r="AU317" i="17"/>
  <c r="AM420" i="17"/>
  <c r="AT420" i="17" s="1"/>
  <c r="AL420" i="17"/>
  <c r="AV5" i="17"/>
  <c r="AU5" i="17"/>
  <c r="AV297" i="17"/>
  <c r="AU297" i="17"/>
  <c r="AV120" i="17"/>
  <c r="AU120" i="17"/>
  <c r="AU435" i="17"/>
  <c r="AU657" i="17"/>
  <c r="AV528" i="17"/>
  <c r="AU528" i="17"/>
  <c r="AT200" i="17"/>
  <c r="AT4" i="17"/>
  <c r="AS231" i="17"/>
  <c r="AV282" i="17"/>
  <c r="AV302" i="17"/>
  <c r="AU302" i="17"/>
  <c r="AW302" i="17" s="1"/>
  <c r="AX302" i="17" s="1"/>
  <c r="AY302" i="17" s="1"/>
  <c r="AV222" i="17"/>
  <c r="AU222" i="17"/>
  <c r="AT247" i="17"/>
  <c r="AS247" i="17"/>
  <c r="AV618" i="17"/>
  <c r="AU618" i="17"/>
  <c r="AT468" i="17"/>
  <c r="AW468" i="17" s="1"/>
  <c r="AX468" i="17" s="1"/>
  <c r="AY468" i="17" s="1"/>
  <c r="AT106" i="17"/>
  <c r="AU369" i="17"/>
  <c r="AV383" i="17"/>
  <c r="AU383" i="17"/>
  <c r="AV420" i="17"/>
  <c r="AU420" i="17"/>
  <c r="AM516" i="17"/>
  <c r="AS4" i="17"/>
  <c r="AU583" i="17"/>
  <c r="AT597" i="17"/>
  <c r="AS597" i="17"/>
  <c r="AV384" i="17"/>
  <c r="AU384" i="17"/>
  <c r="AW384" i="17" s="1"/>
  <c r="AX384" i="17" s="1"/>
  <c r="AV257" i="17"/>
  <c r="AW657" i="17"/>
  <c r="AX657" i="17" s="1"/>
  <c r="AY657" i="17" s="1"/>
  <c r="AT317" i="17"/>
  <c r="AV337" i="17"/>
  <c r="AV184" i="17"/>
  <c r="AU184" i="17"/>
  <c r="AU318" i="17"/>
  <c r="AT612" i="17"/>
  <c r="AT528" i="17"/>
  <c r="AV623" i="17"/>
  <c r="AU623" i="17"/>
  <c r="AW623" i="17" s="1"/>
  <c r="AX623" i="17" s="1"/>
  <c r="AY623" i="17" s="1"/>
  <c r="AT463" i="17"/>
  <c r="AT589" i="17"/>
  <c r="AV542" i="17"/>
  <c r="AV373" i="17"/>
  <c r="AU373" i="17"/>
  <c r="AU196" i="17"/>
  <c r="AT517" i="17"/>
  <c r="AV200" i="17"/>
  <c r="AU200" i="17"/>
  <c r="AV463" i="17"/>
  <c r="AU463" i="17"/>
  <c r="AV25" i="17"/>
  <c r="AU25" i="17"/>
  <c r="AV425" i="17"/>
  <c r="AU425" i="17"/>
  <c r="AW425" i="17" s="1"/>
  <c r="AX425" i="17" s="1"/>
  <c r="AY425" i="17" s="1"/>
  <c r="AU389" i="17"/>
  <c r="AW389" i="17" s="1"/>
  <c r="AX389" i="17" s="1"/>
  <c r="AV389" i="17"/>
  <c r="AV603" i="17"/>
  <c r="AU603" i="17"/>
  <c r="AM594" i="17"/>
  <c r="AT594" i="17" s="1"/>
  <c r="AV189" i="17"/>
  <c r="AU189" i="17"/>
  <c r="AW189" i="17" s="1"/>
  <c r="AX189" i="17" s="1"/>
  <c r="AY189" i="17" s="1"/>
  <c r="AT318" i="17"/>
  <c r="AT538" i="17"/>
  <c r="AU312" i="17"/>
  <c r="AV312" i="17"/>
  <c r="AL383" i="17"/>
  <c r="AT222" i="17"/>
  <c r="AV439" i="17"/>
  <c r="AL589" i="17"/>
  <c r="AL463" i="17"/>
  <c r="AS125" i="17"/>
  <c r="AS253" i="17"/>
  <c r="AV167" i="17"/>
  <c r="AS345" i="17"/>
  <c r="AT196" i="17"/>
  <c r="AT208" i="17"/>
  <c r="AT435" i="17"/>
  <c r="AT439" i="17"/>
  <c r="AW439" i="17" s="1"/>
  <c r="AX439" i="17" s="1"/>
  <c r="AY439" i="17" s="1"/>
  <c r="AT410" i="17"/>
  <c r="AT257" i="17"/>
  <c r="AT335" i="17"/>
  <c r="AS92" i="17"/>
  <c r="AT169" i="17"/>
  <c r="AS173" i="17"/>
  <c r="AS161" i="17"/>
  <c r="AT474" i="17"/>
  <c r="AU286" i="17"/>
  <c r="AV286" i="17"/>
  <c r="AU31" i="17"/>
  <c r="AV31" i="17"/>
  <c r="AU60" i="17"/>
  <c r="AW60" i="17" s="1"/>
  <c r="AX60" i="17" s="1"/>
  <c r="AY60" i="17" s="1"/>
  <c r="AV60" i="17"/>
  <c r="AS32" i="17"/>
  <c r="AS35" i="17"/>
  <c r="AS198" i="17"/>
  <c r="AS34" i="17"/>
  <c r="AV624" i="17"/>
  <c r="AW624" i="17" s="1"/>
  <c r="AX624" i="17" s="1"/>
  <c r="AY624" i="17" s="1"/>
  <c r="AV441" i="17"/>
  <c r="AV308" i="17"/>
  <c r="AV353" i="17"/>
  <c r="AS639" i="17"/>
  <c r="AS134" i="17"/>
  <c r="AS40" i="17"/>
  <c r="AS531" i="17"/>
  <c r="AS577" i="17"/>
  <c r="AS551" i="17"/>
  <c r="AS49" i="17"/>
  <c r="AV258" i="17"/>
  <c r="AU258" i="17"/>
  <c r="AW258" i="17" s="1"/>
  <c r="AX258" i="17" s="1"/>
  <c r="AY258" i="17" s="1"/>
  <c r="AV658" i="17"/>
  <c r="AU658" i="17"/>
  <c r="AV39" i="17"/>
  <c r="AU39" i="17"/>
  <c r="AW39" i="17" s="1"/>
  <c r="AX39" i="17" s="1"/>
  <c r="AY39" i="17" s="1"/>
  <c r="AV606" i="17"/>
  <c r="AU606" i="17"/>
  <c r="AV508" i="17"/>
  <c r="AU508" i="17"/>
  <c r="AV433" i="17"/>
  <c r="AU433" i="17"/>
  <c r="AW433" i="17" s="1"/>
  <c r="AX433" i="17" s="1"/>
  <c r="AY433" i="17" s="1"/>
  <c r="AV22" i="17"/>
  <c r="AU283" i="17"/>
  <c r="AW283" i="17" s="1"/>
  <c r="AX283" i="17" s="1"/>
  <c r="AY283" i="17" s="1"/>
  <c r="AV283" i="17"/>
  <c r="AS545" i="17"/>
  <c r="AS474" i="17"/>
  <c r="AS329" i="17"/>
  <c r="AS284" i="17"/>
  <c r="AS42" i="17"/>
  <c r="AS615" i="17"/>
  <c r="AS586" i="17"/>
  <c r="AS252" i="17"/>
  <c r="AS397" i="17"/>
  <c r="AS415" i="17"/>
  <c r="AT40" i="17"/>
  <c r="AT531" i="17"/>
  <c r="AT577" i="17"/>
  <c r="AT551" i="17"/>
  <c r="AT49" i="17"/>
  <c r="AV170" i="17"/>
  <c r="AU170" i="17"/>
  <c r="AW170" i="17" s="1"/>
  <c r="AX170" i="17" s="1"/>
  <c r="AY170" i="17" s="1"/>
  <c r="AV575" i="17"/>
  <c r="AU575" i="17"/>
  <c r="AV81" i="17"/>
  <c r="AU81" i="17"/>
  <c r="AV605" i="17"/>
  <c r="AU605" i="17"/>
  <c r="AW605" i="17" s="1"/>
  <c r="AX605" i="17" s="1"/>
  <c r="AY605" i="17" s="1"/>
  <c r="AV45" i="17"/>
  <c r="AU45" i="17"/>
  <c r="AW45" i="17" s="1"/>
  <c r="AX45" i="17" s="1"/>
  <c r="AY45" i="17" s="1"/>
  <c r="AU223" i="17"/>
  <c r="AV223" i="17"/>
  <c r="AT370" i="17"/>
  <c r="AS370" i="17"/>
  <c r="AV51" i="17"/>
  <c r="AU51" i="17"/>
  <c r="AW51" i="17" s="1"/>
  <c r="AX51" i="17" s="1"/>
  <c r="AY51" i="17" s="1"/>
  <c r="AV277" i="17"/>
  <c r="AV293" i="17"/>
  <c r="AU293" i="17"/>
  <c r="AT44" i="17"/>
  <c r="AW44" i="17" s="1"/>
  <c r="AX44" i="17" s="1"/>
  <c r="AY44" i="17" s="1"/>
  <c r="AT629" i="17"/>
  <c r="AS629" i="17"/>
  <c r="AU366" i="17"/>
  <c r="AS29" i="17"/>
  <c r="AV509" i="17"/>
  <c r="AT488" i="17"/>
  <c r="AS488" i="17"/>
  <c r="AU126" i="17"/>
  <c r="AV126" i="17"/>
  <c r="AT265" i="17"/>
  <c r="AS265" i="17"/>
  <c r="AT277" i="17"/>
  <c r="AU53" i="17"/>
  <c r="AV53" i="17"/>
  <c r="AV376" i="17"/>
  <c r="AU376" i="17"/>
  <c r="AT472" i="17"/>
  <c r="AS472" i="17"/>
  <c r="AU416" i="17"/>
  <c r="AW416" i="17" s="1"/>
  <c r="AX416" i="17" s="1"/>
  <c r="AY416" i="17" s="1"/>
  <c r="AW376" i="17"/>
  <c r="AX376" i="17" s="1"/>
  <c r="AY376" i="17" s="1"/>
  <c r="AT276" i="17"/>
  <c r="AS276" i="17"/>
  <c r="AV65" i="17"/>
  <c r="AU65" i="17"/>
  <c r="AW459" i="17"/>
  <c r="AX459" i="17" s="1"/>
  <c r="AY459" i="17" s="1"/>
  <c r="AV101" i="17"/>
  <c r="AU101" i="17"/>
  <c r="AV91" i="17"/>
  <c r="AU91" i="17"/>
  <c r="AW91" i="17" s="1"/>
  <c r="AX91" i="17" s="1"/>
  <c r="AY91" i="17" s="1"/>
  <c r="AT122" i="17"/>
  <c r="AS122" i="17"/>
  <c r="AU188" i="17"/>
  <c r="AW188" i="17" s="1"/>
  <c r="AX188" i="17" s="1"/>
  <c r="AY188" i="17" s="1"/>
  <c r="AV188" i="17"/>
  <c r="AT360" i="17"/>
  <c r="AV270" i="17"/>
  <c r="AV289" i="17"/>
  <c r="AU289" i="17"/>
  <c r="AW289" i="17" s="1"/>
  <c r="AX289" i="17" s="1"/>
  <c r="AY289" i="17" s="1"/>
  <c r="AS105" i="17"/>
  <c r="AT160" i="17"/>
  <c r="AS622" i="17"/>
  <c r="AM209" i="17"/>
  <c r="AT209" i="17" s="1"/>
  <c r="AL209" i="17"/>
  <c r="AL462" i="17"/>
  <c r="AV568" i="17"/>
  <c r="AV476" i="17"/>
  <c r="AU404" i="17"/>
  <c r="AM101" i="17"/>
  <c r="AT101" i="17" s="1"/>
  <c r="AL101" i="17"/>
  <c r="AU209" i="17"/>
  <c r="AL11" i="17"/>
  <c r="BA11" i="17"/>
  <c r="BC11" i="17" s="1"/>
  <c r="BD11" i="17" s="1"/>
  <c r="AO11" i="17"/>
  <c r="AM99" i="17"/>
  <c r="AM579" i="17"/>
  <c r="AT579" i="17" s="1"/>
  <c r="AT211" i="17"/>
  <c r="AS452" i="17"/>
  <c r="AU511" i="17"/>
  <c r="AW511" i="17" s="1"/>
  <c r="AX511" i="17" s="1"/>
  <c r="AY511" i="17" s="1"/>
  <c r="AT635" i="17"/>
  <c r="AO409" i="17"/>
  <c r="AT409" i="17" s="1"/>
  <c r="BA409" i="17"/>
  <c r="BC409" i="17" s="1"/>
  <c r="BD409" i="17" s="1"/>
  <c r="AU646" i="17"/>
  <c r="AS579" i="17"/>
  <c r="AS211" i="17"/>
  <c r="BA131" i="17"/>
  <c r="BC131" i="17" s="1"/>
  <c r="BD131" i="17" s="1"/>
  <c r="AL131" i="17"/>
  <c r="AS635" i="17"/>
  <c r="AO448" i="17"/>
  <c r="AS448" i="17" s="1"/>
  <c r="AL448" i="17"/>
  <c r="AO131" i="17"/>
  <c r="AS131" i="17" s="1"/>
  <c r="AO314" i="17"/>
  <c r="AS314" i="17" s="1"/>
  <c r="AO278" i="17"/>
  <c r="AS278" i="17" s="1"/>
  <c r="AV587" i="17"/>
  <c r="AU587" i="17"/>
  <c r="AU604" i="17"/>
  <c r="AW604" i="17" s="1"/>
  <c r="AX604" i="17" s="1"/>
  <c r="AY604" i="17" s="1"/>
  <c r="BA278" i="17"/>
  <c r="BC278" i="17" s="1"/>
  <c r="BD278" i="17" s="1"/>
  <c r="AU301" i="17"/>
  <c r="AU659" i="17"/>
  <c r="AV659" i="17"/>
  <c r="AV619" i="17"/>
  <c r="AU619" i="17"/>
  <c r="AU362" i="17"/>
  <c r="AV362" i="17"/>
  <c r="AT556" i="17"/>
  <c r="AV655" i="17"/>
  <c r="AU655" i="17"/>
  <c r="AU662" i="17"/>
  <c r="AV662" i="17"/>
  <c r="AV556" i="17"/>
  <c r="AU556" i="17"/>
  <c r="AU660" i="17"/>
  <c r="AV660" i="17"/>
  <c r="AT661" i="17"/>
  <c r="AV336" i="17"/>
  <c r="AV661" i="17"/>
  <c r="AU661" i="17"/>
  <c r="AW286" i="17" l="1"/>
  <c r="AX286" i="17" s="1"/>
  <c r="AY286" i="17" s="1"/>
  <c r="AU517" i="17"/>
  <c r="AW22" i="17"/>
  <c r="AX22" i="17" s="1"/>
  <c r="AY22" i="17" s="1"/>
  <c r="AW239" i="17"/>
  <c r="AX239" i="17" s="1"/>
  <c r="AY239" i="17" s="1"/>
  <c r="AU478" i="17"/>
  <c r="AU191" i="17"/>
  <c r="AU588" i="17"/>
  <c r="AW245" i="17"/>
  <c r="AX245" i="17" s="1"/>
  <c r="AY245" i="17" s="1"/>
  <c r="AV169" i="17"/>
  <c r="AV538" i="17"/>
  <c r="AU382" i="17"/>
  <c r="AU111" i="17"/>
  <c r="AW111" i="17" s="1"/>
  <c r="AX111" i="17" s="1"/>
  <c r="AY111" i="17" s="1"/>
  <c r="AV492" i="17"/>
  <c r="AV273" i="17"/>
  <c r="AW642" i="17"/>
  <c r="AX642" i="17" s="1"/>
  <c r="AY642" i="17" s="1"/>
  <c r="AW530" i="17"/>
  <c r="AX530" i="17" s="1"/>
  <c r="AY530" i="17" s="1"/>
  <c r="AV267" i="17"/>
  <c r="AV647" i="17"/>
  <c r="AW647" i="17" s="1"/>
  <c r="AX647" i="17" s="1"/>
  <c r="AY647" i="17" s="1"/>
  <c r="AU339" i="17"/>
  <c r="AW262" i="17"/>
  <c r="AX262" i="17" s="1"/>
  <c r="AY262" i="17" s="1"/>
  <c r="AU394" i="17"/>
  <c r="AW93" i="17"/>
  <c r="AX93" i="17" s="1"/>
  <c r="AY93" i="17" s="1"/>
  <c r="AV396" i="17"/>
  <c r="AW514" i="17"/>
  <c r="AX514" i="17" s="1"/>
  <c r="AY514" i="17" s="1"/>
  <c r="AW139" i="17"/>
  <c r="AX139" i="17" s="1"/>
  <c r="AY139" i="17" s="1"/>
  <c r="AU417" i="17"/>
  <c r="AW419" i="17"/>
  <c r="AX419" i="17" s="1"/>
  <c r="AY419" i="17" s="1"/>
  <c r="AW523" i="17"/>
  <c r="AX523" i="17" s="1"/>
  <c r="AY523" i="17" s="1"/>
  <c r="AW56" i="17"/>
  <c r="AX56" i="17" s="1"/>
  <c r="AY56" i="17" s="1"/>
  <c r="AW542" i="17"/>
  <c r="AX542" i="17" s="1"/>
  <c r="AY542" i="17" s="1"/>
  <c r="AW396" i="17"/>
  <c r="AX396" i="17" s="1"/>
  <c r="AY396" i="17" s="1"/>
  <c r="AW185" i="17"/>
  <c r="AX185" i="17" s="1"/>
  <c r="AY185" i="17" s="1"/>
  <c r="AV334" i="17"/>
  <c r="AW337" i="17"/>
  <c r="AX337" i="17" s="1"/>
  <c r="AY337" i="17" s="1"/>
  <c r="AW477" i="17"/>
  <c r="AX477" i="17" s="1"/>
  <c r="AY477" i="17" s="1"/>
  <c r="AW441" i="17"/>
  <c r="AX441" i="17" s="1"/>
  <c r="AY441" i="17" s="1"/>
  <c r="AW509" i="17"/>
  <c r="AX509" i="17" s="1"/>
  <c r="AY509" i="17" s="1"/>
  <c r="AW485" i="17"/>
  <c r="AX485" i="17" s="1"/>
  <c r="AY485" i="17" s="1"/>
  <c r="AW212" i="17"/>
  <c r="AX212" i="17" s="1"/>
  <c r="AY212" i="17" s="1"/>
  <c r="AV360" i="17"/>
  <c r="AW53" i="17"/>
  <c r="AX53" i="17" s="1"/>
  <c r="AY53" i="17" s="1"/>
  <c r="AU489" i="17"/>
  <c r="AW489" i="17" s="1"/>
  <c r="AX489" i="17" s="1"/>
  <c r="AY489" i="17" s="1"/>
  <c r="AW257" i="17"/>
  <c r="AX257" i="17" s="1"/>
  <c r="AY257" i="17" s="1"/>
  <c r="AU364" i="17"/>
  <c r="AW364" i="17" s="1"/>
  <c r="AX364" i="17" s="1"/>
  <c r="AY364" i="17" s="1"/>
  <c r="AW594" i="17"/>
  <c r="AX594" i="17" s="1"/>
  <c r="AY594" i="17" s="1"/>
  <c r="AU596" i="17"/>
  <c r="AV530" i="17"/>
  <c r="AU638" i="17"/>
  <c r="AW638" i="17" s="1"/>
  <c r="AX638" i="17" s="1"/>
  <c r="AY638" i="17" s="1"/>
  <c r="AU249" i="17"/>
  <c r="AV245" i="17"/>
  <c r="AW599" i="17"/>
  <c r="AX599" i="17" s="1"/>
  <c r="AY599" i="17" s="1"/>
  <c r="AV552" i="17"/>
  <c r="AV180" i="17"/>
  <c r="AW375" i="17"/>
  <c r="AX375" i="17" s="1"/>
  <c r="AY375" i="17" s="1"/>
  <c r="AU427" i="17"/>
  <c r="AW167" i="17"/>
  <c r="AX167" i="17" s="1"/>
  <c r="AY167" i="17" s="1"/>
  <c r="AW46" i="17"/>
  <c r="AX46" i="17" s="1"/>
  <c r="AY46" i="17" s="1"/>
  <c r="AU631" i="17"/>
  <c r="AW631" i="17" s="1"/>
  <c r="AX631" i="17" s="1"/>
  <c r="AY631" i="17" s="1"/>
  <c r="AU201" i="17"/>
  <c r="AW201" i="17" s="1"/>
  <c r="AX201" i="17" s="1"/>
  <c r="AY201" i="17" s="1"/>
  <c r="AU536" i="17"/>
  <c r="AV522" i="17"/>
  <c r="AW522" i="17" s="1"/>
  <c r="AX522" i="17" s="1"/>
  <c r="AY522" i="17" s="1"/>
  <c r="AU269" i="17"/>
  <c r="AW269" i="17" s="1"/>
  <c r="AX269" i="17" s="1"/>
  <c r="AY269" i="17" s="1"/>
  <c r="AV212" i="17"/>
  <c r="AW292" i="17"/>
  <c r="AX292" i="17" s="1"/>
  <c r="AY292" i="17" s="1"/>
  <c r="AV413" i="17"/>
  <c r="AW293" i="17"/>
  <c r="AX293" i="17" s="1"/>
  <c r="AY293" i="17" s="1"/>
  <c r="AW565" i="17"/>
  <c r="AX565" i="17" s="1"/>
  <c r="AY565" i="17" s="1"/>
  <c r="AU626" i="17"/>
  <c r="AW497" i="17"/>
  <c r="AX497" i="17" s="1"/>
  <c r="AY497" i="17" s="1"/>
  <c r="AW427" i="17"/>
  <c r="AX427" i="17" s="1"/>
  <c r="AY427" i="17" s="1"/>
  <c r="AU591" i="17"/>
  <c r="AW591" i="17" s="1"/>
  <c r="AX591" i="17" s="1"/>
  <c r="AY591" i="17" s="1"/>
  <c r="AW436" i="17"/>
  <c r="AX436" i="17" s="1"/>
  <c r="AY436" i="17" s="1"/>
  <c r="AW413" i="17"/>
  <c r="AX413" i="17" s="1"/>
  <c r="AY413" i="17" s="1"/>
  <c r="AU138" i="17"/>
  <c r="AV485" i="17"/>
  <c r="AU380" i="17"/>
  <c r="AW116" i="17"/>
  <c r="AX116" i="17" s="1"/>
  <c r="AY116" i="17" s="1"/>
  <c r="AW366" i="17"/>
  <c r="AX366" i="17" s="1"/>
  <c r="AY366" i="17" s="1"/>
  <c r="AW256" i="17"/>
  <c r="AX256" i="17" s="1"/>
  <c r="AY256" i="17" s="1"/>
  <c r="AU205" i="17"/>
  <c r="AW205" i="17" s="1"/>
  <c r="AX205" i="17" s="1"/>
  <c r="AY205" i="17" s="1"/>
  <c r="AU358" i="17"/>
  <c r="AW130" i="17"/>
  <c r="AX130" i="17" s="1"/>
  <c r="AY130" i="17" s="1"/>
  <c r="AW312" i="17"/>
  <c r="AX312" i="17" s="1"/>
  <c r="AY312" i="17" s="1"/>
  <c r="AW404" i="17"/>
  <c r="AX404" i="17" s="1"/>
  <c r="AY404" i="17" s="1"/>
  <c r="AV546" i="17"/>
  <c r="AV393" i="17"/>
  <c r="AW393" i="17" s="1"/>
  <c r="AX393" i="17" s="1"/>
  <c r="AY393" i="17" s="1"/>
  <c r="AU246" i="17"/>
  <c r="AW246" i="17" s="1"/>
  <c r="AX246" i="17" s="1"/>
  <c r="AY246" i="17" s="1"/>
  <c r="AV233" i="17"/>
  <c r="AW233" i="17" s="1"/>
  <c r="AX233" i="17" s="1"/>
  <c r="AY233" i="17" s="1"/>
  <c r="AW31" i="17"/>
  <c r="AX31" i="17" s="1"/>
  <c r="AY31" i="17" s="1"/>
  <c r="AW184" i="17"/>
  <c r="AX184" i="17" s="1"/>
  <c r="AV298" i="17"/>
  <c r="AW187" i="17"/>
  <c r="AX187" i="17" s="1"/>
  <c r="AY187" i="17" s="1"/>
  <c r="AU197" i="17"/>
  <c r="AU228" i="17"/>
  <c r="AW228" i="17" s="1"/>
  <c r="AX228" i="17" s="1"/>
  <c r="AY228" i="17" s="1"/>
  <c r="AU303" i="17"/>
  <c r="AV459" i="17"/>
  <c r="AW595" i="17"/>
  <c r="AX595" i="17" s="1"/>
  <c r="AY595" i="17" s="1"/>
  <c r="AV434" i="17"/>
  <c r="AW502" i="17"/>
  <c r="AX502" i="17" s="1"/>
  <c r="AY502" i="17" s="1"/>
  <c r="AW400" i="17"/>
  <c r="AX400" i="17" s="1"/>
  <c r="AY400" i="17" s="1"/>
  <c r="AV177" i="17"/>
  <c r="AW297" i="17"/>
  <c r="AX297" i="17" s="1"/>
  <c r="AY297" i="17" s="1"/>
  <c r="AU226" i="17"/>
  <c r="AW226" i="17" s="1"/>
  <c r="AX226" i="17" s="1"/>
  <c r="AY226" i="17" s="1"/>
  <c r="AV526" i="17"/>
  <c r="AW526" i="17" s="1"/>
  <c r="AX526" i="17" s="1"/>
  <c r="AY526" i="17" s="1"/>
  <c r="AW191" i="17"/>
  <c r="AX191" i="17" s="1"/>
  <c r="AY191" i="17" s="1"/>
  <c r="AW230" i="17"/>
  <c r="AX230" i="17" s="1"/>
  <c r="AY230" i="17" s="1"/>
  <c r="AW354" i="17"/>
  <c r="AX354" i="17" s="1"/>
  <c r="AY354" i="17" s="1"/>
  <c r="AW588" i="17"/>
  <c r="AX588" i="17" s="1"/>
  <c r="AY588" i="17" s="1"/>
  <c r="AU636" i="17"/>
  <c r="AW636" i="17" s="1"/>
  <c r="AX636" i="17" s="1"/>
  <c r="AY636" i="17" s="1"/>
  <c r="AW383" i="17"/>
  <c r="AX383" i="17" s="1"/>
  <c r="AY383" i="17" s="1"/>
  <c r="AU367" i="17"/>
  <c r="AW367" i="17" s="1"/>
  <c r="AX367" i="17" s="1"/>
  <c r="AY367" i="17" s="1"/>
  <c r="AW180" i="17"/>
  <c r="AX180" i="17" s="1"/>
  <c r="AY180" i="17" s="1"/>
  <c r="AW207" i="17"/>
  <c r="AX207" i="17" s="1"/>
  <c r="AY207" i="17" s="1"/>
  <c r="AV248" i="17"/>
  <c r="AW126" i="17"/>
  <c r="AX126" i="17" s="1"/>
  <c r="AY126" i="17" s="1"/>
  <c r="AW254" i="17"/>
  <c r="AX254" i="17" s="1"/>
  <c r="AY254" i="17" s="1"/>
  <c r="AW112" i="17"/>
  <c r="AX112" i="17" s="1"/>
  <c r="AY112" i="17" s="1"/>
  <c r="AV290" i="17"/>
  <c r="AW311" i="17"/>
  <c r="AX311" i="17" s="1"/>
  <c r="AY311" i="17" s="1"/>
  <c r="AU61" i="17"/>
  <c r="AU341" i="17"/>
  <c r="AW341" i="17" s="1"/>
  <c r="AX341" i="17" s="1"/>
  <c r="AY341" i="17" s="1"/>
  <c r="AW626" i="17"/>
  <c r="AX626" i="17" s="1"/>
  <c r="AY626" i="17" s="1"/>
  <c r="AW248" i="17"/>
  <c r="AX248" i="17" s="1"/>
  <c r="AY248" i="17" s="1"/>
  <c r="AW65" i="17"/>
  <c r="AX65" i="17" s="1"/>
  <c r="AY65" i="17" s="1"/>
  <c r="AW478" i="17"/>
  <c r="AX478" i="17" s="1"/>
  <c r="AY478" i="17" s="1"/>
  <c r="AV321" i="17"/>
  <c r="AW321" i="17" s="1"/>
  <c r="AX321" i="17" s="1"/>
  <c r="AY321" i="17" s="1"/>
  <c r="AU423" i="17"/>
  <c r="AW423" i="17" s="1"/>
  <c r="AX423" i="17" s="1"/>
  <c r="AY423" i="17" s="1"/>
  <c r="AW270" i="17"/>
  <c r="AX270" i="17" s="1"/>
  <c r="AY270" i="17" s="1"/>
  <c r="AV375" i="17"/>
  <c r="AU405" i="17"/>
  <c r="AW405" i="17" s="1"/>
  <c r="AX405" i="17" s="1"/>
  <c r="AY405" i="17" s="1"/>
  <c r="AW282" i="17"/>
  <c r="AX282" i="17" s="1"/>
  <c r="AY282" i="17" s="1"/>
  <c r="AV595" i="17"/>
  <c r="AW492" i="17"/>
  <c r="AX492" i="17" s="1"/>
  <c r="AY492" i="17" s="1"/>
  <c r="AU569" i="17"/>
  <c r="AW569" i="17" s="1"/>
  <c r="AX569" i="17" s="1"/>
  <c r="AY569" i="17" s="1"/>
  <c r="AW240" i="17"/>
  <c r="AX240" i="17" s="1"/>
  <c r="AY240" i="17" s="1"/>
  <c r="AU143" i="17"/>
  <c r="AW143" i="17" s="1"/>
  <c r="AX143" i="17" s="1"/>
  <c r="AY143" i="17" s="1"/>
  <c r="AW490" i="17"/>
  <c r="AX490" i="17" s="1"/>
  <c r="AW181" i="17"/>
  <c r="AX181" i="17" s="1"/>
  <c r="AY181" i="17" s="1"/>
  <c r="AU107" i="17"/>
  <c r="AW107" i="17" s="1"/>
  <c r="AX107" i="17" s="1"/>
  <c r="AY107" i="17" s="1"/>
  <c r="AV490" i="17"/>
  <c r="AU648" i="17"/>
  <c r="AW648" i="17" s="1"/>
  <c r="AX648" i="17" s="1"/>
  <c r="AY648" i="17" s="1"/>
  <c r="AV410" i="17"/>
  <c r="AW619" i="17"/>
  <c r="AX619" i="17" s="1"/>
  <c r="AY619" i="17" s="1"/>
  <c r="AW587" i="17"/>
  <c r="AX587" i="17" s="1"/>
  <c r="AY587" i="17" s="1"/>
  <c r="AW72" i="17"/>
  <c r="AX72" i="17" s="1"/>
  <c r="AY72" i="17" s="1"/>
  <c r="AW641" i="17"/>
  <c r="AX641" i="17" s="1"/>
  <c r="AY641" i="17" s="1"/>
  <c r="AU558" i="17"/>
  <c r="AW558" i="17" s="1"/>
  <c r="AX558" i="17" s="1"/>
  <c r="AY558" i="17" s="1"/>
  <c r="AU554" i="17"/>
  <c r="AW554" i="17" s="1"/>
  <c r="AX554" i="17" s="1"/>
  <c r="AY554" i="17" s="1"/>
  <c r="AW508" i="17"/>
  <c r="AX508" i="17" s="1"/>
  <c r="AY508" i="17" s="1"/>
  <c r="AV208" i="17"/>
  <c r="AU442" i="17"/>
  <c r="AW442" i="17" s="1"/>
  <c r="AX442" i="17" s="1"/>
  <c r="AY442" i="17" s="1"/>
  <c r="AU272" i="17"/>
  <c r="AW552" i="17"/>
  <c r="AX552" i="17" s="1"/>
  <c r="AY552" i="17" s="1"/>
  <c r="AU363" i="17"/>
  <c r="AW363" i="17" s="1"/>
  <c r="AX363" i="17" s="1"/>
  <c r="AY363" i="17" s="1"/>
  <c r="AW353" i="17"/>
  <c r="AX353" i="17" s="1"/>
  <c r="AY353" i="17" s="1"/>
  <c r="AU19" i="17"/>
  <c r="AW19" i="17" s="1"/>
  <c r="AX19" i="17" s="1"/>
  <c r="AY19" i="17" s="1"/>
  <c r="AW410" i="17"/>
  <c r="AX410" i="17" s="1"/>
  <c r="AY410" i="17" s="1"/>
  <c r="AW369" i="17"/>
  <c r="AX369" i="17" s="1"/>
  <c r="AY369" i="17" s="1"/>
  <c r="AW303" i="17"/>
  <c r="AX303" i="17" s="1"/>
  <c r="AY303" i="17" s="1"/>
  <c r="AW291" i="17"/>
  <c r="AX291" i="17" s="1"/>
  <c r="AY291" i="17" s="1"/>
  <c r="AU82" i="17"/>
  <c r="AV82" i="17"/>
  <c r="AU486" i="17"/>
  <c r="AW486" i="17" s="1"/>
  <c r="AX486" i="17" s="1"/>
  <c r="AY486" i="17" s="1"/>
  <c r="AV281" i="17"/>
  <c r="AU281" i="17"/>
  <c r="AW223" i="17"/>
  <c r="AX223" i="17" s="1"/>
  <c r="AY223" i="17" s="1"/>
  <c r="AW583" i="17"/>
  <c r="AX583" i="17" s="1"/>
  <c r="AY583" i="17" s="1"/>
  <c r="AW5" i="17"/>
  <c r="AX5" i="17" s="1"/>
  <c r="AY5" i="17" s="1"/>
  <c r="AW611" i="17"/>
  <c r="AX611" i="17" s="1"/>
  <c r="AY611" i="17" s="1"/>
  <c r="AW519" i="17"/>
  <c r="AX519" i="17" s="1"/>
  <c r="AY519" i="17" s="1"/>
  <c r="AW334" i="17"/>
  <c r="AX334" i="17" s="1"/>
  <c r="AY334" i="17" s="1"/>
  <c r="AW662" i="17"/>
  <c r="AX662" i="17" s="1"/>
  <c r="AY662" i="17" s="1"/>
  <c r="AW360" i="17"/>
  <c r="AX360" i="17" s="1"/>
  <c r="AY360" i="17" s="1"/>
  <c r="AW596" i="17"/>
  <c r="AX596" i="17" s="1"/>
  <c r="AY596" i="17" s="1"/>
  <c r="AW224" i="17"/>
  <c r="AX224" i="17" s="1"/>
  <c r="AY224" i="17" s="1"/>
  <c r="AW434" i="17"/>
  <c r="AX434" i="17" s="1"/>
  <c r="AY434" i="17" s="1"/>
  <c r="AW290" i="17"/>
  <c r="AX290" i="17" s="1"/>
  <c r="AY290" i="17" s="1"/>
  <c r="AV523" i="17"/>
  <c r="AW394" i="17"/>
  <c r="AX394" i="17" s="1"/>
  <c r="AY394" i="17" s="1"/>
  <c r="AW336" i="17"/>
  <c r="AX336" i="17" s="1"/>
  <c r="AY336" i="17" s="1"/>
  <c r="AW120" i="17"/>
  <c r="AX120" i="17" s="1"/>
  <c r="AY120" i="17" s="1"/>
  <c r="AW6" i="17"/>
  <c r="AX6" i="17" s="1"/>
  <c r="AY6" i="17" s="1"/>
  <c r="AW380" i="17"/>
  <c r="AX380" i="17" s="1"/>
  <c r="AY380" i="17" s="1"/>
  <c r="AT281" i="17"/>
  <c r="AW536" i="17"/>
  <c r="AX536" i="17" s="1"/>
  <c r="AY536" i="17" s="1"/>
  <c r="AW25" i="17"/>
  <c r="AX25" i="17" s="1"/>
  <c r="AY25" i="17" s="1"/>
  <c r="AW339" i="17"/>
  <c r="AX339" i="17" s="1"/>
  <c r="AY339" i="17" s="1"/>
  <c r="AW467" i="17"/>
  <c r="AX467" i="17" s="1"/>
  <c r="AY467" i="17" s="1"/>
  <c r="AW655" i="17"/>
  <c r="AX655" i="17" s="1"/>
  <c r="AY655" i="17" s="1"/>
  <c r="AW658" i="17"/>
  <c r="AX658" i="17" s="1"/>
  <c r="AY658" i="17" s="1"/>
  <c r="AW417" i="17"/>
  <c r="AX417" i="17" s="1"/>
  <c r="AY417" i="17" s="1"/>
  <c r="AV70" i="17"/>
  <c r="AU70" i="17"/>
  <c r="AW301" i="17"/>
  <c r="AX301" i="17" s="1"/>
  <c r="AY301" i="17" s="1"/>
  <c r="AW101" i="17"/>
  <c r="AX101" i="17" s="1"/>
  <c r="AY101" i="17" s="1"/>
  <c r="AW606" i="17"/>
  <c r="AX606" i="17" s="1"/>
  <c r="AY606" i="17" s="1"/>
  <c r="AW138" i="17"/>
  <c r="AX138" i="17" s="1"/>
  <c r="AY138" i="17" s="1"/>
  <c r="AW313" i="17"/>
  <c r="AX313" i="17" s="1"/>
  <c r="AY313" i="17" s="1"/>
  <c r="AW515" i="17"/>
  <c r="AX515" i="17" s="1"/>
  <c r="AY515" i="17" s="1"/>
  <c r="AW249" i="17"/>
  <c r="AX249" i="17" s="1"/>
  <c r="AY249" i="17" s="1"/>
  <c r="AU479" i="17"/>
  <c r="AW479" i="17" s="1"/>
  <c r="AX479" i="17" s="1"/>
  <c r="AY479" i="17" s="1"/>
  <c r="AV479" i="17"/>
  <c r="AU487" i="17"/>
  <c r="AW487" i="17" s="1"/>
  <c r="AX487" i="17" s="1"/>
  <c r="AY487" i="17" s="1"/>
  <c r="AV487" i="17"/>
  <c r="AU513" i="17"/>
  <c r="AW513" i="17" s="1"/>
  <c r="AX513" i="17" s="1"/>
  <c r="AY513" i="17" s="1"/>
  <c r="AV513" i="17"/>
  <c r="AW61" i="17"/>
  <c r="AX61" i="17" s="1"/>
  <c r="AY61" i="17" s="1"/>
  <c r="AU33" i="17"/>
  <c r="AV33" i="17"/>
  <c r="AV471" i="17"/>
  <c r="AU471" i="17"/>
  <c r="AW471" i="17" s="1"/>
  <c r="AX471" i="17" s="1"/>
  <c r="AY471" i="17" s="1"/>
  <c r="AU69" i="17"/>
  <c r="AW69" i="17" s="1"/>
  <c r="AX69" i="17" s="1"/>
  <c r="AY69" i="17" s="1"/>
  <c r="AV69" i="17"/>
  <c r="AU98" i="17"/>
  <c r="AW98" i="17" s="1"/>
  <c r="AX98" i="17" s="1"/>
  <c r="AY98" i="17" s="1"/>
  <c r="AV98" i="17"/>
  <c r="AU529" i="17"/>
  <c r="AW529" i="17" s="1"/>
  <c r="AX529" i="17" s="1"/>
  <c r="AY529" i="17" s="1"/>
  <c r="AV529" i="17"/>
  <c r="AV535" i="17"/>
  <c r="AU535" i="17"/>
  <c r="AW535" i="17" s="1"/>
  <c r="AX535" i="17" s="1"/>
  <c r="AY535" i="17" s="1"/>
  <c r="AV507" i="17"/>
  <c r="AU507" i="17"/>
  <c r="AW507" i="17" s="1"/>
  <c r="AX507" i="17" s="1"/>
  <c r="AY507" i="17" s="1"/>
  <c r="AU344" i="17"/>
  <c r="AV344" i="17"/>
  <c r="AW81" i="17"/>
  <c r="AX81" i="17" s="1"/>
  <c r="AY81" i="17" s="1"/>
  <c r="AW317" i="17"/>
  <c r="AX317" i="17" s="1"/>
  <c r="AY317" i="17" s="1"/>
  <c r="AU388" i="17"/>
  <c r="AU359" i="17"/>
  <c r="AW481" i="17"/>
  <c r="AX481" i="17" s="1"/>
  <c r="AY481" i="17" s="1"/>
  <c r="AW362" i="17"/>
  <c r="AX362" i="17" s="1"/>
  <c r="AY362" i="17" s="1"/>
  <c r="AW575" i="17"/>
  <c r="AX575" i="17" s="1"/>
  <c r="AY575" i="17" s="1"/>
  <c r="AU424" i="17"/>
  <c r="AW424" i="17" s="1"/>
  <c r="AX424" i="17" s="1"/>
  <c r="AW279" i="17"/>
  <c r="AX279" i="17" s="1"/>
  <c r="AY279" i="17" s="1"/>
  <c r="AV406" i="17"/>
  <c r="AU406" i="17"/>
  <c r="AW406" i="17" s="1"/>
  <c r="AX406" i="17" s="1"/>
  <c r="AY406" i="17" s="1"/>
  <c r="AV160" i="17"/>
  <c r="AU160" i="17"/>
  <c r="AW160" i="17" s="1"/>
  <c r="AX160" i="17" s="1"/>
  <c r="AY160" i="17" s="1"/>
  <c r="AV559" i="17"/>
  <c r="AU559" i="17"/>
  <c r="AU322" i="17"/>
  <c r="AV322" i="17"/>
  <c r="AU501" i="17"/>
  <c r="AW501" i="17" s="1"/>
  <c r="AX501" i="17" s="1"/>
  <c r="AY501" i="17" s="1"/>
  <c r="AV501" i="17"/>
  <c r="AS409" i="17"/>
  <c r="AV409" i="17" s="1"/>
  <c r="AV207" i="17"/>
  <c r="AW273" i="17"/>
  <c r="AX273" i="17" s="1"/>
  <c r="AY273" i="17" s="1"/>
  <c r="AW30" i="17"/>
  <c r="AX30" i="17" s="1"/>
  <c r="AY30" i="17" s="1"/>
  <c r="AW469" i="17"/>
  <c r="AX469" i="17" s="1"/>
  <c r="AY469" i="17" s="1"/>
  <c r="AV548" i="17"/>
  <c r="AU548" i="17"/>
  <c r="AV584" i="17"/>
  <c r="AU584" i="17"/>
  <c r="AV106" i="17"/>
  <c r="AU106" i="17"/>
  <c r="AW106" i="17" s="1"/>
  <c r="AX106" i="17" s="1"/>
  <c r="AY106" i="17" s="1"/>
  <c r="AW387" i="17"/>
  <c r="AX387" i="17" s="1"/>
  <c r="AY387" i="17" s="1"/>
  <c r="AW661" i="17"/>
  <c r="AX661" i="17" s="1"/>
  <c r="AY661" i="17" s="1"/>
  <c r="AW659" i="17"/>
  <c r="AX659" i="17" s="1"/>
  <c r="AY659" i="17" s="1"/>
  <c r="AW618" i="17"/>
  <c r="AX618" i="17" s="1"/>
  <c r="AY618" i="17" s="1"/>
  <c r="AW243" i="17"/>
  <c r="AX243" i="17" s="1"/>
  <c r="AY243" i="17" s="1"/>
  <c r="AW242" i="17"/>
  <c r="AX242" i="17" s="1"/>
  <c r="AY242" i="17" s="1"/>
  <c r="AW426" i="17"/>
  <c r="AX426" i="17" s="1"/>
  <c r="AY426" i="17" s="1"/>
  <c r="AW582" i="17"/>
  <c r="AX582" i="17" s="1"/>
  <c r="AY582" i="17" s="1"/>
  <c r="AV294" i="17"/>
  <c r="AU294" i="17"/>
  <c r="AV357" i="17"/>
  <c r="AU357" i="17"/>
  <c r="AW357" i="17" s="1"/>
  <c r="AX357" i="17" s="1"/>
  <c r="AY357" i="17" s="1"/>
  <c r="AV633" i="17"/>
  <c r="AU633" i="17"/>
  <c r="AW633" i="17" s="1"/>
  <c r="AX633" i="17" s="1"/>
  <c r="AY633" i="17" s="1"/>
  <c r="AU608" i="17"/>
  <c r="AV608" i="17"/>
  <c r="AV645" i="17"/>
  <c r="AU645" i="17"/>
  <c r="AU335" i="17"/>
  <c r="AW335" i="17" s="1"/>
  <c r="AX335" i="17" s="1"/>
  <c r="AY335" i="17" s="1"/>
  <c r="AW222" i="17"/>
  <c r="AX222" i="17" s="1"/>
  <c r="AU347" i="17"/>
  <c r="AW347" i="17" s="1"/>
  <c r="AX347" i="17" s="1"/>
  <c r="AY347" i="17" s="1"/>
  <c r="AU444" i="17"/>
  <c r="AW444" i="17" s="1"/>
  <c r="AX444" i="17" s="1"/>
  <c r="AY444" i="17" s="1"/>
  <c r="AU306" i="17"/>
  <c r="AV306" i="17"/>
  <c r="AU462" i="17"/>
  <c r="AW462" i="17" s="1"/>
  <c r="AX462" i="17" s="1"/>
  <c r="AY462" i="17" s="1"/>
  <c r="AV462" i="17"/>
  <c r="AV422" i="17"/>
  <c r="AU422" i="17"/>
  <c r="AW422" i="17" s="1"/>
  <c r="AX422" i="17" s="1"/>
  <c r="AY422" i="17" s="1"/>
  <c r="AU327" i="17"/>
  <c r="AV327" i="17"/>
  <c r="AU649" i="17"/>
  <c r="AV649" i="17"/>
  <c r="AV512" i="17"/>
  <c r="AU512" i="17"/>
  <c r="AW660" i="17"/>
  <c r="AX660" i="17" s="1"/>
  <c r="AY660" i="17" s="1"/>
  <c r="AW318" i="17"/>
  <c r="AX318" i="17" s="1"/>
  <c r="AW373" i="17"/>
  <c r="AX373" i="17" s="1"/>
  <c r="AY373" i="17" s="1"/>
  <c r="AW612" i="17"/>
  <c r="AX612" i="17" s="1"/>
  <c r="AY612" i="17" s="1"/>
  <c r="AW197" i="17"/>
  <c r="AX197" i="17" s="1"/>
  <c r="AY197" i="17" s="1"/>
  <c r="AV510" i="17"/>
  <c r="AW510" i="17" s="1"/>
  <c r="AX510" i="17" s="1"/>
  <c r="AY510" i="17" s="1"/>
  <c r="AW460" i="17"/>
  <c r="AX460" i="17" s="1"/>
  <c r="AY460" i="17" s="1"/>
  <c r="AW308" i="17"/>
  <c r="AX308" i="17" s="1"/>
  <c r="AY308" i="17" s="1"/>
  <c r="AU115" i="17"/>
  <c r="AV115" i="17"/>
  <c r="AV580" i="17"/>
  <c r="AU580" i="17"/>
  <c r="BB481" i="17"/>
  <c r="BE481" i="17" s="1"/>
  <c r="BF481" i="17" s="1"/>
  <c r="BB452" i="17"/>
  <c r="BE452" i="17" s="1"/>
  <c r="BF452" i="17" s="1"/>
  <c r="BB633" i="17"/>
  <c r="BE633" i="17" s="1"/>
  <c r="BF633" i="17" s="1"/>
  <c r="BB120" i="17"/>
  <c r="BE120" i="17" s="1"/>
  <c r="BF120" i="17" s="1"/>
  <c r="BB589" i="17"/>
  <c r="BE589" i="17" s="1"/>
  <c r="BF589" i="17" s="1"/>
  <c r="BB394" i="17"/>
  <c r="BE394" i="17" s="1"/>
  <c r="BF394" i="17" s="1"/>
  <c r="BB228" i="17"/>
  <c r="BE228" i="17" s="1"/>
  <c r="BF228" i="17" s="1"/>
  <c r="BB568" i="17"/>
  <c r="BE568" i="17" s="1"/>
  <c r="BF568" i="17" s="1"/>
  <c r="BB257" i="17"/>
  <c r="BE257" i="17" s="1"/>
  <c r="BF257" i="17" s="1"/>
  <c r="BB93" i="17"/>
  <c r="BE93" i="17" s="1"/>
  <c r="BF93" i="17" s="1"/>
  <c r="BB380" i="17"/>
  <c r="BE380" i="17" s="1"/>
  <c r="BF380" i="17" s="1"/>
  <c r="BB526" i="17"/>
  <c r="BE526" i="17" s="1"/>
  <c r="BF526" i="17" s="1"/>
  <c r="BB513" i="17"/>
  <c r="BE513" i="17" s="1"/>
  <c r="BF513" i="17" s="1"/>
  <c r="BB269" i="17"/>
  <c r="BE269" i="17" s="1"/>
  <c r="BF269" i="17" s="1"/>
  <c r="BB580" i="17"/>
  <c r="BE580" i="17" s="1"/>
  <c r="BF580" i="17" s="1"/>
  <c r="BB413" i="17"/>
  <c r="BE413" i="17" s="1"/>
  <c r="BF413" i="17" s="1"/>
  <c r="BB417" i="17"/>
  <c r="BE417" i="17" s="1"/>
  <c r="BF417" i="17" s="1"/>
  <c r="BB230" i="17"/>
  <c r="BE230" i="17" s="1"/>
  <c r="BF230" i="17" s="1"/>
  <c r="BB22" i="17"/>
  <c r="BE22" i="17" s="1"/>
  <c r="BF22" i="17" s="1"/>
  <c r="BB242" i="17"/>
  <c r="BE242" i="17" s="1"/>
  <c r="BF242" i="17" s="1"/>
  <c r="BB185" i="17"/>
  <c r="BE185" i="17" s="1"/>
  <c r="BF185" i="17" s="1"/>
  <c r="BB334" i="17"/>
  <c r="BE334" i="17" s="1"/>
  <c r="BF334" i="17" s="1"/>
  <c r="BB111" i="17"/>
  <c r="BE111" i="17" s="1"/>
  <c r="BF111" i="17" s="1"/>
  <c r="BB523" i="17"/>
  <c r="BE523" i="17" s="1"/>
  <c r="BF523" i="17" s="1"/>
  <c r="BB492" i="17"/>
  <c r="BE492" i="17" s="1"/>
  <c r="BF492" i="17" s="1"/>
  <c r="BB471" i="17"/>
  <c r="BE471" i="17" s="1"/>
  <c r="BF471" i="17" s="1"/>
  <c r="BB286" i="17"/>
  <c r="BE286" i="17" s="1"/>
  <c r="BF286" i="17" s="1"/>
  <c r="BB441" i="17"/>
  <c r="BE441" i="17" s="1"/>
  <c r="BF441" i="17" s="1"/>
  <c r="BB490" i="17"/>
  <c r="BE490" i="17" s="1"/>
  <c r="BB530" i="17"/>
  <c r="BE530" i="17" s="1"/>
  <c r="BF530" i="17" s="1"/>
  <c r="BB272" i="17"/>
  <c r="BE272" i="17" s="1"/>
  <c r="BF272" i="17" s="1"/>
  <c r="BB390" i="17"/>
  <c r="BE390" i="17" s="1"/>
  <c r="BF390" i="17" s="1"/>
  <c r="BB322" i="17"/>
  <c r="BE322" i="17" s="1"/>
  <c r="BF322" i="17" s="1"/>
  <c r="BB611" i="17"/>
  <c r="BE611" i="17" s="1"/>
  <c r="BF611" i="17" s="1"/>
  <c r="BB581" i="17"/>
  <c r="BE581" i="17" s="1"/>
  <c r="BF581" i="17" s="1"/>
  <c r="BB565" i="17"/>
  <c r="BE565" i="17" s="1"/>
  <c r="BF565" i="17" s="1"/>
  <c r="BB504" i="17"/>
  <c r="BE504" i="17" s="1"/>
  <c r="BF504" i="17" s="1"/>
  <c r="BB166" i="17"/>
  <c r="BE166" i="17" s="1"/>
  <c r="BF166" i="17" s="1"/>
  <c r="BB555" i="17"/>
  <c r="BE555" i="17" s="1"/>
  <c r="BF555" i="17" s="1"/>
  <c r="BB507" i="17"/>
  <c r="BE507" i="17" s="1"/>
  <c r="BF507" i="17" s="1"/>
  <c r="BB656" i="17"/>
  <c r="BD656" i="17" s="1"/>
  <c r="BE656" i="17" s="1"/>
  <c r="BF656" i="17" s="1"/>
  <c r="BB61" i="17"/>
  <c r="BE61" i="17" s="1"/>
  <c r="BF61" i="17" s="1"/>
  <c r="BB540" i="17"/>
  <c r="BE540" i="17" s="1"/>
  <c r="BF540" i="17" s="1"/>
  <c r="BB423" i="17"/>
  <c r="BE423" i="17" s="1"/>
  <c r="BF423" i="17" s="1"/>
  <c r="BB340" i="17"/>
  <c r="BE340" i="17" s="1"/>
  <c r="BF340" i="17" s="1"/>
  <c r="BB262" i="17"/>
  <c r="BE262" i="17" s="1"/>
  <c r="BF262" i="17" s="1"/>
  <c r="BB468" i="17"/>
  <c r="BE468" i="17" s="1"/>
  <c r="BF468" i="17" s="1"/>
  <c r="BB56" i="17"/>
  <c r="BE56" i="17" s="1"/>
  <c r="BF56" i="17" s="1"/>
  <c r="BB485" i="17"/>
  <c r="BE485" i="17" s="1"/>
  <c r="BF485" i="17" s="1"/>
  <c r="BB385" i="17"/>
  <c r="BE385" i="17" s="1"/>
  <c r="BF385" i="17" s="1"/>
  <c r="BB350" i="17"/>
  <c r="BE350" i="17" s="1"/>
  <c r="BF350" i="17" s="1"/>
  <c r="BB260" i="17"/>
  <c r="BE260" i="17" s="1"/>
  <c r="BF260" i="17" s="1"/>
  <c r="BB458" i="17"/>
  <c r="BE458" i="17" s="1"/>
  <c r="BF458" i="17" s="1"/>
  <c r="BB519" i="17"/>
  <c r="BE519" i="17" s="1"/>
  <c r="BF519" i="17" s="1"/>
  <c r="BB319" i="17"/>
  <c r="BE319" i="17" s="1"/>
  <c r="BF319" i="17" s="1"/>
  <c r="BB139" i="17"/>
  <c r="BE139" i="17" s="1"/>
  <c r="BF139" i="17" s="1"/>
  <c r="BB279" i="17"/>
  <c r="BE279" i="17" s="1"/>
  <c r="BF279" i="17" s="1"/>
  <c r="BB191" i="17"/>
  <c r="BE191" i="17" s="1"/>
  <c r="BF191" i="17" s="1"/>
  <c r="BB226" i="17"/>
  <c r="BE226" i="17" s="1"/>
  <c r="BF226" i="17" s="1"/>
  <c r="BB476" i="17"/>
  <c r="BE476" i="17" s="1"/>
  <c r="BF476" i="17" s="1"/>
  <c r="BB432" i="17"/>
  <c r="BE432" i="17" s="1"/>
  <c r="BF432" i="17" s="1"/>
  <c r="BB349" i="17"/>
  <c r="BE349" i="17" s="1"/>
  <c r="BF349" i="17" s="1"/>
  <c r="BB634" i="17"/>
  <c r="BE634" i="17" s="1"/>
  <c r="BF634" i="17" s="1"/>
  <c r="BB330" i="17"/>
  <c r="BE330" i="17" s="1"/>
  <c r="BF330" i="17" s="1"/>
  <c r="BB143" i="17"/>
  <c r="BE143" i="17" s="1"/>
  <c r="BF143" i="17" s="1"/>
  <c r="BB489" i="17"/>
  <c r="BE489" i="17" s="1"/>
  <c r="BF489" i="17" s="1"/>
  <c r="BB248" i="17"/>
  <c r="BE248" i="17" s="1"/>
  <c r="BF248" i="17" s="1"/>
  <c r="BB535" i="17"/>
  <c r="BE535" i="17" s="1"/>
  <c r="BF535" i="17" s="1"/>
  <c r="BB167" i="17"/>
  <c r="BE167" i="17" s="1"/>
  <c r="BF167" i="17" s="1"/>
  <c r="BB298" i="17"/>
  <c r="BE298" i="17" s="1"/>
  <c r="BB569" i="17"/>
  <c r="BE569" i="17" s="1"/>
  <c r="BF569" i="17" s="1"/>
  <c r="BB72" i="17"/>
  <c r="BE72" i="17" s="1"/>
  <c r="BF72" i="17" s="1"/>
  <c r="BB313" i="17"/>
  <c r="BE313" i="17" s="1"/>
  <c r="BF313" i="17" s="1"/>
  <c r="BB273" i="17"/>
  <c r="BE273" i="17" s="1"/>
  <c r="BF273" i="17" s="1"/>
  <c r="BB647" i="17"/>
  <c r="BD647" i="17" s="1"/>
  <c r="BE647" i="17" s="1"/>
  <c r="BF647" i="17" s="1"/>
  <c r="BB436" i="17"/>
  <c r="BE436" i="17" s="1"/>
  <c r="BF436" i="17" s="1"/>
  <c r="BB411" i="17"/>
  <c r="BE411" i="17" s="1"/>
  <c r="BF411" i="17" s="1"/>
  <c r="BB582" i="17"/>
  <c r="BE582" i="17" s="1"/>
  <c r="BF582" i="17" s="1"/>
  <c r="BB593" i="17"/>
  <c r="BE593" i="17" s="1"/>
  <c r="BF593" i="17" s="1"/>
  <c r="BB588" i="17"/>
  <c r="BE588" i="17" s="1"/>
  <c r="BF588" i="17" s="1"/>
  <c r="BB325" i="17"/>
  <c r="BE325" i="17" s="1"/>
  <c r="BF325" i="17" s="1"/>
  <c r="BB216" i="17"/>
  <c r="BE216" i="17" s="1"/>
  <c r="BF216" i="17" s="1"/>
  <c r="BB62" i="17"/>
  <c r="BE62" i="17" s="1"/>
  <c r="BF62" i="17" s="1"/>
  <c r="BB514" i="17"/>
  <c r="BE514" i="17" s="1"/>
  <c r="BF514" i="17" s="1"/>
  <c r="BB238" i="17"/>
  <c r="BE238" i="17" s="1"/>
  <c r="BF238" i="17" s="1"/>
  <c r="BB30" i="17"/>
  <c r="BE30" i="17" s="1"/>
  <c r="BF30" i="17" s="1"/>
  <c r="BB237" i="17"/>
  <c r="BE237" i="17" s="1"/>
  <c r="BF237" i="17" s="1"/>
  <c r="BB254" i="17"/>
  <c r="BE254" i="17" s="1"/>
  <c r="BF254" i="17" s="1"/>
  <c r="BB290" i="17"/>
  <c r="BE290" i="17" s="1"/>
  <c r="BF290" i="17" s="1"/>
  <c r="BB354" i="17"/>
  <c r="BE354" i="17" s="1"/>
  <c r="BF354" i="17" s="1"/>
  <c r="BB181" i="17"/>
  <c r="BE181" i="17" s="1"/>
  <c r="BF181" i="17" s="1"/>
  <c r="BB303" i="17"/>
  <c r="BE303" i="17" s="1"/>
  <c r="BF303" i="17" s="1"/>
  <c r="BB105" i="17"/>
  <c r="BE105" i="17" s="1"/>
  <c r="BF105" i="17" s="1"/>
  <c r="BB53" i="17"/>
  <c r="BE53" i="17" s="1"/>
  <c r="BF53" i="17" s="1"/>
  <c r="BB19" i="17"/>
  <c r="BE19" i="17" s="1"/>
  <c r="BF19" i="17" s="1"/>
  <c r="BB548" i="17"/>
  <c r="BE548" i="17" s="1"/>
  <c r="BF548" i="17" s="1"/>
  <c r="BB243" i="17"/>
  <c r="BE243" i="17" s="1"/>
  <c r="BF243" i="17" s="1"/>
  <c r="BB495" i="17"/>
  <c r="BE495" i="17" s="1"/>
  <c r="BF495" i="17" s="1"/>
  <c r="BB583" i="17"/>
  <c r="BE583" i="17" s="1"/>
  <c r="BF583" i="17" s="1"/>
  <c r="BB344" i="17"/>
  <c r="BE344" i="17" s="1"/>
  <c r="BF344" i="17" s="1"/>
  <c r="BB502" i="17"/>
  <c r="BE502" i="17" s="1"/>
  <c r="BF502" i="17" s="1"/>
  <c r="BB271" i="17"/>
  <c r="BE271" i="17" s="1"/>
  <c r="BF271" i="17" s="1"/>
  <c r="BB102" i="17"/>
  <c r="BE102" i="17" s="1"/>
  <c r="BF102" i="17" s="1"/>
  <c r="BB620" i="17"/>
  <c r="BE620" i="17" s="1"/>
  <c r="BF620" i="17" s="1"/>
  <c r="BB559" i="17"/>
  <c r="BE559" i="17" s="1"/>
  <c r="BF559" i="17" s="1"/>
  <c r="BB204" i="17"/>
  <c r="BE204" i="17" s="1"/>
  <c r="BF204" i="17" s="1"/>
  <c r="BB637" i="17"/>
  <c r="BE637" i="17" s="1"/>
  <c r="BF637" i="17" s="1"/>
  <c r="BB630" i="17"/>
  <c r="BE630" i="17" s="1"/>
  <c r="BF630" i="17" s="1"/>
  <c r="BB224" i="17"/>
  <c r="BE224" i="17" s="1"/>
  <c r="BF224" i="17" s="1"/>
  <c r="BB292" i="17"/>
  <c r="BE292" i="17" s="1"/>
  <c r="BF292" i="17" s="1"/>
  <c r="BB341" i="17"/>
  <c r="BE341" i="17" s="1"/>
  <c r="BF341" i="17" s="1"/>
  <c r="BB180" i="17"/>
  <c r="BE180" i="17" s="1"/>
  <c r="BF180" i="17" s="1"/>
  <c r="BB339" i="17"/>
  <c r="BE339" i="17" s="1"/>
  <c r="BF339" i="17" s="1"/>
  <c r="BB554" i="17"/>
  <c r="BE554" i="17" s="1"/>
  <c r="BF554" i="17" s="1"/>
  <c r="BB512" i="17"/>
  <c r="BE512" i="17" s="1"/>
  <c r="BF512" i="17" s="1"/>
  <c r="BB112" i="17"/>
  <c r="BE112" i="17" s="1"/>
  <c r="BF112" i="17" s="1"/>
  <c r="BB258" i="17"/>
  <c r="BE258" i="17" s="1"/>
  <c r="BF258" i="17" s="1"/>
  <c r="BB39" i="17"/>
  <c r="BE39" i="17" s="1"/>
  <c r="BF39" i="17" s="1"/>
  <c r="BB375" i="17"/>
  <c r="BE375" i="17" s="1"/>
  <c r="BF375" i="17" s="1"/>
  <c r="BB433" i="17"/>
  <c r="BE433" i="17" s="1"/>
  <c r="BF433" i="17" s="1"/>
  <c r="BB619" i="17"/>
  <c r="BE619" i="17" s="1"/>
  <c r="BF619" i="17" s="1"/>
  <c r="BB212" i="17"/>
  <c r="BE212" i="17" s="1"/>
  <c r="BF212" i="17" s="1"/>
  <c r="BB60" i="17"/>
  <c r="BE60" i="17" s="1"/>
  <c r="BF60" i="17" s="1"/>
  <c r="BB25" i="17"/>
  <c r="BE25" i="17" s="1"/>
  <c r="BF25" i="17" s="1"/>
  <c r="BB359" i="17"/>
  <c r="BE359" i="17" s="1"/>
  <c r="BF359" i="17" s="1"/>
  <c r="BB367" i="17"/>
  <c r="BE367" i="17" s="1"/>
  <c r="BF367" i="17" s="1"/>
  <c r="BB366" i="17"/>
  <c r="BE366" i="17" s="1"/>
  <c r="BF366" i="17" s="1"/>
  <c r="BB439" i="17"/>
  <c r="BE439" i="17" s="1"/>
  <c r="BF439" i="17" s="1"/>
  <c r="BB400" i="17"/>
  <c r="BE400" i="17" s="1"/>
  <c r="BF400" i="17" s="1"/>
  <c r="BB501" i="17"/>
  <c r="BE501" i="17" s="1"/>
  <c r="BF501" i="17" s="1"/>
  <c r="BB98" i="17"/>
  <c r="BE98" i="17" s="1"/>
  <c r="BF98" i="17" s="1"/>
  <c r="BB267" i="17"/>
  <c r="BE267" i="17" s="1"/>
  <c r="BF267" i="17" s="1"/>
  <c r="BB122" i="17"/>
  <c r="BE122" i="17" s="1"/>
  <c r="BF122" i="17" s="1"/>
  <c r="BB416" i="17"/>
  <c r="BE416" i="17" s="1"/>
  <c r="BF416" i="17" s="1"/>
  <c r="BB584" i="17"/>
  <c r="BE584" i="17" s="1"/>
  <c r="BF584" i="17" s="1"/>
  <c r="BB599" i="17"/>
  <c r="BE599" i="17" s="1"/>
  <c r="BF599" i="17" s="1"/>
  <c r="BB659" i="17"/>
  <c r="BD659" i="17" s="1"/>
  <c r="BE659" i="17" s="1"/>
  <c r="BF659" i="17" s="1"/>
  <c r="BB306" i="17"/>
  <c r="BE306" i="17" s="1"/>
  <c r="BF306" i="17" s="1"/>
  <c r="BB196" i="17"/>
  <c r="BE196" i="17" s="1"/>
  <c r="BF196" i="17" s="1"/>
  <c r="BB517" i="17"/>
  <c r="BE517" i="17" s="1"/>
  <c r="BF517" i="17" s="1"/>
  <c r="BB301" i="17"/>
  <c r="BE301" i="17" s="1"/>
  <c r="BF301" i="17" s="1"/>
  <c r="BB34" i="17"/>
  <c r="BE34" i="17" s="1"/>
  <c r="BF34" i="17" s="1"/>
  <c r="BB297" i="17"/>
  <c r="BE297" i="17" s="1"/>
  <c r="BF297" i="17" s="1"/>
  <c r="BB329" i="17"/>
  <c r="BE329" i="17" s="1"/>
  <c r="BF329" i="17" s="1"/>
  <c r="BB42" i="17"/>
  <c r="BE42" i="17" s="1"/>
  <c r="BF42" i="17" s="1"/>
  <c r="BB586" i="17"/>
  <c r="BE586" i="17" s="1"/>
  <c r="BF586" i="17" s="1"/>
  <c r="BB397" i="17"/>
  <c r="BE397" i="17" s="1"/>
  <c r="BF397" i="17" s="1"/>
  <c r="BB32" i="17"/>
  <c r="BE32" i="17" s="1"/>
  <c r="BF32" i="17" s="1"/>
  <c r="BB662" i="17"/>
  <c r="BD662" i="17" s="1"/>
  <c r="BE662" i="17" s="1"/>
  <c r="BF662" i="17" s="1"/>
  <c r="BB509" i="17"/>
  <c r="BE509" i="17" s="1"/>
  <c r="BF509" i="17" s="1"/>
  <c r="BB198" i="17"/>
  <c r="BE198" i="17" s="1"/>
  <c r="BF198" i="17" s="1"/>
  <c r="BB225" i="17"/>
  <c r="BE225" i="17" s="1"/>
  <c r="BF225" i="17" s="1"/>
  <c r="BB398" i="17"/>
  <c r="BE398" i="17" s="1"/>
  <c r="BF398" i="17" s="1"/>
  <c r="BB103" i="17"/>
  <c r="BE103" i="17" s="1"/>
  <c r="BF103" i="17" s="1"/>
  <c r="BB282" i="17"/>
  <c r="BE282" i="17" s="1"/>
  <c r="BF282" i="17" s="1"/>
  <c r="BB419" i="17"/>
  <c r="BE419" i="17" s="1"/>
  <c r="BF419" i="17" s="1"/>
  <c r="BB426" i="17"/>
  <c r="BE426" i="17" s="1"/>
  <c r="BF426" i="17" s="1"/>
  <c r="BB188" i="17"/>
  <c r="BE188" i="17" s="1"/>
  <c r="BF188" i="17" s="1"/>
  <c r="BB393" i="17"/>
  <c r="BE393" i="17" s="1"/>
  <c r="BF393" i="17" s="1"/>
  <c r="BB256" i="17"/>
  <c r="BE256" i="17" s="1"/>
  <c r="BF256" i="17" s="1"/>
  <c r="BB347" i="17"/>
  <c r="BE347" i="17" s="1"/>
  <c r="BF347" i="17" s="1"/>
  <c r="BB635" i="17"/>
  <c r="BE635" i="17" s="1"/>
  <c r="BF635" i="17" s="1"/>
  <c r="BB487" i="17"/>
  <c r="BE487" i="17" s="1"/>
  <c r="BF487" i="17" s="1"/>
  <c r="BB125" i="17"/>
  <c r="BE125" i="17" s="1"/>
  <c r="BF125" i="17" s="1"/>
  <c r="BB552" i="17"/>
  <c r="BE552" i="17" s="1"/>
  <c r="BF552" i="17" s="1"/>
  <c r="BB660" i="17"/>
  <c r="BD660" i="17" s="1"/>
  <c r="BE660" i="17" s="1"/>
  <c r="BF660" i="17" s="1"/>
  <c r="BB277" i="17"/>
  <c r="BE277" i="17" s="1"/>
  <c r="BF277" i="17" s="1"/>
  <c r="BB369" i="17"/>
  <c r="BE369" i="17" s="1"/>
  <c r="BF369" i="17" s="1"/>
  <c r="BB655" i="17"/>
  <c r="BD655" i="17" s="1"/>
  <c r="BE655" i="17" s="1"/>
  <c r="BF655" i="17" s="1"/>
  <c r="BB189" i="17"/>
  <c r="BE189" i="17" s="1"/>
  <c r="BF189" i="17" s="1"/>
  <c r="BB618" i="17"/>
  <c r="BE618" i="17" s="1"/>
  <c r="BF618" i="17" s="1"/>
  <c r="BB579" i="17"/>
  <c r="BE579" i="17" s="1"/>
  <c r="BF579" i="17" s="1"/>
  <c r="BB575" i="17"/>
  <c r="BE575" i="17" s="1"/>
  <c r="BF575" i="17" s="1"/>
  <c r="BB107" i="17"/>
  <c r="BE107" i="17" s="1"/>
  <c r="BF107" i="17" s="1"/>
  <c r="BB591" i="17"/>
  <c r="BE591" i="17" s="1"/>
  <c r="BF591" i="17" s="1"/>
  <c r="BB45" i="17"/>
  <c r="BE45" i="17" s="1"/>
  <c r="BF45" i="17" s="1"/>
  <c r="BB511" i="17"/>
  <c r="BE511" i="17" s="1"/>
  <c r="BF511" i="17" s="1"/>
  <c r="BB546" i="17"/>
  <c r="BE546" i="17" s="1"/>
  <c r="BF546" i="17" s="1"/>
  <c r="BB169" i="17"/>
  <c r="BE169" i="17" s="1"/>
  <c r="BF169" i="17" s="1"/>
  <c r="BB205" i="17"/>
  <c r="BE205" i="17" s="1"/>
  <c r="BF205" i="17" s="1"/>
  <c r="BB438" i="17"/>
  <c r="BE438" i="17" s="1"/>
  <c r="BF438" i="17" s="1"/>
  <c r="BB482" i="17"/>
  <c r="BE482" i="17" s="1"/>
  <c r="BF482" i="17" s="1"/>
  <c r="BB126" i="17"/>
  <c r="BE126" i="17" s="1"/>
  <c r="BF126" i="17" s="1"/>
  <c r="BB222" i="17"/>
  <c r="BE222" i="17" s="1"/>
  <c r="BB641" i="17"/>
  <c r="BD641" i="17" s="1"/>
  <c r="BE641" i="17" s="1"/>
  <c r="BF641" i="17" s="1"/>
  <c r="BB587" i="17"/>
  <c r="BE587" i="17" s="1"/>
  <c r="BF587" i="17" s="1"/>
  <c r="BB435" i="17"/>
  <c r="BE435" i="17" s="1"/>
  <c r="BF435" i="17" s="1"/>
  <c r="BB285" i="17"/>
  <c r="BE285" i="17" s="1"/>
  <c r="BF285" i="17" s="1"/>
  <c r="BB585" i="17"/>
  <c r="BE585" i="17" s="1"/>
  <c r="BF585" i="17" s="1"/>
  <c r="BB404" i="17"/>
  <c r="BE404" i="17" s="1"/>
  <c r="BF404" i="17" s="1"/>
  <c r="BB177" i="17"/>
  <c r="BE177" i="17" s="1"/>
  <c r="BF177" i="17" s="1"/>
  <c r="BB442" i="17"/>
  <c r="BE442" i="17" s="1"/>
  <c r="BF442" i="17" s="1"/>
  <c r="BB626" i="17"/>
  <c r="BE626" i="17" s="1"/>
  <c r="BF626" i="17" s="1"/>
  <c r="BB91" i="17"/>
  <c r="BE91" i="17" s="1"/>
  <c r="BF91" i="17" s="1"/>
  <c r="BB51" i="17"/>
  <c r="BE51" i="17" s="1"/>
  <c r="BF51" i="17" s="1"/>
  <c r="BB384" i="17"/>
  <c r="BE384" i="17" s="1"/>
  <c r="BB46" i="17"/>
  <c r="BE46" i="17" s="1"/>
  <c r="BF46" i="17" s="1"/>
  <c r="BB522" i="17"/>
  <c r="BE522" i="17" s="1"/>
  <c r="BF522" i="17" s="1"/>
  <c r="BB336" i="17"/>
  <c r="BE336" i="17" s="1"/>
  <c r="BF336" i="17" s="1"/>
  <c r="BB115" i="17"/>
  <c r="BE115" i="17" s="1"/>
  <c r="BF115" i="17" s="1"/>
  <c r="BB474" i="17"/>
  <c r="BE474" i="17" s="1"/>
  <c r="BF474" i="17" s="1"/>
  <c r="BB358" i="17"/>
  <c r="BE358" i="17" s="1"/>
  <c r="BF358" i="17" s="1"/>
  <c r="BB278" i="17"/>
  <c r="BE278" i="17" s="1"/>
  <c r="BF278" i="17" s="1"/>
  <c r="BB383" i="17"/>
  <c r="BE383" i="17" s="1"/>
  <c r="BF383" i="17" s="1"/>
  <c r="BB542" i="17"/>
  <c r="BE542" i="17" s="1"/>
  <c r="BF542" i="17" s="1"/>
  <c r="BB639" i="17"/>
  <c r="BE639" i="17" s="1"/>
  <c r="BF639" i="17" s="1"/>
  <c r="BB40" i="17"/>
  <c r="BE40" i="17" s="1"/>
  <c r="BF40" i="17" s="1"/>
  <c r="BB577" i="17"/>
  <c r="BE577" i="17" s="1"/>
  <c r="BF577" i="17" s="1"/>
  <c r="BB49" i="17"/>
  <c r="BE49" i="17" s="1"/>
  <c r="BF49" i="17" s="1"/>
  <c r="BB289" i="17"/>
  <c r="BE289" i="17" s="1"/>
  <c r="BF289" i="17" s="1"/>
  <c r="BB211" i="17"/>
  <c r="BE211" i="17" s="1"/>
  <c r="BF211" i="17" s="1"/>
  <c r="BB422" i="17"/>
  <c r="BE422" i="17" s="1"/>
  <c r="BF422" i="17" s="1"/>
  <c r="BB335" i="17"/>
  <c r="BE335" i="17" s="1"/>
  <c r="BF335" i="17" s="1"/>
  <c r="BB302" i="17"/>
  <c r="BE302" i="17" s="1"/>
  <c r="BF302" i="17" s="1"/>
  <c r="BB467" i="17"/>
  <c r="BE467" i="17" s="1"/>
  <c r="BF467" i="17" s="1"/>
  <c r="BB434" i="17"/>
  <c r="BE434" i="17" s="1"/>
  <c r="BF434" i="17" s="1"/>
  <c r="BB70" i="17"/>
  <c r="BE70" i="17" s="1"/>
  <c r="BF70" i="17" s="1"/>
  <c r="BB638" i="17"/>
  <c r="BE638" i="17" s="1"/>
  <c r="BF638" i="17" s="1"/>
  <c r="BB661" i="17"/>
  <c r="BD661" i="17" s="1"/>
  <c r="BE661" i="17" s="1"/>
  <c r="BF661" i="17" s="1"/>
  <c r="BB603" i="17"/>
  <c r="BE603" i="17" s="1"/>
  <c r="BF603" i="17" s="1"/>
  <c r="BB443" i="17"/>
  <c r="BE443" i="17" s="1"/>
  <c r="BF443" i="17" s="1"/>
  <c r="BB628" i="17"/>
  <c r="BE628" i="17" s="1"/>
  <c r="BF628" i="17" s="1"/>
  <c r="BB415" i="17"/>
  <c r="BE415" i="17" s="1"/>
  <c r="BF415" i="17" s="1"/>
  <c r="BB200" i="17"/>
  <c r="BE200" i="17" s="1"/>
  <c r="BF200" i="17" s="1"/>
  <c r="BB477" i="17"/>
  <c r="BE477" i="17" s="1"/>
  <c r="BF477" i="17" s="1"/>
  <c r="BB29" i="17"/>
  <c r="BE29" i="17" s="1"/>
  <c r="BF29" i="17" s="1"/>
  <c r="BB597" i="17"/>
  <c r="BE597" i="17" s="1"/>
  <c r="BF597" i="17" s="1"/>
  <c r="BB311" i="17"/>
  <c r="BE311" i="17" s="1"/>
  <c r="BF311" i="17" s="1"/>
  <c r="BB510" i="17"/>
  <c r="BE510" i="17" s="1"/>
  <c r="BF510" i="17" s="1"/>
  <c r="BB201" i="17"/>
  <c r="BE201" i="17" s="1"/>
  <c r="BF201" i="17" s="1"/>
  <c r="BB33" i="17"/>
  <c r="BE33" i="17" s="1"/>
  <c r="BF33" i="17" s="1"/>
  <c r="BB515" i="17"/>
  <c r="BE515" i="17" s="1"/>
  <c r="BF515" i="17" s="1"/>
  <c r="BB658" i="17"/>
  <c r="BD658" i="17" s="1"/>
  <c r="BE658" i="17" s="1"/>
  <c r="BF658" i="17" s="1"/>
  <c r="BB606" i="17"/>
  <c r="BE606" i="17" s="1"/>
  <c r="BF606" i="17" s="1"/>
  <c r="BB508" i="17"/>
  <c r="BE508" i="17" s="1"/>
  <c r="BF508" i="17" s="1"/>
  <c r="BB486" i="17"/>
  <c r="BE486" i="17" s="1"/>
  <c r="BF486" i="17" s="1"/>
  <c r="BB657" i="17"/>
  <c r="BD657" i="17" s="1"/>
  <c r="BE657" i="17" s="1"/>
  <c r="BF657" i="17" s="1"/>
  <c r="BB308" i="17"/>
  <c r="BE308" i="17" s="1"/>
  <c r="BF308" i="17" s="1"/>
  <c r="BB317" i="17"/>
  <c r="BE317" i="17" s="1"/>
  <c r="BF317" i="17" s="1"/>
  <c r="BB636" i="17"/>
  <c r="BE636" i="17" s="1"/>
  <c r="BF636" i="17" s="1"/>
  <c r="BB424" i="17"/>
  <c r="BE424" i="17" s="1"/>
  <c r="BB187" i="17"/>
  <c r="BE187" i="17" s="1"/>
  <c r="BF187" i="17" s="1"/>
  <c r="BB69" i="17"/>
  <c r="BE69" i="17" s="1"/>
  <c r="BF69" i="17" s="1"/>
  <c r="BB161" i="17"/>
  <c r="BE161" i="17" s="1"/>
  <c r="BF161" i="17" s="1"/>
  <c r="BB528" i="17"/>
  <c r="BE528" i="17" s="1"/>
  <c r="BF528" i="17" s="1"/>
  <c r="BB653" i="17"/>
  <c r="BD653" i="17" s="1"/>
  <c r="BE653" i="17" s="1"/>
  <c r="BF653" i="17" s="1"/>
  <c r="BB357" i="17"/>
  <c r="BE357" i="17" s="1"/>
  <c r="BF357" i="17" s="1"/>
  <c r="BB116" i="17"/>
  <c r="BE116" i="17" s="1"/>
  <c r="BF116" i="17" s="1"/>
  <c r="BB231" i="17"/>
  <c r="BE231" i="17" s="1"/>
  <c r="BF231" i="17" s="1"/>
  <c r="BB484" i="17"/>
  <c r="BE484" i="17" s="1"/>
  <c r="BF484" i="17" s="1"/>
  <c r="BB553" i="17"/>
  <c r="BE553" i="17" s="1"/>
  <c r="BF553" i="17" s="1"/>
  <c r="BB459" i="17"/>
  <c r="BE459" i="17" s="1"/>
  <c r="BF459" i="17" s="1"/>
  <c r="BB44" i="17"/>
  <c r="BE44" i="17" s="1"/>
  <c r="BF44" i="17" s="1"/>
  <c r="BB405" i="17"/>
  <c r="BE405" i="17" s="1"/>
  <c r="BF405" i="17" s="1"/>
  <c r="BB649" i="17"/>
  <c r="BD649" i="17" s="1"/>
  <c r="BE649" i="17" s="1"/>
  <c r="BF649" i="17" s="1"/>
  <c r="BB318" i="17"/>
  <c r="BE318" i="17" s="1"/>
  <c r="BB314" i="17"/>
  <c r="BE314" i="17" s="1"/>
  <c r="BF314" i="17" s="1"/>
  <c r="BB284" i="17"/>
  <c r="BE284" i="17" s="1"/>
  <c r="BF284" i="17" s="1"/>
  <c r="BB615" i="17"/>
  <c r="BE615" i="17" s="1"/>
  <c r="BF615" i="17" s="1"/>
  <c r="BB252" i="17"/>
  <c r="BE252" i="17" s="1"/>
  <c r="BF252" i="17" s="1"/>
  <c r="BB327" i="17"/>
  <c r="BE327" i="17" s="1"/>
  <c r="BF327" i="17" s="1"/>
  <c r="BB270" i="17"/>
  <c r="BE270" i="17" s="1"/>
  <c r="BF270" i="17" s="1"/>
  <c r="BB247" i="17"/>
  <c r="BE247" i="17" s="1"/>
  <c r="BB646" i="17"/>
  <c r="BD646" i="17" s="1"/>
  <c r="BE646" i="17" s="1"/>
  <c r="BF646" i="17" s="1"/>
  <c r="BB92" i="17"/>
  <c r="BE92" i="17" s="1"/>
  <c r="BF92" i="17" s="1"/>
  <c r="BB478" i="17"/>
  <c r="BE478" i="17" s="1"/>
  <c r="BF478" i="17" s="1"/>
  <c r="BB608" i="17"/>
  <c r="BE608" i="17" s="1"/>
  <c r="BF608" i="17" s="1"/>
  <c r="BB389" i="17"/>
  <c r="BE389" i="17" s="1"/>
  <c r="BB382" i="17"/>
  <c r="BE382" i="17" s="1"/>
  <c r="BF382" i="17" s="1"/>
  <c r="BB556" i="17"/>
  <c r="BE556" i="17" s="1"/>
  <c r="BF556" i="17" s="1"/>
  <c r="BB472" i="17"/>
  <c r="BE472" i="17" s="1"/>
  <c r="BF472" i="17" s="1"/>
  <c r="BB208" i="17"/>
  <c r="BE208" i="17" s="1"/>
  <c r="BF208" i="17" s="1"/>
  <c r="BB612" i="17"/>
  <c r="BE612" i="17" s="1"/>
  <c r="BF612" i="17" s="1"/>
  <c r="BB16" i="17"/>
  <c r="BE16" i="17" s="1"/>
  <c r="BF16" i="17" s="1"/>
  <c r="BB396" i="17"/>
  <c r="BE396" i="17" s="1"/>
  <c r="BF396" i="17" s="1"/>
  <c r="BB170" i="17"/>
  <c r="BE170" i="17" s="1"/>
  <c r="BF170" i="17" s="1"/>
  <c r="BB6" i="17"/>
  <c r="BE6" i="17" s="1"/>
  <c r="BF6" i="17" s="1"/>
  <c r="BB387" i="17"/>
  <c r="BE387" i="17" s="1"/>
  <c r="BF387" i="17" s="1"/>
  <c r="BB614" i="17"/>
  <c r="BE614" i="17" s="1"/>
  <c r="BF614" i="17" s="1"/>
  <c r="BB529" i="17"/>
  <c r="BE529" i="17" s="1"/>
  <c r="BF529" i="17" s="1"/>
  <c r="BB353" i="17"/>
  <c r="BE353" i="17" s="1"/>
  <c r="BF353" i="17" s="1"/>
  <c r="BB364" i="17"/>
  <c r="BE364" i="17" s="1"/>
  <c r="BF364" i="17" s="1"/>
  <c r="BB321" i="17"/>
  <c r="BE321" i="17" s="1"/>
  <c r="BF321" i="17" s="1"/>
  <c r="BB594" i="17"/>
  <c r="BE594" i="17" s="1"/>
  <c r="BF594" i="17" s="1"/>
  <c r="BB134" i="17"/>
  <c r="BE134" i="17" s="1"/>
  <c r="BF134" i="17" s="1"/>
  <c r="BB531" i="17"/>
  <c r="BE531" i="17" s="1"/>
  <c r="BF531" i="17" s="1"/>
  <c r="BB551" i="17"/>
  <c r="BE551" i="17" s="1"/>
  <c r="BF551" i="17" s="1"/>
  <c r="BB363" i="17"/>
  <c r="BE363" i="17" s="1"/>
  <c r="BF363" i="17" s="1"/>
  <c r="BB406" i="17"/>
  <c r="BE406" i="17" s="1"/>
  <c r="BF406" i="17" s="1"/>
  <c r="BB596" i="17"/>
  <c r="BE596" i="17" s="1"/>
  <c r="BF596" i="17" s="1"/>
  <c r="BB249" i="17"/>
  <c r="BE249" i="17" s="1"/>
  <c r="BF249" i="17" s="1"/>
  <c r="BB370" i="17"/>
  <c r="BE370" i="17" s="1"/>
  <c r="BF370" i="17" s="1"/>
  <c r="BB545" i="17"/>
  <c r="BE545" i="17" s="1"/>
  <c r="BF545" i="17" s="1"/>
  <c r="BB240" i="17"/>
  <c r="BE240" i="17" s="1"/>
  <c r="BF240" i="17" s="1"/>
  <c r="BB642" i="17"/>
  <c r="BD642" i="17" s="1"/>
  <c r="BE642" i="17" s="1"/>
  <c r="BF642" i="17" s="1"/>
  <c r="BB479" i="17"/>
  <c r="BE479" i="17" s="1"/>
  <c r="BF479" i="17" s="1"/>
  <c r="BB283" i="17"/>
  <c r="BE283" i="17" s="1"/>
  <c r="BF283" i="17" s="1"/>
  <c r="BB360" i="17"/>
  <c r="BE360" i="17" s="1"/>
  <c r="BF360" i="17" s="1"/>
  <c r="BB345" i="17"/>
  <c r="BE345" i="17" s="1"/>
  <c r="BB197" i="17"/>
  <c r="BE197" i="17" s="1"/>
  <c r="BF197" i="17" s="1"/>
  <c r="BB604" i="17"/>
  <c r="BE604" i="17" s="1"/>
  <c r="BF604" i="17" s="1"/>
  <c r="BB629" i="17"/>
  <c r="BE629" i="17" s="1"/>
  <c r="BF629" i="17" s="1"/>
  <c r="BB207" i="17"/>
  <c r="BE207" i="17" s="1"/>
  <c r="BF207" i="17" s="1"/>
  <c r="BB337" i="17"/>
  <c r="BE337" i="17" s="1"/>
  <c r="BF337" i="17" s="1"/>
  <c r="BB245" i="17"/>
  <c r="BE245" i="17" s="1"/>
  <c r="BF245" i="17" s="1"/>
  <c r="BB160" i="17"/>
  <c r="BE160" i="17" s="1"/>
  <c r="BF160" i="17" s="1"/>
  <c r="BB624" i="17"/>
  <c r="BE624" i="17" s="1"/>
  <c r="BF624" i="17" s="1"/>
  <c r="BB538" i="17"/>
  <c r="BE538" i="17" s="1"/>
  <c r="BF538" i="17" s="1"/>
  <c r="BB391" i="17"/>
  <c r="BE391" i="17" s="1"/>
  <c r="BF391" i="17" s="1"/>
  <c r="BB420" i="17"/>
  <c r="BE420" i="17" s="1"/>
  <c r="BF420" i="17" s="1"/>
  <c r="BB294" i="17"/>
  <c r="BE294" i="17" s="1"/>
  <c r="BF294" i="17" s="1"/>
  <c r="BB184" i="17"/>
  <c r="BE184" i="17" s="1"/>
  <c r="BB312" i="17"/>
  <c r="BE312" i="17" s="1"/>
  <c r="BF312" i="17" s="1"/>
  <c r="BB293" i="17"/>
  <c r="BE293" i="17" s="1"/>
  <c r="BF293" i="17" s="1"/>
  <c r="BB223" i="17"/>
  <c r="BE223" i="17" s="1"/>
  <c r="BF223" i="17" s="1"/>
  <c r="BB233" i="17"/>
  <c r="BE233" i="17" s="1"/>
  <c r="BF233" i="17" s="1"/>
  <c r="BB276" i="17"/>
  <c r="BE276" i="17" s="1"/>
  <c r="BF276" i="17" s="1"/>
  <c r="BB106" i="17"/>
  <c r="BE106" i="17" s="1"/>
  <c r="BF106" i="17" s="1"/>
  <c r="BB130" i="17"/>
  <c r="BE130" i="17" s="1"/>
  <c r="BF130" i="17" s="1"/>
  <c r="BB536" i="17"/>
  <c r="BE536" i="17" s="1"/>
  <c r="BF536" i="17" s="1"/>
  <c r="BB362" i="17"/>
  <c r="BE362" i="17" s="1"/>
  <c r="BF362" i="17" s="1"/>
  <c r="BB643" i="17"/>
  <c r="BD643" i="17" s="1"/>
  <c r="BE643" i="17" s="1"/>
  <c r="BF643" i="17" s="1"/>
  <c r="BB253" i="17"/>
  <c r="BE253" i="17" s="1"/>
  <c r="BB179" i="17"/>
  <c r="BE179" i="17" s="1"/>
  <c r="BF179" i="17" s="1"/>
  <c r="BB605" i="17"/>
  <c r="BE605" i="17" s="1"/>
  <c r="BF605" i="17" s="1"/>
  <c r="BB376" i="17"/>
  <c r="BE376" i="17" s="1"/>
  <c r="BF376" i="17" s="1"/>
  <c r="BB427" i="17"/>
  <c r="BE427" i="17" s="1"/>
  <c r="BF427" i="17" s="1"/>
  <c r="BB81" i="17"/>
  <c r="BE81" i="17" s="1"/>
  <c r="BF81" i="17" s="1"/>
  <c r="BB5" i="17"/>
  <c r="BE5" i="17" s="1"/>
  <c r="BF5" i="17" s="1"/>
  <c r="BB65" i="17"/>
  <c r="BE65" i="17" s="1"/>
  <c r="BF65" i="17" s="1"/>
  <c r="BB138" i="17"/>
  <c r="BE138" i="17" s="1"/>
  <c r="BF138" i="17" s="1"/>
  <c r="AV448" i="17"/>
  <c r="AU448" i="17"/>
  <c r="AU278" i="17"/>
  <c r="AV278" i="17"/>
  <c r="AV211" i="17"/>
  <c r="AU211" i="17"/>
  <c r="AW211" i="17" s="1"/>
  <c r="AX211" i="17" s="1"/>
  <c r="AY211" i="17" s="1"/>
  <c r="AV252" i="17"/>
  <c r="AU252" i="17"/>
  <c r="AW252" i="17" s="1"/>
  <c r="AX252" i="17" s="1"/>
  <c r="AY252" i="17" s="1"/>
  <c r="AV391" i="17"/>
  <c r="AU391" i="17"/>
  <c r="AW391" i="17" s="1"/>
  <c r="AX391" i="17" s="1"/>
  <c r="AY391" i="17" s="1"/>
  <c r="AV62" i="17"/>
  <c r="AU62" i="17"/>
  <c r="AV628" i="17"/>
  <c r="AU628" i="17"/>
  <c r="AT11" i="17"/>
  <c r="AS11" i="17"/>
  <c r="AV472" i="17"/>
  <c r="AU472" i="17"/>
  <c r="AW472" i="17" s="1"/>
  <c r="AX472" i="17" s="1"/>
  <c r="AY472" i="17" s="1"/>
  <c r="AV300" i="17"/>
  <c r="AU300" i="17"/>
  <c r="AU314" i="17"/>
  <c r="AV314" i="17"/>
  <c r="AV49" i="17"/>
  <c r="AU49" i="17"/>
  <c r="AW49" i="17" s="1"/>
  <c r="AX49" i="17" s="1"/>
  <c r="AY49" i="17" s="1"/>
  <c r="AV253" i="17"/>
  <c r="AU253" i="17"/>
  <c r="AW253" i="17" s="1"/>
  <c r="AX253" i="17" s="1"/>
  <c r="AV204" i="17"/>
  <c r="AU204" i="17"/>
  <c r="AW646" i="17"/>
  <c r="AX646" i="17" s="1"/>
  <c r="AY646" i="17" s="1"/>
  <c r="AT131" i="17"/>
  <c r="AT448" i="17"/>
  <c r="AU622" i="17"/>
  <c r="AW622" i="17" s="1"/>
  <c r="AX622" i="17" s="1"/>
  <c r="AY622" i="17" s="1"/>
  <c r="AV622" i="17"/>
  <c r="AV586" i="17"/>
  <c r="AU586" i="17"/>
  <c r="AW586" i="17" s="1"/>
  <c r="AX586" i="17" s="1"/>
  <c r="AY586" i="17" s="1"/>
  <c r="AV551" i="17"/>
  <c r="AU551" i="17"/>
  <c r="AW551" i="17" s="1"/>
  <c r="AX551" i="17" s="1"/>
  <c r="AY551" i="17" s="1"/>
  <c r="AV161" i="17"/>
  <c r="AU161" i="17"/>
  <c r="AW161" i="17" s="1"/>
  <c r="AX161" i="17" s="1"/>
  <c r="AY161" i="17" s="1"/>
  <c r="AW435" i="17"/>
  <c r="AX435" i="17" s="1"/>
  <c r="AY435" i="17" s="1"/>
  <c r="AW589" i="17"/>
  <c r="AX589" i="17" s="1"/>
  <c r="AY589" i="17" s="1"/>
  <c r="AV4" i="17"/>
  <c r="AU4" i="17"/>
  <c r="AV247" i="17"/>
  <c r="AU247" i="17"/>
  <c r="AW247" i="17" s="1"/>
  <c r="AX247" i="17" s="1"/>
  <c r="AW359" i="17"/>
  <c r="AX359" i="17" s="1"/>
  <c r="AY359" i="17" s="1"/>
  <c r="AW382" i="17"/>
  <c r="AX382" i="17" s="1"/>
  <c r="AY382" i="17" s="1"/>
  <c r="AW432" i="17"/>
  <c r="AX432" i="17" s="1"/>
  <c r="AY432" i="17" s="1"/>
  <c r="AU555" i="17"/>
  <c r="AW555" i="17" s="1"/>
  <c r="AX555" i="17" s="1"/>
  <c r="AY555" i="17" s="1"/>
  <c r="AV555" i="17"/>
  <c r="AV411" i="17"/>
  <c r="AU411" i="17"/>
  <c r="AV238" i="17"/>
  <c r="AU238" i="17"/>
  <c r="AU601" i="17"/>
  <c r="AW601" i="17" s="1"/>
  <c r="AX601" i="17" s="1"/>
  <c r="AY601" i="17" s="1"/>
  <c r="AV601" i="17"/>
  <c r="AV198" i="17"/>
  <c r="AU198" i="17"/>
  <c r="AW198" i="17" s="1"/>
  <c r="AX198" i="17" s="1"/>
  <c r="AY198" i="17" s="1"/>
  <c r="AV634" i="17"/>
  <c r="AU634" i="17"/>
  <c r="AT278" i="17"/>
  <c r="AW277" i="17"/>
  <c r="AX277" i="17" s="1"/>
  <c r="AY277" i="17" s="1"/>
  <c r="AV615" i="17"/>
  <c r="AU615" i="17"/>
  <c r="AW615" i="17" s="1"/>
  <c r="AX615" i="17" s="1"/>
  <c r="AY615" i="17" s="1"/>
  <c r="AV577" i="17"/>
  <c r="AU577" i="17"/>
  <c r="AW577" i="17" s="1"/>
  <c r="AX577" i="17" s="1"/>
  <c r="AY577" i="17" s="1"/>
  <c r="AV32" i="17"/>
  <c r="AU32" i="17"/>
  <c r="AV173" i="17"/>
  <c r="AU173" i="17"/>
  <c r="AW173" i="17" s="1"/>
  <c r="AX173" i="17" s="1"/>
  <c r="AY173" i="17" s="1"/>
  <c r="AW169" i="17"/>
  <c r="AX169" i="17" s="1"/>
  <c r="AY169" i="17" s="1"/>
  <c r="AW208" i="17"/>
  <c r="AX208" i="17" s="1"/>
  <c r="AY208" i="17" s="1"/>
  <c r="AV345" i="17"/>
  <c r="AU345" i="17"/>
  <c r="AW345" i="17" s="1"/>
  <c r="AX345" i="17" s="1"/>
  <c r="AV125" i="17"/>
  <c r="AU125" i="17"/>
  <c r="AW125" i="17" s="1"/>
  <c r="AX125" i="17" s="1"/>
  <c r="AY125" i="17" s="1"/>
  <c r="AV597" i="17"/>
  <c r="AU597" i="17"/>
  <c r="AW484" i="17"/>
  <c r="AX484" i="17" s="1"/>
  <c r="AY484" i="17" s="1"/>
  <c r="AW179" i="17"/>
  <c r="AX179" i="17" s="1"/>
  <c r="AY179" i="17" s="1"/>
  <c r="AW358" i="17"/>
  <c r="AX358" i="17" s="1"/>
  <c r="AY358" i="17" s="1"/>
  <c r="AV553" i="17"/>
  <c r="AU553" i="17"/>
  <c r="AV630" i="17"/>
  <c r="AU630" i="17"/>
  <c r="AU656" i="17"/>
  <c r="AV656" i="17"/>
  <c r="AU349" i="17"/>
  <c r="AV349" i="17"/>
  <c r="AV271" i="17"/>
  <c r="AU271" i="17"/>
  <c r="AV495" i="17"/>
  <c r="AU495" i="17"/>
  <c r="AW495" i="17" s="1"/>
  <c r="AX495" i="17" s="1"/>
  <c r="AY495" i="17" s="1"/>
  <c r="AW556" i="17"/>
  <c r="AX556" i="17" s="1"/>
  <c r="AY556" i="17" s="1"/>
  <c r="AT314" i="17"/>
  <c r="AW209" i="17"/>
  <c r="AX209" i="17" s="1"/>
  <c r="AY209" i="17" s="1"/>
  <c r="AV276" i="17"/>
  <c r="AU276" i="17"/>
  <c r="AW276" i="17" s="1"/>
  <c r="AX276" i="17" s="1"/>
  <c r="AY276" i="17" s="1"/>
  <c r="AV488" i="17"/>
  <c r="AU488" i="17"/>
  <c r="AW488" i="17" s="1"/>
  <c r="AX488" i="17" s="1"/>
  <c r="AY488" i="17" s="1"/>
  <c r="AV370" i="17"/>
  <c r="AU370" i="17"/>
  <c r="AW370" i="17" s="1"/>
  <c r="AX370" i="17" s="1"/>
  <c r="AY370" i="17" s="1"/>
  <c r="AV42" i="17"/>
  <c r="AU42" i="17"/>
  <c r="AW42" i="17" s="1"/>
  <c r="AX42" i="17" s="1"/>
  <c r="AY42" i="17" s="1"/>
  <c r="AV531" i="17"/>
  <c r="AU531" i="17"/>
  <c r="AW531" i="17" s="1"/>
  <c r="AX531" i="17" s="1"/>
  <c r="AY531" i="17" s="1"/>
  <c r="AV92" i="17"/>
  <c r="AU92" i="17"/>
  <c r="AW92" i="17" s="1"/>
  <c r="AX92" i="17" s="1"/>
  <c r="AY92" i="17" s="1"/>
  <c r="AW196" i="17"/>
  <c r="AX196" i="17" s="1"/>
  <c r="AY196" i="17" s="1"/>
  <c r="AW538" i="17"/>
  <c r="AX538" i="17" s="1"/>
  <c r="AY538" i="17" s="1"/>
  <c r="AW463" i="17"/>
  <c r="AX463" i="17" s="1"/>
  <c r="AY463" i="17" s="1"/>
  <c r="AW200" i="17"/>
  <c r="AX200" i="17" s="1"/>
  <c r="AY200" i="17" s="1"/>
  <c r="AW388" i="17"/>
  <c r="AX388" i="17" s="1"/>
  <c r="AY388" i="17" s="1"/>
  <c r="AW443" i="17"/>
  <c r="AX443" i="17" s="1"/>
  <c r="AY443" i="17" s="1"/>
  <c r="AU650" i="17"/>
  <c r="AV650" i="17"/>
  <c r="AU458" i="17"/>
  <c r="AV458" i="17"/>
  <c r="AV585" i="17"/>
  <c r="AU585" i="17"/>
  <c r="AV440" i="17"/>
  <c r="AU440" i="17"/>
  <c r="AV610" i="17"/>
  <c r="AU610" i="17"/>
  <c r="AW610" i="17" s="1"/>
  <c r="AX610" i="17" s="1"/>
  <c r="AY610" i="17" s="1"/>
  <c r="AU237" i="17"/>
  <c r="AV237" i="17"/>
  <c r="AV635" i="17"/>
  <c r="AU635" i="17"/>
  <c r="AW635" i="17" s="1"/>
  <c r="AX635" i="17" s="1"/>
  <c r="AY635" i="17" s="1"/>
  <c r="AV105" i="17"/>
  <c r="AU105" i="17"/>
  <c r="AW105" i="17" s="1"/>
  <c r="AX105" i="17" s="1"/>
  <c r="AY105" i="17" s="1"/>
  <c r="AV29" i="17"/>
  <c r="AU29" i="17"/>
  <c r="AV629" i="17"/>
  <c r="AU629" i="17"/>
  <c r="AW629" i="17" s="1"/>
  <c r="AX629" i="17" s="1"/>
  <c r="AY629" i="17" s="1"/>
  <c r="AV284" i="17"/>
  <c r="AU284" i="17"/>
  <c r="AV40" i="17"/>
  <c r="AU40" i="17"/>
  <c r="AW603" i="17"/>
  <c r="AX603" i="17" s="1"/>
  <c r="AY603" i="17" s="1"/>
  <c r="AW517" i="17"/>
  <c r="AX517" i="17" s="1"/>
  <c r="AY517" i="17" s="1"/>
  <c r="AW420" i="17"/>
  <c r="AX420" i="17" s="1"/>
  <c r="AY420" i="17" s="1"/>
  <c r="AV216" i="17"/>
  <c r="AU216" i="17"/>
  <c r="AW216" i="17" s="1"/>
  <c r="AX216" i="17" s="1"/>
  <c r="AY216" i="17" s="1"/>
  <c r="AU540" i="17"/>
  <c r="AV540" i="17"/>
  <c r="AV390" i="17"/>
  <c r="AU390" i="17"/>
  <c r="AW390" i="17" s="1"/>
  <c r="AX390" i="17" s="1"/>
  <c r="AY390" i="17" s="1"/>
  <c r="AV581" i="17"/>
  <c r="AU581" i="17"/>
  <c r="AV504" i="17"/>
  <c r="AU504" i="17"/>
  <c r="AW504" i="17" s="1"/>
  <c r="AX504" i="17" s="1"/>
  <c r="AY504" i="17" s="1"/>
  <c r="AV260" i="17"/>
  <c r="AU260" i="17"/>
  <c r="AW260" i="17" s="1"/>
  <c r="AX260" i="17" s="1"/>
  <c r="AY260" i="17" s="1"/>
  <c r="AU415" i="17"/>
  <c r="AW415" i="17" s="1"/>
  <c r="AX415" i="17" s="1"/>
  <c r="AY415" i="17" s="1"/>
  <c r="AV415" i="17"/>
  <c r="AV329" i="17"/>
  <c r="AU329" i="17"/>
  <c r="AV134" i="17"/>
  <c r="AU134" i="17"/>
  <c r="AV34" i="17"/>
  <c r="AU34" i="17"/>
  <c r="AW34" i="17" s="1"/>
  <c r="AX34" i="17" s="1"/>
  <c r="AY34" i="17" s="1"/>
  <c r="AV231" i="17"/>
  <c r="AU231" i="17"/>
  <c r="AW231" i="17" s="1"/>
  <c r="AX231" i="17" s="1"/>
  <c r="AY231" i="17" s="1"/>
  <c r="AU653" i="17"/>
  <c r="AV653" i="17"/>
  <c r="AV593" i="17"/>
  <c r="AU593" i="17"/>
  <c r="AV325" i="17"/>
  <c r="AU325" i="17"/>
  <c r="AW325" i="17" s="1"/>
  <c r="AX325" i="17" s="1"/>
  <c r="AY325" i="17" s="1"/>
  <c r="AV225" i="17"/>
  <c r="AU225" i="17"/>
  <c r="AU614" i="17"/>
  <c r="AV614" i="17"/>
  <c r="AV625" i="17"/>
  <c r="AU625" i="17"/>
  <c r="AV122" i="17"/>
  <c r="AU122" i="17"/>
  <c r="AU474" i="17"/>
  <c r="AW474" i="17" s="1"/>
  <c r="AX474" i="17" s="1"/>
  <c r="AY474" i="17" s="1"/>
  <c r="AV474" i="17"/>
  <c r="AV639" i="17"/>
  <c r="AU639" i="17"/>
  <c r="AV620" i="17"/>
  <c r="AU620" i="17"/>
  <c r="AV131" i="17"/>
  <c r="AU131" i="17"/>
  <c r="AU579" i="17"/>
  <c r="AW579" i="17" s="1"/>
  <c r="AX579" i="17" s="1"/>
  <c r="AY579" i="17" s="1"/>
  <c r="AV579" i="17"/>
  <c r="AV452" i="17"/>
  <c r="AU452" i="17"/>
  <c r="AW452" i="17" s="1"/>
  <c r="AX452" i="17" s="1"/>
  <c r="AY452" i="17" s="1"/>
  <c r="AW122" i="17"/>
  <c r="AX122" i="17" s="1"/>
  <c r="AY122" i="17" s="1"/>
  <c r="AV265" i="17"/>
  <c r="AU265" i="17"/>
  <c r="AW265" i="17" s="1"/>
  <c r="AX265" i="17" s="1"/>
  <c r="AY265" i="17" s="1"/>
  <c r="AV397" i="17"/>
  <c r="AU397" i="17"/>
  <c r="AW397" i="17" s="1"/>
  <c r="AX397" i="17" s="1"/>
  <c r="AY397" i="17" s="1"/>
  <c r="AV545" i="17"/>
  <c r="AU545" i="17"/>
  <c r="AW545" i="17" s="1"/>
  <c r="AX545" i="17" s="1"/>
  <c r="AY545" i="17" s="1"/>
  <c r="AV35" i="17"/>
  <c r="AU35" i="17"/>
  <c r="AW35" i="17" s="1"/>
  <c r="AX35" i="17" s="1"/>
  <c r="AY35" i="17" s="1"/>
  <c r="AW528" i="17"/>
  <c r="AX528" i="17" s="1"/>
  <c r="AY528" i="17" s="1"/>
  <c r="AW272" i="17"/>
  <c r="AX272" i="17" s="1"/>
  <c r="AY272" i="17" s="1"/>
  <c r="AU482" i="17"/>
  <c r="AW482" i="17" s="1"/>
  <c r="AX482" i="17" s="1"/>
  <c r="AY482" i="17" s="1"/>
  <c r="AV482" i="17"/>
  <c r="AU103" i="17"/>
  <c r="AV103" i="17"/>
  <c r="AV16" i="17"/>
  <c r="AU16" i="17"/>
  <c r="AW16" i="17" s="1"/>
  <c r="AX16" i="17" s="1"/>
  <c r="AY16" i="17" s="1"/>
  <c r="AV379" i="17"/>
  <c r="AU379" i="17"/>
  <c r="AV637" i="17"/>
  <c r="AU637" i="17"/>
  <c r="AW637" i="17" s="1"/>
  <c r="AX637" i="17" s="1"/>
  <c r="AY637" i="17" s="1"/>
  <c r="AW649" i="17" l="1"/>
  <c r="AX649" i="17" s="1"/>
  <c r="AY649" i="17" s="1"/>
  <c r="AW70" i="17"/>
  <c r="AX70" i="17" s="1"/>
  <c r="AY70" i="17" s="1"/>
  <c r="AW597" i="17"/>
  <c r="AX597" i="17" s="1"/>
  <c r="AY597" i="17" s="1"/>
  <c r="AW294" i="17"/>
  <c r="AX294" i="17" s="1"/>
  <c r="AY294" i="17" s="1"/>
  <c r="AW238" i="17"/>
  <c r="AX238" i="17" s="1"/>
  <c r="AY238" i="17" s="1"/>
  <c r="AW278" i="17"/>
  <c r="AX278" i="17" s="1"/>
  <c r="AY278" i="17" s="1"/>
  <c r="AW634" i="17"/>
  <c r="AX634" i="17" s="1"/>
  <c r="AY634" i="17" s="1"/>
  <c r="AW581" i="17"/>
  <c r="AX581" i="17" s="1"/>
  <c r="AY581" i="17" s="1"/>
  <c r="AW411" i="17"/>
  <c r="AX411" i="17" s="1"/>
  <c r="AY411" i="17" s="1"/>
  <c r="AW4" i="17"/>
  <c r="AX4" i="17" s="1"/>
  <c r="AY4" i="17" s="1"/>
  <c r="AW306" i="17"/>
  <c r="AX306" i="17" s="1"/>
  <c r="AY306" i="17" s="1"/>
  <c r="AW322" i="17"/>
  <c r="AX322" i="17" s="1"/>
  <c r="AY322" i="17" s="1"/>
  <c r="AW115" i="17"/>
  <c r="AX115" i="17" s="1"/>
  <c r="AY115" i="17" s="1"/>
  <c r="AW29" i="17"/>
  <c r="AX29" i="17" s="1"/>
  <c r="AY29" i="17" s="1"/>
  <c r="AW314" i="17"/>
  <c r="AX314" i="17" s="1"/>
  <c r="AY314" i="17" s="1"/>
  <c r="AW448" i="17"/>
  <c r="AX448" i="17" s="1"/>
  <c r="AY448" i="17" s="1"/>
  <c r="AW82" i="17"/>
  <c r="AX82" i="17" s="1"/>
  <c r="AY82" i="17" s="1"/>
  <c r="AW344" i="17"/>
  <c r="AX344" i="17" s="1"/>
  <c r="AY344" i="17" s="1"/>
  <c r="AW225" i="17"/>
  <c r="AX225" i="17" s="1"/>
  <c r="AY225" i="17" s="1"/>
  <c r="AW284" i="17"/>
  <c r="AX284" i="17" s="1"/>
  <c r="AY284" i="17" s="1"/>
  <c r="AW327" i="17"/>
  <c r="AX327" i="17" s="1"/>
  <c r="AY327" i="17" s="1"/>
  <c r="AW62" i="17"/>
  <c r="AX62" i="17" s="1"/>
  <c r="AY62" i="17" s="1"/>
  <c r="AW237" i="17"/>
  <c r="AX237" i="17" s="1"/>
  <c r="AY237" i="17" s="1"/>
  <c r="AU409" i="17"/>
  <c r="AW409" i="17" s="1"/>
  <c r="AX409" i="17" s="1"/>
  <c r="AY409" i="17" s="1"/>
  <c r="AW580" i="17"/>
  <c r="AX580" i="17" s="1"/>
  <c r="AY580" i="17" s="1"/>
  <c r="AW593" i="17"/>
  <c r="AX593" i="17" s="1"/>
  <c r="AY593" i="17" s="1"/>
  <c r="AW32" i="17"/>
  <c r="AX32" i="17" s="1"/>
  <c r="AY32" i="17" s="1"/>
  <c r="AW300" i="17"/>
  <c r="AX300" i="17" s="1"/>
  <c r="AY300" i="17" s="1"/>
  <c r="AW134" i="17"/>
  <c r="AX134" i="17" s="1"/>
  <c r="AY134" i="17" s="1"/>
  <c r="AW585" i="17"/>
  <c r="AX585" i="17" s="1"/>
  <c r="AY585" i="17" s="1"/>
  <c r="AW559" i="17"/>
  <c r="AX559" i="17" s="1"/>
  <c r="AY559" i="17" s="1"/>
  <c r="AW281" i="17"/>
  <c r="AX281" i="17" s="1"/>
  <c r="AY281" i="17" s="1"/>
  <c r="AW645" i="17"/>
  <c r="AX645" i="17" s="1"/>
  <c r="AY645" i="17" s="1"/>
  <c r="AW548" i="17"/>
  <c r="AX548" i="17" s="1"/>
  <c r="AY548" i="17" s="1"/>
  <c r="AW628" i="17"/>
  <c r="AX628" i="17" s="1"/>
  <c r="AY628" i="17" s="1"/>
  <c r="AW512" i="17"/>
  <c r="AX512" i="17" s="1"/>
  <c r="AY512" i="17" s="1"/>
  <c r="AW584" i="17"/>
  <c r="AX584" i="17" s="1"/>
  <c r="AY584" i="17" s="1"/>
  <c r="AW40" i="17"/>
  <c r="AX40" i="17" s="1"/>
  <c r="AY40" i="17" s="1"/>
  <c r="AW271" i="17"/>
  <c r="AX271" i="17" s="1"/>
  <c r="AY271" i="17" s="1"/>
  <c r="BB35" i="17"/>
  <c r="BE35" i="17" s="1"/>
  <c r="BF35" i="17" s="1"/>
  <c r="BB460" i="17"/>
  <c r="BE460" i="17" s="1"/>
  <c r="BF460" i="17" s="1"/>
  <c r="BB291" i="17"/>
  <c r="BE291" i="17" s="1"/>
  <c r="BF291" i="17" s="1"/>
  <c r="BB440" i="17"/>
  <c r="BE440" i="17" s="1"/>
  <c r="BF440" i="17" s="1"/>
  <c r="BB281" i="17"/>
  <c r="BE281" i="17" s="1"/>
  <c r="BF281" i="17" s="1"/>
  <c r="BB488" i="17"/>
  <c r="BE488" i="17" s="1"/>
  <c r="BF488" i="17" s="1"/>
  <c r="AW33" i="17"/>
  <c r="AX33" i="17" s="1"/>
  <c r="AY33" i="17" s="1"/>
  <c r="AW625" i="17"/>
  <c r="AX625" i="17" s="1"/>
  <c r="AY625" i="17" s="1"/>
  <c r="AW440" i="17"/>
  <c r="AX440" i="17" s="1"/>
  <c r="AY440" i="17" s="1"/>
  <c r="AW131" i="17"/>
  <c r="AX131" i="17" s="1"/>
  <c r="AY131" i="17" s="1"/>
  <c r="AW608" i="17"/>
  <c r="AX608" i="17" s="1"/>
  <c r="AY608" i="17" s="1"/>
  <c r="AW103" i="17"/>
  <c r="AX103" i="17" s="1"/>
  <c r="AY103" i="17" s="1"/>
  <c r="AW653" i="17"/>
  <c r="AX653" i="17" s="1"/>
  <c r="AY653" i="17" s="1"/>
  <c r="AW349" i="17"/>
  <c r="AX349" i="17" s="1"/>
  <c r="AY349" i="17" s="1"/>
  <c r="AW553" i="17"/>
  <c r="AX553" i="17" s="1"/>
  <c r="AY553" i="17" s="1"/>
  <c r="AW614" i="17"/>
  <c r="AX614" i="17" s="1"/>
  <c r="AY614" i="17" s="1"/>
  <c r="BB246" i="17"/>
  <c r="BE246" i="17" s="1"/>
  <c r="BF246" i="17" s="1"/>
  <c r="BB239" i="17"/>
  <c r="BE239" i="17" s="1"/>
  <c r="BF239" i="17" s="1"/>
  <c r="BB595" i="17"/>
  <c r="BE595" i="17" s="1"/>
  <c r="BF595" i="17" s="1"/>
  <c r="BB300" i="17"/>
  <c r="BE300" i="17" s="1"/>
  <c r="BF300" i="17" s="1"/>
  <c r="BB650" i="17"/>
  <c r="BD650" i="17" s="1"/>
  <c r="BE650" i="17" s="1"/>
  <c r="BF650" i="17" s="1"/>
  <c r="BB373" i="17"/>
  <c r="BE373" i="17" s="1"/>
  <c r="BF373" i="17" s="1"/>
  <c r="BB645" i="17"/>
  <c r="BD645" i="17" s="1"/>
  <c r="BE645" i="17" s="1"/>
  <c r="BF645" i="17" s="1"/>
  <c r="BB601" i="17"/>
  <c r="BE601" i="17" s="1"/>
  <c r="BF601" i="17" s="1"/>
  <c r="BB265" i="17"/>
  <c r="BE265" i="17" s="1"/>
  <c r="BF265" i="17" s="1"/>
  <c r="BB497" i="17"/>
  <c r="BE497" i="17" s="1"/>
  <c r="BF497" i="17" s="1"/>
  <c r="BB409" i="17"/>
  <c r="BE409" i="17" s="1"/>
  <c r="BF409" i="17" s="1"/>
  <c r="BB631" i="17"/>
  <c r="BE631" i="17" s="1"/>
  <c r="BF631" i="17" s="1"/>
  <c r="BB11" i="17"/>
  <c r="BE11" i="17" s="1"/>
  <c r="BF11" i="17" s="1"/>
  <c r="BB448" i="17"/>
  <c r="BE448" i="17" s="1"/>
  <c r="BF448" i="17" s="1"/>
  <c r="BB622" i="17"/>
  <c r="BE622" i="17" s="1"/>
  <c r="BF622" i="17" s="1"/>
  <c r="BB623" i="17"/>
  <c r="BE623" i="17" s="1"/>
  <c r="BF623" i="17" s="1"/>
  <c r="BB410" i="17"/>
  <c r="BE410" i="17" s="1"/>
  <c r="BF410" i="17" s="1"/>
  <c r="BB462" i="17"/>
  <c r="BE462" i="17" s="1"/>
  <c r="BF462" i="17" s="1"/>
  <c r="BB131" i="17"/>
  <c r="BE131" i="17" s="1"/>
  <c r="BF131" i="17" s="1"/>
  <c r="BB388" i="17"/>
  <c r="BE388" i="17" s="1"/>
  <c r="BF388" i="17" s="1"/>
  <c r="BB648" i="17"/>
  <c r="BD648" i="17" s="1"/>
  <c r="BE648" i="17" s="1"/>
  <c r="BF648" i="17" s="1"/>
  <c r="BB463" i="17"/>
  <c r="BE463" i="17" s="1"/>
  <c r="BF463" i="17" s="1"/>
  <c r="BB209" i="17"/>
  <c r="BE209" i="17" s="1"/>
  <c r="BF209" i="17" s="1"/>
  <c r="BB101" i="17"/>
  <c r="BE101" i="17" s="1"/>
  <c r="BF101" i="17" s="1"/>
  <c r="BB558" i="17"/>
  <c r="BE558" i="17" s="1"/>
  <c r="BF558" i="17" s="1"/>
  <c r="BB610" i="17"/>
  <c r="BE610" i="17" s="1"/>
  <c r="BF610" i="17" s="1"/>
  <c r="BB4" i="17"/>
  <c r="BE4" i="17" s="1"/>
  <c r="BF4" i="17" s="1"/>
  <c r="BB379" i="17"/>
  <c r="BE379" i="17" s="1"/>
  <c r="BF379" i="17" s="1"/>
  <c r="BB173" i="17"/>
  <c r="BE173" i="17" s="1"/>
  <c r="BF173" i="17" s="1"/>
  <c r="BB82" i="17"/>
  <c r="BE82" i="17" s="1"/>
  <c r="BF82" i="17" s="1"/>
  <c r="BB625" i="17"/>
  <c r="BE625" i="17" s="1"/>
  <c r="BF625" i="17" s="1"/>
  <c r="BB469" i="17"/>
  <c r="BE469" i="17" s="1"/>
  <c r="BF469" i="17" s="1"/>
  <c r="BB590" i="17"/>
  <c r="BE590" i="17" s="1"/>
  <c r="BF590" i="17" s="1"/>
  <c r="BB425" i="17"/>
  <c r="BE425" i="17" s="1"/>
  <c r="BF425" i="17" s="1"/>
  <c r="BB444" i="17"/>
  <c r="BE444" i="17" s="1"/>
  <c r="BF444" i="17" s="1"/>
  <c r="BB31" i="17"/>
  <c r="BE31" i="17" s="1"/>
  <c r="BF31" i="17" s="1"/>
  <c r="AW379" i="17"/>
  <c r="AX379" i="17" s="1"/>
  <c r="AY379" i="17" s="1"/>
  <c r="AW639" i="17"/>
  <c r="AX639" i="17" s="1"/>
  <c r="AY639" i="17" s="1"/>
  <c r="AW329" i="17"/>
  <c r="AX329" i="17" s="1"/>
  <c r="AY329" i="17" s="1"/>
  <c r="AW458" i="17"/>
  <c r="AX458" i="17" s="1"/>
  <c r="AY458" i="17" s="1"/>
  <c r="AW620" i="17"/>
  <c r="AX620" i="17" s="1"/>
  <c r="AY620" i="17" s="1"/>
  <c r="AW540" i="17"/>
  <c r="AX540" i="17" s="1"/>
  <c r="AY540" i="17" s="1"/>
  <c r="AW650" i="17"/>
  <c r="AX650" i="17" s="1"/>
  <c r="AY650" i="17" s="1"/>
  <c r="AV11" i="17"/>
  <c r="AU11" i="17"/>
  <c r="AW11" i="17" s="1"/>
  <c r="AX11" i="17" s="1"/>
  <c r="AY11" i="17" s="1"/>
  <c r="AW204" i="17"/>
  <c r="AX204" i="17" s="1"/>
  <c r="AY204" i="17" s="1"/>
  <c r="AW656" i="17"/>
  <c r="AX656" i="17" s="1"/>
  <c r="AY656" i="17" s="1"/>
  <c r="AW630" i="17"/>
  <c r="AX630" i="17" s="1"/>
  <c r="AY630" i="17" s="1"/>
  <c r="D587" i="1" l="1"/>
  <c r="D588" i="1"/>
  <c r="D589" i="1"/>
  <c r="D590" i="1"/>
  <c r="D591" i="1"/>
  <c r="D592" i="1"/>
  <c r="D593" i="1"/>
  <c r="D586" i="1"/>
  <c r="AE4" i="1" l="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344" i="1"/>
  <c r="AE345" i="1"/>
  <c r="AE346" i="1"/>
  <c r="AE347" i="1"/>
  <c r="AE348" i="1"/>
  <c r="AE349" i="1"/>
  <c r="AE350" i="1"/>
  <c r="AE351" i="1"/>
  <c r="AE352" i="1"/>
  <c r="AE388" i="1"/>
  <c r="AE389" i="1"/>
  <c r="AE390" i="1"/>
  <c r="AE391" i="1"/>
  <c r="AE392" i="1"/>
  <c r="AE393" i="1"/>
  <c r="AE394" i="1"/>
  <c r="AE395" i="1"/>
  <c r="AE396" i="1"/>
  <c r="AE397" i="1"/>
  <c r="AE398" i="1"/>
  <c r="AE399" i="1"/>
  <c r="AE400" i="1"/>
  <c r="AE401" i="1"/>
  <c r="AE402" i="1"/>
  <c r="AE403" i="1"/>
  <c r="AE404" i="1"/>
  <c r="AE405" i="1"/>
  <c r="AE406" i="1"/>
  <c r="AE420" i="1"/>
  <c r="AE421" i="1"/>
  <c r="AE422" i="1"/>
  <c r="AE423" i="1"/>
  <c r="AE424" i="1"/>
  <c r="AE425" i="1"/>
  <c r="AE426" i="1"/>
  <c r="AE427" i="1"/>
  <c r="AE428" i="1"/>
  <c r="AE429" i="1"/>
  <c r="AE430" i="1"/>
  <c r="AE442" i="1"/>
  <c r="AE443" i="1"/>
  <c r="AE444" i="1"/>
  <c r="AE445" i="1"/>
  <c r="AE446" i="1"/>
  <c r="AE447" i="1"/>
  <c r="AE448" i="1"/>
  <c r="AE449" i="1"/>
  <c r="AE450"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553" i="1"/>
  <c r="AE554" i="1"/>
  <c r="AE555" i="1"/>
  <c r="AE556" i="1"/>
  <c r="AE557" i="1"/>
  <c r="AE558" i="1"/>
  <c r="AE559"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4" i="1"/>
  <c r="AE605" i="1"/>
  <c r="AE606" i="1"/>
  <c r="AE607" i="1"/>
  <c r="AE608" i="1"/>
  <c r="AE609" i="1"/>
  <c r="AE610" i="1"/>
  <c r="AE611" i="1"/>
  <c r="AE612" i="1"/>
  <c r="AE613" i="1"/>
  <c r="AE614" i="1"/>
  <c r="AE668" i="1"/>
  <c r="AE669" i="1"/>
  <c r="AE670" i="1"/>
  <c r="AE671" i="1"/>
  <c r="AE3" i="1"/>
  <c r="S32" i="2" l="1"/>
  <c r="S34" i="2"/>
  <c r="S33" i="2"/>
  <c r="V2" i="2"/>
  <c r="G2" i="2"/>
  <c r="H2" i="2"/>
  <c r="R24" i="2"/>
  <c r="R25" i="2"/>
  <c r="R23" i="2"/>
  <c r="U2" i="2"/>
  <c r="T2" i="2"/>
  <c r="S2" i="2"/>
  <c r="R2" i="2"/>
  <c r="Q2" i="2"/>
  <c r="P2" i="2"/>
  <c r="O2" i="2"/>
  <c r="N2" i="2"/>
  <c r="M2" i="2"/>
  <c r="L2" i="2"/>
  <c r="K2" i="2"/>
  <c r="J2" i="2"/>
  <c r="I2" i="2" l="1"/>
  <c r="D36" i="2" s="1"/>
  <c r="H335" i="25" l="1"/>
  <c r="AQ335" i="25" s="1"/>
  <c r="H224" i="24"/>
  <c r="AQ224" i="24" s="1"/>
  <c r="H331" i="23"/>
  <c r="AQ331" i="23" s="1"/>
  <c r="F557" i="17"/>
  <c r="AO557" i="17" s="1"/>
  <c r="D665" i="1"/>
  <c r="L28" i="2"/>
  <c r="M38" i="2"/>
  <c r="Q37" i="2"/>
  <c r="J37" i="2"/>
  <c r="I38" i="2"/>
  <c r="Q38" i="2"/>
  <c r="D37" i="2"/>
  <c r="K36" i="2"/>
  <c r="D38" i="2"/>
  <c r="R38" i="2"/>
  <c r="L38" i="2"/>
  <c r="C37" i="2"/>
  <c r="L37" i="2"/>
  <c r="N29" i="2"/>
  <c r="K37" i="2"/>
  <c r="M37" i="2"/>
  <c r="M36" i="2"/>
  <c r="J38" i="2"/>
  <c r="I27" i="2"/>
  <c r="C38" i="2"/>
  <c r="J36" i="2"/>
  <c r="H37" i="2"/>
  <c r="P37" i="2"/>
  <c r="H38" i="2"/>
  <c r="R36" i="2"/>
  <c r="C36" i="2"/>
  <c r="Q36" i="2"/>
  <c r="F38" i="2"/>
  <c r="H36" i="2"/>
  <c r="E36" i="2"/>
  <c r="N37" i="2"/>
  <c r="O38" i="2"/>
  <c r="F37" i="2"/>
  <c r="O36" i="2"/>
  <c r="P38" i="2"/>
  <c r="E37" i="2"/>
  <c r="E38" i="2"/>
  <c r="N36" i="2"/>
  <c r="G38" i="2"/>
  <c r="N38" i="2"/>
  <c r="G36" i="2"/>
  <c r="I36" i="2"/>
  <c r="G37" i="2"/>
  <c r="O37" i="2"/>
  <c r="P36" i="2"/>
  <c r="F36" i="2"/>
  <c r="R37" i="2"/>
  <c r="K38" i="2"/>
  <c r="I37" i="2"/>
  <c r="L36" i="2"/>
  <c r="Q28" i="2"/>
  <c r="D28" i="2"/>
  <c r="F29" i="2"/>
  <c r="I29" i="2"/>
  <c r="Q27" i="2"/>
  <c r="V662" i="1"/>
  <c r="M29" i="2"/>
  <c r="H29" i="2"/>
  <c r="C28" i="2"/>
  <c r="J27" i="2"/>
  <c r="H28" i="2"/>
  <c r="L29" i="2"/>
  <c r="P28" i="2"/>
  <c r="J29" i="2"/>
  <c r="K28" i="2"/>
  <c r="D27" i="2"/>
  <c r="F28" i="2"/>
  <c r="P27" i="2"/>
  <c r="L27" i="2"/>
  <c r="N28" i="2"/>
  <c r="N27" i="2"/>
  <c r="E27" i="2"/>
  <c r="E29" i="2"/>
  <c r="C29" i="2"/>
  <c r="E28" i="2"/>
  <c r="J28" i="2"/>
  <c r="M27" i="2"/>
  <c r="K29" i="2"/>
  <c r="K27" i="2"/>
  <c r="O28" i="2"/>
  <c r="G29" i="2"/>
  <c r="H27" i="2"/>
  <c r="I28" i="2"/>
  <c r="P29" i="2"/>
  <c r="O29" i="2"/>
  <c r="F27" i="2"/>
  <c r="G27" i="2"/>
  <c r="G28" i="2"/>
  <c r="M28" i="2"/>
  <c r="Q29" i="2"/>
  <c r="D29" i="2"/>
  <c r="O27" i="2"/>
  <c r="H532" i="1"/>
  <c r="AE532" i="1" s="1"/>
  <c r="H533" i="1"/>
  <c r="AE533" i="1" s="1"/>
  <c r="H534" i="1"/>
  <c r="AE534" i="1" s="1"/>
  <c r="H535" i="1"/>
  <c r="AE535" i="1" s="1"/>
  <c r="H536" i="1"/>
  <c r="AE536" i="1" s="1"/>
  <c r="H537" i="1"/>
  <c r="AE537" i="1" s="1"/>
  <c r="H538" i="1"/>
  <c r="AE538" i="1" s="1"/>
  <c r="H539" i="1"/>
  <c r="AE539" i="1" s="1"/>
  <c r="H540" i="1"/>
  <c r="AE540" i="1" s="1"/>
  <c r="H541" i="1"/>
  <c r="AE541" i="1" s="1"/>
  <c r="H542" i="1"/>
  <c r="AE542" i="1" s="1"/>
  <c r="H543" i="1"/>
  <c r="AE543" i="1" s="1"/>
  <c r="H544" i="1"/>
  <c r="AE544" i="1" s="1"/>
  <c r="H545" i="1"/>
  <c r="K640" i="1"/>
  <c r="K641" i="1"/>
  <c r="K642" i="1"/>
  <c r="K643" i="1"/>
  <c r="K644" i="1"/>
  <c r="K645" i="1"/>
  <c r="K646" i="1"/>
  <c r="K647" i="1"/>
  <c r="K648" i="1"/>
  <c r="H649" i="1"/>
  <c r="H650" i="1"/>
  <c r="H651" i="1"/>
  <c r="H652" i="1"/>
  <c r="H653" i="1"/>
  <c r="F2" i="2"/>
  <c r="E2" i="2"/>
  <c r="D2" i="2"/>
  <c r="C2" i="2"/>
  <c r="J152" i="2"/>
  <c r="I152" i="2"/>
  <c r="J153" i="2"/>
  <c r="I153" i="2"/>
  <c r="J154" i="2"/>
  <c r="I154" i="2"/>
  <c r="J155" i="2"/>
  <c r="I155" i="2"/>
  <c r="J156" i="2"/>
  <c r="I156" i="2"/>
  <c r="J157" i="2"/>
  <c r="I157" i="2"/>
  <c r="J158" i="2"/>
  <c r="I158" i="2"/>
  <c r="J159" i="2"/>
  <c r="I159" i="2"/>
  <c r="J160" i="2"/>
  <c r="I160" i="2"/>
  <c r="J161" i="2"/>
  <c r="I161" i="2"/>
  <c r="E96" i="2"/>
  <c r="E97" i="2"/>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D278" i="2"/>
  <c r="O278" i="2" s="1"/>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K287" i="2"/>
  <c r="F249" i="2"/>
  <c r="D249" i="2"/>
  <c r="F250" i="2"/>
  <c r="D250" i="2"/>
  <c r="F251" i="2"/>
  <c r="D251" i="2"/>
  <c r="F252" i="2"/>
  <c r="D252" i="2"/>
  <c r="F253" i="2"/>
  <c r="D253" i="2"/>
  <c r="F254" i="2"/>
  <c r="D254" i="2"/>
  <c r="F255" i="2"/>
  <c r="D255" i="2"/>
  <c r="F256" i="2"/>
  <c r="D256" i="2"/>
  <c r="F248" i="2"/>
  <c r="D248" i="2"/>
  <c r="G248" i="2"/>
  <c r="E249" i="2"/>
  <c r="E250" i="2"/>
  <c r="E251" i="2"/>
  <c r="E252" i="2"/>
  <c r="E253" i="2"/>
  <c r="E254" i="2"/>
  <c r="E255" i="2"/>
  <c r="E256" i="2"/>
  <c r="E248" i="2"/>
  <c r="G249" i="2"/>
  <c r="G250" i="2"/>
  <c r="G251" i="2"/>
  <c r="G252" i="2"/>
  <c r="G253" i="2"/>
  <c r="G254" i="2"/>
  <c r="G255" i="2"/>
  <c r="G256" i="2"/>
  <c r="H42" i="2"/>
  <c r="G42" i="2"/>
  <c r="H43" i="2"/>
  <c r="G43" i="2"/>
  <c r="H44" i="2"/>
  <c r="G44" i="2"/>
  <c r="H45" i="2"/>
  <c r="G45" i="2"/>
  <c r="H46" i="2"/>
  <c r="G46" i="2"/>
  <c r="H47" i="2"/>
  <c r="G47" i="2"/>
  <c r="H48" i="2"/>
  <c r="G48" i="2"/>
  <c r="H49" i="2"/>
  <c r="G49" i="2"/>
  <c r="H50" i="2"/>
  <c r="G50" i="2"/>
  <c r="H51" i="2"/>
  <c r="G51" i="2"/>
  <c r="H52" i="2"/>
  <c r="G52" i="2"/>
  <c r="H53" i="2"/>
  <c r="G53" i="2"/>
  <c r="H54" i="2"/>
  <c r="G54" i="2"/>
  <c r="H55" i="2"/>
  <c r="G55" i="2"/>
  <c r="H56" i="2"/>
  <c r="G56" i="2"/>
  <c r="H57" i="2"/>
  <c r="G57" i="2"/>
  <c r="H58" i="2"/>
  <c r="G58" i="2"/>
  <c r="H59" i="2"/>
  <c r="G59" i="2"/>
  <c r="H60" i="2"/>
  <c r="G60" i="2"/>
  <c r="H61" i="2"/>
  <c r="G61" i="2"/>
  <c r="H62" i="2"/>
  <c r="G62" i="2"/>
  <c r="H63" i="2"/>
  <c r="G63" i="2"/>
  <c r="H64" i="2"/>
  <c r="G64" i="2"/>
  <c r="H65" i="2"/>
  <c r="G65" i="2"/>
  <c r="H66" i="2"/>
  <c r="G66" i="2"/>
  <c r="H67" i="2"/>
  <c r="G67" i="2"/>
  <c r="H68" i="2"/>
  <c r="G68" i="2"/>
  <c r="H69" i="2"/>
  <c r="G69" i="2"/>
  <c r="H70" i="2"/>
  <c r="G70" i="2"/>
  <c r="H71" i="2"/>
  <c r="G71" i="2"/>
  <c r="H72" i="2"/>
  <c r="G72" i="2"/>
  <c r="H73" i="2"/>
  <c r="G73" i="2"/>
  <c r="H74" i="2"/>
  <c r="G74" i="2"/>
  <c r="H75" i="2"/>
  <c r="G75" i="2"/>
  <c r="H76" i="2"/>
  <c r="G76" i="2"/>
  <c r="H77" i="2"/>
  <c r="G77" i="2"/>
  <c r="H78" i="2"/>
  <c r="G78" i="2"/>
  <c r="H79" i="2"/>
  <c r="G79" i="2"/>
  <c r="H80" i="2"/>
  <c r="G80" i="2"/>
  <c r="H81" i="2"/>
  <c r="G81" i="2"/>
  <c r="H82" i="2"/>
  <c r="G82" i="2"/>
  <c r="H83" i="2"/>
  <c r="G83" i="2"/>
  <c r="H84" i="2"/>
  <c r="G84" i="2"/>
  <c r="H85" i="2"/>
  <c r="G85" i="2"/>
  <c r="H86" i="2"/>
  <c r="G86" i="2"/>
  <c r="H87" i="2"/>
  <c r="G87" i="2"/>
  <c r="H88" i="2"/>
  <c r="G88" i="2"/>
  <c r="H89" i="2"/>
  <c r="G89" i="2"/>
  <c r="H90" i="2"/>
  <c r="G90" i="2"/>
  <c r="H91" i="2"/>
  <c r="G91" i="2"/>
  <c r="H95" i="2"/>
  <c r="G95" i="2"/>
  <c r="H96" i="2"/>
  <c r="G96" i="2"/>
  <c r="H97" i="2"/>
  <c r="G97" i="2"/>
  <c r="H98" i="2"/>
  <c r="G98" i="2"/>
  <c r="H99" i="2"/>
  <c r="G99" i="2"/>
  <c r="H100" i="2"/>
  <c r="G100" i="2"/>
  <c r="H101" i="2"/>
  <c r="G101" i="2"/>
  <c r="H102" i="2"/>
  <c r="G102" i="2"/>
  <c r="H103" i="2"/>
  <c r="G103" i="2"/>
  <c r="H104" i="2"/>
  <c r="G104" i="2"/>
  <c r="H105" i="2"/>
  <c r="G105" i="2"/>
  <c r="H106" i="2"/>
  <c r="G106" i="2"/>
  <c r="H107" i="2"/>
  <c r="G107" i="2"/>
  <c r="H108" i="2"/>
  <c r="G108" i="2"/>
  <c r="H109" i="2"/>
  <c r="G109" i="2"/>
  <c r="H110" i="2"/>
  <c r="G110" i="2"/>
  <c r="H111" i="2"/>
  <c r="G111" i="2"/>
  <c r="H112" i="2"/>
  <c r="G112" i="2"/>
  <c r="H113" i="2"/>
  <c r="G113" i="2"/>
  <c r="H114" i="2"/>
  <c r="G114" i="2"/>
  <c r="H115" i="2"/>
  <c r="G115" i="2"/>
  <c r="H116" i="2"/>
  <c r="G116" i="2"/>
  <c r="H117" i="2"/>
  <c r="G117" i="2"/>
  <c r="H118" i="2"/>
  <c r="G118" i="2"/>
  <c r="H119" i="2"/>
  <c r="G119" i="2"/>
  <c r="H120" i="2"/>
  <c r="G120" i="2"/>
  <c r="H121" i="2"/>
  <c r="G121" i="2"/>
  <c r="H122" i="2"/>
  <c r="G122" i="2"/>
  <c r="H123" i="2"/>
  <c r="G123" i="2"/>
  <c r="H124" i="2"/>
  <c r="G124" i="2"/>
  <c r="M124" i="2" s="1"/>
  <c r="H125" i="2"/>
  <c r="G125" i="2"/>
  <c r="M125" i="2" s="1"/>
  <c r="H126" i="2"/>
  <c r="G126" i="2"/>
  <c r="H127" i="2"/>
  <c r="G127" i="2"/>
  <c r="H128" i="2"/>
  <c r="G128" i="2"/>
  <c r="H129" i="2"/>
  <c r="G129" i="2"/>
  <c r="H130" i="2"/>
  <c r="G130" i="2"/>
  <c r="H131" i="2"/>
  <c r="G131" i="2"/>
  <c r="H132" i="2"/>
  <c r="G132" i="2"/>
  <c r="H133" i="2"/>
  <c r="G133" i="2"/>
  <c r="H134" i="2"/>
  <c r="G134" i="2"/>
  <c r="H135" i="2"/>
  <c r="G135" i="2"/>
  <c r="H136" i="2"/>
  <c r="G136" i="2"/>
  <c r="H137" i="2"/>
  <c r="G137" i="2"/>
  <c r="H138" i="2"/>
  <c r="G138" i="2"/>
  <c r="H139" i="2"/>
  <c r="G139" i="2"/>
  <c r="H140" i="2"/>
  <c r="G140" i="2"/>
  <c r="H141" i="2"/>
  <c r="G141" i="2"/>
  <c r="H142" i="2"/>
  <c r="G142" i="2"/>
  <c r="H143" i="2"/>
  <c r="G143" i="2"/>
  <c r="H144" i="2"/>
  <c r="G144" i="2"/>
  <c r="H145" i="2"/>
  <c r="G145" i="2"/>
  <c r="H146" i="2"/>
  <c r="G146" i="2"/>
  <c r="H147" i="2"/>
  <c r="G147" i="2"/>
  <c r="H148" i="2"/>
  <c r="G148" i="2"/>
  <c r="H149" i="2"/>
  <c r="G149" i="2"/>
  <c r="H164" i="2"/>
  <c r="G164" i="2"/>
  <c r="H165" i="2"/>
  <c r="G165" i="2"/>
  <c r="H166" i="2"/>
  <c r="G166" i="2"/>
  <c r="H167" i="2"/>
  <c r="G167" i="2"/>
  <c r="H168" i="2"/>
  <c r="G168" i="2"/>
  <c r="H169" i="2"/>
  <c r="G169" i="2"/>
  <c r="H170" i="2"/>
  <c r="G170" i="2"/>
  <c r="H171" i="2"/>
  <c r="G171" i="2"/>
  <c r="H172" i="2"/>
  <c r="G172" i="2"/>
  <c r="H173" i="2"/>
  <c r="G173" i="2"/>
  <c r="H174" i="2"/>
  <c r="G174" i="2"/>
  <c r="H175" i="2"/>
  <c r="G175" i="2"/>
  <c r="H176" i="2"/>
  <c r="G176" i="2"/>
  <c r="H177" i="2"/>
  <c r="G177" i="2"/>
  <c r="H178" i="2"/>
  <c r="G178" i="2"/>
  <c r="H179" i="2"/>
  <c r="G179" i="2"/>
  <c r="H180" i="2"/>
  <c r="G180" i="2"/>
  <c r="H181" i="2"/>
  <c r="G181" i="2"/>
  <c r="H182" i="2"/>
  <c r="G182" i="2"/>
  <c r="H183" i="2"/>
  <c r="G183" i="2"/>
  <c r="H184" i="2"/>
  <c r="G184" i="2"/>
  <c r="H185" i="2"/>
  <c r="G185" i="2"/>
  <c r="H186" i="2"/>
  <c r="G186" i="2"/>
  <c r="H187" i="2"/>
  <c r="G187" i="2"/>
  <c r="H188" i="2"/>
  <c r="G188" i="2"/>
  <c r="H189" i="2"/>
  <c r="G189" i="2"/>
  <c r="H190" i="2"/>
  <c r="G190" i="2"/>
  <c r="H191" i="2"/>
  <c r="G191" i="2"/>
  <c r="H192" i="2"/>
  <c r="G192" i="2"/>
  <c r="H193" i="2"/>
  <c r="G193" i="2"/>
  <c r="H194" i="2"/>
  <c r="G194" i="2"/>
  <c r="H195" i="2"/>
  <c r="G195" i="2"/>
  <c r="H196" i="2"/>
  <c r="G196" i="2"/>
  <c r="H197" i="2"/>
  <c r="G197" i="2"/>
  <c r="H198" i="2"/>
  <c r="G198" i="2"/>
  <c r="H201" i="2"/>
  <c r="G201" i="2"/>
  <c r="H202" i="2"/>
  <c r="G202" i="2"/>
  <c r="H203" i="2"/>
  <c r="G203" i="2"/>
  <c r="H204" i="2"/>
  <c r="G204" i="2"/>
  <c r="H205" i="2"/>
  <c r="G205" i="2"/>
  <c r="H206" i="2"/>
  <c r="G206" i="2"/>
  <c r="H207" i="2"/>
  <c r="G207" i="2"/>
  <c r="H208" i="2"/>
  <c r="G208" i="2"/>
  <c r="H209" i="2"/>
  <c r="G209" i="2"/>
  <c r="H210" i="2"/>
  <c r="G210" i="2"/>
  <c r="H211" i="2"/>
  <c r="G211" i="2"/>
  <c r="H212" i="2"/>
  <c r="G212" i="2"/>
  <c r="H213" i="2"/>
  <c r="G213" i="2"/>
  <c r="C216" i="2"/>
  <c r="F216" i="2"/>
  <c r="E216" i="2"/>
  <c r="D216" i="2"/>
  <c r="C217" i="2"/>
  <c r="F217" i="2"/>
  <c r="E217" i="2"/>
  <c r="D217" i="2"/>
  <c r="C218" i="2"/>
  <c r="F218" i="2"/>
  <c r="E218" i="2"/>
  <c r="D218" i="2"/>
  <c r="C219" i="2"/>
  <c r="F219" i="2"/>
  <c r="E219" i="2"/>
  <c r="D219" i="2"/>
  <c r="C220" i="2"/>
  <c r="F220" i="2"/>
  <c r="E220" i="2"/>
  <c r="D220" i="2"/>
  <c r="C221" i="2"/>
  <c r="F221" i="2"/>
  <c r="E221" i="2"/>
  <c r="D221" i="2"/>
  <c r="C222" i="2"/>
  <c r="F222" i="2"/>
  <c r="E222" i="2"/>
  <c r="D222" i="2"/>
  <c r="C223" i="2"/>
  <c r="F223" i="2"/>
  <c r="E223" i="2"/>
  <c r="D223" i="2"/>
  <c r="C224" i="2"/>
  <c r="F224" i="2"/>
  <c r="E224" i="2"/>
  <c r="D224" i="2"/>
  <c r="C225" i="2"/>
  <c r="F225" i="2"/>
  <c r="E225" i="2"/>
  <c r="D225" i="2"/>
  <c r="C226" i="2"/>
  <c r="F226" i="2"/>
  <c r="E226" i="2"/>
  <c r="D226" i="2"/>
  <c r="AC173" i="1"/>
  <c r="AC174" i="1"/>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5"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2" i="2"/>
  <c r="E153" i="2"/>
  <c r="E154" i="2"/>
  <c r="E155" i="2"/>
  <c r="E156" i="2"/>
  <c r="E157" i="2"/>
  <c r="E158" i="2"/>
  <c r="E159" i="2"/>
  <c r="E160" i="2"/>
  <c r="E161"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201" i="2"/>
  <c r="E202" i="2"/>
  <c r="E203" i="2"/>
  <c r="E204" i="2"/>
  <c r="E205" i="2"/>
  <c r="E206" i="2"/>
  <c r="E207" i="2"/>
  <c r="E208" i="2"/>
  <c r="E209" i="2"/>
  <c r="E210" i="2"/>
  <c r="E211" i="2"/>
  <c r="E212" i="2"/>
  <c r="E213" i="2"/>
  <c r="AC431" i="1"/>
  <c r="AC432" i="1"/>
  <c r="AC433" i="1"/>
  <c r="AC434" i="1"/>
  <c r="AC435" i="1"/>
  <c r="AC436" i="1"/>
  <c r="AC437" i="1"/>
  <c r="AC438" i="1"/>
  <c r="AC439" i="1"/>
  <c r="AC440" i="1"/>
  <c r="AC441" i="1"/>
  <c r="AC451" i="1"/>
  <c r="AC452" i="1"/>
  <c r="AC453" i="1"/>
  <c r="AC454" i="1"/>
  <c r="AC455" i="1"/>
  <c r="AC561" i="1"/>
  <c r="AC562" i="1"/>
  <c r="AC564" i="1"/>
  <c r="AC565" i="1"/>
  <c r="AC566" i="1"/>
  <c r="AC567" i="1"/>
  <c r="AC568" i="1"/>
  <c r="I265" i="2"/>
  <c r="I266" i="2"/>
  <c r="I267" i="2"/>
  <c r="I268" i="2"/>
  <c r="I269" i="2"/>
  <c r="I270" i="2"/>
  <c r="I271" i="2"/>
  <c r="I272" i="2"/>
  <c r="I273" i="2"/>
  <c r="I274" i="2"/>
  <c r="I275" i="2"/>
  <c r="D315" i="2"/>
  <c r="D316" i="2"/>
  <c r="D317" i="2"/>
  <c r="D318" i="2"/>
  <c r="D319" i="2"/>
  <c r="D320" i="2"/>
  <c r="D321" i="2"/>
  <c r="D322" i="2"/>
  <c r="D323" i="2"/>
  <c r="D324" i="2"/>
  <c r="D325" i="2"/>
  <c r="D326" i="2"/>
  <c r="D327" i="2"/>
  <c r="D328" i="2"/>
  <c r="D329" i="2"/>
  <c r="D330" i="2"/>
  <c r="D331" i="2"/>
  <c r="D332"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F362" i="2"/>
  <c r="F363" i="2"/>
  <c r="F364" i="2"/>
  <c r="F365" i="2"/>
  <c r="F366" i="2"/>
  <c r="F367" i="2"/>
  <c r="F368" i="2"/>
  <c r="F369" i="2"/>
  <c r="F370" i="2"/>
  <c r="AC649" i="1"/>
  <c r="AC650" i="1"/>
  <c r="AC651" i="1"/>
  <c r="AC652" i="1"/>
  <c r="AC653" i="1"/>
  <c r="E380" i="2"/>
  <c r="E381" i="2"/>
  <c r="E382" i="2"/>
  <c r="E383" i="2"/>
  <c r="E384" i="2"/>
  <c r="E385" i="2"/>
  <c r="E386" i="2"/>
  <c r="E387" i="2"/>
  <c r="E198" i="2"/>
  <c r="E335" i="2"/>
  <c r="G335" i="2" s="1"/>
  <c r="E336" i="2"/>
  <c r="H336" i="2" s="1"/>
  <c r="E337" i="2"/>
  <c r="G337" i="2" s="1"/>
  <c r="E338" i="2"/>
  <c r="H338" i="2" s="1"/>
  <c r="E339" i="2"/>
  <c r="G339" i="2" s="1"/>
  <c r="E340" i="2"/>
  <c r="H340" i="2" s="1"/>
  <c r="E341" i="2"/>
  <c r="G341" i="2" s="1"/>
  <c r="E342" i="2"/>
  <c r="H342" i="2" s="1"/>
  <c r="E343" i="2"/>
  <c r="G343" i="2" s="1"/>
  <c r="E344" i="2"/>
  <c r="H344" i="2" s="1"/>
  <c r="E345" i="2"/>
  <c r="E346" i="2"/>
  <c r="E347" i="2"/>
  <c r="H347" i="2" s="1"/>
  <c r="E348" i="2"/>
  <c r="G348" i="2" s="1"/>
  <c r="E349" i="2"/>
  <c r="E350" i="2"/>
  <c r="E351" i="2"/>
  <c r="G351" i="2" s="1"/>
  <c r="E352" i="2"/>
  <c r="G352" i="2" s="1"/>
  <c r="E353" i="2"/>
  <c r="E354" i="2"/>
  <c r="G354" i="2" s="1"/>
  <c r="E355" i="2"/>
  <c r="G355" i="2" s="1"/>
  <c r="E356" i="2"/>
  <c r="G356" i="2" s="1"/>
  <c r="E357" i="2"/>
  <c r="E358" i="2"/>
  <c r="E359" i="2"/>
  <c r="G359" i="2" s="1"/>
  <c r="C362" i="2"/>
  <c r="C363" i="2"/>
  <c r="C364" i="2"/>
  <c r="C365" i="2"/>
  <c r="C366" i="2"/>
  <c r="C367" i="2"/>
  <c r="C368" i="2"/>
  <c r="C369" i="2"/>
  <c r="C370" i="2"/>
  <c r="C373" i="2"/>
  <c r="C374" i="2"/>
  <c r="C375" i="2"/>
  <c r="C376" i="2"/>
  <c r="C377" i="2"/>
  <c r="C380" i="2"/>
  <c r="D380" i="2"/>
  <c r="C381" i="2"/>
  <c r="D381" i="2"/>
  <c r="C382" i="2"/>
  <c r="D382" i="2"/>
  <c r="C383" i="2"/>
  <c r="D383" i="2"/>
  <c r="C384" i="2"/>
  <c r="D384" i="2"/>
  <c r="C385" i="2"/>
  <c r="D385" i="2"/>
  <c r="C386" i="2"/>
  <c r="D386" i="2"/>
  <c r="C387" i="2"/>
  <c r="D387" i="2"/>
  <c r="K278" i="2"/>
  <c r="K279" i="2"/>
  <c r="H229" i="2"/>
  <c r="I229" i="2"/>
  <c r="G229" i="2"/>
  <c r="J229" i="2"/>
  <c r="H230" i="2"/>
  <c r="I230" i="2"/>
  <c r="G230" i="2"/>
  <c r="J230" i="2"/>
  <c r="H231" i="2"/>
  <c r="I231" i="2"/>
  <c r="G231" i="2"/>
  <c r="J231" i="2"/>
  <c r="H232" i="2"/>
  <c r="I232" i="2"/>
  <c r="G232" i="2"/>
  <c r="J232" i="2"/>
  <c r="H233" i="2"/>
  <c r="I233" i="2"/>
  <c r="G233" i="2"/>
  <c r="J233" i="2"/>
  <c r="K280" i="2"/>
  <c r="K281" i="2"/>
  <c r="K282" i="2"/>
  <c r="K283" i="2"/>
  <c r="K284" i="2"/>
  <c r="K285" i="2"/>
  <c r="K286"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G260" i="2"/>
  <c r="H260" i="2"/>
  <c r="I260" i="2"/>
  <c r="G261" i="2"/>
  <c r="H261" i="2"/>
  <c r="I261" i="2"/>
  <c r="G262" i="2"/>
  <c r="H262" i="2"/>
  <c r="I262" i="2"/>
  <c r="D259" i="2"/>
  <c r="I259" i="2" s="1"/>
  <c r="R241" i="2"/>
  <c r="Q241" i="2"/>
  <c r="L238" i="2"/>
  <c r="M238" i="2"/>
  <c r="N238" i="2"/>
  <c r="O238" i="2"/>
  <c r="P238" i="2"/>
  <c r="Q238" i="2"/>
  <c r="R238" i="2"/>
  <c r="L241" i="2"/>
  <c r="M241" i="2"/>
  <c r="N241" i="2"/>
  <c r="O241" i="2"/>
  <c r="P241" i="2"/>
  <c r="L242" i="2"/>
  <c r="M242" i="2"/>
  <c r="N242" i="2"/>
  <c r="O242" i="2"/>
  <c r="P242" i="2"/>
  <c r="Q242" i="2"/>
  <c r="R242" i="2"/>
  <c r="M237" i="2"/>
  <c r="N237" i="2"/>
  <c r="O237" i="2"/>
  <c r="P237" i="2"/>
  <c r="Q237" i="2"/>
  <c r="R237" i="2"/>
  <c r="L237" i="2"/>
  <c r="I244" i="2"/>
  <c r="L244" i="2" s="1"/>
  <c r="H243" i="2"/>
  <c r="N243" i="2" s="1"/>
  <c r="I240" i="2"/>
  <c r="N240" i="2" s="1"/>
  <c r="H239" i="2"/>
  <c r="O239" i="2" s="1"/>
  <c r="K217" i="2"/>
  <c r="K218" i="2"/>
  <c r="K219" i="2"/>
  <c r="K220" i="2"/>
  <c r="K221" i="2"/>
  <c r="K222" i="2"/>
  <c r="K223" i="2"/>
  <c r="K224" i="2"/>
  <c r="K225" i="2"/>
  <c r="K226" i="2"/>
  <c r="K216" i="2"/>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C548" i="1" l="1"/>
  <c r="G222" i="25"/>
  <c r="G438" i="24"/>
  <c r="G339" i="23"/>
  <c r="E352" i="17"/>
  <c r="G346" i="25"/>
  <c r="G332" i="24"/>
  <c r="G503" i="23"/>
  <c r="E516" i="17"/>
  <c r="H290" i="25"/>
  <c r="AQ290" i="25" s="1"/>
  <c r="H286" i="24"/>
  <c r="AQ286" i="24" s="1"/>
  <c r="H432" i="23"/>
  <c r="AQ432" i="23" s="1"/>
  <c r="F449" i="17"/>
  <c r="AO449" i="17" s="1"/>
  <c r="R546" i="1"/>
  <c r="V365" i="25"/>
  <c r="V341" i="24"/>
  <c r="V523" i="23"/>
  <c r="T532" i="17"/>
  <c r="T603" i="1"/>
  <c r="X612" i="25"/>
  <c r="X612" i="24"/>
  <c r="X409" i="23"/>
  <c r="V572" i="17"/>
  <c r="D601" i="1"/>
  <c r="H610" i="25"/>
  <c r="H610" i="24"/>
  <c r="H454" i="23"/>
  <c r="F163" i="17"/>
  <c r="D454" i="1"/>
  <c r="H223" i="25"/>
  <c r="AQ223" i="25" s="1"/>
  <c r="H225" i="24"/>
  <c r="AQ225" i="24" s="1"/>
  <c r="H345" i="23"/>
  <c r="AQ345" i="23" s="1"/>
  <c r="F356" i="17"/>
  <c r="AO356" i="17" s="1"/>
  <c r="H315" i="25"/>
  <c r="AQ315" i="25" s="1"/>
  <c r="H310" i="24"/>
  <c r="AQ310" i="24" s="1"/>
  <c r="H466" i="23"/>
  <c r="AQ466" i="23" s="1"/>
  <c r="F475" i="17"/>
  <c r="AO475" i="17" s="1"/>
  <c r="D652" i="1"/>
  <c r="AE652" i="1" s="1"/>
  <c r="H650" i="25"/>
  <c r="H650" i="24"/>
  <c r="H175" i="23"/>
  <c r="F176" i="17"/>
  <c r="D644" i="1"/>
  <c r="AE644" i="1" s="1"/>
  <c r="H642" i="25"/>
  <c r="H642" i="24"/>
  <c r="H524" i="23"/>
  <c r="F533" i="17"/>
  <c r="D636" i="1"/>
  <c r="H634" i="25"/>
  <c r="H634" i="24"/>
  <c r="H427" i="23"/>
  <c r="F445" i="17"/>
  <c r="D628" i="1"/>
  <c r="H626" i="25"/>
  <c r="H626" i="24"/>
  <c r="H439" i="23"/>
  <c r="F494" i="17"/>
  <c r="AC660" i="1"/>
  <c r="AG658" i="25"/>
  <c r="AS658" i="25" s="1"/>
  <c r="AG658" i="24"/>
  <c r="AS658" i="24" s="1"/>
  <c r="AG508" i="23"/>
  <c r="AS508" i="23" s="1"/>
  <c r="AE194" i="17"/>
  <c r="AQ194" i="17" s="1"/>
  <c r="AC644" i="1"/>
  <c r="AG642" i="25"/>
  <c r="AS642" i="25" s="1"/>
  <c r="AG642" i="24"/>
  <c r="AS642" i="24" s="1"/>
  <c r="AG524" i="23"/>
  <c r="AS524" i="23" s="1"/>
  <c r="AE533" i="17"/>
  <c r="AQ533" i="17" s="1"/>
  <c r="AC636" i="1"/>
  <c r="AG634" i="25"/>
  <c r="AS634" i="25" s="1"/>
  <c r="AG634" i="24"/>
  <c r="AS634" i="24" s="1"/>
  <c r="AG427" i="23"/>
  <c r="AS427" i="23" s="1"/>
  <c r="AE445" i="17"/>
  <c r="AQ445" i="17" s="1"/>
  <c r="AC628" i="1"/>
  <c r="AG626" i="25"/>
  <c r="AS626" i="25" s="1"/>
  <c r="AG626" i="24"/>
  <c r="AS626" i="24" s="1"/>
  <c r="AG439" i="23"/>
  <c r="AS439" i="23" s="1"/>
  <c r="AE494" i="17"/>
  <c r="AQ494" i="17" s="1"/>
  <c r="AC620" i="1"/>
  <c r="AG618" i="25"/>
  <c r="AS618" i="25" s="1"/>
  <c r="AG618" i="24"/>
  <c r="AS618" i="24" s="1"/>
  <c r="AG98" i="23"/>
  <c r="AS98" i="23" s="1"/>
  <c r="AE97" i="17"/>
  <c r="AQ97" i="17" s="1"/>
  <c r="AC614" i="1"/>
  <c r="AG157" i="25"/>
  <c r="AS157" i="25" s="1"/>
  <c r="AG151" i="24"/>
  <c r="AS151" i="24" s="1"/>
  <c r="AG245" i="23"/>
  <c r="AS245" i="23" s="1"/>
  <c r="AE253" i="17"/>
  <c r="AQ253" i="17" s="1"/>
  <c r="AC606" i="1"/>
  <c r="AG111" i="25"/>
  <c r="AS111" i="25" s="1"/>
  <c r="AG106" i="24"/>
  <c r="AS106" i="24" s="1"/>
  <c r="AG182" i="23"/>
  <c r="AS182" i="23" s="1"/>
  <c r="AE184" i="17"/>
  <c r="AQ184" i="17" s="1"/>
  <c r="AC413" i="1"/>
  <c r="AG247" i="25"/>
  <c r="AS247" i="25" s="1"/>
  <c r="AG16" i="24"/>
  <c r="AS16" i="24" s="1"/>
  <c r="AG228" i="23"/>
  <c r="AS228" i="23" s="1"/>
  <c r="AE57" i="17"/>
  <c r="AQ57" i="17" s="1"/>
  <c r="AC385" i="1"/>
  <c r="AG369" i="25"/>
  <c r="AS369" i="25" s="1"/>
  <c r="AG285" i="24"/>
  <c r="AS285" i="24" s="1"/>
  <c r="AG413" i="23"/>
  <c r="AS413" i="23" s="1"/>
  <c r="AE518" i="17"/>
  <c r="AQ518" i="17" s="1"/>
  <c r="AC377" i="1"/>
  <c r="AG317" i="25"/>
  <c r="AS317" i="25" s="1"/>
  <c r="AG300" i="24"/>
  <c r="AS300" i="24" s="1"/>
  <c r="AG452" i="23"/>
  <c r="AS452" i="23" s="1"/>
  <c r="AE524" i="17"/>
  <c r="AQ524" i="17" s="1"/>
  <c r="AC369" i="1"/>
  <c r="AG142" i="25"/>
  <c r="AS142" i="25" s="1"/>
  <c r="AG7" i="24"/>
  <c r="AS7" i="24" s="1"/>
  <c r="AG7" i="23"/>
  <c r="AS7" i="23" s="1"/>
  <c r="AE128" i="17"/>
  <c r="AQ128" i="17" s="1"/>
  <c r="AC361" i="1"/>
  <c r="AG333" i="25"/>
  <c r="AS333" i="25" s="1"/>
  <c r="AG63" i="24"/>
  <c r="AS63" i="24" s="1"/>
  <c r="AG31" i="23"/>
  <c r="AS31" i="23" s="1"/>
  <c r="AE401" i="17"/>
  <c r="AQ401" i="17" s="1"/>
  <c r="AC353" i="1"/>
  <c r="AG338" i="25"/>
  <c r="AS338" i="25" s="1"/>
  <c r="AG135" i="24"/>
  <c r="AS135" i="24" s="1"/>
  <c r="AG65" i="23"/>
  <c r="AS65" i="23" s="1"/>
  <c r="AE299" i="17"/>
  <c r="AQ299" i="17" s="1"/>
  <c r="AC336" i="1"/>
  <c r="AG159" i="25"/>
  <c r="AS159" i="25" s="1"/>
  <c r="AG154" i="24"/>
  <c r="AS154" i="24" s="1"/>
  <c r="AG246" i="23"/>
  <c r="AS246" i="23" s="1"/>
  <c r="AE255" i="17"/>
  <c r="AQ255" i="17" s="1"/>
  <c r="AC328" i="1"/>
  <c r="AG188" i="25"/>
  <c r="AS188" i="25" s="1"/>
  <c r="AG36" i="24"/>
  <c r="AS36" i="24" s="1"/>
  <c r="AG40" i="23"/>
  <c r="AS40" i="23" s="1"/>
  <c r="AE338" i="17"/>
  <c r="AQ338" i="17" s="1"/>
  <c r="AC320" i="1"/>
  <c r="AG110" i="25"/>
  <c r="AS110" i="25" s="1"/>
  <c r="AG112" i="24"/>
  <c r="AS112" i="24" s="1"/>
  <c r="AG179" i="23"/>
  <c r="AS179" i="23" s="1"/>
  <c r="AE234" i="17"/>
  <c r="AQ234" i="17" s="1"/>
  <c r="AC312" i="1"/>
  <c r="AG374" i="25"/>
  <c r="AS374" i="25" s="1"/>
  <c r="AG347" i="24"/>
  <c r="AS347" i="24" s="1"/>
  <c r="AG551" i="23"/>
  <c r="AS551" i="23" s="1"/>
  <c r="AE576" i="17"/>
  <c r="AQ576" i="17" s="1"/>
  <c r="AC304" i="1"/>
  <c r="AG49" i="25"/>
  <c r="AS49" i="25" s="1"/>
  <c r="AG82" i="23"/>
  <c r="AS82" i="23" s="1"/>
  <c r="AG46" i="24"/>
  <c r="AS46" i="24" s="1"/>
  <c r="AE78" i="17"/>
  <c r="AQ78" i="17" s="1"/>
  <c r="AC296" i="1"/>
  <c r="AG34" i="25"/>
  <c r="AS34" i="25" s="1"/>
  <c r="AG222" i="24"/>
  <c r="AS222" i="24" s="1"/>
  <c r="AG359" i="23"/>
  <c r="AS359" i="23" s="1"/>
  <c r="AE162" i="17"/>
  <c r="AQ162" i="17" s="1"/>
  <c r="AC288" i="1"/>
  <c r="AG281" i="25"/>
  <c r="AS281" i="25" s="1"/>
  <c r="AG349" i="24"/>
  <c r="AS349" i="24" s="1"/>
  <c r="AG572" i="23"/>
  <c r="AS572" i="23" s="1"/>
  <c r="AE544" i="17"/>
  <c r="AQ544" i="17" s="1"/>
  <c r="AC278" i="1"/>
  <c r="AG196" i="25"/>
  <c r="AS196" i="25" s="1"/>
  <c r="AG189" i="24"/>
  <c r="AS189" i="24" s="1"/>
  <c r="AG321" i="23"/>
  <c r="AS321" i="23" s="1"/>
  <c r="AE418" i="17"/>
  <c r="AQ418" i="17" s="1"/>
  <c r="AC270" i="1"/>
  <c r="AG56" i="25"/>
  <c r="AS56" i="25" s="1"/>
  <c r="AG185" i="24"/>
  <c r="AS185" i="24" s="1"/>
  <c r="AG308" i="23"/>
  <c r="AS308" i="23" s="1"/>
  <c r="AE71" i="17"/>
  <c r="AQ71" i="17" s="1"/>
  <c r="AC262" i="1"/>
  <c r="AG406" i="25"/>
  <c r="AS406" i="25" s="1"/>
  <c r="AG389" i="24"/>
  <c r="AS389" i="24" s="1"/>
  <c r="AG568" i="23"/>
  <c r="AS568" i="23" s="1"/>
  <c r="AE562" i="17"/>
  <c r="AQ562" i="17" s="1"/>
  <c r="AC254" i="1"/>
  <c r="AG90" i="25"/>
  <c r="AS90" i="25" s="1"/>
  <c r="AG81" i="24"/>
  <c r="AS81" i="24" s="1"/>
  <c r="AG141" i="23"/>
  <c r="AS141" i="23" s="1"/>
  <c r="AE141" i="17"/>
  <c r="AQ141" i="17" s="1"/>
  <c r="AC246" i="1"/>
  <c r="AG202" i="25"/>
  <c r="AS202" i="25" s="1"/>
  <c r="AG208" i="24"/>
  <c r="AS208" i="24" s="1"/>
  <c r="AG326" i="23"/>
  <c r="AS326" i="23" s="1"/>
  <c r="AE27" i="17"/>
  <c r="AQ27" i="17" s="1"/>
  <c r="AC238" i="1"/>
  <c r="AG532" i="25"/>
  <c r="AS532" i="25" s="1"/>
  <c r="AG532" i="24"/>
  <c r="AS532" i="24" s="1"/>
  <c r="AG398" i="23"/>
  <c r="AS398" i="23" s="1"/>
  <c r="AE89" i="17"/>
  <c r="AQ89" i="17" s="1"/>
  <c r="AC230" i="1"/>
  <c r="AG524" i="25"/>
  <c r="AS524" i="25" s="1"/>
  <c r="AG524" i="24"/>
  <c r="AS524" i="24" s="1"/>
  <c r="AG122" i="23"/>
  <c r="AS122" i="23" s="1"/>
  <c r="AE113" i="17"/>
  <c r="AQ113" i="17" s="1"/>
  <c r="M440" i="1"/>
  <c r="Q388" i="25"/>
  <c r="Q364" i="24"/>
  <c r="Q557" i="23"/>
  <c r="O563" i="17"/>
  <c r="M438" i="1"/>
  <c r="Q280" i="25"/>
  <c r="Q142" i="24"/>
  <c r="Q224" i="23"/>
  <c r="O499" i="17"/>
  <c r="M436" i="1"/>
  <c r="Q230" i="25"/>
  <c r="Q52" i="24"/>
  <c r="Q130" i="23"/>
  <c r="O453" i="17"/>
  <c r="M434" i="1"/>
  <c r="Q103" i="25"/>
  <c r="Q97" i="24"/>
  <c r="Q170" i="23"/>
  <c r="O172" i="17"/>
  <c r="M432" i="1"/>
  <c r="Q314" i="25"/>
  <c r="Q309" i="24"/>
  <c r="Q463" i="23"/>
  <c r="O473" i="17"/>
  <c r="D309" i="1"/>
  <c r="H156" i="25"/>
  <c r="H71" i="24"/>
  <c r="H112" i="23"/>
  <c r="F324" i="17"/>
  <c r="Y562" i="1"/>
  <c r="AC665" i="25"/>
  <c r="AC665" i="24"/>
  <c r="AC665" i="23"/>
  <c r="AA663" i="17"/>
  <c r="P563" i="1"/>
  <c r="T666" i="25"/>
  <c r="T666" i="24"/>
  <c r="BD666" i="24" s="1"/>
  <c r="T666" i="23"/>
  <c r="R670" i="17"/>
  <c r="D567" i="1"/>
  <c r="H670" i="25"/>
  <c r="H670" i="24"/>
  <c r="H670" i="23"/>
  <c r="F668" i="17"/>
  <c r="D563" i="1"/>
  <c r="AE563" i="1" s="1"/>
  <c r="H666" i="25"/>
  <c r="H666" i="24"/>
  <c r="H666" i="23"/>
  <c r="F670" i="17"/>
  <c r="D525" i="1"/>
  <c r="H584" i="25"/>
  <c r="H584" i="24"/>
  <c r="H549" i="23"/>
  <c r="F68" i="17"/>
  <c r="D517" i="1"/>
  <c r="H576" i="25"/>
  <c r="H576" i="24"/>
  <c r="H577" i="23"/>
  <c r="F213" i="17"/>
  <c r="D509" i="1"/>
  <c r="H568" i="25"/>
  <c r="H568" i="24"/>
  <c r="H23" i="23"/>
  <c r="F186" i="17"/>
  <c r="D501" i="1"/>
  <c r="H560" i="25"/>
  <c r="H560" i="24"/>
  <c r="H159" i="23"/>
  <c r="F158" i="17"/>
  <c r="K527" i="1"/>
  <c r="O586" i="25"/>
  <c r="O586" i="24"/>
  <c r="O204" i="23"/>
  <c r="M351" i="17"/>
  <c r="K519" i="1"/>
  <c r="O578" i="25"/>
  <c r="O578" i="24"/>
  <c r="BD578" i="24" s="1"/>
  <c r="O344" i="23"/>
  <c r="M505" i="17"/>
  <c r="K511" i="1"/>
  <c r="O570" i="25"/>
  <c r="O570" i="24"/>
  <c r="O330" i="23"/>
  <c r="M333" i="17"/>
  <c r="K503" i="1"/>
  <c r="O562" i="25"/>
  <c r="O562" i="24"/>
  <c r="O335" i="23"/>
  <c r="M192" i="17"/>
  <c r="H529" i="1"/>
  <c r="L588" i="25"/>
  <c r="L588" i="24"/>
  <c r="L64" i="23"/>
  <c r="J374" i="17"/>
  <c r="H521" i="1"/>
  <c r="L580" i="25"/>
  <c r="L580" i="24"/>
  <c r="L147" i="23"/>
  <c r="J147" i="17"/>
  <c r="H513" i="1"/>
  <c r="L572" i="25"/>
  <c r="L572" i="24"/>
  <c r="L314" i="23"/>
  <c r="J429" i="17"/>
  <c r="H505" i="1"/>
  <c r="L564" i="25"/>
  <c r="L564" i="24"/>
  <c r="L15" i="23"/>
  <c r="J13" i="17"/>
  <c r="AM13" i="17" s="1"/>
  <c r="Z531" i="1"/>
  <c r="AD590" i="25"/>
  <c r="AD590" i="24"/>
  <c r="AD571" i="23"/>
  <c r="AB118" i="17"/>
  <c r="Z523" i="1"/>
  <c r="AD582" i="25"/>
  <c r="AD582" i="24"/>
  <c r="AD12" i="23"/>
  <c r="AB10" i="17"/>
  <c r="Z515" i="1"/>
  <c r="AD574" i="25"/>
  <c r="AD574" i="24"/>
  <c r="AD158" i="23"/>
  <c r="AB157" i="17"/>
  <c r="Z507" i="1"/>
  <c r="AD566" i="25"/>
  <c r="AD566" i="24"/>
  <c r="AD157" i="23"/>
  <c r="AB156" i="17"/>
  <c r="Z499" i="1"/>
  <c r="AD558" i="25"/>
  <c r="AD558" i="24"/>
  <c r="AD83" i="23"/>
  <c r="AB79" i="17"/>
  <c r="T525" i="1"/>
  <c r="X584" i="25"/>
  <c r="X584" i="24"/>
  <c r="X549" i="23"/>
  <c r="V68" i="17"/>
  <c r="T517" i="1"/>
  <c r="X576" i="25"/>
  <c r="X576" i="24"/>
  <c r="X577" i="23"/>
  <c r="V213" i="17"/>
  <c r="T509" i="1"/>
  <c r="X568" i="25"/>
  <c r="X568" i="24"/>
  <c r="X23" i="23"/>
  <c r="V186" i="17"/>
  <c r="T501" i="1"/>
  <c r="X560" i="25"/>
  <c r="X560" i="24"/>
  <c r="X159" i="23"/>
  <c r="V158" i="17"/>
  <c r="AC281" i="1"/>
  <c r="AG200" i="25"/>
  <c r="AS200" i="25" s="1"/>
  <c r="AG198" i="24"/>
  <c r="AS198" i="24" s="1"/>
  <c r="AG310" i="23"/>
  <c r="AS310" i="23" s="1"/>
  <c r="AE320" i="17"/>
  <c r="AQ320" i="17" s="1"/>
  <c r="Q664" i="1"/>
  <c r="U318" i="25"/>
  <c r="U183" i="24"/>
  <c r="U266" i="23"/>
  <c r="S541" i="17"/>
  <c r="H662" i="1"/>
  <c r="L348" i="25"/>
  <c r="L244" i="24"/>
  <c r="L362" i="23"/>
  <c r="J564" i="17"/>
  <c r="C664" i="1"/>
  <c r="G318" i="25"/>
  <c r="G183" i="24"/>
  <c r="G266" i="23"/>
  <c r="E541" i="17"/>
  <c r="D662" i="1"/>
  <c r="H348" i="25"/>
  <c r="AQ348" i="25" s="1"/>
  <c r="H244" i="24"/>
  <c r="AQ244" i="24" s="1"/>
  <c r="H362" i="23"/>
  <c r="AQ362" i="23" s="1"/>
  <c r="F564" i="17"/>
  <c r="AO564" i="17" s="1"/>
  <c r="C662" i="1"/>
  <c r="G348" i="25"/>
  <c r="G244" i="24"/>
  <c r="G362" i="23"/>
  <c r="E564" i="17"/>
  <c r="Q663" i="1"/>
  <c r="U415" i="25"/>
  <c r="U348" i="24"/>
  <c r="U536" i="23"/>
  <c r="S627" i="17"/>
  <c r="K193" i="25"/>
  <c r="K468" i="23"/>
  <c r="K302" i="24"/>
  <c r="I127" i="17"/>
  <c r="G666" i="1"/>
  <c r="T52" i="25"/>
  <c r="T228" i="24"/>
  <c r="T370" i="23"/>
  <c r="R121" i="17"/>
  <c r="P667" i="1"/>
  <c r="Q665" i="1"/>
  <c r="U335" i="25"/>
  <c r="U224" i="24"/>
  <c r="U331" i="23"/>
  <c r="S557" i="17"/>
  <c r="Z348" i="25"/>
  <c r="Z244" i="24"/>
  <c r="Z362" i="23"/>
  <c r="X564" i="17"/>
  <c r="U193" i="25"/>
  <c r="U302" i="24"/>
  <c r="U468" i="23"/>
  <c r="S127" i="17"/>
  <c r="Q666" i="1"/>
  <c r="C551" i="1"/>
  <c r="G328" i="25"/>
  <c r="G439" i="24"/>
  <c r="G487" i="23"/>
  <c r="E498" i="17"/>
  <c r="M545" i="1"/>
  <c r="Q346" i="25"/>
  <c r="Q332" i="24"/>
  <c r="Q503" i="23"/>
  <c r="O516" i="17"/>
  <c r="R549" i="1"/>
  <c r="V295" i="25"/>
  <c r="V293" i="24"/>
  <c r="V441" i="23"/>
  <c r="T456" i="17"/>
  <c r="E546" i="1"/>
  <c r="I365" i="25"/>
  <c r="I341" i="24"/>
  <c r="I523" i="23"/>
  <c r="G532" i="17"/>
  <c r="I603" i="1"/>
  <c r="M612" i="25"/>
  <c r="M612" i="24"/>
  <c r="M409" i="23"/>
  <c r="K572" i="17"/>
  <c r="C455" i="1"/>
  <c r="G192" i="25"/>
  <c r="G192" i="24"/>
  <c r="G296" i="23"/>
  <c r="E307" i="17"/>
  <c r="C453" i="1"/>
  <c r="AE453" i="1" s="1"/>
  <c r="G259" i="25"/>
  <c r="G255" i="24"/>
  <c r="G387" i="23"/>
  <c r="E407" i="17"/>
  <c r="C451" i="1"/>
  <c r="G292" i="25"/>
  <c r="G287" i="24"/>
  <c r="G433" i="23"/>
  <c r="E450" i="17"/>
  <c r="D651" i="1"/>
  <c r="AE651" i="1" s="1"/>
  <c r="H649" i="25"/>
  <c r="H649" i="24"/>
  <c r="H117" i="23"/>
  <c r="F104" i="17"/>
  <c r="D643" i="1"/>
  <c r="AE643" i="1" s="1"/>
  <c r="H641" i="25"/>
  <c r="H641" i="24"/>
  <c r="H446" i="23"/>
  <c r="F461" i="17"/>
  <c r="D635" i="1"/>
  <c r="H633" i="25"/>
  <c r="H633" i="24"/>
  <c r="H177" i="23"/>
  <c r="F178" i="17"/>
  <c r="D619" i="1"/>
  <c r="H617" i="25"/>
  <c r="H617" i="24"/>
  <c r="H332" i="23"/>
  <c r="F24" i="17"/>
  <c r="AC659" i="1"/>
  <c r="AG657" i="25"/>
  <c r="AS657" i="25" s="1"/>
  <c r="AG657" i="24"/>
  <c r="AS657" i="24" s="1"/>
  <c r="AG421" i="23"/>
  <c r="AS421" i="23" s="1"/>
  <c r="AE109" i="17"/>
  <c r="AQ109" i="17" s="1"/>
  <c r="AC643" i="1"/>
  <c r="AG641" i="25"/>
  <c r="AS641" i="25" s="1"/>
  <c r="AG641" i="24"/>
  <c r="AS641" i="24" s="1"/>
  <c r="AG446" i="23"/>
  <c r="AS446" i="23" s="1"/>
  <c r="AE461" i="17"/>
  <c r="AQ461" i="17" s="1"/>
  <c r="AC635" i="1"/>
  <c r="AG633" i="25"/>
  <c r="AS633" i="25" s="1"/>
  <c r="AG633" i="24"/>
  <c r="AS633" i="24" s="1"/>
  <c r="AG177" i="23"/>
  <c r="AS177" i="23" s="1"/>
  <c r="AE178" i="17"/>
  <c r="AQ178" i="17" s="1"/>
  <c r="AC627" i="1"/>
  <c r="AG625" i="25"/>
  <c r="AS625" i="25" s="1"/>
  <c r="AG625" i="24"/>
  <c r="AS625" i="24" s="1"/>
  <c r="AG596" i="23"/>
  <c r="AS596" i="23" s="1"/>
  <c r="AE451" i="17"/>
  <c r="AQ451" i="17" s="1"/>
  <c r="AC619" i="1"/>
  <c r="AG617" i="25"/>
  <c r="AS617" i="25" s="1"/>
  <c r="AG617" i="24"/>
  <c r="AS617" i="24" s="1"/>
  <c r="AG332" i="23"/>
  <c r="AS332" i="23" s="1"/>
  <c r="AE24" i="17"/>
  <c r="AQ24" i="17" s="1"/>
  <c r="AC613" i="1"/>
  <c r="AG199" i="25"/>
  <c r="AS199" i="25" s="1"/>
  <c r="AG197" i="24"/>
  <c r="AS197" i="24" s="1"/>
  <c r="AG309" i="23"/>
  <c r="AS309" i="23" s="1"/>
  <c r="AE318" i="17"/>
  <c r="AQ318" i="17" s="1"/>
  <c r="AC605" i="1"/>
  <c r="AG137" i="25"/>
  <c r="AS137" i="25" s="1"/>
  <c r="AG132" i="24"/>
  <c r="AS132" i="24" s="1"/>
  <c r="AG220" i="23"/>
  <c r="AS220" i="23" s="1"/>
  <c r="AE222" i="17"/>
  <c r="AQ222" i="17" s="1"/>
  <c r="AC412" i="1"/>
  <c r="AG61" i="25"/>
  <c r="AS61" i="25" s="1"/>
  <c r="AG117" i="24"/>
  <c r="AS117" i="24" s="1"/>
  <c r="AG348" i="23"/>
  <c r="AS348" i="23" s="1"/>
  <c r="AE274" i="17"/>
  <c r="AQ274" i="17" s="1"/>
  <c r="AC384" i="1"/>
  <c r="AG250" i="25"/>
  <c r="AS250" i="25" s="1"/>
  <c r="AG217" i="24"/>
  <c r="AS217" i="24" s="1"/>
  <c r="AG300" i="23"/>
  <c r="AS300" i="23" s="1"/>
  <c r="AE251" i="17"/>
  <c r="AQ251" i="17" s="1"/>
  <c r="AC376" i="1"/>
  <c r="AG337" i="25"/>
  <c r="AS337" i="25" s="1"/>
  <c r="AG290" i="24"/>
  <c r="AS290" i="24" s="1"/>
  <c r="AG436" i="23"/>
  <c r="AS436" i="23" s="1"/>
  <c r="AE534" i="17"/>
  <c r="AQ534" i="17" s="1"/>
  <c r="AC368" i="1"/>
  <c r="AG305" i="25"/>
  <c r="AS305" i="25" s="1"/>
  <c r="AG76" i="24"/>
  <c r="AS76" i="24" s="1"/>
  <c r="AG107" i="23"/>
  <c r="AS107" i="23" s="1"/>
  <c r="AE386" i="17"/>
  <c r="AQ386" i="17" s="1"/>
  <c r="AC360" i="1"/>
  <c r="AG224" i="25"/>
  <c r="AS224" i="25" s="1"/>
  <c r="AG102" i="24"/>
  <c r="AS102" i="24" s="1"/>
  <c r="AG92" i="23"/>
  <c r="AS92" i="23" s="1"/>
  <c r="AE85" i="17"/>
  <c r="AQ85" i="17" s="1"/>
  <c r="AC343" i="1"/>
  <c r="AG355" i="25"/>
  <c r="AS355" i="25" s="1"/>
  <c r="AG336" i="24"/>
  <c r="AS336" i="24" s="1"/>
  <c r="AG515" i="23"/>
  <c r="AS515" i="23" s="1"/>
  <c r="AE521" i="17"/>
  <c r="AQ521" i="17" s="1"/>
  <c r="AC335" i="1"/>
  <c r="AG331" i="25"/>
  <c r="AS331" i="25" s="1"/>
  <c r="AG323" i="24"/>
  <c r="AS323" i="24" s="1"/>
  <c r="AG488" i="23"/>
  <c r="AS488" i="23" s="1"/>
  <c r="AE500" i="17"/>
  <c r="AQ500" i="17" s="1"/>
  <c r="AC327" i="1"/>
  <c r="AG85" i="25"/>
  <c r="AS85" i="25" s="1"/>
  <c r="AG180" i="24"/>
  <c r="AS180" i="24" s="1"/>
  <c r="AG292" i="23"/>
  <c r="AS292" i="23" s="1"/>
  <c r="AE117" i="17"/>
  <c r="AQ117" i="17" s="1"/>
  <c r="AC319" i="1"/>
  <c r="AG54" i="25"/>
  <c r="AS54" i="25" s="1"/>
  <c r="AG153" i="24"/>
  <c r="AS153" i="24" s="1"/>
  <c r="AG249" i="23"/>
  <c r="AS249" i="23" s="1"/>
  <c r="AE52" i="17"/>
  <c r="AQ52" i="17" s="1"/>
  <c r="AC311" i="1"/>
  <c r="AG343" i="25"/>
  <c r="AS343" i="25" s="1"/>
  <c r="AG297" i="24"/>
  <c r="AS297" i="24" s="1"/>
  <c r="AG472" i="23"/>
  <c r="AS472" i="23" s="1"/>
  <c r="AE537" i="17"/>
  <c r="AQ537" i="17" s="1"/>
  <c r="AC303" i="1"/>
  <c r="AG98" i="25"/>
  <c r="AS98" i="25" s="1"/>
  <c r="AG90" i="24"/>
  <c r="AS90" i="24" s="1"/>
  <c r="AG155" i="23"/>
  <c r="AS155" i="23" s="1"/>
  <c r="AE153" i="17"/>
  <c r="AQ153" i="17" s="1"/>
  <c r="AC295" i="1"/>
  <c r="AG99" i="25"/>
  <c r="AS99" i="25" s="1"/>
  <c r="AG273" i="24"/>
  <c r="AS273" i="24" s="1"/>
  <c r="AG424" i="23"/>
  <c r="AS424" i="23" s="1"/>
  <c r="AE83" i="17"/>
  <c r="AQ83" i="17" s="1"/>
  <c r="AC287" i="1"/>
  <c r="AG321" i="25"/>
  <c r="AS321" i="25" s="1"/>
  <c r="AG305" i="24"/>
  <c r="AS305" i="24" s="1"/>
  <c r="AG514" i="23"/>
  <c r="AS514" i="23" s="1"/>
  <c r="AE566" i="17"/>
  <c r="AQ566" i="17" s="1"/>
  <c r="AC277" i="1"/>
  <c r="AG122" i="25"/>
  <c r="AS122" i="25" s="1"/>
  <c r="AG123" i="24"/>
  <c r="AS123" i="24" s="1"/>
  <c r="AG181" i="23"/>
  <c r="AS181" i="23" s="1"/>
  <c r="AE132" i="17"/>
  <c r="AQ132" i="17" s="1"/>
  <c r="AC269" i="1"/>
  <c r="AG40" i="25"/>
  <c r="AS40" i="25" s="1"/>
  <c r="AG110" i="24"/>
  <c r="AS110" i="24" s="1"/>
  <c r="AG200" i="23"/>
  <c r="AS200" i="23" s="1"/>
  <c r="AE235" i="17"/>
  <c r="AQ235" i="17" s="1"/>
  <c r="AC261" i="1"/>
  <c r="AG78" i="25"/>
  <c r="AS78" i="25" s="1"/>
  <c r="AG58" i="24"/>
  <c r="AS58" i="24" s="1"/>
  <c r="AG250" i="23"/>
  <c r="AS250" i="23" s="1"/>
  <c r="AE202" i="17"/>
  <c r="AQ202" i="17" s="1"/>
  <c r="AC253" i="1"/>
  <c r="AG93" i="25"/>
  <c r="AS93" i="25" s="1"/>
  <c r="AG84" i="24"/>
  <c r="AS84" i="24" s="1"/>
  <c r="AG144" i="23"/>
  <c r="AS144" i="23" s="1"/>
  <c r="AE144" i="17"/>
  <c r="AQ144" i="17" s="1"/>
  <c r="AC245" i="1"/>
  <c r="AG2" i="25"/>
  <c r="AS2" i="25" s="1"/>
  <c r="AG2" i="24"/>
  <c r="AS2" i="24" s="1"/>
  <c r="AG2" i="23"/>
  <c r="AS2" i="23" s="1"/>
  <c r="AE7" i="17"/>
  <c r="AQ7" i="17" s="1"/>
  <c r="AC237" i="1"/>
  <c r="AG531" i="25"/>
  <c r="AS531" i="25" s="1"/>
  <c r="AG531" i="24"/>
  <c r="AS531" i="24" s="1"/>
  <c r="AG214" i="23"/>
  <c r="AS214" i="23" s="1"/>
  <c r="AE38" i="17"/>
  <c r="AQ38" i="17" s="1"/>
  <c r="AC229" i="1"/>
  <c r="AG523" i="25"/>
  <c r="AS523" i="25" s="1"/>
  <c r="AG523" i="24"/>
  <c r="AS523" i="24" s="1"/>
  <c r="AG47" i="23"/>
  <c r="AS47" i="23" s="1"/>
  <c r="AE48" i="17"/>
  <c r="AQ48" i="17" s="1"/>
  <c r="C440" i="1"/>
  <c r="G388" i="25"/>
  <c r="G364" i="24"/>
  <c r="G557" i="23"/>
  <c r="E563" i="17"/>
  <c r="C438" i="1"/>
  <c r="G280" i="25"/>
  <c r="G142" i="24"/>
  <c r="G224" i="23"/>
  <c r="E499" i="17"/>
  <c r="C436" i="1"/>
  <c r="G230" i="25"/>
  <c r="G52" i="24"/>
  <c r="G130" i="23"/>
  <c r="E453" i="17"/>
  <c r="C434" i="1"/>
  <c r="G103" i="25"/>
  <c r="G97" i="24"/>
  <c r="G170" i="23"/>
  <c r="E172" i="17"/>
  <c r="C432" i="1"/>
  <c r="AE432" i="1" s="1"/>
  <c r="G314" i="25"/>
  <c r="G309" i="24"/>
  <c r="G463" i="23"/>
  <c r="E473" i="17"/>
  <c r="Y561" i="1"/>
  <c r="AC664" i="25"/>
  <c r="AC664" i="24"/>
  <c r="AC664" i="23"/>
  <c r="BC664" i="23" s="1"/>
  <c r="AA667" i="17"/>
  <c r="P562" i="1"/>
  <c r="T665" i="25"/>
  <c r="T665" i="24"/>
  <c r="T665" i="23"/>
  <c r="R663" i="17"/>
  <c r="L567" i="1"/>
  <c r="P670" i="25"/>
  <c r="P670" i="24"/>
  <c r="P670" i="23"/>
  <c r="N668" i="17"/>
  <c r="L563" i="1"/>
  <c r="P666" i="25"/>
  <c r="P666" i="24"/>
  <c r="P666" i="23"/>
  <c r="N670" i="17"/>
  <c r="D524" i="1"/>
  <c r="H583" i="25"/>
  <c r="H583" i="24"/>
  <c r="H84" i="23"/>
  <c r="F80" i="17"/>
  <c r="D516" i="1"/>
  <c r="H575" i="25"/>
  <c r="H575" i="24"/>
  <c r="H401" i="23"/>
  <c r="F55" i="17"/>
  <c r="D508" i="1"/>
  <c r="H567" i="25"/>
  <c r="H567" i="24"/>
  <c r="H160" i="23"/>
  <c r="F159" i="17"/>
  <c r="D500" i="1"/>
  <c r="H559" i="25"/>
  <c r="H559" i="24"/>
  <c r="H156" i="23"/>
  <c r="F155" i="17"/>
  <c r="K526" i="1"/>
  <c r="O585" i="25"/>
  <c r="O585" i="24"/>
  <c r="O172" i="23"/>
  <c r="M133" i="17"/>
  <c r="K518" i="1"/>
  <c r="O577" i="25"/>
  <c r="O315" i="23"/>
  <c r="O577" i="24"/>
  <c r="M430" i="17"/>
  <c r="K510" i="1"/>
  <c r="O569" i="25"/>
  <c r="O569" i="24"/>
  <c r="O190" i="23"/>
  <c r="M428" i="17"/>
  <c r="K502" i="1"/>
  <c r="O561" i="25"/>
  <c r="O561" i="24"/>
  <c r="O399" i="23"/>
  <c r="M90" i="17"/>
  <c r="H528" i="1"/>
  <c r="L587" i="25"/>
  <c r="L587" i="24"/>
  <c r="L37" i="23"/>
  <c r="J348" i="17"/>
  <c r="H520" i="1"/>
  <c r="L579" i="25"/>
  <c r="L579" i="24"/>
  <c r="L148" i="23"/>
  <c r="J148" i="17"/>
  <c r="H512" i="1"/>
  <c r="L571" i="25"/>
  <c r="L571" i="24"/>
  <c r="L560" i="23"/>
  <c r="J135" i="17"/>
  <c r="AM135" i="17" s="1"/>
  <c r="H504" i="1"/>
  <c r="L563" i="25"/>
  <c r="L563" i="24"/>
  <c r="L428" i="23"/>
  <c r="J84" i="17"/>
  <c r="Z530" i="1"/>
  <c r="AD589" i="25"/>
  <c r="AD589" i="24"/>
  <c r="AD189" i="23"/>
  <c r="AB421" i="17"/>
  <c r="Z522" i="1"/>
  <c r="AD581" i="25"/>
  <c r="AD581" i="24"/>
  <c r="AD219" i="23"/>
  <c r="AB221" i="17"/>
  <c r="Z514" i="1"/>
  <c r="AD573" i="25"/>
  <c r="AD573" i="24"/>
  <c r="AD146" i="23"/>
  <c r="AB146" i="17"/>
  <c r="Z506" i="1"/>
  <c r="AD565" i="25"/>
  <c r="AD565" i="24"/>
  <c r="AD11" i="23"/>
  <c r="AB9" i="17"/>
  <c r="Z498" i="1"/>
  <c r="AD557" i="25"/>
  <c r="AD557" i="24"/>
  <c r="AD145" i="23"/>
  <c r="AB145" i="17"/>
  <c r="T524" i="1"/>
  <c r="X583" i="25"/>
  <c r="X583" i="24"/>
  <c r="X84" i="23"/>
  <c r="V80" i="17"/>
  <c r="T516" i="1"/>
  <c r="X575" i="25"/>
  <c r="X575" i="24"/>
  <c r="X401" i="23"/>
  <c r="V55" i="17"/>
  <c r="T508" i="1"/>
  <c r="X567" i="25"/>
  <c r="X567" i="24"/>
  <c r="X160" i="23"/>
  <c r="V159" i="17"/>
  <c r="T500" i="1"/>
  <c r="X559" i="25"/>
  <c r="X559" i="24"/>
  <c r="X156" i="23"/>
  <c r="V155" i="17"/>
  <c r="AC280" i="1"/>
  <c r="AG95" i="25"/>
  <c r="AS95" i="25" s="1"/>
  <c r="AG86" i="24"/>
  <c r="AS86" i="24" s="1"/>
  <c r="AG151" i="23"/>
  <c r="AS151" i="23" s="1"/>
  <c r="AE150" i="17"/>
  <c r="AQ150" i="17" s="1"/>
  <c r="N663" i="1"/>
  <c r="R415" i="25"/>
  <c r="R348" i="24"/>
  <c r="R536" i="23"/>
  <c r="P627" i="17"/>
  <c r="G664" i="1"/>
  <c r="K318" i="25"/>
  <c r="K266" i="23"/>
  <c r="K183" i="24"/>
  <c r="I541" i="17"/>
  <c r="E664" i="1"/>
  <c r="I318" i="25"/>
  <c r="I183" i="24"/>
  <c r="I266" i="23"/>
  <c r="G541" i="17"/>
  <c r="K663" i="1"/>
  <c r="O415" i="25"/>
  <c r="O348" i="24"/>
  <c r="BD348" i="24" s="1"/>
  <c r="O536" i="23"/>
  <c r="M627" i="17"/>
  <c r="H664" i="1"/>
  <c r="L318" i="25"/>
  <c r="L183" i="24"/>
  <c r="L266" i="23"/>
  <c r="J541" i="17"/>
  <c r="AM541" i="17" s="1"/>
  <c r="S335" i="25"/>
  <c r="S224" i="24"/>
  <c r="S331" i="23"/>
  <c r="Q557" i="17"/>
  <c r="O665" i="1"/>
  <c r="C665" i="1"/>
  <c r="G335" i="25"/>
  <c r="G224" i="24"/>
  <c r="G331" i="23"/>
  <c r="E557" i="17"/>
  <c r="S36" i="2"/>
  <c r="J667" i="1"/>
  <c r="N52" i="25"/>
  <c r="N228" i="24"/>
  <c r="N370" i="23"/>
  <c r="L121" i="17"/>
  <c r="I667" i="1"/>
  <c r="M52" i="25"/>
  <c r="M228" i="24"/>
  <c r="M370" i="23"/>
  <c r="K121" i="17"/>
  <c r="H304" i="25"/>
  <c r="AQ304" i="25" s="1"/>
  <c r="H440" i="24"/>
  <c r="AQ440" i="24" s="1"/>
  <c r="H449" i="23"/>
  <c r="AQ449" i="23" s="1"/>
  <c r="F464" i="17"/>
  <c r="AO464" i="17" s="1"/>
  <c r="AB550" i="1"/>
  <c r="AF290" i="25"/>
  <c r="AF286" i="24"/>
  <c r="AF432" i="23"/>
  <c r="AD449" i="17"/>
  <c r="E549" i="1"/>
  <c r="I295" i="25"/>
  <c r="I293" i="24"/>
  <c r="I441" i="23"/>
  <c r="G456" i="17"/>
  <c r="C546" i="1"/>
  <c r="G365" i="25"/>
  <c r="G341" i="24"/>
  <c r="G523" i="23"/>
  <c r="E532" i="17"/>
  <c r="D603" i="1"/>
  <c r="AE603" i="1" s="1"/>
  <c r="H612" i="25"/>
  <c r="H612" i="24"/>
  <c r="H409" i="23"/>
  <c r="F572" i="17"/>
  <c r="K455" i="1"/>
  <c r="O192" i="25"/>
  <c r="O296" i="23"/>
  <c r="O192" i="24"/>
  <c r="M307" i="17"/>
  <c r="K453" i="1"/>
  <c r="O259" i="25"/>
  <c r="O255" i="24"/>
  <c r="O387" i="23"/>
  <c r="M407" i="17"/>
  <c r="K451" i="1"/>
  <c r="O292" i="25"/>
  <c r="O287" i="24"/>
  <c r="O433" i="23"/>
  <c r="M450" i="17"/>
  <c r="D650" i="1"/>
  <c r="AE650" i="1" s="1"/>
  <c r="H648" i="25"/>
  <c r="H648" i="24"/>
  <c r="H43" i="23"/>
  <c r="F43" i="17"/>
  <c r="D642" i="1"/>
  <c r="AE642" i="1" s="1"/>
  <c r="H640" i="25"/>
  <c r="H640" i="24"/>
  <c r="H166" i="23"/>
  <c r="F165" i="17"/>
  <c r="D634" i="1"/>
  <c r="H632" i="25"/>
  <c r="H632" i="24"/>
  <c r="H394" i="23"/>
  <c r="F539" i="17"/>
  <c r="L626" i="25"/>
  <c r="AD631" i="25"/>
  <c r="X636" i="25"/>
  <c r="M616" i="25"/>
  <c r="O621" i="25"/>
  <c r="M616" i="24"/>
  <c r="L626" i="24"/>
  <c r="AD631" i="24"/>
  <c r="X636" i="24"/>
  <c r="O621" i="24"/>
  <c r="L439" i="23"/>
  <c r="M318" i="23"/>
  <c r="AD511" i="23"/>
  <c r="X534" i="23"/>
  <c r="O120" i="23"/>
  <c r="J494" i="17"/>
  <c r="V573" i="17"/>
  <c r="M236" i="17"/>
  <c r="K232" i="17"/>
  <c r="AB550" i="17"/>
  <c r="AC658" i="1"/>
  <c r="AG656" i="25"/>
  <c r="AS656" i="25" s="1"/>
  <c r="AG656" i="24"/>
  <c r="AS656" i="24" s="1"/>
  <c r="AG73" i="23"/>
  <c r="AS73" i="23" s="1"/>
  <c r="AE66" i="17"/>
  <c r="AQ66" i="17" s="1"/>
  <c r="AC642" i="1"/>
  <c r="AG640" i="25"/>
  <c r="AS640" i="25" s="1"/>
  <c r="AG640" i="24"/>
  <c r="AS640" i="24" s="1"/>
  <c r="AG166" i="23"/>
  <c r="AS166" i="23" s="1"/>
  <c r="AE165" i="17"/>
  <c r="AQ165" i="17" s="1"/>
  <c r="AC634" i="1"/>
  <c r="AG632" i="25"/>
  <c r="AS632" i="25" s="1"/>
  <c r="AG632" i="24"/>
  <c r="AS632" i="24" s="1"/>
  <c r="AG394" i="23"/>
  <c r="AS394" i="23" s="1"/>
  <c r="AE539" i="17"/>
  <c r="AQ539" i="17" s="1"/>
  <c r="AC626" i="1"/>
  <c r="AG624" i="25"/>
  <c r="AS624" i="25" s="1"/>
  <c r="AG624" i="24"/>
  <c r="AS624" i="24" s="1"/>
  <c r="AG307" i="23"/>
  <c r="AS307" i="23" s="1"/>
  <c r="AE316" i="17"/>
  <c r="AQ316" i="17" s="1"/>
  <c r="AC618" i="1"/>
  <c r="AG616" i="25"/>
  <c r="AS616" i="25" s="1"/>
  <c r="AG616" i="24"/>
  <c r="AS616" i="24" s="1"/>
  <c r="AG318" i="23"/>
  <c r="AS318" i="23" s="1"/>
  <c r="AE232" i="17"/>
  <c r="AQ232" i="17" s="1"/>
  <c r="AC612" i="1"/>
  <c r="AG325" i="25"/>
  <c r="AS325" i="25" s="1"/>
  <c r="AG316" i="24"/>
  <c r="AS316" i="24" s="1"/>
  <c r="AG481" i="23"/>
  <c r="AS481" i="23" s="1"/>
  <c r="AE490" i="17"/>
  <c r="AQ490" i="17" s="1"/>
  <c r="AC604" i="1"/>
  <c r="AG244" i="25"/>
  <c r="AS244" i="25" s="1"/>
  <c r="AG245" i="24"/>
  <c r="AS245" i="24" s="1"/>
  <c r="AG378" i="23"/>
  <c r="AS378" i="23" s="1"/>
  <c r="AE389" i="17"/>
  <c r="AQ389" i="17" s="1"/>
  <c r="AC419" i="1"/>
  <c r="AG225" i="25"/>
  <c r="AS225" i="25" s="1"/>
  <c r="AG103" i="24"/>
  <c r="AS103" i="24" s="1"/>
  <c r="AG93" i="23"/>
  <c r="AS93" i="23" s="1"/>
  <c r="AE86" i="17"/>
  <c r="AQ86" i="17" s="1"/>
  <c r="AC411" i="1"/>
  <c r="AG55" i="25"/>
  <c r="AS55" i="25" s="1"/>
  <c r="AG50" i="24"/>
  <c r="AS50" i="24" s="1"/>
  <c r="AG136" i="23"/>
  <c r="AS136" i="23" s="1"/>
  <c r="AE264" i="17"/>
  <c r="AQ264" i="17" s="1"/>
  <c r="AC383" i="1"/>
  <c r="AG115" i="25"/>
  <c r="AS115" i="25" s="1"/>
  <c r="AG168" i="24"/>
  <c r="AS168" i="24" s="1"/>
  <c r="AG303" i="23"/>
  <c r="AS303" i="23" s="1"/>
  <c r="AE174" i="17"/>
  <c r="AQ174" i="17" s="1"/>
  <c r="AC375" i="1"/>
  <c r="AG236" i="25"/>
  <c r="AS236" i="25" s="1"/>
  <c r="AG219" i="24"/>
  <c r="AS219" i="24" s="1"/>
  <c r="AG337" i="23"/>
  <c r="AS337" i="23" s="1"/>
  <c r="AE378" i="17"/>
  <c r="AQ378" i="17" s="1"/>
  <c r="AC367" i="1"/>
  <c r="AG17" i="25"/>
  <c r="AS17" i="25" s="1"/>
  <c r="AG38" i="24"/>
  <c r="AS38" i="24" s="1"/>
  <c r="AG100" i="23"/>
  <c r="AS100" i="23" s="1"/>
  <c r="AE241" i="17"/>
  <c r="AQ241" i="17" s="1"/>
  <c r="AC359" i="1"/>
  <c r="AG106" i="25"/>
  <c r="AS106" i="25" s="1"/>
  <c r="AG20" i="24"/>
  <c r="AS20" i="24" s="1"/>
  <c r="AG108" i="23"/>
  <c r="AS108" i="23" s="1"/>
  <c r="AE129" i="17"/>
  <c r="AQ129" i="17" s="1"/>
  <c r="AC342" i="1"/>
  <c r="AG408" i="25"/>
  <c r="AS408" i="25" s="1"/>
  <c r="AG391" i="24"/>
  <c r="AS391" i="24" s="1"/>
  <c r="AG595" i="23"/>
  <c r="AS595" i="23" s="1"/>
  <c r="AE600" i="17"/>
  <c r="AQ600" i="17" s="1"/>
  <c r="AC334" i="1"/>
  <c r="AG391" i="25"/>
  <c r="AS391" i="25" s="1"/>
  <c r="AG371" i="24"/>
  <c r="AS371" i="24" s="1"/>
  <c r="AG561" i="23"/>
  <c r="AS561" i="23" s="1"/>
  <c r="AE574" i="17"/>
  <c r="AQ574" i="17" s="1"/>
  <c r="AC326" i="1"/>
  <c r="AG155" i="25"/>
  <c r="AS155" i="25" s="1"/>
  <c r="AG51" i="24"/>
  <c r="AS51" i="24" s="1"/>
  <c r="AG111" i="23"/>
  <c r="AS111" i="23" s="1"/>
  <c r="AE328" i="17"/>
  <c r="AQ328" i="17" s="1"/>
  <c r="AC318" i="1"/>
  <c r="AG154" i="25"/>
  <c r="AS154" i="25" s="1"/>
  <c r="AG148" i="24"/>
  <c r="AS148" i="24" s="1"/>
  <c r="AG244" i="23"/>
  <c r="AS244" i="23" s="1"/>
  <c r="AE250" i="17"/>
  <c r="AQ250" i="17" s="1"/>
  <c r="AC310" i="1"/>
  <c r="AG232" i="24"/>
  <c r="AS232" i="24" s="1"/>
  <c r="AG297" i="25"/>
  <c r="AS297" i="25" s="1"/>
  <c r="AG341" i="23"/>
  <c r="AS341" i="23" s="1"/>
  <c r="AE480" i="17"/>
  <c r="AQ480" i="17" s="1"/>
  <c r="AC302" i="1"/>
  <c r="AG397" i="25"/>
  <c r="AS397" i="25" s="1"/>
  <c r="AG400" i="24"/>
  <c r="AS400" i="24" s="1"/>
  <c r="AG618" i="23"/>
  <c r="AS618" i="23" s="1"/>
  <c r="AE617" i="17"/>
  <c r="AQ617" i="17" s="1"/>
  <c r="AC294" i="1"/>
  <c r="AG10" i="25"/>
  <c r="AS10" i="25" s="1"/>
  <c r="AG221" i="24"/>
  <c r="AS221" i="24" s="1"/>
  <c r="AG358" i="23"/>
  <c r="AS358" i="23" s="1"/>
  <c r="AE229" i="17"/>
  <c r="AQ229" i="17" s="1"/>
  <c r="AC286" i="1"/>
  <c r="AG201" i="25"/>
  <c r="AS201" i="25" s="1"/>
  <c r="AG57" i="24"/>
  <c r="AS57" i="24" s="1"/>
  <c r="AG251" i="23"/>
  <c r="AS251" i="23" s="1"/>
  <c r="AE465" i="17"/>
  <c r="AQ465" i="17" s="1"/>
  <c r="AC276" i="1"/>
  <c r="AG124" i="25"/>
  <c r="AS124" i="25" s="1"/>
  <c r="AG152" i="24"/>
  <c r="AS152" i="24" s="1"/>
  <c r="AG248" i="23"/>
  <c r="AS248" i="23" s="1"/>
  <c r="AE190" i="17"/>
  <c r="AQ190" i="17" s="1"/>
  <c r="AC268" i="1"/>
  <c r="AG65" i="25"/>
  <c r="AS65" i="25" s="1"/>
  <c r="AG109" i="24"/>
  <c r="AS109" i="24" s="1"/>
  <c r="AG199" i="23"/>
  <c r="AS199" i="23" s="1"/>
  <c r="AE275" i="17"/>
  <c r="AQ275" i="17" s="1"/>
  <c r="AC260" i="1"/>
  <c r="AG63" i="25"/>
  <c r="AS63" i="25" s="1"/>
  <c r="AG94" i="24"/>
  <c r="AS94" i="24" s="1"/>
  <c r="AG25" i="23"/>
  <c r="AS25" i="23" s="1"/>
  <c r="AE195" i="17"/>
  <c r="AQ195" i="17" s="1"/>
  <c r="AC252" i="1"/>
  <c r="AG47" i="25"/>
  <c r="AS47" i="25" s="1"/>
  <c r="AG44" i="24"/>
  <c r="AS44" i="24" s="1"/>
  <c r="AG80" i="23"/>
  <c r="AS80" i="23" s="1"/>
  <c r="AE75" i="17"/>
  <c r="AQ75" i="17" s="1"/>
  <c r="AC244" i="1"/>
  <c r="AG44" i="25"/>
  <c r="AS44" i="25" s="1"/>
  <c r="AG41" i="24"/>
  <c r="AS41" i="24" s="1"/>
  <c r="AG77" i="23"/>
  <c r="AS77" i="23" s="1"/>
  <c r="AE73" i="17"/>
  <c r="AQ73" i="17" s="1"/>
  <c r="AC236" i="1"/>
  <c r="AG530" i="25"/>
  <c r="AS530" i="25" s="1"/>
  <c r="AG530" i="24"/>
  <c r="AS530" i="24" s="1"/>
  <c r="AG203" i="23"/>
  <c r="AS203" i="23" s="1"/>
  <c r="AE203" i="17"/>
  <c r="AQ203" i="17" s="1"/>
  <c r="D440" i="1"/>
  <c r="H388" i="25"/>
  <c r="AQ388" i="25" s="1"/>
  <c r="H364" i="24"/>
  <c r="AQ364" i="24" s="1"/>
  <c r="H557" i="23"/>
  <c r="AQ557" i="23" s="1"/>
  <c r="F563" i="17"/>
  <c r="AO563" i="17" s="1"/>
  <c r="D438" i="1"/>
  <c r="H280" i="25"/>
  <c r="AQ280" i="25" s="1"/>
  <c r="H142" i="24"/>
  <c r="AQ142" i="24" s="1"/>
  <c r="H224" i="23"/>
  <c r="AQ224" i="23" s="1"/>
  <c r="F499" i="17"/>
  <c r="AO499" i="17" s="1"/>
  <c r="D436" i="1"/>
  <c r="H230" i="25"/>
  <c r="AQ230" i="25" s="1"/>
  <c r="H52" i="24"/>
  <c r="AQ52" i="24" s="1"/>
  <c r="H130" i="23"/>
  <c r="AQ130" i="23" s="1"/>
  <c r="F453" i="17"/>
  <c r="AO453" i="17" s="1"/>
  <c r="D434" i="1"/>
  <c r="H103" i="25"/>
  <c r="AQ103" i="25" s="1"/>
  <c r="H97" i="24"/>
  <c r="AQ97" i="24" s="1"/>
  <c r="H170" i="23"/>
  <c r="AQ170" i="23" s="1"/>
  <c r="F172" i="17"/>
  <c r="AO172" i="17" s="1"/>
  <c r="D432" i="1"/>
  <c r="H314" i="25"/>
  <c r="AQ314" i="25" s="1"/>
  <c r="H309" i="24"/>
  <c r="AQ309" i="24" s="1"/>
  <c r="H463" i="23"/>
  <c r="AQ463" i="23" s="1"/>
  <c r="F473" i="17"/>
  <c r="AO473" i="17" s="1"/>
  <c r="D308" i="1"/>
  <c r="H83" i="25"/>
  <c r="H182" i="24"/>
  <c r="H295" i="23"/>
  <c r="F15" i="17"/>
  <c r="Y568" i="1"/>
  <c r="AC671" i="25"/>
  <c r="AC671" i="24"/>
  <c r="AC671" i="23"/>
  <c r="AA664" i="17"/>
  <c r="BA664" i="17" s="1"/>
  <c r="BC664" i="17" s="1"/>
  <c r="P560" i="1"/>
  <c r="T663" i="25"/>
  <c r="T663" i="24"/>
  <c r="T663" i="23"/>
  <c r="R669" i="17"/>
  <c r="P561" i="1"/>
  <c r="T664" i="25"/>
  <c r="T664" i="24"/>
  <c r="T664" i="23"/>
  <c r="R667" i="17"/>
  <c r="D566" i="1"/>
  <c r="H669" i="25"/>
  <c r="H669" i="24"/>
  <c r="H669" i="23"/>
  <c r="F671" i="17"/>
  <c r="D562" i="1"/>
  <c r="H665" i="25"/>
  <c r="H665" i="24"/>
  <c r="H665" i="23"/>
  <c r="F663" i="17"/>
  <c r="D531" i="1"/>
  <c r="H590" i="25"/>
  <c r="H590" i="24"/>
  <c r="H571" i="23"/>
  <c r="F118" i="17"/>
  <c r="D523" i="1"/>
  <c r="H582" i="25"/>
  <c r="H582" i="24"/>
  <c r="H12" i="23"/>
  <c r="F10" i="17"/>
  <c r="D515" i="1"/>
  <c r="AE515" i="1" s="1"/>
  <c r="H574" i="25"/>
  <c r="H574" i="24"/>
  <c r="H158" i="23"/>
  <c r="F157" i="17"/>
  <c r="D507" i="1"/>
  <c r="H566" i="25"/>
  <c r="H566" i="24"/>
  <c r="H157" i="23"/>
  <c r="F156" i="17"/>
  <c r="D499" i="1"/>
  <c r="H558" i="25"/>
  <c r="H558" i="24"/>
  <c r="H83" i="23"/>
  <c r="F79" i="17"/>
  <c r="K525" i="1"/>
  <c r="O584" i="25"/>
  <c r="BD584" i="25" s="1"/>
  <c r="O584" i="24"/>
  <c r="BD584" i="24" s="1"/>
  <c r="O549" i="23"/>
  <c r="M68" i="17"/>
  <c r="K517" i="1"/>
  <c r="O576" i="25"/>
  <c r="O576" i="24"/>
  <c r="O577" i="23"/>
  <c r="M213" i="17"/>
  <c r="BB213" i="17" s="1"/>
  <c r="K509" i="1"/>
  <c r="O568" i="25"/>
  <c r="O568" i="24"/>
  <c r="O23" i="23"/>
  <c r="M186" i="17"/>
  <c r="K501" i="1"/>
  <c r="O560" i="25"/>
  <c r="O560" i="24"/>
  <c r="BD560" i="24" s="1"/>
  <c r="O159" i="23"/>
  <c r="BD159" i="23" s="1"/>
  <c r="M158" i="17"/>
  <c r="H527" i="1"/>
  <c r="L586" i="25"/>
  <c r="L586" i="24"/>
  <c r="L204" i="23"/>
  <c r="J351" i="17"/>
  <c r="H519" i="1"/>
  <c r="L578" i="25"/>
  <c r="L578" i="24"/>
  <c r="L344" i="23"/>
  <c r="J505" i="17"/>
  <c r="H511" i="1"/>
  <c r="L570" i="25"/>
  <c r="L570" i="24"/>
  <c r="L330" i="23"/>
  <c r="J333" i="17"/>
  <c r="AM333" i="17" s="1"/>
  <c r="H503" i="1"/>
  <c r="L562" i="25"/>
  <c r="L562" i="24"/>
  <c r="L335" i="23"/>
  <c r="J192" i="17"/>
  <c r="Z529" i="1"/>
  <c r="AD588" i="25"/>
  <c r="AD588" i="24"/>
  <c r="AD64" i="23"/>
  <c r="AB374" i="17"/>
  <c r="Z521" i="1"/>
  <c r="AD580" i="25"/>
  <c r="AD580" i="24"/>
  <c r="AD147" i="23"/>
  <c r="AB147" i="17"/>
  <c r="Z513" i="1"/>
  <c r="AD572" i="25"/>
  <c r="AD572" i="24"/>
  <c r="AD314" i="23"/>
  <c r="AB429" i="17"/>
  <c r="Z505" i="1"/>
  <c r="AD564" i="25"/>
  <c r="AD564" i="24"/>
  <c r="AD15" i="23"/>
  <c r="AB13" i="17"/>
  <c r="T531" i="1"/>
  <c r="X590" i="25"/>
  <c r="X590" i="24"/>
  <c r="X571" i="23"/>
  <c r="V118" i="17"/>
  <c r="T523" i="1"/>
  <c r="X582" i="25"/>
  <c r="X582" i="24"/>
  <c r="X12" i="23"/>
  <c r="V10" i="17"/>
  <c r="T515" i="1"/>
  <c r="X574" i="25"/>
  <c r="X574" i="24"/>
  <c r="X158" i="23"/>
  <c r="V157" i="17"/>
  <c r="T507" i="1"/>
  <c r="X566" i="25"/>
  <c r="X566" i="24"/>
  <c r="X157" i="23"/>
  <c r="V156" i="17"/>
  <c r="T499" i="1"/>
  <c r="X558" i="25"/>
  <c r="X558" i="24"/>
  <c r="X83" i="23"/>
  <c r="V79" i="17"/>
  <c r="K415" i="25"/>
  <c r="K536" i="23"/>
  <c r="K348" i="24"/>
  <c r="I627" i="17"/>
  <c r="O663" i="1"/>
  <c r="S415" i="25"/>
  <c r="S348" i="24"/>
  <c r="S536" i="23"/>
  <c r="Q627" i="17"/>
  <c r="E662" i="1"/>
  <c r="I348" i="25"/>
  <c r="I244" i="24"/>
  <c r="I362" i="23"/>
  <c r="E362" i="23" s="1"/>
  <c r="G564" i="17"/>
  <c r="J664" i="1"/>
  <c r="N318" i="25"/>
  <c r="N183" i="24"/>
  <c r="N266" i="23"/>
  <c r="L541" i="17"/>
  <c r="N664" i="1"/>
  <c r="R318" i="25"/>
  <c r="R183" i="24"/>
  <c r="R266" i="23"/>
  <c r="P541" i="17"/>
  <c r="K335" i="25"/>
  <c r="K331" i="23"/>
  <c r="K224" i="24"/>
  <c r="I557" i="17"/>
  <c r="G665" i="1"/>
  <c r="M335" i="25"/>
  <c r="M224" i="24"/>
  <c r="M331" i="23"/>
  <c r="K557" i="17"/>
  <c r="I665" i="1"/>
  <c r="D667" i="1"/>
  <c r="H52" i="25"/>
  <c r="AQ52" i="25" s="1"/>
  <c r="H228" i="24"/>
  <c r="AQ228" i="24" s="1"/>
  <c r="H370" i="23"/>
  <c r="AQ370" i="23" s="1"/>
  <c r="F121" i="17"/>
  <c r="AO121" i="17" s="1"/>
  <c r="L663" i="1"/>
  <c r="P415" i="25"/>
  <c r="P348" i="24"/>
  <c r="P536" i="23"/>
  <c r="N627" i="17"/>
  <c r="D545" i="1"/>
  <c r="H346" i="25"/>
  <c r="AQ346" i="25" s="1"/>
  <c r="H332" i="24"/>
  <c r="AQ332" i="24" s="1"/>
  <c r="H503" i="23"/>
  <c r="AQ503" i="23" s="1"/>
  <c r="F516" i="17"/>
  <c r="AO516" i="17" s="1"/>
  <c r="V550" i="1"/>
  <c r="Z290" i="25"/>
  <c r="Z286" i="24"/>
  <c r="Z432" i="23"/>
  <c r="X449" i="17"/>
  <c r="C549" i="1"/>
  <c r="G295" i="25"/>
  <c r="G293" i="24"/>
  <c r="G441" i="23"/>
  <c r="E456" i="17"/>
  <c r="M546" i="1"/>
  <c r="Q365" i="25"/>
  <c r="Q341" i="24"/>
  <c r="Q523" i="23"/>
  <c r="O532" i="17"/>
  <c r="T602" i="1"/>
  <c r="X611" i="25"/>
  <c r="X611" i="24"/>
  <c r="X316" i="23"/>
  <c r="V431" i="17"/>
  <c r="Q192" i="25"/>
  <c r="Q192" i="24"/>
  <c r="Q296" i="23"/>
  <c r="O307" i="17"/>
  <c r="M453" i="1"/>
  <c r="Q259" i="25"/>
  <c r="Q255" i="24"/>
  <c r="Q387" i="23"/>
  <c r="O407" i="17"/>
  <c r="M451" i="1"/>
  <c r="Q292" i="25"/>
  <c r="Q287" i="24"/>
  <c r="Q433" i="23"/>
  <c r="O450" i="17"/>
  <c r="D649" i="1"/>
  <c r="AE649" i="1" s="1"/>
  <c r="H647" i="25"/>
  <c r="H647" i="24"/>
  <c r="H104" i="23"/>
  <c r="F99" i="17"/>
  <c r="D641" i="1"/>
  <c r="AE641" i="1" s="1"/>
  <c r="H639" i="25"/>
  <c r="H639" i="24"/>
  <c r="H94" i="23"/>
  <c r="F95" i="17"/>
  <c r="D617" i="1"/>
  <c r="H615" i="25"/>
  <c r="H615" i="24"/>
  <c r="H512" i="23"/>
  <c r="F210" i="17"/>
  <c r="AC657" i="1"/>
  <c r="AG655" i="25"/>
  <c r="AS655" i="25" s="1"/>
  <c r="AG655" i="24"/>
  <c r="AS655" i="24" s="1"/>
  <c r="AG139" i="23"/>
  <c r="AS139" i="23" s="1"/>
  <c r="AE137" i="17"/>
  <c r="AQ137" i="17" s="1"/>
  <c r="AC641" i="1"/>
  <c r="AG639" i="25"/>
  <c r="AS639" i="25" s="1"/>
  <c r="AG639" i="24"/>
  <c r="AS639" i="24" s="1"/>
  <c r="AG94" i="23"/>
  <c r="AS94" i="23" s="1"/>
  <c r="AE95" i="17"/>
  <c r="AQ95" i="17" s="1"/>
  <c r="AC633" i="1"/>
  <c r="AG631" i="25"/>
  <c r="AS631" i="25" s="1"/>
  <c r="AG631" i="24"/>
  <c r="AS631" i="24" s="1"/>
  <c r="AG511" i="23"/>
  <c r="AS511" i="23" s="1"/>
  <c r="AE550" i="17"/>
  <c r="AQ550" i="17" s="1"/>
  <c r="AC625" i="1"/>
  <c r="AG623" i="25"/>
  <c r="AS623" i="25" s="1"/>
  <c r="AG623" i="24"/>
  <c r="AS623" i="24" s="1"/>
  <c r="AG89" i="23"/>
  <c r="AS89" i="23" s="1"/>
  <c r="AE88" i="17"/>
  <c r="AQ88" i="17" s="1"/>
  <c r="AC617" i="1"/>
  <c r="AG615" i="25"/>
  <c r="AS615" i="25" s="1"/>
  <c r="AG615" i="24"/>
  <c r="AS615" i="24" s="1"/>
  <c r="AG512" i="23"/>
  <c r="AS512" i="23" s="1"/>
  <c r="AE210" i="17"/>
  <c r="AQ210" i="17" s="1"/>
  <c r="AC611" i="1"/>
  <c r="AG272" i="25"/>
  <c r="AS272" i="25" s="1"/>
  <c r="AG268" i="24"/>
  <c r="AS268" i="24" s="1"/>
  <c r="AG410" i="23"/>
  <c r="AS410" i="23" s="1"/>
  <c r="AE424" i="17"/>
  <c r="AQ424" i="17" s="1"/>
  <c r="AC418" i="1"/>
  <c r="AG182" i="25"/>
  <c r="AS182" i="25" s="1"/>
  <c r="AG72" i="24"/>
  <c r="AS72" i="24" s="1"/>
  <c r="AG49" i="23"/>
  <c r="AS49" i="23" s="1"/>
  <c r="AE21" i="17"/>
  <c r="AQ21" i="17" s="1"/>
  <c r="AC410" i="1"/>
  <c r="AG25" i="25"/>
  <c r="AS25" i="25" s="1"/>
  <c r="AG237" i="24"/>
  <c r="AS237" i="24" s="1"/>
  <c r="AG197" i="23"/>
  <c r="AS197" i="23" s="1"/>
  <c r="AE305" i="17"/>
  <c r="AQ305" i="17" s="1"/>
  <c r="AC382" i="1"/>
  <c r="AG12" i="25"/>
  <c r="AS12" i="25" s="1"/>
  <c r="AG284" i="24"/>
  <c r="AS284" i="24" s="1"/>
  <c r="AG450" i="23"/>
  <c r="AS450" i="23" s="1"/>
  <c r="AE342" i="17"/>
  <c r="AQ342" i="17" s="1"/>
  <c r="AC374" i="1"/>
  <c r="AG138" i="25"/>
  <c r="AS138" i="25" s="1"/>
  <c r="AG133" i="24"/>
  <c r="AS133" i="24" s="1"/>
  <c r="AG221" i="23"/>
  <c r="AS221" i="23" s="1"/>
  <c r="AE175" i="17"/>
  <c r="AQ175" i="17" s="1"/>
  <c r="AC366" i="1"/>
  <c r="AG28" i="25"/>
  <c r="AS28" i="25" s="1"/>
  <c r="AG25" i="24"/>
  <c r="AS25" i="24" s="1"/>
  <c r="AG74" i="23"/>
  <c r="AS74" i="23" s="1"/>
  <c r="AE227" i="17"/>
  <c r="AQ227" i="17" s="1"/>
  <c r="AC358" i="1"/>
  <c r="AG181" i="25"/>
  <c r="AS181" i="25" s="1"/>
  <c r="AG99" i="24"/>
  <c r="AS99" i="24" s="1"/>
  <c r="AG85" i="23"/>
  <c r="AS85" i="23" s="1"/>
  <c r="AE58" i="17"/>
  <c r="AQ58" i="17" s="1"/>
  <c r="AC341" i="1"/>
  <c r="AG407" i="25"/>
  <c r="AS407" i="25" s="1"/>
  <c r="AG390" i="24"/>
  <c r="AS390" i="24" s="1"/>
  <c r="AG594" i="23"/>
  <c r="AS594" i="23" s="1"/>
  <c r="AE598" i="17"/>
  <c r="AQ598" i="17" s="1"/>
  <c r="AC333" i="1"/>
  <c r="AG428" i="25"/>
  <c r="AS428" i="25" s="1"/>
  <c r="AG409" i="24"/>
  <c r="AS409" i="24" s="1"/>
  <c r="AG628" i="23"/>
  <c r="AS628" i="23" s="1"/>
  <c r="AE632" i="17"/>
  <c r="AQ632" i="17" s="1"/>
  <c r="AC325" i="1"/>
  <c r="AG166" i="25"/>
  <c r="AS166" i="25" s="1"/>
  <c r="AG255" i="23"/>
  <c r="AS255" i="23" s="1"/>
  <c r="AG161" i="24"/>
  <c r="AS161" i="24" s="1"/>
  <c r="AE261" i="17"/>
  <c r="AQ261" i="17" s="1"/>
  <c r="AC317" i="1"/>
  <c r="AG4" i="25"/>
  <c r="AS4" i="25" s="1"/>
  <c r="AG4" i="24"/>
  <c r="AS4" i="24" s="1"/>
  <c r="AG4" i="23"/>
  <c r="AS4" i="23" s="1"/>
  <c r="AE3" i="17"/>
  <c r="AQ3" i="17" s="1"/>
  <c r="AC309" i="1"/>
  <c r="AG156" i="25"/>
  <c r="AS156" i="25" s="1"/>
  <c r="AG71" i="24"/>
  <c r="AS71" i="24" s="1"/>
  <c r="AG112" i="23"/>
  <c r="AS112" i="23" s="1"/>
  <c r="AE324" i="17"/>
  <c r="AQ324" i="17" s="1"/>
  <c r="AC301" i="1"/>
  <c r="AG398" i="25"/>
  <c r="AS398" i="25" s="1"/>
  <c r="AG399" i="24"/>
  <c r="AS399" i="24" s="1"/>
  <c r="AG617" i="23"/>
  <c r="AS617" i="23" s="1"/>
  <c r="AE616" i="17"/>
  <c r="AQ616" i="17" s="1"/>
  <c r="AC293" i="1"/>
  <c r="AG116" i="25"/>
  <c r="AS116" i="25" s="1"/>
  <c r="AG239" i="24"/>
  <c r="AS239" i="24" s="1"/>
  <c r="AG366" i="23"/>
  <c r="AS366" i="23" s="1"/>
  <c r="AE59" i="17"/>
  <c r="AQ59" i="17" s="1"/>
  <c r="AC285" i="1"/>
  <c r="AG121" i="25"/>
  <c r="AS121" i="25" s="1"/>
  <c r="AG141" i="24"/>
  <c r="AS141" i="24" s="1"/>
  <c r="AG86" i="23"/>
  <c r="AS86" i="23" s="1"/>
  <c r="AE403" i="17"/>
  <c r="AQ403" i="17" s="1"/>
  <c r="AC275" i="1"/>
  <c r="AG29" i="25"/>
  <c r="AS29" i="25" s="1"/>
  <c r="AG30" i="24"/>
  <c r="AS30" i="24" s="1"/>
  <c r="AG53" i="23"/>
  <c r="AS53" i="23" s="1"/>
  <c r="AE23" i="17"/>
  <c r="AQ23" i="17" s="1"/>
  <c r="AC267" i="1"/>
  <c r="AG143" i="25"/>
  <c r="AS143" i="25" s="1"/>
  <c r="AG55" i="24"/>
  <c r="AS55" i="24" s="1"/>
  <c r="AG127" i="23"/>
  <c r="AS127" i="23" s="1"/>
  <c r="AE381" i="17"/>
  <c r="AQ381" i="17" s="1"/>
  <c r="AC259" i="1"/>
  <c r="AG43" i="25"/>
  <c r="AS43" i="25" s="1"/>
  <c r="AG66" i="24"/>
  <c r="AS66" i="24" s="1"/>
  <c r="AG56" i="23"/>
  <c r="AS56" i="23" s="1"/>
  <c r="AE326" i="17"/>
  <c r="AQ326" i="17" s="1"/>
  <c r="AC251" i="1"/>
  <c r="AG277" i="25"/>
  <c r="AS277" i="25" s="1"/>
  <c r="AG149" i="24"/>
  <c r="AS149" i="24" s="1"/>
  <c r="AG34" i="23"/>
  <c r="AS34" i="23" s="1"/>
  <c r="AE168" i="17"/>
  <c r="AQ168" i="17" s="1"/>
  <c r="AC243" i="1"/>
  <c r="AG46" i="25"/>
  <c r="AS46" i="25" s="1"/>
  <c r="AG43" i="24"/>
  <c r="AS43" i="24" s="1"/>
  <c r="AG79" i="23"/>
  <c r="AS79" i="23" s="1"/>
  <c r="AE76" i="17"/>
  <c r="AQ76" i="17" s="1"/>
  <c r="AC235" i="1"/>
  <c r="AG529" i="25"/>
  <c r="AS529" i="25" s="1"/>
  <c r="AG529" i="24"/>
  <c r="AS529" i="24" s="1"/>
  <c r="AG213" i="23"/>
  <c r="AS213" i="23" s="1"/>
  <c r="AE217" i="17"/>
  <c r="AQ217" i="17" s="1"/>
  <c r="K440" i="1"/>
  <c r="O388" i="25"/>
  <c r="O364" i="24"/>
  <c r="O557" i="23"/>
  <c r="M563" i="17"/>
  <c r="K438" i="1"/>
  <c r="O280" i="25"/>
  <c r="O142" i="24"/>
  <c r="O224" i="23"/>
  <c r="M499" i="17"/>
  <c r="K436" i="1"/>
  <c r="O230" i="25"/>
  <c r="O52" i="24"/>
  <c r="O130" i="23"/>
  <c r="M453" i="17"/>
  <c r="K434" i="1"/>
  <c r="O103" i="25"/>
  <c r="O97" i="24"/>
  <c r="O170" i="23"/>
  <c r="M172" i="17"/>
  <c r="K432" i="1"/>
  <c r="O314" i="25"/>
  <c r="O309" i="24"/>
  <c r="O463" i="23"/>
  <c r="M473" i="17"/>
  <c r="Y567" i="1"/>
  <c r="AC670" i="25"/>
  <c r="AC670" i="24"/>
  <c r="BC670" i="24" s="1"/>
  <c r="AC670" i="23"/>
  <c r="BC670" i="23" s="1"/>
  <c r="AA668" i="17"/>
  <c r="BA668" i="17" s="1"/>
  <c r="BC668" i="17" s="1"/>
  <c r="P568" i="1"/>
  <c r="T671" i="25"/>
  <c r="T671" i="24"/>
  <c r="T671" i="23"/>
  <c r="R664" i="17"/>
  <c r="Y560" i="1"/>
  <c r="AC663" i="25"/>
  <c r="AC663" i="24"/>
  <c r="AC663" i="23"/>
  <c r="AA669" i="17"/>
  <c r="L566" i="1"/>
  <c r="P669" i="25"/>
  <c r="P669" i="24"/>
  <c r="P669" i="23"/>
  <c r="N671" i="17"/>
  <c r="P665" i="25"/>
  <c r="P665" i="24"/>
  <c r="P665" i="23"/>
  <c r="N663" i="17"/>
  <c r="D530" i="1"/>
  <c r="AE530" i="1" s="1"/>
  <c r="H589" i="25"/>
  <c r="H589" i="24"/>
  <c r="H189" i="23"/>
  <c r="F421" i="17"/>
  <c r="D522" i="1"/>
  <c r="H581" i="25"/>
  <c r="H581" i="24"/>
  <c r="H219" i="23"/>
  <c r="F221" i="17"/>
  <c r="D514" i="1"/>
  <c r="H573" i="25"/>
  <c r="H573" i="24"/>
  <c r="H146" i="23"/>
  <c r="F146" i="17"/>
  <c r="D506" i="1"/>
  <c r="AE506" i="1" s="1"/>
  <c r="H565" i="25"/>
  <c r="H565" i="24"/>
  <c r="H11" i="23"/>
  <c r="F9" i="17"/>
  <c r="D498" i="1"/>
  <c r="H557" i="25"/>
  <c r="H557" i="24"/>
  <c r="H145" i="23"/>
  <c r="F145" i="17"/>
  <c r="K524" i="1"/>
  <c r="O583" i="25"/>
  <c r="O583" i="24"/>
  <c r="O84" i="23"/>
  <c r="M80" i="17"/>
  <c r="K516" i="1"/>
  <c r="O575" i="25"/>
  <c r="BD575" i="25" s="1"/>
  <c r="O575" i="24"/>
  <c r="BD575" i="24" s="1"/>
  <c r="O401" i="23"/>
  <c r="M55" i="17"/>
  <c r="K508" i="1"/>
  <c r="O567" i="25"/>
  <c r="O567" i="24"/>
  <c r="O160" i="23"/>
  <c r="M159" i="17"/>
  <c r="BB159" i="17" s="1"/>
  <c r="K500" i="1"/>
  <c r="O559" i="25"/>
  <c r="O559" i="24"/>
  <c r="O156" i="23"/>
  <c r="M155" i="17"/>
  <c r="H526" i="1"/>
  <c r="L585" i="25"/>
  <c r="L585" i="24"/>
  <c r="L172" i="23"/>
  <c r="J133" i="17"/>
  <c r="H518" i="1"/>
  <c r="L577" i="25"/>
  <c r="L577" i="24"/>
  <c r="L315" i="23"/>
  <c r="J430" i="17"/>
  <c r="H510" i="1"/>
  <c r="L569" i="25"/>
  <c r="L569" i="24"/>
  <c r="L190" i="23"/>
  <c r="J428" i="17"/>
  <c r="H502" i="1"/>
  <c r="L561" i="25"/>
  <c r="L561" i="24"/>
  <c r="L399" i="23"/>
  <c r="J90" i="17"/>
  <c r="AM90" i="17" s="1"/>
  <c r="Z528" i="1"/>
  <c r="AD587" i="25"/>
  <c r="AD587" i="24"/>
  <c r="AD37" i="23"/>
  <c r="AB348" i="17"/>
  <c r="Z520" i="1"/>
  <c r="AD579" i="25"/>
  <c r="AD579" i="24"/>
  <c r="AD148" i="23"/>
  <c r="AB148" i="17"/>
  <c r="Z512" i="1"/>
  <c r="AD571" i="25"/>
  <c r="AD571" i="24"/>
  <c r="AD560" i="23"/>
  <c r="AB135" i="17"/>
  <c r="Z504" i="1"/>
  <c r="AD563" i="25"/>
  <c r="AD563" i="24"/>
  <c r="AD428" i="23"/>
  <c r="AB84" i="17"/>
  <c r="T530" i="1"/>
  <c r="X589" i="25"/>
  <c r="X589" i="24"/>
  <c r="X189" i="23"/>
  <c r="V421" i="17"/>
  <c r="T522" i="1"/>
  <c r="X581" i="25"/>
  <c r="X581" i="24"/>
  <c r="X219" i="23"/>
  <c r="V221" i="17"/>
  <c r="T514" i="1"/>
  <c r="X573" i="25"/>
  <c r="X573" i="24"/>
  <c r="X146" i="23"/>
  <c r="V146" i="17"/>
  <c r="T506" i="1"/>
  <c r="X565" i="24"/>
  <c r="X565" i="25"/>
  <c r="X11" i="23"/>
  <c r="V9" i="17"/>
  <c r="T498" i="1"/>
  <c r="X557" i="24"/>
  <c r="X557" i="25"/>
  <c r="X145" i="23"/>
  <c r="V145" i="17"/>
  <c r="G662" i="1"/>
  <c r="K348" i="25"/>
  <c r="K362" i="23"/>
  <c r="K244" i="24"/>
  <c r="I564" i="17"/>
  <c r="K662" i="1"/>
  <c r="O348" i="25"/>
  <c r="O244" i="24"/>
  <c r="O362" i="23"/>
  <c r="M564" i="17"/>
  <c r="M662" i="1"/>
  <c r="Q348" i="25"/>
  <c r="Q244" i="24"/>
  <c r="Q362" i="23"/>
  <c r="O564" i="17"/>
  <c r="P663" i="1"/>
  <c r="T415" i="25"/>
  <c r="T348" i="24"/>
  <c r="T536" i="23"/>
  <c r="R627" i="17"/>
  <c r="K667" i="1"/>
  <c r="O52" i="25"/>
  <c r="O228" i="24"/>
  <c r="O370" i="23"/>
  <c r="M121" i="17"/>
  <c r="Q52" i="25"/>
  <c r="Q228" i="24"/>
  <c r="Q370" i="23"/>
  <c r="O121" i="17"/>
  <c r="M667" i="1"/>
  <c r="S228" i="24"/>
  <c r="S52" i="25"/>
  <c r="S370" i="23"/>
  <c r="Q121" i="17"/>
  <c r="O667" i="1"/>
  <c r="L52" i="25"/>
  <c r="L228" i="24"/>
  <c r="L370" i="23"/>
  <c r="AO370" i="23" s="1"/>
  <c r="J121" i="17"/>
  <c r="H667" i="1"/>
  <c r="K665" i="1"/>
  <c r="O335" i="25"/>
  <c r="O224" i="24"/>
  <c r="O331" i="23"/>
  <c r="M557" i="17"/>
  <c r="AB545" i="1"/>
  <c r="AF346" i="25"/>
  <c r="AF332" i="24"/>
  <c r="AF503" i="23"/>
  <c r="AD516" i="17"/>
  <c r="R550" i="1"/>
  <c r="V290" i="25"/>
  <c r="V286" i="24"/>
  <c r="V432" i="23"/>
  <c r="T449" i="17"/>
  <c r="M549" i="1"/>
  <c r="Q295" i="25"/>
  <c r="Q293" i="24"/>
  <c r="Q441" i="23"/>
  <c r="O456" i="17"/>
  <c r="D546" i="1"/>
  <c r="H365" i="25"/>
  <c r="AQ365" i="25" s="1"/>
  <c r="H341" i="24"/>
  <c r="AQ341" i="24" s="1"/>
  <c r="H523" i="23"/>
  <c r="AQ523" i="23" s="1"/>
  <c r="F532" i="17"/>
  <c r="AO532" i="17" s="1"/>
  <c r="I602" i="1"/>
  <c r="M611" i="24"/>
  <c r="M611" i="25"/>
  <c r="M316" i="23"/>
  <c r="K431" i="17"/>
  <c r="D455" i="1"/>
  <c r="H192" i="25"/>
  <c r="AQ192" i="25" s="1"/>
  <c r="H192" i="24"/>
  <c r="AQ192" i="24" s="1"/>
  <c r="H296" i="23"/>
  <c r="AQ296" i="23" s="1"/>
  <c r="F307" i="17"/>
  <c r="AO307" i="17" s="1"/>
  <c r="D453" i="1"/>
  <c r="H259" i="25"/>
  <c r="AQ259" i="25" s="1"/>
  <c r="H255" i="24"/>
  <c r="AQ255" i="24" s="1"/>
  <c r="H387" i="23"/>
  <c r="AQ387" i="23" s="1"/>
  <c r="F407" i="17"/>
  <c r="AO407" i="17" s="1"/>
  <c r="D451" i="1"/>
  <c r="H292" i="25"/>
  <c r="AQ292" i="25" s="1"/>
  <c r="H287" i="24"/>
  <c r="AQ287" i="24" s="1"/>
  <c r="H433" i="23"/>
  <c r="AQ433" i="23" s="1"/>
  <c r="F450" i="17"/>
  <c r="AO450" i="17" s="1"/>
  <c r="D648" i="1"/>
  <c r="AE648" i="1" s="1"/>
  <c r="H646" i="25"/>
  <c r="H646" i="24"/>
  <c r="H317" i="23"/>
  <c r="F571" i="17"/>
  <c r="D640" i="1"/>
  <c r="AE640" i="1" s="1"/>
  <c r="H638" i="25"/>
  <c r="H638" i="24"/>
  <c r="H18" i="23"/>
  <c r="F18" i="17"/>
  <c r="D632" i="1"/>
  <c r="H630" i="25"/>
  <c r="H630" i="24"/>
  <c r="H612" i="23"/>
  <c r="F491" i="17"/>
  <c r="X634" i="25"/>
  <c r="M614" i="25"/>
  <c r="L624" i="25"/>
  <c r="AD629" i="25"/>
  <c r="O619" i="25"/>
  <c r="L624" i="24"/>
  <c r="X634" i="24"/>
  <c r="M614" i="24"/>
  <c r="AD629" i="24"/>
  <c r="O619" i="24"/>
  <c r="AD350" i="23"/>
  <c r="O281" i="23"/>
  <c r="L307" i="23"/>
  <c r="X427" i="23"/>
  <c r="M123" i="23"/>
  <c r="AB361" i="17"/>
  <c r="J316" i="17"/>
  <c r="V445" i="17"/>
  <c r="M288" i="17"/>
  <c r="K114" i="17"/>
  <c r="AC656" i="1"/>
  <c r="AG654" i="25"/>
  <c r="AS654" i="25" s="1"/>
  <c r="AG654" i="24"/>
  <c r="AS654" i="24" s="1"/>
  <c r="AG180" i="23"/>
  <c r="AS180" i="23" s="1"/>
  <c r="AE182" i="17"/>
  <c r="AQ182" i="17" s="1"/>
  <c r="AC648" i="1"/>
  <c r="AG646" i="25"/>
  <c r="AS646" i="25" s="1"/>
  <c r="AG646" i="24"/>
  <c r="AS646" i="24" s="1"/>
  <c r="AG317" i="23"/>
  <c r="AS317" i="23" s="1"/>
  <c r="AE571" i="17"/>
  <c r="AQ571" i="17" s="1"/>
  <c r="AC640" i="1"/>
  <c r="AG638" i="25"/>
  <c r="AS638" i="25" s="1"/>
  <c r="AG638" i="24"/>
  <c r="AS638" i="24" s="1"/>
  <c r="AG18" i="23"/>
  <c r="AS18" i="23" s="1"/>
  <c r="AE18" i="17"/>
  <c r="AQ18" i="17" s="1"/>
  <c r="AC632" i="1"/>
  <c r="AG630" i="25"/>
  <c r="AS630" i="25" s="1"/>
  <c r="AG630" i="24"/>
  <c r="AS630" i="24" s="1"/>
  <c r="AG612" i="23"/>
  <c r="AS612" i="23" s="1"/>
  <c r="AE491" i="17"/>
  <c r="AQ491" i="17" s="1"/>
  <c r="AC624" i="1"/>
  <c r="AG622" i="25"/>
  <c r="AS622" i="25" s="1"/>
  <c r="AG622" i="24"/>
  <c r="AS622" i="24" s="1"/>
  <c r="AG97" i="23"/>
  <c r="AS97" i="23" s="1"/>
  <c r="AE399" i="17"/>
  <c r="AQ399" i="17" s="1"/>
  <c r="AC616" i="1"/>
  <c r="AG614" i="25"/>
  <c r="AS614" i="25" s="1"/>
  <c r="AG614" i="24"/>
  <c r="AS614" i="24" s="1"/>
  <c r="AG123" i="23"/>
  <c r="AS123" i="23" s="1"/>
  <c r="AE114" i="17"/>
  <c r="AQ114" i="17" s="1"/>
  <c r="AC610" i="1"/>
  <c r="AG219" i="25"/>
  <c r="AS219" i="25" s="1"/>
  <c r="AG216" i="24"/>
  <c r="AS216" i="24" s="1"/>
  <c r="AG336" i="23"/>
  <c r="AS336" i="23" s="1"/>
  <c r="AE345" i="17"/>
  <c r="AQ345" i="17" s="1"/>
  <c r="AC417" i="1"/>
  <c r="AG100" i="25"/>
  <c r="AS100" i="25" s="1"/>
  <c r="AG19" i="24"/>
  <c r="AS19" i="24" s="1"/>
  <c r="AG76" i="23"/>
  <c r="AS76" i="23" s="1"/>
  <c r="AE94" i="17"/>
  <c r="AQ94" i="17" s="1"/>
  <c r="AC409" i="1"/>
  <c r="AG89" i="25"/>
  <c r="AS89" i="25" s="1"/>
  <c r="AG80" i="24"/>
  <c r="AS80" i="24" s="1"/>
  <c r="AG140" i="23"/>
  <c r="AS140" i="23" s="1"/>
  <c r="AE140" i="17"/>
  <c r="AQ140" i="17" s="1"/>
  <c r="AC381" i="1"/>
  <c r="AG170" i="25"/>
  <c r="AS170" i="25" s="1"/>
  <c r="AG283" i="24"/>
  <c r="AS283" i="24" s="1"/>
  <c r="AG451" i="23"/>
  <c r="AS451" i="23" s="1"/>
  <c r="AE466" i="17"/>
  <c r="AQ466" i="17" s="1"/>
  <c r="AC373" i="1"/>
  <c r="AG53" i="25"/>
  <c r="AS53" i="25" s="1"/>
  <c r="AG37" i="24"/>
  <c r="AS37" i="24" s="1"/>
  <c r="AG41" i="23"/>
  <c r="AS41" i="23" s="1"/>
  <c r="AE193" i="17"/>
  <c r="AQ193" i="17" s="1"/>
  <c r="AC365" i="1"/>
  <c r="AG11" i="25"/>
  <c r="AS11" i="25" s="1"/>
  <c r="AG22" i="24"/>
  <c r="AS22" i="24" s="1"/>
  <c r="AG63" i="23"/>
  <c r="AS63" i="23" s="1"/>
  <c r="AE110" i="17"/>
  <c r="AQ110" i="17" s="1"/>
  <c r="AC357" i="1"/>
  <c r="AG145" i="25"/>
  <c r="AS145" i="25" s="1"/>
  <c r="AG157" i="24"/>
  <c r="AS157" i="24" s="1"/>
  <c r="AG186" i="23"/>
  <c r="AS186" i="23" s="1"/>
  <c r="AE67" i="17"/>
  <c r="AQ67" i="17" s="1"/>
  <c r="AC340" i="1"/>
  <c r="AG433" i="25"/>
  <c r="AS433" i="25" s="1"/>
  <c r="AG416" i="24"/>
  <c r="AS416" i="24" s="1"/>
  <c r="AG635" i="23"/>
  <c r="AS635" i="23" s="1"/>
  <c r="AE644" i="17"/>
  <c r="AQ644" i="17" s="1"/>
  <c r="AC332" i="1"/>
  <c r="AG413" i="25"/>
  <c r="AS413" i="25" s="1"/>
  <c r="AG393" i="24"/>
  <c r="AS393" i="24" s="1"/>
  <c r="AG601" i="23"/>
  <c r="AS601" i="23" s="1"/>
  <c r="AE609" i="17"/>
  <c r="AQ609" i="17" s="1"/>
  <c r="AC324" i="1"/>
  <c r="AG376" i="25"/>
  <c r="AS376" i="25" s="1"/>
  <c r="AG357" i="24"/>
  <c r="AS357" i="24" s="1"/>
  <c r="AG552" i="23"/>
  <c r="AS552" i="23" s="1"/>
  <c r="AE567" i="17"/>
  <c r="AQ567" i="17" s="1"/>
  <c r="AC316" i="1"/>
  <c r="AG38" i="25"/>
  <c r="AS38" i="25" s="1"/>
  <c r="AG40" i="24"/>
  <c r="AS40" i="24" s="1"/>
  <c r="AG69" i="23"/>
  <c r="AS69" i="23" s="1"/>
  <c r="AE63" i="17"/>
  <c r="AQ63" i="17" s="1"/>
  <c r="AC308" i="1"/>
  <c r="AG83" i="25"/>
  <c r="AS83" i="25" s="1"/>
  <c r="AG182" i="24"/>
  <c r="AS182" i="24" s="1"/>
  <c r="AG295" i="23"/>
  <c r="AS295" i="23" s="1"/>
  <c r="AE15" i="17"/>
  <c r="AQ15" i="17" s="1"/>
  <c r="AC300" i="1"/>
  <c r="AG405" i="25"/>
  <c r="AS405" i="25" s="1"/>
  <c r="AG403" i="24"/>
  <c r="AS403" i="24" s="1"/>
  <c r="AG621" i="23"/>
  <c r="AS621" i="23" s="1"/>
  <c r="AE621" i="17"/>
  <c r="AQ621" i="17" s="1"/>
  <c r="AC292" i="1"/>
  <c r="AG48" i="25"/>
  <c r="AS48" i="25" s="1"/>
  <c r="AG45" i="24"/>
  <c r="AS45" i="24" s="1"/>
  <c r="AG81" i="23"/>
  <c r="AS81" i="23" s="1"/>
  <c r="AE77" i="17"/>
  <c r="AQ77" i="17" s="1"/>
  <c r="AC284" i="1"/>
  <c r="AG131" i="25"/>
  <c r="AS131" i="25" s="1"/>
  <c r="AG177" i="24"/>
  <c r="AS177" i="24" s="1"/>
  <c r="AG233" i="23"/>
  <c r="AS233" i="23" s="1"/>
  <c r="AE412" i="17"/>
  <c r="AQ412" i="17" s="1"/>
  <c r="AC274" i="1"/>
  <c r="AG14" i="25"/>
  <c r="AS14" i="25" s="1"/>
  <c r="AG29" i="24"/>
  <c r="AS29" i="24" s="1"/>
  <c r="AG52" i="23"/>
  <c r="AS52" i="23" s="1"/>
  <c r="AE96" i="17"/>
  <c r="AQ96" i="17" s="1"/>
  <c r="AC266" i="1"/>
  <c r="AG68" i="25"/>
  <c r="AS68" i="25" s="1"/>
  <c r="AG205" i="24"/>
  <c r="AS205" i="24" s="1"/>
  <c r="AG323" i="23"/>
  <c r="AS323" i="23" s="1"/>
  <c r="AE124" i="17"/>
  <c r="AQ124" i="17" s="1"/>
  <c r="AC258" i="1"/>
  <c r="AG30" i="25"/>
  <c r="AS30" i="25" s="1"/>
  <c r="AG175" i="24"/>
  <c r="AS175" i="24" s="1"/>
  <c r="AG131" i="23"/>
  <c r="AS131" i="23" s="1"/>
  <c r="AE310" i="17"/>
  <c r="AQ310" i="17" s="1"/>
  <c r="AC250" i="1"/>
  <c r="AG187" i="25"/>
  <c r="AS187" i="25" s="1"/>
  <c r="AG105" i="24"/>
  <c r="AS105" i="24" s="1"/>
  <c r="AG59" i="23"/>
  <c r="AS59" i="23" s="1"/>
  <c r="AE50" i="17"/>
  <c r="AQ50" i="17" s="1"/>
  <c r="AC242" i="1"/>
  <c r="AG536" i="25"/>
  <c r="AS536" i="25" s="1"/>
  <c r="AG536" i="24"/>
  <c r="AS536" i="24" s="1"/>
  <c r="AG208" i="23"/>
  <c r="AS208" i="23" s="1"/>
  <c r="AE392" i="17"/>
  <c r="AQ392" i="17" s="1"/>
  <c r="AC234" i="1"/>
  <c r="AG528" i="25"/>
  <c r="AS528" i="25" s="1"/>
  <c r="AG528" i="24"/>
  <c r="AS528" i="24" s="1"/>
  <c r="AG306" i="23"/>
  <c r="AS306" i="23" s="1"/>
  <c r="AE315" i="17"/>
  <c r="AQ315" i="17" s="1"/>
  <c r="M441" i="1"/>
  <c r="Q380" i="25"/>
  <c r="Q355" i="24"/>
  <c r="Q542" i="23"/>
  <c r="O547" i="17"/>
  <c r="M439" i="1"/>
  <c r="Q312" i="25"/>
  <c r="Q307" i="24"/>
  <c r="Q460" i="23"/>
  <c r="O470" i="17"/>
  <c r="M437" i="1"/>
  <c r="Q211" i="25"/>
  <c r="Q201" i="24"/>
  <c r="Q311" i="23"/>
  <c r="O372" i="17"/>
  <c r="M435" i="1"/>
  <c r="Q107" i="25"/>
  <c r="Q21" i="24"/>
  <c r="Q30" i="23"/>
  <c r="O266" i="17"/>
  <c r="M433" i="1"/>
  <c r="Q351" i="25"/>
  <c r="Q334" i="24"/>
  <c r="Q509" i="23"/>
  <c r="O520" i="17"/>
  <c r="M431" i="1"/>
  <c r="Q252" i="25"/>
  <c r="Q249" i="24"/>
  <c r="Q382" i="23"/>
  <c r="O402" i="17"/>
  <c r="Y566" i="1"/>
  <c r="AC669" i="25"/>
  <c r="AC669" i="24"/>
  <c r="BC669" i="24" s="1"/>
  <c r="AC669" i="23"/>
  <c r="BC669" i="23" s="1"/>
  <c r="AA671" i="17"/>
  <c r="BA671" i="17" s="1"/>
  <c r="BC671" i="17" s="1"/>
  <c r="P567" i="1"/>
  <c r="T670" i="25"/>
  <c r="T670" i="24"/>
  <c r="BD670" i="24" s="1"/>
  <c r="T670" i="23"/>
  <c r="BD670" i="23" s="1"/>
  <c r="R668" i="17"/>
  <c r="BB668" i="17" s="1"/>
  <c r="BD668" i="17" s="1"/>
  <c r="BE668" i="17" s="1"/>
  <c r="BF668" i="17" s="1"/>
  <c r="D560" i="1"/>
  <c r="H663" i="25"/>
  <c r="H663" i="24"/>
  <c r="H663" i="23"/>
  <c r="F669" i="17"/>
  <c r="D565" i="1"/>
  <c r="H668" i="25"/>
  <c r="H668" i="24"/>
  <c r="H668" i="23"/>
  <c r="F665" i="17"/>
  <c r="D561" i="1"/>
  <c r="AE561" i="1" s="1"/>
  <c r="H664" i="25"/>
  <c r="H664" i="24"/>
  <c r="H664" i="23"/>
  <c r="F667" i="17"/>
  <c r="D529" i="1"/>
  <c r="H588" i="25"/>
  <c r="H588" i="24"/>
  <c r="H64" i="23"/>
  <c r="F374" i="17"/>
  <c r="D521" i="1"/>
  <c r="H580" i="25"/>
  <c r="H580" i="24"/>
  <c r="H147" i="23"/>
  <c r="F147" i="17"/>
  <c r="D513" i="1"/>
  <c r="H572" i="25"/>
  <c r="H572" i="24"/>
  <c r="H314" i="23"/>
  <c r="F429" i="17"/>
  <c r="D505" i="1"/>
  <c r="H564" i="25"/>
  <c r="H564" i="24"/>
  <c r="H15" i="23"/>
  <c r="F13" i="17"/>
  <c r="K531" i="1"/>
  <c r="O590" i="25"/>
  <c r="O590" i="24"/>
  <c r="O571" i="23"/>
  <c r="M118" i="17"/>
  <c r="K523" i="1"/>
  <c r="O582" i="25"/>
  <c r="O582" i="24"/>
  <c r="O12" i="23"/>
  <c r="BD12" i="23" s="1"/>
  <c r="M10" i="17"/>
  <c r="K515" i="1"/>
  <c r="O574" i="25"/>
  <c r="O574" i="24"/>
  <c r="O158" i="23"/>
  <c r="M157" i="17"/>
  <c r="K507" i="1"/>
  <c r="O566" i="25"/>
  <c r="BD566" i="25" s="1"/>
  <c r="O566" i="24"/>
  <c r="O157" i="23"/>
  <c r="M156" i="17"/>
  <c r="K499" i="1"/>
  <c r="O558" i="25"/>
  <c r="O558" i="24"/>
  <c r="O83" i="23"/>
  <c r="M79" i="17"/>
  <c r="BB79" i="17" s="1"/>
  <c r="H525" i="1"/>
  <c r="L584" i="25"/>
  <c r="L584" i="24"/>
  <c r="L549" i="23"/>
  <c r="J68" i="17"/>
  <c r="AM68" i="17" s="1"/>
  <c r="H517" i="1"/>
  <c r="L576" i="25"/>
  <c r="L576" i="24"/>
  <c r="L577" i="23"/>
  <c r="J213" i="17"/>
  <c r="H509" i="1"/>
  <c r="L568" i="25"/>
  <c r="L568" i="24"/>
  <c r="L23" i="23"/>
  <c r="J186" i="17"/>
  <c r="H501" i="1"/>
  <c r="L560" i="25"/>
  <c r="L560" i="24"/>
  <c r="L159" i="23"/>
  <c r="J158" i="17"/>
  <c r="AM158" i="17" s="1"/>
  <c r="Z527" i="1"/>
  <c r="AD586" i="25"/>
  <c r="AD586" i="24"/>
  <c r="AD204" i="23"/>
  <c r="AB351" i="17"/>
  <c r="Z519" i="1"/>
  <c r="AD578" i="25"/>
  <c r="AD578" i="24"/>
  <c r="AD344" i="23"/>
  <c r="AB505" i="17"/>
  <c r="Z511" i="1"/>
  <c r="AD570" i="25"/>
  <c r="AD570" i="24"/>
  <c r="AD330" i="23"/>
  <c r="AB333" i="17"/>
  <c r="Z503" i="1"/>
  <c r="AD562" i="25"/>
  <c r="AD562" i="24"/>
  <c r="AD335" i="23"/>
  <c r="AB192" i="17"/>
  <c r="T529" i="1"/>
  <c r="X588" i="25"/>
  <c r="X588" i="24"/>
  <c r="X64" i="23"/>
  <c r="V374" i="17"/>
  <c r="T521" i="1"/>
  <c r="X580" i="25"/>
  <c r="X580" i="24"/>
  <c r="X147" i="23"/>
  <c r="V147" i="17"/>
  <c r="T513" i="1"/>
  <c r="X572" i="25"/>
  <c r="X572" i="24"/>
  <c r="X314" i="23"/>
  <c r="V429" i="17"/>
  <c r="T505" i="1"/>
  <c r="X564" i="25"/>
  <c r="X564" i="24"/>
  <c r="X15" i="23"/>
  <c r="V13" i="17"/>
  <c r="T497" i="1"/>
  <c r="X556" i="25"/>
  <c r="X556" i="24"/>
  <c r="X14" i="23"/>
  <c r="V12" i="17"/>
  <c r="F662" i="1"/>
  <c r="J348" i="25"/>
  <c r="J244" i="24"/>
  <c r="J362" i="23"/>
  <c r="H564" i="17"/>
  <c r="K664" i="1"/>
  <c r="O318" i="25"/>
  <c r="O183" i="24"/>
  <c r="O266" i="23"/>
  <c r="M541" i="17"/>
  <c r="M663" i="1"/>
  <c r="Q415" i="25"/>
  <c r="Q348" i="24"/>
  <c r="Q536" i="23"/>
  <c r="O627" i="17"/>
  <c r="L664" i="1"/>
  <c r="P318" i="25"/>
  <c r="P183" i="24"/>
  <c r="P266" i="23"/>
  <c r="N541" i="17"/>
  <c r="Q662" i="1"/>
  <c r="U348" i="25"/>
  <c r="U244" i="24"/>
  <c r="U362" i="23"/>
  <c r="S564" i="17"/>
  <c r="I666" i="1"/>
  <c r="M193" i="25"/>
  <c r="M302" i="24"/>
  <c r="M468" i="23"/>
  <c r="K127" i="17"/>
  <c r="K370" i="23"/>
  <c r="K52" i="25"/>
  <c r="K228" i="24"/>
  <c r="I121" i="17"/>
  <c r="G667" i="1"/>
  <c r="Q193" i="25"/>
  <c r="Q302" i="24"/>
  <c r="Q468" i="23"/>
  <c r="O127" i="17"/>
  <c r="M666" i="1"/>
  <c r="T193" i="25"/>
  <c r="T302" i="24"/>
  <c r="T468" i="23"/>
  <c r="R127" i="17"/>
  <c r="P666" i="1"/>
  <c r="K666" i="1"/>
  <c r="O193" i="25"/>
  <c r="BD193" i="25" s="1"/>
  <c r="O302" i="24"/>
  <c r="O468" i="23"/>
  <c r="M127" i="17"/>
  <c r="D666" i="1"/>
  <c r="H193" i="25"/>
  <c r="AQ193" i="25" s="1"/>
  <c r="H302" i="24"/>
  <c r="AQ302" i="24" s="1"/>
  <c r="H468" i="23"/>
  <c r="AQ468" i="23" s="1"/>
  <c r="F127" i="17"/>
  <c r="AO127" i="17" s="1"/>
  <c r="V545" i="1"/>
  <c r="Z346" i="25"/>
  <c r="Z332" i="24"/>
  <c r="Z503" i="23"/>
  <c r="X516" i="17"/>
  <c r="E550" i="1"/>
  <c r="I290" i="25"/>
  <c r="I286" i="24"/>
  <c r="I432" i="23"/>
  <c r="G449" i="17"/>
  <c r="D549" i="1"/>
  <c r="H295" i="25"/>
  <c r="AQ295" i="25" s="1"/>
  <c r="H293" i="24"/>
  <c r="AQ293" i="24" s="1"/>
  <c r="H441" i="23"/>
  <c r="AQ441" i="23" s="1"/>
  <c r="F456" i="17"/>
  <c r="AO456" i="17" s="1"/>
  <c r="V549" i="1"/>
  <c r="Z295" i="25"/>
  <c r="Z293" i="24"/>
  <c r="Z441" i="23"/>
  <c r="X456" i="17"/>
  <c r="D602" i="1"/>
  <c r="H611" i="25"/>
  <c r="H611" i="24"/>
  <c r="H316" i="23"/>
  <c r="F431" i="17"/>
  <c r="C454" i="1"/>
  <c r="G223" i="25"/>
  <c r="G225" i="24"/>
  <c r="G345" i="23"/>
  <c r="E356" i="17"/>
  <c r="C452" i="1"/>
  <c r="G315" i="25"/>
  <c r="G310" i="24"/>
  <c r="G466" i="23"/>
  <c r="E475" i="17"/>
  <c r="D647" i="1"/>
  <c r="AE647" i="1" s="1"/>
  <c r="H645" i="25"/>
  <c r="H645" i="24"/>
  <c r="H567" i="23"/>
  <c r="F578" i="17"/>
  <c r="D639" i="1"/>
  <c r="H637" i="25"/>
  <c r="H637" i="24"/>
  <c r="H516" i="23"/>
  <c r="F602" i="17"/>
  <c r="D631" i="1"/>
  <c r="H629" i="25"/>
  <c r="H629" i="24"/>
  <c r="H350" i="23"/>
  <c r="F361" i="17"/>
  <c r="D623" i="1"/>
  <c r="H621" i="25"/>
  <c r="H621" i="24"/>
  <c r="H120" i="23"/>
  <c r="F236" i="17"/>
  <c r="D615" i="1"/>
  <c r="H613" i="25"/>
  <c r="H613" i="24"/>
  <c r="H38" i="23"/>
  <c r="F41" i="17"/>
  <c r="AC655" i="1"/>
  <c r="AG653" i="25"/>
  <c r="AS653" i="25" s="1"/>
  <c r="AG653" i="24"/>
  <c r="AS653" i="24" s="1"/>
  <c r="AG210" i="23"/>
  <c r="AS210" i="23" s="1"/>
  <c r="AE214" i="17"/>
  <c r="AQ214" i="17" s="1"/>
  <c r="AC647" i="1"/>
  <c r="AG645" i="25"/>
  <c r="AS645" i="25" s="1"/>
  <c r="AG645" i="24"/>
  <c r="AS645" i="24" s="1"/>
  <c r="AG567" i="23"/>
  <c r="AS567" i="23" s="1"/>
  <c r="AE578" i="17"/>
  <c r="AQ578" i="17" s="1"/>
  <c r="AC639" i="1"/>
  <c r="AG637" i="25"/>
  <c r="AS637" i="25" s="1"/>
  <c r="AG637" i="24"/>
  <c r="AS637" i="24" s="1"/>
  <c r="AG516" i="23"/>
  <c r="AS516" i="23" s="1"/>
  <c r="AE602" i="17"/>
  <c r="AQ602" i="17" s="1"/>
  <c r="AC631" i="1"/>
  <c r="AG629" i="25"/>
  <c r="AS629" i="25" s="1"/>
  <c r="AG629" i="24"/>
  <c r="AS629" i="24" s="1"/>
  <c r="AG350" i="23"/>
  <c r="AS350" i="23" s="1"/>
  <c r="AE361" i="17"/>
  <c r="AQ361" i="17" s="1"/>
  <c r="AC623" i="1"/>
  <c r="AG621" i="25"/>
  <c r="AS621" i="25" s="1"/>
  <c r="AG621" i="24"/>
  <c r="AS621" i="24" s="1"/>
  <c r="AG120" i="23"/>
  <c r="AS120" i="23" s="1"/>
  <c r="AE236" i="17"/>
  <c r="AQ236" i="17" s="1"/>
  <c r="AC615" i="1"/>
  <c r="AG613" i="25"/>
  <c r="AS613" i="25" s="1"/>
  <c r="AG613" i="24"/>
  <c r="AS613" i="24" s="1"/>
  <c r="AG38" i="23"/>
  <c r="AS38" i="23" s="1"/>
  <c r="AE41" i="17"/>
  <c r="AQ41" i="17" s="1"/>
  <c r="AC609" i="1"/>
  <c r="AG240" i="25"/>
  <c r="AS240" i="25" s="1"/>
  <c r="AG242" i="24"/>
  <c r="AS242" i="24" s="1"/>
  <c r="AG372" i="23"/>
  <c r="AS372" i="23" s="1"/>
  <c r="AE384" i="17"/>
  <c r="AQ384" i="17" s="1"/>
  <c r="AC416" i="1"/>
  <c r="AG36" i="25"/>
  <c r="AS36" i="25" s="1"/>
  <c r="AG201" i="23"/>
  <c r="AS201" i="23" s="1"/>
  <c r="AG111" i="24"/>
  <c r="AS111" i="24" s="1"/>
  <c r="AE215" i="17"/>
  <c r="AQ215" i="17" s="1"/>
  <c r="AC408" i="1"/>
  <c r="AG45" i="25"/>
  <c r="AS45" i="25" s="1"/>
  <c r="AG42" i="24"/>
  <c r="AS42" i="24" s="1"/>
  <c r="AG78" i="23"/>
  <c r="AS78" i="23" s="1"/>
  <c r="AE74" i="17"/>
  <c r="AQ74" i="17" s="1"/>
  <c r="AC380" i="1"/>
  <c r="AG67" i="25"/>
  <c r="AS67" i="25" s="1"/>
  <c r="AG500" i="23"/>
  <c r="AS500" i="23" s="1"/>
  <c r="AG319" i="24"/>
  <c r="AS319" i="24" s="1"/>
  <c r="AE343" i="17"/>
  <c r="AQ343" i="17" s="1"/>
  <c r="AC372" i="1"/>
  <c r="AG39" i="25"/>
  <c r="AS39" i="25" s="1"/>
  <c r="AG139" i="24"/>
  <c r="AS139" i="24" s="1"/>
  <c r="AG241" i="23"/>
  <c r="AS241" i="23" s="1"/>
  <c r="AE183" i="17"/>
  <c r="AQ183" i="17" s="1"/>
  <c r="AC364" i="1"/>
  <c r="AG21" i="25"/>
  <c r="AS21" i="25" s="1"/>
  <c r="AG17" i="24"/>
  <c r="AS17" i="24" s="1"/>
  <c r="AG50" i="23"/>
  <c r="AS50" i="23" s="1"/>
  <c r="AE87" i="17"/>
  <c r="AQ87" i="17" s="1"/>
  <c r="AC356" i="1"/>
  <c r="AG207" i="25"/>
  <c r="AS207" i="25" s="1"/>
  <c r="AG5" i="24"/>
  <c r="AS5" i="24" s="1"/>
  <c r="AG5" i="23"/>
  <c r="AS5" i="23" s="1"/>
  <c r="AE171" i="17"/>
  <c r="AQ171" i="17" s="1"/>
  <c r="AC339" i="1"/>
  <c r="AG438" i="25"/>
  <c r="AS438" i="25" s="1"/>
  <c r="AG415" i="24"/>
  <c r="AS415" i="24" s="1"/>
  <c r="AG631" i="23"/>
  <c r="AS631" i="23" s="1"/>
  <c r="AE654" i="17"/>
  <c r="AQ654" i="17" s="1"/>
  <c r="AC331" i="1"/>
  <c r="AG392" i="25"/>
  <c r="AS392" i="25" s="1"/>
  <c r="AG370" i="24"/>
  <c r="AS370" i="24" s="1"/>
  <c r="AG563" i="23"/>
  <c r="AS563" i="23" s="1"/>
  <c r="AE561" i="17"/>
  <c r="AQ561" i="17" s="1"/>
  <c r="AC323" i="1"/>
  <c r="AG316" i="25"/>
  <c r="AS316" i="25" s="1"/>
  <c r="AG278" i="24"/>
  <c r="AS278" i="24" s="1"/>
  <c r="AG438" i="23"/>
  <c r="AS438" i="23" s="1"/>
  <c r="AE483" i="17"/>
  <c r="AQ483" i="17" s="1"/>
  <c r="AC315" i="1"/>
  <c r="AG136" i="25"/>
  <c r="AS136" i="25" s="1"/>
  <c r="AG131" i="24"/>
  <c r="AS131" i="24" s="1"/>
  <c r="AG218" i="23"/>
  <c r="AS218" i="23" s="1"/>
  <c r="AE219" i="17"/>
  <c r="AQ219" i="17" s="1"/>
  <c r="AC307" i="1"/>
  <c r="AG75" i="25"/>
  <c r="AS75" i="25" s="1"/>
  <c r="AG218" i="24"/>
  <c r="AS218" i="24" s="1"/>
  <c r="AG346" i="23"/>
  <c r="AS346" i="23" s="1"/>
  <c r="AE47" i="17"/>
  <c r="AQ47" i="17" s="1"/>
  <c r="AC299" i="1"/>
  <c r="AG341" i="25"/>
  <c r="AS341" i="25" s="1"/>
  <c r="AG339" i="24"/>
  <c r="AS339" i="24" s="1"/>
  <c r="AG544" i="23"/>
  <c r="AS544" i="23" s="1"/>
  <c r="AE560" i="17"/>
  <c r="AQ560" i="17" s="1"/>
  <c r="AC291" i="1"/>
  <c r="AG91" i="25"/>
  <c r="AS91" i="25" s="1"/>
  <c r="AG82" i="24"/>
  <c r="AS82" i="24" s="1"/>
  <c r="AG142" i="23"/>
  <c r="AS142" i="23" s="1"/>
  <c r="AE142" i="17"/>
  <c r="AQ142" i="17" s="1"/>
  <c r="AC283" i="1"/>
  <c r="AG163" i="25"/>
  <c r="AS163" i="25" s="1"/>
  <c r="AG88" i="24"/>
  <c r="AS88" i="24" s="1"/>
  <c r="AG153" i="23"/>
  <c r="AS153" i="23" s="1"/>
  <c r="AE64" i="17"/>
  <c r="AQ64" i="17" s="1"/>
  <c r="AC273" i="1"/>
  <c r="AG104" i="25"/>
  <c r="AS104" i="25" s="1"/>
  <c r="AG24" i="24"/>
  <c r="AS24" i="24" s="1"/>
  <c r="AG29" i="23"/>
  <c r="AS29" i="23" s="1"/>
  <c r="AE263" i="17"/>
  <c r="AQ263" i="17" s="1"/>
  <c r="AC265" i="1"/>
  <c r="AG209" i="25"/>
  <c r="AS209" i="25" s="1"/>
  <c r="AG210" i="24"/>
  <c r="AS210" i="24" s="1"/>
  <c r="AG328" i="23"/>
  <c r="AS328" i="23" s="1"/>
  <c r="AE331" i="17"/>
  <c r="AQ331" i="17" s="1"/>
  <c r="AC257" i="1"/>
  <c r="AG76" i="25"/>
  <c r="AS76" i="25" s="1"/>
  <c r="AG213" i="24"/>
  <c r="AS213" i="24" s="1"/>
  <c r="AG232" i="23"/>
  <c r="AS232" i="23" s="1"/>
  <c r="AE365" i="17"/>
  <c r="AQ365" i="17" s="1"/>
  <c r="AC249" i="1"/>
  <c r="AG139" i="25"/>
  <c r="AS139" i="25" s="1"/>
  <c r="AG137" i="24"/>
  <c r="AS137" i="24" s="1"/>
  <c r="AG19" i="23"/>
  <c r="AS19" i="23" s="1"/>
  <c r="AE119" i="17"/>
  <c r="AQ119" i="17" s="1"/>
  <c r="AC241" i="1"/>
  <c r="AG535" i="25"/>
  <c r="AS535" i="25" s="1"/>
  <c r="AG535" i="24"/>
  <c r="AS535" i="24" s="1"/>
  <c r="AG434" i="23"/>
  <c r="AS434" i="23" s="1"/>
  <c r="AE408" i="17"/>
  <c r="AQ408" i="17" s="1"/>
  <c r="AC233" i="1"/>
  <c r="AG527" i="25"/>
  <c r="AS527" i="25" s="1"/>
  <c r="AG527" i="24"/>
  <c r="AS527" i="24" s="1"/>
  <c r="AG57" i="23"/>
  <c r="AS57" i="23" s="1"/>
  <c r="AE54" i="17"/>
  <c r="AQ54" i="17" s="1"/>
  <c r="C441" i="1"/>
  <c r="G355" i="24"/>
  <c r="G380" i="25"/>
  <c r="G542" i="23"/>
  <c r="E547" i="17"/>
  <c r="C439" i="1"/>
  <c r="G312" i="25"/>
  <c r="G307" i="24"/>
  <c r="G460" i="23"/>
  <c r="E470" i="17"/>
  <c r="C437" i="1"/>
  <c r="G211" i="25"/>
  <c r="G201" i="24"/>
  <c r="G311" i="23"/>
  <c r="E372" i="17"/>
  <c r="C435" i="1"/>
  <c r="G107" i="25"/>
  <c r="G21" i="24"/>
  <c r="G30" i="23"/>
  <c r="E266" i="17"/>
  <c r="C433" i="1"/>
  <c r="AE433" i="1" s="1"/>
  <c r="G351" i="25"/>
  <c r="G334" i="24"/>
  <c r="G509" i="23"/>
  <c r="E520" i="17"/>
  <c r="C431" i="1"/>
  <c r="G252" i="25"/>
  <c r="G249" i="24"/>
  <c r="G382" i="23"/>
  <c r="E402" i="17"/>
  <c r="Y565" i="1"/>
  <c r="AC668" i="25"/>
  <c r="AC668" i="24"/>
  <c r="AC668" i="23"/>
  <c r="AA665" i="17"/>
  <c r="BA665" i="17" s="1"/>
  <c r="BC665" i="17" s="1"/>
  <c r="P566" i="1"/>
  <c r="T669" i="25"/>
  <c r="BD669" i="25" s="1"/>
  <c r="T669" i="24"/>
  <c r="BD669" i="24" s="1"/>
  <c r="T669" i="23"/>
  <c r="BD669" i="23" s="1"/>
  <c r="R671" i="17"/>
  <c r="L560" i="1"/>
  <c r="P663" i="25"/>
  <c r="P663" i="24"/>
  <c r="P663" i="23"/>
  <c r="N669" i="17"/>
  <c r="L565" i="1"/>
  <c r="P668" i="25"/>
  <c r="P668" i="24"/>
  <c r="P668" i="23"/>
  <c r="N665" i="17"/>
  <c r="L561" i="1"/>
  <c r="P664" i="25"/>
  <c r="P664" i="24"/>
  <c r="P664" i="23"/>
  <c r="N667" i="17"/>
  <c r="D528" i="1"/>
  <c r="H587" i="25"/>
  <c r="H587" i="24"/>
  <c r="H37" i="23"/>
  <c r="F348" i="17"/>
  <c r="D520" i="1"/>
  <c r="H579" i="25"/>
  <c r="H579" i="24"/>
  <c r="H148" i="23"/>
  <c r="F148" i="17"/>
  <c r="D512" i="1"/>
  <c r="H571" i="25"/>
  <c r="H571" i="24"/>
  <c r="H560" i="23"/>
  <c r="F135" i="17"/>
  <c r="D504" i="1"/>
  <c r="H563" i="25"/>
  <c r="H563" i="24"/>
  <c r="H428" i="23"/>
  <c r="F84" i="17"/>
  <c r="K530" i="1"/>
  <c r="O589" i="25"/>
  <c r="O589" i="24"/>
  <c r="O189" i="23"/>
  <c r="M421" i="17"/>
  <c r="K522" i="1"/>
  <c r="O581" i="25"/>
  <c r="O581" i="24"/>
  <c r="O219" i="23"/>
  <c r="M221" i="17"/>
  <c r="K514" i="1"/>
  <c r="O573" i="25"/>
  <c r="O573" i="24"/>
  <c r="O146" i="23"/>
  <c r="M146" i="17"/>
  <c r="K506" i="1"/>
  <c r="O565" i="25"/>
  <c r="O565" i="24"/>
  <c r="O11" i="23"/>
  <c r="M9" i="17"/>
  <c r="K498" i="1"/>
  <c r="O557" i="25"/>
  <c r="O557" i="24"/>
  <c r="O145" i="23"/>
  <c r="M145" i="17"/>
  <c r="H524" i="1"/>
  <c r="L583" i="25"/>
  <c r="L583" i="24"/>
  <c r="L84" i="23"/>
  <c r="J80" i="17"/>
  <c r="AM80" i="17" s="1"/>
  <c r="H516" i="1"/>
  <c r="L575" i="25"/>
  <c r="L575" i="24"/>
  <c r="L401" i="23"/>
  <c r="J55" i="17"/>
  <c r="H508" i="1"/>
  <c r="L567" i="25"/>
  <c r="L567" i="24"/>
  <c r="L160" i="23"/>
  <c r="J159" i="17"/>
  <c r="H500" i="1"/>
  <c r="L559" i="25"/>
  <c r="L559" i="24"/>
  <c r="L156" i="23"/>
  <c r="J155" i="17"/>
  <c r="AM155" i="17" s="1"/>
  <c r="Z526" i="1"/>
  <c r="AD585" i="25"/>
  <c r="AD585" i="24"/>
  <c r="AD172" i="23"/>
  <c r="AB133" i="17"/>
  <c r="Z518" i="1"/>
  <c r="AD577" i="25"/>
  <c r="AD577" i="24"/>
  <c r="AD315" i="23"/>
  <c r="AB430" i="17"/>
  <c r="Z510" i="1"/>
  <c r="AD569" i="25"/>
  <c r="AD569" i="24"/>
  <c r="AD190" i="23"/>
  <c r="AB428" i="17"/>
  <c r="Z502" i="1"/>
  <c r="AD561" i="25"/>
  <c r="AD561" i="24"/>
  <c r="AD399" i="23"/>
  <c r="AB90" i="17"/>
  <c r="T528" i="1"/>
  <c r="X587" i="25"/>
  <c r="X587" i="24"/>
  <c r="X37" i="23"/>
  <c r="V348" i="17"/>
  <c r="T520" i="1"/>
  <c r="X579" i="25"/>
  <c r="X579" i="24"/>
  <c r="X148" i="23"/>
  <c r="V148" i="17"/>
  <c r="T512" i="1"/>
  <c r="X571" i="25"/>
  <c r="X571" i="24"/>
  <c r="X560" i="23"/>
  <c r="V135" i="17"/>
  <c r="T504" i="1"/>
  <c r="X563" i="25"/>
  <c r="X563" i="24"/>
  <c r="X428" i="23"/>
  <c r="V84" i="17"/>
  <c r="O664" i="1"/>
  <c r="S318" i="25"/>
  <c r="S183" i="24"/>
  <c r="S266" i="23"/>
  <c r="Q541" i="17"/>
  <c r="N662" i="1"/>
  <c r="R348" i="25"/>
  <c r="R244" i="24"/>
  <c r="R362" i="23"/>
  <c r="P564" i="17"/>
  <c r="L662" i="1"/>
  <c r="P348" i="25"/>
  <c r="P244" i="24"/>
  <c r="P362" i="23"/>
  <c r="N564" i="17"/>
  <c r="H663" i="1"/>
  <c r="L415" i="25"/>
  <c r="L348" i="24"/>
  <c r="L536" i="23"/>
  <c r="AO536" i="23" s="1"/>
  <c r="J627" i="17"/>
  <c r="AM627" i="17" s="1"/>
  <c r="V664" i="1"/>
  <c r="Z318" i="25"/>
  <c r="Z183" i="24"/>
  <c r="Z266" i="23"/>
  <c r="X541" i="17"/>
  <c r="Q335" i="25"/>
  <c r="Q224" i="24"/>
  <c r="Q331" i="23"/>
  <c r="O557" i="17"/>
  <c r="M665" i="1"/>
  <c r="E665" i="1"/>
  <c r="I335" i="25"/>
  <c r="I224" i="24"/>
  <c r="I331" i="23"/>
  <c r="G557" i="17"/>
  <c r="L193" i="25"/>
  <c r="L302" i="24"/>
  <c r="AO302" i="24" s="1"/>
  <c r="L468" i="23"/>
  <c r="AO468" i="23" s="1"/>
  <c r="J127" i="17"/>
  <c r="H666" i="1"/>
  <c r="M664" i="1"/>
  <c r="Q318" i="25"/>
  <c r="Q183" i="24"/>
  <c r="Q266" i="23"/>
  <c r="O541" i="17"/>
  <c r="U52" i="25"/>
  <c r="U228" i="24"/>
  <c r="U370" i="23"/>
  <c r="S121" i="17"/>
  <c r="Q667" i="1"/>
  <c r="R545" i="1"/>
  <c r="V346" i="25"/>
  <c r="V332" i="24"/>
  <c r="V503" i="23"/>
  <c r="T516" i="17"/>
  <c r="C550" i="1"/>
  <c r="G290" i="25"/>
  <c r="G286" i="24"/>
  <c r="G432" i="23"/>
  <c r="E449" i="17"/>
  <c r="AB546" i="1"/>
  <c r="AF365" i="25"/>
  <c r="AF341" i="24"/>
  <c r="AF523" i="23"/>
  <c r="AD532" i="17"/>
  <c r="AB549" i="1"/>
  <c r="AF295" i="25"/>
  <c r="AF293" i="24"/>
  <c r="AF441" i="23"/>
  <c r="AD456" i="17"/>
  <c r="T601" i="1"/>
  <c r="X610" i="25"/>
  <c r="X610" i="24"/>
  <c r="X454" i="23"/>
  <c r="V163" i="17"/>
  <c r="K454" i="1"/>
  <c r="O223" i="25"/>
  <c r="O225" i="24"/>
  <c r="O345" i="23"/>
  <c r="M356" i="17"/>
  <c r="K452" i="1"/>
  <c r="O315" i="25"/>
  <c r="O310" i="24"/>
  <c r="O466" i="23"/>
  <c r="M475" i="17"/>
  <c r="D646" i="1"/>
  <c r="AE646" i="1" s="1"/>
  <c r="H644" i="25"/>
  <c r="H615" i="23"/>
  <c r="H644" i="24"/>
  <c r="F613" i="17"/>
  <c r="AC654" i="1"/>
  <c r="AG652" i="25"/>
  <c r="AS652" i="25" s="1"/>
  <c r="AG652" i="24"/>
  <c r="AS652" i="24" s="1"/>
  <c r="AG105" i="23"/>
  <c r="AS105" i="23" s="1"/>
  <c r="AE100" i="17"/>
  <c r="AQ100" i="17" s="1"/>
  <c r="AC646" i="1"/>
  <c r="AG644" i="25"/>
  <c r="AS644" i="25" s="1"/>
  <c r="AG644" i="24"/>
  <c r="AS644" i="24" s="1"/>
  <c r="AG615" i="23"/>
  <c r="AS615" i="23" s="1"/>
  <c r="AE613" i="17"/>
  <c r="AQ613" i="17" s="1"/>
  <c r="AC638" i="1"/>
  <c r="AG636" i="25"/>
  <c r="AS636" i="25" s="1"/>
  <c r="AG636" i="24"/>
  <c r="AS636" i="24" s="1"/>
  <c r="AG534" i="23"/>
  <c r="AS534" i="23" s="1"/>
  <c r="AE573" i="17"/>
  <c r="AQ573" i="17" s="1"/>
  <c r="AC630" i="1"/>
  <c r="AG628" i="25"/>
  <c r="AS628" i="25" s="1"/>
  <c r="AG628" i="24"/>
  <c r="AS628" i="24" s="1"/>
  <c r="AG121" i="23"/>
  <c r="AS121" i="23" s="1"/>
  <c r="AE108" i="17"/>
  <c r="AQ108" i="17" s="1"/>
  <c r="AC622" i="1"/>
  <c r="AG620" i="25"/>
  <c r="AS620" i="25" s="1"/>
  <c r="AG620" i="24"/>
  <c r="AS620" i="24" s="1"/>
  <c r="AG535" i="23"/>
  <c r="AS535" i="23" s="1"/>
  <c r="AE287" i="17"/>
  <c r="AQ287" i="17" s="1"/>
  <c r="AC608" i="1"/>
  <c r="AG186" i="24"/>
  <c r="AS186" i="24" s="1"/>
  <c r="AG186" i="25"/>
  <c r="AS186" i="25" s="1"/>
  <c r="AG289" i="23"/>
  <c r="AS289" i="23" s="1"/>
  <c r="AE298" i="17"/>
  <c r="AQ298" i="17" s="1"/>
  <c r="AC415" i="1"/>
  <c r="AG360" i="25"/>
  <c r="AS360" i="25" s="1"/>
  <c r="AG377" i="24"/>
  <c r="AS377" i="24" s="1"/>
  <c r="AG576" i="23"/>
  <c r="AS576" i="23" s="1"/>
  <c r="AE455" i="17"/>
  <c r="AQ455" i="17" s="1"/>
  <c r="AC407" i="1"/>
  <c r="AG8" i="25"/>
  <c r="AS8" i="25" s="1"/>
  <c r="AG424" i="24"/>
  <c r="AS424" i="24" s="1"/>
  <c r="AG10" i="23"/>
  <c r="AS10" i="23" s="1"/>
  <c r="AE8" i="17"/>
  <c r="AQ8" i="17" s="1"/>
  <c r="AC379" i="1"/>
  <c r="AG127" i="25"/>
  <c r="AS127" i="25" s="1"/>
  <c r="AG9" i="24"/>
  <c r="AS9" i="24" s="1"/>
  <c r="AG9" i="23"/>
  <c r="AS9" i="23" s="1"/>
  <c r="AE123" i="17"/>
  <c r="AQ123" i="17" s="1"/>
  <c r="AC371" i="1"/>
  <c r="AG130" i="25"/>
  <c r="AS130" i="25" s="1"/>
  <c r="AG215" i="24"/>
  <c r="AS215" i="24" s="1"/>
  <c r="AG340" i="23"/>
  <c r="AS340" i="23" s="1"/>
  <c r="AE199" i="17"/>
  <c r="AQ199" i="17" s="1"/>
  <c r="AC363" i="1"/>
  <c r="AG20" i="25"/>
  <c r="AS20" i="25" s="1"/>
  <c r="AG31" i="24"/>
  <c r="AS31" i="24" s="1"/>
  <c r="AG54" i="23"/>
  <c r="AS54" i="23" s="1"/>
  <c r="AE37" i="17"/>
  <c r="AQ37" i="17" s="1"/>
  <c r="AC355" i="1"/>
  <c r="AG387" i="25"/>
  <c r="AS387" i="25" s="1"/>
  <c r="AG13" i="24"/>
  <c r="AS13" i="24" s="1"/>
  <c r="AG171" i="23"/>
  <c r="AS171" i="23" s="1"/>
  <c r="AE447" i="17"/>
  <c r="AQ447" i="17" s="1"/>
  <c r="AC338" i="1"/>
  <c r="AG449" i="25"/>
  <c r="AS449" i="25" s="1"/>
  <c r="AG449" i="24"/>
  <c r="AS449" i="24" s="1"/>
  <c r="AG658" i="23"/>
  <c r="AS658" i="23" s="1"/>
  <c r="AE652" i="17"/>
  <c r="AQ652" i="17" s="1"/>
  <c r="AC330" i="1"/>
  <c r="AG377" i="25"/>
  <c r="AS377" i="25" s="1"/>
  <c r="AG346" i="24"/>
  <c r="AS346" i="24" s="1"/>
  <c r="AG533" i="23"/>
  <c r="AS533" i="23" s="1"/>
  <c r="AE525" i="17"/>
  <c r="AQ525" i="17" s="1"/>
  <c r="AC322" i="1"/>
  <c r="AG329" i="25"/>
  <c r="AS329" i="25" s="1"/>
  <c r="AG294" i="24"/>
  <c r="AS294" i="24" s="1"/>
  <c r="AG445" i="23"/>
  <c r="AS445" i="23" s="1"/>
  <c r="AE506" i="17"/>
  <c r="AQ506" i="17" s="1"/>
  <c r="AC314" i="1"/>
  <c r="AG135" i="25"/>
  <c r="AS135" i="25" s="1"/>
  <c r="AG129" i="24"/>
  <c r="AS129" i="24" s="1"/>
  <c r="AG215" i="23"/>
  <c r="AS215" i="23" s="1"/>
  <c r="AE218" i="17"/>
  <c r="AQ218" i="17" s="1"/>
  <c r="AC306" i="1"/>
  <c r="AG158" i="25"/>
  <c r="AS158" i="25" s="1"/>
  <c r="AG206" i="24"/>
  <c r="AS206" i="24" s="1"/>
  <c r="AG324" i="23"/>
  <c r="AS324" i="23" s="1"/>
  <c r="AE36" i="17"/>
  <c r="AQ36" i="17" s="1"/>
  <c r="AC298" i="1"/>
  <c r="AG285" i="25"/>
  <c r="AS285" i="25" s="1"/>
  <c r="AG193" i="24"/>
  <c r="AS193" i="24" s="1"/>
  <c r="AG355" i="23"/>
  <c r="AS355" i="23" s="1"/>
  <c r="AE493" i="17"/>
  <c r="AQ493" i="17" s="1"/>
  <c r="AC290" i="1"/>
  <c r="AG97" i="25"/>
  <c r="AS97" i="25" s="1"/>
  <c r="AG89" i="24"/>
  <c r="AS89" i="24" s="1"/>
  <c r="AG154" i="23"/>
  <c r="AS154" i="23" s="1"/>
  <c r="AE152" i="17"/>
  <c r="AQ152" i="17" s="1"/>
  <c r="AC282" i="1"/>
  <c r="AG96" i="25"/>
  <c r="AS96" i="25" s="1"/>
  <c r="AG87" i="24"/>
  <c r="AS87" i="24" s="1"/>
  <c r="AG152" i="23"/>
  <c r="AS152" i="23" s="1"/>
  <c r="AE151" i="17"/>
  <c r="AQ151" i="17" s="1"/>
  <c r="AC272" i="1"/>
  <c r="AG77" i="25"/>
  <c r="AS77" i="25" s="1"/>
  <c r="AG179" i="24"/>
  <c r="AS179" i="24" s="1"/>
  <c r="AG338" i="23"/>
  <c r="AS338" i="23" s="1"/>
  <c r="AE371" i="17"/>
  <c r="AQ371" i="17" s="1"/>
  <c r="AC264" i="1"/>
  <c r="AG94" i="25"/>
  <c r="AS94" i="25" s="1"/>
  <c r="AG85" i="24"/>
  <c r="AS85" i="24" s="1"/>
  <c r="AG150" i="23"/>
  <c r="AS150" i="23" s="1"/>
  <c r="AE149" i="17"/>
  <c r="AQ149" i="17" s="1"/>
  <c r="AC256" i="1"/>
  <c r="AG60" i="25"/>
  <c r="AS60" i="25" s="1"/>
  <c r="AG240" i="24"/>
  <c r="AS240" i="24" s="1"/>
  <c r="AG367" i="23"/>
  <c r="AS367" i="23" s="1"/>
  <c r="AE355" i="17"/>
  <c r="AQ355" i="17" s="1"/>
  <c r="AC248" i="1"/>
  <c r="AG70" i="25"/>
  <c r="AS70" i="25" s="1"/>
  <c r="AG171" i="24"/>
  <c r="AS171" i="24" s="1"/>
  <c r="AG71" i="23"/>
  <c r="AS71" i="23" s="1"/>
  <c r="AE244" i="17"/>
  <c r="AQ244" i="17" s="1"/>
  <c r="AC240" i="1"/>
  <c r="AG534" i="25"/>
  <c r="AS534" i="25" s="1"/>
  <c r="AG534" i="24"/>
  <c r="AS534" i="24" s="1"/>
  <c r="AG465" i="23"/>
  <c r="AS465" i="23" s="1"/>
  <c r="AE457" i="17"/>
  <c r="AQ457" i="17" s="1"/>
  <c r="AC232" i="1"/>
  <c r="AG526" i="25"/>
  <c r="AS526" i="25" s="1"/>
  <c r="AG526" i="24"/>
  <c r="AS526" i="24" s="1"/>
  <c r="AG217" i="23"/>
  <c r="AS217" i="23" s="1"/>
  <c r="AE220" i="17"/>
  <c r="AQ220" i="17" s="1"/>
  <c r="D441" i="1"/>
  <c r="H380" i="25"/>
  <c r="AQ380" i="25" s="1"/>
  <c r="H355" i="24"/>
  <c r="AQ355" i="24" s="1"/>
  <c r="H542" i="23"/>
  <c r="AQ542" i="23" s="1"/>
  <c r="F547" i="17"/>
  <c r="AO547" i="17" s="1"/>
  <c r="D439" i="1"/>
  <c r="H312" i="25"/>
  <c r="AQ312" i="25" s="1"/>
  <c r="H307" i="24"/>
  <c r="AQ307" i="24" s="1"/>
  <c r="H460" i="23"/>
  <c r="AQ460" i="23" s="1"/>
  <c r="F470" i="17"/>
  <c r="AO470" i="17" s="1"/>
  <c r="D437" i="1"/>
  <c r="H211" i="25"/>
  <c r="AQ211" i="25" s="1"/>
  <c r="H201" i="24"/>
  <c r="AQ201" i="24" s="1"/>
  <c r="H311" i="23"/>
  <c r="AQ311" i="23" s="1"/>
  <c r="F372" i="17"/>
  <c r="AO372" i="17" s="1"/>
  <c r="D435" i="1"/>
  <c r="H107" i="25"/>
  <c r="AQ107" i="25" s="1"/>
  <c r="H21" i="24"/>
  <c r="AQ21" i="24" s="1"/>
  <c r="H30" i="23"/>
  <c r="AQ30" i="23" s="1"/>
  <c r="F266" i="17"/>
  <c r="AO266" i="17" s="1"/>
  <c r="D433" i="1"/>
  <c r="H351" i="25"/>
  <c r="AQ351" i="25" s="1"/>
  <c r="H334" i="24"/>
  <c r="AQ334" i="24" s="1"/>
  <c r="H509" i="23"/>
  <c r="AQ509" i="23" s="1"/>
  <c r="F520" i="17"/>
  <c r="AO520" i="17" s="1"/>
  <c r="D431" i="1"/>
  <c r="H252" i="25"/>
  <c r="AQ252" i="25" s="1"/>
  <c r="H249" i="24"/>
  <c r="AQ249" i="24" s="1"/>
  <c r="H382" i="23"/>
  <c r="AQ382" i="23" s="1"/>
  <c r="F402" i="17"/>
  <c r="AO402" i="17" s="1"/>
  <c r="Y564" i="1"/>
  <c r="AC667" i="25"/>
  <c r="AC667" i="24"/>
  <c r="BC667" i="24" s="1"/>
  <c r="AC667" i="23"/>
  <c r="AA666" i="17"/>
  <c r="P565" i="1"/>
  <c r="T668" i="25"/>
  <c r="BD668" i="25" s="1"/>
  <c r="T668" i="23"/>
  <c r="T668" i="24"/>
  <c r="BD668" i="24" s="1"/>
  <c r="R665" i="17"/>
  <c r="BB665" i="17" s="1"/>
  <c r="D568" i="1"/>
  <c r="AE568" i="1" s="1"/>
  <c r="H671" i="25"/>
  <c r="H671" i="24"/>
  <c r="H671" i="23"/>
  <c r="F664" i="17"/>
  <c r="D564" i="1"/>
  <c r="H667" i="25"/>
  <c r="H667" i="24"/>
  <c r="H667" i="23"/>
  <c r="F666" i="17"/>
  <c r="D527" i="1"/>
  <c r="H586" i="25"/>
  <c r="H586" i="24"/>
  <c r="H204" i="23"/>
  <c r="F351" i="17"/>
  <c r="D519" i="1"/>
  <c r="AE519" i="1" s="1"/>
  <c r="H578" i="25"/>
  <c r="H578" i="24"/>
  <c r="H344" i="23"/>
  <c r="F505" i="17"/>
  <c r="D511" i="1"/>
  <c r="H570" i="25"/>
  <c r="H570" i="24"/>
  <c r="H330" i="23"/>
  <c r="F333" i="17"/>
  <c r="D503" i="1"/>
  <c r="H562" i="25"/>
  <c r="H562" i="24"/>
  <c r="H335" i="23"/>
  <c r="F192" i="17"/>
  <c r="K529" i="1"/>
  <c r="O588" i="25"/>
  <c r="BD588" i="25" s="1"/>
  <c r="O588" i="24"/>
  <c r="BD588" i="24" s="1"/>
  <c r="O64" i="23"/>
  <c r="M374" i="17"/>
  <c r="K521" i="1"/>
  <c r="O580" i="25"/>
  <c r="O580" i="24"/>
  <c r="O147" i="23"/>
  <c r="BD147" i="23" s="1"/>
  <c r="M147" i="17"/>
  <c r="BB147" i="17" s="1"/>
  <c r="K513" i="1"/>
  <c r="O572" i="25"/>
  <c r="O572" i="24"/>
  <c r="O314" i="23"/>
  <c r="BD314" i="23" s="1"/>
  <c r="M429" i="17"/>
  <c r="K505" i="1"/>
  <c r="O564" i="25"/>
  <c r="BD564" i="25" s="1"/>
  <c r="O564" i="24"/>
  <c r="BD564" i="24" s="1"/>
  <c r="O15" i="23"/>
  <c r="BD15" i="23" s="1"/>
  <c r="M13" i="17"/>
  <c r="H531" i="1"/>
  <c r="L590" i="25"/>
  <c r="L590" i="24"/>
  <c r="L571" i="23"/>
  <c r="J118" i="17"/>
  <c r="AM118" i="17" s="1"/>
  <c r="H523" i="1"/>
  <c r="L582" i="25"/>
  <c r="L582" i="24"/>
  <c r="L12" i="23"/>
  <c r="J10" i="17"/>
  <c r="AM10" i="17" s="1"/>
  <c r="H515" i="1"/>
  <c r="L574" i="25"/>
  <c r="L574" i="24"/>
  <c r="L158" i="23"/>
  <c r="J157" i="17"/>
  <c r="AM157" i="17" s="1"/>
  <c r="H507" i="1"/>
  <c r="L566" i="25"/>
  <c r="L566" i="24"/>
  <c r="L157" i="23"/>
  <c r="J156" i="17"/>
  <c r="AM156" i="17" s="1"/>
  <c r="H499" i="1"/>
  <c r="L558" i="25"/>
  <c r="L558" i="24"/>
  <c r="L83" i="23"/>
  <c r="J79" i="17"/>
  <c r="Z525" i="1"/>
  <c r="AD584" i="25"/>
  <c r="AD584" i="24"/>
  <c r="AD549" i="23"/>
  <c r="AB68" i="17"/>
  <c r="Z517" i="1"/>
  <c r="AD576" i="25"/>
  <c r="AD576" i="24"/>
  <c r="AD577" i="23"/>
  <c r="AB213" i="17"/>
  <c r="Z509" i="1"/>
  <c r="AD568" i="25"/>
  <c r="AD568" i="24"/>
  <c r="AD23" i="23"/>
  <c r="AB186" i="17"/>
  <c r="Z501" i="1"/>
  <c r="AD560" i="25"/>
  <c r="AD560" i="24"/>
  <c r="AD159" i="23"/>
  <c r="AB158" i="17"/>
  <c r="T527" i="1"/>
  <c r="X586" i="25"/>
  <c r="X586" i="24"/>
  <c r="X204" i="23"/>
  <c r="V351" i="17"/>
  <c r="T519" i="1"/>
  <c r="X578" i="25"/>
  <c r="X578" i="24"/>
  <c r="X344" i="23"/>
  <c r="V505" i="17"/>
  <c r="T511" i="1"/>
  <c r="X570" i="25"/>
  <c r="X570" i="24"/>
  <c r="X330" i="23"/>
  <c r="V333" i="17"/>
  <c r="T503" i="1"/>
  <c r="X562" i="25"/>
  <c r="X562" i="24"/>
  <c r="X335" i="23"/>
  <c r="V192" i="17"/>
  <c r="S348" i="25"/>
  <c r="S244" i="24"/>
  <c r="S362" i="23"/>
  <c r="Q564" i="17"/>
  <c r="P664" i="1"/>
  <c r="T318" i="25"/>
  <c r="T183" i="24"/>
  <c r="T266" i="23"/>
  <c r="R541" i="17"/>
  <c r="J663" i="1"/>
  <c r="N415" i="25"/>
  <c r="N348" i="24"/>
  <c r="N536" i="23"/>
  <c r="L627" i="17"/>
  <c r="P662" i="1"/>
  <c r="T348" i="25"/>
  <c r="T244" i="24"/>
  <c r="T362" i="23"/>
  <c r="R564" i="17"/>
  <c r="J662" i="1"/>
  <c r="N348" i="25"/>
  <c r="N244" i="24"/>
  <c r="N362" i="23"/>
  <c r="L564" i="17"/>
  <c r="F664" i="1"/>
  <c r="J318" i="25"/>
  <c r="J183" i="24"/>
  <c r="J266" i="23"/>
  <c r="H541" i="17"/>
  <c r="P665" i="1"/>
  <c r="T335" i="25"/>
  <c r="T224" i="24"/>
  <c r="T331" i="23"/>
  <c r="R557" i="17"/>
  <c r="I52" i="25"/>
  <c r="E52" i="25" s="1"/>
  <c r="I228" i="24"/>
  <c r="E228" i="24" s="1"/>
  <c r="I370" i="23"/>
  <c r="E370" i="23" s="1"/>
  <c r="G121" i="17"/>
  <c r="E667" i="1"/>
  <c r="L335" i="25"/>
  <c r="L224" i="24"/>
  <c r="L331" i="23"/>
  <c r="AO331" i="23" s="1"/>
  <c r="J557" i="17"/>
  <c r="AM557" i="17" s="1"/>
  <c r="H665" i="1"/>
  <c r="N335" i="25"/>
  <c r="N224" i="24"/>
  <c r="N331" i="23"/>
  <c r="L557" i="17"/>
  <c r="J665" i="1"/>
  <c r="E547" i="1"/>
  <c r="I246" i="25"/>
  <c r="I437" i="24"/>
  <c r="I379" i="23"/>
  <c r="G395" i="17"/>
  <c r="E545" i="1"/>
  <c r="I346" i="25"/>
  <c r="I332" i="24"/>
  <c r="I503" i="23"/>
  <c r="G516" i="17"/>
  <c r="M550" i="1"/>
  <c r="Q290" i="25"/>
  <c r="Q286" i="24"/>
  <c r="Q432" i="23"/>
  <c r="O449" i="17"/>
  <c r="V546" i="1"/>
  <c r="Z365" i="25"/>
  <c r="Z341" i="24"/>
  <c r="Z523" i="23"/>
  <c r="X532" i="17"/>
  <c r="T600" i="1"/>
  <c r="X609" i="25"/>
  <c r="X609" i="24"/>
  <c r="X408" i="23"/>
  <c r="V309" i="17"/>
  <c r="I601" i="1"/>
  <c r="M610" i="25"/>
  <c r="M610" i="24"/>
  <c r="M454" i="23"/>
  <c r="K163" i="17"/>
  <c r="M454" i="1"/>
  <c r="Q223" i="25"/>
  <c r="Q225" i="24"/>
  <c r="Q345" i="23"/>
  <c r="O356" i="17"/>
  <c r="M452" i="1"/>
  <c r="Q315" i="25"/>
  <c r="Q310" i="24"/>
  <c r="Q466" i="23"/>
  <c r="O475" i="17"/>
  <c r="D653" i="1"/>
  <c r="AE653" i="1" s="1"/>
  <c r="H651" i="25"/>
  <c r="H651" i="24"/>
  <c r="H124" i="23"/>
  <c r="F295" i="17"/>
  <c r="D645" i="1"/>
  <c r="AE645" i="1" s="1"/>
  <c r="H643" i="25"/>
  <c r="H643" i="24"/>
  <c r="H589" i="23"/>
  <c r="F592" i="17"/>
  <c r="D621" i="1"/>
  <c r="H619" i="25"/>
  <c r="H619" i="24"/>
  <c r="H281" i="23"/>
  <c r="F288" i="17"/>
  <c r="AC661" i="1"/>
  <c r="AG659" i="25"/>
  <c r="AS659" i="25" s="1"/>
  <c r="AG659" i="24"/>
  <c r="AS659" i="24" s="1"/>
  <c r="AG591" i="23"/>
  <c r="AS591" i="23" s="1"/>
  <c r="AE268" i="17"/>
  <c r="AQ268" i="17" s="1"/>
  <c r="AC645" i="1"/>
  <c r="AG643" i="25"/>
  <c r="AS643" i="25" s="1"/>
  <c r="AG643" i="24"/>
  <c r="AS643" i="24" s="1"/>
  <c r="AG589" i="23"/>
  <c r="AS589" i="23" s="1"/>
  <c r="AE592" i="17"/>
  <c r="AQ592" i="17" s="1"/>
  <c r="AC637" i="1"/>
  <c r="AG635" i="25"/>
  <c r="AS635" i="25" s="1"/>
  <c r="AG635" i="24"/>
  <c r="AS635" i="24" s="1"/>
  <c r="AG634" i="23"/>
  <c r="AS634" i="23" s="1"/>
  <c r="AE570" i="17"/>
  <c r="AQ570" i="17" s="1"/>
  <c r="AC629" i="1"/>
  <c r="AG627" i="25"/>
  <c r="AS627" i="25" s="1"/>
  <c r="AG627" i="24"/>
  <c r="AS627" i="24" s="1"/>
  <c r="AG333" i="23"/>
  <c r="AS333" i="23" s="1"/>
  <c r="AE503" i="17"/>
  <c r="AQ503" i="17" s="1"/>
  <c r="AC621" i="1"/>
  <c r="AG619" i="25"/>
  <c r="AS619" i="25" s="1"/>
  <c r="AG619" i="24"/>
  <c r="AS619" i="24" s="1"/>
  <c r="AG281" i="23"/>
  <c r="AS281" i="23" s="1"/>
  <c r="AE288" i="17"/>
  <c r="AQ288" i="17" s="1"/>
  <c r="AC607" i="1"/>
  <c r="AG149" i="25"/>
  <c r="AS149" i="25" s="1"/>
  <c r="AG145" i="24"/>
  <c r="AS145" i="24" s="1"/>
  <c r="AG239" i="23"/>
  <c r="AS239" i="23" s="1"/>
  <c r="AE247" i="17"/>
  <c r="AQ247" i="17" s="1"/>
  <c r="AC414" i="1"/>
  <c r="AG264" i="25"/>
  <c r="AS264" i="25" s="1"/>
  <c r="AG259" i="24"/>
  <c r="AS259" i="24" s="1"/>
  <c r="AG396" i="23"/>
  <c r="AS396" i="23" s="1"/>
  <c r="AE414" i="17"/>
  <c r="AQ414" i="17" s="1"/>
  <c r="AC386" i="1"/>
  <c r="AG169" i="25"/>
  <c r="AS169" i="25" s="1"/>
  <c r="AG27" i="24"/>
  <c r="AS27" i="24" s="1"/>
  <c r="BJ27" i="24" s="1"/>
  <c r="AG90" i="23"/>
  <c r="AS90" i="23" s="1"/>
  <c r="AE259" i="17"/>
  <c r="AQ259" i="17" s="1"/>
  <c r="AC378" i="1"/>
  <c r="AG87" i="25"/>
  <c r="AS87" i="25" s="1"/>
  <c r="AG184" i="24"/>
  <c r="AS184" i="24" s="1"/>
  <c r="AG287" i="23"/>
  <c r="AS287" i="23" s="1"/>
  <c r="AE28" i="17"/>
  <c r="AQ28" i="17" s="1"/>
  <c r="AC370" i="1"/>
  <c r="AG31" i="25"/>
  <c r="AS31" i="25" s="1"/>
  <c r="AG8" i="24"/>
  <c r="AS8" i="24" s="1"/>
  <c r="AG8" i="23"/>
  <c r="AS8" i="23" s="1"/>
  <c r="AE26" i="17"/>
  <c r="AQ26" i="17" s="1"/>
  <c r="AC362" i="1"/>
  <c r="AG173" i="25"/>
  <c r="AS173" i="25" s="1"/>
  <c r="AG6" i="24"/>
  <c r="AS6" i="24" s="1"/>
  <c r="AG6" i="23"/>
  <c r="AS6" i="23" s="1"/>
  <c r="AE136" i="17"/>
  <c r="AQ136" i="17" s="1"/>
  <c r="AC354" i="1"/>
  <c r="AG371" i="25"/>
  <c r="AS371" i="25" s="1"/>
  <c r="AG118" i="24"/>
  <c r="AS118" i="24" s="1"/>
  <c r="AG28" i="23"/>
  <c r="AS28" i="23" s="1"/>
  <c r="AE377" i="17"/>
  <c r="AQ377" i="17" s="1"/>
  <c r="AC337" i="1"/>
  <c r="AG450" i="25"/>
  <c r="AS450" i="25" s="1"/>
  <c r="AG450" i="24"/>
  <c r="AS450" i="24" s="1"/>
  <c r="AG657" i="23"/>
  <c r="AS657" i="23" s="1"/>
  <c r="AE651" i="17"/>
  <c r="AQ651" i="17" s="1"/>
  <c r="AC329" i="1"/>
  <c r="AG258" i="25"/>
  <c r="AS258" i="25" s="1"/>
  <c r="AG324" i="24"/>
  <c r="AS324" i="24" s="1"/>
  <c r="AG493" i="23"/>
  <c r="AS493" i="23" s="1"/>
  <c r="AE346" i="17"/>
  <c r="AQ346" i="17" s="1"/>
  <c r="AC321" i="1"/>
  <c r="AG176" i="25"/>
  <c r="AS176" i="25" s="1"/>
  <c r="AG187" i="24"/>
  <c r="AS187" i="24" s="1"/>
  <c r="AG286" i="23"/>
  <c r="AS286" i="23" s="1"/>
  <c r="AE296" i="17"/>
  <c r="AQ296" i="17" s="1"/>
  <c r="AC313" i="1"/>
  <c r="AG394" i="25"/>
  <c r="AS394" i="25" s="1"/>
  <c r="AG599" i="23"/>
  <c r="AS599" i="23" s="1"/>
  <c r="AG385" i="24"/>
  <c r="AS385" i="24" s="1"/>
  <c r="AE607" i="17"/>
  <c r="AQ607" i="17" s="1"/>
  <c r="AC305" i="1"/>
  <c r="AG15" i="25"/>
  <c r="AS15" i="25" s="1"/>
  <c r="AG14" i="24"/>
  <c r="AS14" i="24" s="1"/>
  <c r="AG21" i="23"/>
  <c r="AS21" i="23" s="1"/>
  <c r="AE20" i="17"/>
  <c r="AQ20" i="17" s="1"/>
  <c r="AC297" i="1"/>
  <c r="AG289" i="25"/>
  <c r="AS289" i="25" s="1"/>
  <c r="AG196" i="24"/>
  <c r="AS196" i="24" s="1"/>
  <c r="AG282" i="23"/>
  <c r="AS282" i="23" s="1"/>
  <c r="AE496" i="17"/>
  <c r="AQ496" i="17" s="1"/>
  <c r="AC289" i="1"/>
  <c r="AG9" i="25"/>
  <c r="AS9" i="25" s="1"/>
  <c r="AG10" i="24"/>
  <c r="AS10" i="24" s="1"/>
  <c r="AG16" i="23"/>
  <c r="AS16" i="23" s="1"/>
  <c r="BJ16" i="23" s="1"/>
  <c r="AE14" i="17"/>
  <c r="AQ14" i="17" s="1"/>
  <c r="AC279" i="1"/>
  <c r="AG210" i="25"/>
  <c r="AS210" i="25" s="1"/>
  <c r="AG211" i="24"/>
  <c r="AS211" i="24" s="1"/>
  <c r="AG329" i="23"/>
  <c r="AS329" i="23" s="1"/>
  <c r="AE332" i="17"/>
  <c r="AQ332" i="17" s="1"/>
  <c r="AC271" i="1"/>
  <c r="AG108" i="25"/>
  <c r="AS108" i="25" s="1"/>
  <c r="BI108" i="25" s="1"/>
  <c r="AG119" i="24"/>
  <c r="AS119" i="24" s="1"/>
  <c r="AG110" i="23"/>
  <c r="AS110" i="23" s="1"/>
  <c r="AE17" i="17"/>
  <c r="AQ17" i="17" s="1"/>
  <c r="AC263" i="1"/>
  <c r="AG3" i="25"/>
  <c r="AS3" i="25" s="1"/>
  <c r="AG3" i="24"/>
  <c r="AS3" i="24" s="1"/>
  <c r="AG3" i="23"/>
  <c r="AS3" i="23" s="1"/>
  <c r="AE2" i="17"/>
  <c r="AQ2" i="17" s="1"/>
  <c r="AC255" i="1"/>
  <c r="AG254" i="25"/>
  <c r="AS254" i="25" s="1"/>
  <c r="AG209" i="24"/>
  <c r="AS209" i="24" s="1"/>
  <c r="AG327" i="23"/>
  <c r="AS327" i="23" s="1"/>
  <c r="AE164" i="17"/>
  <c r="AQ164" i="17" s="1"/>
  <c r="AC247" i="1"/>
  <c r="AG24" i="25"/>
  <c r="AS24" i="25" s="1"/>
  <c r="AG236" i="24"/>
  <c r="AS236" i="24" s="1"/>
  <c r="BJ236" i="24" s="1"/>
  <c r="AG196" i="23"/>
  <c r="AS196" i="23" s="1"/>
  <c r="AE304" i="17"/>
  <c r="AQ304" i="17" s="1"/>
  <c r="AC239" i="1"/>
  <c r="AG533" i="25"/>
  <c r="AS533" i="25" s="1"/>
  <c r="AG533" i="24"/>
  <c r="AS533" i="24" s="1"/>
  <c r="AG297" i="23"/>
  <c r="AS297" i="23" s="1"/>
  <c r="AE206" i="17"/>
  <c r="AQ206" i="17" s="1"/>
  <c r="AC231" i="1"/>
  <c r="AG525" i="25"/>
  <c r="AS525" i="25" s="1"/>
  <c r="AG525" i="24"/>
  <c r="AS525" i="24" s="1"/>
  <c r="AG149" i="23"/>
  <c r="AS149" i="23" s="1"/>
  <c r="AE154" i="17"/>
  <c r="AQ154" i="17" s="1"/>
  <c r="K441" i="1"/>
  <c r="O380" i="25"/>
  <c r="O355" i="24"/>
  <c r="O542" i="23"/>
  <c r="M547" i="17"/>
  <c r="K439" i="1"/>
  <c r="O312" i="25"/>
  <c r="O307" i="24"/>
  <c r="O460" i="23"/>
  <c r="M470" i="17"/>
  <c r="K437" i="1"/>
  <c r="O211" i="25"/>
  <c r="O201" i="24"/>
  <c r="O311" i="23"/>
  <c r="M372" i="17"/>
  <c r="K435" i="1"/>
  <c r="O107" i="25"/>
  <c r="O21" i="24"/>
  <c r="O30" i="23"/>
  <c r="M266" i="17"/>
  <c r="K433" i="1"/>
  <c r="O351" i="25"/>
  <c r="O334" i="24"/>
  <c r="O509" i="23"/>
  <c r="M520" i="17"/>
  <c r="K431" i="1"/>
  <c r="O252" i="25"/>
  <c r="O249" i="24"/>
  <c r="O382" i="23"/>
  <c r="M402" i="17"/>
  <c r="Y563" i="1"/>
  <c r="AC666" i="25"/>
  <c r="AC666" i="24"/>
  <c r="BC666" i="24" s="1"/>
  <c r="AC666" i="23"/>
  <c r="AA670" i="17"/>
  <c r="P564" i="1"/>
  <c r="T667" i="25"/>
  <c r="T667" i="24"/>
  <c r="T667" i="23"/>
  <c r="R666" i="17"/>
  <c r="BB666" i="17" s="1"/>
  <c r="L568" i="1"/>
  <c r="P671" i="25"/>
  <c r="P671" i="24"/>
  <c r="P671" i="23"/>
  <c r="N664" i="17"/>
  <c r="L564" i="1"/>
  <c r="P667" i="25"/>
  <c r="P667" i="24"/>
  <c r="P667" i="23"/>
  <c r="N666" i="17"/>
  <c r="D526" i="1"/>
  <c r="AE526" i="1" s="1"/>
  <c r="H585" i="25"/>
  <c r="H585" i="24"/>
  <c r="H172" i="23"/>
  <c r="F133" i="17"/>
  <c r="D518" i="1"/>
  <c r="AE518" i="1" s="1"/>
  <c r="H577" i="25"/>
  <c r="H577" i="24"/>
  <c r="H315" i="23"/>
  <c r="F430" i="17"/>
  <c r="D510" i="1"/>
  <c r="H569" i="25"/>
  <c r="H569" i="24"/>
  <c r="H190" i="23"/>
  <c r="F428" i="17"/>
  <c r="D502" i="1"/>
  <c r="H561" i="25"/>
  <c r="H561" i="24"/>
  <c r="H399" i="23"/>
  <c r="F90" i="17"/>
  <c r="K528" i="1"/>
  <c r="O587" i="25"/>
  <c r="BD587" i="25" s="1"/>
  <c r="O587" i="24"/>
  <c r="BD587" i="24" s="1"/>
  <c r="O37" i="23"/>
  <c r="M348" i="17"/>
  <c r="BB348" i="17" s="1"/>
  <c r="K520" i="1"/>
  <c r="O579" i="25"/>
  <c r="O579" i="24"/>
  <c r="O148" i="23"/>
  <c r="M148" i="17"/>
  <c r="BB148" i="17" s="1"/>
  <c r="K512" i="1"/>
  <c r="O571" i="25"/>
  <c r="O560" i="23"/>
  <c r="O571" i="24"/>
  <c r="BD571" i="24" s="1"/>
  <c r="M135" i="17"/>
  <c r="K504" i="1"/>
  <c r="O563" i="25"/>
  <c r="O563" i="24"/>
  <c r="BD563" i="24" s="1"/>
  <c r="O428" i="23"/>
  <c r="BD428" i="23" s="1"/>
  <c r="M84" i="17"/>
  <c r="H530" i="1"/>
  <c r="L589" i="25"/>
  <c r="L589" i="24"/>
  <c r="L189" i="23"/>
  <c r="J421" i="17"/>
  <c r="AM421" i="17" s="1"/>
  <c r="H522" i="1"/>
  <c r="L581" i="25"/>
  <c r="L581" i="24"/>
  <c r="L219" i="23"/>
  <c r="J221" i="17"/>
  <c r="AM221" i="17" s="1"/>
  <c r="H514" i="1"/>
  <c r="L573" i="25"/>
  <c r="L573" i="24"/>
  <c r="L146" i="23"/>
  <c r="J146" i="17"/>
  <c r="AM146" i="17" s="1"/>
  <c r="H506" i="1"/>
  <c r="L565" i="25"/>
  <c r="L565" i="24"/>
  <c r="L11" i="23"/>
  <c r="J9" i="17"/>
  <c r="H498" i="1"/>
  <c r="L557" i="25"/>
  <c r="L557" i="24"/>
  <c r="L145" i="23"/>
  <c r="J145" i="17"/>
  <c r="AM145" i="17" s="1"/>
  <c r="Z524" i="1"/>
  <c r="AD583" i="25"/>
  <c r="AD583" i="24"/>
  <c r="AD84" i="23"/>
  <c r="AB80" i="17"/>
  <c r="Z516" i="1"/>
  <c r="AD575" i="25"/>
  <c r="AD575" i="24"/>
  <c r="AD401" i="23"/>
  <c r="AB55" i="17"/>
  <c r="Z508" i="1"/>
  <c r="AD567" i="25"/>
  <c r="AD567" i="24"/>
  <c r="AD160" i="23"/>
  <c r="AB159" i="17"/>
  <c r="Z500" i="1"/>
  <c r="AD559" i="25"/>
  <c r="AD559" i="24"/>
  <c r="AD156" i="23"/>
  <c r="AB155" i="17"/>
  <c r="T526" i="1"/>
  <c r="X585" i="25"/>
  <c r="X585" i="24"/>
  <c r="X172" i="23"/>
  <c r="V133" i="17"/>
  <c r="T518" i="1"/>
  <c r="X577" i="25"/>
  <c r="X577" i="24"/>
  <c r="X315" i="23"/>
  <c r="V430" i="17"/>
  <c r="T510" i="1"/>
  <c r="X569" i="25"/>
  <c r="X569" i="24"/>
  <c r="X190" i="23"/>
  <c r="V428" i="17"/>
  <c r="T502" i="1"/>
  <c r="X561" i="25"/>
  <c r="X561" i="24"/>
  <c r="X399" i="23"/>
  <c r="V90" i="17"/>
  <c r="D664" i="1"/>
  <c r="H318" i="25"/>
  <c r="AQ318" i="25" s="1"/>
  <c r="H183" i="24"/>
  <c r="AQ183" i="24" s="1"/>
  <c r="H266" i="23"/>
  <c r="AQ266" i="23" s="1"/>
  <c r="F541" i="17"/>
  <c r="AO541" i="17" s="1"/>
  <c r="V663" i="1"/>
  <c r="Z415" i="25"/>
  <c r="Z348" i="24"/>
  <c r="Z536" i="23"/>
  <c r="X627" i="17"/>
  <c r="E663" i="1"/>
  <c r="I415" i="25"/>
  <c r="I348" i="24"/>
  <c r="I536" i="23"/>
  <c r="G627" i="17"/>
  <c r="F663" i="1"/>
  <c r="J415" i="25"/>
  <c r="J348" i="24"/>
  <c r="J536" i="23"/>
  <c r="H627" i="17"/>
  <c r="C663" i="1"/>
  <c r="G415" i="25"/>
  <c r="G348" i="24"/>
  <c r="G536" i="23"/>
  <c r="E627" i="17"/>
  <c r="D663" i="1"/>
  <c r="H415" i="25"/>
  <c r="AQ415" i="25" s="1"/>
  <c r="H348" i="24"/>
  <c r="AQ348" i="24" s="1"/>
  <c r="H536" i="23"/>
  <c r="AQ536" i="23" s="1"/>
  <c r="F627" i="17"/>
  <c r="AO627" i="17" s="1"/>
  <c r="S193" i="25"/>
  <c r="S302" i="24"/>
  <c r="S468" i="23"/>
  <c r="Q127" i="17"/>
  <c r="O666" i="1"/>
  <c r="I193" i="25"/>
  <c r="I302" i="24"/>
  <c r="I468" i="23"/>
  <c r="G127" i="17"/>
  <c r="E666" i="1"/>
  <c r="G228" i="24"/>
  <c r="G52" i="25"/>
  <c r="G370" i="23"/>
  <c r="E121" i="17"/>
  <c r="S38" i="2"/>
  <c r="C667" i="1"/>
  <c r="G193" i="25"/>
  <c r="G302" i="24"/>
  <c r="G468" i="23"/>
  <c r="E127" i="17"/>
  <c r="S37" i="2"/>
  <c r="C666" i="1"/>
  <c r="J666" i="1"/>
  <c r="N193" i="25"/>
  <c r="N302" i="24"/>
  <c r="N468" i="23"/>
  <c r="L127" i="17"/>
  <c r="R244" i="2"/>
  <c r="L116" i="2"/>
  <c r="M100" i="2"/>
  <c r="L53" i="2"/>
  <c r="L211" i="2"/>
  <c r="H248" i="2"/>
  <c r="L114" i="2"/>
  <c r="L10" i="2"/>
  <c r="R27" i="2"/>
  <c r="O662" i="1"/>
  <c r="M113" i="2"/>
  <c r="L97" i="2"/>
  <c r="M90" i="2"/>
  <c r="K86" i="2"/>
  <c r="R28" i="2"/>
  <c r="G663" i="1"/>
  <c r="M43" i="2"/>
  <c r="L209" i="2"/>
  <c r="L183" i="2"/>
  <c r="H384" i="2"/>
  <c r="M148" i="2"/>
  <c r="L140" i="2"/>
  <c r="M185" i="2"/>
  <c r="K147" i="2"/>
  <c r="M139" i="2"/>
  <c r="M135" i="2"/>
  <c r="R29" i="2"/>
  <c r="K17" i="2"/>
  <c r="M74" i="2"/>
  <c r="L70" i="2"/>
  <c r="L54" i="2"/>
  <c r="H253" i="2"/>
  <c r="M81" i="2"/>
  <c r="L77" i="2"/>
  <c r="H254" i="2"/>
  <c r="M184" i="2"/>
  <c r="M195" i="2"/>
  <c r="K137" i="2"/>
  <c r="L60" i="2"/>
  <c r="K56" i="2"/>
  <c r="G338" i="2"/>
  <c r="K16" i="2"/>
  <c r="L186" i="2"/>
  <c r="L178" i="2"/>
  <c r="M170" i="2"/>
  <c r="L68" i="2"/>
  <c r="K10" i="2"/>
  <c r="M140" i="2"/>
  <c r="H255" i="2"/>
  <c r="J11" i="2"/>
  <c r="K201" i="2"/>
  <c r="K146" i="2"/>
  <c r="K89" i="2"/>
  <c r="M50" i="2"/>
  <c r="M204" i="2"/>
  <c r="M145" i="2"/>
  <c r="K103" i="2"/>
  <c r="K69" i="2"/>
  <c r="J16" i="2"/>
  <c r="L7" i="2"/>
  <c r="K231" i="2"/>
  <c r="H259" i="2"/>
  <c r="H356" i="2"/>
  <c r="M191" i="2"/>
  <c r="M187" i="2"/>
  <c r="L177" i="2"/>
  <c r="L173" i="2"/>
  <c r="L169" i="2"/>
  <c r="K117" i="2"/>
  <c r="M99" i="2"/>
  <c r="L89" i="2"/>
  <c r="K81" i="2"/>
  <c r="L63" i="2"/>
  <c r="J13" i="2"/>
  <c r="H355" i="2"/>
  <c r="K7" i="2"/>
  <c r="K14" i="2"/>
  <c r="J7" i="2"/>
  <c r="L15" i="2"/>
  <c r="H348" i="2"/>
  <c r="H387" i="2"/>
  <c r="L198" i="2"/>
  <c r="K194" i="2"/>
  <c r="K172" i="2"/>
  <c r="L143" i="2"/>
  <c r="L110" i="2"/>
  <c r="L84" i="2"/>
  <c r="M77" i="2"/>
  <c r="M73" i="2"/>
  <c r="M69" i="2"/>
  <c r="M58" i="2"/>
  <c r="L11" i="2"/>
  <c r="N244" i="2"/>
  <c r="I13" i="2"/>
  <c r="L14" i="2"/>
  <c r="P239" i="2"/>
  <c r="L18" i="2"/>
  <c r="L17" i="2"/>
  <c r="K11" i="2"/>
  <c r="L6" i="2"/>
  <c r="G336" i="2"/>
  <c r="M210" i="2"/>
  <c r="M193" i="2"/>
  <c r="K182" i="2"/>
  <c r="K123" i="2"/>
  <c r="L119" i="2"/>
  <c r="K101" i="2"/>
  <c r="L91" i="2"/>
  <c r="M79" i="2"/>
  <c r="L65" i="2"/>
  <c r="L148" i="2"/>
  <c r="K60" i="2"/>
  <c r="L16" i="2"/>
  <c r="K130" i="2"/>
  <c r="L108" i="2"/>
  <c r="K100" i="2"/>
  <c r="K49" i="2"/>
  <c r="L45" i="2"/>
  <c r="P243" i="2"/>
  <c r="K229" i="2"/>
  <c r="R240" i="2"/>
  <c r="L240" i="2"/>
  <c r="H256" i="2"/>
  <c r="G259" i="2"/>
  <c r="H343" i="2"/>
  <c r="I383" i="2"/>
  <c r="G347" i="2"/>
  <c r="M182" i="2"/>
  <c r="M175" i="2"/>
  <c r="K169" i="2"/>
  <c r="K141" i="2"/>
  <c r="M123" i="2"/>
  <c r="K70" i="2"/>
  <c r="M49" i="2"/>
  <c r="K192" i="2"/>
  <c r="K185" i="2"/>
  <c r="L171" i="2"/>
  <c r="M108" i="2"/>
  <c r="K87" i="2"/>
  <c r="L83" i="2"/>
  <c r="K73" i="2"/>
  <c r="L59" i="2"/>
  <c r="K55" i="2"/>
  <c r="K45" i="2"/>
  <c r="L278" i="2"/>
  <c r="O240" i="2"/>
  <c r="P244" i="2"/>
  <c r="H382" i="2"/>
  <c r="K198" i="2"/>
  <c r="M178" i="2"/>
  <c r="L174" i="2"/>
  <c r="K170" i="2"/>
  <c r="L111" i="2"/>
  <c r="L100" i="2"/>
  <c r="M97" i="2"/>
  <c r="M65" i="2"/>
  <c r="M54" i="2"/>
  <c r="K48" i="2"/>
  <c r="H251" i="2"/>
  <c r="H352" i="2"/>
  <c r="I381" i="2"/>
  <c r="G344" i="2"/>
  <c r="L204" i="2"/>
  <c r="M198" i="2"/>
  <c r="L195" i="2"/>
  <c r="L191" i="2"/>
  <c r="M146" i="2"/>
  <c r="M132" i="2"/>
  <c r="L125" i="2"/>
  <c r="L121" i="2"/>
  <c r="M114" i="2"/>
  <c r="L103" i="2"/>
  <c r="K72" i="2"/>
  <c r="L69" i="2"/>
  <c r="K65" i="2"/>
  <c r="K54" i="2"/>
  <c r="L51" i="2"/>
  <c r="M47" i="2"/>
  <c r="H249" i="2"/>
  <c r="K209" i="2"/>
  <c r="Q240" i="2"/>
  <c r="L203" i="2"/>
  <c r="M194" i="2"/>
  <c r="L190" i="2"/>
  <c r="L180" i="2"/>
  <c r="L170" i="2"/>
  <c r="L146" i="2"/>
  <c r="L102" i="2"/>
  <c r="M89" i="2"/>
  <c r="L85" i="2"/>
  <c r="K71" i="2"/>
  <c r="K43" i="2"/>
  <c r="I387" i="2"/>
  <c r="L212" i="2"/>
  <c r="M209" i="2"/>
  <c r="L206" i="2"/>
  <c r="L189" i="2"/>
  <c r="M186" i="2"/>
  <c r="M169" i="2"/>
  <c r="K148" i="2"/>
  <c r="M116" i="2"/>
  <c r="K105" i="2"/>
  <c r="M98" i="2"/>
  <c r="L95" i="2"/>
  <c r="K88" i="2"/>
  <c r="K84" i="2"/>
  <c r="L81" i="2"/>
  <c r="M70" i="2"/>
  <c r="K197" i="2"/>
  <c r="M197" i="2"/>
  <c r="M76" i="2"/>
  <c r="K76" i="2"/>
  <c r="I16" i="2"/>
  <c r="I11" i="2"/>
  <c r="I7" i="2"/>
  <c r="M240" i="2"/>
  <c r="P240" i="2"/>
  <c r="M244" i="2"/>
  <c r="K233" i="2"/>
  <c r="G349" i="2"/>
  <c r="H349" i="2"/>
  <c r="M205" i="2"/>
  <c r="L197" i="2"/>
  <c r="M104" i="2"/>
  <c r="L104" i="2"/>
  <c r="K62" i="2"/>
  <c r="L62" i="2"/>
  <c r="M62" i="2"/>
  <c r="I9" i="2"/>
  <c r="L107" i="2"/>
  <c r="M107" i="2"/>
  <c r="K120" i="2"/>
  <c r="L120" i="2"/>
  <c r="M120" i="2"/>
  <c r="K78" i="2"/>
  <c r="L78" i="2"/>
  <c r="M78" i="2"/>
  <c r="H252" i="2"/>
  <c r="J17" i="2"/>
  <c r="M239" i="2"/>
  <c r="K13" i="2"/>
  <c r="G353" i="2"/>
  <c r="H353" i="2"/>
  <c r="L208" i="2"/>
  <c r="L179" i="2"/>
  <c r="M179" i="2"/>
  <c r="K179" i="2"/>
  <c r="L124" i="2"/>
  <c r="K124" i="2"/>
  <c r="L57" i="2"/>
  <c r="M57" i="2"/>
  <c r="K57" i="2"/>
  <c r="M208" i="2"/>
  <c r="K208" i="2"/>
  <c r="L132" i="2"/>
  <c r="K132" i="2"/>
  <c r="J14" i="2"/>
  <c r="J10" i="2"/>
  <c r="I17" i="2"/>
  <c r="I14" i="2"/>
  <c r="I10" i="2"/>
  <c r="N239" i="2"/>
  <c r="Q239" i="2"/>
  <c r="I382" i="2"/>
  <c r="G340" i="2"/>
  <c r="K109" i="2"/>
  <c r="G357" i="2"/>
  <c r="H357" i="2"/>
  <c r="M203" i="2"/>
  <c r="K203" i="2"/>
  <c r="L109" i="2"/>
  <c r="M109" i="2"/>
  <c r="M46" i="2"/>
  <c r="L46" i="2"/>
  <c r="K42" i="2"/>
  <c r="L42" i="2"/>
  <c r="M42" i="2"/>
  <c r="J18" i="2"/>
  <c r="I12" i="2"/>
  <c r="J12" i="2"/>
  <c r="K19" i="2"/>
  <c r="L8" i="2"/>
  <c r="L13" i="2"/>
  <c r="I8" i="2"/>
  <c r="K15" i="2"/>
  <c r="I19" i="2"/>
  <c r="L9" i="2"/>
  <c r="J8" i="2"/>
  <c r="I15" i="2"/>
  <c r="J19" i="2"/>
  <c r="L12" i="2"/>
  <c r="K9" i="2"/>
  <c r="K18" i="2"/>
  <c r="L5" i="2"/>
  <c r="L19" i="2"/>
  <c r="L141" i="2"/>
  <c r="M141" i="2"/>
  <c r="L122" i="2"/>
  <c r="K122" i="2"/>
  <c r="K129" i="2"/>
  <c r="L129" i="2"/>
  <c r="M129" i="2"/>
  <c r="I18" i="2"/>
  <c r="L562" i="1"/>
  <c r="H250" i="2"/>
  <c r="H354" i="2"/>
  <c r="I384" i="2"/>
  <c r="H339" i="2"/>
  <c r="Z634" i="1" s="1"/>
  <c r="H337" i="2"/>
  <c r="H335" i="2"/>
  <c r="M211" i="2"/>
  <c r="K186" i="2"/>
  <c r="L185" i="2"/>
  <c r="L175" i="2"/>
  <c r="M172" i="2"/>
  <c r="L168" i="2"/>
  <c r="L164" i="2"/>
  <c r="K140" i="2"/>
  <c r="L139" i="2"/>
  <c r="M136" i="2"/>
  <c r="K133" i="2"/>
  <c r="M122" i="2"/>
  <c r="K108" i="2"/>
  <c r="L99" i="2"/>
  <c r="K97" i="2"/>
  <c r="K47" i="2"/>
  <c r="J278" i="2"/>
  <c r="K204" i="2"/>
  <c r="M188" i="2"/>
  <c r="K178" i="2"/>
  <c r="M177" i="2"/>
  <c r="K135" i="2"/>
  <c r="K119" i="2"/>
  <c r="M86" i="2"/>
  <c r="K79" i="2"/>
  <c r="L73" i="2"/>
  <c r="M63" i="2"/>
  <c r="L49" i="2"/>
  <c r="L43" i="2"/>
  <c r="H383" i="2"/>
  <c r="H381" i="2"/>
  <c r="G342" i="2"/>
  <c r="M206" i="2"/>
  <c r="K191" i="2"/>
  <c r="M149" i="2"/>
  <c r="L135" i="2"/>
  <c r="L128" i="2"/>
  <c r="L123" i="2"/>
  <c r="K115" i="2"/>
  <c r="K106" i="2"/>
  <c r="M103" i="2"/>
  <c r="M96" i="2"/>
  <c r="L86" i="2"/>
  <c r="M84" i="2"/>
  <c r="H359" i="2"/>
  <c r="L201" i="2"/>
  <c r="M192" i="2"/>
  <c r="M190" i="2"/>
  <c r="L182" i="2"/>
  <c r="L166" i="2"/>
  <c r="M137" i="2"/>
  <c r="L127" i="2"/>
  <c r="K116" i="2"/>
  <c r="K114" i="2"/>
  <c r="L98" i="2"/>
  <c r="L79" i="2"/>
  <c r="K77" i="2"/>
  <c r="M45" i="2"/>
  <c r="K205" i="2"/>
  <c r="L187" i="2"/>
  <c r="L184" i="2"/>
  <c r="K177" i="2"/>
  <c r="L165" i="2"/>
  <c r="L134" i="2"/>
  <c r="M52" i="2"/>
  <c r="M44" i="2"/>
  <c r="M278" i="2"/>
  <c r="S241" i="2"/>
  <c r="S242" i="2"/>
  <c r="R239" i="2"/>
  <c r="L239" i="2"/>
  <c r="H385" i="2"/>
  <c r="I385" i="2"/>
  <c r="K61" i="2"/>
  <c r="L61" i="2"/>
  <c r="M61" i="2"/>
  <c r="K232" i="2"/>
  <c r="M207" i="2"/>
  <c r="K207" i="2"/>
  <c r="L207" i="2"/>
  <c r="M202" i="2"/>
  <c r="K202" i="2"/>
  <c r="S237" i="2"/>
  <c r="C545" i="1"/>
  <c r="M455" i="1"/>
  <c r="H351" i="2"/>
  <c r="L196" i="2"/>
  <c r="K196" i="2"/>
  <c r="K167" i="2"/>
  <c r="M167" i="2"/>
  <c r="L167" i="2"/>
  <c r="L131" i="2"/>
  <c r="K131" i="2"/>
  <c r="M131" i="2"/>
  <c r="L82" i="2"/>
  <c r="K82" i="2"/>
  <c r="M82" i="2"/>
  <c r="M67" i="2"/>
  <c r="K67" i="2"/>
  <c r="D552" i="1"/>
  <c r="D550" i="1"/>
  <c r="S238" i="2"/>
  <c r="H380" i="2"/>
  <c r="I380" i="2"/>
  <c r="H358" i="2"/>
  <c r="G358" i="2"/>
  <c r="H350" i="2"/>
  <c r="G350" i="2"/>
  <c r="G346" i="2"/>
  <c r="H346" i="2"/>
  <c r="H386" i="2"/>
  <c r="I386" i="2"/>
  <c r="H345" i="2"/>
  <c r="G345" i="2"/>
  <c r="L213" i="2"/>
  <c r="M213" i="2"/>
  <c r="L176" i="2"/>
  <c r="M176" i="2"/>
  <c r="M181" i="2"/>
  <c r="K181" i="2"/>
  <c r="K230" i="2"/>
  <c r="D452" i="1"/>
  <c r="Q244" i="2"/>
  <c r="O244" i="2"/>
  <c r="H341" i="2"/>
  <c r="K213" i="2"/>
  <c r="K211" i="2"/>
  <c r="L210" i="2"/>
  <c r="M196" i="2"/>
  <c r="L194" i="2"/>
  <c r="K187" i="2"/>
  <c r="K183" i="2"/>
  <c r="M183" i="2"/>
  <c r="K176" i="2"/>
  <c r="K174" i="2"/>
  <c r="M174" i="2"/>
  <c r="K165" i="2"/>
  <c r="L142" i="2"/>
  <c r="L136" i="2"/>
  <c r="M127" i="2"/>
  <c r="K127" i="2"/>
  <c r="K113" i="2"/>
  <c r="L113" i="2"/>
  <c r="M110" i="2"/>
  <c r="K110" i="2"/>
  <c r="K99" i="2"/>
  <c r="K95" i="2"/>
  <c r="L87" i="2"/>
  <c r="M87" i="2"/>
  <c r="M51" i="2"/>
  <c r="K51" i="2"/>
  <c r="L202" i="2"/>
  <c r="L181" i="2"/>
  <c r="L149" i="2"/>
  <c r="K149" i="2"/>
  <c r="K144" i="2"/>
  <c r="M144" i="2"/>
  <c r="L138" i="2"/>
  <c r="M138" i="2"/>
  <c r="K121" i="2"/>
  <c r="M121" i="2"/>
  <c r="L80" i="2"/>
  <c r="M80" i="2"/>
  <c r="K80" i="2"/>
  <c r="L67" i="2"/>
  <c r="K53" i="2"/>
  <c r="M53" i="2"/>
  <c r="Q243" i="2"/>
  <c r="M212" i="2"/>
  <c r="K206" i="2"/>
  <c r="L205" i="2"/>
  <c r="M173" i="2"/>
  <c r="K173" i="2"/>
  <c r="K171" i="2"/>
  <c r="K168" i="2"/>
  <c r="M166" i="2"/>
  <c r="L144" i="2"/>
  <c r="M130" i="2"/>
  <c r="M126" i="2"/>
  <c r="K126" i="2"/>
  <c r="K112" i="2"/>
  <c r="M112" i="2"/>
  <c r="L106" i="2"/>
  <c r="M106" i="2"/>
  <c r="L74" i="2"/>
  <c r="K74" i="2"/>
  <c r="L71" i="2"/>
  <c r="M71" i="2"/>
  <c r="L55" i="2"/>
  <c r="M55" i="2"/>
  <c r="R243" i="2"/>
  <c r="L243" i="2"/>
  <c r="M243" i="2"/>
  <c r="O243" i="2"/>
  <c r="K195" i="2"/>
  <c r="K193" i="2"/>
  <c r="L192" i="2"/>
  <c r="K190" i="2"/>
  <c r="K184" i="2"/>
  <c r="M180" i="2"/>
  <c r="K180" i="2"/>
  <c r="M171" i="2"/>
  <c r="L137" i="2"/>
  <c r="L130" i="2"/>
  <c r="L126" i="2"/>
  <c r="L117" i="2"/>
  <c r="M117" i="2"/>
  <c r="L112" i="2"/>
  <c r="M105" i="2"/>
  <c r="L76" i="2"/>
  <c r="L66" i="2"/>
  <c r="K66" i="2"/>
  <c r="M66" i="2"/>
  <c r="K52" i="2"/>
  <c r="L50" i="2"/>
  <c r="K50" i="2"/>
  <c r="Z633" i="1"/>
  <c r="I618" i="1"/>
  <c r="H628" i="1"/>
  <c r="T638" i="1"/>
  <c r="K623" i="1"/>
  <c r="H626" i="1"/>
  <c r="T636" i="1"/>
  <c r="K621" i="1"/>
  <c r="Z631" i="1"/>
  <c r="I616" i="1"/>
  <c r="K212" i="2"/>
  <c r="K210" i="2"/>
  <c r="M201" i="2"/>
  <c r="L193" i="2"/>
  <c r="K188" i="2"/>
  <c r="M168" i="2"/>
  <c r="M164" i="2"/>
  <c r="K164" i="2"/>
  <c r="L147" i="2"/>
  <c r="M147" i="2"/>
  <c r="M143" i="2"/>
  <c r="K143" i="2"/>
  <c r="L105" i="2"/>
  <c r="M83" i="2"/>
  <c r="K83" i="2"/>
  <c r="L64" i="2"/>
  <c r="M64" i="2"/>
  <c r="K64" i="2"/>
  <c r="L52" i="2"/>
  <c r="L133" i="2"/>
  <c r="M133" i="2"/>
  <c r="K128" i="2"/>
  <c r="M128" i="2"/>
  <c r="L115" i="2"/>
  <c r="M115" i="2"/>
  <c r="M111" i="2"/>
  <c r="K111" i="2"/>
  <c r="K96" i="2"/>
  <c r="L96" i="2"/>
  <c r="M68" i="2"/>
  <c r="K68" i="2"/>
  <c r="L188" i="2"/>
  <c r="K145" i="2"/>
  <c r="L145" i="2"/>
  <c r="M142" i="2"/>
  <c r="K142" i="2"/>
  <c r="K138" i="2"/>
  <c r="L101" i="2"/>
  <c r="M101" i="2"/>
  <c r="K85" i="2"/>
  <c r="M85" i="2"/>
  <c r="M189" i="2"/>
  <c r="K166" i="2"/>
  <c r="K136" i="2"/>
  <c r="M134" i="2"/>
  <c r="K134" i="2"/>
  <c r="M119" i="2"/>
  <c r="K104" i="2"/>
  <c r="M102" i="2"/>
  <c r="K102" i="2"/>
  <c r="M91" i="2"/>
  <c r="K91" i="2"/>
  <c r="L88" i="2"/>
  <c r="M88" i="2"/>
  <c r="M59" i="2"/>
  <c r="K59" i="2"/>
  <c r="L56" i="2"/>
  <c r="M56" i="2"/>
  <c r="M118" i="2"/>
  <c r="K118" i="2"/>
  <c r="K98" i="2"/>
  <c r="M75" i="2"/>
  <c r="K75" i="2"/>
  <c r="L72" i="2"/>
  <c r="M72" i="2"/>
  <c r="K63" i="2"/>
  <c r="K189" i="2"/>
  <c r="K175" i="2"/>
  <c r="L172" i="2"/>
  <c r="M165" i="2"/>
  <c r="K139" i="2"/>
  <c r="K125" i="2"/>
  <c r="L118" i="2"/>
  <c r="K107" i="2"/>
  <c r="M95" i="2"/>
  <c r="L90" i="2"/>
  <c r="K90" i="2"/>
  <c r="L75" i="2"/>
  <c r="M60" i="2"/>
  <c r="L58" i="2"/>
  <c r="K58" i="2"/>
  <c r="L48" i="2"/>
  <c r="M48" i="2"/>
  <c r="K44" i="2"/>
  <c r="L47" i="2"/>
  <c r="K46" i="2"/>
  <c r="L44" i="2"/>
  <c r="J6" i="2"/>
  <c r="K5" i="2"/>
  <c r="I6" i="2"/>
  <c r="N278" i="2"/>
  <c r="K6" i="2"/>
  <c r="J15" i="2"/>
  <c r="K12" i="2"/>
  <c r="H161" i="2"/>
  <c r="H160" i="2"/>
  <c r="H159" i="2"/>
  <c r="H158" i="2"/>
  <c r="H157" i="2"/>
  <c r="H156" i="2"/>
  <c r="H155" i="2"/>
  <c r="H154" i="2"/>
  <c r="H153" i="2"/>
  <c r="H152" i="2"/>
  <c r="J5" i="2"/>
  <c r="G161" i="2"/>
  <c r="G160" i="2"/>
  <c r="G159" i="2"/>
  <c r="G158" i="2"/>
  <c r="G157" i="2"/>
  <c r="G156" i="2"/>
  <c r="G155" i="2"/>
  <c r="G154" i="2"/>
  <c r="G153" i="2"/>
  <c r="G152" i="2"/>
  <c r="J9" i="2"/>
  <c r="K8" i="2"/>
  <c r="BD665" i="17" l="1"/>
  <c r="BE665" i="17" s="1"/>
  <c r="BF665" i="17" s="1"/>
  <c r="BG247" i="17"/>
  <c r="AY247" i="17"/>
  <c r="BF247" i="17"/>
  <c r="BC315" i="25"/>
  <c r="BE315" i="25" s="1"/>
  <c r="F315" i="25"/>
  <c r="AR315" i="25"/>
  <c r="BJ206" i="24"/>
  <c r="BJ9" i="24"/>
  <c r="BJ652" i="24"/>
  <c r="AP557" i="17"/>
  <c r="BA557" i="17"/>
  <c r="BC557" i="17" s="1"/>
  <c r="BD557" i="17" s="1"/>
  <c r="E401" i="23"/>
  <c r="AO401" i="23"/>
  <c r="BD589" i="25"/>
  <c r="AE520" i="1"/>
  <c r="AP382" i="23"/>
  <c r="AN382" i="23"/>
  <c r="BJ19" i="23"/>
  <c r="BI341" i="25"/>
  <c r="BJ415" i="24"/>
  <c r="BJ78" i="23"/>
  <c r="BG361" i="17"/>
  <c r="BC629" i="24"/>
  <c r="F629" i="24"/>
  <c r="AN629" i="24"/>
  <c r="AQ629" i="24"/>
  <c r="AO578" i="17"/>
  <c r="BA578" i="17"/>
  <c r="BC578" i="17" s="1"/>
  <c r="BD578" i="17" s="1"/>
  <c r="AL578" i="17"/>
  <c r="BB578" i="17"/>
  <c r="F316" i="23"/>
  <c r="BC316" i="23"/>
  <c r="AN316" i="23"/>
  <c r="AQ316" i="23"/>
  <c r="AU316" i="23" s="1"/>
  <c r="E286" i="24"/>
  <c r="BD286" i="24"/>
  <c r="AP127" i="17"/>
  <c r="BA127" i="17"/>
  <c r="BC127" i="17" s="1"/>
  <c r="BD127" i="17" s="1"/>
  <c r="F572" i="24"/>
  <c r="AQ572" i="24"/>
  <c r="AU572" i="24" s="1"/>
  <c r="BC572" i="24"/>
  <c r="AN572" i="24"/>
  <c r="BC664" i="25"/>
  <c r="BE664" i="25" s="1"/>
  <c r="AN664" i="25"/>
  <c r="AQ664" i="25"/>
  <c r="AP266" i="17"/>
  <c r="BA266" i="17"/>
  <c r="BC266" i="17" s="1"/>
  <c r="BD266" i="17" s="1"/>
  <c r="BC542" i="23"/>
  <c r="F542" i="23"/>
  <c r="AR542" i="23"/>
  <c r="BG124" i="17"/>
  <c r="BJ40" i="24"/>
  <c r="BJ63" i="23"/>
  <c r="BJ612" i="23"/>
  <c r="AO634" i="24"/>
  <c r="E634" i="24"/>
  <c r="BD634" i="24"/>
  <c r="AQ612" i="23"/>
  <c r="BC612" i="23"/>
  <c r="F612" i="23"/>
  <c r="E611" i="24"/>
  <c r="AO611" i="24"/>
  <c r="BD611" i="24"/>
  <c r="AR441" i="23"/>
  <c r="BC441" i="23"/>
  <c r="F441" i="23"/>
  <c r="AR228" i="24"/>
  <c r="F228" i="24"/>
  <c r="BC228" i="24"/>
  <c r="E569" i="25"/>
  <c r="AO569" i="25"/>
  <c r="E172" i="23"/>
  <c r="AO172" i="23"/>
  <c r="AO145" i="17"/>
  <c r="AS145" i="17" s="1"/>
  <c r="AL145" i="17"/>
  <c r="BA145" i="17"/>
  <c r="BC145" i="17" s="1"/>
  <c r="BD145" i="17" s="1"/>
  <c r="AM499" i="17"/>
  <c r="BB499" i="17"/>
  <c r="BJ55" i="24"/>
  <c r="BJ112" i="23"/>
  <c r="BI28" i="25"/>
  <c r="BC647" i="24"/>
  <c r="AQ647" i="24"/>
  <c r="AN647" i="24"/>
  <c r="F647" i="24"/>
  <c r="BD647" i="24"/>
  <c r="BC192" i="25"/>
  <c r="BE192" i="25" s="1"/>
  <c r="AR192" i="25"/>
  <c r="F192" i="25"/>
  <c r="BC574" i="25"/>
  <c r="BE574" i="25" s="1"/>
  <c r="AN574" i="25"/>
  <c r="AQ574" i="25"/>
  <c r="AU574" i="25" s="1"/>
  <c r="F574" i="25"/>
  <c r="F571" i="23"/>
  <c r="AN571" i="23"/>
  <c r="AQ571" i="23"/>
  <c r="AU571" i="23" s="1"/>
  <c r="BC571" i="23"/>
  <c r="AQ83" i="25"/>
  <c r="BG73" i="17"/>
  <c r="BJ221" i="24"/>
  <c r="BI154" i="25"/>
  <c r="BG174" i="17"/>
  <c r="BJ378" i="23"/>
  <c r="BA378" i="23"/>
  <c r="BI378" i="23"/>
  <c r="BJ624" i="24"/>
  <c r="AO534" i="23"/>
  <c r="E534" i="23"/>
  <c r="AQ632" i="24"/>
  <c r="BC632" i="24"/>
  <c r="F632" i="24"/>
  <c r="E292" i="25"/>
  <c r="AO292" i="25"/>
  <c r="BD292" i="25"/>
  <c r="E293" i="24"/>
  <c r="BD293" i="24"/>
  <c r="BD569" i="25"/>
  <c r="BF664" i="23"/>
  <c r="BE664" i="23"/>
  <c r="AP52" i="24"/>
  <c r="AN52" i="24"/>
  <c r="AN563" i="17"/>
  <c r="AL563" i="17"/>
  <c r="BJ660" i="23"/>
  <c r="BJ642" i="23"/>
  <c r="BJ608" i="23"/>
  <c r="BJ588" i="23"/>
  <c r="BJ614" i="23"/>
  <c r="BJ581" i="23"/>
  <c r="BJ503" i="23"/>
  <c r="BJ490" i="23"/>
  <c r="BJ506" i="23"/>
  <c r="BJ422" i="23"/>
  <c r="BJ406" i="23"/>
  <c r="BJ353" i="23"/>
  <c r="BJ407" i="23"/>
  <c r="BJ342" i="23"/>
  <c r="BJ347" i="23"/>
  <c r="BJ299" i="23"/>
  <c r="BJ242" i="23"/>
  <c r="BJ247" i="23"/>
  <c r="BJ234" i="23"/>
  <c r="BJ125" i="23"/>
  <c r="BJ162" i="23"/>
  <c r="BJ167" i="23"/>
  <c r="BJ134" i="23"/>
  <c r="BJ27" i="23"/>
  <c r="BJ156" i="23"/>
  <c r="BJ64" i="23"/>
  <c r="BJ87" i="23"/>
  <c r="BJ102" i="23"/>
  <c r="BJ668" i="23"/>
  <c r="BJ586" i="23"/>
  <c r="BJ546" i="23"/>
  <c r="BJ501" i="23"/>
  <c r="BJ529" i="23"/>
  <c r="BJ470" i="23"/>
  <c r="BJ423" i="23"/>
  <c r="BJ463" i="23"/>
  <c r="BJ479" i="23"/>
  <c r="BJ400" i="23"/>
  <c r="BJ389" i="23"/>
  <c r="BJ371" i="23"/>
  <c r="BJ243" i="23"/>
  <c r="BJ211" i="23"/>
  <c r="BJ222" i="23"/>
  <c r="BJ258" i="23"/>
  <c r="BJ117" i="23"/>
  <c r="BJ39" i="23"/>
  <c r="BJ20" i="23"/>
  <c r="BJ101" i="23"/>
  <c r="BJ22" i="23"/>
  <c r="BJ663" i="23"/>
  <c r="BJ622" i="23"/>
  <c r="BJ625" i="23"/>
  <c r="BJ580" i="23"/>
  <c r="BJ578" i="23"/>
  <c r="BJ523" i="23"/>
  <c r="BJ497" i="23"/>
  <c r="BJ504" i="23"/>
  <c r="BJ442" i="23"/>
  <c r="BJ440" i="23"/>
  <c r="BJ447" i="23"/>
  <c r="BJ384" i="23"/>
  <c r="BJ354" i="23"/>
  <c r="BJ343" i="23"/>
  <c r="BJ316" i="23"/>
  <c r="BJ238" i="23"/>
  <c r="BJ169" i="23"/>
  <c r="BJ204" i="23"/>
  <c r="BJ252" i="23"/>
  <c r="BJ227" i="23"/>
  <c r="BJ143" i="23"/>
  <c r="BJ132" i="23"/>
  <c r="BJ160" i="23"/>
  <c r="BJ45" i="23"/>
  <c r="BJ26" i="23"/>
  <c r="BJ644" i="23"/>
  <c r="BJ626" i="23"/>
  <c r="BJ623" i="23"/>
  <c r="BJ575" i="23"/>
  <c r="BJ566" i="23"/>
  <c r="BJ539" i="23"/>
  <c r="BJ547" i="23"/>
  <c r="BJ477" i="23"/>
  <c r="BJ461" i="23"/>
  <c r="BJ454" i="23"/>
  <c r="BJ369" i="23"/>
  <c r="BJ468" i="23"/>
  <c r="BJ357" i="23"/>
  <c r="BJ370" i="23"/>
  <c r="BJ385" i="23"/>
  <c r="BJ278" i="23"/>
  <c r="BJ198" i="23"/>
  <c r="BJ284" i="23"/>
  <c r="BJ191" i="23"/>
  <c r="BJ253" i="23"/>
  <c r="BJ67" i="23"/>
  <c r="BJ72" i="23"/>
  <c r="BJ109" i="23"/>
  <c r="BJ2" i="23"/>
  <c r="BJ36" i="23"/>
  <c r="BJ37" i="23"/>
  <c r="BJ70" i="23"/>
  <c r="BJ115" i="23"/>
  <c r="BJ620" i="23"/>
  <c r="BJ555" i="23"/>
  <c r="BJ537" i="23"/>
  <c r="BJ553" i="23"/>
  <c r="BJ441" i="23"/>
  <c r="BJ392" i="23"/>
  <c r="BJ379" i="23"/>
  <c r="BJ331" i="23"/>
  <c r="BJ311" i="23"/>
  <c r="BJ291" i="23"/>
  <c r="BJ128" i="23"/>
  <c r="BJ42" i="23"/>
  <c r="BJ24" i="23"/>
  <c r="BJ113" i="23"/>
  <c r="BJ161" i="23"/>
  <c r="BJ145" i="23"/>
  <c r="BJ168" i="23"/>
  <c r="BJ176" i="23"/>
  <c r="BJ266" i="23"/>
  <c r="BJ207" i="23"/>
  <c r="BJ174" i="23"/>
  <c r="BJ274" i="23"/>
  <c r="BJ195" i="23"/>
  <c r="BJ269" i="23"/>
  <c r="BJ262" i="23"/>
  <c r="BJ288" i="23"/>
  <c r="BJ344" i="23"/>
  <c r="BJ399" i="23"/>
  <c r="BJ388" i="23"/>
  <c r="BJ362" i="23"/>
  <c r="BJ469" i="23"/>
  <c r="BJ460" i="23"/>
  <c r="BJ664" i="23"/>
  <c r="BJ476" i="23"/>
  <c r="BJ545" i="23"/>
  <c r="BJ527" i="23"/>
  <c r="BJ525" i="23"/>
  <c r="BJ538" i="23"/>
  <c r="BJ559" i="23"/>
  <c r="BJ603" i="23"/>
  <c r="BJ638" i="23"/>
  <c r="BJ649" i="23"/>
  <c r="BJ536" i="23"/>
  <c r="BJ549" i="23"/>
  <c r="BJ417" i="23"/>
  <c r="BJ375" i="23"/>
  <c r="BJ364" i="23"/>
  <c r="BJ312" i="23"/>
  <c r="BJ261" i="23"/>
  <c r="BJ206" i="23"/>
  <c r="BJ129" i="23"/>
  <c r="BJ58" i="23"/>
  <c r="BJ68" i="23"/>
  <c r="BJ62" i="23"/>
  <c r="BJ35" i="23"/>
  <c r="BJ116" i="23"/>
  <c r="BJ146" i="23"/>
  <c r="BJ194" i="23"/>
  <c r="BJ305" i="23"/>
  <c r="BJ183" i="23"/>
  <c r="BJ230" i="23"/>
  <c r="BJ285" i="23"/>
  <c r="BJ265" i="23"/>
  <c r="BJ202" i="23"/>
  <c r="BJ401" i="23"/>
  <c r="BJ272" i="23"/>
  <c r="BJ301" i="23"/>
  <c r="BJ334" i="23"/>
  <c r="BJ313" i="23"/>
  <c r="BJ402" i="23"/>
  <c r="BJ373" i="23"/>
  <c r="BJ540" i="23"/>
  <c r="BJ431" i="23"/>
  <c r="BJ425" i="23"/>
  <c r="BJ480" i="23"/>
  <c r="BJ412" i="23"/>
  <c r="BJ507" i="23"/>
  <c r="BJ456" i="23"/>
  <c r="BJ491" i="23"/>
  <c r="BJ530" i="23"/>
  <c r="BJ541" i="23"/>
  <c r="BJ604" i="23"/>
  <c r="BJ666" i="23"/>
  <c r="BJ629" i="23"/>
  <c r="BJ494" i="23"/>
  <c r="BJ448" i="23"/>
  <c r="BJ361" i="23"/>
  <c r="BJ325" i="23"/>
  <c r="BJ275" i="23"/>
  <c r="BJ273" i="23"/>
  <c r="BJ189" i="23"/>
  <c r="BJ192" i="23"/>
  <c r="BJ60" i="23"/>
  <c r="BJ84" i="23"/>
  <c r="BJ91" i="23"/>
  <c r="BJ33" i="23"/>
  <c r="BJ106" i="23"/>
  <c r="BJ175" i="23"/>
  <c r="BJ296" i="23"/>
  <c r="BJ279" i="23"/>
  <c r="BJ320" i="23"/>
  <c r="BJ391" i="23"/>
  <c r="BJ351" i="23"/>
  <c r="BJ374" i="23"/>
  <c r="BJ383" i="23"/>
  <c r="BJ444" i="23"/>
  <c r="BJ464" i="23"/>
  <c r="BJ496" i="23"/>
  <c r="BJ513" i="23"/>
  <c r="BJ548" i="23"/>
  <c r="BJ550" i="23"/>
  <c r="BJ518" i="23"/>
  <c r="BJ639" i="23"/>
  <c r="BJ14" i="23"/>
  <c r="BJ646" i="23"/>
  <c r="BJ597" i="23"/>
  <c r="BJ610" i="23"/>
  <c r="BJ543" i="23"/>
  <c r="BJ474" i="23"/>
  <c r="BJ521" i="23"/>
  <c r="BJ420" i="23"/>
  <c r="BJ380" i="23"/>
  <c r="BJ237" i="23"/>
  <c r="BJ231" i="23"/>
  <c r="BJ124" i="23"/>
  <c r="BJ114" i="23"/>
  <c r="BJ96" i="23"/>
  <c r="BJ15" i="23"/>
  <c r="BJ51" i="23"/>
  <c r="BJ163" i="23"/>
  <c r="BJ157" i="23"/>
  <c r="BJ135" i="23"/>
  <c r="BJ173" i="23"/>
  <c r="BJ254" i="23"/>
  <c r="BJ159" i="23"/>
  <c r="BJ219" i="23"/>
  <c r="BJ636" i="23"/>
  <c r="BJ655" i="23"/>
  <c r="BJ598" i="23"/>
  <c r="BJ519" i="23"/>
  <c r="BJ483" i="23"/>
  <c r="BJ428" i="23"/>
  <c r="BJ418" i="23"/>
  <c r="BJ302" i="23"/>
  <c r="BJ229" i="23"/>
  <c r="BJ178" i="23"/>
  <c r="BJ235" i="23"/>
  <c r="BJ17" i="23"/>
  <c r="BJ30" i="23"/>
  <c r="BJ83" i="23"/>
  <c r="BJ44" i="23"/>
  <c r="BJ11" i="23"/>
  <c r="BJ48" i="23"/>
  <c r="BJ66" i="23"/>
  <c r="BJ23" i="23"/>
  <c r="BJ172" i="23"/>
  <c r="BJ158" i="23"/>
  <c r="BJ165" i="23"/>
  <c r="BJ216" i="23"/>
  <c r="BJ259" i="23"/>
  <c r="BJ185" i="23"/>
  <c r="BJ226" i="23"/>
  <c r="BJ315" i="23"/>
  <c r="BJ505" i="23"/>
  <c r="BJ319" i="23"/>
  <c r="BJ335" i="23"/>
  <c r="BJ352" i="23"/>
  <c r="BJ414" i="23"/>
  <c r="BJ459" i="23"/>
  <c r="BJ416" i="23"/>
  <c r="BJ443" i="23"/>
  <c r="BJ502" i="23"/>
  <c r="BJ606" i="23"/>
  <c r="BJ556" i="23"/>
  <c r="BJ557" i="23"/>
  <c r="BJ651" i="23"/>
  <c r="BJ562" i="23"/>
  <c r="BJ605" i="23"/>
  <c r="BJ484" i="23"/>
  <c r="BJ426" i="23"/>
  <c r="BJ405" i="23"/>
  <c r="BJ376" i="23"/>
  <c r="BJ290" i="23"/>
  <c r="BJ225" i="23"/>
  <c r="BJ293" i="23"/>
  <c r="BJ205" i="23"/>
  <c r="BJ188" i="23"/>
  <c r="BJ75" i="23"/>
  <c r="BJ13" i="23"/>
  <c r="BJ104" i="23"/>
  <c r="BJ137" i="23"/>
  <c r="BJ187" i="23"/>
  <c r="BJ164" i="23"/>
  <c r="BJ95" i="23"/>
  <c r="BJ209" i="23"/>
  <c r="BJ659" i="23"/>
  <c r="BJ592" i="23"/>
  <c r="BJ590" i="23"/>
  <c r="BJ520" i="23"/>
  <c r="BJ390" i="23"/>
  <c r="BJ457" i="23"/>
  <c r="BJ365" i="23"/>
  <c r="BJ268" i="23"/>
  <c r="BJ184" i="23"/>
  <c r="BJ118" i="23"/>
  <c r="BJ12" i="23"/>
  <c r="BJ223" i="23"/>
  <c r="BJ55" i="23"/>
  <c r="BJ88" i="23"/>
  <c r="BJ43" i="23"/>
  <c r="BJ119" i="23"/>
  <c r="BJ130" i="23"/>
  <c r="BJ133" i="23"/>
  <c r="BJ147" i="23"/>
  <c r="BJ126" i="23"/>
  <c r="BJ236" i="23"/>
  <c r="BJ170" i="23"/>
  <c r="BJ276" i="23"/>
  <c r="BJ263" i="23"/>
  <c r="BJ345" i="23"/>
  <c r="BJ339" i="23"/>
  <c r="BJ386" i="23"/>
  <c r="BJ408" i="23"/>
  <c r="BJ429" i="23"/>
  <c r="BJ458" i="23"/>
  <c r="BJ419" i="23"/>
  <c r="BJ471" i="23"/>
  <c r="BJ492" i="23"/>
  <c r="BJ475" i="23"/>
  <c r="BJ437" i="23"/>
  <c r="BJ485" i="23"/>
  <c r="BJ435" i="23"/>
  <c r="BJ449" i="23"/>
  <c r="BJ526" i="23"/>
  <c r="BJ571" i="23"/>
  <c r="BJ531" i="23"/>
  <c r="BJ560" i="23"/>
  <c r="BJ564" i="23"/>
  <c r="BJ565" i="23"/>
  <c r="BJ582" i="23"/>
  <c r="BJ613" i="23"/>
  <c r="BJ602" i="23"/>
  <c r="BJ593" i="23"/>
  <c r="BJ667" i="23"/>
  <c r="BJ393" i="23"/>
  <c r="BJ46" i="23"/>
  <c r="BJ382" i="23"/>
  <c r="BJ356" i="23"/>
  <c r="BJ433" i="23"/>
  <c r="BJ466" i="23"/>
  <c r="BJ397" i="23"/>
  <c r="BJ462" i="23"/>
  <c r="BJ517" i="23"/>
  <c r="BJ600" i="23"/>
  <c r="BJ653" i="23"/>
  <c r="BJ665" i="23"/>
  <c r="BJ637" i="23"/>
  <c r="BJ652" i="23"/>
  <c r="BJ298" i="23"/>
  <c r="BJ277" i="23"/>
  <c r="BJ283" i="23"/>
  <c r="BJ377" i="23"/>
  <c r="BJ381" i="23"/>
  <c r="BJ411" i="23"/>
  <c r="BJ482" i="23"/>
  <c r="BJ467" i="23"/>
  <c r="BJ478" i="23"/>
  <c r="BJ509" i="23"/>
  <c r="BJ542" i="23"/>
  <c r="BJ574" i="23"/>
  <c r="BJ585" i="23"/>
  <c r="BJ671" i="23"/>
  <c r="BJ577" i="23"/>
  <c r="BJ669" i="23"/>
  <c r="BJ532" i="23"/>
  <c r="BJ528" i="23"/>
  <c r="BJ294" i="23"/>
  <c r="BJ271" i="23"/>
  <c r="BJ473" i="23"/>
  <c r="BJ487" i="23"/>
  <c r="BJ584" i="23"/>
  <c r="BJ264" i="23"/>
  <c r="BJ32" i="23"/>
  <c r="BJ193" i="23"/>
  <c r="BJ148" i="23"/>
  <c r="BJ256" i="23"/>
  <c r="BJ349" i="23"/>
  <c r="BJ415" i="23"/>
  <c r="BJ489" i="23"/>
  <c r="BJ554" i="23"/>
  <c r="BJ569" i="23"/>
  <c r="BJ587" i="23"/>
  <c r="BJ624" i="23"/>
  <c r="BJ627" i="23"/>
  <c r="BJ616" i="23"/>
  <c r="BJ430" i="23"/>
  <c r="BJ453" i="23"/>
  <c r="BJ573" i="23"/>
  <c r="BJ647" i="23"/>
  <c r="BJ662" i="23"/>
  <c r="BJ404" i="23"/>
  <c r="BJ619" i="23"/>
  <c r="BJ558" i="23"/>
  <c r="BJ314" i="23"/>
  <c r="BJ99" i="23"/>
  <c r="BJ304" i="23"/>
  <c r="BJ330" i="23"/>
  <c r="BJ360" i="23"/>
  <c r="BJ510" i="23"/>
  <c r="BJ570" i="23"/>
  <c r="BJ630" i="23"/>
  <c r="BJ641" i="23"/>
  <c r="BJ670" i="23"/>
  <c r="BJ522" i="23"/>
  <c r="BJ583" i="23"/>
  <c r="BJ611" i="23"/>
  <c r="BJ645" i="23"/>
  <c r="BJ61" i="23"/>
  <c r="BJ656" i="23"/>
  <c r="BJ643" i="23"/>
  <c r="BJ661" i="23"/>
  <c r="BJ499" i="23"/>
  <c r="BJ224" i="23"/>
  <c r="BJ322" i="23"/>
  <c r="BJ654" i="23"/>
  <c r="BJ432" i="23"/>
  <c r="BJ212" i="23"/>
  <c r="BJ270" i="23"/>
  <c r="BJ190" i="23"/>
  <c r="BJ257" i="23"/>
  <c r="BJ403" i="23"/>
  <c r="BJ409" i="23"/>
  <c r="BJ387" i="23"/>
  <c r="BJ455" i="23"/>
  <c r="BJ650" i="23"/>
  <c r="BJ632" i="23"/>
  <c r="BJ640" i="23"/>
  <c r="BJ633" i="23"/>
  <c r="BJ486" i="23"/>
  <c r="BJ138" i="23"/>
  <c r="BJ280" i="23"/>
  <c r="BJ240" i="23"/>
  <c r="BJ267" i="23"/>
  <c r="BJ260" i="23"/>
  <c r="BJ368" i="23"/>
  <c r="BJ498" i="23"/>
  <c r="BJ495" i="23"/>
  <c r="BJ395" i="23"/>
  <c r="BJ103" i="23"/>
  <c r="BJ363" i="23"/>
  <c r="BJ579" i="23"/>
  <c r="BJ609" i="23"/>
  <c r="BJ607" i="23"/>
  <c r="BI99" i="25"/>
  <c r="BJ323" i="24"/>
  <c r="BJ300" i="23"/>
  <c r="BJ421" i="23"/>
  <c r="AQ641" i="24"/>
  <c r="F641" i="24"/>
  <c r="AN641" i="24"/>
  <c r="BC641" i="24"/>
  <c r="BD641" i="24"/>
  <c r="BD409" i="23"/>
  <c r="AO409" i="23"/>
  <c r="E409" i="23"/>
  <c r="F332" i="24"/>
  <c r="BC332" i="24"/>
  <c r="AR332" i="24"/>
  <c r="AP348" i="25"/>
  <c r="AN348" i="25"/>
  <c r="AP266" i="23"/>
  <c r="AN266" i="23"/>
  <c r="E572" i="25"/>
  <c r="AO572" i="25"/>
  <c r="AO158" i="17"/>
  <c r="AS158" i="17" s="1"/>
  <c r="BA158" i="17"/>
  <c r="BC158" i="17" s="1"/>
  <c r="BD158" i="17" s="1"/>
  <c r="AL158" i="17"/>
  <c r="AO324" i="17"/>
  <c r="AR130" i="23"/>
  <c r="F130" i="23"/>
  <c r="BC130" i="23"/>
  <c r="BI90" i="25"/>
  <c r="BG576" i="17"/>
  <c r="BJ7" i="24"/>
  <c r="BI247" i="25"/>
  <c r="BG194" i="17"/>
  <c r="AP346" i="25"/>
  <c r="AV346" i="25" s="1"/>
  <c r="AN346" i="25"/>
  <c r="Q525" i="25"/>
  <c r="Q525" i="24"/>
  <c r="Q149" i="23"/>
  <c r="O154" i="17"/>
  <c r="Q155" i="25"/>
  <c r="Q51" i="24"/>
  <c r="Q111" i="23"/>
  <c r="O328" i="17"/>
  <c r="K382" i="1"/>
  <c r="O12" i="25"/>
  <c r="O284" i="24"/>
  <c r="O450" i="23"/>
  <c r="M342" i="17"/>
  <c r="D296" i="1"/>
  <c r="H34" i="25"/>
  <c r="H222" i="24"/>
  <c r="H359" i="23"/>
  <c r="F162" i="17"/>
  <c r="Q11" i="25"/>
  <c r="Q22" i="24"/>
  <c r="Q63" i="23"/>
  <c r="O110" i="17"/>
  <c r="M290" i="1"/>
  <c r="Q97" i="25"/>
  <c r="Q89" i="24"/>
  <c r="Q154" i="23"/>
  <c r="O152" i="17"/>
  <c r="G154" i="1"/>
  <c r="K242" i="25"/>
  <c r="K280" i="23"/>
  <c r="K173" i="24"/>
  <c r="I446" i="17"/>
  <c r="K316" i="1"/>
  <c r="O38" i="25"/>
  <c r="O40" i="24"/>
  <c r="O69" i="23"/>
  <c r="M63" i="17"/>
  <c r="D383" i="1"/>
  <c r="H115" i="25"/>
  <c r="H168" i="24"/>
  <c r="H303" i="23"/>
  <c r="F174" i="17"/>
  <c r="G156" i="1"/>
  <c r="K482" i="23"/>
  <c r="K354" i="25"/>
  <c r="K313" i="24"/>
  <c r="I543" i="17"/>
  <c r="K247" i="1"/>
  <c r="O236" i="24"/>
  <c r="O24" i="25"/>
  <c r="O196" i="23"/>
  <c r="M304" i="17"/>
  <c r="K298" i="1"/>
  <c r="O285" i="25"/>
  <c r="O193" i="24"/>
  <c r="O355" i="23"/>
  <c r="M493" i="17"/>
  <c r="AT145" i="17"/>
  <c r="F315" i="23"/>
  <c r="AN315" i="23"/>
  <c r="BC315" i="23"/>
  <c r="AQ315" i="23"/>
  <c r="BJ3" i="23"/>
  <c r="BJ6" i="24"/>
  <c r="BJ239" i="23"/>
  <c r="BI239" i="23"/>
  <c r="BA239" i="23"/>
  <c r="BC124" i="23"/>
  <c r="AN124" i="23"/>
  <c r="F124" i="23"/>
  <c r="AQ124" i="23"/>
  <c r="BD124" i="23"/>
  <c r="AO558" i="25"/>
  <c r="E558" i="25"/>
  <c r="AO158" i="23"/>
  <c r="E158" i="23"/>
  <c r="BG493" i="17"/>
  <c r="BJ137" i="24"/>
  <c r="BG561" i="17"/>
  <c r="BG384" i="17"/>
  <c r="AY384" i="17"/>
  <c r="BF384" i="17"/>
  <c r="BC629" i="25"/>
  <c r="BE629" i="25" s="1"/>
  <c r="AN629" i="25"/>
  <c r="AQ629" i="25"/>
  <c r="F629" i="25"/>
  <c r="M152" i="1"/>
  <c r="Q237" i="25"/>
  <c r="Q156" i="24"/>
  <c r="Q258" i="23"/>
  <c r="O437" i="17"/>
  <c r="O43" i="25"/>
  <c r="O66" i="24"/>
  <c r="O56" i="23"/>
  <c r="M326" i="17"/>
  <c r="Q179" i="24"/>
  <c r="Q77" i="25"/>
  <c r="Q338" i="23"/>
  <c r="O371" i="17"/>
  <c r="O341" i="25"/>
  <c r="O339" i="24"/>
  <c r="O544" i="23"/>
  <c r="M560" i="17"/>
  <c r="D360" i="1"/>
  <c r="H224" i="25"/>
  <c r="H102" i="24"/>
  <c r="H92" i="23"/>
  <c r="F85" i="17"/>
  <c r="D314" i="1"/>
  <c r="H135" i="25"/>
  <c r="H129" i="24"/>
  <c r="H215" i="23"/>
  <c r="F218" i="17"/>
  <c r="K333" i="1"/>
  <c r="O428" i="25"/>
  <c r="O628" i="23"/>
  <c r="O409" i="24"/>
  <c r="M632" i="17"/>
  <c r="K326" i="1"/>
  <c r="O155" i="25"/>
  <c r="O51" i="24"/>
  <c r="O111" i="23"/>
  <c r="M328" i="17"/>
  <c r="D625" i="1"/>
  <c r="H623" i="25"/>
  <c r="H623" i="24"/>
  <c r="H89" i="23"/>
  <c r="F88" i="17"/>
  <c r="D254" i="1"/>
  <c r="H90" i="25"/>
  <c r="H81" i="24"/>
  <c r="H141" i="23"/>
  <c r="F141" i="17"/>
  <c r="Q45" i="25"/>
  <c r="Q42" i="24"/>
  <c r="Q78" i="23"/>
  <c r="O74" i="17"/>
  <c r="K311" i="1"/>
  <c r="O343" i="25"/>
  <c r="O472" i="23"/>
  <c r="O297" i="24"/>
  <c r="M537" i="17"/>
  <c r="O530" i="25"/>
  <c r="O530" i="24"/>
  <c r="O203" i="23"/>
  <c r="M203" i="17"/>
  <c r="Q48" i="25"/>
  <c r="Q45" i="24"/>
  <c r="Q81" i="23"/>
  <c r="O77" i="17"/>
  <c r="T658" i="1"/>
  <c r="X656" i="25"/>
  <c r="X656" i="24"/>
  <c r="X73" i="23"/>
  <c r="V66" i="17"/>
  <c r="Q158" i="25"/>
  <c r="Q206" i="24"/>
  <c r="Q324" i="23"/>
  <c r="O36" i="17"/>
  <c r="Q209" i="25"/>
  <c r="Q210" i="24"/>
  <c r="Q328" i="23"/>
  <c r="O331" i="17"/>
  <c r="D282" i="1"/>
  <c r="H96" i="25"/>
  <c r="H87" i="24"/>
  <c r="H152" i="23"/>
  <c r="F151" i="17"/>
  <c r="K330" i="1"/>
  <c r="O377" i="25"/>
  <c r="O346" i="24"/>
  <c r="O533" i="23"/>
  <c r="M525" i="17"/>
  <c r="K410" i="1"/>
  <c r="O25" i="25"/>
  <c r="O237" i="24"/>
  <c r="O197" i="23"/>
  <c r="M305" i="17"/>
  <c r="R552" i="1"/>
  <c r="V304" i="25"/>
  <c r="V440" i="24"/>
  <c r="V449" i="23"/>
  <c r="T464" i="17"/>
  <c r="M383" i="1"/>
  <c r="Q115" i="25"/>
  <c r="Q168" i="24"/>
  <c r="Q303" i="23"/>
  <c r="O174" i="17"/>
  <c r="K362" i="1"/>
  <c r="O173" i="25"/>
  <c r="O6" i="24"/>
  <c r="O6" i="23"/>
  <c r="M136" i="17"/>
  <c r="K375" i="1"/>
  <c r="O236" i="25"/>
  <c r="O219" i="24"/>
  <c r="O337" i="23"/>
  <c r="M378" i="17"/>
  <c r="D284" i="1"/>
  <c r="H131" i="25"/>
  <c r="H177" i="24"/>
  <c r="H233" i="23"/>
  <c r="F412" i="17"/>
  <c r="AN121" i="17"/>
  <c r="AL121" i="17"/>
  <c r="E415" i="25"/>
  <c r="AO573" i="24"/>
  <c r="E573" i="24"/>
  <c r="BD563" i="25"/>
  <c r="BC569" i="24"/>
  <c r="F569" i="24"/>
  <c r="AN569" i="24"/>
  <c r="AQ569" i="24"/>
  <c r="BD312" i="25"/>
  <c r="AO312" i="25"/>
  <c r="E312" i="25"/>
  <c r="BJ209" i="24"/>
  <c r="BJ282" i="23"/>
  <c r="BJ187" i="24"/>
  <c r="BJ8" i="23"/>
  <c r="BC223" i="25"/>
  <c r="BE223" i="25" s="1"/>
  <c r="F223" i="25"/>
  <c r="AR223" i="25"/>
  <c r="AO505" i="17"/>
  <c r="AS505" i="17" s="1"/>
  <c r="AL505" i="17"/>
  <c r="BA505" i="17"/>
  <c r="BC505" i="17" s="1"/>
  <c r="BD505" i="17" s="1"/>
  <c r="AQ671" i="23"/>
  <c r="AN671" i="23"/>
  <c r="BG149" i="17"/>
  <c r="BJ154" i="23"/>
  <c r="BJ129" i="24"/>
  <c r="BJ54" i="23"/>
  <c r="BG298" i="17"/>
  <c r="AY298" i="17"/>
  <c r="BF298" i="17"/>
  <c r="BJ534" i="23"/>
  <c r="AM356" i="17"/>
  <c r="BB356" i="17"/>
  <c r="E84" i="23"/>
  <c r="AO84" i="23"/>
  <c r="BB421" i="17"/>
  <c r="K231" i="1"/>
  <c r="O525" i="25"/>
  <c r="O525" i="24"/>
  <c r="O149" i="23"/>
  <c r="M154" i="17"/>
  <c r="H24" i="25"/>
  <c r="H236" i="24"/>
  <c r="H196" i="23"/>
  <c r="F304" i="17"/>
  <c r="Q316" i="25"/>
  <c r="Q278" i="24"/>
  <c r="Q438" i="23"/>
  <c r="O483" i="17"/>
  <c r="Q406" i="25"/>
  <c r="Q389" i="24"/>
  <c r="Q568" i="23"/>
  <c r="O562" i="17"/>
  <c r="D246" i="1"/>
  <c r="H202" i="25"/>
  <c r="H208" i="24"/>
  <c r="H326" i="23"/>
  <c r="F27" i="17"/>
  <c r="H98" i="25"/>
  <c r="H90" i="24"/>
  <c r="H155" i="23"/>
  <c r="F153" i="17"/>
  <c r="D285" i="1"/>
  <c r="H121" i="25"/>
  <c r="H141" i="24"/>
  <c r="H86" i="23"/>
  <c r="F403" i="17"/>
  <c r="Q254" i="25"/>
  <c r="Q209" i="24"/>
  <c r="Q327" i="23"/>
  <c r="O164" i="17"/>
  <c r="D312" i="1"/>
  <c r="H374" i="25"/>
  <c r="H347" i="24"/>
  <c r="H551" i="23"/>
  <c r="F576" i="17"/>
  <c r="Q56" i="25"/>
  <c r="Q185" i="24"/>
  <c r="Q308" i="23"/>
  <c r="O71" i="17"/>
  <c r="D353" i="1"/>
  <c r="H338" i="25"/>
  <c r="H135" i="24"/>
  <c r="H65" i="23"/>
  <c r="F299" i="17"/>
  <c r="D289" i="1"/>
  <c r="H9" i="25"/>
  <c r="H10" i="24"/>
  <c r="H16" i="23"/>
  <c r="F14" i="17"/>
  <c r="Q142" i="25"/>
  <c r="Q7" i="24"/>
  <c r="Q7" i="23"/>
  <c r="O128" i="17"/>
  <c r="M551" i="1"/>
  <c r="Q328" i="25"/>
  <c r="Q439" i="24"/>
  <c r="Q487" i="23"/>
  <c r="O498" i="17"/>
  <c r="K261" i="1"/>
  <c r="O78" i="25"/>
  <c r="O58" i="24"/>
  <c r="O250" i="23"/>
  <c r="M202" i="17"/>
  <c r="K328" i="1"/>
  <c r="O188" i="25"/>
  <c r="O36" i="24"/>
  <c r="O40" i="23"/>
  <c r="M338" i="17"/>
  <c r="D418" i="1"/>
  <c r="H182" i="25"/>
  <c r="H72" i="24"/>
  <c r="H49" i="23"/>
  <c r="F21" i="17"/>
  <c r="D305" i="1"/>
  <c r="H15" i="25"/>
  <c r="H14" i="24"/>
  <c r="H21" i="23"/>
  <c r="F20" i="17"/>
  <c r="K370" i="1"/>
  <c r="O31" i="25"/>
  <c r="O8" i="24"/>
  <c r="O8" i="23"/>
  <c r="M26" i="17"/>
  <c r="Q10" i="25"/>
  <c r="Q221" i="24"/>
  <c r="Q358" i="23"/>
  <c r="O229" i="17"/>
  <c r="Q371" i="25"/>
  <c r="Q118" i="24"/>
  <c r="Q28" i="23"/>
  <c r="O377" i="17"/>
  <c r="D385" i="1"/>
  <c r="H369" i="25"/>
  <c r="H285" i="24"/>
  <c r="H413" i="23"/>
  <c r="F518" i="17"/>
  <c r="D269" i="1"/>
  <c r="H40" i="25"/>
  <c r="H110" i="24"/>
  <c r="H200" i="23"/>
  <c r="F235" i="17"/>
  <c r="Q207" i="25"/>
  <c r="Q5" i="24"/>
  <c r="Q5" i="23"/>
  <c r="O171" i="17"/>
  <c r="D408" i="1"/>
  <c r="H45" i="25"/>
  <c r="H42" i="24"/>
  <c r="H78" i="23"/>
  <c r="F74" i="17"/>
  <c r="K248" i="1"/>
  <c r="O70" i="25"/>
  <c r="O171" i="24"/>
  <c r="O71" i="23"/>
  <c r="M244" i="17"/>
  <c r="H497" i="1"/>
  <c r="L556" i="25"/>
  <c r="L556" i="24"/>
  <c r="L14" i="23"/>
  <c r="J12" i="17"/>
  <c r="AM12" i="17" s="1"/>
  <c r="M411" i="1"/>
  <c r="Q55" i="25"/>
  <c r="Q50" i="24"/>
  <c r="Q136" i="23"/>
  <c r="O264" i="17"/>
  <c r="D321" i="1"/>
  <c r="H176" i="25"/>
  <c r="H187" i="24"/>
  <c r="H286" i="23"/>
  <c r="F296" i="17"/>
  <c r="O104" i="25"/>
  <c r="O24" i="24"/>
  <c r="O29" i="23"/>
  <c r="M263" i="17"/>
  <c r="D333" i="1"/>
  <c r="H428" i="25"/>
  <c r="H628" i="23"/>
  <c r="H409" i="24"/>
  <c r="F632" i="17"/>
  <c r="D250" i="1"/>
  <c r="H187" i="25"/>
  <c r="H105" i="24"/>
  <c r="H59" i="23"/>
  <c r="F50" i="17"/>
  <c r="D377" i="1"/>
  <c r="H317" i="25"/>
  <c r="H300" i="24"/>
  <c r="H452" i="23"/>
  <c r="F524" i="17"/>
  <c r="D306" i="1"/>
  <c r="H158" i="25"/>
  <c r="H206" i="24"/>
  <c r="H324" i="23"/>
  <c r="F36" i="17"/>
  <c r="K364" i="1"/>
  <c r="O21" i="25"/>
  <c r="O17" i="24"/>
  <c r="O50" i="23"/>
  <c r="M87" i="17"/>
  <c r="K306" i="1"/>
  <c r="O206" i="24"/>
  <c r="O158" i="25"/>
  <c r="O324" i="23"/>
  <c r="M36" i="17"/>
  <c r="M158" i="1"/>
  <c r="Q327" i="25"/>
  <c r="Q279" i="24"/>
  <c r="Q429" i="23"/>
  <c r="O527" i="17"/>
  <c r="G153" i="1"/>
  <c r="K356" i="25"/>
  <c r="K459" i="23"/>
  <c r="K303" i="24"/>
  <c r="I549" i="17"/>
  <c r="K233" i="1"/>
  <c r="O527" i="25"/>
  <c r="O527" i="24"/>
  <c r="O57" i="23"/>
  <c r="M54" i="17"/>
  <c r="Q116" i="25"/>
  <c r="Q239" i="24"/>
  <c r="Q366" i="23"/>
  <c r="O59" i="17"/>
  <c r="K244" i="1"/>
  <c r="O44" i="25"/>
  <c r="O41" i="24"/>
  <c r="O77" i="23"/>
  <c r="M73" i="17"/>
  <c r="D633" i="1"/>
  <c r="AE633" i="1" s="1"/>
  <c r="H631" i="25"/>
  <c r="H631" i="24"/>
  <c r="H511" i="23"/>
  <c r="F550" i="17"/>
  <c r="D304" i="1"/>
  <c r="H49" i="25"/>
  <c r="H46" i="24"/>
  <c r="H82" i="23"/>
  <c r="F78" i="17"/>
  <c r="Q139" i="25"/>
  <c r="Q137" i="24"/>
  <c r="Q19" i="23"/>
  <c r="O119" i="17"/>
  <c r="M552" i="1"/>
  <c r="Q304" i="25"/>
  <c r="Q440" i="24"/>
  <c r="Q449" i="23"/>
  <c r="O464" i="17"/>
  <c r="D386" i="1"/>
  <c r="H169" i="25"/>
  <c r="H27" i="24"/>
  <c r="H90" i="23"/>
  <c r="F259" i="17"/>
  <c r="M289" i="1"/>
  <c r="Q9" i="25"/>
  <c r="Q10" i="24"/>
  <c r="Q16" i="23"/>
  <c r="O14" i="17"/>
  <c r="K418" i="1"/>
  <c r="O182" i="25"/>
  <c r="O72" i="24"/>
  <c r="O49" i="23"/>
  <c r="M21" i="17"/>
  <c r="K359" i="1"/>
  <c r="O106" i="25"/>
  <c r="O20" i="24"/>
  <c r="O108" i="23"/>
  <c r="M129" i="17"/>
  <c r="D234" i="1"/>
  <c r="H528" i="25"/>
  <c r="H528" i="24"/>
  <c r="H306" i="23"/>
  <c r="F315" i="17"/>
  <c r="K305" i="1"/>
  <c r="O15" i="25"/>
  <c r="O14" i="24"/>
  <c r="O21" i="23"/>
  <c r="M20" i="17"/>
  <c r="D624" i="1"/>
  <c r="H622" i="25"/>
  <c r="H622" i="24"/>
  <c r="H97" i="23"/>
  <c r="F399" i="17"/>
  <c r="O131" i="25"/>
  <c r="O177" i="24"/>
  <c r="O233" i="23"/>
  <c r="M412" i="17"/>
  <c r="E548" i="1"/>
  <c r="I222" i="25"/>
  <c r="I438" i="24"/>
  <c r="I339" i="23"/>
  <c r="G352" i="17"/>
  <c r="D292" i="1"/>
  <c r="H48" i="25"/>
  <c r="H45" i="24"/>
  <c r="H81" i="23"/>
  <c r="F77" i="17"/>
  <c r="M358" i="1"/>
  <c r="Q181" i="25"/>
  <c r="Q99" i="24"/>
  <c r="Q85" i="23"/>
  <c r="O58" i="17"/>
  <c r="D548" i="1"/>
  <c r="H222" i="25"/>
  <c r="AQ222" i="25" s="1"/>
  <c r="H438" i="24"/>
  <c r="AQ438" i="24" s="1"/>
  <c r="H339" i="23"/>
  <c r="AQ339" i="23" s="1"/>
  <c r="F352" i="17"/>
  <c r="AO352" i="17" s="1"/>
  <c r="M314" i="1"/>
  <c r="Q135" i="25"/>
  <c r="Q129" i="24"/>
  <c r="Q215" i="23"/>
  <c r="O218" i="17"/>
  <c r="K303" i="1"/>
  <c r="O98" i="25"/>
  <c r="O90" i="24"/>
  <c r="O155" i="23"/>
  <c r="M153" i="17"/>
  <c r="D256" i="1"/>
  <c r="H60" i="25"/>
  <c r="H367" i="23"/>
  <c r="H240" i="24"/>
  <c r="F355" i="17"/>
  <c r="K387" i="1"/>
  <c r="O150" i="25"/>
  <c r="O134" i="24"/>
  <c r="O183" i="23"/>
  <c r="M280" i="17"/>
  <c r="K366" i="1"/>
  <c r="O28" i="25"/>
  <c r="O25" i="24"/>
  <c r="O74" i="23"/>
  <c r="M227" i="17"/>
  <c r="M256" i="1"/>
  <c r="Q60" i="25"/>
  <c r="Q240" i="24"/>
  <c r="Q367" i="23"/>
  <c r="O355" i="17"/>
  <c r="K264" i="1"/>
  <c r="O94" i="25"/>
  <c r="O85" i="24"/>
  <c r="O150" i="23"/>
  <c r="M149" i="17"/>
  <c r="D319" i="1"/>
  <c r="H54" i="25"/>
  <c r="H153" i="24"/>
  <c r="H249" i="23"/>
  <c r="F52" i="17"/>
  <c r="K415" i="1"/>
  <c r="O360" i="25"/>
  <c r="O377" i="24"/>
  <c r="O576" i="23"/>
  <c r="M455" i="17"/>
  <c r="K300" i="1"/>
  <c r="O405" i="25"/>
  <c r="O403" i="24"/>
  <c r="O621" i="23"/>
  <c r="M621" i="17"/>
  <c r="AP370" i="23"/>
  <c r="AN370" i="23"/>
  <c r="AM9" i="17"/>
  <c r="E573" i="25"/>
  <c r="AO573" i="25"/>
  <c r="E189" i="23"/>
  <c r="AO189" i="23"/>
  <c r="BD579" i="24"/>
  <c r="BA90" i="17"/>
  <c r="BC90" i="17" s="1"/>
  <c r="BD90" i="17" s="1"/>
  <c r="AO90" i="17"/>
  <c r="AL90" i="17"/>
  <c r="BC569" i="25"/>
  <c r="BE569" i="25" s="1"/>
  <c r="AN569" i="25"/>
  <c r="F569" i="25"/>
  <c r="AQ569" i="25"/>
  <c r="AU569" i="25" s="1"/>
  <c r="F172" i="23"/>
  <c r="AN172" i="23"/>
  <c r="AQ172" i="23"/>
  <c r="BC172" i="23"/>
  <c r="BD667" i="24"/>
  <c r="AM402" i="17"/>
  <c r="BB402" i="17"/>
  <c r="BD351" i="25"/>
  <c r="AO351" i="25"/>
  <c r="E351" i="25"/>
  <c r="AO311" i="23"/>
  <c r="E311" i="23"/>
  <c r="BD311" i="23"/>
  <c r="BJ525" i="24"/>
  <c r="BG304" i="17"/>
  <c r="BI254" i="25"/>
  <c r="BJ110" i="23"/>
  <c r="BJ196" i="24"/>
  <c r="BG607" i="17"/>
  <c r="BI176" i="25"/>
  <c r="BJ657" i="23"/>
  <c r="BJ8" i="24"/>
  <c r="BG259" i="17"/>
  <c r="BI264" i="25"/>
  <c r="BJ281" i="23"/>
  <c r="BJ643" i="24"/>
  <c r="BA288" i="17"/>
  <c r="BC288" i="17" s="1"/>
  <c r="BD288" i="17" s="1"/>
  <c r="AO288" i="17"/>
  <c r="AL288" i="17"/>
  <c r="BC643" i="25"/>
  <c r="BE643" i="25" s="1"/>
  <c r="BD643" i="25"/>
  <c r="BF643" i="25" s="1"/>
  <c r="BG643" i="25" s="1"/>
  <c r="BH643" i="25" s="1"/>
  <c r="AN643" i="25"/>
  <c r="AQ643" i="25"/>
  <c r="F643" i="25"/>
  <c r="AR466" i="23"/>
  <c r="F466" i="23"/>
  <c r="BC466" i="23"/>
  <c r="AP449" i="17"/>
  <c r="BA449" i="17"/>
  <c r="BC449" i="17" s="1"/>
  <c r="BD449" i="17" s="1"/>
  <c r="BD346" i="25"/>
  <c r="E346" i="25"/>
  <c r="AO335" i="25"/>
  <c r="AM79" i="17"/>
  <c r="AO566" i="25"/>
  <c r="E566" i="25"/>
  <c r="AO12" i="23"/>
  <c r="E12" i="23"/>
  <c r="BD572" i="24"/>
  <c r="BB374" i="17"/>
  <c r="F562" i="25"/>
  <c r="BC562" i="25"/>
  <c r="BE562" i="25" s="1"/>
  <c r="AN562" i="25"/>
  <c r="AQ562" i="25"/>
  <c r="AU562" i="25" s="1"/>
  <c r="F344" i="23"/>
  <c r="AQ344" i="23"/>
  <c r="AU344" i="23" s="1"/>
  <c r="AN344" i="23"/>
  <c r="BC344" i="23"/>
  <c r="AE527" i="1"/>
  <c r="AQ671" i="24"/>
  <c r="AN671" i="24"/>
  <c r="BA666" i="17"/>
  <c r="BC666" i="17" s="1"/>
  <c r="BD666" i="17" s="1"/>
  <c r="BE666" i="17" s="1"/>
  <c r="BF666" i="17" s="1"/>
  <c r="BG457" i="17"/>
  <c r="BI70" i="25"/>
  <c r="BJ150" i="23"/>
  <c r="BJ89" i="24"/>
  <c r="BG36" i="17"/>
  <c r="BI135" i="25"/>
  <c r="BJ533" i="23"/>
  <c r="BJ31" i="24"/>
  <c r="BG123" i="17"/>
  <c r="BI8" i="25"/>
  <c r="BJ289" i="23"/>
  <c r="BA289" i="23"/>
  <c r="BI289" i="23"/>
  <c r="BJ636" i="24"/>
  <c r="BG100" i="17"/>
  <c r="BC644" i="25"/>
  <c r="BE644" i="25" s="1"/>
  <c r="BD644" i="25"/>
  <c r="F644" i="25"/>
  <c r="AN644" i="25"/>
  <c r="AQ644" i="25"/>
  <c r="E345" i="23"/>
  <c r="AO345" i="23"/>
  <c r="BD345" i="23"/>
  <c r="AM127" i="17"/>
  <c r="AO156" i="23"/>
  <c r="E156" i="23"/>
  <c r="AO583" i="24"/>
  <c r="E583" i="24"/>
  <c r="BB9" i="17"/>
  <c r="BD573" i="25"/>
  <c r="BD189" i="23"/>
  <c r="AE504" i="1"/>
  <c r="F579" i="24"/>
  <c r="BC579" i="24"/>
  <c r="AN579" i="24"/>
  <c r="AQ579" i="24"/>
  <c r="AU579" i="24" s="1"/>
  <c r="AP334" i="24"/>
  <c r="AN334" i="24"/>
  <c r="AL372" i="17"/>
  <c r="AN372" i="17"/>
  <c r="AP312" i="25"/>
  <c r="AN312" i="25"/>
  <c r="BJ57" i="23"/>
  <c r="BJ213" i="24"/>
  <c r="BG263" i="17"/>
  <c r="BI163" i="25"/>
  <c r="BJ544" i="23"/>
  <c r="BJ278" i="24"/>
  <c r="BG654" i="17"/>
  <c r="BI207" i="25"/>
  <c r="BJ241" i="23"/>
  <c r="BJ201" i="23"/>
  <c r="BG41" i="17"/>
  <c r="BJ516" i="23"/>
  <c r="AQ613" i="24"/>
  <c r="AU613" i="24" s="1"/>
  <c r="BC613" i="24"/>
  <c r="F613" i="24"/>
  <c r="BA361" i="17"/>
  <c r="BC361" i="17" s="1"/>
  <c r="BD361" i="17" s="1"/>
  <c r="AL361" i="17"/>
  <c r="AO361" i="17"/>
  <c r="BC637" i="25"/>
  <c r="BE637" i="25" s="1"/>
  <c r="AQ637" i="25"/>
  <c r="AU637" i="25" s="1"/>
  <c r="F637" i="25"/>
  <c r="AP466" i="23"/>
  <c r="AN466" i="23"/>
  <c r="AE454" i="1"/>
  <c r="BB449" i="17"/>
  <c r="BD468" i="23"/>
  <c r="BD266" i="23"/>
  <c r="E560" i="24"/>
  <c r="AO560" i="24"/>
  <c r="AM213" i="17"/>
  <c r="AO584" i="25"/>
  <c r="E584" i="25"/>
  <c r="BD157" i="23"/>
  <c r="BD590" i="24"/>
  <c r="AO429" i="17"/>
  <c r="AS429" i="17" s="1"/>
  <c r="AL429" i="17"/>
  <c r="BA429" i="17"/>
  <c r="BC429" i="17" s="1"/>
  <c r="BD429" i="17" s="1"/>
  <c r="BC580" i="25"/>
  <c r="BE580" i="25" s="1"/>
  <c r="F580" i="25"/>
  <c r="AQ580" i="25"/>
  <c r="AU580" i="25" s="1"/>
  <c r="AN580" i="25"/>
  <c r="AN664" i="23"/>
  <c r="AQ664" i="23"/>
  <c r="AE565" i="1"/>
  <c r="AP402" i="17"/>
  <c r="BA402" i="17"/>
  <c r="BC402" i="17" s="1"/>
  <c r="BD402" i="17" s="1"/>
  <c r="BC351" i="25"/>
  <c r="BE351" i="25" s="1"/>
  <c r="F351" i="25"/>
  <c r="AR351" i="25"/>
  <c r="AR311" i="23"/>
  <c r="F311" i="23"/>
  <c r="BC311" i="23"/>
  <c r="BJ528" i="24"/>
  <c r="BG50" i="17"/>
  <c r="BI30" i="25"/>
  <c r="BJ52" i="23"/>
  <c r="BJ403" i="24"/>
  <c r="BG63" i="17"/>
  <c r="BI376" i="25"/>
  <c r="BJ635" i="23"/>
  <c r="BJ37" i="24"/>
  <c r="BG140" i="17"/>
  <c r="BI100" i="25"/>
  <c r="BJ123" i="23"/>
  <c r="BJ638" i="24"/>
  <c r="BG182" i="17"/>
  <c r="AM316" i="17"/>
  <c r="E629" i="24"/>
  <c r="BD629" i="24"/>
  <c r="BD634" i="25"/>
  <c r="AO634" i="25"/>
  <c r="E634" i="25"/>
  <c r="BC638" i="24"/>
  <c r="AQ638" i="24"/>
  <c r="BD638" i="24"/>
  <c r="AN638" i="24"/>
  <c r="F638" i="24"/>
  <c r="AO316" i="23"/>
  <c r="AV316" i="23" s="1"/>
  <c r="E316" i="23"/>
  <c r="BD316" i="23"/>
  <c r="BB557" i="17"/>
  <c r="AO228" i="24"/>
  <c r="AP121" i="17"/>
  <c r="AS121" i="17" s="1"/>
  <c r="BA121" i="17"/>
  <c r="BC121" i="17" s="1"/>
  <c r="BD121" i="17" s="1"/>
  <c r="F244" i="24"/>
  <c r="BC244" i="24"/>
  <c r="AR244" i="24"/>
  <c r="AO190" i="23"/>
  <c r="E190" i="23"/>
  <c r="BD559" i="24"/>
  <c r="BB55" i="17"/>
  <c r="BD583" i="25"/>
  <c r="F11" i="23"/>
  <c r="AQ11" i="23"/>
  <c r="AU11" i="23" s="1"/>
  <c r="AN11" i="23"/>
  <c r="BC11" i="23"/>
  <c r="AE514" i="1"/>
  <c r="F589" i="24"/>
  <c r="BC589" i="24"/>
  <c r="AQ589" i="24"/>
  <c r="AU589" i="24" s="1"/>
  <c r="AN589" i="24"/>
  <c r="BF670" i="24"/>
  <c r="BE670" i="24"/>
  <c r="BG670" i="24" s="1"/>
  <c r="BH670" i="24" s="1"/>
  <c r="BI670" i="24" s="1"/>
  <c r="AM172" i="17"/>
  <c r="BB172" i="17"/>
  <c r="E230" i="25"/>
  <c r="BD230" i="25"/>
  <c r="AO230" i="25"/>
  <c r="E557" i="23"/>
  <c r="AO557" i="23"/>
  <c r="BD557" i="23"/>
  <c r="BJ149" i="24"/>
  <c r="BG381" i="17"/>
  <c r="BI29" i="25"/>
  <c r="BJ366" i="23"/>
  <c r="BJ4" i="24"/>
  <c r="BG632" i="17"/>
  <c r="BI407" i="25"/>
  <c r="BJ74" i="23"/>
  <c r="BJ237" i="24"/>
  <c r="BG424" i="17"/>
  <c r="BF424" i="17"/>
  <c r="AY424" i="17"/>
  <c r="BJ511" i="23"/>
  <c r="AQ615" i="24"/>
  <c r="AU615" i="24" s="1"/>
  <c r="F615" i="24"/>
  <c r="BC615" i="24"/>
  <c r="AO99" i="17"/>
  <c r="AL99" i="17"/>
  <c r="BA99" i="17"/>
  <c r="BC99" i="17" s="1"/>
  <c r="BD99" i="17" s="1"/>
  <c r="BB99" i="17"/>
  <c r="BC292" i="25"/>
  <c r="BE292" i="25" s="1"/>
  <c r="F292" i="25"/>
  <c r="AR292" i="25"/>
  <c r="BC296" i="23"/>
  <c r="AR296" i="23"/>
  <c r="F296" i="23"/>
  <c r="BA532" i="17"/>
  <c r="BC532" i="17" s="1"/>
  <c r="BD532" i="17" s="1"/>
  <c r="AP532" i="17"/>
  <c r="AN295" i="25"/>
  <c r="AP295" i="25"/>
  <c r="AV295" i="25" s="1"/>
  <c r="AO562" i="25"/>
  <c r="E562" i="25"/>
  <c r="AO344" i="23"/>
  <c r="E344" i="23"/>
  <c r="BD568" i="24"/>
  <c r="BB68" i="17"/>
  <c r="F558" i="25"/>
  <c r="BC558" i="25"/>
  <c r="BE558" i="25" s="1"/>
  <c r="AQ558" i="25"/>
  <c r="AU558" i="25" s="1"/>
  <c r="AN558" i="25"/>
  <c r="AQ158" i="23"/>
  <c r="AU158" i="23" s="1"/>
  <c r="BC158" i="23"/>
  <c r="AN158" i="23"/>
  <c r="F158" i="23"/>
  <c r="AE523" i="1"/>
  <c r="AQ665" i="24"/>
  <c r="AN665" i="24"/>
  <c r="BB667" i="17"/>
  <c r="BD663" i="25"/>
  <c r="AQ295" i="23"/>
  <c r="BJ80" i="23"/>
  <c r="BJ152" i="24"/>
  <c r="BG229" i="17"/>
  <c r="BI397" i="25"/>
  <c r="BJ244" i="23"/>
  <c r="BJ391" i="24"/>
  <c r="BG241" i="17"/>
  <c r="BI236" i="25"/>
  <c r="BJ136" i="23"/>
  <c r="BJ316" i="24"/>
  <c r="BA316" i="24"/>
  <c r="BI316" i="24"/>
  <c r="BG316" i="17"/>
  <c r="BJ73" i="23"/>
  <c r="AM494" i="17"/>
  <c r="BB494" i="17"/>
  <c r="E631" i="24"/>
  <c r="BD631" i="24"/>
  <c r="BA539" i="17"/>
  <c r="BC539" i="17" s="1"/>
  <c r="BD539" i="17" s="1"/>
  <c r="AO539" i="17"/>
  <c r="BC640" i="25"/>
  <c r="BE640" i="25" s="1"/>
  <c r="BD640" i="25"/>
  <c r="AQ640" i="25"/>
  <c r="F640" i="25"/>
  <c r="AN640" i="25"/>
  <c r="E433" i="23"/>
  <c r="AO433" i="23"/>
  <c r="BD433" i="23"/>
  <c r="AQ612" i="24"/>
  <c r="AU612" i="24" s="1"/>
  <c r="AN612" i="24"/>
  <c r="F612" i="24"/>
  <c r="BC612" i="24"/>
  <c r="BB456" i="17"/>
  <c r="BB627" i="17"/>
  <c r="E318" i="25"/>
  <c r="AO563" i="24"/>
  <c r="E563" i="24"/>
  <c r="AM148" i="17"/>
  <c r="E587" i="25"/>
  <c r="AO587" i="25"/>
  <c r="BD190" i="23"/>
  <c r="F559" i="24"/>
  <c r="BC559" i="24"/>
  <c r="AQ559" i="24"/>
  <c r="AU559" i="24" s="1"/>
  <c r="AN559" i="24"/>
  <c r="AO55" i="17"/>
  <c r="AS55" i="17" s="1"/>
  <c r="AL55" i="17"/>
  <c r="BA55" i="17"/>
  <c r="BC55" i="17" s="1"/>
  <c r="BD55" i="17" s="1"/>
  <c r="AQ583" i="25"/>
  <c r="AU583" i="25" s="1"/>
  <c r="BC583" i="25"/>
  <c r="BE583" i="25" s="1"/>
  <c r="F583" i="25"/>
  <c r="AN583" i="25"/>
  <c r="AP309" i="24"/>
  <c r="AN309" i="24"/>
  <c r="AN453" i="17"/>
  <c r="AL453" i="17"/>
  <c r="AP280" i="25"/>
  <c r="AN280" i="25"/>
  <c r="BJ47" i="23"/>
  <c r="BJ84" i="24"/>
  <c r="BG235" i="17"/>
  <c r="BI122" i="25"/>
  <c r="BJ424" i="23"/>
  <c r="BJ153" i="24"/>
  <c r="BG500" i="17"/>
  <c r="BI355" i="25"/>
  <c r="BJ107" i="23"/>
  <c r="BJ117" i="24"/>
  <c r="BG318" i="17"/>
  <c r="BF318" i="17"/>
  <c r="AY318" i="17"/>
  <c r="BJ177" i="23"/>
  <c r="AQ617" i="24"/>
  <c r="AU617" i="24" s="1"/>
  <c r="F617" i="24"/>
  <c r="BC617" i="24"/>
  <c r="BA461" i="17"/>
  <c r="BC461" i="17" s="1"/>
  <c r="BD461" i="17" s="1"/>
  <c r="AO461" i="17"/>
  <c r="AL461" i="17"/>
  <c r="BB461" i="17"/>
  <c r="BC649" i="25"/>
  <c r="BE649" i="25" s="1"/>
  <c r="BD649" i="25"/>
  <c r="AN649" i="25"/>
  <c r="F649" i="25"/>
  <c r="AQ649" i="25"/>
  <c r="AP387" i="23"/>
  <c r="AN387" i="23"/>
  <c r="AE455" i="1"/>
  <c r="E341" i="24"/>
  <c r="BD341" i="24"/>
  <c r="BA516" i="17"/>
  <c r="BC516" i="17" s="1"/>
  <c r="BD516" i="17" s="1"/>
  <c r="AP516" i="17"/>
  <c r="AP328" i="25"/>
  <c r="AP362" i="23"/>
  <c r="AN362" i="23"/>
  <c r="AO244" i="24"/>
  <c r="BG320" i="17"/>
  <c r="E314" i="23"/>
  <c r="AO314" i="23"/>
  <c r="BD562" i="24"/>
  <c r="BB505" i="17"/>
  <c r="BD586" i="25"/>
  <c r="BF586" i="25" s="1"/>
  <c r="BG586" i="25" s="1"/>
  <c r="BH586" i="25" s="1"/>
  <c r="AQ23" i="23"/>
  <c r="AU23" i="23" s="1"/>
  <c r="BC23" i="23"/>
  <c r="F23" i="23"/>
  <c r="AN23" i="23"/>
  <c r="AE517" i="1"/>
  <c r="AQ666" i="24"/>
  <c r="AN666" i="24"/>
  <c r="BB670" i="17"/>
  <c r="AR463" i="23"/>
  <c r="F463" i="23"/>
  <c r="BC463" i="23"/>
  <c r="AR142" i="24"/>
  <c r="BC142" i="24"/>
  <c r="F142" i="24"/>
  <c r="BG113" i="17"/>
  <c r="BJ141" i="23"/>
  <c r="BJ189" i="24"/>
  <c r="BG162" i="17"/>
  <c r="BI49" i="25"/>
  <c r="BJ179" i="23"/>
  <c r="BJ135" i="24"/>
  <c r="BG128" i="17"/>
  <c r="BI317" i="25"/>
  <c r="BJ228" i="23"/>
  <c r="BJ618" i="24"/>
  <c r="BG445" i="17"/>
  <c r="AN439" i="23"/>
  <c r="BC439" i="23"/>
  <c r="AQ439" i="23"/>
  <c r="AU439" i="23" s="1"/>
  <c r="F439" i="23"/>
  <c r="AE636" i="1"/>
  <c r="F650" i="24"/>
  <c r="BC650" i="24"/>
  <c r="BD650" i="24"/>
  <c r="AN650" i="24"/>
  <c r="AQ650" i="24"/>
  <c r="AE601" i="1"/>
  <c r="AP503" i="23"/>
  <c r="AV503" i="23" s="1"/>
  <c r="AN503" i="23"/>
  <c r="Q247" i="25"/>
  <c r="Q16" i="24"/>
  <c r="Q228" i="23"/>
  <c r="O57" i="17"/>
  <c r="BC578" i="25"/>
  <c r="BE578" i="25" s="1"/>
  <c r="AN578" i="25"/>
  <c r="AQ578" i="25"/>
  <c r="AU578" i="25" s="1"/>
  <c r="F578" i="25"/>
  <c r="BI94" i="25"/>
  <c r="BI377" i="25"/>
  <c r="BJ121" i="23"/>
  <c r="AM475" i="17"/>
  <c r="BB475" i="17"/>
  <c r="AO559" i="25"/>
  <c r="E559" i="25"/>
  <c r="AN201" i="24"/>
  <c r="AP201" i="24"/>
  <c r="AN547" i="17"/>
  <c r="AL547" i="17"/>
  <c r="BI39" i="25"/>
  <c r="BJ210" i="23"/>
  <c r="AP627" i="17"/>
  <c r="BA627" i="17"/>
  <c r="BC627" i="17" s="1"/>
  <c r="BD627" i="17" s="1"/>
  <c r="AO374" i="17"/>
  <c r="AS374" i="17" s="1"/>
  <c r="BA374" i="17"/>
  <c r="BC374" i="17" s="1"/>
  <c r="BD374" i="17" s="1"/>
  <c r="AL374" i="17"/>
  <c r="AN663" i="23"/>
  <c r="AQ663" i="23"/>
  <c r="AR249" i="24"/>
  <c r="BC249" i="24"/>
  <c r="F249" i="24"/>
  <c r="BC211" i="25"/>
  <c r="BE211" i="25" s="1"/>
  <c r="F211" i="25"/>
  <c r="AR211" i="25"/>
  <c r="BJ81" i="23"/>
  <c r="BG609" i="17"/>
  <c r="BJ80" i="24"/>
  <c r="BJ654" i="24"/>
  <c r="BD224" i="24"/>
  <c r="BC565" i="25"/>
  <c r="BE565" i="25" s="1"/>
  <c r="AN565" i="25"/>
  <c r="F565" i="25"/>
  <c r="AQ565" i="25"/>
  <c r="AU565" i="25" s="1"/>
  <c r="BJ79" i="23"/>
  <c r="BI116" i="25"/>
  <c r="BJ409" i="24"/>
  <c r="BJ450" i="23"/>
  <c r="BJ268" i="24"/>
  <c r="BA268" i="24"/>
  <c r="BI268" i="24"/>
  <c r="AP407" i="17"/>
  <c r="BA407" i="17"/>
  <c r="BC407" i="17" s="1"/>
  <c r="BD407" i="17" s="1"/>
  <c r="AO156" i="17"/>
  <c r="AS156" i="17" s="1"/>
  <c r="BA156" i="17"/>
  <c r="BC156" i="17" s="1"/>
  <c r="BD156" i="17" s="1"/>
  <c r="AL156" i="17"/>
  <c r="AE562" i="1"/>
  <c r="BI47" i="25"/>
  <c r="BG480" i="17"/>
  <c r="BI55" i="25"/>
  <c r="BG165" i="17"/>
  <c r="AO616" i="24"/>
  <c r="E616" i="24"/>
  <c r="BA43" i="17"/>
  <c r="BC43" i="17" s="1"/>
  <c r="BD43" i="17" s="1"/>
  <c r="AL43" i="17"/>
  <c r="AO43" i="17"/>
  <c r="BB43" i="17"/>
  <c r="AO192" i="24"/>
  <c r="E192" i="24"/>
  <c r="BD192" i="24"/>
  <c r="BB90" i="17"/>
  <c r="AE500" i="1"/>
  <c r="BJ472" i="23"/>
  <c r="BI305" i="25"/>
  <c r="BG451" i="17"/>
  <c r="AN450" i="17"/>
  <c r="AL450" i="17"/>
  <c r="BJ198" i="24"/>
  <c r="BC314" i="25"/>
  <c r="BE314" i="25" s="1"/>
  <c r="F314" i="25"/>
  <c r="AR314" i="25"/>
  <c r="BJ308" i="23"/>
  <c r="BJ222" i="24"/>
  <c r="BJ246" i="23"/>
  <c r="BG518" i="17"/>
  <c r="BJ245" i="23"/>
  <c r="BA245" i="23"/>
  <c r="BI245" i="23"/>
  <c r="BJ634" i="24"/>
  <c r="F626" i="25"/>
  <c r="BC626" i="25"/>
  <c r="BE626" i="25" s="1"/>
  <c r="AN626" i="25"/>
  <c r="AQ626" i="25"/>
  <c r="AU626" i="25" s="1"/>
  <c r="K277" i="1"/>
  <c r="O122" i="25"/>
  <c r="O123" i="24"/>
  <c r="O181" i="23"/>
  <c r="M132" i="17"/>
  <c r="Q95" i="25"/>
  <c r="Q86" i="24"/>
  <c r="Q151" i="23"/>
  <c r="O150" i="17"/>
  <c r="O398" i="25"/>
  <c r="O399" i="24"/>
  <c r="O617" i="23"/>
  <c r="M616" i="17"/>
  <c r="Q534" i="25"/>
  <c r="Q465" i="23"/>
  <c r="Q534" i="24"/>
  <c r="O457" i="17"/>
  <c r="Q225" i="25"/>
  <c r="Q103" i="24"/>
  <c r="Q93" i="23"/>
  <c r="O86" i="17"/>
  <c r="D659" i="1"/>
  <c r="H657" i="25"/>
  <c r="H657" i="24"/>
  <c r="H421" i="23"/>
  <c r="F109" i="17"/>
  <c r="D157" i="1"/>
  <c r="H153" i="25"/>
  <c r="H68" i="24"/>
  <c r="H129" i="23"/>
  <c r="F323" i="17"/>
  <c r="M258" i="1"/>
  <c r="Q30" i="25"/>
  <c r="Q175" i="24"/>
  <c r="Q131" i="23"/>
  <c r="O310" i="17"/>
  <c r="D374" i="1"/>
  <c r="H138" i="25"/>
  <c r="H133" i="24"/>
  <c r="H221" i="23"/>
  <c r="F175" i="17"/>
  <c r="AP302" i="24"/>
  <c r="AN302" i="24"/>
  <c r="AN536" i="23"/>
  <c r="AP536" i="23"/>
  <c r="AV536" i="23" s="1"/>
  <c r="AO565" i="25"/>
  <c r="E565" i="25"/>
  <c r="AO355" i="24"/>
  <c r="BD355" i="24"/>
  <c r="E355" i="24"/>
  <c r="BG20" i="17"/>
  <c r="BG268" i="17"/>
  <c r="AN330" i="23"/>
  <c r="BC330" i="23"/>
  <c r="AQ330" i="23"/>
  <c r="AU330" i="23" s="1"/>
  <c r="F330" i="23"/>
  <c r="BI158" i="25"/>
  <c r="BJ576" i="23"/>
  <c r="AO193" i="25"/>
  <c r="AO575" i="24"/>
  <c r="E575" i="24"/>
  <c r="AQ571" i="24"/>
  <c r="AU571" i="24" s="1"/>
  <c r="BC571" i="24"/>
  <c r="F571" i="24"/>
  <c r="AN571" i="24"/>
  <c r="AP249" i="24"/>
  <c r="AN249" i="24"/>
  <c r="BG331" i="17"/>
  <c r="BJ350" i="23"/>
  <c r="AE452" i="1"/>
  <c r="F468" i="23"/>
  <c r="AR468" i="23"/>
  <c r="BC468" i="23"/>
  <c r="BD582" i="24"/>
  <c r="AQ572" i="25"/>
  <c r="AU572" i="25" s="1"/>
  <c r="BC572" i="25"/>
  <c r="BE572" i="25" s="1"/>
  <c r="AN572" i="25"/>
  <c r="F572" i="25"/>
  <c r="BC252" i="25"/>
  <c r="BE252" i="25" s="1"/>
  <c r="AR252" i="25"/>
  <c r="F252" i="25"/>
  <c r="BJ22" i="24"/>
  <c r="AQ157" i="23"/>
  <c r="AU157" i="23" s="1"/>
  <c r="BC157" i="23"/>
  <c r="F157" i="23"/>
  <c r="AN157" i="23"/>
  <c r="K302" i="1"/>
  <c r="O397" i="25"/>
  <c r="O618" i="23"/>
  <c r="O400" i="24"/>
  <c r="M617" i="17"/>
  <c r="K245" i="1"/>
  <c r="O2" i="25"/>
  <c r="O2" i="24"/>
  <c r="O2" i="23"/>
  <c r="M7" i="17"/>
  <c r="Q202" i="25"/>
  <c r="Q208" i="24"/>
  <c r="Q326" i="23"/>
  <c r="O27" i="17"/>
  <c r="K377" i="1"/>
  <c r="O317" i="25"/>
  <c r="O300" i="24"/>
  <c r="O452" i="23"/>
  <c r="M524" i="17"/>
  <c r="Q338" i="25"/>
  <c r="Q135" i="24"/>
  <c r="Q65" i="23"/>
  <c r="O299" i="17"/>
  <c r="E551" i="1"/>
  <c r="I328" i="25"/>
  <c r="I439" i="24"/>
  <c r="I487" i="23"/>
  <c r="G498" i="17"/>
  <c r="Q61" i="25"/>
  <c r="Q348" i="23"/>
  <c r="Q117" i="24"/>
  <c r="O274" i="17"/>
  <c r="Q163" i="25"/>
  <c r="Q88" i="24"/>
  <c r="Q153" i="23"/>
  <c r="O64" i="17"/>
  <c r="D638" i="1"/>
  <c r="AE638" i="1" s="1"/>
  <c r="H636" i="25"/>
  <c r="H636" i="24"/>
  <c r="H534" i="23"/>
  <c r="BD534" i="23" s="1"/>
  <c r="F573" i="17"/>
  <c r="D248" i="1"/>
  <c r="H70" i="25"/>
  <c r="H171" i="24"/>
  <c r="H71" i="23"/>
  <c r="F244" i="17"/>
  <c r="K376" i="1"/>
  <c r="O337" i="25"/>
  <c r="O290" i="24"/>
  <c r="O436" i="23"/>
  <c r="M534" i="17"/>
  <c r="D271" i="1"/>
  <c r="H108" i="25"/>
  <c r="H119" i="24"/>
  <c r="H110" i="23"/>
  <c r="F17" i="17"/>
  <c r="Q17" i="25"/>
  <c r="Q38" i="24"/>
  <c r="Q100" i="23"/>
  <c r="O241" i="17"/>
  <c r="D361" i="1"/>
  <c r="H333" i="25"/>
  <c r="H63" i="24"/>
  <c r="H31" i="23"/>
  <c r="F401" i="17"/>
  <c r="Q523" i="25"/>
  <c r="Q523" i="24"/>
  <c r="Q47" i="23"/>
  <c r="O48" i="17"/>
  <c r="D637" i="1"/>
  <c r="H635" i="25"/>
  <c r="H635" i="24"/>
  <c r="H634" i="23"/>
  <c r="F570" i="17"/>
  <c r="K249" i="1"/>
  <c r="O139" i="25"/>
  <c r="O137" i="24"/>
  <c r="O19" i="23"/>
  <c r="M119" i="17"/>
  <c r="D263" i="1"/>
  <c r="H3" i="25"/>
  <c r="H3" i="24"/>
  <c r="H3" i="23"/>
  <c r="F2" i="17"/>
  <c r="D415" i="1"/>
  <c r="H360" i="25"/>
  <c r="H377" i="24"/>
  <c r="H576" i="23"/>
  <c r="F455" i="17"/>
  <c r="D298" i="1"/>
  <c r="H285" i="25"/>
  <c r="H193" i="24"/>
  <c r="H355" i="23"/>
  <c r="F493" i="17"/>
  <c r="D281" i="1"/>
  <c r="H200" i="25"/>
  <c r="H198" i="24"/>
  <c r="H310" i="23"/>
  <c r="F320" i="17"/>
  <c r="M274" i="1"/>
  <c r="Q14" i="25"/>
  <c r="Q29" i="24"/>
  <c r="Q52" i="23"/>
  <c r="O96" i="17"/>
  <c r="M325" i="1"/>
  <c r="Q166" i="25"/>
  <c r="Q161" i="24"/>
  <c r="Q255" i="23"/>
  <c r="O261" i="17"/>
  <c r="K292" i="1"/>
  <c r="O48" i="25"/>
  <c r="O45" i="24"/>
  <c r="O81" i="23"/>
  <c r="M77" i="17"/>
  <c r="M285" i="1"/>
  <c r="Q121" i="25"/>
  <c r="Q141" i="24"/>
  <c r="Q86" i="23"/>
  <c r="O403" i="17"/>
  <c r="D245" i="1"/>
  <c r="H2" i="25"/>
  <c r="H2" i="24"/>
  <c r="H2" i="23"/>
  <c r="F7" i="17"/>
  <c r="M407" i="1"/>
  <c r="Q8" i="25"/>
  <c r="Q424" i="24"/>
  <c r="Q10" i="23"/>
  <c r="O8" i="17"/>
  <c r="K372" i="1"/>
  <c r="O139" i="24"/>
  <c r="O241" i="23"/>
  <c r="O39" i="25"/>
  <c r="M183" i="17"/>
  <c r="AE666" i="1"/>
  <c r="BD667" i="23"/>
  <c r="E334" i="24"/>
  <c r="AO334" i="24"/>
  <c r="AV334" i="24" s="1"/>
  <c r="BD334" i="24"/>
  <c r="BJ149" i="23"/>
  <c r="BI210" i="25"/>
  <c r="BG651" i="17"/>
  <c r="BJ259" i="24"/>
  <c r="BJ589" i="23"/>
  <c r="BC643" i="24"/>
  <c r="F643" i="24"/>
  <c r="AN643" i="24"/>
  <c r="AQ643" i="24"/>
  <c r="BD643" i="24"/>
  <c r="E332" i="24"/>
  <c r="BD332" i="24"/>
  <c r="E590" i="25"/>
  <c r="AO590" i="25"/>
  <c r="AQ562" i="24"/>
  <c r="AU562" i="24" s="1"/>
  <c r="AN562" i="24"/>
  <c r="BC562" i="24"/>
  <c r="F562" i="24"/>
  <c r="BC586" i="25"/>
  <c r="BE586" i="25" s="1"/>
  <c r="AQ586" i="25"/>
  <c r="AU586" i="25" s="1"/>
  <c r="AN586" i="25"/>
  <c r="F586" i="25"/>
  <c r="BJ171" i="24"/>
  <c r="BI77" i="25"/>
  <c r="BG525" i="17"/>
  <c r="BJ424" i="24"/>
  <c r="F615" i="23"/>
  <c r="BC615" i="23"/>
  <c r="AQ615" i="23"/>
  <c r="AN615" i="23"/>
  <c r="BD615" i="23"/>
  <c r="AE550" i="1"/>
  <c r="E335" i="25"/>
  <c r="AO567" i="25"/>
  <c r="E567" i="25"/>
  <c r="BD573" i="24"/>
  <c r="O260" i="25"/>
  <c r="O226" i="24"/>
  <c r="O356" i="23"/>
  <c r="M454" i="17"/>
  <c r="Q527" i="25"/>
  <c r="Q527" i="24"/>
  <c r="Q57" i="23"/>
  <c r="O54" i="17"/>
  <c r="K262" i="1"/>
  <c r="O406" i="25"/>
  <c r="O389" i="24"/>
  <c r="O568" i="23"/>
  <c r="M562" i="17"/>
  <c r="D354" i="1"/>
  <c r="H371" i="25"/>
  <c r="H118" i="24"/>
  <c r="H28" i="23"/>
  <c r="F377" i="17"/>
  <c r="D262" i="1"/>
  <c r="H406" i="25"/>
  <c r="H389" i="24"/>
  <c r="H568" i="23"/>
  <c r="F562" i="17"/>
  <c r="D275" i="1"/>
  <c r="H29" i="25"/>
  <c r="H30" i="24"/>
  <c r="H53" i="23"/>
  <c r="F23" i="17"/>
  <c r="Q154" i="25"/>
  <c r="Q244" i="23"/>
  <c r="Q148" i="24"/>
  <c r="O250" i="17"/>
  <c r="O121" i="25"/>
  <c r="O141" i="24"/>
  <c r="O86" i="23"/>
  <c r="M403" i="17"/>
  <c r="D255" i="1"/>
  <c r="H254" i="25"/>
  <c r="H209" i="24"/>
  <c r="H327" i="23"/>
  <c r="F164" i="17"/>
  <c r="Q374" i="25"/>
  <c r="Q347" i="24"/>
  <c r="Q551" i="23"/>
  <c r="O576" i="17"/>
  <c r="D270" i="1"/>
  <c r="H56" i="25"/>
  <c r="H185" i="24"/>
  <c r="H308" i="23"/>
  <c r="F71" i="17"/>
  <c r="D357" i="1"/>
  <c r="H145" i="25"/>
  <c r="H157" i="24"/>
  <c r="H186" i="23"/>
  <c r="F67" i="17"/>
  <c r="Q531" i="25"/>
  <c r="Q531" i="24"/>
  <c r="Q214" i="23"/>
  <c r="O38" i="17"/>
  <c r="K296" i="1"/>
  <c r="O34" i="25"/>
  <c r="O222" i="24"/>
  <c r="O359" i="23"/>
  <c r="M162" i="17"/>
  <c r="D369" i="1"/>
  <c r="H142" i="25"/>
  <c r="H7" i="24"/>
  <c r="H7" i="23"/>
  <c r="F128" i="17"/>
  <c r="H328" i="25"/>
  <c r="AQ328" i="25" s="1"/>
  <c r="H439" i="24"/>
  <c r="AQ439" i="24" s="1"/>
  <c r="H487" i="23"/>
  <c r="AQ487" i="23" s="1"/>
  <c r="F498" i="17"/>
  <c r="AO498" i="17" s="1"/>
  <c r="D290" i="1"/>
  <c r="H97" i="25"/>
  <c r="H154" i="23"/>
  <c r="H89" i="24"/>
  <c r="F152" i="17"/>
  <c r="D355" i="1"/>
  <c r="H387" i="25"/>
  <c r="H13" i="24"/>
  <c r="H171" i="23"/>
  <c r="F447" i="17"/>
  <c r="V551" i="1"/>
  <c r="Z328" i="25"/>
  <c r="Z439" i="24"/>
  <c r="Z487" i="23"/>
  <c r="X498" i="17"/>
  <c r="Q15" i="25"/>
  <c r="Q14" i="24"/>
  <c r="Q21" i="23"/>
  <c r="O20" i="17"/>
  <c r="K408" i="1"/>
  <c r="O45" i="25"/>
  <c r="O42" i="24"/>
  <c r="O78" i="23"/>
  <c r="M74" i="17"/>
  <c r="D294" i="1"/>
  <c r="H10" i="25"/>
  <c r="H221" i="24"/>
  <c r="H358" i="23"/>
  <c r="F229" i="17"/>
  <c r="D363" i="1"/>
  <c r="H20" i="25"/>
  <c r="H31" i="24"/>
  <c r="H54" i="23"/>
  <c r="F37" i="17"/>
  <c r="K416" i="1"/>
  <c r="O111" i="24"/>
  <c r="O36" i="25"/>
  <c r="O201" i="23"/>
  <c r="M215" i="17"/>
  <c r="Q31" i="25"/>
  <c r="Q8" i="24"/>
  <c r="Q8" i="23"/>
  <c r="O26" i="17"/>
  <c r="T660" i="1"/>
  <c r="X658" i="25"/>
  <c r="X658" i="24"/>
  <c r="X508" i="23"/>
  <c r="V194" i="17"/>
  <c r="T654" i="1"/>
  <c r="X652" i="25"/>
  <c r="X652" i="24"/>
  <c r="X105" i="23"/>
  <c r="V100" i="17"/>
  <c r="Q40" i="25"/>
  <c r="Q110" i="24"/>
  <c r="Q200" i="23"/>
  <c r="O235" i="17"/>
  <c r="Q369" i="25"/>
  <c r="Q413" i="23"/>
  <c r="Q285" i="24"/>
  <c r="O518" i="17"/>
  <c r="K413" i="1"/>
  <c r="O247" i="25"/>
  <c r="O16" i="24"/>
  <c r="O228" i="23"/>
  <c r="M57" i="17"/>
  <c r="Q70" i="25"/>
  <c r="Q171" i="24"/>
  <c r="Q71" i="23"/>
  <c r="O244" i="17"/>
  <c r="D231" i="1"/>
  <c r="H525" i="25"/>
  <c r="H525" i="24"/>
  <c r="H149" i="23"/>
  <c r="F154" i="17"/>
  <c r="H526" i="25"/>
  <c r="H526" i="24"/>
  <c r="H217" i="23"/>
  <c r="F220" i="17"/>
  <c r="K355" i="1"/>
  <c r="O387" i="25"/>
  <c r="O13" i="24"/>
  <c r="O171" i="23"/>
  <c r="M447" i="17"/>
  <c r="D280" i="1"/>
  <c r="H95" i="25"/>
  <c r="H86" i="24"/>
  <c r="H151" i="23"/>
  <c r="F150" i="17"/>
  <c r="Q67" i="25"/>
  <c r="Q319" i="24"/>
  <c r="Q500" i="23"/>
  <c r="O343" i="17"/>
  <c r="O63" i="25"/>
  <c r="O94" i="24"/>
  <c r="O25" i="23"/>
  <c r="M195" i="17"/>
  <c r="Q25" i="25"/>
  <c r="Q237" i="24"/>
  <c r="Q197" i="23"/>
  <c r="O305" i="17"/>
  <c r="M317" i="1"/>
  <c r="Q4" i="25"/>
  <c r="Q4" i="24"/>
  <c r="Q4" i="23"/>
  <c r="O3" i="17"/>
  <c r="O138" i="25"/>
  <c r="O133" i="24"/>
  <c r="O221" i="23"/>
  <c r="M175" i="17"/>
  <c r="D325" i="1"/>
  <c r="H166" i="25"/>
  <c r="H161" i="24"/>
  <c r="H255" i="23"/>
  <c r="F261" i="17"/>
  <c r="D156" i="1"/>
  <c r="H354" i="25"/>
  <c r="H313" i="24"/>
  <c r="H482" i="23"/>
  <c r="F543" i="17"/>
  <c r="K158" i="1"/>
  <c r="O327" i="25"/>
  <c r="O279" i="24"/>
  <c r="O429" i="23"/>
  <c r="M527" i="17"/>
  <c r="D233" i="1"/>
  <c r="H527" i="25"/>
  <c r="H527" i="24"/>
  <c r="H57" i="23"/>
  <c r="F54" i="17"/>
  <c r="D620" i="1"/>
  <c r="H618" i="25"/>
  <c r="H618" i="24"/>
  <c r="H98" i="23"/>
  <c r="F97" i="17"/>
  <c r="Q83" i="25"/>
  <c r="Q182" i="24"/>
  <c r="Q295" i="23"/>
  <c r="O15" i="17"/>
  <c r="K304" i="1"/>
  <c r="O49" i="25"/>
  <c r="O46" i="24"/>
  <c r="O82" i="23"/>
  <c r="M78" i="17"/>
  <c r="K288" i="1"/>
  <c r="O281" i="25"/>
  <c r="O349" i="24"/>
  <c r="O572" i="23"/>
  <c r="M544" i="17"/>
  <c r="R548" i="1"/>
  <c r="V222" i="25"/>
  <c r="V438" i="24"/>
  <c r="V339" i="23"/>
  <c r="T352" i="17"/>
  <c r="M386" i="1"/>
  <c r="Q169" i="25"/>
  <c r="Q27" i="24"/>
  <c r="Q90" i="23"/>
  <c r="O259" i="17"/>
  <c r="D300" i="1"/>
  <c r="H405" i="25"/>
  <c r="H403" i="24"/>
  <c r="H621" i="23"/>
  <c r="F621" i="17"/>
  <c r="T661" i="1"/>
  <c r="X659" i="25"/>
  <c r="X659" i="24"/>
  <c r="X591" i="23"/>
  <c r="V268" i="17"/>
  <c r="K369" i="1"/>
  <c r="O142" i="25"/>
  <c r="O7" i="24"/>
  <c r="O7" i="23"/>
  <c r="M128" i="17"/>
  <c r="K238" i="1"/>
  <c r="O532" i="25"/>
  <c r="O532" i="24"/>
  <c r="O398" i="23"/>
  <c r="M89" i="17"/>
  <c r="K309" i="1"/>
  <c r="O156" i="25"/>
  <c r="O71" i="24"/>
  <c r="O112" i="23"/>
  <c r="M324" i="17"/>
  <c r="AL324" i="17" s="1"/>
  <c r="T655" i="1"/>
  <c r="X653" i="25"/>
  <c r="X653" i="24"/>
  <c r="X210" i="23"/>
  <c r="V214" i="17"/>
  <c r="K295" i="1"/>
  <c r="O99" i="25"/>
  <c r="O273" i="24"/>
  <c r="O424" i="23"/>
  <c r="M83" i="17"/>
  <c r="K497" i="1"/>
  <c r="O556" i="25"/>
  <c r="O556" i="24"/>
  <c r="O14" i="23"/>
  <c r="M12" i="17"/>
  <c r="K360" i="1"/>
  <c r="O224" i="25"/>
  <c r="O102" i="24"/>
  <c r="O92" i="23"/>
  <c r="M85" i="17"/>
  <c r="D364" i="1"/>
  <c r="H21" i="25"/>
  <c r="H17" i="24"/>
  <c r="H50" i="23"/>
  <c r="F87" i="17"/>
  <c r="AB548" i="1"/>
  <c r="AF222" i="25"/>
  <c r="AF438" i="24"/>
  <c r="AF339" i="23"/>
  <c r="AD352" i="17"/>
  <c r="M307" i="1"/>
  <c r="Q75" i="25"/>
  <c r="Q218" i="24"/>
  <c r="Q346" i="23"/>
  <c r="O47" i="17"/>
  <c r="G157" i="1"/>
  <c r="I323" i="17"/>
  <c r="D260" i="1"/>
  <c r="H63" i="25"/>
  <c r="H94" i="24"/>
  <c r="H25" i="23"/>
  <c r="F195" i="17"/>
  <c r="D661" i="1"/>
  <c r="AE661" i="1" s="1"/>
  <c r="H659" i="25"/>
  <c r="H659" i="24"/>
  <c r="H591" i="23"/>
  <c r="F268" i="17"/>
  <c r="K250" i="1"/>
  <c r="O187" i="25"/>
  <c r="O105" i="24"/>
  <c r="O59" i="23"/>
  <c r="M50" i="17"/>
  <c r="D376" i="1"/>
  <c r="H337" i="25"/>
  <c r="H290" i="24"/>
  <c r="H436" i="23"/>
  <c r="F534" i="17"/>
  <c r="M287" i="1"/>
  <c r="Q321" i="25"/>
  <c r="Q305" i="24"/>
  <c r="Q514" i="23"/>
  <c r="O566" i="17"/>
  <c r="D618" i="1"/>
  <c r="AE618" i="1" s="1"/>
  <c r="H616" i="25"/>
  <c r="H616" i="24"/>
  <c r="H318" i="23"/>
  <c r="F232" i="17"/>
  <c r="D268" i="1"/>
  <c r="H65" i="25"/>
  <c r="H109" i="24"/>
  <c r="H199" i="23"/>
  <c r="F275" i="17"/>
  <c r="D323" i="1"/>
  <c r="H316" i="25"/>
  <c r="H278" i="24"/>
  <c r="H438" i="23"/>
  <c r="F483" i="17"/>
  <c r="D230" i="1"/>
  <c r="H524" i="25"/>
  <c r="H524" i="24"/>
  <c r="H122" i="23"/>
  <c r="F113" i="17"/>
  <c r="AB552" i="1"/>
  <c r="AF304" i="25"/>
  <c r="AF440" i="24"/>
  <c r="AF449" i="23"/>
  <c r="AD464" i="17"/>
  <c r="AN127" i="17"/>
  <c r="AL127" i="17"/>
  <c r="AP52" i="25"/>
  <c r="AN52" i="25"/>
  <c r="AO11" i="23"/>
  <c r="AV11" i="23" s="1"/>
  <c r="E11" i="23"/>
  <c r="AO589" i="24"/>
  <c r="AV589" i="24" s="1"/>
  <c r="E589" i="24"/>
  <c r="BB135" i="17"/>
  <c r="BD579" i="25"/>
  <c r="AQ399" i="23"/>
  <c r="AU399" i="23" s="1"/>
  <c r="BC399" i="23"/>
  <c r="F399" i="23"/>
  <c r="AN399" i="23"/>
  <c r="AE510" i="1"/>
  <c r="F585" i="24"/>
  <c r="BC585" i="24"/>
  <c r="AN585" i="24"/>
  <c r="AQ585" i="24"/>
  <c r="AU585" i="24" s="1"/>
  <c r="BD667" i="25"/>
  <c r="E382" i="23"/>
  <c r="AO382" i="23"/>
  <c r="AV382" i="23" s="1"/>
  <c r="BD382" i="23"/>
  <c r="E201" i="24"/>
  <c r="AO201" i="24"/>
  <c r="BD201" i="24"/>
  <c r="AM547" i="17"/>
  <c r="AT547" i="17" s="1"/>
  <c r="BB547" i="17"/>
  <c r="BJ196" i="23"/>
  <c r="BJ119" i="24"/>
  <c r="BG14" i="17"/>
  <c r="BI289" i="25"/>
  <c r="BJ385" i="24"/>
  <c r="BJ450" i="24"/>
  <c r="BG136" i="17"/>
  <c r="BI31" i="25"/>
  <c r="BJ90" i="23"/>
  <c r="BJ619" i="24"/>
  <c r="BG570" i="17"/>
  <c r="BC281" i="23"/>
  <c r="AQ281" i="23"/>
  <c r="F281" i="23"/>
  <c r="AN281" i="23"/>
  <c r="AR310" i="24"/>
  <c r="BC310" i="24"/>
  <c r="F310" i="24"/>
  <c r="AM163" i="17"/>
  <c r="BB163" i="17"/>
  <c r="BC432" i="23"/>
  <c r="AR432" i="23"/>
  <c r="F432" i="23"/>
  <c r="E83" i="23"/>
  <c r="AO83" i="23"/>
  <c r="E582" i="24"/>
  <c r="AO582" i="24"/>
  <c r="BB13" i="17"/>
  <c r="BD572" i="25"/>
  <c r="BF572" i="25" s="1"/>
  <c r="BG572" i="25" s="1"/>
  <c r="BH572" i="25" s="1"/>
  <c r="BD64" i="23"/>
  <c r="AE503" i="1"/>
  <c r="AQ578" i="24"/>
  <c r="AU578" i="24" s="1"/>
  <c r="BC578" i="24"/>
  <c r="F578" i="24"/>
  <c r="AN578" i="24"/>
  <c r="AO666" i="17"/>
  <c r="AL666" i="17"/>
  <c r="AQ671" i="25"/>
  <c r="BC671" i="25"/>
  <c r="BE671" i="25" s="1"/>
  <c r="AN671" i="25"/>
  <c r="BC667" i="23"/>
  <c r="BJ465" i="23"/>
  <c r="BJ85" i="24"/>
  <c r="BG151" i="17"/>
  <c r="BI97" i="25"/>
  <c r="BJ324" i="23"/>
  <c r="BJ346" i="24"/>
  <c r="BG447" i="17"/>
  <c r="BI20" i="25"/>
  <c r="BJ9" i="23"/>
  <c r="BI186" i="25"/>
  <c r="BA186" i="25"/>
  <c r="BH186" i="25"/>
  <c r="BG108" i="17"/>
  <c r="BJ105" i="23"/>
  <c r="AO225" i="24"/>
  <c r="E225" i="24"/>
  <c r="BD225" i="24"/>
  <c r="AO559" i="24"/>
  <c r="AV559" i="24" s="1"/>
  <c r="E559" i="24"/>
  <c r="AM55" i="17"/>
  <c r="AT55" i="17" s="1"/>
  <c r="AO583" i="25"/>
  <c r="AV583" i="25" s="1"/>
  <c r="E583" i="25"/>
  <c r="BD11" i="23"/>
  <c r="BD589" i="24"/>
  <c r="AO135" i="17"/>
  <c r="AS135" i="17" s="1"/>
  <c r="BA135" i="17"/>
  <c r="BC135" i="17" s="1"/>
  <c r="BD135" i="17" s="1"/>
  <c r="AL135" i="17"/>
  <c r="BC579" i="25"/>
  <c r="BE579" i="25" s="1"/>
  <c r="AN579" i="25"/>
  <c r="F579" i="25"/>
  <c r="AQ579" i="25"/>
  <c r="AU579" i="25" s="1"/>
  <c r="AN402" i="17"/>
  <c r="AT402" i="17" s="1"/>
  <c r="AL402" i="17"/>
  <c r="AP351" i="25"/>
  <c r="AN351" i="25"/>
  <c r="AP311" i="23"/>
  <c r="AN311" i="23"/>
  <c r="AE439" i="1"/>
  <c r="BJ527" i="24"/>
  <c r="BG119" i="17"/>
  <c r="BI76" i="25"/>
  <c r="BJ29" i="23"/>
  <c r="BJ339" i="24"/>
  <c r="BG219" i="17"/>
  <c r="BI316" i="25"/>
  <c r="BJ631" i="23"/>
  <c r="BJ139" i="24"/>
  <c r="BG74" i="17"/>
  <c r="BI36" i="25"/>
  <c r="BJ38" i="23"/>
  <c r="BJ637" i="24"/>
  <c r="BG214" i="17"/>
  <c r="BC613" i="25"/>
  <c r="BE613" i="25" s="1"/>
  <c r="F613" i="25"/>
  <c r="AQ613" i="25"/>
  <c r="AU613" i="25" s="1"/>
  <c r="BC350" i="23"/>
  <c r="AQ350" i="23"/>
  <c r="AN350" i="23"/>
  <c r="F350" i="23"/>
  <c r="AP310" i="24"/>
  <c r="AN310" i="24"/>
  <c r="AO431" i="17"/>
  <c r="AS431" i="17" s="1"/>
  <c r="AL431" i="17"/>
  <c r="BA431" i="17"/>
  <c r="BC431" i="17" s="1"/>
  <c r="BD431" i="17" s="1"/>
  <c r="E432" i="23"/>
  <c r="BD432" i="23"/>
  <c r="BD302" i="24"/>
  <c r="BD183" i="24"/>
  <c r="E560" i="25"/>
  <c r="AO560" i="25"/>
  <c r="AO577" i="23"/>
  <c r="E577" i="23"/>
  <c r="BD566" i="24"/>
  <c r="BB10" i="17"/>
  <c r="BD590" i="25"/>
  <c r="AQ314" i="23"/>
  <c r="AU314" i="23" s="1"/>
  <c r="AN314" i="23"/>
  <c r="BC314" i="23"/>
  <c r="F314" i="23"/>
  <c r="AE521" i="1"/>
  <c r="AQ664" i="24"/>
  <c r="AN664" i="24"/>
  <c r="AO669" i="17"/>
  <c r="AL669" i="17"/>
  <c r="BD670" i="25"/>
  <c r="BC382" i="23"/>
  <c r="AR382" i="23"/>
  <c r="AU382" i="23" s="1"/>
  <c r="F382" i="23"/>
  <c r="F201" i="24"/>
  <c r="AR201" i="24"/>
  <c r="AU201" i="24" s="1"/>
  <c r="BC201" i="24"/>
  <c r="AP547" i="17"/>
  <c r="BA547" i="17"/>
  <c r="BC547" i="17" s="1"/>
  <c r="BD547" i="17" s="1"/>
  <c r="BJ59" i="23"/>
  <c r="BJ29" i="24"/>
  <c r="BG77" i="17"/>
  <c r="BI405" i="25"/>
  <c r="BJ69" i="23"/>
  <c r="BJ416" i="24"/>
  <c r="BG110" i="17"/>
  <c r="BI53" i="25"/>
  <c r="BJ140" i="23"/>
  <c r="BJ614" i="24"/>
  <c r="BG491" i="17"/>
  <c r="BJ180" i="23"/>
  <c r="BB361" i="17"/>
  <c r="E614" i="24"/>
  <c r="AO614" i="24"/>
  <c r="AO491" i="17"/>
  <c r="BA491" i="17"/>
  <c r="BC491" i="17" s="1"/>
  <c r="BD491" i="17" s="1"/>
  <c r="AQ638" i="25"/>
  <c r="F638" i="25"/>
  <c r="BC638" i="25"/>
  <c r="BE638" i="25" s="1"/>
  <c r="BD638" i="25"/>
  <c r="BF638" i="25" s="1"/>
  <c r="BG638" i="25" s="1"/>
  <c r="BH638" i="25" s="1"/>
  <c r="AN638" i="25"/>
  <c r="BD611" i="25"/>
  <c r="AO611" i="25"/>
  <c r="E611" i="25"/>
  <c r="AP456" i="17"/>
  <c r="BA456" i="17"/>
  <c r="BC456" i="17" s="1"/>
  <c r="BD456" i="17" s="1"/>
  <c r="BD331" i="23"/>
  <c r="AO52" i="25"/>
  <c r="AR370" i="23"/>
  <c r="AU370" i="23" s="1"/>
  <c r="BC370" i="23"/>
  <c r="F370" i="23"/>
  <c r="BC348" i="25"/>
  <c r="BE348" i="25" s="1"/>
  <c r="AR348" i="25"/>
  <c r="F348" i="25"/>
  <c r="AO569" i="24"/>
  <c r="E569" i="24"/>
  <c r="AM133" i="17"/>
  <c r="BD559" i="25"/>
  <c r="BD401" i="23"/>
  <c r="AQ565" i="24"/>
  <c r="F565" i="24"/>
  <c r="BC565" i="24"/>
  <c r="AN565" i="24"/>
  <c r="AO221" i="17"/>
  <c r="AS221" i="17" s="1"/>
  <c r="BA221" i="17"/>
  <c r="BC221" i="17" s="1"/>
  <c r="BD221" i="17" s="1"/>
  <c r="AL221" i="17"/>
  <c r="F589" i="25"/>
  <c r="BC589" i="25"/>
  <c r="BE589" i="25" s="1"/>
  <c r="AN589" i="25"/>
  <c r="AQ589" i="25"/>
  <c r="AU589" i="25" s="1"/>
  <c r="BB664" i="17"/>
  <c r="BD664" i="17" s="1"/>
  <c r="BE664" i="17" s="1"/>
  <c r="BF664" i="17" s="1"/>
  <c r="AO170" i="23"/>
  <c r="E170" i="23"/>
  <c r="BD170" i="23"/>
  <c r="AO364" i="24"/>
  <c r="E364" i="24"/>
  <c r="BD364" i="24"/>
  <c r="BG76" i="17"/>
  <c r="BI277" i="25"/>
  <c r="BJ127" i="23"/>
  <c r="BJ239" i="24"/>
  <c r="BG324" i="17"/>
  <c r="BI4" i="25"/>
  <c r="BJ628" i="23"/>
  <c r="BJ25" i="24"/>
  <c r="BG342" i="17"/>
  <c r="BI25" i="25"/>
  <c r="BJ410" i="23"/>
  <c r="BA410" i="23"/>
  <c r="BI410" i="23"/>
  <c r="BJ631" i="24"/>
  <c r="BG137" i="17"/>
  <c r="AQ615" i="25"/>
  <c r="AU615" i="25" s="1"/>
  <c r="BC615" i="25"/>
  <c r="BE615" i="25" s="1"/>
  <c r="F615" i="25"/>
  <c r="BC104" i="23"/>
  <c r="AQ104" i="23"/>
  <c r="F104" i="23"/>
  <c r="AN104" i="23"/>
  <c r="BD104" i="23"/>
  <c r="AR192" i="24"/>
  <c r="BC192" i="24"/>
  <c r="F192" i="24"/>
  <c r="F523" i="23"/>
  <c r="BC523" i="23"/>
  <c r="AR523" i="23"/>
  <c r="AE549" i="1"/>
  <c r="AO578" i="24"/>
  <c r="AV578" i="24" s="1"/>
  <c r="E578" i="24"/>
  <c r="BB158" i="17"/>
  <c r="BD568" i="25"/>
  <c r="BD549" i="23"/>
  <c r="AE499" i="1"/>
  <c r="BC574" i="24"/>
  <c r="AQ574" i="24"/>
  <c r="AU574" i="24" s="1"/>
  <c r="F574" i="24"/>
  <c r="AN574" i="24"/>
  <c r="BA118" i="17"/>
  <c r="BC118" i="17" s="1"/>
  <c r="BD118" i="17" s="1"/>
  <c r="AO118" i="17"/>
  <c r="AS118" i="17" s="1"/>
  <c r="AL118" i="17"/>
  <c r="AQ665" i="25"/>
  <c r="BC665" i="25"/>
  <c r="BE665" i="25" s="1"/>
  <c r="AN665" i="25"/>
  <c r="BD664" i="23"/>
  <c r="BG664" i="23" s="1"/>
  <c r="BH664" i="23" s="1"/>
  <c r="BI664" i="23" s="1"/>
  <c r="AQ182" i="24"/>
  <c r="BJ44" i="24"/>
  <c r="BG275" i="17"/>
  <c r="BI124" i="25"/>
  <c r="BJ358" i="23"/>
  <c r="BJ148" i="24"/>
  <c r="BG574" i="17"/>
  <c r="BI408" i="25"/>
  <c r="BJ100" i="23"/>
  <c r="BJ50" i="24"/>
  <c r="BG389" i="17"/>
  <c r="AY389" i="17"/>
  <c r="BF389" i="17"/>
  <c r="BI325" i="25"/>
  <c r="BH325" i="25"/>
  <c r="BA325" i="25"/>
  <c r="BJ307" i="23"/>
  <c r="BJ656" i="24"/>
  <c r="E120" i="23"/>
  <c r="AO120" i="23"/>
  <c r="BD120" i="23"/>
  <c r="E626" i="24"/>
  <c r="BD626" i="24"/>
  <c r="AO626" i="24"/>
  <c r="BC394" i="23"/>
  <c r="AQ394" i="23"/>
  <c r="F394" i="23"/>
  <c r="E287" i="24"/>
  <c r="AO287" i="24"/>
  <c r="BD287" i="24"/>
  <c r="AM307" i="17"/>
  <c r="BB307" i="17"/>
  <c r="BC612" i="25"/>
  <c r="BE612" i="25" s="1"/>
  <c r="AN612" i="25"/>
  <c r="F612" i="25"/>
  <c r="AQ612" i="25"/>
  <c r="AU612" i="25" s="1"/>
  <c r="E441" i="23"/>
  <c r="BD441" i="23"/>
  <c r="AL557" i="17"/>
  <c r="AN557" i="17"/>
  <c r="AS557" i="17" s="1"/>
  <c r="BD536" i="23"/>
  <c r="E563" i="25"/>
  <c r="AO563" i="25"/>
  <c r="AO148" i="23"/>
  <c r="E148" i="23"/>
  <c r="BD569" i="24"/>
  <c r="BB133" i="17"/>
  <c r="F559" i="25"/>
  <c r="BC559" i="25"/>
  <c r="BE559" i="25" s="1"/>
  <c r="AQ559" i="25"/>
  <c r="AU559" i="25" s="1"/>
  <c r="AN559" i="25"/>
  <c r="AN401" i="23"/>
  <c r="F401" i="23"/>
  <c r="BC401" i="23"/>
  <c r="AQ401" i="23"/>
  <c r="AU401" i="23" s="1"/>
  <c r="AE524" i="1"/>
  <c r="BA667" i="17"/>
  <c r="BC667" i="17" s="1"/>
  <c r="AP314" i="25"/>
  <c r="AN314" i="25"/>
  <c r="AP130" i="23"/>
  <c r="AN130" i="23"/>
  <c r="AE438" i="1"/>
  <c r="BJ523" i="24"/>
  <c r="BG7" i="17"/>
  <c r="BI93" i="25"/>
  <c r="BJ200" i="23"/>
  <c r="BJ273" i="24"/>
  <c r="BG537" i="17"/>
  <c r="BI54" i="25"/>
  <c r="BJ488" i="23"/>
  <c r="BJ76" i="24"/>
  <c r="BG251" i="17"/>
  <c r="BI61" i="25"/>
  <c r="BJ309" i="23"/>
  <c r="BI309" i="23"/>
  <c r="BA309" i="23"/>
  <c r="BJ633" i="24"/>
  <c r="BG109" i="17"/>
  <c r="BC617" i="25"/>
  <c r="BE617" i="25" s="1"/>
  <c r="F617" i="25"/>
  <c r="AQ617" i="25"/>
  <c r="AU617" i="25" s="1"/>
  <c r="F446" i="23"/>
  <c r="AQ446" i="23"/>
  <c r="BC446" i="23"/>
  <c r="AN446" i="23"/>
  <c r="BD446" i="23"/>
  <c r="AN255" i="24"/>
  <c r="AP255" i="24"/>
  <c r="AM572" i="17"/>
  <c r="BB572" i="17"/>
  <c r="BD365" i="25"/>
  <c r="E365" i="25"/>
  <c r="BC503" i="23"/>
  <c r="AR503" i="23"/>
  <c r="AU503" i="23" s="1"/>
  <c r="F503" i="23"/>
  <c r="AP244" i="24"/>
  <c r="AN244" i="24"/>
  <c r="AN541" i="17"/>
  <c r="AL541" i="17"/>
  <c r="AO348" i="25"/>
  <c r="AV348" i="25" s="1"/>
  <c r="BJ310" i="23"/>
  <c r="E572" i="24"/>
  <c r="AO572" i="24"/>
  <c r="AV572" i="24" s="1"/>
  <c r="AM374" i="17"/>
  <c r="AT374" i="17" s="1"/>
  <c r="BD562" i="25"/>
  <c r="BF562" i="25" s="1"/>
  <c r="BG562" i="25" s="1"/>
  <c r="BH562" i="25" s="1"/>
  <c r="BD344" i="23"/>
  <c r="F568" i="24"/>
  <c r="AQ568" i="24"/>
  <c r="AU568" i="24" s="1"/>
  <c r="AN568" i="24"/>
  <c r="BC568" i="24"/>
  <c r="BA68" i="17"/>
  <c r="BC68" i="17" s="1"/>
  <c r="BD68" i="17" s="1"/>
  <c r="AO68" i="17"/>
  <c r="AS68" i="17" s="1"/>
  <c r="AL68" i="17"/>
  <c r="BC666" i="25"/>
  <c r="BE666" i="25" s="1"/>
  <c r="AN666" i="25"/>
  <c r="AQ666" i="25"/>
  <c r="BD666" i="23"/>
  <c r="AR309" i="24"/>
  <c r="AU309" i="24" s="1"/>
  <c r="F309" i="24"/>
  <c r="BC309" i="24"/>
  <c r="AP453" i="17"/>
  <c r="AS453" i="17" s="1"/>
  <c r="BA453" i="17"/>
  <c r="BC453" i="17" s="1"/>
  <c r="BD453" i="17" s="1"/>
  <c r="BC280" i="25"/>
  <c r="BE280" i="25" s="1"/>
  <c r="F280" i="25"/>
  <c r="AR280" i="25"/>
  <c r="AU280" i="25" s="1"/>
  <c r="BJ122" i="23"/>
  <c r="BJ81" i="24"/>
  <c r="BG71" i="17"/>
  <c r="BI196" i="25"/>
  <c r="BJ359" i="23"/>
  <c r="BJ112" i="24"/>
  <c r="BG255" i="17"/>
  <c r="BI338" i="25"/>
  <c r="BJ7" i="23"/>
  <c r="BJ16" i="24"/>
  <c r="BG253" i="17"/>
  <c r="AY253" i="17"/>
  <c r="BF253" i="17"/>
  <c r="BJ427" i="23"/>
  <c r="AQ626" i="24"/>
  <c r="AU626" i="24" s="1"/>
  <c r="F626" i="24"/>
  <c r="AN626" i="24"/>
  <c r="BC626" i="24"/>
  <c r="AO533" i="17"/>
  <c r="AL533" i="17"/>
  <c r="BA533" i="17"/>
  <c r="BC533" i="17" s="1"/>
  <c r="BD533" i="17" s="1"/>
  <c r="BB533" i="17"/>
  <c r="BC650" i="25"/>
  <c r="BE650" i="25" s="1"/>
  <c r="BD650" i="25"/>
  <c r="AQ650" i="25"/>
  <c r="AN650" i="25"/>
  <c r="F650" i="25"/>
  <c r="AP332" i="24"/>
  <c r="AV332" i="24" s="1"/>
  <c r="AN332" i="24"/>
  <c r="O528" i="25"/>
  <c r="O528" i="24"/>
  <c r="O306" i="23"/>
  <c r="M315" i="17"/>
  <c r="O333" i="25"/>
  <c r="O63" i="24"/>
  <c r="O31" i="23"/>
  <c r="M401" i="17"/>
  <c r="O29" i="25"/>
  <c r="O30" i="24"/>
  <c r="O53" i="23"/>
  <c r="M23" i="17"/>
  <c r="Q329" i="25"/>
  <c r="Q294" i="24"/>
  <c r="Q445" i="23"/>
  <c r="O506" i="17"/>
  <c r="D317" i="1"/>
  <c r="H4" i="24"/>
  <c r="H4" i="25"/>
  <c r="H4" i="23"/>
  <c r="F3" i="17"/>
  <c r="Q317" i="25"/>
  <c r="Q300" i="24"/>
  <c r="Q452" i="23"/>
  <c r="O524" i="17"/>
  <c r="K237" i="1"/>
  <c r="O531" i="25"/>
  <c r="O531" i="24"/>
  <c r="O214" i="23"/>
  <c r="M38" i="17"/>
  <c r="Q53" i="25"/>
  <c r="Q37" i="24"/>
  <c r="Q41" i="23"/>
  <c r="O193" i="17"/>
  <c r="O97" i="25"/>
  <c r="O154" i="23"/>
  <c r="O89" i="24"/>
  <c r="M152" i="17"/>
  <c r="D240" i="1"/>
  <c r="H534" i="25"/>
  <c r="H534" i="24"/>
  <c r="H465" i="23"/>
  <c r="F457" i="17"/>
  <c r="Q532" i="25"/>
  <c r="Q532" i="24"/>
  <c r="Q398" i="23"/>
  <c r="O89" i="17"/>
  <c r="Q100" i="25"/>
  <c r="Q19" i="24"/>
  <c r="Q76" i="23"/>
  <c r="O94" i="17"/>
  <c r="D660" i="1"/>
  <c r="AE660" i="1" s="1"/>
  <c r="H658" i="25"/>
  <c r="H658" i="24"/>
  <c r="H508" i="23"/>
  <c r="F194" i="17"/>
  <c r="K269" i="1"/>
  <c r="O40" i="25"/>
  <c r="O110" i="24"/>
  <c r="O200" i="23"/>
  <c r="M235" i="17"/>
  <c r="D239" i="1"/>
  <c r="H533" i="25"/>
  <c r="H533" i="24"/>
  <c r="H297" i="23"/>
  <c r="F206" i="17"/>
  <c r="O130" i="25"/>
  <c r="O215" i="24"/>
  <c r="O340" i="23"/>
  <c r="M199" i="17"/>
  <c r="H321" i="25"/>
  <c r="H305" i="24"/>
  <c r="H514" i="23"/>
  <c r="F566" i="17"/>
  <c r="D412" i="1"/>
  <c r="H61" i="25"/>
  <c r="H117" i="24"/>
  <c r="H348" i="23"/>
  <c r="F274" i="17"/>
  <c r="Q68" i="25"/>
  <c r="Q205" i="24"/>
  <c r="Q323" i="23"/>
  <c r="O124" i="17"/>
  <c r="D320" i="1"/>
  <c r="H110" i="25"/>
  <c r="H112" i="24"/>
  <c r="H179" i="23"/>
  <c r="F234" i="17"/>
  <c r="M153" i="1"/>
  <c r="Q356" i="25"/>
  <c r="Q303" i="24"/>
  <c r="Q459" i="23"/>
  <c r="O549" i="17"/>
  <c r="D293" i="1"/>
  <c r="H116" i="25"/>
  <c r="H239" i="24"/>
  <c r="H366" i="23"/>
  <c r="F59" i="17"/>
  <c r="Q38" i="25"/>
  <c r="Q40" i="24"/>
  <c r="Q69" i="23"/>
  <c r="O63" i="17"/>
  <c r="M547" i="1"/>
  <c r="Q246" i="25"/>
  <c r="Q437" i="24"/>
  <c r="Q379" i="23"/>
  <c r="O395" i="17"/>
  <c r="D288" i="1"/>
  <c r="H349" i="24"/>
  <c r="H281" i="25"/>
  <c r="H572" i="23"/>
  <c r="F544" i="17"/>
  <c r="D257" i="1"/>
  <c r="H76" i="25"/>
  <c r="H213" i="24"/>
  <c r="H232" i="23"/>
  <c r="F365" i="17"/>
  <c r="M230" i="1"/>
  <c r="Q524" i="25"/>
  <c r="Q524" i="24"/>
  <c r="Q122" i="23"/>
  <c r="O113" i="17"/>
  <c r="M241" i="1"/>
  <c r="Q535" i="25"/>
  <c r="Q535" i="24"/>
  <c r="Q434" i="23"/>
  <c r="O408" i="17"/>
  <c r="M232" i="1"/>
  <c r="Q526" i="25"/>
  <c r="Q526" i="24"/>
  <c r="Q217" i="23"/>
  <c r="O220" i="17"/>
  <c r="D371" i="1"/>
  <c r="H130" i="25"/>
  <c r="H215" i="24"/>
  <c r="H340" i="23"/>
  <c r="F199" i="17"/>
  <c r="R547" i="1"/>
  <c r="V246" i="25"/>
  <c r="V437" i="24"/>
  <c r="V379" i="23"/>
  <c r="T395" i="17"/>
  <c r="BB395" i="17" s="1"/>
  <c r="M268" i="1"/>
  <c r="Q65" i="25"/>
  <c r="Q109" i="24"/>
  <c r="Q199" i="23"/>
  <c r="O275" i="17"/>
  <c r="D329" i="1"/>
  <c r="H258" i="25"/>
  <c r="H324" i="24"/>
  <c r="H493" i="23"/>
  <c r="F346" i="17"/>
  <c r="D324" i="1"/>
  <c r="H376" i="25"/>
  <c r="H357" i="24"/>
  <c r="H552" i="23"/>
  <c r="F567" i="17"/>
  <c r="M243" i="1"/>
  <c r="Q46" i="25"/>
  <c r="Q43" i="24"/>
  <c r="Q79" i="23"/>
  <c r="O76" i="17"/>
  <c r="M331" i="1"/>
  <c r="Q392" i="25"/>
  <c r="Q370" i="24"/>
  <c r="Q563" i="23"/>
  <c r="O561" i="17"/>
  <c r="AQ561" i="24"/>
  <c r="AU561" i="24" s="1"/>
  <c r="BC561" i="24"/>
  <c r="F561" i="24"/>
  <c r="AN561" i="24"/>
  <c r="F585" i="25"/>
  <c r="BC585" i="25"/>
  <c r="BE585" i="25" s="1"/>
  <c r="AQ585" i="25"/>
  <c r="AU585" i="25" s="1"/>
  <c r="AN585" i="25"/>
  <c r="AM266" i="17"/>
  <c r="BB266" i="17"/>
  <c r="AO542" i="23"/>
  <c r="E542" i="23"/>
  <c r="BD542" i="23"/>
  <c r="BG346" i="17"/>
  <c r="AE662" i="1"/>
  <c r="AP183" i="24"/>
  <c r="AN183" i="24"/>
  <c r="BI200" i="25"/>
  <c r="E15" i="23"/>
  <c r="AO15" i="23"/>
  <c r="AO588" i="24"/>
  <c r="E588" i="24"/>
  <c r="BB333" i="17"/>
  <c r="BD578" i="25"/>
  <c r="BF578" i="25" s="1"/>
  <c r="BG578" i="25" s="1"/>
  <c r="BH578" i="25" s="1"/>
  <c r="F159" i="23"/>
  <c r="AN159" i="23"/>
  <c r="BC159" i="23"/>
  <c r="AQ159" i="23"/>
  <c r="AU159" i="23" s="1"/>
  <c r="AE509" i="1"/>
  <c r="BC584" i="24"/>
  <c r="F584" i="24"/>
  <c r="AN584" i="24"/>
  <c r="AQ584" i="24"/>
  <c r="AU584" i="24" s="1"/>
  <c r="AO668" i="17"/>
  <c r="AL668" i="17"/>
  <c r="BD666" i="25"/>
  <c r="BF666" i="25" s="1"/>
  <c r="BG666" i="25" s="1"/>
  <c r="BH666" i="25" s="1"/>
  <c r="AQ112" i="23"/>
  <c r="AR52" i="24"/>
  <c r="AU52" i="24" s="1"/>
  <c r="F52" i="24"/>
  <c r="BC52" i="24"/>
  <c r="AP563" i="17"/>
  <c r="AS563" i="17" s="1"/>
  <c r="BA563" i="17"/>
  <c r="BC563" i="17" s="1"/>
  <c r="BD563" i="17" s="1"/>
  <c r="BJ326" i="23"/>
  <c r="BJ185" i="24"/>
  <c r="BG544" i="17"/>
  <c r="BI34" i="25"/>
  <c r="BJ551" i="23"/>
  <c r="BJ154" i="24"/>
  <c r="BG401" i="17"/>
  <c r="BI142" i="25"/>
  <c r="BJ413" i="23"/>
  <c r="BJ151" i="24"/>
  <c r="BI151" i="24"/>
  <c r="BA151" i="24"/>
  <c r="BG494" i="17"/>
  <c r="BJ508" i="23"/>
  <c r="AE628" i="1"/>
  <c r="BC642" i="24"/>
  <c r="BD642" i="24"/>
  <c r="AQ642" i="24"/>
  <c r="AN642" i="24"/>
  <c r="F642" i="24"/>
  <c r="AN352" i="17"/>
  <c r="AT352" i="17" s="1"/>
  <c r="O356" i="25"/>
  <c r="O303" i="24"/>
  <c r="O459" i="23"/>
  <c r="M549" i="17"/>
  <c r="K385" i="1"/>
  <c r="O369" i="25"/>
  <c r="O285" i="24"/>
  <c r="O413" i="23"/>
  <c r="M518" i="17"/>
  <c r="BJ599" i="23"/>
  <c r="AQ619" i="24"/>
  <c r="AU619" i="24" s="1"/>
  <c r="F619" i="24"/>
  <c r="AN619" i="24"/>
  <c r="BC619" i="24"/>
  <c r="F286" i="24"/>
  <c r="AR286" i="24"/>
  <c r="BC286" i="24"/>
  <c r="BF667" i="24"/>
  <c r="BE667" i="24"/>
  <c r="BJ152" i="23"/>
  <c r="K152" i="1"/>
  <c r="O237" i="25"/>
  <c r="O156" i="24"/>
  <c r="O258" i="23"/>
  <c r="M437" i="17"/>
  <c r="Q110" i="25"/>
  <c r="Q112" i="24"/>
  <c r="Q179" i="23"/>
  <c r="O234" i="17"/>
  <c r="Q85" i="25"/>
  <c r="Q180" i="24"/>
  <c r="Q292" i="23"/>
  <c r="O117" i="17"/>
  <c r="D242" i="1"/>
  <c r="H536" i="25"/>
  <c r="H536" i="24"/>
  <c r="H208" i="23"/>
  <c r="F392" i="17"/>
  <c r="D238" i="1"/>
  <c r="H532" i="25"/>
  <c r="H532" i="24"/>
  <c r="H398" i="23"/>
  <c r="F89" i="17"/>
  <c r="D365" i="1"/>
  <c r="H11" i="25"/>
  <c r="H22" i="24"/>
  <c r="H63" i="23"/>
  <c r="F110" i="17"/>
  <c r="D413" i="1"/>
  <c r="H247" i="25"/>
  <c r="H16" i="24"/>
  <c r="H228" i="23"/>
  <c r="F57" i="17"/>
  <c r="D379" i="1"/>
  <c r="H127" i="25"/>
  <c r="H9" i="24"/>
  <c r="H9" i="23"/>
  <c r="F123" i="17"/>
  <c r="D497" i="1"/>
  <c r="AE497" i="1" s="1"/>
  <c r="H556" i="25"/>
  <c r="H556" i="24"/>
  <c r="H14" i="23"/>
  <c r="F12" i="17"/>
  <c r="D155" i="1"/>
  <c r="H260" i="25"/>
  <c r="H226" i="24"/>
  <c r="H356" i="23"/>
  <c r="F454" i="17"/>
  <c r="K293" i="1"/>
  <c r="O116" i="25"/>
  <c r="O239" i="24"/>
  <c r="O366" i="23"/>
  <c r="M59" i="17"/>
  <c r="V547" i="1"/>
  <c r="Z246" i="25"/>
  <c r="Z437" i="24"/>
  <c r="Z379" i="23"/>
  <c r="X395" i="17"/>
  <c r="Q305" i="25"/>
  <c r="Q76" i="24"/>
  <c r="Q107" i="23"/>
  <c r="O386" i="17"/>
  <c r="K386" i="1"/>
  <c r="O169" i="25"/>
  <c r="O27" i="24"/>
  <c r="O90" i="23"/>
  <c r="M259" i="17"/>
  <c r="D358" i="1"/>
  <c r="H181" i="25"/>
  <c r="H99" i="24"/>
  <c r="H85" i="23"/>
  <c r="F58" i="17"/>
  <c r="D330" i="1"/>
  <c r="H377" i="25"/>
  <c r="H346" i="24"/>
  <c r="H533" i="23"/>
  <c r="F525" i="17"/>
  <c r="M242" i="1"/>
  <c r="Q536" i="25"/>
  <c r="Q536" i="24"/>
  <c r="Q208" i="23"/>
  <c r="O392" i="17"/>
  <c r="D627" i="1"/>
  <c r="H625" i="25"/>
  <c r="H625" i="24"/>
  <c r="H596" i="23"/>
  <c r="F451" i="17"/>
  <c r="K332" i="1"/>
  <c r="O413" i="25"/>
  <c r="O601" i="23"/>
  <c r="O393" i="24"/>
  <c r="M609" i="17"/>
  <c r="K276" i="1"/>
  <c r="O124" i="25"/>
  <c r="O152" i="24"/>
  <c r="O248" i="23"/>
  <c r="M190" i="17"/>
  <c r="BA670" i="17"/>
  <c r="BC670" i="17" s="1"/>
  <c r="BG206" i="17"/>
  <c r="BJ493" i="23"/>
  <c r="BG28" i="17"/>
  <c r="AQ667" i="24"/>
  <c r="AN667" i="24"/>
  <c r="BJ367" i="23"/>
  <c r="BJ445" i="23"/>
  <c r="BJ628" i="24"/>
  <c r="E466" i="23"/>
  <c r="BD466" i="23"/>
  <c r="AO466" i="23"/>
  <c r="AV466" i="23" s="1"/>
  <c r="BB145" i="17"/>
  <c r="AN211" i="25"/>
  <c r="AP211" i="25"/>
  <c r="BJ142" i="23"/>
  <c r="BJ50" i="23"/>
  <c r="BJ653" i="24"/>
  <c r="AQ567" i="23"/>
  <c r="F567" i="23"/>
  <c r="AN567" i="23"/>
  <c r="BC567" i="23"/>
  <c r="BD567" i="23"/>
  <c r="E576" i="25"/>
  <c r="AO576" i="25"/>
  <c r="BG392" i="17"/>
  <c r="BJ323" i="23"/>
  <c r="BI38" i="25"/>
  <c r="BI89" i="25"/>
  <c r="BJ336" i="23"/>
  <c r="BA336" i="23"/>
  <c r="BI336" i="23"/>
  <c r="BG571" i="17"/>
  <c r="E427" i="23"/>
  <c r="AO427" i="23"/>
  <c r="BD427" i="23"/>
  <c r="AQ630" i="24"/>
  <c r="F630" i="24"/>
  <c r="BC630" i="24"/>
  <c r="BD335" i="25"/>
  <c r="BB564" i="17"/>
  <c r="BD671" i="24"/>
  <c r="BD103" i="25"/>
  <c r="E103" i="25"/>
  <c r="AO103" i="25"/>
  <c r="BJ43" i="24"/>
  <c r="BI143" i="25"/>
  <c r="BG261" i="17"/>
  <c r="BJ85" i="23"/>
  <c r="BJ284" i="24"/>
  <c r="BI272" i="25"/>
  <c r="BH272" i="25"/>
  <c r="BA272" i="25"/>
  <c r="BJ655" i="24"/>
  <c r="BC647" i="25"/>
  <c r="BE647" i="25" s="1"/>
  <c r="BD647" i="25"/>
  <c r="AN647" i="25"/>
  <c r="F647" i="25"/>
  <c r="AQ647" i="25"/>
  <c r="BD664" i="25"/>
  <c r="BF664" i="25" s="1"/>
  <c r="BG664" i="25" s="1"/>
  <c r="BH664" i="25" s="1"/>
  <c r="BJ77" i="23"/>
  <c r="BG465" i="17"/>
  <c r="BJ341" i="23"/>
  <c r="BG129" i="17"/>
  <c r="BJ303" i="23"/>
  <c r="BG232" i="17"/>
  <c r="BJ166" i="23"/>
  <c r="BD511" i="23"/>
  <c r="E511" i="23"/>
  <c r="BC632" i="25"/>
  <c r="BE632" i="25" s="1"/>
  <c r="F632" i="25"/>
  <c r="AQ632" i="25"/>
  <c r="AN532" i="17"/>
  <c r="AT532" i="17" s="1"/>
  <c r="AL532" i="17"/>
  <c r="AP224" i="24"/>
  <c r="AN224" i="24"/>
  <c r="AT541" i="17"/>
  <c r="BD399" i="23"/>
  <c r="BA159" i="17"/>
  <c r="BC159" i="17" s="1"/>
  <c r="AO159" i="17"/>
  <c r="AS159" i="17" s="1"/>
  <c r="AL159" i="17"/>
  <c r="AL172" i="17"/>
  <c r="AN172" i="17"/>
  <c r="AT172" i="17" s="1"/>
  <c r="BG202" i="17"/>
  <c r="BJ514" i="23"/>
  <c r="BG117" i="17"/>
  <c r="BJ92" i="23"/>
  <c r="BG222" i="17"/>
  <c r="BF222" i="17"/>
  <c r="AY222" i="17"/>
  <c r="BJ596" i="23"/>
  <c r="AO178" i="17"/>
  <c r="AS178" i="17" s="1"/>
  <c r="BA178" i="17"/>
  <c r="BC178" i="17" s="1"/>
  <c r="BD178" i="17" s="1"/>
  <c r="BC346" i="25"/>
  <c r="BE346" i="25" s="1"/>
  <c r="F346" i="25"/>
  <c r="AR346" i="25"/>
  <c r="AU346" i="25" s="1"/>
  <c r="Z497" i="1"/>
  <c r="AD556" i="25"/>
  <c r="AD556" i="24"/>
  <c r="AD14" i="23"/>
  <c r="AB12" i="17"/>
  <c r="D279" i="1"/>
  <c r="H210" i="25"/>
  <c r="H211" i="24"/>
  <c r="H329" i="23"/>
  <c r="F332" i="17"/>
  <c r="D302" i="1"/>
  <c r="H397" i="25"/>
  <c r="H618" i="23"/>
  <c r="H400" i="24"/>
  <c r="F617" i="17"/>
  <c r="Q387" i="25"/>
  <c r="Q13" i="24"/>
  <c r="Q171" i="23"/>
  <c r="O447" i="17"/>
  <c r="Q99" i="25"/>
  <c r="Q273" i="24"/>
  <c r="Q424" i="23"/>
  <c r="O83" i="17"/>
  <c r="D327" i="1"/>
  <c r="H85" i="25"/>
  <c r="H180" i="24"/>
  <c r="H292" i="23"/>
  <c r="F117" i="17"/>
  <c r="K310" i="1"/>
  <c r="O297" i="25"/>
  <c r="O232" i="24"/>
  <c r="O341" i="23"/>
  <c r="M480" i="17"/>
  <c r="K242" i="1"/>
  <c r="O536" i="25"/>
  <c r="O536" i="24"/>
  <c r="O208" i="23"/>
  <c r="M392" i="17"/>
  <c r="Q173" i="25"/>
  <c r="Q6" i="24"/>
  <c r="Q6" i="23"/>
  <c r="O136" i="17"/>
  <c r="D328" i="1"/>
  <c r="H188" i="25"/>
  <c r="H36" i="24"/>
  <c r="H40" i="23"/>
  <c r="F338" i="17"/>
  <c r="Q343" i="25"/>
  <c r="Q297" i="24"/>
  <c r="Q472" i="23"/>
  <c r="O537" i="17"/>
  <c r="D626" i="1"/>
  <c r="AE626" i="1" s="1"/>
  <c r="H624" i="25"/>
  <c r="H624" i="24"/>
  <c r="H307" i="23"/>
  <c r="F316" i="17"/>
  <c r="H246" i="25"/>
  <c r="AQ246" i="25" s="1"/>
  <c r="H379" i="23"/>
  <c r="AQ379" i="23" s="1"/>
  <c r="H437" i="24"/>
  <c r="AQ437" i="24" s="1"/>
  <c r="F395" i="17"/>
  <c r="AO395" i="17" s="1"/>
  <c r="K282" i="1"/>
  <c r="O96" i="25"/>
  <c r="O152" i="23"/>
  <c r="O87" i="24"/>
  <c r="M151" i="17"/>
  <c r="M299" i="1"/>
  <c r="Q341" i="25"/>
  <c r="Q339" i="24"/>
  <c r="Q544" i="23"/>
  <c r="O560" i="17"/>
  <c r="M303" i="1"/>
  <c r="Q98" i="25"/>
  <c r="Q90" i="24"/>
  <c r="Q155" i="23"/>
  <c r="O153" i="17"/>
  <c r="M234" i="1"/>
  <c r="Q528" i="25"/>
  <c r="Q528" i="24"/>
  <c r="Q306" i="23"/>
  <c r="O315" i="17"/>
  <c r="Q376" i="25"/>
  <c r="Q357" i="24"/>
  <c r="Q552" i="23"/>
  <c r="O567" i="17"/>
  <c r="I615" i="1"/>
  <c r="AE615" i="1" s="1"/>
  <c r="O618" i="25"/>
  <c r="L623" i="25"/>
  <c r="AD628" i="25"/>
  <c r="X633" i="25"/>
  <c r="M613" i="25"/>
  <c r="AN613" i="25" s="1"/>
  <c r="O618" i="24"/>
  <c r="L623" i="24"/>
  <c r="AD628" i="24"/>
  <c r="M613" i="24"/>
  <c r="X633" i="24"/>
  <c r="X177" i="23"/>
  <c r="L89" i="23"/>
  <c r="AD121" i="23"/>
  <c r="O98" i="23"/>
  <c r="M38" i="23"/>
  <c r="V178" i="17"/>
  <c r="M97" i="17"/>
  <c r="K41" i="17"/>
  <c r="AB108" i="17"/>
  <c r="J88" i="17"/>
  <c r="D313" i="1"/>
  <c r="H394" i="25"/>
  <c r="H385" i="24"/>
  <c r="H599" i="23"/>
  <c r="F607" i="17"/>
  <c r="G151" i="1"/>
  <c r="K291" i="23"/>
  <c r="K178" i="24"/>
  <c r="I368" i="17"/>
  <c r="M157" i="1"/>
  <c r="Q153" i="25"/>
  <c r="Q68" i="24"/>
  <c r="Q129" i="23"/>
  <c r="O323" i="17"/>
  <c r="Q89" i="25"/>
  <c r="Q80" i="24"/>
  <c r="Q140" i="23"/>
  <c r="O140" i="17"/>
  <c r="C547" i="1"/>
  <c r="G246" i="25"/>
  <c r="G437" i="24"/>
  <c r="G379" i="23"/>
  <c r="E395" i="17"/>
  <c r="M414" i="1"/>
  <c r="Q264" i="25"/>
  <c r="Q259" i="24"/>
  <c r="Q396" i="23"/>
  <c r="O414" i="17"/>
  <c r="D368" i="1"/>
  <c r="H305" i="25"/>
  <c r="H76" i="24"/>
  <c r="H107" i="23"/>
  <c r="F386" i="17"/>
  <c r="K291" i="1"/>
  <c r="O91" i="25"/>
  <c r="O82" i="24"/>
  <c r="O142" i="23"/>
  <c r="M142" i="17"/>
  <c r="D411" i="1"/>
  <c r="H55" i="25"/>
  <c r="H50" i="24"/>
  <c r="H136" i="23"/>
  <c r="F264" i="17"/>
  <c r="M271" i="1"/>
  <c r="Q108" i="25"/>
  <c r="Q119" i="24"/>
  <c r="Q110" i="23"/>
  <c r="O17" i="17"/>
  <c r="D375" i="1"/>
  <c r="H236" i="25"/>
  <c r="H219" i="24"/>
  <c r="H337" i="23"/>
  <c r="F378" i="17"/>
  <c r="K272" i="1"/>
  <c r="O77" i="25"/>
  <c r="O179" i="24"/>
  <c r="O338" i="23"/>
  <c r="M371" i="17"/>
  <c r="K409" i="1"/>
  <c r="O89" i="25"/>
  <c r="O80" i="24"/>
  <c r="O140" i="23"/>
  <c r="M140" i="17"/>
  <c r="K256" i="1"/>
  <c r="O60" i="25"/>
  <c r="O240" i="24"/>
  <c r="O367" i="23"/>
  <c r="M355" i="17"/>
  <c r="K380" i="1"/>
  <c r="O67" i="25"/>
  <c r="O319" i="24"/>
  <c r="O500" i="23"/>
  <c r="M343" i="17"/>
  <c r="M235" i="1"/>
  <c r="Q529" i="25"/>
  <c r="Q529" i="24"/>
  <c r="Q213" i="23"/>
  <c r="O217" i="17"/>
  <c r="D367" i="1"/>
  <c r="H17" i="25"/>
  <c r="H38" i="24"/>
  <c r="H100" i="23"/>
  <c r="F241" i="17"/>
  <c r="K246" i="1"/>
  <c r="O202" i="25"/>
  <c r="O208" i="24"/>
  <c r="O326" i="23"/>
  <c r="M27" i="17"/>
  <c r="D236" i="1"/>
  <c r="H530" i="25"/>
  <c r="H530" i="24"/>
  <c r="H203" i="23"/>
  <c r="F203" i="17"/>
  <c r="T657" i="1"/>
  <c r="X655" i="25"/>
  <c r="X655" i="24"/>
  <c r="X139" i="23"/>
  <c r="V137" i="17"/>
  <c r="K232" i="1"/>
  <c r="O526" i="24"/>
  <c r="O526" i="25"/>
  <c r="O217" i="23"/>
  <c r="M220" i="17"/>
  <c r="K252" i="1"/>
  <c r="O47" i="25"/>
  <c r="O44" i="24"/>
  <c r="O80" i="23"/>
  <c r="M75" i="17"/>
  <c r="D416" i="1"/>
  <c r="H36" i="25"/>
  <c r="H111" i="24"/>
  <c r="H201" i="23"/>
  <c r="F215" i="17"/>
  <c r="K294" i="1"/>
  <c r="O10" i="25"/>
  <c r="O221" i="24"/>
  <c r="O358" i="23"/>
  <c r="M229" i="17"/>
  <c r="D283" i="1"/>
  <c r="H88" i="24"/>
  <c r="H163" i="25"/>
  <c r="H153" i="23"/>
  <c r="F64" i="17"/>
  <c r="I600" i="1"/>
  <c r="M609" i="25"/>
  <c r="M609" i="24"/>
  <c r="M408" i="23"/>
  <c r="K309" i="17"/>
  <c r="D237" i="1"/>
  <c r="H531" i="25"/>
  <c r="H531" i="24"/>
  <c r="H214" i="23"/>
  <c r="F38" i="17"/>
  <c r="K255" i="1"/>
  <c r="O254" i="25"/>
  <c r="O209" i="24"/>
  <c r="O327" i="23"/>
  <c r="M164" i="17"/>
  <c r="M321" i="1"/>
  <c r="Q176" i="25"/>
  <c r="Q187" i="24"/>
  <c r="Q286" i="23"/>
  <c r="O296" i="17"/>
  <c r="K257" i="1"/>
  <c r="O76" i="25"/>
  <c r="O213" i="24"/>
  <c r="O232" i="23"/>
  <c r="M365" i="17"/>
  <c r="K324" i="1"/>
  <c r="O376" i="25"/>
  <c r="O552" i="23"/>
  <c r="O357" i="24"/>
  <c r="M567" i="17"/>
  <c r="M273" i="1"/>
  <c r="Q104" i="25"/>
  <c r="Q24" i="24"/>
  <c r="Q29" i="23"/>
  <c r="O263" i="17"/>
  <c r="AP193" i="25"/>
  <c r="AN193" i="25"/>
  <c r="AP348" i="24"/>
  <c r="AN348" i="24"/>
  <c r="E145" i="23"/>
  <c r="AO145" i="23"/>
  <c r="AO581" i="24"/>
  <c r="E581" i="24"/>
  <c r="BB84" i="17"/>
  <c r="BD571" i="25"/>
  <c r="BD37" i="23"/>
  <c r="AE502" i="1"/>
  <c r="BC577" i="24"/>
  <c r="AN577" i="24"/>
  <c r="F577" i="24"/>
  <c r="AQ577" i="24"/>
  <c r="AU577" i="24" s="1"/>
  <c r="BC666" i="23"/>
  <c r="AO21" i="24"/>
  <c r="E21" i="24"/>
  <c r="BD21" i="24"/>
  <c r="AM470" i="17"/>
  <c r="BB470" i="17"/>
  <c r="BD380" i="25"/>
  <c r="E380" i="25"/>
  <c r="AO380" i="25"/>
  <c r="BJ297" i="23"/>
  <c r="BJ3" i="24"/>
  <c r="BG332" i="17"/>
  <c r="BI9" i="25"/>
  <c r="BJ21" i="23"/>
  <c r="BJ324" i="24"/>
  <c r="BG377" i="17"/>
  <c r="BI173" i="25"/>
  <c r="BJ287" i="23"/>
  <c r="BJ145" i="24"/>
  <c r="BA145" i="24"/>
  <c r="BI145" i="24"/>
  <c r="BG503" i="17"/>
  <c r="BJ591" i="23"/>
  <c r="AE621" i="1"/>
  <c r="BC651" i="24"/>
  <c r="F651" i="24"/>
  <c r="AQ651" i="24"/>
  <c r="AN651" i="24"/>
  <c r="BD651" i="24"/>
  <c r="AP356" i="17"/>
  <c r="BA356" i="17"/>
  <c r="BC356" i="17" s="1"/>
  <c r="BD356" i="17" s="1"/>
  <c r="BD610" i="25"/>
  <c r="E610" i="25"/>
  <c r="AO610" i="25"/>
  <c r="E437" i="24"/>
  <c r="AO574" i="24"/>
  <c r="AV574" i="24" s="1"/>
  <c r="E574" i="24"/>
  <c r="AT118" i="17"/>
  <c r="BC570" i="24"/>
  <c r="AQ570" i="24"/>
  <c r="AU570" i="24" s="1"/>
  <c r="AN570" i="24"/>
  <c r="F570" i="24"/>
  <c r="AO351" i="17"/>
  <c r="AS351" i="17" s="1"/>
  <c r="AL351" i="17"/>
  <c r="BA351" i="17"/>
  <c r="BC351" i="17" s="1"/>
  <c r="BD351" i="17" s="1"/>
  <c r="AQ667" i="25"/>
  <c r="BC667" i="25"/>
  <c r="BE667" i="25" s="1"/>
  <c r="AN667" i="25"/>
  <c r="BJ217" i="23"/>
  <c r="BJ240" i="24"/>
  <c r="BG371" i="17"/>
  <c r="BI96" i="25"/>
  <c r="BJ355" i="23"/>
  <c r="BJ294" i="24"/>
  <c r="BG652" i="17"/>
  <c r="BI387" i="25"/>
  <c r="BJ340" i="23"/>
  <c r="BJ377" i="24"/>
  <c r="BG287" i="17"/>
  <c r="BJ615" i="23"/>
  <c r="E310" i="24"/>
  <c r="AO310" i="24"/>
  <c r="AV310" i="24" s="1"/>
  <c r="BD310" i="24"/>
  <c r="AP432" i="23"/>
  <c r="AV432" i="23" s="1"/>
  <c r="AN432" i="23"/>
  <c r="AR183" i="24"/>
  <c r="F183" i="24"/>
  <c r="BC183" i="24"/>
  <c r="AR224" i="24"/>
  <c r="BC224" i="24"/>
  <c r="F224" i="24"/>
  <c r="AM159" i="17"/>
  <c r="AT159" i="17" s="1"/>
  <c r="AO575" i="25"/>
  <c r="E575" i="25"/>
  <c r="BD145" i="23"/>
  <c r="BD581" i="24"/>
  <c r="BA84" i="17"/>
  <c r="BC84" i="17" s="1"/>
  <c r="BD84" i="17" s="1"/>
  <c r="AO84" i="17"/>
  <c r="AS84" i="17" s="1"/>
  <c r="AL84" i="17"/>
  <c r="BC571" i="25"/>
  <c r="BE571" i="25" s="1"/>
  <c r="F571" i="25"/>
  <c r="AQ571" i="25"/>
  <c r="AU571" i="25" s="1"/>
  <c r="AN571" i="25"/>
  <c r="AN37" i="23"/>
  <c r="BC37" i="23"/>
  <c r="AQ37" i="23"/>
  <c r="F37" i="23"/>
  <c r="AP252" i="25"/>
  <c r="AN252" i="25"/>
  <c r="AP30" i="23"/>
  <c r="AN30" i="23"/>
  <c r="AE437" i="1"/>
  <c r="AP380" i="25"/>
  <c r="AN380" i="25"/>
  <c r="BG408" i="17"/>
  <c r="BI139" i="25"/>
  <c r="BJ328" i="23"/>
  <c r="BJ82" i="24"/>
  <c r="BG47" i="17"/>
  <c r="BI136" i="25"/>
  <c r="BJ563" i="23"/>
  <c r="BJ17" i="24"/>
  <c r="BG343" i="17"/>
  <c r="BI45" i="25"/>
  <c r="BJ372" i="23"/>
  <c r="BA372" i="23"/>
  <c r="BI372" i="23"/>
  <c r="BJ629" i="24"/>
  <c r="BG578" i="17"/>
  <c r="BC120" i="23"/>
  <c r="F120" i="23"/>
  <c r="AN120" i="23"/>
  <c r="AQ120" i="23"/>
  <c r="AU120" i="23" s="1"/>
  <c r="AE631" i="1"/>
  <c r="BC645" i="24"/>
  <c r="AQ645" i="24"/>
  <c r="F645" i="24"/>
  <c r="AN645" i="24"/>
  <c r="BD645" i="24"/>
  <c r="AN356" i="17"/>
  <c r="AL356" i="17"/>
  <c r="BC611" i="25"/>
  <c r="BE611" i="25" s="1"/>
  <c r="AN611" i="25"/>
  <c r="AQ611" i="25"/>
  <c r="AU611" i="25" s="1"/>
  <c r="F611" i="25"/>
  <c r="AR302" i="24"/>
  <c r="AU302" i="24" s="1"/>
  <c r="BC302" i="24"/>
  <c r="F302" i="24"/>
  <c r="AR348" i="24"/>
  <c r="AU348" i="24" s="1"/>
  <c r="F348" i="24"/>
  <c r="BC348" i="24"/>
  <c r="AO23" i="23"/>
  <c r="AV23" i="23" s="1"/>
  <c r="E23" i="23"/>
  <c r="BD558" i="24"/>
  <c r="BB157" i="17"/>
  <c r="BD582" i="25"/>
  <c r="AQ15" i="23"/>
  <c r="F15" i="23"/>
  <c r="AN15" i="23"/>
  <c r="BC15" i="23"/>
  <c r="AE513" i="1"/>
  <c r="BC588" i="24"/>
  <c r="AQ588" i="24"/>
  <c r="AU588" i="24" s="1"/>
  <c r="F588" i="24"/>
  <c r="AN588" i="24"/>
  <c r="AO665" i="17"/>
  <c r="AL665" i="17"/>
  <c r="BC663" i="25"/>
  <c r="BE663" i="25" s="1"/>
  <c r="AQ663" i="25"/>
  <c r="AN663" i="25"/>
  <c r="BF669" i="23"/>
  <c r="BE669" i="23"/>
  <c r="BG669" i="23" s="1"/>
  <c r="BH669" i="23" s="1"/>
  <c r="BI669" i="23" s="1"/>
  <c r="AR21" i="24"/>
  <c r="F21" i="24"/>
  <c r="BC21" i="24"/>
  <c r="BA470" i="17"/>
  <c r="BC470" i="17" s="1"/>
  <c r="BD470" i="17" s="1"/>
  <c r="AP470" i="17"/>
  <c r="BC380" i="25"/>
  <c r="BE380" i="25" s="1"/>
  <c r="F380" i="25"/>
  <c r="AR380" i="25"/>
  <c r="AU380" i="25" s="1"/>
  <c r="BJ208" i="23"/>
  <c r="BJ205" i="24"/>
  <c r="BG412" i="17"/>
  <c r="BI48" i="25"/>
  <c r="BJ295" i="23"/>
  <c r="BJ393" i="24"/>
  <c r="BG67" i="17"/>
  <c r="BI11" i="25"/>
  <c r="BJ451" i="23"/>
  <c r="BJ216" i="24"/>
  <c r="BA216" i="24"/>
  <c r="BI216" i="24"/>
  <c r="BG399" i="17"/>
  <c r="BJ317" i="23"/>
  <c r="E307" i="23"/>
  <c r="BD307" i="23"/>
  <c r="AO307" i="23"/>
  <c r="BD619" i="25"/>
  <c r="AO619" i="25"/>
  <c r="E619" i="25"/>
  <c r="BC630" i="25"/>
  <c r="BE630" i="25" s="1"/>
  <c r="F630" i="25"/>
  <c r="AQ630" i="25"/>
  <c r="BC317" i="23"/>
  <c r="AN317" i="23"/>
  <c r="AQ317" i="23"/>
  <c r="BD317" i="23"/>
  <c r="F317" i="23"/>
  <c r="BC295" i="25"/>
  <c r="BE295" i="25" s="1"/>
  <c r="BF295" i="25" s="1"/>
  <c r="BG295" i="25" s="1"/>
  <c r="BH295" i="25" s="1"/>
  <c r="F295" i="25"/>
  <c r="AR295" i="25"/>
  <c r="AU295" i="25" s="1"/>
  <c r="BB121" i="17"/>
  <c r="BD362" i="23"/>
  <c r="AO561" i="24"/>
  <c r="E561" i="24"/>
  <c r="AM430" i="17"/>
  <c r="AO585" i="25"/>
  <c r="AV585" i="25" s="1"/>
  <c r="E585" i="25"/>
  <c r="BD160" i="23"/>
  <c r="AN557" i="24"/>
  <c r="F557" i="24"/>
  <c r="BC557" i="24"/>
  <c r="AQ557" i="24"/>
  <c r="AO146" i="17"/>
  <c r="AS146" i="17" s="1"/>
  <c r="BA146" i="17"/>
  <c r="BC146" i="17" s="1"/>
  <c r="BD146" i="17" s="1"/>
  <c r="AL146" i="17"/>
  <c r="BC581" i="25"/>
  <c r="BE581" i="25" s="1"/>
  <c r="AQ581" i="25"/>
  <c r="AU581" i="25" s="1"/>
  <c r="F581" i="25"/>
  <c r="AN581" i="25"/>
  <c r="BA669" i="17"/>
  <c r="BC669" i="17" s="1"/>
  <c r="BD671" i="25"/>
  <c r="BF671" i="25" s="1"/>
  <c r="BG671" i="25" s="1"/>
  <c r="BH671" i="25" s="1"/>
  <c r="E463" i="23"/>
  <c r="AO463" i="23"/>
  <c r="BD463" i="23"/>
  <c r="AO142" i="24"/>
  <c r="BD142" i="24"/>
  <c r="E142" i="24"/>
  <c r="BG217" i="17"/>
  <c r="BI46" i="25"/>
  <c r="BJ56" i="23"/>
  <c r="BJ141" i="24"/>
  <c r="BG616" i="17"/>
  <c r="BI156" i="25"/>
  <c r="BJ161" i="24"/>
  <c r="BJ99" i="24"/>
  <c r="BG175" i="17"/>
  <c r="BI12" i="25"/>
  <c r="BJ49" i="23"/>
  <c r="BJ623" i="24"/>
  <c r="BG95" i="17"/>
  <c r="BC94" i="23"/>
  <c r="AQ94" i="23"/>
  <c r="AN94" i="23"/>
  <c r="F94" i="23"/>
  <c r="BD94" i="23"/>
  <c r="AR255" i="24"/>
  <c r="F255" i="24"/>
  <c r="BC255" i="24"/>
  <c r="E244" i="24"/>
  <c r="AO570" i="24"/>
  <c r="AV570" i="24" s="1"/>
  <c r="E570" i="24"/>
  <c r="AM351" i="17"/>
  <c r="AT351" i="17" s="1"/>
  <c r="BD560" i="25"/>
  <c r="BD577" i="23"/>
  <c r="BC566" i="24"/>
  <c r="AQ566" i="24"/>
  <c r="AU566" i="24" s="1"/>
  <c r="AN566" i="24"/>
  <c r="F566" i="24"/>
  <c r="BA10" i="17"/>
  <c r="BC10" i="17" s="1"/>
  <c r="BD10" i="17" s="1"/>
  <c r="AO10" i="17"/>
  <c r="AS10" i="17" s="1"/>
  <c r="AL10" i="17"/>
  <c r="AQ590" i="25"/>
  <c r="AU590" i="25" s="1"/>
  <c r="F590" i="25"/>
  <c r="BC590" i="25"/>
  <c r="BE590" i="25" s="1"/>
  <c r="AN590" i="25"/>
  <c r="AN669" i="23"/>
  <c r="AQ669" i="23"/>
  <c r="BC671" i="24"/>
  <c r="BJ41" i="24"/>
  <c r="BG195" i="17"/>
  <c r="BI65" i="25"/>
  <c r="BJ251" i="23"/>
  <c r="BI297" i="25"/>
  <c r="BG328" i="17"/>
  <c r="BI391" i="25"/>
  <c r="BJ108" i="23"/>
  <c r="BJ168" i="24"/>
  <c r="BG86" i="17"/>
  <c r="BI244" i="25"/>
  <c r="BH244" i="25"/>
  <c r="BA244" i="25"/>
  <c r="BJ318" i="23"/>
  <c r="BJ640" i="24"/>
  <c r="BB550" i="17"/>
  <c r="AO318" i="23"/>
  <c r="E318" i="23"/>
  <c r="BD318" i="23"/>
  <c r="AO616" i="25"/>
  <c r="BD616" i="25"/>
  <c r="E616" i="25"/>
  <c r="AE634" i="1"/>
  <c r="BC648" i="24"/>
  <c r="BD648" i="24"/>
  <c r="F648" i="24"/>
  <c r="AQ648" i="24"/>
  <c r="AN648" i="24"/>
  <c r="AM407" i="17"/>
  <c r="BB407" i="17"/>
  <c r="BD192" i="25"/>
  <c r="AO192" i="25"/>
  <c r="E192" i="25"/>
  <c r="AP523" i="23"/>
  <c r="AV523" i="23" s="1"/>
  <c r="AN523" i="23"/>
  <c r="AN335" i="25"/>
  <c r="AP335" i="25"/>
  <c r="AO266" i="23"/>
  <c r="AV266" i="23" s="1"/>
  <c r="BG150" i="17"/>
  <c r="AO560" i="23"/>
  <c r="E560" i="23"/>
  <c r="BD561" i="24"/>
  <c r="BB430" i="17"/>
  <c r="BD585" i="25"/>
  <c r="BF585" i="25" s="1"/>
  <c r="BG585" i="25" s="1"/>
  <c r="BH585" i="25" s="1"/>
  <c r="BC160" i="23"/>
  <c r="AN160" i="23"/>
  <c r="F160" i="23"/>
  <c r="AQ160" i="23"/>
  <c r="AE516" i="1"/>
  <c r="BB663" i="17"/>
  <c r="AP170" i="23"/>
  <c r="AN170" i="23"/>
  <c r="AE436" i="1"/>
  <c r="AP364" i="24"/>
  <c r="AN364" i="24"/>
  <c r="BG38" i="17"/>
  <c r="BI41" i="25"/>
  <c r="BI311" i="25"/>
  <c r="BI84" i="25"/>
  <c r="BI349" i="25"/>
  <c r="BI296" i="25"/>
  <c r="BI103" i="25"/>
  <c r="BI278" i="25"/>
  <c r="BI251" i="25"/>
  <c r="BI410" i="25"/>
  <c r="BI26" i="25"/>
  <c r="BI117" i="25"/>
  <c r="BI286" i="25"/>
  <c r="BI351" i="25"/>
  <c r="BI220" i="25"/>
  <c r="BI101" i="25"/>
  <c r="BI217" i="25"/>
  <c r="BI248" i="25"/>
  <c r="BI336" i="25"/>
  <c r="BI42" i="25"/>
  <c r="BI404" i="25"/>
  <c r="BI390" i="25"/>
  <c r="BI334" i="25"/>
  <c r="BI178" i="25"/>
  <c r="BI150" i="25"/>
  <c r="BI192" i="25"/>
  <c r="BI232" i="25"/>
  <c r="BI312" i="25"/>
  <c r="BI347" i="25"/>
  <c r="BI379" i="25"/>
  <c r="BI409" i="25"/>
  <c r="BI403" i="25"/>
  <c r="BI184" i="25"/>
  <c r="BI235" i="25"/>
  <c r="BI214" i="25"/>
  <c r="BI361" i="25"/>
  <c r="BI153" i="25"/>
  <c r="BI134" i="25"/>
  <c r="BI211" i="25"/>
  <c r="BI421" i="25"/>
  <c r="BI2" i="25"/>
  <c r="BI69" i="25"/>
  <c r="BI105" i="25"/>
  <c r="BI191" i="25"/>
  <c r="BI22" i="25"/>
  <c r="BI425" i="25"/>
  <c r="BI160" i="25"/>
  <c r="BI190" i="25"/>
  <c r="BI6" i="25"/>
  <c r="BI274" i="25"/>
  <c r="BI302" i="25"/>
  <c r="BI370" i="25"/>
  <c r="BI246" i="25"/>
  <c r="BI221" i="25"/>
  <c r="BI102" i="25"/>
  <c r="BI161" i="25"/>
  <c r="BI249" i="25"/>
  <c r="BI276" i="25"/>
  <c r="BI64" i="25"/>
  <c r="BI109" i="25"/>
  <c r="BI205" i="25"/>
  <c r="BI298" i="25"/>
  <c r="BI342" i="25"/>
  <c r="BI396" i="25"/>
  <c r="BI141" i="25"/>
  <c r="BI19" i="25"/>
  <c r="BI144" i="25"/>
  <c r="BI259" i="25"/>
  <c r="BI332" i="25"/>
  <c r="BI365" i="25"/>
  <c r="BI309" i="25"/>
  <c r="BI399" i="25"/>
  <c r="BI412" i="25"/>
  <c r="BI430" i="25"/>
  <c r="BI230" i="25"/>
  <c r="BI415" i="25"/>
  <c r="BI132" i="25"/>
  <c r="BI256" i="25"/>
  <c r="BI420" i="25"/>
  <c r="BI71" i="25"/>
  <c r="BI301" i="25"/>
  <c r="BI152" i="25"/>
  <c r="BI300" i="25"/>
  <c r="BI37" i="25"/>
  <c r="BI167" i="25"/>
  <c r="BI195" i="25"/>
  <c r="BI7" i="25"/>
  <c r="BI275" i="25"/>
  <c r="BI290" i="25"/>
  <c r="BI375" i="25"/>
  <c r="BI32" i="25"/>
  <c r="BI50" i="25"/>
  <c r="BI242" i="25"/>
  <c r="BI260" i="25"/>
  <c r="BI402" i="25"/>
  <c r="BI222" i="25"/>
  <c r="BI318" i="25"/>
  <c r="BI422" i="25"/>
  <c r="BI345" i="25"/>
  <c r="BI18" i="25"/>
  <c r="BI72" i="25"/>
  <c r="BI59" i="25"/>
  <c r="BI82" i="25"/>
  <c r="BI261" i="25"/>
  <c r="BI354" i="25"/>
  <c r="BI368" i="25"/>
  <c r="BI362" i="25"/>
  <c r="BI384" i="25"/>
  <c r="BI400" i="25"/>
  <c r="BI385" i="25"/>
  <c r="BI432" i="25"/>
  <c r="BI23" i="25"/>
  <c r="BI171" i="25"/>
  <c r="BI86" i="25"/>
  <c r="BI315" i="25"/>
  <c r="BI380" i="25"/>
  <c r="BI57" i="25"/>
  <c r="BI204" i="25"/>
  <c r="BI388" i="25"/>
  <c r="BI423" i="25"/>
  <c r="BI330" i="25"/>
  <c r="BI252" i="25"/>
  <c r="BI306" i="25"/>
  <c r="BI273" i="25"/>
  <c r="BI265" i="25"/>
  <c r="BI197" i="25"/>
  <c r="BI269" i="25"/>
  <c r="BI310" i="25"/>
  <c r="BI434" i="25"/>
  <c r="BI203" i="25"/>
  <c r="BI51" i="25"/>
  <c r="BI180" i="25"/>
  <c r="BI228" i="25"/>
  <c r="BI326" i="25"/>
  <c r="BI164" i="25"/>
  <c r="BI364" i="25"/>
  <c r="BI414" i="25"/>
  <c r="BI123" i="25"/>
  <c r="BI183" i="25"/>
  <c r="BI282" i="25"/>
  <c r="BI5" i="25"/>
  <c r="BI322" i="25"/>
  <c r="BI366" i="25"/>
  <c r="BI324" i="25"/>
  <c r="BI372" i="25"/>
  <c r="BI411" i="25"/>
  <c r="BI126" i="25"/>
  <c r="BI175" i="25"/>
  <c r="BI279" i="25"/>
  <c r="BI319" i="25"/>
  <c r="BI381" i="25"/>
  <c r="BI33" i="25"/>
  <c r="BI293" i="25"/>
  <c r="BI129" i="25"/>
  <c r="BI66" i="25"/>
  <c r="BI120" i="25"/>
  <c r="BI226" i="25"/>
  <c r="BI335" i="25"/>
  <c r="BI88" i="25"/>
  <c r="BI429" i="25"/>
  <c r="BI13" i="25"/>
  <c r="BI140" i="25"/>
  <c r="BI35" i="25"/>
  <c r="BI208" i="25"/>
  <c r="BI267" i="25"/>
  <c r="BI299" i="25"/>
  <c r="BI418" i="25"/>
  <c r="BI378" i="25"/>
  <c r="BI80" i="25"/>
  <c r="BI114" i="25"/>
  <c r="BI243" i="25"/>
  <c r="BI303" i="25"/>
  <c r="BI340" i="25"/>
  <c r="BI382" i="25"/>
  <c r="BI328" i="25"/>
  <c r="BI107" i="25"/>
  <c r="BI62" i="25"/>
  <c r="BI165" i="25"/>
  <c r="BI223" i="25"/>
  <c r="BI291" i="25"/>
  <c r="BI233" i="25"/>
  <c r="BI27" i="25"/>
  <c r="BI363" i="25"/>
  <c r="BI427" i="25"/>
  <c r="BI147" i="25"/>
  <c r="BI292" i="25"/>
  <c r="BI218" i="25"/>
  <c r="BI52" i="25"/>
  <c r="BI431" i="25"/>
  <c r="BI168" i="25"/>
  <c r="BI118" i="25"/>
  <c r="BI172" i="25"/>
  <c r="BI198" i="25"/>
  <c r="BI419" i="25"/>
  <c r="BI353" i="25"/>
  <c r="BI344" i="25"/>
  <c r="BI323" i="25"/>
  <c r="BI304" i="25"/>
  <c r="BI189" i="25"/>
  <c r="BI257" i="25"/>
  <c r="BI119" i="25"/>
  <c r="BI227" i="25"/>
  <c r="BI435" i="25"/>
  <c r="BI113" i="25"/>
  <c r="BI327" i="25"/>
  <c r="BI125" i="25"/>
  <c r="BI215" i="25"/>
  <c r="BI383" i="25"/>
  <c r="BI352" i="25"/>
  <c r="BI426" i="25"/>
  <c r="BI280" i="25"/>
  <c r="BI288" i="25"/>
  <c r="BI389" i="25"/>
  <c r="BI92" i="25"/>
  <c r="BI253" i="25"/>
  <c r="BI283" i="25"/>
  <c r="BI356" i="25"/>
  <c r="BI146" i="25"/>
  <c r="BI386" i="25"/>
  <c r="BI346" i="25"/>
  <c r="BI416" i="25"/>
  <c r="BI148" i="25"/>
  <c r="BI320" i="25"/>
  <c r="BI241" i="25"/>
  <c r="BI284" i="25"/>
  <c r="BI314" i="25"/>
  <c r="BI133" i="25"/>
  <c r="BI177" i="25"/>
  <c r="BI73" i="25"/>
  <c r="BI294" i="25"/>
  <c r="BI424" i="25"/>
  <c r="BI151" i="25"/>
  <c r="BI401" i="25"/>
  <c r="BI174" i="25"/>
  <c r="BI234" i="25"/>
  <c r="BI262" i="25"/>
  <c r="BI357" i="25"/>
  <c r="BI79" i="25"/>
  <c r="BI179" i="25"/>
  <c r="BI16" i="25"/>
  <c r="BI231" i="25"/>
  <c r="BI74" i="25"/>
  <c r="BI237" i="25"/>
  <c r="BI359" i="25"/>
  <c r="BI266" i="25"/>
  <c r="BI287" i="25"/>
  <c r="BI81" i="25"/>
  <c r="BI238" i="25"/>
  <c r="BI358" i="25"/>
  <c r="BI339" i="25"/>
  <c r="BI263" i="25"/>
  <c r="BI213" i="25"/>
  <c r="BI216" i="25"/>
  <c r="BI393" i="25"/>
  <c r="BI128" i="25"/>
  <c r="BI206" i="25"/>
  <c r="BI194" i="25"/>
  <c r="BI367" i="25"/>
  <c r="BI348" i="25"/>
  <c r="BI313" i="25"/>
  <c r="BI307" i="25"/>
  <c r="BI295" i="25"/>
  <c r="BI229" i="25"/>
  <c r="BI373" i="25"/>
  <c r="BI239" i="25"/>
  <c r="BI58" i="25"/>
  <c r="BI212" i="25"/>
  <c r="BI162" i="25"/>
  <c r="BI350" i="25"/>
  <c r="BI193" i="25"/>
  <c r="BI112" i="25"/>
  <c r="BI268" i="25"/>
  <c r="BI185" i="25"/>
  <c r="BI245" i="25"/>
  <c r="BI271" i="25"/>
  <c r="BI270" i="25"/>
  <c r="BI417" i="25"/>
  <c r="BI308" i="25"/>
  <c r="BI395" i="25"/>
  <c r="BI255" i="25"/>
  <c r="BJ250" i="23"/>
  <c r="BJ305" i="24"/>
  <c r="BG153" i="17"/>
  <c r="BI343" i="25"/>
  <c r="BJ292" i="23"/>
  <c r="BJ102" i="24"/>
  <c r="BG534" i="17"/>
  <c r="BI250" i="25"/>
  <c r="BJ220" i="23"/>
  <c r="BA220" i="23"/>
  <c r="BI220" i="23"/>
  <c r="BJ625" i="24"/>
  <c r="BG461" i="17"/>
  <c r="F177" i="23"/>
  <c r="AN177" i="23"/>
  <c r="AQ177" i="23"/>
  <c r="AU177" i="23" s="1"/>
  <c r="BC177" i="23"/>
  <c r="AP287" i="24"/>
  <c r="AN287" i="24"/>
  <c r="AN307" i="17"/>
  <c r="AL307" i="17"/>
  <c r="E612" i="25"/>
  <c r="AO612" i="25"/>
  <c r="AV612" i="25" s="1"/>
  <c r="BD612" i="25"/>
  <c r="BF612" i="25" s="1"/>
  <c r="BG612" i="25" s="1"/>
  <c r="BH612" i="25" s="1"/>
  <c r="AN318" i="25"/>
  <c r="AP318" i="25"/>
  <c r="E564" i="24"/>
  <c r="AO564" i="24"/>
  <c r="AM147" i="17"/>
  <c r="E588" i="25"/>
  <c r="AO588" i="25"/>
  <c r="BD330" i="23"/>
  <c r="AQ560" i="24"/>
  <c r="AU560" i="24" s="1"/>
  <c r="BC560" i="24"/>
  <c r="F560" i="24"/>
  <c r="AN560" i="24"/>
  <c r="BA213" i="17"/>
  <c r="BC213" i="17" s="1"/>
  <c r="AO213" i="17"/>
  <c r="AS213" i="17" s="1"/>
  <c r="AL213" i="17"/>
  <c r="AQ584" i="25"/>
  <c r="AU584" i="25" s="1"/>
  <c r="BC584" i="25"/>
  <c r="BE584" i="25" s="1"/>
  <c r="BF584" i="25" s="1"/>
  <c r="BG584" i="25" s="1"/>
  <c r="BH584" i="25" s="1"/>
  <c r="F584" i="25"/>
  <c r="AN584" i="25"/>
  <c r="AQ670" i="23"/>
  <c r="AN670" i="23"/>
  <c r="AQ71" i="24"/>
  <c r="BA172" i="17"/>
  <c r="BC172" i="17" s="1"/>
  <c r="BD172" i="17" s="1"/>
  <c r="AP172" i="17"/>
  <c r="AS172" i="17" s="1"/>
  <c r="BC230" i="25"/>
  <c r="BE230" i="25" s="1"/>
  <c r="F230" i="25"/>
  <c r="AR230" i="25"/>
  <c r="BC557" i="23"/>
  <c r="F557" i="23"/>
  <c r="AR557" i="23"/>
  <c r="BJ208" i="24"/>
  <c r="BG562" i="17"/>
  <c r="BI56" i="25"/>
  <c r="BJ572" i="23"/>
  <c r="BJ347" i="24"/>
  <c r="BG338" i="17"/>
  <c r="BI159" i="25"/>
  <c r="BJ31" i="23"/>
  <c r="BJ285" i="24"/>
  <c r="BG184" i="17"/>
  <c r="BF184" i="17"/>
  <c r="AY184" i="17"/>
  <c r="BI157" i="25"/>
  <c r="BH157" i="25"/>
  <c r="BA157" i="25"/>
  <c r="BJ439" i="23"/>
  <c r="BJ658" i="24"/>
  <c r="AO445" i="17"/>
  <c r="AS445" i="17" s="1"/>
  <c r="AL445" i="17"/>
  <c r="BA445" i="17"/>
  <c r="BC445" i="17" s="1"/>
  <c r="BD445" i="17" s="1"/>
  <c r="BC642" i="25"/>
  <c r="BE642" i="25" s="1"/>
  <c r="BD642" i="25"/>
  <c r="BF642" i="25" s="1"/>
  <c r="BG642" i="25" s="1"/>
  <c r="BH642" i="25" s="1"/>
  <c r="AQ642" i="25"/>
  <c r="F642" i="25"/>
  <c r="AN642" i="25"/>
  <c r="AU466" i="23"/>
  <c r="AO163" i="17"/>
  <c r="AS163" i="17" s="1"/>
  <c r="AL163" i="17"/>
  <c r="BA163" i="17"/>
  <c r="BC163" i="17" s="1"/>
  <c r="BD163" i="17" s="1"/>
  <c r="AP339" i="23"/>
  <c r="AV339" i="23" s="1"/>
  <c r="F524" i="23"/>
  <c r="AN524" i="23"/>
  <c r="AQ524" i="23"/>
  <c r="BD524" i="23"/>
  <c r="BC524" i="23"/>
  <c r="Q242" i="25"/>
  <c r="Q173" i="24"/>
  <c r="Q280" i="23"/>
  <c r="O446" i="17"/>
  <c r="Q21" i="25"/>
  <c r="Q17" i="24"/>
  <c r="Q50" i="23"/>
  <c r="O87" i="17"/>
  <c r="O4" i="25"/>
  <c r="O4" i="24"/>
  <c r="O4" i="23"/>
  <c r="M3" i="17"/>
  <c r="Q533" i="25"/>
  <c r="Q533" i="24"/>
  <c r="Q297" i="23"/>
  <c r="O206" i="17"/>
  <c r="Q224" i="25"/>
  <c r="Q102" i="24"/>
  <c r="Q92" i="23"/>
  <c r="O85" i="17"/>
  <c r="Q289" i="25"/>
  <c r="Q196" i="24"/>
  <c r="Q282" i="23"/>
  <c r="O496" i="17"/>
  <c r="K318" i="1"/>
  <c r="O154" i="25"/>
  <c r="O148" i="24"/>
  <c r="O244" i="23"/>
  <c r="M250" i="17"/>
  <c r="D622" i="1"/>
  <c r="H620" i="25"/>
  <c r="H620" i="24"/>
  <c r="H535" i="23"/>
  <c r="F287" i="17"/>
  <c r="G158" i="1"/>
  <c r="K429" i="23"/>
  <c r="K327" i="25"/>
  <c r="K279" i="24"/>
  <c r="I527" i="17"/>
  <c r="O65" i="25"/>
  <c r="O109" i="24"/>
  <c r="O199" i="23"/>
  <c r="M275" i="17"/>
  <c r="M252" i="1"/>
  <c r="Q47" i="25"/>
  <c r="Q44" i="24"/>
  <c r="Q80" i="23"/>
  <c r="O75" i="17"/>
  <c r="K363" i="1"/>
  <c r="O20" i="25"/>
  <c r="O31" i="24"/>
  <c r="O54" i="23"/>
  <c r="M37" i="17"/>
  <c r="M381" i="1"/>
  <c r="Q170" i="25"/>
  <c r="Q283" i="24"/>
  <c r="Q451" i="23"/>
  <c r="O466" i="17"/>
  <c r="R551" i="1"/>
  <c r="V328" i="25"/>
  <c r="V439" i="24"/>
  <c r="V487" i="23"/>
  <c r="T498" i="17"/>
  <c r="K271" i="1"/>
  <c r="O108" i="25"/>
  <c r="O119" i="24"/>
  <c r="O110" i="23"/>
  <c r="M17" i="17"/>
  <c r="D410" i="1"/>
  <c r="H25" i="25"/>
  <c r="H237" i="24"/>
  <c r="H197" i="23"/>
  <c r="F305" i="17"/>
  <c r="BD560" i="23"/>
  <c r="BC561" i="25"/>
  <c r="BE561" i="25" s="1"/>
  <c r="AN561" i="25"/>
  <c r="AQ561" i="25"/>
  <c r="AU561" i="25" s="1"/>
  <c r="F561" i="25"/>
  <c r="AO30" i="23"/>
  <c r="AV30" i="23" s="1"/>
  <c r="E30" i="23"/>
  <c r="BD30" i="23"/>
  <c r="BI24" i="25"/>
  <c r="BI169" i="25"/>
  <c r="BC619" i="25"/>
  <c r="BE619" i="25" s="1"/>
  <c r="AQ619" i="25"/>
  <c r="AU619" i="25" s="1"/>
  <c r="AN619" i="25"/>
  <c r="F619" i="25"/>
  <c r="BC290" i="25"/>
  <c r="BE290" i="25" s="1"/>
  <c r="F290" i="25"/>
  <c r="AR290" i="25"/>
  <c r="BJ87" i="24"/>
  <c r="BG199" i="17"/>
  <c r="BG613" i="17"/>
  <c r="AR331" i="23"/>
  <c r="BC331" i="23"/>
  <c r="F331" i="23"/>
  <c r="AL348" i="17"/>
  <c r="AO348" i="17"/>
  <c r="AS348" i="17" s="1"/>
  <c r="BA348" i="17"/>
  <c r="BC348" i="17" s="1"/>
  <c r="AN266" i="17"/>
  <c r="AL266" i="17"/>
  <c r="BI104" i="25"/>
  <c r="BA236" i="17"/>
  <c r="BC236" i="17" s="1"/>
  <c r="BD236" i="17" s="1"/>
  <c r="AO236" i="17"/>
  <c r="AS236" i="17" s="1"/>
  <c r="AL236" i="17"/>
  <c r="F536" i="23"/>
  <c r="AR536" i="23"/>
  <c r="AU536" i="23" s="1"/>
  <c r="BC536" i="23"/>
  <c r="AM186" i="17"/>
  <c r="BA13" i="17"/>
  <c r="BC13" i="17" s="1"/>
  <c r="BD13" i="17" s="1"/>
  <c r="AO13" i="17"/>
  <c r="AS13" i="17" s="1"/>
  <c r="AL13" i="17"/>
  <c r="AN64" i="23"/>
  <c r="BC64" i="23"/>
  <c r="AQ64" i="23"/>
  <c r="AU64" i="23" s="1"/>
  <c r="F64" i="23"/>
  <c r="AR30" i="23"/>
  <c r="AU30" i="23" s="1"/>
  <c r="F30" i="23"/>
  <c r="BC30" i="23"/>
  <c r="AR355" i="24"/>
  <c r="F355" i="24"/>
  <c r="BC355" i="24"/>
  <c r="BI187" i="25"/>
  <c r="BJ45" i="24"/>
  <c r="BJ601" i="23"/>
  <c r="BG466" i="17"/>
  <c r="BJ630" i="24"/>
  <c r="BD624" i="24"/>
  <c r="E624" i="24"/>
  <c r="AO624" i="24"/>
  <c r="AO571" i="17"/>
  <c r="BA571" i="17"/>
  <c r="BC571" i="17" s="1"/>
  <c r="BD571" i="17" s="1"/>
  <c r="AL571" i="17"/>
  <c r="BB571" i="17"/>
  <c r="AR293" i="24"/>
  <c r="BC293" i="24"/>
  <c r="F293" i="24"/>
  <c r="BC52" i="25"/>
  <c r="BE52" i="25" s="1"/>
  <c r="F52" i="25"/>
  <c r="AR52" i="25"/>
  <c r="AU52" i="25" s="1"/>
  <c r="AO399" i="23"/>
  <c r="AV399" i="23" s="1"/>
  <c r="E399" i="23"/>
  <c r="AO585" i="24"/>
  <c r="AV585" i="24" s="1"/>
  <c r="E585" i="24"/>
  <c r="F145" i="23"/>
  <c r="AN145" i="23"/>
  <c r="AQ145" i="23"/>
  <c r="BC145" i="23"/>
  <c r="F581" i="24"/>
  <c r="BC581" i="24"/>
  <c r="AN581" i="24"/>
  <c r="AQ581" i="24"/>
  <c r="AU581" i="24" s="1"/>
  <c r="AM473" i="17"/>
  <c r="BB473" i="17"/>
  <c r="AO224" i="23"/>
  <c r="E224" i="23"/>
  <c r="BD224" i="23"/>
  <c r="BG326" i="17"/>
  <c r="BJ86" i="23"/>
  <c r="BJ71" i="24"/>
  <c r="BI428" i="25"/>
  <c r="BG21" i="17"/>
  <c r="BJ89" i="23"/>
  <c r="AO95" i="17"/>
  <c r="AL95" i="17"/>
  <c r="BA95" i="17"/>
  <c r="BC95" i="17" s="1"/>
  <c r="BD95" i="17" s="1"/>
  <c r="BB95" i="17"/>
  <c r="AR387" i="23"/>
  <c r="AU387" i="23" s="1"/>
  <c r="BC387" i="23"/>
  <c r="F387" i="23"/>
  <c r="AR365" i="25"/>
  <c r="BC365" i="25"/>
  <c r="BE365" i="25" s="1"/>
  <c r="F365" i="25"/>
  <c r="F590" i="24"/>
  <c r="AN590" i="24"/>
  <c r="BC590" i="24"/>
  <c r="AQ590" i="24"/>
  <c r="AU590" i="24" s="1"/>
  <c r="AO671" i="17"/>
  <c r="AL671" i="17"/>
  <c r="BC671" i="23"/>
  <c r="BJ109" i="24"/>
  <c r="BI10" i="25"/>
  <c r="BJ371" i="24"/>
  <c r="BI17" i="25"/>
  <c r="BJ245" i="24"/>
  <c r="BA245" i="24"/>
  <c r="BI245" i="24"/>
  <c r="BD621" i="25"/>
  <c r="AO621" i="25"/>
  <c r="E621" i="25"/>
  <c r="BC43" i="23"/>
  <c r="AN43" i="23"/>
  <c r="F43" i="23"/>
  <c r="AQ43" i="23"/>
  <c r="BD43" i="23"/>
  <c r="AO296" i="23"/>
  <c r="E296" i="23"/>
  <c r="BD296" i="23"/>
  <c r="BD295" i="25"/>
  <c r="E295" i="25"/>
  <c r="BD415" i="25"/>
  <c r="AO579" i="25"/>
  <c r="AV579" i="25" s="1"/>
  <c r="E579" i="25"/>
  <c r="BD585" i="24"/>
  <c r="BC575" i="25"/>
  <c r="BE575" i="25" s="1"/>
  <c r="BF575" i="25" s="1"/>
  <c r="BG575" i="25" s="1"/>
  <c r="BH575" i="25" s="1"/>
  <c r="AQ575" i="25"/>
  <c r="AU575" i="25" s="1"/>
  <c r="AN575" i="25"/>
  <c r="F575" i="25"/>
  <c r="BC664" i="24"/>
  <c r="AN230" i="25"/>
  <c r="AP230" i="25"/>
  <c r="AP557" i="23"/>
  <c r="AV557" i="23" s="1"/>
  <c r="AN557" i="23"/>
  <c r="BJ364" i="24"/>
  <c r="BJ128" i="24"/>
  <c r="BJ35" i="24"/>
  <c r="BJ147" i="24"/>
  <c r="BJ101" i="24"/>
  <c r="BJ95" i="24"/>
  <c r="BJ235" i="24"/>
  <c r="BJ333" i="24"/>
  <c r="BJ386" i="24"/>
  <c r="BJ226" i="24"/>
  <c r="BJ326" i="24"/>
  <c r="BJ406" i="24"/>
  <c r="BJ60" i="24"/>
  <c r="BJ227" i="24"/>
  <c r="BJ311" i="24"/>
  <c r="BJ383" i="24"/>
  <c r="BJ362" i="24"/>
  <c r="BJ126" i="24"/>
  <c r="BJ272" i="24"/>
  <c r="BJ344" i="24"/>
  <c r="BJ116" i="24"/>
  <c r="BJ114" i="24"/>
  <c r="BJ281" i="24"/>
  <c r="BJ361" i="24"/>
  <c r="BJ354" i="24"/>
  <c r="BJ212" i="24"/>
  <c r="BJ308" i="24"/>
  <c r="BJ396" i="24"/>
  <c r="BJ78" i="24"/>
  <c r="BJ267" i="24"/>
  <c r="BJ419" i="24"/>
  <c r="BJ169" i="24"/>
  <c r="BJ32" i="24"/>
  <c r="BJ136" i="24"/>
  <c r="BJ59" i="24"/>
  <c r="BJ155" i="24"/>
  <c r="BJ125" i="24"/>
  <c r="BJ108" i="24"/>
  <c r="BJ253" i="24"/>
  <c r="BJ341" i="24"/>
  <c r="BJ2" i="24"/>
  <c r="BJ246" i="24"/>
  <c r="BJ342" i="24"/>
  <c r="BJ414" i="24"/>
  <c r="BJ73" i="24"/>
  <c r="BJ238" i="24"/>
  <c r="BJ327" i="24"/>
  <c r="BJ407" i="24"/>
  <c r="BJ410" i="24"/>
  <c r="BJ138" i="24"/>
  <c r="BJ280" i="24"/>
  <c r="BJ352" i="24"/>
  <c r="BJ167" i="24"/>
  <c r="BJ127" i="24"/>
  <c r="BJ289" i="24"/>
  <c r="BJ369" i="24"/>
  <c r="BJ402" i="24"/>
  <c r="BJ223" i="24"/>
  <c r="BJ332" i="24"/>
  <c r="BJ404" i="24"/>
  <c r="BJ298" i="24"/>
  <c r="BJ331" i="24"/>
  <c r="BJ143" i="24"/>
  <c r="BJ251" i="24"/>
  <c r="BJ437" i="24"/>
  <c r="BJ192" i="24"/>
  <c r="BJ438" i="24"/>
  <c r="BJ48" i="24"/>
  <c r="BJ144" i="24"/>
  <c r="BJ67" i="24"/>
  <c r="BJ163" i="24"/>
  <c r="BJ165" i="24"/>
  <c r="BJ121" i="24"/>
  <c r="BJ261" i="24"/>
  <c r="BJ365" i="24"/>
  <c r="BJ33" i="24"/>
  <c r="BJ254" i="24"/>
  <c r="BJ350" i="24"/>
  <c r="BJ422" i="24"/>
  <c r="BJ98" i="24"/>
  <c r="BJ247" i="24"/>
  <c r="BJ335" i="24"/>
  <c r="BJ423" i="24"/>
  <c r="BJ23" i="24"/>
  <c r="BJ164" i="24"/>
  <c r="BJ288" i="24"/>
  <c r="BJ360" i="24"/>
  <c r="BJ199" i="24"/>
  <c r="BJ140" i="24"/>
  <c r="BJ313" i="24"/>
  <c r="BJ401" i="24"/>
  <c r="BJ15" i="24"/>
  <c r="BJ234" i="24"/>
  <c r="BJ340" i="24"/>
  <c r="BJ412" i="24"/>
  <c r="BJ378" i="24"/>
  <c r="BJ395" i="24"/>
  <c r="BJ233" i="24"/>
  <c r="BJ315" i="24"/>
  <c r="BJ429" i="24"/>
  <c r="BJ309" i="24"/>
  <c r="BJ440" i="24"/>
  <c r="BJ355" i="24"/>
  <c r="BJ307" i="24"/>
  <c r="BJ142" i="24"/>
  <c r="BJ52" i="24"/>
  <c r="BJ56" i="24"/>
  <c r="BJ160" i="24"/>
  <c r="BJ75" i="24"/>
  <c r="BJ53" i="24"/>
  <c r="BJ173" i="24"/>
  <c r="BJ134" i="24"/>
  <c r="BJ269" i="24"/>
  <c r="BJ373" i="24"/>
  <c r="BJ122" i="24"/>
  <c r="BJ262" i="24"/>
  <c r="BJ358" i="24"/>
  <c r="BJ65" i="24"/>
  <c r="BJ124" i="24"/>
  <c r="BJ263" i="24"/>
  <c r="BJ343" i="24"/>
  <c r="BJ39" i="24"/>
  <c r="BJ49" i="24"/>
  <c r="BJ207" i="24"/>
  <c r="BJ296" i="24"/>
  <c r="BJ368" i="24"/>
  <c r="BJ220" i="24"/>
  <c r="BJ166" i="24"/>
  <c r="BJ321" i="24"/>
  <c r="BJ417" i="24"/>
  <c r="BJ68" i="24"/>
  <c r="BJ244" i="24"/>
  <c r="BJ348" i="24"/>
  <c r="BJ420" i="24"/>
  <c r="BJ79" i="24"/>
  <c r="BJ12" i="24"/>
  <c r="BJ299" i="24"/>
  <c r="BJ379" i="24"/>
  <c r="BJ431" i="24"/>
  <c r="BJ425" i="24"/>
  <c r="BJ392" i="24"/>
  <c r="BJ427" i="24"/>
  <c r="BJ21" i="24"/>
  <c r="BJ64" i="24"/>
  <c r="BJ176" i="24"/>
  <c r="BJ83" i="24"/>
  <c r="BJ61" i="24"/>
  <c r="BJ181" i="24"/>
  <c r="BJ146" i="24"/>
  <c r="BJ277" i="24"/>
  <c r="BJ397" i="24"/>
  <c r="BJ172" i="24"/>
  <c r="BJ270" i="24"/>
  <c r="BJ366" i="24"/>
  <c r="BJ282" i="24"/>
  <c r="BJ150" i="24"/>
  <c r="BJ271" i="24"/>
  <c r="BJ351" i="24"/>
  <c r="BJ188" i="24"/>
  <c r="BJ62" i="24"/>
  <c r="BJ228" i="24"/>
  <c r="BJ304" i="24"/>
  <c r="BJ376" i="24"/>
  <c r="BJ250" i="24"/>
  <c r="BJ230" i="24"/>
  <c r="BJ329" i="24"/>
  <c r="BJ441" i="24"/>
  <c r="BJ158" i="24"/>
  <c r="BJ252" i="24"/>
  <c r="BJ356" i="24"/>
  <c r="BJ317" i="24"/>
  <c r="BJ387" i="24"/>
  <c r="BJ411" i="24"/>
  <c r="BJ363" i="24"/>
  <c r="BJ249" i="24"/>
  <c r="BJ201" i="24"/>
  <c r="BJ432" i="24"/>
  <c r="BJ104" i="24"/>
  <c r="BJ224" i="24"/>
  <c r="BJ107" i="24"/>
  <c r="BJ77" i="24"/>
  <c r="BJ18" i="24"/>
  <c r="BJ203" i="24"/>
  <c r="BJ301" i="24"/>
  <c r="BJ266" i="24"/>
  <c r="BJ194" i="24"/>
  <c r="BJ302" i="24"/>
  <c r="BJ382" i="24"/>
  <c r="BJ34" i="24"/>
  <c r="BJ174" i="24"/>
  <c r="BJ295" i="24"/>
  <c r="BJ367" i="24"/>
  <c r="BJ274" i="24"/>
  <c r="BJ100" i="24"/>
  <c r="BJ256" i="24"/>
  <c r="BJ320" i="24"/>
  <c r="BJ408" i="24"/>
  <c r="BJ330" i="24"/>
  <c r="BJ257" i="24"/>
  <c r="BJ345" i="24"/>
  <c r="BJ258" i="24"/>
  <c r="BJ191" i="24"/>
  <c r="BJ276" i="24"/>
  <c r="BJ380" i="24"/>
  <c r="BJ405" i="24"/>
  <c r="BJ92" i="24"/>
  <c r="BJ130" i="24"/>
  <c r="BJ156" i="24"/>
  <c r="BJ430" i="24"/>
  <c r="BJ97" i="24"/>
  <c r="BJ93" i="24"/>
  <c r="BJ338" i="24"/>
  <c r="BJ47" i="24"/>
  <c r="BJ322" i="24"/>
  <c r="BJ26" i="24"/>
  <c r="BJ314" i="24"/>
  <c r="BJ421" i="24"/>
  <c r="BJ434" i="24"/>
  <c r="BJ96" i="24"/>
  <c r="BJ229" i="24"/>
  <c r="BJ183" i="24"/>
  <c r="BJ162" i="24"/>
  <c r="BJ74" i="24"/>
  <c r="BJ306" i="24"/>
  <c r="BJ170" i="24"/>
  <c r="BJ275" i="24"/>
  <c r="BJ255" i="24"/>
  <c r="BJ120" i="24"/>
  <c r="BJ70" i="24"/>
  <c r="BJ204" i="24"/>
  <c r="BJ195" i="24"/>
  <c r="BJ113" i="24"/>
  <c r="BJ418" i="24"/>
  <c r="BJ202" i="24"/>
  <c r="BJ190" i="24"/>
  <c r="BJ334" i="24"/>
  <c r="BJ287" i="24"/>
  <c r="BJ200" i="24"/>
  <c r="BJ159" i="24"/>
  <c r="BJ286" i="24"/>
  <c r="BJ279" i="24"/>
  <c r="BJ248" i="24"/>
  <c r="BJ241" i="24"/>
  <c r="BJ260" i="24"/>
  <c r="BJ28" i="24"/>
  <c r="BJ11" i="24"/>
  <c r="BJ214" i="24"/>
  <c r="BJ318" i="24"/>
  <c r="BJ303" i="24"/>
  <c r="BJ264" i="24"/>
  <c r="BJ265" i="24"/>
  <c r="BJ292" i="24"/>
  <c r="BJ291" i="24"/>
  <c r="BJ428" i="24"/>
  <c r="BJ439" i="24"/>
  <c r="BJ426" i="24"/>
  <c r="BJ91" i="24"/>
  <c r="BJ293" i="24"/>
  <c r="BJ374" i="24"/>
  <c r="BJ359" i="24"/>
  <c r="BJ312" i="24"/>
  <c r="BJ337" i="24"/>
  <c r="BJ372" i="24"/>
  <c r="BJ54" i="24"/>
  <c r="BJ433" i="24"/>
  <c r="BJ310" i="24"/>
  <c r="BJ225" i="24"/>
  <c r="BJ115" i="24"/>
  <c r="BJ325" i="24"/>
  <c r="BJ398" i="24"/>
  <c r="BJ375" i="24"/>
  <c r="BJ328" i="24"/>
  <c r="BJ353" i="24"/>
  <c r="BJ388" i="24"/>
  <c r="BJ243" i="24"/>
  <c r="BJ435" i="24"/>
  <c r="BJ394" i="24"/>
  <c r="BJ231" i="24"/>
  <c r="BJ384" i="24"/>
  <c r="BJ178" i="24"/>
  <c r="BJ381" i="24"/>
  <c r="BJ436" i="24"/>
  <c r="BJ69" i="24"/>
  <c r="BJ413" i="24"/>
  <c r="BJ591" i="24"/>
  <c r="BJ561" i="24"/>
  <c r="BJ498" i="24"/>
  <c r="BJ508" i="24"/>
  <c r="BJ473" i="24"/>
  <c r="BJ495" i="24"/>
  <c r="BJ663" i="24"/>
  <c r="BJ600" i="24"/>
  <c r="BJ538" i="24"/>
  <c r="BJ551" i="24"/>
  <c r="BJ468" i="24"/>
  <c r="BJ485" i="24"/>
  <c r="BJ487" i="24"/>
  <c r="BJ443" i="24"/>
  <c r="BJ610" i="24"/>
  <c r="BJ596" i="24"/>
  <c r="BJ546" i="24"/>
  <c r="BJ497" i="24"/>
  <c r="BJ520" i="24"/>
  <c r="BJ477" i="24"/>
  <c r="BJ471" i="24"/>
  <c r="BJ457" i="24"/>
  <c r="BJ490" i="24"/>
  <c r="BJ469" i="24"/>
  <c r="BJ451" i="24"/>
  <c r="BJ466" i="24"/>
  <c r="BJ453" i="24"/>
  <c r="BJ503" i="24"/>
  <c r="BJ467" i="24"/>
  <c r="BJ515" i="24"/>
  <c r="BJ543" i="24"/>
  <c r="BJ539" i="24"/>
  <c r="BJ549" i="24"/>
  <c r="BJ564" i="24"/>
  <c r="BJ584" i="24"/>
  <c r="BJ570" i="24"/>
  <c r="BJ606" i="24"/>
  <c r="BJ585" i="24"/>
  <c r="BJ671" i="24"/>
  <c r="BJ603" i="24"/>
  <c r="BJ554" i="24"/>
  <c r="BJ484" i="24"/>
  <c r="BJ479" i="24"/>
  <c r="BJ448" i="24"/>
  <c r="BJ602" i="24"/>
  <c r="BJ550" i="24"/>
  <c r="BJ476" i="24"/>
  <c r="BJ460" i="24"/>
  <c r="BJ452" i="24"/>
  <c r="BJ478" i="24"/>
  <c r="BJ475" i="24"/>
  <c r="BJ501" i="24"/>
  <c r="BJ559" i="24"/>
  <c r="BJ522" i="24"/>
  <c r="BJ562" i="24"/>
  <c r="BJ571" i="24"/>
  <c r="BJ575" i="24"/>
  <c r="BJ605" i="24"/>
  <c r="BJ650" i="24"/>
  <c r="BJ601" i="24"/>
  <c r="BJ547" i="24"/>
  <c r="BJ516" i="24"/>
  <c r="BJ445" i="24"/>
  <c r="BJ458" i="24"/>
  <c r="BJ444" i="24"/>
  <c r="BJ505" i="24"/>
  <c r="BJ548" i="24"/>
  <c r="BJ509" i="24"/>
  <c r="BJ517" i="24"/>
  <c r="BJ544" i="24"/>
  <c r="BJ537" i="24"/>
  <c r="BJ558" i="24"/>
  <c r="BJ588" i="24"/>
  <c r="BJ573" i="24"/>
  <c r="BJ553" i="24"/>
  <c r="BJ580" i="24"/>
  <c r="BJ565" i="24"/>
  <c r="BJ576" i="24"/>
  <c r="BJ647" i="24"/>
  <c r="BJ651" i="24"/>
  <c r="BJ669" i="24"/>
  <c r="BJ668" i="24"/>
  <c r="BJ597" i="24"/>
  <c r="BJ542" i="24"/>
  <c r="BJ512" i="24"/>
  <c r="BJ465" i="24"/>
  <c r="BJ592" i="24"/>
  <c r="BJ557" i="24"/>
  <c r="BJ504" i="24"/>
  <c r="BJ463" i="24"/>
  <c r="BJ665" i="24"/>
  <c r="BJ586" i="24"/>
  <c r="BJ489" i="24"/>
  <c r="BJ500" i="24"/>
  <c r="BJ447" i="24"/>
  <c r="BJ456" i="24"/>
  <c r="BJ496" i="24"/>
  <c r="BJ494" i="24"/>
  <c r="BJ488" i="24"/>
  <c r="BJ470" i="24"/>
  <c r="BJ480" i="24"/>
  <c r="BJ541" i="24"/>
  <c r="BJ590" i="24"/>
  <c r="BJ568" i="24"/>
  <c r="BJ607" i="24"/>
  <c r="BJ664" i="24"/>
  <c r="BJ670" i="24"/>
  <c r="BJ552" i="24"/>
  <c r="BJ492" i="24"/>
  <c r="BJ474" i="24"/>
  <c r="BJ514" i="24"/>
  <c r="BJ587" i="24"/>
  <c r="BJ609" i="24"/>
  <c r="BJ581" i="24"/>
  <c r="BJ661" i="24"/>
  <c r="BJ667" i="24"/>
  <c r="BJ462" i="24"/>
  <c r="BJ511" i="24"/>
  <c r="BJ491" i="24"/>
  <c r="BJ589" i="24"/>
  <c r="BJ572" i="24"/>
  <c r="BJ560" i="24"/>
  <c r="BJ577" i="24"/>
  <c r="BJ583" i="24"/>
  <c r="BJ612" i="24"/>
  <c r="BJ608" i="24"/>
  <c r="BJ582" i="24"/>
  <c r="BJ513" i="24"/>
  <c r="BJ499" i="24"/>
  <c r="BJ472" i="24"/>
  <c r="BJ518" i="24"/>
  <c r="BJ519" i="24"/>
  <c r="BJ574" i="24"/>
  <c r="BJ594" i="24"/>
  <c r="BJ611" i="24"/>
  <c r="BJ481" i="24"/>
  <c r="BJ464" i="24"/>
  <c r="BJ502" i="24"/>
  <c r="BJ555" i="24"/>
  <c r="BJ579" i="24"/>
  <c r="BJ569" i="24"/>
  <c r="BJ595" i="24"/>
  <c r="BJ599" i="24"/>
  <c r="BJ649" i="24"/>
  <c r="BJ648" i="24"/>
  <c r="BJ493" i="24"/>
  <c r="BJ461" i="24"/>
  <c r="BJ454" i="24"/>
  <c r="BJ459" i="24"/>
  <c r="BJ507" i="24"/>
  <c r="BJ506" i="24"/>
  <c r="BJ521" i="24"/>
  <c r="BJ540" i="24"/>
  <c r="BJ545" i="24"/>
  <c r="BJ578" i="24"/>
  <c r="BJ598" i="24"/>
  <c r="BJ662" i="24"/>
  <c r="BJ455" i="24"/>
  <c r="BJ482" i="24"/>
  <c r="BJ563" i="24"/>
  <c r="BJ593" i="24"/>
  <c r="BJ660" i="24"/>
  <c r="BJ446" i="24"/>
  <c r="BJ483" i="24"/>
  <c r="BJ486" i="24"/>
  <c r="BJ510" i="24"/>
  <c r="BJ556" i="24"/>
  <c r="BJ567" i="24"/>
  <c r="BJ666" i="24"/>
  <c r="BJ566" i="24"/>
  <c r="BJ604" i="24"/>
  <c r="BI40" i="25"/>
  <c r="BJ297" i="24"/>
  <c r="BI331" i="25"/>
  <c r="BJ217" i="24"/>
  <c r="BI199" i="25"/>
  <c r="BH199" i="25"/>
  <c r="BA199" i="25"/>
  <c r="BJ657" i="24"/>
  <c r="BC641" i="25"/>
  <c r="BE641" i="25" s="1"/>
  <c r="BD641" i="25"/>
  <c r="AN641" i="25"/>
  <c r="F641" i="25"/>
  <c r="AQ641" i="25"/>
  <c r="AP433" i="23"/>
  <c r="AN433" i="23"/>
  <c r="E612" i="24"/>
  <c r="BD612" i="24"/>
  <c r="AO612" i="24"/>
  <c r="AV612" i="24" s="1"/>
  <c r="D235" i="1"/>
  <c r="H529" i="25"/>
  <c r="H529" i="24"/>
  <c r="H213" i="23"/>
  <c r="F217" i="17"/>
  <c r="Q87" i="25"/>
  <c r="Q184" i="24"/>
  <c r="Q287" i="23"/>
  <c r="O28" i="17"/>
  <c r="D278" i="1"/>
  <c r="H196" i="25"/>
  <c r="H189" i="24"/>
  <c r="H321" i="23"/>
  <c r="F418" i="17"/>
  <c r="D326" i="1"/>
  <c r="H155" i="25"/>
  <c r="H51" i="24"/>
  <c r="H111" i="23"/>
  <c r="F328" i="17"/>
  <c r="K239" i="1"/>
  <c r="O533" i="25"/>
  <c r="O533" i="24"/>
  <c r="O297" i="23"/>
  <c r="M206" i="17"/>
  <c r="H8" i="25"/>
  <c r="H424" i="24"/>
  <c r="H10" i="23"/>
  <c r="F8" i="17"/>
  <c r="D253" i="1"/>
  <c r="H93" i="25"/>
  <c r="H84" i="24"/>
  <c r="H144" i="23"/>
  <c r="F144" i="17"/>
  <c r="O170" i="25"/>
  <c r="O283" i="24"/>
  <c r="O451" i="23"/>
  <c r="M466" i="17"/>
  <c r="Q34" i="25"/>
  <c r="Q222" i="24"/>
  <c r="Q359" i="23"/>
  <c r="O162" i="17"/>
  <c r="K254" i="1"/>
  <c r="O90" i="25"/>
  <c r="O81" i="24"/>
  <c r="O141" i="23"/>
  <c r="M141" i="17"/>
  <c r="D274" i="1"/>
  <c r="H14" i="25"/>
  <c r="H29" i="24"/>
  <c r="H52" i="23"/>
  <c r="F96" i="17"/>
  <c r="D372" i="1"/>
  <c r="H39" i="25"/>
  <c r="H139" i="24"/>
  <c r="H241" i="23"/>
  <c r="F183" i="17"/>
  <c r="K365" i="1"/>
  <c r="O11" i="25"/>
  <c r="O22" i="24"/>
  <c r="O63" i="23"/>
  <c r="M110" i="17"/>
  <c r="Q136" i="25"/>
  <c r="Q131" i="24"/>
  <c r="Q218" i="23"/>
  <c r="O219" i="17"/>
  <c r="K354" i="1"/>
  <c r="O371" i="25"/>
  <c r="O118" i="24"/>
  <c r="O28" i="23"/>
  <c r="M377" i="17"/>
  <c r="D381" i="1"/>
  <c r="H170" i="25"/>
  <c r="H283" i="24"/>
  <c r="H451" i="23"/>
  <c r="F466" i="17"/>
  <c r="D655" i="1"/>
  <c r="AE655" i="1" s="1"/>
  <c r="H653" i="25"/>
  <c r="H653" i="24"/>
  <c r="H210" i="23"/>
  <c r="F214" i="17"/>
  <c r="H327" i="25"/>
  <c r="H279" i="24"/>
  <c r="H429" i="23"/>
  <c r="F527" i="17"/>
  <c r="H156" i="24"/>
  <c r="H237" i="25"/>
  <c r="H258" i="23"/>
  <c r="F437" i="17"/>
  <c r="O529" i="25"/>
  <c r="O529" i="24"/>
  <c r="O213" i="23"/>
  <c r="M217" i="17"/>
  <c r="Q91" i="25"/>
  <c r="Q82" i="24"/>
  <c r="Q142" i="23"/>
  <c r="O142" i="17"/>
  <c r="Q187" i="25"/>
  <c r="Q105" i="24"/>
  <c r="Q59" i="23"/>
  <c r="O50" i="17"/>
  <c r="D243" i="1"/>
  <c r="H46" i="25"/>
  <c r="H43" i="24"/>
  <c r="H79" i="23"/>
  <c r="F76" i="17"/>
  <c r="Q201" i="25"/>
  <c r="Q57" i="24"/>
  <c r="Q251" i="23"/>
  <c r="O465" i="17"/>
  <c r="D378" i="1"/>
  <c r="H87" i="25"/>
  <c r="H184" i="24"/>
  <c r="H287" i="23"/>
  <c r="F28" i="17"/>
  <c r="K329" i="1"/>
  <c r="O258" i="25"/>
  <c r="O324" i="24"/>
  <c r="O493" i="23"/>
  <c r="M346" i="17"/>
  <c r="D295" i="1"/>
  <c r="H99" i="25"/>
  <c r="H273" i="24"/>
  <c r="H424" i="23"/>
  <c r="F83" i="17"/>
  <c r="Q277" i="25"/>
  <c r="Q149" i="24"/>
  <c r="Q34" i="23"/>
  <c r="O168" i="17"/>
  <c r="D331" i="1"/>
  <c r="H392" i="25"/>
  <c r="H563" i="23"/>
  <c r="H370" i="24"/>
  <c r="F561" i="17"/>
  <c r="Q36" i="25"/>
  <c r="Q111" i="24"/>
  <c r="Q201" i="23"/>
  <c r="O215" i="17"/>
  <c r="Q93" i="25"/>
  <c r="Q84" i="24"/>
  <c r="Q144" i="23"/>
  <c r="O144" i="17"/>
  <c r="O135" i="25"/>
  <c r="O215" i="23"/>
  <c r="O129" i="24"/>
  <c r="M218" i="17"/>
  <c r="Q12" i="25"/>
  <c r="Q284" i="24"/>
  <c r="Q450" i="23"/>
  <c r="O342" i="17"/>
  <c r="D258" i="1"/>
  <c r="H30" i="25"/>
  <c r="H175" i="24"/>
  <c r="H131" i="23"/>
  <c r="F310" i="17"/>
  <c r="Q297" i="25"/>
  <c r="Q232" i="24"/>
  <c r="Q341" i="23"/>
  <c r="O480" i="17"/>
  <c r="D362" i="1"/>
  <c r="H173" i="25"/>
  <c r="H6" i="24"/>
  <c r="H6" i="23"/>
  <c r="F136" i="17"/>
  <c r="Q143" i="25"/>
  <c r="Q55" i="24"/>
  <c r="Q127" i="23"/>
  <c r="O381" i="17"/>
  <c r="Q188" i="25"/>
  <c r="Q36" i="24"/>
  <c r="Q40" i="23"/>
  <c r="O338" i="17"/>
  <c r="O14" i="25"/>
  <c r="O29" i="24"/>
  <c r="O52" i="23"/>
  <c r="M96" i="17"/>
  <c r="D311" i="1"/>
  <c r="H343" i="25"/>
  <c r="H297" i="24"/>
  <c r="H472" i="23"/>
  <c r="F537" i="17"/>
  <c r="Q39" i="25"/>
  <c r="Q139" i="24"/>
  <c r="Q241" i="23"/>
  <c r="O183" i="17"/>
  <c r="E552" i="1"/>
  <c r="I304" i="25"/>
  <c r="I440" i="24"/>
  <c r="I449" i="23"/>
  <c r="G464" i="17"/>
  <c r="D419" i="1"/>
  <c r="H225" i="25"/>
  <c r="H103" i="24"/>
  <c r="H93" i="23"/>
  <c r="F86" i="17"/>
  <c r="D630" i="1"/>
  <c r="H628" i="25"/>
  <c r="H628" i="24"/>
  <c r="H121" i="23"/>
  <c r="F108" i="17"/>
  <c r="K315" i="1"/>
  <c r="O136" i="25"/>
  <c r="O131" i="24"/>
  <c r="O218" i="23"/>
  <c r="M219" i="17"/>
  <c r="AE545" i="1"/>
  <c r="T635" i="1"/>
  <c r="AB547" i="1"/>
  <c r="AF246" i="25"/>
  <c r="AF437" i="24"/>
  <c r="BD437" i="24" s="1"/>
  <c r="AF379" i="23"/>
  <c r="AD395" i="17"/>
  <c r="Q28" i="25"/>
  <c r="Q25" i="24"/>
  <c r="Q74" i="23"/>
  <c r="O227" i="17"/>
  <c r="Q285" i="25"/>
  <c r="Q193" i="24"/>
  <c r="Q355" i="23"/>
  <c r="O493" i="17"/>
  <c r="K407" i="1"/>
  <c r="O8" i="25"/>
  <c r="O424" i="24"/>
  <c r="O10" i="23"/>
  <c r="M8" i="17"/>
  <c r="O75" i="25"/>
  <c r="O218" i="24"/>
  <c r="O346" i="23"/>
  <c r="M47" i="17"/>
  <c r="D657" i="1"/>
  <c r="AE657" i="1" s="1"/>
  <c r="H655" i="25"/>
  <c r="H655" i="24"/>
  <c r="H139" i="23"/>
  <c r="F137" i="17"/>
  <c r="Q54" i="25"/>
  <c r="Q153" i="24"/>
  <c r="Q249" i="23"/>
  <c r="O52" i="17"/>
  <c r="Q200" i="25"/>
  <c r="Q198" i="24"/>
  <c r="Q310" i="23"/>
  <c r="O320" i="17"/>
  <c r="K353" i="1"/>
  <c r="O338" i="25"/>
  <c r="O135" i="24"/>
  <c r="O65" i="23"/>
  <c r="M299" i="17"/>
  <c r="I617" i="1"/>
  <c r="AE617" i="1" s="1"/>
  <c r="M615" i="25"/>
  <c r="AN615" i="25" s="1"/>
  <c r="O620" i="25"/>
  <c r="L625" i="25"/>
  <c r="AD630" i="25"/>
  <c r="X635" i="25"/>
  <c r="M615" i="24"/>
  <c r="O620" i="24"/>
  <c r="AD630" i="24"/>
  <c r="AN630" i="24" s="1"/>
  <c r="X635" i="24"/>
  <c r="X634" i="23"/>
  <c r="AD612" i="23"/>
  <c r="AN612" i="23" s="1"/>
  <c r="L596" i="23"/>
  <c r="O535" i="23"/>
  <c r="M512" i="23"/>
  <c r="L625" i="24"/>
  <c r="K210" i="17"/>
  <c r="AB491" i="17"/>
  <c r="BB491" i="17" s="1"/>
  <c r="J451" i="17"/>
  <c r="V570" i="17"/>
  <c r="M287" i="17"/>
  <c r="K313" i="1"/>
  <c r="O394" i="25"/>
  <c r="O385" i="24"/>
  <c r="O599" i="23"/>
  <c r="M607" i="17"/>
  <c r="K157" i="1"/>
  <c r="O153" i="25"/>
  <c r="O68" i="24"/>
  <c r="O129" i="23"/>
  <c r="M323" i="17"/>
  <c r="K156" i="1"/>
  <c r="O354" i="25"/>
  <c r="O313" i="24"/>
  <c r="O482" i="23"/>
  <c r="M543" i="17"/>
  <c r="D229" i="1"/>
  <c r="H523" i="25"/>
  <c r="H523" i="24"/>
  <c r="H47" i="23"/>
  <c r="F48" i="17"/>
  <c r="D409" i="1"/>
  <c r="H89" i="25"/>
  <c r="H80" i="24"/>
  <c r="H140" i="23"/>
  <c r="F140" i="17"/>
  <c r="D414" i="1"/>
  <c r="H264" i="25"/>
  <c r="H259" i="24"/>
  <c r="H396" i="23"/>
  <c r="F414" i="17"/>
  <c r="K368" i="1"/>
  <c r="O305" i="25"/>
  <c r="O76" i="24"/>
  <c r="O107" i="23"/>
  <c r="M386" i="17"/>
  <c r="D265" i="1"/>
  <c r="H209" i="25"/>
  <c r="H210" i="24"/>
  <c r="H328" i="23"/>
  <c r="F331" i="17"/>
  <c r="D154" i="1"/>
  <c r="H242" i="25"/>
  <c r="H173" i="24"/>
  <c r="H280" i="23"/>
  <c r="F446" i="17"/>
  <c r="M275" i="1"/>
  <c r="Q29" i="25"/>
  <c r="Q30" i="24"/>
  <c r="Q53" i="23"/>
  <c r="O23" i="17"/>
  <c r="K378" i="1"/>
  <c r="O87" i="25"/>
  <c r="O184" i="24"/>
  <c r="O287" i="23"/>
  <c r="M28" i="17"/>
  <c r="D276" i="1"/>
  <c r="AE276" i="1" s="1"/>
  <c r="H124" i="25"/>
  <c r="H152" i="24"/>
  <c r="H248" i="23"/>
  <c r="F190" i="17"/>
  <c r="V548" i="1"/>
  <c r="Z222" i="25"/>
  <c r="Z438" i="24"/>
  <c r="Z339" i="23"/>
  <c r="X352" i="17"/>
  <c r="M259" i="1"/>
  <c r="Q43" i="25"/>
  <c r="Q66" i="24"/>
  <c r="Q56" i="23"/>
  <c r="O326" i="17"/>
  <c r="K384" i="1"/>
  <c r="O250" i="25"/>
  <c r="O217" i="24"/>
  <c r="O300" i="23"/>
  <c r="M251" i="17"/>
  <c r="D241" i="1"/>
  <c r="H535" i="25"/>
  <c r="H535" i="24"/>
  <c r="H434" i="23"/>
  <c r="F408" i="17"/>
  <c r="M387" i="1"/>
  <c r="Q150" i="25"/>
  <c r="Q134" i="24"/>
  <c r="Q183" i="23"/>
  <c r="O280" i="17"/>
  <c r="M260" i="1"/>
  <c r="Q63" i="25"/>
  <c r="Q94" i="24"/>
  <c r="Q25" i="23"/>
  <c r="O195" i="17"/>
  <c r="M257" i="1"/>
  <c r="Q76" i="25"/>
  <c r="Q213" i="24"/>
  <c r="Q232" i="23"/>
  <c r="O365" i="17"/>
  <c r="M236" i="1"/>
  <c r="Q530" i="25"/>
  <c r="Q530" i="24"/>
  <c r="Q203" i="23"/>
  <c r="O203" i="17"/>
  <c r="D266" i="1"/>
  <c r="H68" i="25"/>
  <c r="H205" i="24"/>
  <c r="H323" i="23"/>
  <c r="F124" i="17"/>
  <c r="D616" i="1"/>
  <c r="AE616" i="1" s="1"/>
  <c r="H614" i="25"/>
  <c r="H614" i="24"/>
  <c r="BD614" i="24" s="1"/>
  <c r="H123" i="23"/>
  <c r="F114" i="17"/>
  <c r="C552" i="1"/>
  <c r="G304" i="25"/>
  <c r="G440" i="24"/>
  <c r="G449" i="23"/>
  <c r="E464" i="17"/>
  <c r="K327" i="1"/>
  <c r="O85" i="25"/>
  <c r="O180" i="24"/>
  <c r="O292" i="23"/>
  <c r="M117" i="17"/>
  <c r="M301" i="1"/>
  <c r="Q398" i="25"/>
  <c r="Q399" i="24"/>
  <c r="Q617" i="23"/>
  <c r="O616" i="17"/>
  <c r="M276" i="1"/>
  <c r="Q124" i="25"/>
  <c r="Q152" i="24"/>
  <c r="Q248" i="23"/>
  <c r="O190" i="17"/>
  <c r="D359" i="1"/>
  <c r="AE359" i="1" s="1"/>
  <c r="H106" i="25"/>
  <c r="H20" i="24"/>
  <c r="H108" i="23"/>
  <c r="F129" i="17"/>
  <c r="D384" i="1"/>
  <c r="H250" i="25"/>
  <c r="H217" i="24"/>
  <c r="H300" i="23"/>
  <c r="F251" i="17"/>
  <c r="D261" i="1"/>
  <c r="H78" i="25"/>
  <c r="H250" i="23"/>
  <c r="H58" i="24"/>
  <c r="F202" i="17"/>
  <c r="D332" i="1"/>
  <c r="H413" i="25"/>
  <c r="H601" i="23"/>
  <c r="H393" i="24"/>
  <c r="F609" i="17"/>
  <c r="D277" i="1"/>
  <c r="H122" i="25"/>
  <c r="H123" i="24"/>
  <c r="H181" i="23"/>
  <c r="F132" i="17"/>
  <c r="K417" i="1"/>
  <c r="O100" i="25"/>
  <c r="O19" i="24"/>
  <c r="O76" i="23"/>
  <c r="M94" i="17"/>
  <c r="AE667" i="1"/>
  <c r="E468" i="23"/>
  <c r="AP415" i="25"/>
  <c r="AN415" i="25"/>
  <c r="E536" i="23"/>
  <c r="AO557" i="24"/>
  <c r="E557" i="24"/>
  <c r="AT146" i="17"/>
  <c r="E581" i="25"/>
  <c r="AO581" i="25"/>
  <c r="AV581" i="25" s="1"/>
  <c r="AO428" i="17"/>
  <c r="AS428" i="17" s="1"/>
  <c r="AL428" i="17"/>
  <c r="BA428" i="17"/>
  <c r="BC428" i="17" s="1"/>
  <c r="BD428" i="17" s="1"/>
  <c r="BC577" i="25"/>
  <c r="BE577" i="25" s="1"/>
  <c r="AQ577" i="25"/>
  <c r="AU577" i="25" s="1"/>
  <c r="AN577" i="25"/>
  <c r="F577" i="25"/>
  <c r="BF666" i="24"/>
  <c r="BE666" i="24"/>
  <c r="BG666" i="24" s="1"/>
  <c r="BH666" i="24" s="1"/>
  <c r="BI666" i="24" s="1"/>
  <c r="AM520" i="17"/>
  <c r="BB520" i="17"/>
  <c r="BD107" i="25"/>
  <c r="E107" i="25"/>
  <c r="AO107" i="25"/>
  <c r="AO460" i="23"/>
  <c r="E460" i="23"/>
  <c r="BD460" i="23"/>
  <c r="BJ533" i="24"/>
  <c r="BG164" i="17"/>
  <c r="BI3" i="25"/>
  <c r="BJ329" i="23"/>
  <c r="BJ14" i="24"/>
  <c r="BG296" i="17"/>
  <c r="BI258" i="25"/>
  <c r="BJ28" i="23"/>
  <c r="BJ184" i="24"/>
  <c r="BG414" i="17"/>
  <c r="BI149" i="25"/>
  <c r="BH149" i="25"/>
  <c r="BA149" i="25"/>
  <c r="BJ333" i="23"/>
  <c r="BJ659" i="24"/>
  <c r="AO592" i="17"/>
  <c r="BA592" i="17"/>
  <c r="BC592" i="17" s="1"/>
  <c r="BD592" i="17" s="1"/>
  <c r="AL592" i="17"/>
  <c r="BB592" i="17"/>
  <c r="BC651" i="25"/>
  <c r="BE651" i="25" s="1"/>
  <c r="BD651" i="25"/>
  <c r="F651" i="25"/>
  <c r="AQ651" i="25"/>
  <c r="AN651" i="25"/>
  <c r="BC345" i="23"/>
  <c r="AR345" i="23"/>
  <c r="F345" i="23"/>
  <c r="BB516" i="17"/>
  <c r="BD246" i="25"/>
  <c r="E246" i="25"/>
  <c r="AT557" i="17"/>
  <c r="AT156" i="17"/>
  <c r="AO574" i="25"/>
  <c r="AV574" i="25" s="1"/>
  <c r="E574" i="25"/>
  <c r="AO571" i="23"/>
  <c r="AV571" i="23" s="1"/>
  <c r="E571" i="23"/>
  <c r="BD580" i="24"/>
  <c r="AL192" i="17"/>
  <c r="BA192" i="17"/>
  <c r="BC192" i="17" s="1"/>
  <c r="BD192" i="17" s="1"/>
  <c r="AO192" i="17"/>
  <c r="AS192" i="17" s="1"/>
  <c r="BC570" i="25"/>
  <c r="BE570" i="25" s="1"/>
  <c r="AQ570" i="25"/>
  <c r="AU570" i="25" s="1"/>
  <c r="F570" i="25"/>
  <c r="AN570" i="25"/>
  <c r="BC204" i="23"/>
  <c r="AQ204" i="23"/>
  <c r="AU204" i="23" s="1"/>
  <c r="F204" i="23"/>
  <c r="AN204" i="23"/>
  <c r="AE564" i="1"/>
  <c r="BD668" i="23"/>
  <c r="BJ526" i="24"/>
  <c r="BG244" i="17"/>
  <c r="BI60" i="25"/>
  <c r="BJ338" i="23"/>
  <c r="BJ193" i="24"/>
  <c r="BG218" i="17"/>
  <c r="BI329" i="25"/>
  <c r="BJ658" i="23"/>
  <c r="BJ215" i="24"/>
  <c r="BG8" i="17"/>
  <c r="BI360" i="25"/>
  <c r="BJ535" i="23"/>
  <c r="BJ644" i="24"/>
  <c r="BA613" i="17"/>
  <c r="BC613" i="17" s="1"/>
  <c r="BD613" i="17" s="1"/>
  <c r="AO613" i="17"/>
  <c r="AL613" i="17"/>
  <c r="BB613" i="17"/>
  <c r="BD315" i="25"/>
  <c r="BF315" i="25" s="1"/>
  <c r="BG315" i="25" s="1"/>
  <c r="BH315" i="25" s="1"/>
  <c r="E315" i="25"/>
  <c r="AO315" i="25"/>
  <c r="AP286" i="24"/>
  <c r="AV286" i="24" s="1"/>
  <c r="AN286" i="24"/>
  <c r="BC318" i="25"/>
  <c r="BE318" i="25" s="1"/>
  <c r="AR318" i="25"/>
  <c r="AU318" i="25" s="1"/>
  <c r="F318" i="25"/>
  <c r="E331" i="23"/>
  <c r="BC335" i="25"/>
  <c r="BE335" i="25" s="1"/>
  <c r="F335" i="25"/>
  <c r="AR335" i="25"/>
  <c r="AU335" i="25" s="1"/>
  <c r="AO348" i="24"/>
  <c r="AV348" i="24" s="1"/>
  <c r="E160" i="23"/>
  <c r="AO160" i="23"/>
  <c r="BD557" i="24"/>
  <c r="BB146" i="17"/>
  <c r="BD581" i="25"/>
  <c r="BF581" i="25" s="1"/>
  <c r="BG581" i="25" s="1"/>
  <c r="BH581" i="25" s="1"/>
  <c r="BC428" i="23"/>
  <c r="AN428" i="23"/>
  <c r="F428" i="23"/>
  <c r="AQ428" i="23"/>
  <c r="AU428" i="23" s="1"/>
  <c r="AE512" i="1"/>
  <c r="F587" i="24"/>
  <c r="BC587" i="24"/>
  <c r="AQ587" i="24"/>
  <c r="AU587" i="24" s="1"/>
  <c r="AN587" i="24"/>
  <c r="BC668" i="23"/>
  <c r="AE431" i="1"/>
  <c r="AP21" i="24"/>
  <c r="AN21" i="24"/>
  <c r="AN470" i="17"/>
  <c r="AL470" i="17"/>
  <c r="AP355" i="24"/>
  <c r="AN355" i="24"/>
  <c r="BJ434" i="23"/>
  <c r="BJ210" i="24"/>
  <c r="BG64" i="17"/>
  <c r="BI91" i="25"/>
  <c r="BJ346" i="23"/>
  <c r="BJ370" i="24"/>
  <c r="BG171" i="17"/>
  <c r="BI21" i="25"/>
  <c r="BJ319" i="24"/>
  <c r="BJ242" i="24"/>
  <c r="BA242" i="24"/>
  <c r="BI242" i="24"/>
  <c r="BG236" i="17"/>
  <c r="BJ567" i="23"/>
  <c r="AQ621" i="24"/>
  <c r="AU621" i="24" s="1"/>
  <c r="AN621" i="24"/>
  <c r="F621" i="24"/>
  <c r="BC621" i="24"/>
  <c r="AO602" i="17"/>
  <c r="AS602" i="17" s="1"/>
  <c r="BA602" i="17"/>
  <c r="BC602" i="17" s="1"/>
  <c r="BD602" i="17" s="1"/>
  <c r="BC645" i="25"/>
  <c r="BE645" i="25" s="1"/>
  <c r="BD645" i="25"/>
  <c r="BF645" i="25" s="1"/>
  <c r="BG645" i="25" s="1"/>
  <c r="BH645" i="25" s="1"/>
  <c r="AN645" i="25"/>
  <c r="F645" i="25"/>
  <c r="AQ645" i="25"/>
  <c r="AP345" i="23"/>
  <c r="AV345" i="23" s="1"/>
  <c r="AN345" i="23"/>
  <c r="AE602" i="1"/>
  <c r="BC193" i="25"/>
  <c r="BE193" i="25" s="1"/>
  <c r="BF193" i="25" s="1"/>
  <c r="BG193" i="25" s="1"/>
  <c r="BH193" i="25" s="1"/>
  <c r="F193" i="25"/>
  <c r="AR193" i="25"/>
  <c r="AU193" i="25" s="1"/>
  <c r="F415" i="25"/>
  <c r="BC415" i="25"/>
  <c r="BE415" i="25" s="1"/>
  <c r="AR415" i="25"/>
  <c r="AU415" i="25" s="1"/>
  <c r="AO568" i="24"/>
  <c r="AV568" i="24" s="1"/>
  <c r="E568" i="24"/>
  <c r="AT68" i="17"/>
  <c r="BD558" i="25"/>
  <c r="BF558" i="25" s="1"/>
  <c r="BG558" i="25" s="1"/>
  <c r="BH558" i="25" s="1"/>
  <c r="BD158" i="23"/>
  <c r="AQ564" i="24"/>
  <c r="AU564" i="24" s="1"/>
  <c r="F564" i="24"/>
  <c r="AN564" i="24"/>
  <c r="BC564" i="24"/>
  <c r="BA147" i="17"/>
  <c r="BC147" i="17" s="1"/>
  <c r="AO147" i="17"/>
  <c r="AL147" i="17"/>
  <c r="F588" i="25"/>
  <c r="BC588" i="25"/>
  <c r="BE588" i="25" s="1"/>
  <c r="BF588" i="25" s="1"/>
  <c r="BG588" i="25" s="1"/>
  <c r="BH588" i="25" s="1"/>
  <c r="AN588" i="25"/>
  <c r="AQ588" i="25"/>
  <c r="AU588" i="25" s="1"/>
  <c r="AQ668" i="23"/>
  <c r="AN668" i="23"/>
  <c r="AE560" i="1"/>
  <c r="BE669" i="24"/>
  <c r="BG669" i="24" s="1"/>
  <c r="BH669" i="24" s="1"/>
  <c r="BI669" i="24" s="1"/>
  <c r="BF669" i="24"/>
  <c r="AP520" i="17"/>
  <c r="BA520" i="17"/>
  <c r="BC520" i="17" s="1"/>
  <c r="BD520" i="17" s="1"/>
  <c r="BC107" i="25"/>
  <c r="BE107" i="25" s="1"/>
  <c r="F107" i="25"/>
  <c r="AR107" i="25"/>
  <c r="BC460" i="23"/>
  <c r="AR460" i="23"/>
  <c r="F460" i="23"/>
  <c r="BJ536" i="24"/>
  <c r="BG310" i="17"/>
  <c r="BI68" i="25"/>
  <c r="BJ233" i="23"/>
  <c r="BJ182" i="24"/>
  <c r="BG567" i="17"/>
  <c r="BI413" i="25"/>
  <c r="BJ186" i="23"/>
  <c r="BJ283" i="24"/>
  <c r="BG94" i="17"/>
  <c r="BI219" i="25"/>
  <c r="BH219" i="25"/>
  <c r="BA219" i="25"/>
  <c r="BJ97" i="23"/>
  <c r="BJ646" i="24"/>
  <c r="AM114" i="17"/>
  <c r="BB114" i="17"/>
  <c r="E281" i="23"/>
  <c r="AO281" i="23"/>
  <c r="BD281" i="23"/>
  <c r="BD629" i="25"/>
  <c r="BF629" i="25" s="1"/>
  <c r="BG629" i="25" s="1"/>
  <c r="BH629" i="25" s="1"/>
  <c r="E629" i="25"/>
  <c r="BC646" i="24"/>
  <c r="F646" i="24"/>
  <c r="BD646" i="24"/>
  <c r="AQ646" i="24"/>
  <c r="AN646" i="24"/>
  <c r="BD370" i="23"/>
  <c r="BD244" i="24"/>
  <c r="E561" i="25"/>
  <c r="AO561" i="25"/>
  <c r="AV561" i="25" s="1"/>
  <c r="AO315" i="23"/>
  <c r="E315" i="23"/>
  <c r="BD567" i="24"/>
  <c r="BB80" i="17"/>
  <c r="BC557" i="25"/>
  <c r="BE557" i="25" s="1"/>
  <c r="AQ557" i="25"/>
  <c r="AU557" i="25" s="1"/>
  <c r="AN557" i="25"/>
  <c r="F557" i="25"/>
  <c r="F146" i="23"/>
  <c r="BC146" i="23"/>
  <c r="AN146" i="23"/>
  <c r="AQ146" i="23"/>
  <c r="AU146" i="23" s="1"/>
  <c r="AE522" i="1"/>
  <c r="BC663" i="23"/>
  <c r="E309" i="24"/>
  <c r="AO309" i="24"/>
  <c r="AV309" i="24" s="1"/>
  <c r="BD309" i="24"/>
  <c r="AM453" i="17"/>
  <c r="BB453" i="17"/>
  <c r="BD280" i="25"/>
  <c r="BF280" i="25" s="1"/>
  <c r="BG280" i="25" s="1"/>
  <c r="BH280" i="25" s="1"/>
  <c r="E280" i="25"/>
  <c r="AO280" i="25"/>
  <c r="AV280" i="25" s="1"/>
  <c r="BJ213" i="23"/>
  <c r="BJ66" i="24"/>
  <c r="BG23" i="17"/>
  <c r="BI121" i="25"/>
  <c r="BJ617" i="23"/>
  <c r="BJ255" i="23"/>
  <c r="BG598" i="17"/>
  <c r="BI181" i="25"/>
  <c r="BJ221" i="23"/>
  <c r="BJ72" i="24"/>
  <c r="BG210" i="17"/>
  <c r="BJ94" i="23"/>
  <c r="BC639" i="24"/>
  <c r="F639" i="24"/>
  <c r="AQ639" i="24"/>
  <c r="AN639" i="24"/>
  <c r="BD639" i="24"/>
  <c r="BA450" i="17"/>
  <c r="BC450" i="17" s="1"/>
  <c r="BD450" i="17" s="1"/>
  <c r="AP450" i="17"/>
  <c r="AS450" i="17" s="1"/>
  <c r="AR259" i="25"/>
  <c r="AU259" i="25" s="1"/>
  <c r="BC259" i="25"/>
  <c r="BE259" i="25" s="1"/>
  <c r="F259" i="25"/>
  <c r="AN456" i="17"/>
  <c r="AT456" i="17" s="1"/>
  <c r="AL456" i="17"/>
  <c r="E348" i="25"/>
  <c r="AM192" i="17"/>
  <c r="AT192" i="17" s="1"/>
  <c r="AO570" i="25"/>
  <c r="E570" i="25"/>
  <c r="E204" i="23"/>
  <c r="AO204" i="23"/>
  <c r="AV204" i="23" s="1"/>
  <c r="BD576" i="24"/>
  <c r="AO79" i="17"/>
  <c r="AS79" i="17" s="1"/>
  <c r="BA79" i="17"/>
  <c r="BC79" i="17" s="1"/>
  <c r="AL79" i="17"/>
  <c r="F566" i="25"/>
  <c r="BC566" i="25"/>
  <c r="BE566" i="25" s="1"/>
  <c r="BF566" i="25" s="1"/>
  <c r="BG566" i="25" s="1"/>
  <c r="BH566" i="25" s="1"/>
  <c r="AQ566" i="25"/>
  <c r="AU566" i="25" s="1"/>
  <c r="AN566" i="25"/>
  <c r="BC12" i="23"/>
  <c r="AQ12" i="23"/>
  <c r="AU12" i="23" s="1"/>
  <c r="F12" i="23"/>
  <c r="AN12" i="23"/>
  <c r="AE531" i="1"/>
  <c r="AQ669" i="24"/>
  <c r="AN669" i="24"/>
  <c r="BB669" i="17"/>
  <c r="BG203" i="17"/>
  <c r="BI44" i="25"/>
  <c r="BJ25" i="23"/>
  <c r="BJ57" i="24"/>
  <c r="BG617" i="17"/>
  <c r="BJ232" i="24"/>
  <c r="BJ111" i="23"/>
  <c r="BJ20" i="24"/>
  <c r="BG378" i="17"/>
  <c r="BI115" i="25"/>
  <c r="BJ93" i="23"/>
  <c r="BJ616" i="24"/>
  <c r="BG539" i="17"/>
  <c r="AM232" i="17"/>
  <c r="BB232" i="17"/>
  <c r="E439" i="23"/>
  <c r="BD439" i="23"/>
  <c r="AO439" i="23"/>
  <c r="AV439" i="23" s="1"/>
  <c r="E636" i="25"/>
  <c r="BD636" i="25"/>
  <c r="AO636" i="25"/>
  <c r="AO165" i="17"/>
  <c r="BA165" i="17"/>
  <c r="BC165" i="17" s="1"/>
  <c r="BD165" i="17" s="1"/>
  <c r="AL165" i="17"/>
  <c r="BB165" i="17"/>
  <c r="AN648" i="25"/>
  <c r="BC648" i="25"/>
  <c r="BE648" i="25" s="1"/>
  <c r="BD648" i="25"/>
  <c r="AQ648" i="25"/>
  <c r="F648" i="25"/>
  <c r="E387" i="23"/>
  <c r="AO387" i="23"/>
  <c r="AV387" i="23" s="1"/>
  <c r="BD387" i="23"/>
  <c r="AP341" i="24"/>
  <c r="AV341" i="24" s="1"/>
  <c r="AN341" i="24"/>
  <c r="AE665" i="1"/>
  <c r="AO183" i="24"/>
  <c r="BJ151" i="23"/>
  <c r="AO571" i="24"/>
  <c r="AV571" i="24" s="1"/>
  <c r="E571" i="24"/>
  <c r="AM348" i="17"/>
  <c r="AT348" i="17" s="1"/>
  <c r="BD561" i="25"/>
  <c r="BF561" i="25" s="1"/>
  <c r="BG561" i="25" s="1"/>
  <c r="BH561" i="25" s="1"/>
  <c r="BD577" i="24"/>
  <c r="BC567" i="24"/>
  <c r="F567" i="24"/>
  <c r="AQ567" i="24"/>
  <c r="AU567" i="24" s="1"/>
  <c r="AN567" i="24"/>
  <c r="AO80" i="17"/>
  <c r="AS80" i="17" s="1"/>
  <c r="BA80" i="17"/>
  <c r="BC80" i="17" s="1"/>
  <c r="BD80" i="17" s="1"/>
  <c r="AL80" i="17"/>
  <c r="BD665" i="23"/>
  <c r="AP97" i="24"/>
  <c r="AN97" i="24"/>
  <c r="AN499" i="17"/>
  <c r="AL499" i="17"/>
  <c r="AP388" i="25"/>
  <c r="AN388" i="25"/>
  <c r="BJ214" i="23"/>
  <c r="BJ58" i="24"/>
  <c r="BG132" i="17"/>
  <c r="BI321" i="25"/>
  <c r="BJ155" i="23"/>
  <c r="BJ180" i="24"/>
  <c r="BG521" i="17"/>
  <c r="BI224" i="25"/>
  <c r="BJ436" i="23"/>
  <c r="BJ132" i="24"/>
  <c r="BA132" i="24"/>
  <c r="BI132" i="24"/>
  <c r="BG24" i="17"/>
  <c r="BJ446" i="23"/>
  <c r="AQ633" i="24"/>
  <c r="AU633" i="24" s="1"/>
  <c r="BC633" i="24"/>
  <c r="F633" i="24"/>
  <c r="AN633" i="24"/>
  <c r="BA104" i="17"/>
  <c r="BC104" i="17" s="1"/>
  <c r="BD104" i="17" s="1"/>
  <c r="AL104" i="17"/>
  <c r="AO104" i="17"/>
  <c r="BB104" i="17"/>
  <c r="AP292" i="25"/>
  <c r="AN292" i="25"/>
  <c r="AP296" i="23"/>
  <c r="AN296" i="23"/>
  <c r="AN498" i="17"/>
  <c r="AT498" i="17" s="1"/>
  <c r="AE664" i="1"/>
  <c r="E564" i="25"/>
  <c r="AO564" i="25"/>
  <c r="E147" i="23"/>
  <c r="AO147" i="23"/>
  <c r="BD570" i="24"/>
  <c r="BB351" i="17"/>
  <c r="BC560" i="25"/>
  <c r="BE560" i="25" s="1"/>
  <c r="AQ560" i="25"/>
  <c r="AU560" i="25" s="1"/>
  <c r="AN560" i="25"/>
  <c r="F560" i="25"/>
  <c r="BC577" i="23"/>
  <c r="F577" i="23"/>
  <c r="AN577" i="23"/>
  <c r="AQ577" i="23"/>
  <c r="AU577" i="23" s="1"/>
  <c r="AE525" i="1"/>
  <c r="AQ670" i="24"/>
  <c r="AN670" i="24"/>
  <c r="BA663" i="17"/>
  <c r="BC663" i="17" s="1"/>
  <c r="AQ156" i="25"/>
  <c r="AR170" i="23"/>
  <c r="F170" i="23"/>
  <c r="BC170" i="23"/>
  <c r="F364" i="24"/>
  <c r="BC364" i="24"/>
  <c r="AR364" i="24"/>
  <c r="AU364" i="24" s="1"/>
  <c r="BG89" i="17"/>
  <c r="BI202" i="25"/>
  <c r="BJ568" i="23"/>
  <c r="BJ349" i="24"/>
  <c r="BG78" i="17"/>
  <c r="BI374" i="25"/>
  <c r="BJ40" i="23"/>
  <c r="BJ63" i="24"/>
  <c r="BG524" i="17"/>
  <c r="BI369" i="25"/>
  <c r="BJ182" i="23"/>
  <c r="BA182" i="23"/>
  <c r="BI182" i="23"/>
  <c r="BJ626" i="24"/>
  <c r="BG533" i="17"/>
  <c r="AQ427" i="23"/>
  <c r="AU427" i="23" s="1"/>
  <c r="AN427" i="23"/>
  <c r="F427" i="23"/>
  <c r="BC427" i="23"/>
  <c r="BC454" i="23"/>
  <c r="AN454" i="23"/>
  <c r="F454" i="23"/>
  <c r="AQ454" i="23"/>
  <c r="AU454" i="23" s="1"/>
  <c r="AP438" i="24"/>
  <c r="AV438" i="24" s="1"/>
  <c r="AN438" i="24"/>
  <c r="Q354" i="25"/>
  <c r="Q313" i="24"/>
  <c r="Q482" i="23"/>
  <c r="O543" i="17"/>
  <c r="Q122" i="25"/>
  <c r="Q123" i="24"/>
  <c r="Q181" i="23"/>
  <c r="O132" i="17"/>
  <c r="Q96" i="25"/>
  <c r="Q87" i="24"/>
  <c r="Q152" i="23"/>
  <c r="O151" i="17"/>
  <c r="D318" i="1"/>
  <c r="H154" i="25"/>
  <c r="H148" i="24"/>
  <c r="H244" i="23"/>
  <c r="F250" i="17"/>
  <c r="K280" i="1"/>
  <c r="O95" i="25"/>
  <c r="O86" i="24"/>
  <c r="O151" i="23"/>
  <c r="M150" i="17"/>
  <c r="O9" i="25"/>
  <c r="O10" i="24"/>
  <c r="O16" i="23"/>
  <c r="M14" i="17"/>
  <c r="D301" i="1"/>
  <c r="H398" i="25"/>
  <c r="H399" i="24"/>
  <c r="H617" i="23"/>
  <c r="F616" i="17"/>
  <c r="AB551" i="1"/>
  <c r="AF328" i="25"/>
  <c r="AF439" i="24"/>
  <c r="AF487" i="23"/>
  <c r="AD498" i="17"/>
  <c r="AL498" i="17" s="1"/>
  <c r="Q145" i="25"/>
  <c r="Q157" i="24"/>
  <c r="Q186" i="23"/>
  <c r="O67" i="17"/>
  <c r="D322" i="1"/>
  <c r="H329" i="25"/>
  <c r="H294" i="24"/>
  <c r="H445" i="23"/>
  <c r="F506" i="17"/>
  <c r="Q20" i="25"/>
  <c r="Q31" i="24"/>
  <c r="Q54" i="23"/>
  <c r="O37" i="17"/>
  <c r="D370" i="1"/>
  <c r="H31" i="25"/>
  <c r="H8" i="24"/>
  <c r="H8" i="23"/>
  <c r="F26" i="17"/>
  <c r="D654" i="1"/>
  <c r="AE654" i="1" s="1"/>
  <c r="H652" i="25"/>
  <c r="H652" i="24"/>
  <c r="H105" i="23"/>
  <c r="F100" i="17"/>
  <c r="T659" i="1"/>
  <c r="X657" i="25"/>
  <c r="X657" i="24"/>
  <c r="X421" i="23"/>
  <c r="V109" i="17"/>
  <c r="Q94" i="25"/>
  <c r="Q85" i="24"/>
  <c r="Q150" i="23"/>
  <c r="O149" i="17"/>
  <c r="D151" i="1"/>
  <c r="H205" i="25"/>
  <c r="H178" i="24"/>
  <c r="H291" i="23"/>
  <c r="F368" i="17"/>
  <c r="Q236" i="25"/>
  <c r="Q219" i="24"/>
  <c r="Q337" i="23"/>
  <c r="O378" i="17"/>
  <c r="O166" i="25"/>
  <c r="O161" i="24"/>
  <c r="O255" i="23"/>
  <c r="M261" i="17"/>
  <c r="M155" i="1"/>
  <c r="Q260" i="25"/>
  <c r="Q226" i="24"/>
  <c r="Q356" i="23"/>
  <c r="O454" i="17"/>
  <c r="T656" i="1"/>
  <c r="X654" i="25"/>
  <c r="X654" i="24"/>
  <c r="X180" i="23"/>
  <c r="V182" i="17"/>
  <c r="K308" i="1"/>
  <c r="AE308" i="1" s="1"/>
  <c r="O83" i="25"/>
  <c r="O182" i="24"/>
  <c r="AN182" i="24" s="1"/>
  <c r="O295" i="23"/>
  <c r="M15" i="17"/>
  <c r="Q49" i="25"/>
  <c r="Q46" i="24"/>
  <c r="Q82" i="23"/>
  <c r="O78" i="17"/>
  <c r="M548" i="1"/>
  <c r="Q438" i="24"/>
  <c r="Q222" i="25"/>
  <c r="Q339" i="23"/>
  <c r="O352" i="17"/>
  <c r="AL352" i="17" s="1"/>
  <c r="M332" i="1"/>
  <c r="Q413" i="25"/>
  <c r="Q393" i="24"/>
  <c r="Q601" i="23"/>
  <c r="O609" i="17"/>
  <c r="K379" i="1"/>
  <c r="O127" i="25"/>
  <c r="O9" i="24"/>
  <c r="O9" i="23"/>
  <c r="M123" i="17"/>
  <c r="D316" i="1"/>
  <c r="H38" i="25"/>
  <c r="H40" i="24"/>
  <c r="H69" i="23"/>
  <c r="F63" i="17"/>
  <c r="M359" i="1"/>
  <c r="Q106" i="25"/>
  <c r="Q20" i="24"/>
  <c r="Q108" i="23"/>
  <c r="O129" i="17"/>
  <c r="M374" i="1"/>
  <c r="Q138" i="25"/>
  <c r="Q133" i="24"/>
  <c r="Q221" i="23"/>
  <c r="O175" i="17"/>
  <c r="M247" i="1"/>
  <c r="Q24" i="25"/>
  <c r="Q236" i="24"/>
  <c r="Q196" i="23"/>
  <c r="O304" i="17"/>
  <c r="M371" i="1"/>
  <c r="Q130" i="25"/>
  <c r="Q215" i="24"/>
  <c r="Q340" i="23"/>
  <c r="O199" i="17"/>
  <c r="D264" i="1"/>
  <c r="H94" i="25"/>
  <c r="H85" i="24"/>
  <c r="H150" i="23"/>
  <c r="F149" i="17"/>
  <c r="D380" i="1"/>
  <c r="H319" i="24"/>
  <c r="H67" i="25"/>
  <c r="H500" i="23"/>
  <c r="F343" i="17"/>
  <c r="AN468" i="23"/>
  <c r="AP468" i="23"/>
  <c r="AV468" i="23" s="1"/>
  <c r="AN228" i="24"/>
  <c r="AP228" i="24"/>
  <c r="AN627" i="17"/>
  <c r="AT627" i="17" s="1"/>
  <c r="AL627" i="17"/>
  <c r="AO565" i="24"/>
  <c r="E565" i="24"/>
  <c r="AT221" i="17"/>
  <c r="AO589" i="25"/>
  <c r="AV589" i="25" s="1"/>
  <c r="E589" i="25"/>
  <c r="AO430" i="17"/>
  <c r="AS430" i="17" s="1"/>
  <c r="BA430" i="17"/>
  <c r="BC430" i="17" s="1"/>
  <c r="BD430" i="17" s="1"/>
  <c r="AL430" i="17"/>
  <c r="AO249" i="24"/>
  <c r="E249" i="24"/>
  <c r="BD249" i="24"/>
  <c r="BD211" i="25"/>
  <c r="E211" i="25"/>
  <c r="AO211" i="25"/>
  <c r="AV211" i="25" s="1"/>
  <c r="BG2" i="17"/>
  <c r="BG444" i="17"/>
  <c r="BG492" i="17"/>
  <c r="BG369" i="17"/>
  <c r="BG233" i="17"/>
  <c r="BG579" i="17"/>
  <c r="BG216" i="17"/>
  <c r="BG270" i="17"/>
  <c r="BG513" i="17"/>
  <c r="BG82" i="17"/>
  <c r="BG542" i="17"/>
  <c r="BG92" i="17"/>
  <c r="BG471" i="17"/>
  <c r="BG213" i="17"/>
  <c r="BG543" i="17"/>
  <c r="BG273" i="17"/>
  <c r="BG458" i="17"/>
  <c r="BG628" i="17"/>
  <c r="BG307" i="17"/>
  <c r="BG415" i="17"/>
  <c r="BG223" i="17"/>
  <c r="BG430" i="17"/>
  <c r="BG4" i="17"/>
  <c r="BG531" i="17"/>
  <c r="BG61" i="17"/>
  <c r="BG321" i="17"/>
  <c r="BG468" i="17"/>
  <c r="BG208" i="17"/>
  <c r="BG283" i="17"/>
  <c r="BG505" i="17"/>
  <c r="BG138" i="17"/>
  <c r="BG347" i="17"/>
  <c r="BG180" i="17"/>
  <c r="BG495" i="17"/>
  <c r="BG601" i="17"/>
  <c r="BG172" i="17"/>
  <c r="BG196" i="17"/>
  <c r="BG49" i="17"/>
  <c r="BG84" i="17"/>
  <c r="BG176" i="17"/>
  <c r="BG116" i="17"/>
  <c r="BG514" i="17"/>
  <c r="BG56" i="17"/>
  <c r="BG420" i="17"/>
  <c r="BG107" i="17"/>
  <c r="BG289" i="17"/>
  <c r="BG404" i="17"/>
  <c r="BG383" i="17"/>
  <c r="BG344" i="17"/>
  <c r="BG260" i="17"/>
  <c r="BG5" i="17"/>
  <c r="BG42" i="17"/>
  <c r="BG98" i="17"/>
  <c r="BG462" i="17"/>
  <c r="BG642" i="17"/>
  <c r="BG662" i="17"/>
  <c r="BG648" i="17"/>
  <c r="BG330" i="17"/>
  <c r="BG79" i="17"/>
  <c r="BG72" i="17"/>
  <c r="BG529" i="17"/>
  <c r="BG456" i="17"/>
  <c r="BG325" i="17"/>
  <c r="BG157" i="17"/>
  <c r="BG620" i="17"/>
  <c r="BG419" i="17"/>
  <c r="BG395" i="17"/>
  <c r="BG312" i="17"/>
  <c r="BG636" i="17"/>
  <c r="BG68" i="17"/>
  <c r="BG594" i="17"/>
  <c r="BG407" i="17"/>
  <c r="BG555" i="17"/>
  <c r="BG390" i="17"/>
  <c r="BG205" i="17"/>
  <c r="BG624" i="17"/>
  <c r="BG608" i="17"/>
  <c r="BG133" i="17"/>
  <c r="BG541" i="17"/>
  <c r="BG551" i="17"/>
  <c r="BG507" i="17"/>
  <c r="BG599" i="17"/>
  <c r="BG475" i="17"/>
  <c r="BG548" i="17"/>
  <c r="BG406" i="17"/>
  <c r="BG351" i="17"/>
  <c r="BG39" i="17"/>
  <c r="BG398" i="17"/>
  <c r="BG292" i="17"/>
  <c r="BG238" i="17"/>
  <c r="BG482" i="17"/>
  <c r="BG618" i="17"/>
  <c r="BG545" i="17"/>
  <c r="BG277" i="17"/>
  <c r="BG135" i="17"/>
  <c r="BG556" i="17"/>
  <c r="BG118" i="17"/>
  <c r="BG504" i="17"/>
  <c r="BG388" i="17"/>
  <c r="BG6" i="17"/>
  <c r="BG591" i="17"/>
  <c r="BG366" i="17"/>
  <c r="BG431" i="17"/>
  <c r="BG93" i="17"/>
  <c r="BG111" i="17"/>
  <c r="BG588" i="17"/>
  <c r="BG485" i="17"/>
  <c r="BG297" i="17"/>
  <c r="BG586" i="17"/>
  <c r="BG396" i="17"/>
  <c r="BG65" i="17"/>
  <c r="BG656" i="17"/>
  <c r="BG660" i="17"/>
  <c r="BG645" i="17"/>
  <c r="BG666" i="17"/>
  <c r="BG655" i="17"/>
  <c r="BG139" i="17"/>
  <c r="BG156" i="17"/>
  <c r="BG335" i="17"/>
  <c r="BG459" i="17"/>
  <c r="BG568" i="17"/>
  <c r="BG245" i="17"/>
  <c r="BG382" i="17"/>
  <c r="BG368" i="17"/>
  <c r="BG46" i="17"/>
  <c r="BG231" i="17"/>
  <c r="BG60" i="17"/>
  <c r="BG160" i="17"/>
  <c r="BG449" i="17"/>
  <c r="BG286" i="17"/>
  <c r="BG134" i="17"/>
  <c r="BG526" i="17"/>
  <c r="BG484" i="17"/>
  <c r="BG352" i="17"/>
  <c r="BG308" i="17"/>
  <c r="BG126" i="17"/>
  <c r="BG209" i="17"/>
  <c r="BG364" i="17"/>
  <c r="BG460" i="17"/>
  <c r="BG379" i="17"/>
  <c r="BG385" i="17"/>
  <c r="BG317" i="17"/>
  <c r="BG161" i="17"/>
  <c r="BG327" i="17"/>
  <c r="BG464" i="17"/>
  <c r="BG376" i="17"/>
  <c r="BG285" i="17"/>
  <c r="BG319" i="17"/>
  <c r="BG62" i="17"/>
  <c r="BG501" i="17"/>
  <c r="BG478" i="17"/>
  <c r="BG35" i="17"/>
  <c r="BG487" i="17"/>
  <c r="BG148" i="17"/>
  <c r="BG467" i="17"/>
  <c r="BG269" i="17"/>
  <c r="BG549" i="17"/>
  <c r="BG402" i="17"/>
  <c r="BG583" i="17"/>
  <c r="BG45" i="17"/>
  <c r="BG370" i="17"/>
  <c r="BG99" i="17"/>
  <c r="BG279" i="17"/>
  <c r="BG191" i="17"/>
  <c r="BG581" i="17"/>
  <c r="BG400" i="17"/>
  <c r="BG121" i="17"/>
  <c r="BG397" i="17"/>
  <c r="BG69" i="17"/>
  <c r="BG91" i="17"/>
  <c r="BG657" i="17"/>
  <c r="BG649" i="17"/>
  <c r="BG658" i="17"/>
  <c r="BG665" i="17"/>
  <c r="BG670" i="17"/>
  <c r="BG634" i="17"/>
  <c r="BG452" i="17"/>
  <c r="BG169" i="17"/>
  <c r="BG363" i="17"/>
  <c r="BG278" i="17"/>
  <c r="BG179" i="17"/>
  <c r="BG454" i="17"/>
  <c r="BG197" i="17"/>
  <c r="BG597" i="17"/>
  <c r="BG81" i="17"/>
  <c r="BG546" i="17"/>
  <c r="BG211" i="17"/>
  <c r="BG433" i="17"/>
  <c r="BG540" i="17"/>
  <c r="BG590" i="17"/>
  <c r="BG311" i="17"/>
  <c r="BG425" i="17"/>
  <c r="BG284" i="17"/>
  <c r="BG622" i="17"/>
  <c r="BG498" i="17"/>
  <c r="BG535" i="17"/>
  <c r="BG291" i="17"/>
  <c r="BG610" i="17"/>
  <c r="BG387" i="17"/>
  <c r="BG463" i="17"/>
  <c r="BG34" i="17"/>
  <c r="BG629" i="17"/>
  <c r="BG476" i="17"/>
  <c r="BG265" i="17"/>
  <c r="BG240" i="17"/>
  <c r="BG226" i="17"/>
  <c r="BG166" i="17"/>
  <c r="BG553" i="17"/>
  <c r="BG442" i="17"/>
  <c r="BG189" i="17"/>
  <c r="BG115" i="17"/>
  <c r="BG348" i="17"/>
  <c r="BG359" i="17"/>
  <c r="BG102" i="17"/>
  <c r="BG554" i="17"/>
  <c r="BG470" i="17"/>
  <c r="BG393" i="17"/>
  <c r="BG51" i="17"/>
  <c r="BG12" i="17"/>
  <c r="BG362" i="17"/>
  <c r="BG339" i="17"/>
  <c r="BG413" i="17"/>
  <c r="BG391" i="17"/>
  <c r="BG249" i="17"/>
  <c r="BG173" i="17"/>
  <c r="BG29" i="17"/>
  <c r="BG145" i="17"/>
  <c r="BG409" i="17"/>
  <c r="BG653" i="17"/>
  <c r="BG661" i="17"/>
  <c r="BG668" i="17"/>
  <c r="BG638" i="17"/>
  <c r="BG163" i="17"/>
  <c r="BG353" i="17"/>
  <c r="BG155" i="17"/>
  <c r="BG587" i="17"/>
  <c r="BG517" i="17"/>
  <c r="BG302" i="17"/>
  <c r="BG502" i="17"/>
  <c r="BG243" i="17"/>
  <c r="BG127" i="17"/>
  <c r="BG605" i="17"/>
  <c r="BG509" i="17"/>
  <c r="BG635" i="17"/>
  <c r="BG181" i="17"/>
  <c r="BG228" i="17"/>
  <c r="BG527" i="17"/>
  <c r="BG242" i="17"/>
  <c r="BG569" i="17"/>
  <c r="BG615" i="17"/>
  <c r="BG479" i="17"/>
  <c r="BG631" i="17"/>
  <c r="BG559" i="17"/>
  <c r="BG112" i="17"/>
  <c r="BG446" i="17"/>
  <c r="BG443" i="17"/>
  <c r="BG337" i="17"/>
  <c r="BG267" i="17"/>
  <c r="BG472" i="17"/>
  <c r="BG448" i="17"/>
  <c r="BG10" i="17"/>
  <c r="BG373" i="17"/>
  <c r="BG340" i="17"/>
  <c r="BG565" i="17"/>
  <c r="BG367" i="17"/>
  <c r="BG584" i="17"/>
  <c r="BG177" i="17"/>
  <c r="BG188" i="17"/>
  <c r="BG101" i="17"/>
  <c r="BG256" i="17"/>
  <c r="BG432" i="17"/>
  <c r="BG481" i="17"/>
  <c r="BG356" i="17"/>
  <c r="BG32" i="17"/>
  <c r="BG489" i="17"/>
  <c r="BG13" i="17"/>
  <c r="BG604" i="17"/>
  <c r="BG30" i="17"/>
  <c r="BG497" i="17"/>
  <c r="BG614" i="17"/>
  <c r="BG453" i="17"/>
  <c r="BG405" i="17"/>
  <c r="BG248" i="17"/>
  <c r="BG9" i="17"/>
  <c r="BG122" i="17"/>
  <c r="BG641" i="17"/>
  <c r="BG671" i="17"/>
  <c r="BG667" i="17"/>
  <c r="BG257" i="17"/>
  <c r="BG104" i="17"/>
  <c r="BG70" i="17"/>
  <c r="BG159" i="17"/>
  <c r="BG469" i="17"/>
  <c r="BG516" i="17"/>
  <c r="BG532" i="17"/>
  <c r="BG436" i="17"/>
  <c r="BG266" i="17"/>
  <c r="BG538" i="17"/>
  <c r="BG536" i="17"/>
  <c r="BG293" i="17"/>
  <c r="BG281" i="17"/>
  <c r="BG423" i="17"/>
  <c r="BG341" i="17"/>
  <c r="BG271" i="17"/>
  <c r="BG473" i="17"/>
  <c r="BG486" i="17"/>
  <c r="BG252" i="17"/>
  <c r="BG357" i="17"/>
  <c r="BG43" i="17"/>
  <c r="BG411" i="17"/>
  <c r="BG224" i="17"/>
  <c r="BG380" i="17"/>
  <c r="BG272" i="17"/>
  <c r="BG25" i="17"/>
  <c r="BG606" i="17"/>
  <c r="BG488" i="17"/>
  <c r="BG131" i="17"/>
  <c r="BG11" i="17"/>
  <c r="BG120" i="17"/>
  <c r="BG417" i="17"/>
  <c r="BG323" i="17"/>
  <c r="BG187" i="17"/>
  <c r="BG557" i="17"/>
  <c r="BG639" i="17"/>
  <c r="BG633" i="17"/>
  <c r="BG511" i="17"/>
  <c r="BG313" i="17"/>
  <c r="BG303" i="17"/>
  <c r="BG434" i="17"/>
  <c r="BG528" i="17"/>
  <c r="BG474" i="17"/>
  <c r="BG294" i="17"/>
  <c r="BG429" i="17"/>
  <c r="BG582" i="17"/>
  <c r="BG637" i="17"/>
  <c r="BG103" i="17"/>
  <c r="BG450" i="17"/>
  <c r="BG33" i="17"/>
  <c r="BG306" i="17"/>
  <c r="BG146" i="17"/>
  <c r="BG336" i="17"/>
  <c r="BG669" i="17"/>
  <c r="BG650" i="17"/>
  <c r="BG647" i="17"/>
  <c r="BG258" i="17"/>
  <c r="BG301" i="17"/>
  <c r="BG53" i="17"/>
  <c r="BG55" i="17"/>
  <c r="BG630" i="17"/>
  <c r="BG564" i="17"/>
  <c r="BG410" i="17"/>
  <c r="BG626" i="17"/>
  <c r="BG106" i="17"/>
  <c r="BG439" i="17"/>
  <c r="BG170" i="17"/>
  <c r="BG158" i="17"/>
  <c r="BG309" i="17"/>
  <c r="BG580" i="17"/>
  <c r="BG354" i="17"/>
  <c r="BG349" i="17"/>
  <c r="BG563" i="17"/>
  <c r="BG435" i="17"/>
  <c r="BG19" i="17"/>
  <c r="BG90" i="17"/>
  <c r="BG437" i="17"/>
  <c r="BG499" i="17"/>
  <c r="BG254" i="17"/>
  <c r="BG426" i="17"/>
  <c r="BG358" i="17"/>
  <c r="BG596" i="17"/>
  <c r="BG508" i="17"/>
  <c r="BG192" i="17"/>
  <c r="BG572" i="17"/>
  <c r="BG143" i="17"/>
  <c r="BG441" i="17"/>
  <c r="BG394" i="17"/>
  <c r="BG440" i="17"/>
  <c r="BG239" i="17"/>
  <c r="BG603" i="17"/>
  <c r="BG40" i="17"/>
  <c r="BG523" i="17"/>
  <c r="BG314" i="17"/>
  <c r="BG627" i="17"/>
  <c r="BG558" i="17"/>
  <c r="BG477" i="17"/>
  <c r="BG623" i="17"/>
  <c r="BG31" i="17"/>
  <c r="BG360" i="17"/>
  <c r="BG147" i="17"/>
  <c r="BG510" i="17"/>
  <c r="BG246" i="17"/>
  <c r="BG300" i="17"/>
  <c r="BG585" i="17"/>
  <c r="BG612" i="17"/>
  <c r="BG207" i="17"/>
  <c r="BG416" i="17"/>
  <c r="BG221" i="17"/>
  <c r="BG619" i="17"/>
  <c r="BG659" i="17"/>
  <c r="BG663" i="17"/>
  <c r="BG375" i="17"/>
  <c r="BG552" i="17"/>
  <c r="BG595" i="17"/>
  <c r="BG80" i="17"/>
  <c r="BG204" i="17"/>
  <c r="BG105" i="17"/>
  <c r="BG290" i="17"/>
  <c r="BG522" i="17"/>
  <c r="BG225" i="17"/>
  <c r="BG427" i="17"/>
  <c r="BG201" i="17"/>
  <c r="BG186" i="17"/>
  <c r="BG295" i="17"/>
  <c r="BG593" i="17"/>
  <c r="BG237" i="17"/>
  <c r="BG322" i="17"/>
  <c r="BG530" i="17"/>
  <c r="BG167" i="17"/>
  <c r="BG44" i="17"/>
  <c r="BG428" i="17"/>
  <c r="BG520" i="17"/>
  <c r="BG125" i="17"/>
  <c r="BG519" i="17"/>
  <c r="BG262" i="17"/>
  <c r="BG372" i="17"/>
  <c r="BG282" i="17"/>
  <c r="BG22" i="17"/>
  <c r="BG333" i="17"/>
  <c r="BG350" i="17"/>
  <c r="BG512" i="17"/>
  <c r="BG230" i="17"/>
  <c r="BG334" i="17"/>
  <c r="BG16" i="17"/>
  <c r="BG515" i="17"/>
  <c r="BG280" i="17"/>
  <c r="BG577" i="17"/>
  <c r="BG212" i="17"/>
  <c r="BG198" i="17"/>
  <c r="BG185" i="17"/>
  <c r="BG130" i="17"/>
  <c r="BG589" i="17"/>
  <c r="BG575" i="17"/>
  <c r="BG276" i="17"/>
  <c r="BG374" i="17"/>
  <c r="BG547" i="17"/>
  <c r="BG611" i="17"/>
  <c r="BG625" i="17"/>
  <c r="BG438" i="17"/>
  <c r="BG200" i="17"/>
  <c r="BG329" i="17"/>
  <c r="BG422" i="17"/>
  <c r="BG421" i="17"/>
  <c r="BG643" i="17"/>
  <c r="BG646" i="17"/>
  <c r="BG664" i="17"/>
  <c r="BJ6" i="23"/>
  <c r="BJ634" i="23"/>
  <c r="AO454" i="23"/>
  <c r="AV454" i="23" s="1"/>
  <c r="E454" i="23"/>
  <c r="BD454" i="23"/>
  <c r="AO558" i="24"/>
  <c r="E558" i="24"/>
  <c r="AO582" i="25"/>
  <c r="E582" i="25"/>
  <c r="AQ667" i="23"/>
  <c r="AN667" i="23"/>
  <c r="BG355" i="17"/>
  <c r="BG506" i="17"/>
  <c r="BJ171" i="23"/>
  <c r="BJ186" i="24"/>
  <c r="BA186" i="24"/>
  <c r="BI186" i="24"/>
  <c r="BD223" i="25"/>
  <c r="BF223" i="25" s="1"/>
  <c r="BG223" i="25" s="1"/>
  <c r="BH223" i="25" s="1"/>
  <c r="AO223" i="25"/>
  <c r="E223" i="25"/>
  <c r="BA541" i="17"/>
  <c r="BC541" i="17" s="1"/>
  <c r="BD541" i="17" s="1"/>
  <c r="AP541" i="17"/>
  <c r="AS541" i="17" s="1"/>
  <c r="BD565" i="24"/>
  <c r="AQ560" i="23"/>
  <c r="AU560" i="23" s="1"/>
  <c r="F560" i="23"/>
  <c r="BC560" i="23"/>
  <c r="AN560" i="23"/>
  <c r="BG142" i="17"/>
  <c r="BJ613" i="24"/>
  <c r="BI14" i="25"/>
  <c r="BD671" i="23"/>
  <c r="BD388" i="25"/>
  <c r="BF388" i="25" s="1"/>
  <c r="BG388" i="25" s="1"/>
  <c r="BH388" i="25" s="1"/>
  <c r="E388" i="25"/>
  <c r="AO388" i="25"/>
  <c r="AV388" i="25" s="1"/>
  <c r="BG403" i="17"/>
  <c r="BG88" i="17"/>
  <c r="BJ561" i="23"/>
  <c r="BD172" i="23"/>
  <c r="BJ110" i="24"/>
  <c r="BG85" i="17"/>
  <c r="BJ197" i="24"/>
  <c r="BA197" i="24"/>
  <c r="BI197" i="24"/>
  <c r="AP259" i="25"/>
  <c r="AN259" i="25"/>
  <c r="E64" i="23"/>
  <c r="AO64" i="23"/>
  <c r="AV64" i="23" s="1"/>
  <c r="AQ568" i="25"/>
  <c r="AU568" i="25" s="1"/>
  <c r="BC568" i="25"/>
  <c r="BE568" i="25" s="1"/>
  <c r="F568" i="25"/>
  <c r="AN568" i="25"/>
  <c r="BJ524" i="24"/>
  <c r="BI110" i="25"/>
  <c r="Q397" i="25"/>
  <c r="Q400" i="24"/>
  <c r="Q618" i="23"/>
  <c r="O617" i="17"/>
  <c r="K322" i="1"/>
  <c r="O329" i="25"/>
  <c r="O294" i="24"/>
  <c r="O445" i="23"/>
  <c r="M506" i="17"/>
  <c r="K266" i="1"/>
  <c r="O68" i="25"/>
  <c r="O205" i="24"/>
  <c r="O323" i="23"/>
  <c r="M124" i="17"/>
  <c r="D273" i="1"/>
  <c r="AE273" i="1" s="1"/>
  <c r="H24" i="24"/>
  <c r="H104" i="25"/>
  <c r="H29" i="23"/>
  <c r="F263" i="17"/>
  <c r="D417" i="1"/>
  <c r="H100" i="25"/>
  <c r="H19" i="24"/>
  <c r="H76" i="23"/>
  <c r="F94" i="17"/>
  <c r="D291" i="1"/>
  <c r="AE291" i="1" s="1"/>
  <c r="H91" i="25"/>
  <c r="H82" i="24"/>
  <c r="H142" i="23"/>
  <c r="F142" i="17"/>
  <c r="BJ10" i="24"/>
  <c r="BJ13" i="24"/>
  <c r="AN449" i="17"/>
  <c r="AT449" i="17" s="1"/>
  <c r="AL449" i="17"/>
  <c r="BD565" i="25"/>
  <c r="BF565" i="25" s="1"/>
  <c r="BG565" i="25" s="1"/>
  <c r="BH565" i="25" s="1"/>
  <c r="AP542" i="23"/>
  <c r="AN542" i="23"/>
  <c r="BJ131" i="24"/>
  <c r="BD290" i="25"/>
  <c r="BF290" i="25" s="1"/>
  <c r="BG290" i="25" s="1"/>
  <c r="BH290" i="25" s="1"/>
  <c r="E290" i="25"/>
  <c r="BD83" i="23"/>
  <c r="BG15" i="17"/>
  <c r="K151" i="1"/>
  <c r="O205" i="25"/>
  <c r="O178" i="24"/>
  <c r="O291" i="23"/>
  <c r="M368" i="17"/>
  <c r="D259" i="1"/>
  <c r="AE259" i="1" s="1"/>
  <c r="H43" i="25"/>
  <c r="H66" i="24"/>
  <c r="H56" i="23"/>
  <c r="F326" i="17"/>
  <c r="O46" i="25"/>
  <c r="O43" i="24"/>
  <c r="O79" i="23"/>
  <c r="M76" i="17"/>
  <c r="D286" i="1"/>
  <c r="H201" i="25"/>
  <c r="H57" i="24"/>
  <c r="H251" i="23"/>
  <c r="F465" i="17"/>
  <c r="D272" i="1"/>
  <c r="AE272" i="1" s="1"/>
  <c r="H77" i="25"/>
  <c r="H179" i="24"/>
  <c r="H338" i="23"/>
  <c r="F371" i="17"/>
  <c r="Q258" i="25"/>
  <c r="Q324" i="24"/>
  <c r="Q493" i="23"/>
  <c r="O346" i="17"/>
  <c r="D299" i="1"/>
  <c r="H341" i="25"/>
  <c r="H339" i="24"/>
  <c r="H544" i="23"/>
  <c r="F560" i="17"/>
  <c r="D251" i="1"/>
  <c r="H277" i="25"/>
  <c r="H149" i="24"/>
  <c r="H34" i="23"/>
  <c r="F168" i="17"/>
  <c r="O392" i="25"/>
  <c r="O563" i="23"/>
  <c r="O370" i="24"/>
  <c r="M561" i="17"/>
  <c r="Q182" i="25"/>
  <c r="Q72" i="24"/>
  <c r="Q49" i="23"/>
  <c r="O21" i="17"/>
  <c r="K253" i="1"/>
  <c r="O93" i="25"/>
  <c r="O84" i="24"/>
  <c r="O144" i="23"/>
  <c r="M144" i="17"/>
  <c r="O176" i="25"/>
  <c r="O187" i="24"/>
  <c r="O286" i="23"/>
  <c r="M296" i="17"/>
  <c r="Q250" i="25"/>
  <c r="Q217" i="24"/>
  <c r="Q300" i="23"/>
  <c r="O251" i="17"/>
  <c r="O30" i="25"/>
  <c r="O175" i="24"/>
  <c r="O131" i="23"/>
  <c r="M310" i="17"/>
  <c r="D310" i="1"/>
  <c r="AE310" i="1" s="1"/>
  <c r="H297" i="25"/>
  <c r="H232" i="24"/>
  <c r="H341" i="23"/>
  <c r="F480" i="17"/>
  <c r="O55" i="25"/>
  <c r="O50" i="24"/>
  <c r="O136" i="23"/>
  <c r="M264" i="17"/>
  <c r="D267" i="1"/>
  <c r="H143" i="25"/>
  <c r="H55" i="24"/>
  <c r="H127" i="23"/>
  <c r="F381" i="17"/>
  <c r="Q428" i="25"/>
  <c r="Q409" i="24"/>
  <c r="Q628" i="23"/>
  <c r="O632" i="17"/>
  <c r="Q210" i="25"/>
  <c r="Q329" i="23"/>
  <c r="Q211" i="24"/>
  <c r="O332" i="17"/>
  <c r="K320" i="1"/>
  <c r="O110" i="25"/>
  <c r="O112" i="24"/>
  <c r="O179" i="23"/>
  <c r="M234" i="17"/>
  <c r="Q337" i="25"/>
  <c r="Q290" i="24"/>
  <c r="Q436" i="23"/>
  <c r="O534" i="17"/>
  <c r="V552" i="1"/>
  <c r="Z304" i="25"/>
  <c r="Z440" i="24"/>
  <c r="Z449" i="23"/>
  <c r="X464" i="17"/>
  <c r="K419" i="1"/>
  <c r="O225" i="25"/>
  <c r="O103" i="24"/>
  <c r="O93" i="23"/>
  <c r="M86" i="17"/>
  <c r="Q90" i="25"/>
  <c r="Q81" i="24"/>
  <c r="Q141" i="23"/>
  <c r="O141" i="17"/>
  <c r="K356" i="1"/>
  <c r="O207" i="25"/>
  <c r="O5" i="24"/>
  <c r="O5" i="23"/>
  <c r="M171" i="17"/>
  <c r="K373" i="1"/>
  <c r="O53" i="25"/>
  <c r="O37" i="24"/>
  <c r="O41" i="23"/>
  <c r="M193" i="17"/>
  <c r="Q405" i="25"/>
  <c r="Q403" i="24"/>
  <c r="Q621" i="23"/>
  <c r="O621" i="17"/>
  <c r="K312" i="1"/>
  <c r="O374" i="25"/>
  <c r="O347" i="24"/>
  <c r="O551" i="23"/>
  <c r="M576" i="17"/>
  <c r="O524" i="25"/>
  <c r="O524" i="24"/>
  <c r="O122" i="23"/>
  <c r="M113" i="17"/>
  <c r="D366" i="1"/>
  <c r="H28" i="25"/>
  <c r="H25" i="24"/>
  <c r="H74" i="23"/>
  <c r="F227" i="17"/>
  <c r="K283" i="1"/>
  <c r="O163" i="25"/>
  <c r="O88" i="24"/>
  <c r="O153" i="23"/>
  <c r="M64" i="17"/>
  <c r="K357" i="1"/>
  <c r="O145" i="25"/>
  <c r="O157" i="24"/>
  <c r="O186" i="23"/>
  <c r="M67" i="17"/>
  <c r="K624" i="1"/>
  <c r="M617" i="25"/>
  <c r="AN617" i="25" s="1"/>
  <c r="O622" i="25"/>
  <c r="AD632" i="25"/>
  <c r="X637" i="25"/>
  <c r="AD632" i="24"/>
  <c r="AN632" i="24" s="1"/>
  <c r="L627" i="25"/>
  <c r="O622" i="24"/>
  <c r="X637" i="24"/>
  <c r="L627" i="24"/>
  <c r="M617" i="24"/>
  <c r="M332" i="23"/>
  <c r="L333" i="23"/>
  <c r="X516" i="23"/>
  <c r="AD394" i="23"/>
  <c r="AN394" i="23" s="1"/>
  <c r="O97" i="23"/>
  <c r="J503" i="17"/>
  <c r="V602" i="17"/>
  <c r="AL602" i="17" s="1"/>
  <c r="M399" i="17"/>
  <c r="K24" i="17"/>
  <c r="AL24" i="17" s="1"/>
  <c r="AB539" i="17"/>
  <c r="BB539" i="17" s="1"/>
  <c r="Q394" i="25"/>
  <c r="Q385" i="24"/>
  <c r="Q599" i="23"/>
  <c r="O607" i="17"/>
  <c r="K154" i="1"/>
  <c r="O242" i="25"/>
  <c r="O173" i="24"/>
  <c r="O280" i="23"/>
  <c r="M446" i="17"/>
  <c r="D153" i="1"/>
  <c r="H356" i="25"/>
  <c r="H303" i="24"/>
  <c r="H459" i="23"/>
  <c r="F549" i="17"/>
  <c r="K229" i="1"/>
  <c r="O523" i="25"/>
  <c r="O523" i="24"/>
  <c r="O47" i="23"/>
  <c r="M48" i="17"/>
  <c r="M244" i="1"/>
  <c r="Q44" i="25"/>
  <c r="Q41" i="24"/>
  <c r="Q77" i="23"/>
  <c r="O73" i="17"/>
  <c r="K414" i="1"/>
  <c r="O264" i="25"/>
  <c r="O259" i="24"/>
  <c r="O396" i="23"/>
  <c r="M414" i="17"/>
  <c r="K265" i="1"/>
  <c r="O209" i="25"/>
  <c r="O210" i="24"/>
  <c r="O328" i="23"/>
  <c r="M331" i="17"/>
  <c r="D249" i="1"/>
  <c r="H139" i="25"/>
  <c r="H137" i="24"/>
  <c r="H19" i="23"/>
  <c r="F119" i="17"/>
  <c r="D629" i="1"/>
  <c r="H627" i="25"/>
  <c r="H627" i="24"/>
  <c r="H333" i="23"/>
  <c r="F503" i="17"/>
  <c r="M263" i="1"/>
  <c r="Q3" i="25"/>
  <c r="Q3" i="24"/>
  <c r="Q3" i="23"/>
  <c r="O2" i="17"/>
  <c r="K279" i="1"/>
  <c r="O210" i="25"/>
  <c r="O211" i="24"/>
  <c r="O329" i="23"/>
  <c r="M332" i="17"/>
  <c r="K412" i="1"/>
  <c r="O61" i="25"/>
  <c r="O117" i="24"/>
  <c r="O348" i="23"/>
  <c r="M274" i="17"/>
  <c r="K286" i="1"/>
  <c r="O201" i="25"/>
  <c r="O57" i="24"/>
  <c r="O251" i="23"/>
  <c r="M465" i="17"/>
  <c r="Q360" i="25"/>
  <c r="Q377" i="24"/>
  <c r="Q576" i="23"/>
  <c r="O455" i="17"/>
  <c r="K287" i="1"/>
  <c r="O321" i="25"/>
  <c r="O305" i="24"/>
  <c r="O514" i="23"/>
  <c r="M566" i="17"/>
  <c r="D387" i="1"/>
  <c r="AE387" i="1" s="1"/>
  <c r="H150" i="25"/>
  <c r="H134" i="24"/>
  <c r="H183" i="23"/>
  <c r="F280" i="17"/>
  <c r="D252" i="1"/>
  <c r="AE252" i="1" s="1"/>
  <c r="H47" i="25"/>
  <c r="H44" i="24"/>
  <c r="H80" i="23"/>
  <c r="F75" i="17"/>
  <c r="D656" i="1"/>
  <c r="AE656" i="1" s="1"/>
  <c r="H654" i="25"/>
  <c r="H654" i="24"/>
  <c r="H180" i="23"/>
  <c r="F182" i="17"/>
  <c r="K270" i="1"/>
  <c r="O56" i="25"/>
  <c r="O185" i="24"/>
  <c r="O308" i="23"/>
  <c r="M71" i="17"/>
  <c r="D307" i="1"/>
  <c r="H75" i="25"/>
  <c r="H218" i="24"/>
  <c r="H346" i="23"/>
  <c r="F47" i="17"/>
  <c r="D600" i="1"/>
  <c r="AE600" i="1" s="1"/>
  <c r="H609" i="25"/>
  <c r="H609" i="24"/>
  <c r="H408" i="23"/>
  <c r="F309" i="17"/>
  <c r="M284" i="1"/>
  <c r="Q177" i="24"/>
  <c r="Q131" i="25"/>
  <c r="Q233" i="23"/>
  <c r="O412" i="17"/>
  <c r="K278" i="1"/>
  <c r="O196" i="25"/>
  <c r="O189" i="24"/>
  <c r="O321" i="23"/>
  <c r="M418" i="17"/>
  <c r="G152" i="1"/>
  <c r="K258" i="23"/>
  <c r="K237" i="25"/>
  <c r="K156" i="24"/>
  <c r="I437" i="17"/>
  <c r="M361" i="1"/>
  <c r="Q333" i="25"/>
  <c r="Q63" i="24"/>
  <c r="Q31" i="23"/>
  <c r="O401" i="17"/>
  <c r="K358" i="1"/>
  <c r="O181" i="25"/>
  <c r="O99" i="24"/>
  <c r="O85" i="23"/>
  <c r="M58" i="17"/>
  <c r="M330" i="1"/>
  <c r="Q377" i="25"/>
  <c r="Q346" i="24"/>
  <c r="Q533" i="23"/>
  <c r="O525" i="17"/>
  <c r="K367" i="1"/>
  <c r="O17" i="25"/>
  <c r="O38" i="24"/>
  <c r="O100" i="23"/>
  <c r="M241" i="17"/>
  <c r="D373" i="1"/>
  <c r="H53" i="25"/>
  <c r="H37" i="24"/>
  <c r="H41" i="23"/>
  <c r="F193" i="17"/>
  <c r="D658" i="1"/>
  <c r="AE658" i="1" s="1"/>
  <c r="H656" i="25"/>
  <c r="H656" i="24"/>
  <c r="H73" i="23"/>
  <c r="F66" i="17"/>
  <c r="K281" i="1"/>
  <c r="O200" i="25"/>
  <c r="O198" i="24"/>
  <c r="O310" i="23"/>
  <c r="M320" i="17"/>
  <c r="K240" i="1"/>
  <c r="O534" i="24"/>
  <c r="O534" i="25"/>
  <c r="O465" i="23"/>
  <c r="M457" i="17"/>
  <c r="E302" i="24"/>
  <c r="AE663" i="1"/>
  <c r="E348" i="24"/>
  <c r="AO557" i="25"/>
  <c r="AV557" i="25" s="1"/>
  <c r="E557" i="25"/>
  <c r="E146" i="23"/>
  <c r="AO146" i="23"/>
  <c r="AV146" i="23" s="1"/>
  <c r="BF587" i="25"/>
  <c r="BG587" i="25" s="1"/>
  <c r="BH587" i="25" s="1"/>
  <c r="BC190" i="23"/>
  <c r="F190" i="23"/>
  <c r="AQ190" i="23"/>
  <c r="AU190" i="23" s="1"/>
  <c r="AN190" i="23"/>
  <c r="AO509" i="23"/>
  <c r="E509" i="23"/>
  <c r="BD509" i="23"/>
  <c r="AO307" i="24"/>
  <c r="AV307" i="24" s="1"/>
  <c r="BD307" i="24"/>
  <c r="E307" i="24"/>
  <c r="BG154" i="17"/>
  <c r="BJ327" i="23"/>
  <c r="BJ211" i="24"/>
  <c r="BG496" i="17"/>
  <c r="BI15" i="25"/>
  <c r="BJ286" i="23"/>
  <c r="BJ118" i="24"/>
  <c r="BG26" i="17"/>
  <c r="BI87" i="25"/>
  <c r="BJ396" i="23"/>
  <c r="BJ627" i="24"/>
  <c r="BG592" i="17"/>
  <c r="AQ589" i="23"/>
  <c r="F589" i="23"/>
  <c r="BC589" i="23"/>
  <c r="BD589" i="23"/>
  <c r="AN589" i="23"/>
  <c r="AR225" i="24"/>
  <c r="AU225" i="24" s="1"/>
  <c r="F225" i="24"/>
  <c r="BC225" i="24"/>
  <c r="E503" i="23"/>
  <c r="BD503" i="23"/>
  <c r="AO157" i="23"/>
  <c r="AV157" i="23" s="1"/>
  <c r="E157" i="23"/>
  <c r="AO590" i="24"/>
  <c r="AV590" i="24" s="1"/>
  <c r="E590" i="24"/>
  <c r="BB429" i="17"/>
  <c r="BD580" i="25"/>
  <c r="BF580" i="25" s="1"/>
  <c r="BG580" i="25" s="1"/>
  <c r="BH580" i="25" s="1"/>
  <c r="AQ335" i="23"/>
  <c r="AU335" i="23" s="1"/>
  <c r="BC335" i="23"/>
  <c r="AN335" i="23"/>
  <c r="F335" i="23"/>
  <c r="AE511" i="1"/>
  <c r="AQ586" i="24"/>
  <c r="AU586" i="24" s="1"/>
  <c r="AN586" i="24"/>
  <c r="F586" i="24"/>
  <c r="BC586" i="24"/>
  <c r="AO664" i="17"/>
  <c r="AL664" i="17"/>
  <c r="AS547" i="17"/>
  <c r="BJ71" i="23"/>
  <c r="BJ179" i="24"/>
  <c r="BG152" i="17"/>
  <c r="BI285" i="25"/>
  <c r="BJ215" i="23"/>
  <c r="BJ449" i="24"/>
  <c r="BG37" i="17"/>
  <c r="BI130" i="25"/>
  <c r="BJ10" i="23"/>
  <c r="BJ620" i="24"/>
  <c r="BG573" i="17"/>
  <c r="F644" i="24"/>
  <c r="AN644" i="24"/>
  <c r="BD644" i="24"/>
  <c r="AQ644" i="24"/>
  <c r="BC644" i="24"/>
  <c r="AP290" i="25"/>
  <c r="AV290" i="25" s="1"/>
  <c r="AN290" i="25"/>
  <c r="E224" i="24"/>
  <c r="AO415" i="25"/>
  <c r="AV415" i="25" s="1"/>
  <c r="AO567" i="24"/>
  <c r="AV567" i="24" s="1"/>
  <c r="E567" i="24"/>
  <c r="AT80" i="17"/>
  <c r="BD557" i="25"/>
  <c r="BF557" i="25" s="1"/>
  <c r="BG557" i="25" s="1"/>
  <c r="BH557" i="25" s="1"/>
  <c r="BD146" i="23"/>
  <c r="BC563" i="24"/>
  <c r="AQ563" i="24"/>
  <c r="AU563" i="24" s="1"/>
  <c r="AN563" i="24"/>
  <c r="F563" i="24"/>
  <c r="AO148" i="17"/>
  <c r="AS148" i="17" s="1"/>
  <c r="AL148" i="17"/>
  <c r="BA148" i="17"/>
  <c r="BC148" i="17" s="1"/>
  <c r="BC587" i="25"/>
  <c r="BE587" i="25" s="1"/>
  <c r="F587" i="25"/>
  <c r="AN587" i="25"/>
  <c r="AQ587" i="25"/>
  <c r="AU587" i="25" s="1"/>
  <c r="BC668" i="24"/>
  <c r="AN520" i="17"/>
  <c r="AL520" i="17"/>
  <c r="AP107" i="25"/>
  <c r="AN107" i="25"/>
  <c r="AP460" i="23"/>
  <c r="AN460" i="23"/>
  <c r="AE441" i="1"/>
  <c r="BJ535" i="24"/>
  <c r="BG365" i="17"/>
  <c r="BI209" i="25"/>
  <c r="BJ153" i="23"/>
  <c r="BJ218" i="24"/>
  <c r="BG483" i="17"/>
  <c r="BI392" i="25"/>
  <c r="BJ5" i="23"/>
  <c r="BJ500" i="23"/>
  <c r="BG215" i="17"/>
  <c r="BI240" i="25"/>
  <c r="BH240" i="25"/>
  <c r="BA240" i="25"/>
  <c r="BJ120" i="23"/>
  <c r="BJ645" i="24"/>
  <c r="BA41" i="17"/>
  <c r="BC41" i="17" s="1"/>
  <c r="BD41" i="17" s="1"/>
  <c r="AO41" i="17"/>
  <c r="AS41" i="17" s="1"/>
  <c r="AL41" i="17"/>
  <c r="BC621" i="25"/>
  <c r="BE621" i="25" s="1"/>
  <c r="F621" i="25"/>
  <c r="AQ621" i="25"/>
  <c r="AU621" i="25" s="1"/>
  <c r="AN621" i="25"/>
  <c r="BC516" i="23"/>
  <c r="AQ516" i="23"/>
  <c r="AU516" i="23" s="1"/>
  <c r="F516" i="23"/>
  <c r="AP225" i="24"/>
  <c r="AN225" i="24"/>
  <c r="AT158" i="17"/>
  <c r="AO568" i="25"/>
  <c r="AV568" i="25" s="1"/>
  <c r="E568" i="25"/>
  <c r="E549" i="23"/>
  <c r="AO549" i="23"/>
  <c r="BD574" i="24"/>
  <c r="BB118" i="17"/>
  <c r="AQ564" i="25"/>
  <c r="AU564" i="25" s="1"/>
  <c r="BC564" i="25"/>
  <c r="BE564" i="25" s="1"/>
  <c r="BF564" i="25" s="1"/>
  <c r="BG564" i="25" s="1"/>
  <c r="BH564" i="25" s="1"/>
  <c r="F564" i="25"/>
  <c r="AN564" i="25"/>
  <c r="AQ147" i="23"/>
  <c r="AU147" i="23" s="1"/>
  <c r="BC147" i="23"/>
  <c r="F147" i="23"/>
  <c r="AN147" i="23"/>
  <c r="AE529" i="1"/>
  <c r="AQ668" i="24"/>
  <c r="AN668" i="24"/>
  <c r="BC509" i="23"/>
  <c r="F509" i="23"/>
  <c r="AR509" i="23"/>
  <c r="AR307" i="24"/>
  <c r="AU307" i="24" s="1"/>
  <c r="F307" i="24"/>
  <c r="BC307" i="24"/>
  <c r="BG315" i="17"/>
  <c r="BJ131" i="23"/>
  <c r="BJ177" i="24"/>
  <c r="BG621" i="17"/>
  <c r="BI83" i="25"/>
  <c r="BJ552" i="23"/>
  <c r="BJ157" i="24"/>
  <c r="BG193" i="17"/>
  <c r="BI170" i="25"/>
  <c r="BJ76" i="23"/>
  <c r="BJ622" i="24"/>
  <c r="BG18" i="17"/>
  <c r="AM288" i="17"/>
  <c r="BB288" i="17"/>
  <c r="E350" i="23"/>
  <c r="BD350" i="23"/>
  <c r="BD624" i="25"/>
  <c r="E624" i="25"/>
  <c r="AO624" i="25"/>
  <c r="BA18" i="17"/>
  <c r="BC18" i="17" s="1"/>
  <c r="BD18" i="17" s="1"/>
  <c r="AO18" i="17"/>
  <c r="AL18" i="17"/>
  <c r="BB18" i="17"/>
  <c r="BC646" i="25"/>
  <c r="BE646" i="25" s="1"/>
  <c r="BD646" i="25"/>
  <c r="BF646" i="25" s="1"/>
  <c r="BG646" i="25" s="1"/>
  <c r="BH646" i="25" s="1"/>
  <c r="F646" i="25"/>
  <c r="AQ646" i="25"/>
  <c r="AN646" i="25"/>
  <c r="AM121" i="17"/>
  <c r="AT121" i="17" s="1"/>
  <c r="BD228" i="24"/>
  <c r="AP564" i="17"/>
  <c r="BA564" i="17"/>
  <c r="BC564" i="17" s="1"/>
  <c r="BD564" i="17" s="1"/>
  <c r="BD348" i="25"/>
  <c r="BF348" i="25" s="1"/>
  <c r="BG348" i="25" s="1"/>
  <c r="BH348" i="25" s="1"/>
  <c r="AO577" i="24"/>
  <c r="AV577" i="24" s="1"/>
  <c r="E577" i="24"/>
  <c r="BB155" i="17"/>
  <c r="BD567" i="25"/>
  <c r="BD84" i="23"/>
  <c r="AE498" i="1"/>
  <c r="BC573" i="24"/>
  <c r="F573" i="24"/>
  <c r="AQ573" i="24"/>
  <c r="AU573" i="24" s="1"/>
  <c r="AN573" i="24"/>
  <c r="AO421" i="17"/>
  <c r="AS421" i="17" s="1"/>
  <c r="AL421" i="17"/>
  <c r="BA421" i="17"/>
  <c r="BC421" i="17" s="1"/>
  <c r="BD421" i="17" s="1"/>
  <c r="BC663" i="24"/>
  <c r="AO314" i="25"/>
  <c r="AV314" i="25" s="1"/>
  <c r="E314" i="25"/>
  <c r="BD314" i="25"/>
  <c r="BF314" i="25" s="1"/>
  <c r="BG314" i="25" s="1"/>
  <c r="BH314" i="25" s="1"/>
  <c r="E130" i="23"/>
  <c r="BD130" i="23"/>
  <c r="AO130" i="23"/>
  <c r="AV130" i="23" s="1"/>
  <c r="BJ529" i="24"/>
  <c r="BG168" i="17"/>
  <c r="BI43" i="25"/>
  <c r="BJ53" i="23"/>
  <c r="BJ399" i="24"/>
  <c r="BG3" i="17"/>
  <c r="BI166" i="25"/>
  <c r="BJ594" i="23"/>
  <c r="BJ133" i="24"/>
  <c r="BG305" i="17"/>
  <c r="BI182" i="25"/>
  <c r="BJ512" i="23"/>
  <c r="BJ639" i="24"/>
  <c r="AO210" i="17"/>
  <c r="AS210" i="17" s="1"/>
  <c r="AL210" i="17"/>
  <c r="BA210" i="17"/>
  <c r="BC210" i="17" s="1"/>
  <c r="BD210" i="17" s="1"/>
  <c r="BD639" i="25"/>
  <c r="BC639" i="25"/>
  <c r="BE639" i="25" s="1"/>
  <c r="F639" i="25"/>
  <c r="AQ639" i="25"/>
  <c r="AN639" i="25"/>
  <c r="AR433" i="23"/>
  <c r="AU433" i="23" s="1"/>
  <c r="F433" i="23"/>
  <c r="BC433" i="23"/>
  <c r="AN441" i="23"/>
  <c r="AP441" i="23"/>
  <c r="AV441" i="23" s="1"/>
  <c r="AO335" i="23"/>
  <c r="AV335" i="23" s="1"/>
  <c r="E335" i="23"/>
  <c r="E586" i="24"/>
  <c r="AO586" i="24"/>
  <c r="BB186" i="17"/>
  <c r="BD576" i="25"/>
  <c r="AN83" i="23"/>
  <c r="AQ83" i="23"/>
  <c r="F83" i="23"/>
  <c r="BC83" i="23"/>
  <c r="AE507" i="1"/>
  <c r="F582" i="24"/>
  <c r="AQ582" i="24"/>
  <c r="AU582" i="24" s="1"/>
  <c r="BC582" i="24"/>
  <c r="AN582" i="24"/>
  <c r="AO663" i="17"/>
  <c r="AL663" i="17"/>
  <c r="BC669" i="25"/>
  <c r="BE669" i="25" s="1"/>
  <c r="BF669" i="25" s="1"/>
  <c r="BG669" i="25" s="1"/>
  <c r="BH669" i="25" s="1"/>
  <c r="AQ669" i="25"/>
  <c r="AN669" i="25"/>
  <c r="BD663" i="23"/>
  <c r="BJ203" i="23"/>
  <c r="BJ94" i="24"/>
  <c r="BG190" i="17"/>
  <c r="BI201" i="25"/>
  <c r="BJ618" i="23"/>
  <c r="BJ51" i="24"/>
  <c r="BG600" i="17"/>
  <c r="BI106" i="25"/>
  <c r="BJ337" i="23"/>
  <c r="BJ103" i="24"/>
  <c r="BG490" i="17"/>
  <c r="BF490" i="17"/>
  <c r="AY490" i="17"/>
  <c r="BJ394" i="23"/>
  <c r="AM236" i="17"/>
  <c r="AT236" i="17" s="1"/>
  <c r="BB236" i="17"/>
  <c r="AO621" i="24"/>
  <c r="AV621" i="24" s="1"/>
  <c r="E621" i="24"/>
  <c r="BD621" i="24"/>
  <c r="E631" i="25"/>
  <c r="BD631" i="25"/>
  <c r="F166" i="23"/>
  <c r="AQ166" i="23"/>
  <c r="AN166" i="23"/>
  <c r="BD166" i="23"/>
  <c r="BC166" i="23"/>
  <c r="E255" i="24"/>
  <c r="BD255" i="24"/>
  <c r="AO255" i="24"/>
  <c r="AV255" i="24" s="1"/>
  <c r="AL572" i="17"/>
  <c r="AO572" i="17"/>
  <c r="AS572" i="17" s="1"/>
  <c r="BA572" i="17"/>
  <c r="BC572" i="17" s="1"/>
  <c r="BD572" i="17" s="1"/>
  <c r="AP365" i="25"/>
  <c r="AV365" i="25" s="1"/>
  <c r="AN365" i="25"/>
  <c r="AO318" i="25"/>
  <c r="E266" i="23"/>
  <c r="BJ86" i="24"/>
  <c r="AM84" i="17"/>
  <c r="AT84" i="17" s="1"/>
  <c r="AO571" i="25"/>
  <c r="AV571" i="25" s="1"/>
  <c r="E571" i="25"/>
  <c r="E37" i="23"/>
  <c r="AO37" i="23"/>
  <c r="BD315" i="23"/>
  <c r="BA155" i="17"/>
  <c r="BC155" i="17" s="1"/>
  <c r="BD155" i="17" s="1"/>
  <c r="AO155" i="17"/>
  <c r="AS155" i="17" s="1"/>
  <c r="AL155" i="17"/>
  <c r="BC567" i="25"/>
  <c r="BE567" i="25" s="1"/>
  <c r="F567" i="25"/>
  <c r="AQ567" i="25"/>
  <c r="AU567" i="25" s="1"/>
  <c r="AN567" i="25"/>
  <c r="BC84" i="23"/>
  <c r="AQ84" i="23"/>
  <c r="AU84" i="23" s="1"/>
  <c r="F84" i="23"/>
  <c r="AN84" i="23"/>
  <c r="BD665" i="24"/>
  <c r="AN473" i="17"/>
  <c r="AL473" i="17"/>
  <c r="AP103" i="25"/>
  <c r="AN103" i="25"/>
  <c r="AP224" i="23"/>
  <c r="AN224" i="23"/>
  <c r="AE440" i="1"/>
  <c r="BJ531" i="24"/>
  <c r="BG144" i="17"/>
  <c r="BI78" i="25"/>
  <c r="BJ181" i="23"/>
  <c r="BJ90" i="24"/>
  <c r="BG52" i="17"/>
  <c r="BI85" i="25"/>
  <c r="BJ515" i="23"/>
  <c r="BJ290" i="24"/>
  <c r="BG274" i="17"/>
  <c r="BI137" i="25"/>
  <c r="BH137" i="25"/>
  <c r="BA137" i="25"/>
  <c r="BJ332" i="23"/>
  <c r="BJ641" i="24"/>
  <c r="BA24" i="17"/>
  <c r="BC24" i="17" s="1"/>
  <c r="BD24" i="17" s="1"/>
  <c r="AO24" i="17"/>
  <c r="AS24" i="17" s="1"/>
  <c r="BC633" i="25"/>
  <c r="BE633" i="25" s="1"/>
  <c r="AQ633" i="25"/>
  <c r="AU633" i="25" s="1"/>
  <c r="F633" i="25"/>
  <c r="AN633" i="25"/>
  <c r="BC117" i="23"/>
  <c r="AN117" i="23"/>
  <c r="AQ117" i="23"/>
  <c r="F117" i="23"/>
  <c r="BD117" i="23"/>
  <c r="AE451" i="1"/>
  <c r="AN192" i="24"/>
  <c r="AP192" i="24"/>
  <c r="BB532" i="17"/>
  <c r="AN487" i="23"/>
  <c r="AP487" i="23"/>
  <c r="AV487" i="23" s="1"/>
  <c r="AM564" i="17"/>
  <c r="AO580" i="24"/>
  <c r="AV580" i="24" s="1"/>
  <c r="E580" i="24"/>
  <c r="BB192" i="17"/>
  <c r="BD570" i="25"/>
  <c r="BF570" i="25" s="1"/>
  <c r="BG570" i="25" s="1"/>
  <c r="BH570" i="25" s="1"/>
  <c r="BD204" i="23"/>
  <c r="AE501" i="1"/>
  <c r="AQ576" i="24"/>
  <c r="AU576" i="24" s="1"/>
  <c r="BC576" i="24"/>
  <c r="F576" i="24"/>
  <c r="AN576" i="24"/>
  <c r="AO670" i="17"/>
  <c r="AL670" i="17"/>
  <c r="AQ670" i="25"/>
  <c r="BC670" i="25"/>
  <c r="BE670" i="25" s="1"/>
  <c r="AN670" i="25"/>
  <c r="BC665" i="23"/>
  <c r="AR97" i="24"/>
  <c r="AU97" i="24" s="1"/>
  <c r="F97" i="24"/>
  <c r="BC97" i="24"/>
  <c r="AP499" i="17"/>
  <c r="AS499" i="17" s="1"/>
  <c r="BA499" i="17"/>
  <c r="BC499" i="17" s="1"/>
  <c r="BD499" i="17" s="1"/>
  <c r="BC388" i="25"/>
  <c r="BE388" i="25" s="1"/>
  <c r="F388" i="25"/>
  <c r="AR388" i="25"/>
  <c r="AU388" i="25" s="1"/>
  <c r="BJ398" i="23"/>
  <c r="BJ389" i="24"/>
  <c r="BG418" i="17"/>
  <c r="BI281" i="25"/>
  <c r="BJ46" i="24"/>
  <c r="BJ36" i="24"/>
  <c r="BG299" i="17"/>
  <c r="BI333" i="25"/>
  <c r="BJ452" i="23"/>
  <c r="BJ106" i="24"/>
  <c r="BI106" i="24"/>
  <c r="BA106" i="24"/>
  <c r="BG97" i="17"/>
  <c r="BJ524" i="23"/>
  <c r="BC634" i="24"/>
  <c r="F634" i="24"/>
  <c r="AQ634" i="24"/>
  <c r="AU634" i="24" s="1"/>
  <c r="AN634" i="24"/>
  <c r="BA176" i="17"/>
  <c r="BC176" i="17" s="1"/>
  <c r="BD176" i="17" s="1"/>
  <c r="AL176" i="17"/>
  <c r="AO176" i="17"/>
  <c r="BB176" i="17"/>
  <c r="BC610" i="24"/>
  <c r="F610" i="24"/>
  <c r="AQ610" i="24"/>
  <c r="AU610" i="24" s="1"/>
  <c r="AN610" i="24"/>
  <c r="AP222" i="25"/>
  <c r="AN222" i="25"/>
  <c r="K297" i="1"/>
  <c r="O289" i="25"/>
  <c r="O196" i="24"/>
  <c r="O282" i="23"/>
  <c r="M496" i="17"/>
  <c r="BA295" i="17"/>
  <c r="BC295" i="17" s="1"/>
  <c r="BD295" i="17" s="1"/>
  <c r="AL295" i="17"/>
  <c r="AO295" i="17"/>
  <c r="BB295" i="17"/>
  <c r="AT157" i="17"/>
  <c r="AO333" i="17"/>
  <c r="AS333" i="17" s="1"/>
  <c r="BA333" i="17"/>
  <c r="BC333" i="17" s="1"/>
  <c r="BD333" i="17" s="1"/>
  <c r="AL333" i="17"/>
  <c r="BJ534" i="24"/>
  <c r="BG455" i="17"/>
  <c r="AV302" i="24"/>
  <c r="BB221" i="17"/>
  <c r="BJ24" i="24"/>
  <c r="BJ218" i="23"/>
  <c r="BG87" i="17"/>
  <c r="AP315" i="25"/>
  <c r="AN315" i="25"/>
  <c r="BD318" i="25"/>
  <c r="BF318" i="25" s="1"/>
  <c r="BG318" i="25" s="1"/>
  <c r="BH318" i="25" s="1"/>
  <c r="AO576" i="24"/>
  <c r="AV576" i="24" s="1"/>
  <c r="E576" i="24"/>
  <c r="BJ105" i="24"/>
  <c r="BI433" i="25"/>
  <c r="BG345" i="17"/>
  <c r="AY345" i="17"/>
  <c r="BF345" i="17"/>
  <c r="AO123" i="23"/>
  <c r="E123" i="23"/>
  <c r="BD123" i="23"/>
  <c r="BC219" i="23"/>
  <c r="AQ219" i="23"/>
  <c r="AU219" i="23" s="1"/>
  <c r="F219" i="23"/>
  <c r="AN219" i="23"/>
  <c r="BD97" i="24"/>
  <c r="E97" i="24"/>
  <c r="AO97" i="24"/>
  <c r="AV97" i="24" s="1"/>
  <c r="BG58" i="17"/>
  <c r="BJ139" i="23"/>
  <c r="AR341" i="24"/>
  <c r="AU341" i="24" s="1"/>
  <c r="BC341" i="24"/>
  <c r="F341" i="24"/>
  <c r="AO578" i="25"/>
  <c r="AV578" i="25" s="1"/>
  <c r="E578" i="25"/>
  <c r="BD664" i="24"/>
  <c r="BJ199" i="23"/>
  <c r="BJ38" i="24"/>
  <c r="AN331" i="23"/>
  <c r="AP331" i="23"/>
  <c r="AU331" i="23" s="1"/>
  <c r="AO579" i="24"/>
  <c r="AV579" i="24" s="1"/>
  <c r="E579" i="24"/>
  <c r="AQ575" i="24"/>
  <c r="AU575" i="24" s="1"/>
  <c r="BC575" i="24"/>
  <c r="AN575" i="24"/>
  <c r="F575" i="24"/>
  <c r="BG566" i="17"/>
  <c r="BC549" i="23"/>
  <c r="AQ549" i="23"/>
  <c r="AU549" i="23" s="1"/>
  <c r="F549" i="23"/>
  <c r="AN549" i="23"/>
  <c r="BG27" i="17"/>
  <c r="Q196" i="25"/>
  <c r="Q189" i="24"/>
  <c r="Q321" i="23"/>
  <c r="O418" i="17"/>
  <c r="Q127" i="25"/>
  <c r="Q9" i="24"/>
  <c r="Q9" i="23"/>
  <c r="O123" i="17"/>
  <c r="D315" i="1"/>
  <c r="H136" i="25"/>
  <c r="H131" i="24"/>
  <c r="H218" i="23"/>
  <c r="F219" i="17"/>
  <c r="K323" i="1"/>
  <c r="O316" i="25"/>
  <c r="O278" i="24"/>
  <c r="O438" i="23"/>
  <c r="M483" i="17"/>
  <c r="D382" i="1"/>
  <c r="H12" i="25"/>
  <c r="H284" i="24"/>
  <c r="H450" i="23"/>
  <c r="F342" i="17"/>
  <c r="K241" i="1"/>
  <c r="O535" i="25"/>
  <c r="O535" i="24"/>
  <c r="O434" i="23"/>
  <c r="M408" i="17"/>
  <c r="AO219" i="23"/>
  <c r="AV219" i="23" s="1"/>
  <c r="E219" i="23"/>
  <c r="E252" i="25"/>
  <c r="BD252" i="25"/>
  <c r="BF252" i="25" s="1"/>
  <c r="BG252" i="25" s="1"/>
  <c r="BH252" i="25" s="1"/>
  <c r="AO252" i="25"/>
  <c r="AV252" i="25" s="1"/>
  <c r="BI394" i="25"/>
  <c r="BJ635" i="24"/>
  <c r="E610" i="24"/>
  <c r="BD610" i="24"/>
  <c r="AO610" i="24"/>
  <c r="AV610" i="24" s="1"/>
  <c r="E379" i="23"/>
  <c r="BD379" i="23"/>
  <c r="BG220" i="17"/>
  <c r="BI127" i="25"/>
  <c r="AR266" i="23"/>
  <c r="AU266" i="23" s="1"/>
  <c r="BC266" i="23"/>
  <c r="F266" i="23"/>
  <c r="BD219" i="23"/>
  <c r="BJ42" i="24"/>
  <c r="AQ611" i="24"/>
  <c r="AU611" i="24" s="1"/>
  <c r="F611" i="24"/>
  <c r="BC611" i="24"/>
  <c r="AN611" i="24"/>
  <c r="AQ663" i="24"/>
  <c r="AN663" i="24"/>
  <c r="E330" i="23"/>
  <c r="AO330" i="23"/>
  <c r="AV330" i="23" s="1"/>
  <c r="Q205" i="25"/>
  <c r="Q178" i="24"/>
  <c r="Q291" i="23"/>
  <c r="O368" i="17"/>
  <c r="Q2" i="25"/>
  <c r="Q2" i="24"/>
  <c r="Q2" i="23"/>
  <c r="O7" i="17"/>
  <c r="Q156" i="25"/>
  <c r="AN156" i="25" s="1"/>
  <c r="Q71" i="24"/>
  <c r="Q112" i="23"/>
  <c r="O324" i="17"/>
  <c r="Q281" i="25"/>
  <c r="Q349" i="24"/>
  <c r="Q572" i="23"/>
  <c r="O544" i="17"/>
  <c r="K251" i="1"/>
  <c r="O277" i="25"/>
  <c r="O149" i="24"/>
  <c r="O34" i="23"/>
  <c r="M168" i="17"/>
  <c r="O3" i="25"/>
  <c r="O3" i="24"/>
  <c r="O3" i="23"/>
  <c r="M2" i="17"/>
  <c r="Q78" i="25"/>
  <c r="Q58" i="24"/>
  <c r="Q250" i="23"/>
  <c r="O202" i="17"/>
  <c r="K267" i="1"/>
  <c r="O143" i="25"/>
  <c r="O55" i="24"/>
  <c r="O127" i="23"/>
  <c r="M381" i="17"/>
  <c r="O115" i="25"/>
  <c r="O168" i="24"/>
  <c r="O303" i="23"/>
  <c r="M174" i="17"/>
  <c r="D356" i="1"/>
  <c r="AE356" i="1" s="1"/>
  <c r="H207" i="25"/>
  <c r="H5" i="24"/>
  <c r="H5" i="23"/>
  <c r="F171" i="17"/>
  <c r="K319" i="1"/>
  <c r="O54" i="25"/>
  <c r="O153" i="24"/>
  <c r="O249" i="23"/>
  <c r="M52" i="17"/>
  <c r="G155" i="1"/>
  <c r="K356" i="23"/>
  <c r="K226" i="24"/>
  <c r="K260" i="25"/>
  <c r="I454" i="17"/>
  <c r="D244" i="1"/>
  <c r="AE244" i="1" s="1"/>
  <c r="H44" i="25"/>
  <c r="H41" i="24"/>
  <c r="H77" i="23"/>
  <c r="F73" i="17"/>
  <c r="D297" i="1"/>
  <c r="H289" i="25"/>
  <c r="H196" i="24"/>
  <c r="H282" i="23"/>
  <c r="F496" i="17"/>
  <c r="E193" i="25"/>
  <c r="BD148" i="23"/>
  <c r="BA133" i="17"/>
  <c r="BC133" i="17" s="1"/>
  <c r="BD133" i="17" s="1"/>
  <c r="AO133" i="17"/>
  <c r="AS133" i="17" s="1"/>
  <c r="AL133" i="17"/>
  <c r="AM372" i="17"/>
  <c r="BB372" i="17"/>
  <c r="BG17" i="17"/>
  <c r="BI371" i="25"/>
  <c r="BG288" i="17"/>
  <c r="AP475" i="17"/>
  <c r="BA475" i="17"/>
  <c r="BC475" i="17" s="1"/>
  <c r="BD475" i="17" s="1"/>
  <c r="AO224" i="24"/>
  <c r="AV224" i="24" s="1"/>
  <c r="AO566" i="24"/>
  <c r="AV566" i="24" s="1"/>
  <c r="E566" i="24"/>
  <c r="BC563" i="25"/>
  <c r="BE563" i="25" s="1"/>
  <c r="AQ563" i="25"/>
  <c r="AU563" i="25" s="1"/>
  <c r="F563" i="25"/>
  <c r="AN563" i="25"/>
  <c r="BC148" i="23"/>
  <c r="F148" i="23"/>
  <c r="AN148" i="23"/>
  <c r="AQ148" i="23"/>
  <c r="AU148" i="23" s="1"/>
  <c r="AE528" i="1"/>
  <c r="BB671" i="17"/>
  <c r="BD671" i="17" s="1"/>
  <c r="BE671" i="17" s="1"/>
  <c r="BF671" i="17" s="1"/>
  <c r="AP509" i="23"/>
  <c r="AN509" i="23"/>
  <c r="AE435" i="1"/>
  <c r="AP307" i="24"/>
  <c r="AN307" i="24"/>
  <c r="BG54" i="17"/>
  <c r="BJ232" i="23"/>
  <c r="BJ88" i="24"/>
  <c r="BG560" i="17"/>
  <c r="BI75" i="25"/>
  <c r="BJ438" i="23"/>
  <c r="BJ5" i="24"/>
  <c r="BG183" i="17"/>
  <c r="BI67" i="25"/>
  <c r="BJ111" i="24"/>
  <c r="BJ621" i="24"/>
  <c r="BG602" i="17"/>
  <c r="AQ38" i="23"/>
  <c r="AU38" i="23" s="1"/>
  <c r="AN38" i="23"/>
  <c r="BC38" i="23"/>
  <c r="F38" i="23"/>
  <c r="AE623" i="1"/>
  <c r="AQ637" i="24"/>
  <c r="AU637" i="24" s="1"/>
  <c r="F637" i="24"/>
  <c r="AN637" i="24"/>
  <c r="BC637" i="24"/>
  <c r="AN475" i="17"/>
  <c r="AL475" i="17"/>
  <c r="AP223" i="25"/>
  <c r="AN223" i="25"/>
  <c r="BB127" i="17"/>
  <c r="BB541" i="17"/>
  <c r="AO159" i="23"/>
  <c r="AV159" i="23" s="1"/>
  <c r="E159" i="23"/>
  <c r="E584" i="24"/>
  <c r="AO584" i="24"/>
  <c r="AV584" i="24" s="1"/>
  <c r="BB156" i="17"/>
  <c r="BD574" i="25"/>
  <c r="BF574" i="25" s="1"/>
  <c r="BG574" i="25" s="1"/>
  <c r="BH574" i="25" s="1"/>
  <c r="BD571" i="23"/>
  <c r="AE505" i="1"/>
  <c r="BC580" i="24"/>
  <c r="F580" i="24"/>
  <c r="AQ580" i="24"/>
  <c r="AU580" i="24" s="1"/>
  <c r="AN580" i="24"/>
  <c r="AO667" i="17"/>
  <c r="AL667" i="17"/>
  <c r="AQ668" i="25"/>
  <c r="BC668" i="25"/>
  <c r="BE668" i="25" s="1"/>
  <c r="BF668" i="25" s="1"/>
  <c r="BG668" i="25" s="1"/>
  <c r="BH668" i="25" s="1"/>
  <c r="AN668" i="25"/>
  <c r="BC334" i="24"/>
  <c r="AR334" i="24"/>
  <c r="AU334" i="24" s="1"/>
  <c r="F334" i="24"/>
  <c r="AP372" i="17"/>
  <c r="AS372" i="17" s="1"/>
  <c r="BA372" i="17"/>
  <c r="BC372" i="17" s="1"/>
  <c r="BD372" i="17" s="1"/>
  <c r="BC312" i="25"/>
  <c r="BE312" i="25" s="1"/>
  <c r="AR312" i="25"/>
  <c r="AU312" i="25" s="1"/>
  <c r="F312" i="25"/>
  <c r="BJ306" i="23"/>
  <c r="BJ175" i="24"/>
  <c r="BG96" i="17"/>
  <c r="BI131" i="25"/>
  <c r="BJ621" i="23"/>
  <c r="BJ357" i="24"/>
  <c r="BG644" i="17"/>
  <c r="BI145" i="25"/>
  <c r="BJ41" i="23"/>
  <c r="BJ19" i="24"/>
  <c r="BG114" i="17"/>
  <c r="BJ18" i="23"/>
  <c r="AM445" i="17"/>
  <c r="AT445" i="17" s="1"/>
  <c r="BB445" i="17"/>
  <c r="E619" i="24"/>
  <c r="AO619" i="24"/>
  <c r="AV619" i="24" s="1"/>
  <c r="BD619" i="24"/>
  <c r="BD614" i="25"/>
  <c r="E614" i="25"/>
  <c r="AO614" i="25"/>
  <c r="AN18" i="23"/>
  <c r="BC18" i="23"/>
  <c r="AQ18" i="23"/>
  <c r="BD18" i="23"/>
  <c r="F18" i="23"/>
  <c r="AM431" i="17"/>
  <c r="AT431" i="17" s="1"/>
  <c r="BB431" i="17"/>
  <c r="AV370" i="23"/>
  <c r="BD52" i="25"/>
  <c r="BF52" i="25" s="1"/>
  <c r="BG52" i="25" s="1"/>
  <c r="BH52" i="25" s="1"/>
  <c r="BC362" i="23"/>
  <c r="F362" i="23"/>
  <c r="AR362" i="23"/>
  <c r="AM428" i="17"/>
  <c r="AT428" i="17" s="1"/>
  <c r="E577" i="25"/>
  <c r="AO577" i="25"/>
  <c r="AV577" i="25" s="1"/>
  <c r="BD156" i="23"/>
  <c r="BD583" i="24"/>
  <c r="AO9" i="17"/>
  <c r="AS9" i="17" s="1"/>
  <c r="AL9" i="17"/>
  <c r="BA9" i="17"/>
  <c r="BC9" i="17" s="1"/>
  <c r="BD9" i="17" s="1"/>
  <c r="BC573" i="25"/>
  <c r="BE573" i="25" s="1"/>
  <c r="AN573" i="25"/>
  <c r="AQ573" i="25"/>
  <c r="AU573" i="25" s="1"/>
  <c r="F573" i="25"/>
  <c r="AN189" i="23"/>
  <c r="BC189" i="23"/>
  <c r="AQ189" i="23"/>
  <c r="AU189" i="23" s="1"/>
  <c r="F189" i="23"/>
  <c r="BF670" i="23"/>
  <c r="BE670" i="23"/>
  <c r="BG670" i="23" s="1"/>
  <c r="BH670" i="23" s="1"/>
  <c r="BI670" i="23" s="1"/>
  <c r="BD52" i="24"/>
  <c r="E52" i="24"/>
  <c r="AO52" i="24"/>
  <c r="AV52" i="24" s="1"/>
  <c r="AM563" i="17"/>
  <c r="AT563" i="17" s="1"/>
  <c r="BB563" i="17"/>
  <c r="BJ34" i="23"/>
  <c r="BJ30" i="24"/>
  <c r="BG59" i="17"/>
  <c r="BI398" i="25"/>
  <c r="BJ4" i="23"/>
  <c r="BJ390" i="24"/>
  <c r="BG227" i="17"/>
  <c r="BI138" i="25"/>
  <c r="BJ197" i="23"/>
  <c r="BJ615" i="24"/>
  <c r="BG550" i="17"/>
  <c r="BC512" i="23"/>
  <c r="F512" i="23"/>
  <c r="AQ512" i="23"/>
  <c r="AN512" i="23"/>
  <c r="AR287" i="24"/>
  <c r="AU287" i="24" s="1"/>
  <c r="F287" i="24"/>
  <c r="BC287" i="24"/>
  <c r="BA307" i="17"/>
  <c r="BC307" i="17" s="1"/>
  <c r="BD307" i="17" s="1"/>
  <c r="AP307" i="17"/>
  <c r="AS307" i="17" s="1"/>
  <c r="AP293" i="24"/>
  <c r="AV293" i="24" s="1"/>
  <c r="AN293" i="24"/>
  <c r="AO562" i="24"/>
  <c r="AV562" i="24" s="1"/>
  <c r="E562" i="24"/>
  <c r="AM505" i="17"/>
  <c r="AT505" i="17" s="1"/>
  <c r="AO586" i="25"/>
  <c r="AV586" i="25" s="1"/>
  <c r="E586" i="25"/>
  <c r="BD23" i="23"/>
  <c r="F558" i="24"/>
  <c r="BC558" i="24"/>
  <c r="AN558" i="24"/>
  <c r="AQ558" i="24"/>
  <c r="AU558" i="24" s="1"/>
  <c r="BA157" i="17"/>
  <c r="BC157" i="17" s="1"/>
  <c r="BD157" i="17" s="1"/>
  <c r="AL157" i="17"/>
  <c r="AO157" i="17"/>
  <c r="AS157" i="17" s="1"/>
  <c r="BC582" i="25"/>
  <c r="BE582" i="25" s="1"/>
  <c r="AQ582" i="25"/>
  <c r="AU582" i="25" s="1"/>
  <c r="AN582" i="25"/>
  <c r="F582" i="25"/>
  <c r="AN665" i="23"/>
  <c r="AQ665" i="23"/>
  <c r="AE566" i="1"/>
  <c r="BD663" i="24"/>
  <c r="AO15" i="17"/>
  <c r="AL15" i="17"/>
  <c r="BJ530" i="24"/>
  <c r="BG75" i="17"/>
  <c r="BI63" i="25"/>
  <c r="BJ248" i="23"/>
  <c r="BJ400" i="24"/>
  <c r="BG250" i="17"/>
  <c r="BI155" i="25"/>
  <c r="BJ595" i="23"/>
  <c r="BJ219" i="24"/>
  <c r="BG264" i="17"/>
  <c r="BI225" i="25"/>
  <c r="BJ481" i="23"/>
  <c r="BA481" i="23"/>
  <c r="BI481" i="23"/>
  <c r="BJ632" i="24"/>
  <c r="BG66" i="17"/>
  <c r="AM573" i="17"/>
  <c r="BB573" i="17"/>
  <c r="E636" i="24"/>
  <c r="AO636" i="24"/>
  <c r="BD636" i="24"/>
  <c r="BD626" i="25"/>
  <c r="BF626" i="25" s="1"/>
  <c r="BG626" i="25" s="1"/>
  <c r="BH626" i="25" s="1"/>
  <c r="AO626" i="25"/>
  <c r="AV626" i="25" s="1"/>
  <c r="E626" i="25"/>
  <c r="AQ640" i="24"/>
  <c r="AN640" i="24"/>
  <c r="F640" i="24"/>
  <c r="BC640" i="24"/>
  <c r="BD640" i="24"/>
  <c r="AM450" i="17"/>
  <c r="BB450" i="17"/>
  <c r="E259" i="25"/>
  <c r="AO259" i="25"/>
  <c r="BD259" i="25"/>
  <c r="BF259" i="25" s="1"/>
  <c r="BG259" i="25" s="1"/>
  <c r="BH259" i="25" s="1"/>
  <c r="BC409" i="23"/>
  <c r="AQ409" i="23"/>
  <c r="AU409" i="23" s="1"/>
  <c r="F409" i="23"/>
  <c r="AN409" i="23"/>
  <c r="AE546" i="1"/>
  <c r="E183" i="24"/>
  <c r="BI95" i="25"/>
  <c r="E428" i="23"/>
  <c r="AO428" i="23"/>
  <c r="AV428" i="23" s="1"/>
  <c r="E587" i="24"/>
  <c r="AO587" i="24"/>
  <c r="AV587" i="24" s="1"/>
  <c r="BB428" i="17"/>
  <c r="BD577" i="25"/>
  <c r="BF577" i="25" s="1"/>
  <c r="BG577" i="25" s="1"/>
  <c r="BH577" i="25" s="1"/>
  <c r="F156" i="23"/>
  <c r="BC156" i="23"/>
  <c r="AN156" i="23"/>
  <c r="AQ156" i="23"/>
  <c r="AE508" i="1"/>
  <c r="BC583" i="24"/>
  <c r="F583" i="24"/>
  <c r="AQ583" i="24"/>
  <c r="AU583" i="24" s="1"/>
  <c r="AN583" i="24"/>
  <c r="BD665" i="25"/>
  <c r="BF665" i="25" s="1"/>
  <c r="BG665" i="25" s="1"/>
  <c r="BH665" i="25" s="1"/>
  <c r="AP463" i="23"/>
  <c r="AN463" i="23"/>
  <c r="AE434" i="1"/>
  <c r="AN142" i="24"/>
  <c r="AP142" i="24"/>
  <c r="AV142" i="24" s="1"/>
  <c r="BG48" i="17"/>
  <c r="BJ144" i="23"/>
  <c r="BJ123" i="24"/>
  <c r="BG83" i="17"/>
  <c r="BI98" i="25"/>
  <c r="BJ249" i="23"/>
  <c r="BJ336" i="24"/>
  <c r="BG386" i="17"/>
  <c r="BI337" i="25"/>
  <c r="BJ348" i="23"/>
  <c r="BJ617" i="24"/>
  <c r="BG178" i="17"/>
  <c r="AQ332" i="23"/>
  <c r="AU332" i="23" s="1"/>
  <c r="F332" i="23"/>
  <c r="BC332" i="23"/>
  <c r="AE635" i="1"/>
  <c r="BC649" i="24"/>
  <c r="F649" i="24"/>
  <c r="AQ649" i="24"/>
  <c r="AN649" i="24"/>
  <c r="BD649" i="24"/>
  <c r="AN407" i="17"/>
  <c r="AT407" i="17" s="1"/>
  <c r="AL407" i="17"/>
  <c r="AP192" i="25"/>
  <c r="AU192" i="25" s="1"/>
  <c r="AN192" i="25"/>
  <c r="E523" i="23"/>
  <c r="BD523" i="23"/>
  <c r="AP439" i="24"/>
  <c r="AV439" i="24" s="1"/>
  <c r="AN439" i="24"/>
  <c r="AN564" i="17"/>
  <c r="AL564" i="17"/>
  <c r="AO362" i="23"/>
  <c r="AM429" i="17"/>
  <c r="AT429" i="17" s="1"/>
  <c r="AO580" i="25"/>
  <c r="AV580" i="25" s="1"/>
  <c r="E580" i="25"/>
  <c r="BD335" i="23"/>
  <c r="BD586" i="24"/>
  <c r="AO186" i="17"/>
  <c r="AS186" i="17" s="1"/>
  <c r="BA186" i="17"/>
  <c r="BC186" i="17" s="1"/>
  <c r="BD186" i="17" s="1"/>
  <c r="AL186" i="17"/>
  <c r="BC576" i="25"/>
  <c r="BE576" i="25" s="1"/>
  <c r="AQ576" i="25"/>
  <c r="AU576" i="25" s="1"/>
  <c r="AN576" i="25"/>
  <c r="F576" i="25"/>
  <c r="AQ666" i="23"/>
  <c r="AN666" i="23"/>
  <c r="AE567" i="1"/>
  <c r="BC665" i="24"/>
  <c r="BA473" i="17"/>
  <c r="BC473" i="17" s="1"/>
  <c r="BD473" i="17" s="1"/>
  <c r="AP473" i="17"/>
  <c r="AS473" i="17" s="1"/>
  <c r="BC103" i="25"/>
  <c r="BE103" i="25" s="1"/>
  <c r="AR103" i="25"/>
  <c r="AU103" i="25" s="1"/>
  <c r="F103" i="25"/>
  <c r="BC224" i="23"/>
  <c r="F224" i="23"/>
  <c r="AR224" i="23"/>
  <c r="AU224" i="23" s="1"/>
  <c r="BJ532" i="24"/>
  <c r="BG141" i="17"/>
  <c r="BI406" i="25"/>
  <c r="BJ321" i="23"/>
  <c r="BJ82" i="23"/>
  <c r="BG234" i="17"/>
  <c r="BI188" i="25"/>
  <c r="BJ65" i="23"/>
  <c r="BJ300" i="24"/>
  <c r="BG57" i="17"/>
  <c r="BI111" i="25"/>
  <c r="BH111" i="25"/>
  <c r="BA111" i="25"/>
  <c r="BJ98" i="23"/>
  <c r="BJ642" i="24"/>
  <c r="AO494" i="17"/>
  <c r="AS494" i="17" s="1"/>
  <c r="BA494" i="17"/>
  <c r="BC494" i="17" s="1"/>
  <c r="BD494" i="17" s="1"/>
  <c r="AL494" i="17"/>
  <c r="BC634" i="25"/>
  <c r="BE634" i="25" s="1"/>
  <c r="F634" i="25"/>
  <c r="AN634" i="25"/>
  <c r="AQ634" i="25"/>
  <c r="AU634" i="25" s="1"/>
  <c r="AN175" i="23"/>
  <c r="BC175" i="23"/>
  <c r="F175" i="23"/>
  <c r="AQ175" i="23"/>
  <c r="BD175" i="23"/>
  <c r="BC610" i="25"/>
  <c r="BE610" i="25" s="1"/>
  <c r="AN610" i="25"/>
  <c r="AQ610" i="25"/>
  <c r="AU610" i="25" s="1"/>
  <c r="F610" i="25"/>
  <c r="AN516" i="17"/>
  <c r="AT516" i="17" s="1"/>
  <c r="AL516" i="17"/>
  <c r="AE548" i="1"/>
  <c r="N69" i="2"/>
  <c r="M10" i="2"/>
  <c r="T639" i="1"/>
  <c r="AE639" i="1" s="1"/>
  <c r="M11" i="2"/>
  <c r="P152" i="2"/>
  <c r="K620" i="1"/>
  <c r="M16" i="2"/>
  <c r="H629" i="1"/>
  <c r="N89" i="2"/>
  <c r="N148" i="2"/>
  <c r="N146" i="2"/>
  <c r="Z630" i="1"/>
  <c r="N70" i="2"/>
  <c r="N198" i="2"/>
  <c r="N65" i="2"/>
  <c r="M7" i="2"/>
  <c r="M17" i="2"/>
  <c r="P153" i="2"/>
  <c r="O161" i="2"/>
  <c r="I619" i="1"/>
  <c r="AE619" i="1" s="1"/>
  <c r="N54" i="2"/>
  <c r="S240" i="2"/>
  <c r="N170" i="2"/>
  <c r="P157" i="2"/>
  <c r="N169" i="2"/>
  <c r="M14" i="2"/>
  <c r="M13" i="2"/>
  <c r="M415" i="1"/>
  <c r="N209" i="2"/>
  <c r="N152" i="2"/>
  <c r="N160" i="2"/>
  <c r="N197" i="2"/>
  <c r="N84" i="2"/>
  <c r="K284" i="1"/>
  <c r="N100" i="2"/>
  <c r="M154" i="2"/>
  <c r="N153" i="2"/>
  <c r="N161" i="2"/>
  <c r="N208" i="2"/>
  <c r="K268" i="1"/>
  <c r="N81" i="2"/>
  <c r="M265" i="1"/>
  <c r="N78" i="2"/>
  <c r="O154" i="2"/>
  <c r="M366" i="1"/>
  <c r="N177" i="2"/>
  <c r="M298" i="1"/>
  <c r="N114" i="2"/>
  <c r="K307" i="1"/>
  <c r="N123" i="2"/>
  <c r="M324" i="1"/>
  <c r="N140" i="2"/>
  <c r="M293" i="1"/>
  <c r="N109" i="2"/>
  <c r="M300" i="1"/>
  <c r="N116" i="2"/>
  <c r="M319" i="1"/>
  <c r="N135" i="2"/>
  <c r="M308" i="1"/>
  <c r="N124" i="2"/>
  <c r="M249" i="1"/>
  <c r="N62" i="2"/>
  <c r="Z632" i="1"/>
  <c r="AE632" i="1" s="1"/>
  <c r="H625" i="1"/>
  <c r="K230" i="1"/>
  <c r="N43" i="2"/>
  <c r="M313" i="1"/>
  <c r="N129" i="2"/>
  <c r="M304" i="1"/>
  <c r="N120" i="2"/>
  <c r="M316" i="1"/>
  <c r="N132" i="2"/>
  <c r="M158" i="2"/>
  <c r="N155" i="2"/>
  <c r="K622" i="1"/>
  <c r="K273" i="1"/>
  <c r="N86" i="2"/>
  <c r="K236" i="1"/>
  <c r="N49" i="2"/>
  <c r="M367" i="1"/>
  <c r="N178" i="2"/>
  <c r="M292" i="1"/>
  <c r="N108" i="2"/>
  <c r="D158" i="1"/>
  <c r="AE158" i="1" s="1"/>
  <c r="M19" i="2"/>
  <c r="M409" i="1"/>
  <c r="N203" i="2"/>
  <c r="M368" i="1"/>
  <c r="N179" i="2"/>
  <c r="K325" i="1"/>
  <c r="N141" i="2"/>
  <c r="M159" i="2"/>
  <c r="N156" i="2"/>
  <c r="T637" i="1"/>
  <c r="D232" i="1"/>
  <c r="AE232" i="1" s="1"/>
  <c r="N45" i="2"/>
  <c r="M380" i="1"/>
  <c r="N191" i="2"/>
  <c r="M18" i="2"/>
  <c r="O152" i="2"/>
  <c r="N157" i="2"/>
  <c r="H627" i="1"/>
  <c r="N57" i="2"/>
  <c r="M264" i="1"/>
  <c r="N77" i="2"/>
  <c r="K371" i="1"/>
  <c r="N182" i="2"/>
  <c r="D287" i="1"/>
  <c r="N103" i="2"/>
  <c r="K260" i="1"/>
  <c r="N73" i="2"/>
  <c r="M410" i="1"/>
  <c r="N204" i="2"/>
  <c r="K374" i="1"/>
  <c r="N185" i="2"/>
  <c r="M281" i="1"/>
  <c r="N97" i="2"/>
  <c r="M266" i="1"/>
  <c r="N79" i="2"/>
  <c r="M375" i="1"/>
  <c r="N186" i="2"/>
  <c r="M306" i="1"/>
  <c r="N122" i="2"/>
  <c r="M229" i="1"/>
  <c r="N42" i="2"/>
  <c r="M356" i="1"/>
  <c r="N167" i="2"/>
  <c r="M156" i="2"/>
  <c r="M245" i="1"/>
  <c r="N58" i="2"/>
  <c r="M355" i="1"/>
  <c r="N166" i="2"/>
  <c r="M280" i="1"/>
  <c r="N96" i="2"/>
  <c r="K289" i="1"/>
  <c r="N105" i="2"/>
  <c r="M157" i="2"/>
  <c r="N154" i="2"/>
  <c r="K155" i="1"/>
  <c r="M12" i="2"/>
  <c r="O159" i="2"/>
  <c r="M233" i="1"/>
  <c r="N46" i="2"/>
  <c r="P154" i="2"/>
  <c r="M309" i="1"/>
  <c r="AE309" i="1" s="1"/>
  <c r="N125" i="2"/>
  <c r="K259" i="1"/>
  <c r="N72" i="2"/>
  <c r="M286" i="1"/>
  <c r="N102" i="2"/>
  <c r="M295" i="1"/>
  <c r="N111" i="2"/>
  <c r="M327" i="1"/>
  <c r="N143" i="2"/>
  <c r="M239" i="1"/>
  <c r="N52" i="2"/>
  <c r="K301" i="1"/>
  <c r="N117" i="2"/>
  <c r="N190" i="2"/>
  <c r="M379" i="1"/>
  <c r="N80" i="2"/>
  <c r="M267" i="1"/>
  <c r="M328" i="1"/>
  <c r="N144" i="2"/>
  <c r="M238" i="1"/>
  <c r="N51" i="2"/>
  <c r="M363" i="1"/>
  <c r="N174" i="2"/>
  <c r="M417" i="1"/>
  <c r="N211" i="2"/>
  <c r="M408" i="1"/>
  <c r="N202" i="2"/>
  <c r="K153" i="1"/>
  <c r="M8" i="2"/>
  <c r="K243" i="1"/>
  <c r="N56" i="2"/>
  <c r="K381" i="1"/>
  <c r="N192" i="2"/>
  <c r="M154" i="1"/>
  <c r="M9" i="2"/>
  <c r="M382" i="1"/>
  <c r="N193" i="2"/>
  <c r="M311" i="1"/>
  <c r="N127" i="2"/>
  <c r="M269" i="1"/>
  <c r="N82" i="2"/>
  <c r="M323" i="1"/>
  <c r="N139" i="2"/>
  <c r="M329" i="1"/>
  <c r="N145" i="2"/>
  <c r="D407" i="1"/>
  <c r="AE407" i="1" s="1"/>
  <c r="N201" i="2"/>
  <c r="M297" i="1"/>
  <c r="N113" i="2"/>
  <c r="M419" i="1"/>
  <c r="N213" i="2"/>
  <c r="M315" i="1"/>
  <c r="N131" i="2"/>
  <c r="M246" i="1"/>
  <c r="N59" i="2"/>
  <c r="M416" i="1"/>
  <c r="N210" i="2"/>
  <c r="M160" i="2"/>
  <c r="P161" i="2"/>
  <c r="M277" i="1"/>
  <c r="N90" i="2"/>
  <c r="M282" i="1"/>
  <c r="N98" i="2"/>
  <c r="M296" i="1"/>
  <c r="N112" i="2"/>
  <c r="M413" i="1"/>
  <c r="N207" i="2"/>
  <c r="P158" i="2"/>
  <c r="M262" i="1"/>
  <c r="N75" i="2"/>
  <c r="K290" i="1"/>
  <c r="N106" i="2"/>
  <c r="M333" i="1"/>
  <c r="N149" i="2"/>
  <c r="M248" i="1"/>
  <c r="N61" i="2"/>
  <c r="M272" i="1"/>
  <c r="N85" i="2"/>
  <c r="M253" i="1"/>
  <c r="N66" i="2"/>
  <c r="P160" i="2"/>
  <c r="K361" i="1"/>
  <c r="N172" i="2"/>
  <c r="K299" i="1"/>
  <c r="N115" i="2"/>
  <c r="K331" i="1"/>
  <c r="N147" i="2"/>
  <c r="M418" i="1"/>
  <c r="N212" i="2"/>
  <c r="K321" i="1"/>
  <c r="N137" i="2"/>
  <c r="M384" i="1"/>
  <c r="N195" i="2"/>
  <c r="K258" i="1"/>
  <c r="N71" i="2"/>
  <c r="M362" i="1"/>
  <c r="N173" i="2"/>
  <c r="K274" i="1"/>
  <c r="N87" i="2"/>
  <c r="M372" i="1"/>
  <c r="N183" i="2"/>
  <c r="M153" i="2"/>
  <c r="M161" i="2"/>
  <c r="N158" i="2"/>
  <c r="D152" i="1"/>
  <c r="AE152" i="1" s="1"/>
  <c r="M6" i="2"/>
  <c r="O153" i="2"/>
  <c r="M231" i="1"/>
  <c r="N44" i="2"/>
  <c r="M364" i="1"/>
  <c r="N175" i="2"/>
  <c r="M302" i="1"/>
  <c r="N118" i="2"/>
  <c r="M318" i="1"/>
  <c r="N134" i="2"/>
  <c r="K285" i="1"/>
  <c r="N101" i="2"/>
  <c r="M255" i="1"/>
  <c r="N68" i="2"/>
  <c r="M353" i="1"/>
  <c r="N164" i="2"/>
  <c r="K263" i="1"/>
  <c r="N76" i="2"/>
  <c r="M261" i="1"/>
  <c r="N74" i="2"/>
  <c r="M310" i="1"/>
  <c r="N126" i="2"/>
  <c r="M305" i="1"/>
  <c r="N121" i="2"/>
  <c r="M279" i="1"/>
  <c r="N95" i="2"/>
  <c r="M376" i="1"/>
  <c r="N187" i="2"/>
  <c r="M156" i="1"/>
  <c r="M15" i="2"/>
  <c r="D247" i="1"/>
  <c r="AE247" i="1" s="1"/>
  <c r="N60" i="2"/>
  <c r="M357" i="1"/>
  <c r="N168" i="2"/>
  <c r="M365" i="1"/>
  <c r="N176" i="2"/>
  <c r="P156" i="2"/>
  <c r="M288" i="1"/>
  <c r="N104" i="2"/>
  <c r="M251" i="1"/>
  <c r="N64" i="2"/>
  <c r="K314" i="1"/>
  <c r="N130" i="2"/>
  <c r="M360" i="1"/>
  <c r="N171" i="2"/>
  <c r="M152" i="2"/>
  <c r="O158" i="2"/>
  <c r="D303" i="1"/>
  <c r="AE303" i="1" s="1"/>
  <c r="N119" i="2"/>
  <c r="M151" i="1"/>
  <c r="M5" i="2"/>
  <c r="N159" i="2"/>
  <c r="O156" i="2"/>
  <c r="O157" i="2"/>
  <c r="M378" i="1"/>
  <c r="N189" i="2"/>
  <c r="K275" i="1"/>
  <c r="N88" i="2"/>
  <c r="M322" i="1"/>
  <c r="N138" i="2"/>
  <c r="M312" i="1"/>
  <c r="N128" i="2"/>
  <c r="M270" i="1"/>
  <c r="N83" i="2"/>
  <c r="M369" i="1"/>
  <c r="N180" i="2"/>
  <c r="M283" i="1"/>
  <c r="N99" i="2"/>
  <c r="K383" i="1"/>
  <c r="N194" i="2"/>
  <c r="M370" i="1"/>
  <c r="N181" i="2"/>
  <c r="S244" i="2"/>
  <c r="M155" i="2"/>
  <c r="O160" i="2"/>
  <c r="K235" i="1"/>
  <c r="N48" i="2"/>
  <c r="M291" i="1"/>
  <c r="N107" i="2"/>
  <c r="M250" i="1"/>
  <c r="N63" i="2"/>
  <c r="P155" i="2"/>
  <c r="M278" i="1"/>
  <c r="N91" i="2"/>
  <c r="M320" i="1"/>
  <c r="N136" i="2"/>
  <c r="M326" i="1"/>
  <c r="N142" i="2"/>
  <c r="M237" i="1"/>
  <c r="N50" i="2"/>
  <c r="S243" i="2"/>
  <c r="D551" i="1"/>
  <c r="AE551" i="1" s="1"/>
  <c r="K411" i="1"/>
  <c r="N205" i="2"/>
  <c r="M240" i="1"/>
  <c r="N53" i="2"/>
  <c r="M294" i="1"/>
  <c r="N110" i="2"/>
  <c r="M354" i="1"/>
  <c r="N165" i="2"/>
  <c r="O155" i="2"/>
  <c r="K234" i="1"/>
  <c r="N47" i="2"/>
  <c r="P159" i="2"/>
  <c r="K317" i="1"/>
  <c r="N133" i="2"/>
  <c r="M377" i="1"/>
  <c r="N188" i="2"/>
  <c r="M373" i="1"/>
  <c r="N184" i="2"/>
  <c r="M412" i="1"/>
  <c r="N206" i="2"/>
  <c r="M254" i="1"/>
  <c r="N67" i="2"/>
  <c r="M385" i="1"/>
  <c r="N196" i="2"/>
  <c r="N55" i="2"/>
  <c r="S239" i="2"/>
  <c r="D547" i="1"/>
  <c r="AU362" i="23" l="1"/>
  <c r="AT564" i="17"/>
  <c r="AV362" i="23"/>
  <c r="AU348" i="25"/>
  <c r="BE429" i="17"/>
  <c r="BF429" i="17" s="1"/>
  <c r="BE431" i="17"/>
  <c r="BF431" i="17" s="1"/>
  <c r="BE539" i="17"/>
  <c r="BF539" i="17" s="1"/>
  <c r="BE288" i="17"/>
  <c r="BF288" i="17" s="1"/>
  <c r="BE121" i="17"/>
  <c r="BF121" i="17" s="1"/>
  <c r="BE158" i="17"/>
  <c r="BF158" i="17" s="1"/>
  <c r="BE563" i="17"/>
  <c r="BF563" i="17" s="1"/>
  <c r="BE453" i="17"/>
  <c r="BF453" i="17" s="1"/>
  <c r="BE221" i="17"/>
  <c r="BF221" i="17" s="1"/>
  <c r="BE428" i="17"/>
  <c r="BF428" i="17" s="1"/>
  <c r="BD669" i="17"/>
  <c r="BE669" i="17" s="1"/>
  <c r="BF669" i="17" s="1"/>
  <c r="BE557" i="17"/>
  <c r="BF557" i="17" s="1"/>
  <c r="BE450" i="17"/>
  <c r="BF450" i="17" s="1"/>
  <c r="BE145" i="17"/>
  <c r="BF145" i="17" s="1"/>
  <c r="BE236" i="17"/>
  <c r="BF236" i="17" s="1"/>
  <c r="BE90" i="17"/>
  <c r="BF90" i="17" s="1"/>
  <c r="BE532" i="17"/>
  <c r="BF532" i="17" s="1"/>
  <c r="BE146" i="17"/>
  <c r="BF146" i="17" s="1"/>
  <c r="BE351" i="17"/>
  <c r="BF351" i="17" s="1"/>
  <c r="BE505" i="17"/>
  <c r="BF505" i="17" s="1"/>
  <c r="BE266" i="17"/>
  <c r="BF266" i="17" s="1"/>
  <c r="BE361" i="17"/>
  <c r="BF361" i="17" s="1"/>
  <c r="BE470" i="17"/>
  <c r="BF470" i="17" s="1"/>
  <c r="BE541" i="17"/>
  <c r="BF541" i="17" s="1"/>
  <c r="BE445" i="17"/>
  <c r="BF445" i="17" s="1"/>
  <c r="BE127" i="17"/>
  <c r="BF127" i="17" s="1"/>
  <c r="BE491" i="17"/>
  <c r="BF491" i="17" s="1"/>
  <c r="BE407" i="17"/>
  <c r="BF407" i="17" s="1"/>
  <c r="BD148" i="17"/>
  <c r="BE148" i="17" s="1"/>
  <c r="BF148" i="17" s="1"/>
  <c r="BD348" i="17"/>
  <c r="BE348" i="17" s="1"/>
  <c r="BF348" i="17" s="1"/>
  <c r="BE295" i="17"/>
  <c r="BF295" i="17" s="1"/>
  <c r="BE118" i="17"/>
  <c r="BF118" i="17" s="1"/>
  <c r="BE516" i="17"/>
  <c r="BF516" i="17" s="1"/>
  <c r="BE461" i="17"/>
  <c r="BF461" i="17" s="1"/>
  <c r="BE402" i="17"/>
  <c r="BF402" i="17" s="1"/>
  <c r="BE192" i="17"/>
  <c r="BF192" i="17" s="1"/>
  <c r="BD79" i="17"/>
  <c r="BE79" i="17" s="1"/>
  <c r="BF79" i="17" s="1"/>
  <c r="BE613" i="17"/>
  <c r="BF613" i="17" s="1"/>
  <c r="BE592" i="17"/>
  <c r="BF592" i="17" s="1"/>
  <c r="BE135" i="17"/>
  <c r="BF135" i="17" s="1"/>
  <c r="BE43" i="17"/>
  <c r="BF43" i="17" s="1"/>
  <c r="BD147" i="17"/>
  <c r="BE147" i="17" s="1"/>
  <c r="BF147" i="17" s="1"/>
  <c r="BE520" i="17"/>
  <c r="BF520" i="17" s="1"/>
  <c r="BE571" i="17"/>
  <c r="BF571" i="17" s="1"/>
  <c r="BE372" i="17"/>
  <c r="BF372" i="17" s="1"/>
  <c r="BE155" i="17"/>
  <c r="BF155" i="17" s="1"/>
  <c r="BD159" i="17"/>
  <c r="BE159" i="17" s="1"/>
  <c r="BF159" i="17" s="1"/>
  <c r="BE156" i="17"/>
  <c r="BF156" i="17" s="1"/>
  <c r="BE80" i="17"/>
  <c r="BF80" i="17" s="1"/>
  <c r="BD213" i="17"/>
  <c r="BE213" i="17" s="1"/>
  <c r="BF213" i="17" s="1"/>
  <c r="BE533" i="17"/>
  <c r="BF533" i="17" s="1"/>
  <c r="AX307" i="24"/>
  <c r="AW307" i="24"/>
  <c r="AX192" i="25"/>
  <c r="AW192" i="25"/>
  <c r="AX259" i="25"/>
  <c r="AW259" i="25"/>
  <c r="AX433" i="23"/>
  <c r="AW433" i="23"/>
  <c r="AX225" i="24"/>
  <c r="AW225" i="24"/>
  <c r="AW567" i="25"/>
  <c r="AX567" i="25"/>
  <c r="AM320" i="17"/>
  <c r="BB320" i="17"/>
  <c r="AR63" i="24"/>
  <c r="F63" i="24"/>
  <c r="BC63" i="24"/>
  <c r="E117" i="24"/>
  <c r="BD117" i="24"/>
  <c r="AO117" i="24"/>
  <c r="E523" i="24"/>
  <c r="AO523" i="24"/>
  <c r="BD523" i="24"/>
  <c r="E516" i="23"/>
  <c r="AO516" i="23"/>
  <c r="AV516" i="23" s="1"/>
  <c r="BD516" i="23"/>
  <c r="AO524" i="25"/>
  <c r="BD524" i="25"/>
  <c r="E524" i="25"/>
  <c r="BC250" i="25"/>
  <c r="BE250" i="25" s="1"/>
  <c r="F250" i="25"/>
  <c r="AR250" i="25"/>
  <c r="AQ66" i="24"/>
  <c r="AN66" i="24"/>
  <c r="AM506" i="17"/>
  <c r="BB506" i="17"/>
  <c r="C339" i="1"/>
  <c r="G438" i="25"/>
  <c r="G415" i="24"/>
  <c r="G631" i="23"/>
  <c r="E654" i="17"/>
  <c r="Q391" i="25"/>
  <c r="Q371" i="24"/>
  <c r="Q561" i="23"/>
  <c r="O574" i="17"/>
  <c r="Q355" i="25"/>
  <c r="Q336" i="24"/>
  <c r="Q515" i="23"/>
  <c r="O521" i="17"/>
  <c r="D336" i="1"/>
  <c r="H159" i="25"/>
  <c r="AQ159" i="25" s="1"/>
  <c r="H154" i="24"/>
  <c r="AQ154" i="24" s="1"/>
  <c r="H246" i="23"/>
  <c r="AQ246" i="23" s="1"/>
  <c r="F255" i="17"/>
  <c r="AO255" i="17" s="1"/>
  <c r="Q449" i="25"/>
  <c r="Q449" i="24"/>
  <c r="Q658" i="23"/>
  <c r="O652" i="17"/>
  <c r="D339" i="1"/>
  <c r="H438" i="25"/>
  <c r="AQ438" i="25" s="1"/>
  <c r="H415" i="24"/>
  <c r="AQ415" i="24" s="1"/>
  <c r="H631" i="23"/>
  <c r="AQ631" i="23" s="1"/>
  <c r="F654" i="17"/>
  <c r="AO654" i="17" s="1"/>
  <c r="AU175" i="23"/>
  <c r="AV175" i="23"/>
  <c r="AU473" i="17"/>
  <c r="AV473" i="17"/>
  <c r="AX576" i="25"/>
  <c r="AW576" i="25"/>
  <c r="AV156" i="23"/>
  <c r="AU156" i="23"/>
  <c r="BF409" i="23"/>
  <c r="BE409" i="23"/>
  <c r="AX558" i="24"/>
  <c r="AW558" i="24"/>
  <c r="AW287" i="24"/>
  <c r="AX287" i="24"/>
  <c r="AX334" i="24"/>
  <c r="AW334" i="24"/>
  <c r="BE38" i="23"/>
  <c r="BF38" i="23"/>
  <c r="AW148" i="23"/>
  <c r="AX148" i="23"/>
  <c r="AO496" i="17"/>
  <c r="AL496" i="17"/>
  <c r="AQ44" i="25"/>
  <c r="AN44" i="25"/>
  <c r="E249" i="23"/>
  <c r="AO249" i="23"/>
  <c r="BD249" i="23"/>
  <c r="BD143" i="25"/>
  <c r="AO143" i="25"/>
  <c r="E143" i="25"/>
  <c r="E3" i="24"/>
  <c r="BD3" i="24"/>
  <c r="AO3" i="24"/>
  <c r="F572" i="23"/>
  <c r="AR572" i="23"/>
  <c r="BC572" i="23"/>
  <c r="AR2" i="23"/>
  <c r="BC2" i="23"/>
  <c r="F2" i="23"/>
  <c r="AQ450" i="23"/>
  <c r="AN450" i="23"/>
  <c r="AR9" i="24"/>
  <c r="BC9" i="24"/>
  <c r="F9" i="24"/>
  <c r="BE575" i="24"/>
  <c r="BG575" i="24" s="1"/>
  <c r="BH575" i="24" s="1"/>
  <c r="BI575" i="24" s="1"/>
  <c r="BF575" i="24"/>
  <c r="BD289" i="25"/>
  <c r="AO289" i="25"/>
  <c r="E289" i="25"/>
  <c r="BE176" i="17"/>
  <c r="BF176" i="17" s="1"/>
  <c r="BE665" i="23"/>
  <c r="BF665" i="23"/>
  <c r="BF576" i="24"/>
  <c r="BE576" i="24"/>
  <c r="BG576" i="24" s="1"/>
  <c r="BH576" i="24" s="1"/>
  <c r="BI576" i="24" s="1"/>
  <c r="BF582" i="24"/>
  <c r="BE582" i="24"/>
  <c r="BG582" i="24" s="1"/>
  <c r="BH582" i="24" s="1"/>
  <c r="BI582" i="24" s="1"/>
  <c r="BF576" i="25"/>
  <c r="BG576" i="25" s="1"/>
  <c r="BH576" i="25" s="1"/>
  <c r="BF433" i="23"/>
  <c r="BE433" i="23"/>
  <c r="BG433" i="23" s="1"/>
  <c r="BH433" i="23" s="1"/>
  <c r="BI433" i="23" s="1"/>
  <c r="BF567" i="25"/>
  <c r="BG567" i="25" s="1"/>
  <c r="BH567" i="25" s="1"/>
  <c r="AS18" i="17"/>
  <c r="AT18" i="17"/>
  <c r="AU644" i="24"/>
  <c r="AV644" i="24"/>
  <c r="AX586" i="24"/>
  <c r="AW586" i="24"/>
  <c r="E310" i="23"/>
  <c r="AO310" i="23"/>
  <c r="BD310" i="23"/>
  <c r="AO38" i="24"/>
  <c r="E38" i="24"/>
  <c r="BD38" i="24"/>
  <c r="AM58" i="17"/>
  <c r="BB58" i="17"/>
  <c r="BC333" i="25"/>
  <c r="BE333" i="25" s="1"/>
  <c r="F333" i="25"/>
  <c r="AR333" i="25"/>
  <c r="E321" i="23"/>
  <c r="AO321" i="23"/>
  <c r="BD321" i="23"/>
  <c r="AQ218" i="24"/>
  <c r="AN218" i="24"/>
  <c r="AL182" i="17"/>
  <c r="BA182" i="17"/>
  <c r="BC182" i="17" s="1"/>
  <c r="BD182" i="17" s="1"/>
  <c r="AO182" i="17"/>
  <c r="AS182" i="17" s="1"/>
  <c r="AQ47" i="25"/>
  <c r="AN47" i="25"/>
  <c r="E514" i="23"/>
  <c r="BD514" i="23"/>
  <c r="AO514" i="23"/>
  <c r="AV514" i="23" s="1"/>
  <c r="AM465" i="17"/>
  <c r="BB465" i="17"/>
  <c r="BD61" i="25"/>
  <c r="AO61" i="25"/>
  <c r="E61" i="25"/>
  <c r="F3" i="23"/>
  <c r="BC3" i="23"/>
  <c r="AR3" i="23"/>
  <c r="AU3" i="23" s="1"/>
  <c r="AE629" i="1"/>
  <c r="E210" i="24"/>
  <c r="AO210" i="24"/>
  <c r="BD210" i="24"/>
  <c r="AP73" i="17"/>
  <c r="BA73" i="17"/>
  <c r="BC73" i="17" s="1"/>
  <c r="BD73" i="17" s="1"/>
  <c r="E523" i="25"/>
  <c r="BD523" i="25"/>
  <c r="AO523" i="25"/>
  <c r="AO280" i="23"/>
  <c r="E280" i="23"/>
  <c r="BD280" i="23"/>
  <c r="AO333" i="23"/>
  <c r="E333" i="23"/>
  <c r="BD333" i="23"/>
  <c r="BD637" i="25"/>
  <c r="BF637" i="25" s="1"/>
  <c r="BG637" i="25" s="1"/>
  <c r="BH637" i="25" s="1"/>
  <c r="AO637" i="25"/>
  <c r="AV637" i="25" s="1"/>
  <c r="E637" i="25"/>
  <c r="BD145" i="25"/>
  <c r="E145" i="25"/>
  <c r="AO145" i="25"/>
  <c r="AQ74" i="23"/>
  <c r="AN74" i="23"/>
  <c r="AM576" i="17"/>
  <c r="AT576" i="17" s="1"/>
  <c r="BB576" i="17"/>
  <c r="BC405" i="25"/>
  <c r="BE405" i="25" s="1"/>
  <c r="AR405" i="25"/>
  <c r="F405" i="25"/>
  <c r="E5" i="24"/>
  <c r="BD5" i="24"/>
  <c r="AO5" i="24"/>
  <c r="BD93" i="23"/>
  <c r="E93" i="23"/>
  <c r="AO93" i="23"/>
  <c r="BD110" i="25"/>
  <c r="E110" i="25"/>
  <c r="AO110" i="25"/>
  <c r="AR409" i="24"/>
  <c r="BC409" i="24"/>
  <c r="F409" i="24"/>
  <c r="E136" i="23"/>
  <c r="BD136" i="23"/>
  <c r="AO136" i="23"/>
  <c r="AM310" i="17"/>
  <c r="BB310" i="17"/>
  <c r="AM296" i="17"/>
  <c r="BB296" i="17"/>
  <c r="E392" i="25"/>
  <c r="AO392" i="25"/>
  <c r="BD392" i="25"/>
  <c r="AQ339" i="24"/>
  <c r="AN339" i="24"/>
  <c r="AQ338" i="23"/>
  <c r="AN338" i="23"/>
  <c r="AE286" i="1"/>
  <c r="AQ43" i="25"/>
  <c r="AN43" i="25"/>
  <c r="AO94" i="17"/>
  <c r="AL94" i="17"/>
  <c r="AQ24" i="24"/>
  <c r="AN24" i="24"/>
  <c r="BD445" i="23"/>
  <c r="AO445" i="23"/>
  <c r="E445" i="23"/>
  <c r="BE560" i="23"/>
  <c r="BG560" i="23" s="1"/>
  <c r="BH560" i="23" s="1"/>
  <c r="BI560" i="23" s="1"/>
  <c r="BF560" i="23"/>
  <c r="AU667" i="23"/>
  <c r="AV667" i="23"/>
  <c r="BJ35" i="17"/>
  <c r="AQ319" i="24"/>
  <c r="AN319" i="24"/>
  <c r="F340" i="23"/>
  <c r="AR340" i="23"/>
  <c r="BC340" i="23"/>
  <c r="BC20" i="24"/>
  <c r="AR20" i="24"/>
  <c r="F20" i="24"/>
  <c r="AM123" i="17"/>
  <c r="BB123" i="17"/>
  <c r="BC413" i="25"/>
  <c r="BE413" i="25" s="1"/>
  <c r="F413" i="25"/>
  <c r="AR413" i="25"/>
  <c r="AR82" i="23"/>
  <c r="F82" i="23"/>
  <c r="BC82" i="23"/>
  <c r="AM182" i="17"/>
  <c r="AT182" i="17" s="1"/>
  <c r="BB182" i="17"/>
  <c r="BC260" i="25"/>
  <c r="BE260" i="25" s="1"/>
  <c r="AR260" i="25"/>
  <c r="F260" i="25"/>
  <c r="AR219" i="24"/>
  <c r="F219" i="24"/>
  <c r="BC219" i="24"/>
  <c r="AR150" i="23"/>
  <c r="AU150" i="23" s="1"/>
  <c r="F150" i="23"/>
  <c r="BC150" i="23"/>
  <c r="BA100" i="17"/>
  <c r="BC100" i="17" s="1"/>
  <c r="BD100" i="17" s="1"/>
  <c r="AO100" i="17"/>
  <c r="AL100" i="17"/>
  <c r="AQ31" i="25"/>
  <c r="AN31" i="25"/>
  <c r="AQ294" i="24"/>
  <c r="AN294" i="24"/>
  <c r="AE301" i="1"/>
  <c r="BD95" i="25"/>
  <c r="E95" i="25"/>
  <c r="AO95" i="25"/>
  <c r="AR152" i="23"/>
  <c r="F152" i="23"/>
  <c r="BC152" i="23"/>
  <c r="AR482" i="23"/>
  <c r="BC482" i="23"/>
  <c r="F482" i="23"/>
  <c r="BF454" i="23"/>
  <c r="BE454" i="23"/>
  <c r="BF170" i="23"/>
  <c r="BE170" i="23"/>
  <c r="BG170" i="23" s="1"/>
  <c r="BH170" i="23" s="1"/>
  <c r="BI170" i="23" s="1"/>
  <c r="AW567" i="24"/>
  <c r="AY567" i="24" s="1"/>
  <c r="AZ567" i="24" s="1"/>
  <c r="BA567" i="24" s="1"/>
  <c r="AX567" i="24"/>
  <c r="AS165" i="17"/>
  <c r="AT165" i="17"/>
  <c r="AW566" i="25"/>
  <c r="AX566" i="25"/>
  <c r="BF639" i="24"/>
  <c r="BE639" i="24"/>
  <c r="AW146" i="23"/>
  <c r="AX146" i="23"/>
  <c r="BE460" i="23"/>
  <c r="BG460" i="23" s="1"/>
  <c r="BH460" i="23" s="1"/>
  <c r="BI460" i="23" s="1"/>
  <c r="BF460" i="23"/>
  <c r="AT147" i="17"/>
  <c r="AS147" i="17"/>
  <c r="AX587" i="24"/>
  <c r="AW587" i="24"/>
  <c r="BF204" i="23"/>
  <c r="BE204" i="23"/>
  <c r="BF651" i="25"/>
  <c r="BG651" i="25" s="1"/>
  <c r="BH651" i="25" s="1"/>
  <c r="AV107" i="25"/>
  <c r="AQ181" i="23"/>
  <c r="AN181" i="23"/>
  <c r="AE332" i="1"/>
  <c r="AN217" i="24"/>
  <c r="AQ217" i="24"/>
  <c r="AP190" i="17"/>
  <c r="BA190" i="17"/>
  <c r="BC190" i="17" s="1"/>
  <c r="BD190" i="17" s="1"/>
  <c r="BC398" i="25"/>
  <c r="BE398" i="25" s="1"/>
  <c r="AR398" i="25"/>
  <c r="F398" i="25"/>
  <c r="AP449" i="23"/>
  <c r="AV449" i="23" s="1"/>
  <c r="AN449" i="23"/>
  <c r="F530" i="24"/>
  <c r="BC530" i="24"/>
  <c r="AR530" i="24"/>
  <c r="AP195" i="17"/>
  <c r="AS195" i="17" s="1"/>
  <c r="BA195" i="17"/>
  <c r="BC195" i="17" s="1"/>
  <c r="BD195" i="17" s="1"/>
  <c r="BC150" i="25"/>
  <c r="BE150" i="25" s="1"/>
  <c r="F150" i="25"/>
  <c r="AR150" i="25"/>
  <c r="AO300" i="23"/>
  <c r="BD300" i="23"/>
  <c r="E300" i="23"/>
  <c r="AQ152" i="24"/>
  <c r="AN152" i="24"/>
  <c r="AP23" i="17"/>
  <c r="BA23" i="17"/>
  <c r="BC23" i="17" s="1"/>
  <c r="BD23" i="17" s="1"/>
  <c r="AN242" i="25"/>
  <c r="AQ242" i="25"/>
  <c r="E107" i="23"/>
  <c r="AO107" i="23"/>
  <c r="BD107" i="23"/>
  <c r="AE414" i="1"/>
  <c r="AQ523" i="24"/>
  <c r="AN523" i="24"/>
  <c r="AM323" i="17"/>
  <c r="BB323" i="17"/>
  <c r="BD394" i="25"/>
  <c r="AO394" i="25"/>
  <c r="E394" i="25"/>
  <c r="AO512" i="23"/>
  <c r="BD512" i="23"/>
  <c r="E512" i="23"/>
  <c r="E615" i="24"/>
  <c r="AO615" i="24"/>
  <c r="AV615" i="24" s="1"/>
  <c r="BD615" i="24"/>
  <c r="E65" i="23"/>
  <c r="AO65" i="23"/>
  <c r="AV65" i="23" s="1"/>
  <c r="BD65" i="23"/>
  <c r="AP52" i="17"/>
  <c r="BA52" i="17"/>
  <c r="BC52" i="17" s="1"/>
  <c r="BD52" i="17" s="1"/>
  <c r="E8" i="25"/>
  <c r="BD8" i="25"/>
  <c r="AO8" i="25"/>
  <c r="BC25" i="24"/>
  <c r="F25" i="24"/>
  <c r="AR25" i="24"/>
  <c r="AN628" i="24"/>
  <c r="AQ628" i="24"/>
  <c r="BC628" i="24"/>
  <c r="F628" i="24"/>
  <c r="BB464" i="17"/>
  <c r="BC39" i="25"/>
  <c r="BE39" i="25" s="1"/>
  <c r="AR39" i="25"/>
  <c r="F39" i="25"/>
  <c r="E29" i="24"/>
  <c r="BD29" i="24"/>
  <c r="AO29" i="24"/>
  <c r="AR55" i="24"/>
  <c r="BC55" i="24"/>
  <c r="F55" i="24"/>
  <c r="AR341" i="23"/>
  <c r="BC341" i="23"/>
  <c r="F341" i="23"/>
  <c r="AP342" i="17"/>
  <c r="BA342" i="17"/>
  <c r="BC342" i="17" s="1"/>
  <c r="BD342" i="17" s="1"/>
  <c r="AP144" i="17"/>
  <c r="BA144" i="17"/>
  <c r="BC144" i="17" s="1"/>
  <c r="BD144" i="17" s="1"/>
  <c r="AL561" i="17"/>
  <c r="AO561" i="17"/>
  <c r="BC277" i="25"/>
  <c r="BE277" i="25" s="1"/>
  <c r="AR277" i="25"/>
  <c r="F277" i="25"/>
  <c r="E324" i="24"/>
  <c r="AO324" i="24"/>
  <c r="BD324" i="24"/>
  <c r="BA465" i="17"/>
  <c r="BC465" i="17" s="1"/>
  <c r="BD465" i="17" s="1"/>
  <c r="AP465" i="17"/>
  <c r="AE243" i="1"/>
  <c r="BC91" i="25"/>
  <c r="BE91" i="25" s="1"/>
  <c r="AR91" i="25"/>
  <c r="F91" i="25"/>
  <c r="AQ156" i="24"/>
  <c r="AN156" i="24"/>
  <c r="BC653" i="25"/>
  <c r="BE653" i="25" s="1"/>
  <c r="AQ653" i="25"/>
  <c r="AU653" i="25" s="1"/>
  <c r="F653" i="25"/>
  <c r="AN653" i="25"/>
  <c r="E28" i="23"/>
  <c r="AO28" i="23"/>
  <c r="BD28" i="23"/>
  <c r="AM110" i="17"/>
  <c r="BB110" i="17"/>
  <c r="AQ39" i="25"/>
  <c r="AN39" i="25"/>
  <c r="AO141" i="23"/>
  <c r="E141" i="23"/>
  <c r="BD141" i="23"/>
  <c r="AM466" i="17"/>
  <c r="BB466" i="17"/>
  <c r="AE253" i="1"/>
  <c r="AO533" i="25"/>
  <c r="BD533" i="25"/>
  <c r="E533" i="25"/>
  <c r="AQ321" i="23"/>
  <c r="AV321" i="23" s="1"/>
  <c r="AN321" i="23"/>
  <c r="AO217" i="17"/>
  <c r="AL217" i="17"/>
  <c r="BE671" i="23"/>
  <c r="BG671" i="23" s="1"/>
  <c r="BH671" i="23" s="1"/>
  <c r="BI671" i="23" s="1"/>
  <c r="BF671" i="23"/>
  <c r="AT95" i="17"/>
  <c r="AS95" i="17"/>
  <c r="BE145" i="23"/>
  <c r="BG145" i="23" s="1"/>
  <c r="BH145" i="23" s="1"/>
  <c r="BI145" i="23" s="1"/>
  <c r="BF145" i="23"/>
  <c r="AL305" i="17"/>
  <c r="AO305" i="17"/>
  <c r="BD108" i="25"/>
  <c r="AO108" i="25"/>
  <c r="E108" i="25"/>
  <c r="BC451" i="23"/>
  <c r="AR451" i="23"/>
  <c r="F451" i="23"/>
  <c r="AO109" i="24"/>
  <c r="E109" i="24"/>
  <c r="BD109" i="24"/>
  <c r="AN535" i="23"/>
  <c r="BC535" i="23"/>
  <c r="AQ535" i="23"/>
  <c r="AU535" i="23" s="1"/>
  <c r="F535" i="23"/>
  <c r="BC224" i="25"/>
  <c r="BE224" i="25" s="1"/>
  <c r="F224" i="25"/>
  <c r="AR224" i="25"/>
  <c r="AU224" i="25" s="1"/>
  <c r="E4" i="25"/>
  <c r="BD4" i="25"/>
  <c r="AO4" i="25"/>
  <c r="BC242" i="25"/>
  <c r="BE242" i="25" s="1"/>
  <c r="AR242" i="25"/>
  <c r="AU242" i="25" s="1"/>
  <c r="F242" i="25"/>
  <c r="AU230" i="25"/>
  <c r="AV670" i="23"/>
  <c r="AU670" i="23"/>
  <c r="AV564" i="24"/>
  <c r="AW566" i="24"/>
  <c r="AX566" i="24"/>
  <c r="BE255" i="24"/>
  <c r="BG255" i="24" s="1"/>
  <c r="BH255" i="24" s="1"/>
  <c r="BI255" i="24" s="1"/>
  <c r="BF255" i="24"/>
  <c r="AW581" i="25"/>
  <c r="AY581" i="25" s="1"/>
  <c r="AZ581" i="25" s="1"/>
  <c r="BA581" i="25" s="1"/>
  <c r="AX581" i="25"/>
  <c r="BE317" i="23"/>
  <c r="BG317" i="23" s="1"/>
  <c r="BH317" i="23" s="1"/>
  <c r="BI317" i="23" s="1"/>
  <c r="BF317" i="23"/>
  <c r="AS665" i="17"/>
  <c r="AT665" i="17"/>
  <c r="BF610" i="25"/>
  <c r="BG610" i="25" s="1"/>
  <c r="BH610" i="25" s="1"/>
  <c r="AV380" i="25"/>
  <c r="BE666" i="23"/>
  <c r="BF666" i="23"/>
  <c r="BE84" i="17"/>
  <c r="BF84" i="17" s="1"/>
  <c r="BD552" i="23"/>
  <c r="AO552" i="23"/>
  <c r="E552" i="23"/>
  <c r="BA296" i="17"/>
  <c r="BC296" i="17" s="1"/>
  <c r="BD296" i="17" s="1"/>
  <c r="AP296" i="17"/>
  <c r="AS296" i="17" s="1"/>
  <c r="BD254" i="25"/>
  <c r="AO254" i="25"/>
  <c r="E254" i="25"/>
  <c r="BD408" i="23"/>
  <c r="AO408" i="23"/>
  <c r="E408" i="23"/>
  <c r="AE283" i="1"/>
  <c r="AQ111" i="24"/>
  <c r="AN111" i="24"/>
  <c r="AM220" i="17"/>
  <c r="BB220" i="17"/>
  <c r="AO655" i="25"/>
  <c r="E655" i="25"/>
  <c r="BD655" i="25"/>
  <c r="AO326" i="23"/>
  <c r="BD326" i="23"/>
  <c r="E326" i="23"/>
  <c r="AE367" i="1"/>
  <c r="AO319" i="24"/>
  <c r="BD319" i="24"/>
  <c r="E319" i="24"/>
  <c r="AM140" i="17"/>
  <c r="BB140" i="17"/>
  <c r="BD77" i="25"/>
  <c r="AO77" i="25"/>
  <c r="E77" i="25"/>
  <c r="AR110" i="23"/>
  <c r="BC110" i="23"/>
  <c r="F110" i="23"/>
  <c r="AE411" i="1"/>
  <c r="AQ76" i="24"/>
  <c r="AN76" i="24"/>
  <c r="AN395" i="17"/>
  <c r="AT395" i="17" s="1"/>
  <c r="AL395" i="17"/>
  <c r="BC89" i="25"/>
  <c r="BE89" i="25" s="1"/>
  <c r="AR89" i="25"/>
  <c r="F89" i="25"/>
  <c r="BB108" i="17"/>
  <c r="AO177" i="23"/>
  <c r="AV177" i="23" s="1"/>
  <c r="E177" i="23"/>
  <c r="BD177" i="23"/>
  <c r="E628" i="25"/>
  <c r="BD628" i="25"/>
  <c r="BA315" i="17"/>
  <c r="BC315" i="17" s="1"/>
  <c r="BD315" i="17" s="1"/>
  <c r="AP315" i="17"/>
  <c r="BC98" i="25"/>
  <c r="BE98" i="25" s="1"/>
  <c r="F98" i="25"/>
  <c r="AR98" i="25"/>
  <c r="AU98" i="25" s="1"/>
  <c r="AO87" i="24"/>
  <c r="E87" i="24"/>
  <c r="BD87" i="24"/>
  <c r="BA316" i="17"/>
  <c r="BC316" i="17" s="1"/>
  <c r="BD316" i="17" s="1"/>
  <c r="AO316" i="17"/>
  <c r="AS316" i="17" s="1"/>
  <c r="AL316" i="17"/>
  <c r="BC343" i="25"/>
  <c r="BE343" i="25" s="1"/>
  <c r="AR343" i="25"/>
  <c r="AU343" i="25" s="1"/>
  <c r="F343" i="25"/>
  <c r="AR6" i="24"/>
  <c r="F6" i="24"/>
  <c r="BC6" i="24"/>
  <c r="BD341" i="23"/>
  <c r="E341" i="23"/>
  <c r="AO341" i="23"/>
  <c r="AE327" i="1"/>
  <c r="BC387" i="25"/>
  <c r="BE387" i="25" s="1"/>
  <c r="AR387" i="25"/>
  <c r="F387" i="25"/>
  <c r="AQ211" i="24"/>
  <c r="AN211" i="24"/>
  <c r="AW346" i="25"/>
  <c r="AY346" i="25" s="1"/>
  <c r="AZ346" i="25" s="1"/>
  <c r="BA346" i="25" s="1"/>
  <c r="AX346" i="25"/>
  <c r="AV103" i="25"/>
  <c r="AO601" i="23"/>
  <c r="E601" i="23"/>
  <c r="BD601" i="23"/>
  <c r="BA392" i="17"/>
  <c r="BC392" i="17" s="1"/>
  <c r="BD392" i="17" s="1"/>
  <c r="AP392" i="17"/>
  <c r="AQ377" i="25"/>
  <c r="AN377" i="25"/>
  <c r="E90" i="23"/>
  <c r="AO90" i="23"/>
  <c r="BD90" i="23"/>
  <c r="BD116" i="25"/>
  <c r="E116" i="25"/>
  <c r="AO116" i="25"/>
  <c r="BC14" i="23"/>
  <c r="AQ14" i="23"/>
  <c r="AU14" i="23" s="1"/>
  <c r="F14" i="23"/>
  <c r="AN14" i="23"/>
  <c r="AE379" i="1"/>
  <c r="AQ22" i="24"/>
  <c r="AN22" i="24"/>
  <c r="AO392" i="17"/>
  <c r="AL392" i="17"/>
  <c r="BC85" i="25"/>
  <c r="BE85" i="25" s="1"/>
  <c r="F85" i="25"/>
  <c r="AR85" i="25"/>
  <c r="E237" i="25"/>
  <c r="AO237" i="25"/>
  <c r="BD237" i="25"/>
  <c r="BE619" i="24"/>
  <c r="BG619" i="24" s="1"/>
  <c r="BH619" i="24" s="1"/>
  <c r="BI619" i="24" s="1"/>
  <c r="BF619" i="24"/>
  <c r="BD285" i="24"/>
  <c r="AO285" i="24"/>
  <c r="E285" i="24"/>
  <c r="BF159" i="23"/>
  <c r="BE159" i="23"/>
  <c r="BG159" i="23" s="1"/>
  <c r="BH159" i="23" s="1"/>
  <c r="BI159" i="23" s="1"/>
  <c r="BC392" i="25"/>
  <c r="BE392" i="25" s="1"/>
  <c r="AR392" i="25"/>
  <c r="F392" i="25"/>
  <c r="AQ552" i="23"/>
  <c r="AN552" i="23"/>
  <c r="AE329" i="1"/>
  <c r="AP220" i="17"/>
  <c r="BA220" i="17"/>
  <c r="BC220" i="17" s="1"/>
  <c r="BD220" i="17" s="1"/>
  <c r="BC535" i="25"/>
  <c r="BE535" i="25" s="1"/>
  <c r="F535" i="25"/>
  <c r="AR535" i="25"/>
  <c r="AQ232" i="23"/>
  <c r="AN232" i="23"/>
  <c r="AE288" i="1"/>
  <c r="AR40" i="24"/>
  <c r="F40" i="24"/>
  <c r="BC40" i="24"/>
  <c r="F459" i="23"/>
  <c r="AR459" i="23"/>
  <c r="BC459" i="23"/>
  <c r="AE320" i="1"/>
  <c r="AQ61" i="25"/>
  <c r="AN61" i="25"/>
  <c r="E215" i="24"/>
  <c r="BD215" i="24"/>
  <c r="AO215" i="24"/>
  <c r="AO200" i="23"/>
  <c r="E200" i="23"/>
  <c r="BD200" i="23"/>
  <c r="BC532" i="25"/>
  <c r="BE532" i="25" s="1"/>
  <c r="F532" i="25"/>
  <c r="AR532" i="25"/>
  <c r="AO154" i="23"/>
  <c r="E154" i="23"/>
  <c r="BD154" i="23"/>
  <c r="E531" i="24"/>
  <c r="AO531" i="24"/>
  <c r="BD531" i="24"/>
  <c r="AQ4" i="23"/>
  <c r="AN4" i="23"/>
  <c r="AM23" i="17"/>
  <c r="BB23" i="17"/>
  <c r="AM315" i="17"/>
  <c r="BB315" i="17"/>
  <c r="BF626" i="24"/>
  <c r="BE626" i="24"/>
  <c r="BE309" i="24"/>
  <c r="BF309" i="24"/>
  <c r="AV68" i="17"/>
  <c r="AU68" i="17"/>
  <c r="AW68" i="17" s="1"/>
  <c r="AX68" i="17" s="1"/>
  <c r="AY68" i="17" s="1"/>
  <c r="AT572" i="17"/>
  <c r="AW572" i="17" s="1"/>
  <c r="AX572" i="17" s="1"/>
  <c r="AY572" i="17" s="1"/>
  <c r="AW617" i="25"/>
  <c r="AX617" i="25"/>
  <c r="AW559" i="25"/>
  <c r="AX559" i="25"/>
  <c r="AV394" i="23"/>
  <c r="AU394" i="23"/>
  <c r="BE523" i="23"/>
  <c r="BG523" i="23" s="1"/>
  <c r="BH523" i="23" s="1"/>
  <c r="BI523" i="23" s="1"/>
  <c r="BF523" i="23"/>
  <c r="AV104" i="23"/>
  <c r="AU104" i="23"/>
  <c r="BF559" i="25"/>
  <c r="BG559" i="25" s="1"/>
  <c r="BH559" i="25" s="1"/>
  <c r="BE370" i="23"/>
  <c r="BF370" i="23"/>
  <c r="BF611" i="25"/>
  <c r="BG611" i="25" s="1"/>
  <c r="BH611" i="25" s="1"/>
  <c r="AL491" i="17"/>
  <c r="AU664" i="24"/>
  <c r="AV664" i="24"/>
  <c r="AU671" i="25"/>
  <c r="AV671" i="25"/>
  <c r="AU432" i="23"/>
  <c r="BE547" i="17"/>
  <c r="BF547" i="17" s="1"/>
  <c r="BF667" i="25"/>
  <c r="BG667" i="25" s="1"/>
  <c r="BH667" i="25" s="1"/>
  <c r="BF399" i="23"/>
  <c r="BE399" i="23"/>
  <c r="AQ278" i="24"/>
  <c r="AN278" i="24"/>
  <c r="BA232" i="17"/>
  <c r="BC232" i="17" s="1"/>
  <c r="BD232" i="17" s="1"/>
  <c r="BE232" i="17" s="1"/>
  <c r="BF232" i="17" s="1"/>
  <c r="AO232" i="17"/>
  <c r="AS232" i="17" s="1"/>
  <c r="AL232" i="17"/>
  <c r="BC321" i="25"/>
  <c r="BE321" i="25" s="1"/>
  <c r="AR321" i="25"/>
  <c r="F321" i="25"/>
  <c r="E59" i="23"/>
  <c r="BD59" i="23"/>
  <c r="AO59" i="23"/>
  <c r="AP47" i="17"/>
  <c r="BA47" i="17"/>
  <c r="BC47" i="17" s="1"/>
  <c r="BD47" i="17" s="1"/>
  <c r="AO92" i="23"/>
  <c r="E92" i="23"/>
  <c r="BD92" i="23"/>
  <c r="AO653" i="24"/>
  <c r="E653" i="24"/>
  <c r="BD653" i="24"/>
  <c r="AM89" i="17"/>
  <c r="BB89" i="17"/>
  <c r="BD142" i="25"/>
  <c r="BF142" i="25" s="1"/>
  <c r="BG142" i="25" s="1"/>
  <c r="BH142" i="25" s="1"/>
  <c r="E142" i="25"/>
  <c r="AO142" i="25"/>
  <c r="AQ621" i="23"/>
  <c r="AN621" i="23"/>
  <c r="AO349" i="24"/>
  <c r="E349" i="24"/>
  <c r="BD349" i="24"/>
  <c r="BA15" i="17"/>
  <c r="BC15" i="17" s="1"/>
  <c r="BD15" i="17" s="1"/>
  <c r="AP15" i="17"/>
  <c r="AS15" i="17" s="1"/>
  <c r="AE620" i="1"/>
  <c r="E279" i="24"/>
  <c r="AO279" i="24"/>
  <c r="BD279" i="24"/>
  <c r="AO261" i="17"/>
  <c r="AL261" i="17"/>
  <c r="AO138" i="25"/>
  <c r="BD138" i="25"/>
  <c r="E138" i="25"/>
  <c r="AR237" i="24"/>
  <c r="F237" i="24"/>
  <c r="BC237" i="24"/>
  <c r="AR319" i="24"/>
  <c r="BC319" i="24"/>
  <c r="F319" i="24"/>
  <c r="AO171" i="23"/>
  <c r="E171" i="23"/>
  <c r="BD171" i="23"/>
  <c r="AO154" i="17"/>
  <c r="AL154" i="17"/>
  <c r="BC70" i="25"/>
  <c r="BE70" i="25" s="1"/>
  <c r="AR70" i="25"/>
  <c r="F70" i="25"/>
  <c r="BC413" i="23"/>
  <c r="F413" i="23"/>
  <c r="AR413" i="23"/>
  <c r="E652" i="24"/>
  <c r="BD652" i="24"/>
  <c r="AO652" i="24"/>
  <c r="AP26" i="17"/>
  <c r="BA26" i="17"/>
  <c r="BC26" i="17" s="1"/>
  <c r="BD26" i="17" s="1"/>
  <c r="AQ221" i="24"/>
  <c r="AN221" i="24"/>
  <c r="BA20" i="17"/>
  <c r="BC20" i="17" s="1"/>
  <c r="BD20" i="17" s="1"/>
  <c r="AP20" i="17"/>
  <c r="AQ154" i="23"/>
  <c r="AN154" i="23"/>
  <c r="AQ7" i="23"/>
  <c r="AN7" i="23"/>
  <c r="AQ145" i="25"/>
  <c r="AN145" i="25"/>
  <c r="AR551" i="23"/>
  <c r="F551" i="23"/>
  <c r="BC551" i="23"/>
  <c r="AM403" i="17"/>
  <c r="BB403" i="17"/>
  <c r="AO23" i="17"/>
  <c r="AL23" i="17"/>
  <c r="AN406" i="25"/>
  <c r="AQ406" i="25"/>
  <c r="E568" i="23"/>
  <c r="AO568" i="23"/>
  <c r="BD568" i="23"/>
  <c r="AM454" i="17"/>
  <c r="BB454" i="17"/>
  <c r="BE562" i="24"/>
  <c r="BF562" i="24"/>
  <c r="AM183" i="17"/>
  <c r="BB183" i="17"/>
  <c r="BC8" i="25"/>
  <c r="BE8" i="25" s="1"/>
  <c r="AR8" i="25"/>
  <c r="F8" i="25"/>
  <c r="AR86" i="23"/>
  <c r="F86" i="23"/>
  <c r="BC86" i="23"/>
  <c r="AR29" i="24"/>
  <c r="BC29" i="24"/>
  <c r="F29" i="24"/>
  <c r="AL493" i="17"/>
  <c r="AO493" i="17"/>
  <c r="AQ360" i="25"/>
  <c r="AN360" i="25"/>
  <c r="E19" i="23"/>
  <c r="AO19" i="23"/>
  <c r="BD19" i="23"/>
  <c r="AE637" i="1"/>
  <c r="AQ333" i="25"/>
  <c r="AN333" i="25"/>
  <c r="AQ119" i="24"/>
  <c r="AN119" i="24"/>
  <c r="AL244" i="17"/>
  <c r="AO244" i="17"/>
  <c r="BC636" i="25"/>
  <c r="BE636" i="25" s="1"/>
  <c r="AN636" i="25"/>
  <c r="AQ636" i="25"/>
  <c r="AU636" i="25" s="1"/>
  <c r="F636" i="25"/>
  <c r="AR348" i="23"/>
  <c r="BC348" i="23"/>
  <c r="F348" i="23"/>
  <c r="AR65" i="23"/>
  <c r="F65" i="23"/>
  <c r="BC65" i="23"/>
  <c r="AP27" i="17"/>
  <c r="BA27" i="17"/>
  <c r="BC27" i="17" s="1"/>
  <c r="BD27" i="17" s="1"/>
  <c r="BF157" i="23"/>
  <c r="BE157" i="23"/>
  <c r="AV575" i="24"/>
  <c r="AE374" i="1"/>
  <c r="AN68" i="24"/>
  <c r="AQ68" i="24"/>
  <c r="AP86" i="17"/>
  <c r="AS86" i="17" s="1"/>
  <c r="BA86" i="17"/>
  <c r="BC86" i="17" s="1"/>
  <c r="BD86" i="17" s="1"/>
  <c r="AM616" i="17"/>
  <c r="BB616" i="17"/>
  <c r="AM132" i="17"/>
  <c r="BB132" i="17"/>
  <c r="AU156" i="17"/>
  <c r="AW156" i="17" s="1"/>
  <c r="AX156" i="17" s="1"/>
  <c r="AY156" i="17" s="1"/>
  <c r="AV156" i="17"/>
  <c r="AV201" i="24"/>
  <c r="AR16" i="24"/>
  <c r="F16" i="24"/>
  <c r="BC16" i="24"/>
  <c r="BF650" i="24"/>
  <c r="BE650" i="24"/>
  <c r="BE463" i="23"/>
  <c r="BG463" i="23" s="1"/>
  <c r="BH463" i="23" s="1"/>
  <c r="BI463" i="23" s="1"/>
  <c r="BF463" i="23"/>
  <c r="BF649" i="25"/>
  <c r="BG649" i="25" s="1"/>
  <c r="BH649" i="25" s="1"/>
  <c r="BF559" i="24"/>
  <c r="BE559" i="24"/>
  <c r="BG559" i="24" s="1"/>
  <c r="BH559" i="24" s="1"/>
  <c r="BI559" i="24" s="1"/>
  <c r="AV433" i="23"/>
  <c r="AY433" i="23" s="1"/>
  <c r="AZ433" i="23" s="1"/>
  <c r="BA433" i="23" s="1"/>
  <c r="AL539" i="17"/>
  <c r="BF663" i="25"/>
  <c r="BG663" i="25" s="1"/>
  <c r="BH663" i="25" s="1"/>
  <c r="AX158" i="23"/>
  <c r="AW158" i="23"/>
  <c r="AV344" i="23"/>
  <c r="AU296" i="23"/>
  <c r="AS99" i="17"/>
  <c r="AT99" i="17"/>
  <c r="AV228" i="24"/>
  <c r="BB316" i="17"/>
  <c r="BE311" i="23"/>
  <c r="BF311" i="23"/>
  <c r="AV560" i="24"/>
  <c r="BF613" i="24"/>
  <c r="BE613" i="24"/>
  <c r="AV583" i="24"/>
  <c r="BF346" i="25"/>
  <c r="BG346" i="25" s="1"/>
  <c r="BH346" i="25" s="1"/>
  <c r="BF351" i="25"/>
  <c r="BG351" i="25" s="1"/>
  <c r="BH351" i="25" s="1"/>
  <c r="AW569" i="25"/>
  <c r="AX569" i="25"/>
  <c r="AV189" i="23"/>
  <c r="E621" i="23"/>
  <c r="AO621" i="23"/>
  <c r="AV621" i="23" s="1"/>
  <c r="BD621" i="23"/>
  <c r="E85" i="24"/>
  <c r="AO85" i="24"/>
  <c r="BD85" i="24"/>
  <c r="AM227" i="17"/>
  <c r="BB227" i="17"/>
  <c r="BD150" i="25"/>
  <c r="BF150" i="25" s="1"/>
  <c r="BG150" i="25" s="1"/>
  <c r="BH150" i="25" s="1"/>
  <c r="AO150" i="25"/>
  <c r="E150" i="25"/>
  <c r="E155" i="23"/>
  <c r="AO155" i="23"/>
  <c r="BD155" i="23"/>
  <c r="AR99" i="24"/>
  <c r="F99" i="24"/>
  <c r="BC99" i="24"/>
  <c r="BB352" i="17"/>
  <c r="BD131" i="25"/>
  <c r="E131" i="25"/>
  <c r="AO131" i="25"/>
  <c r="E14" i="24"/>
  <c r="BD14" i="24"/>
  <c r="AO14" i="24"/>
  <c r="AM129" i="17"/>
  <c r="BB129" i="17"/>
  <c r="AO182" i="25"/>
  <c r="BD182" i="25"/>
  <c r="BF182" i="25" s="1"/>
  <c r="BG182" i="25" s="1"/>
  <c r="BH182" i="25" s="1"/>
  <c r="E182" i="25"/>
  <c r="AQ90" i="23"/>
  <c r="AN90" i="23"/>
  <c r="AQ49" i="25"/>
  <c r="AN49" i="25"/>
  <c r="E77" i="23"/>
  <c r="AO77" i="23"/>
  <c r="BD77" i="23"/>
  <c r="AM54" i="17"/>
  <c r="BB54" i="17"/>
  <c r="E324" i="23"/>
  <c r="AO324" i="23"/>
  <c r="BD324" i="23"/>
  <c r="AQ300" i="24"/>
  <c r="AN300" i="24"/>
  <c r="AO632" i="17"/>
  <c r="AL632" i="17"/>
  <c r="BD104" i="25"/>
  <c r="E104" i="25"/>
  <c r="AO104" i="25"/>
  <c r="BC50" i="24"/>
  <c r="AR50" i="24"/>
  <c r="F50" i="24"/>
  <c r="AM244" i="17"/>
  <c r="AT244" i="17" s="1"/>
  <c r="BB244" i="17"/>
  <c r="AN45" i="25"/>
  <c r="AQ45" i="25"/>
  <c r="AQ110" i="24"/>
  <c r="AN110" i="24"/>
  <c r="AP377" i="17"/>
  <c r="BA377" i="17"/>
  <c r="BC377" i="17" s="1"/>
  <c r="BD377" i="17" s="1"/>
  <c r="AM26" i="17"/>
  <c r="BB26" i="17"/>
  <c r="AN15" i="25"/>
  <c r="AQ15" i="25"/>
  <c r="E40" i="23"/>
  <c r="BD40" i="23"/>
  <c r="AO40" i="23"/>
  <c r="AR7" i="24"/>
  <c r="F7" i="24"/>
  <c r="BC7" i="24"/>
  <c r="AQ65" i="23"/>
  <c r="AN65" i="23"/>
  <c r="AO576" i="17"/>
  <c r="AL576" i="17"/>
  <c r="BC254" i="25"/>
  <c r="BE254" i="25" s="1"/>
  <c r="BF254" i="25" s="1"/>
  <c r="BG254" i="25" s="1"/>
  <c r="BH254" i="25" s="1"/>
  <c r="AR254" i="25"/>
  <c r="F254" i="25"/>
  <c r="AQ90" i="24"/>
  <c r="AN90" i="24"/>
  <c r="AR568" i="23"/>
  <c r="F568" i="23"/>
  <c r="BC568" i="23"/>
  <c r="AQ196" i="23"/>
  <c r="AN196" i="23"/>
  <c r="BE421" i="17"/>
  <c r="BF421" i="17" s="1"/>
  <c r="E219" i="24"/>
  <c r="AO219" i="24"/>
  <c r="BD219" i="24"/>
  <c r="AP174" i="17"/>
  <c r="BA174" i="17"/>
  <c r="BC174" i="17" s="1"/>
  <c r="BD174" i="17" s="1"/>
  <c r="AO533" i="23"/>
  <c r="E533" i="23"/>
  <c r="BD533" i="23"/>
  <c r="AE282" i="1"/>
  <c r="AR158" i="25"/>
  <c r="BC158" i="25"/>
  <c r="BE158" i="25" s="1"/>
  <c r="F158" i="25"/>
  <c r="AR45" i="24"/>
  <c r="BC45" i="24"/>
  <c r="F45" i="24"/>
  <c r="BD472" i="23"/>
  <c r="E472" i="23"/>
  <c r="AO472" i="23"/>
  <c r="AQ141" i="23"/>
  <c r="AN141" i="23"/>
  <c r="AE625" i="1"/>
  <c r="E628" i="23"/>
  <c r="AO628" i="23"/>
  <c r="BD628" i="23"/>
  <c r="AO85" i="17"/>
  <c r="AL85" i="17"/>
  <c r="BD341" i="25"/>
  <c r="AO341" i="25"/>
  <c r="E341" i="25"/>
  <c r="BD43" i="25"/>
  <c r="AO43" i="25"/>
  <c r="E43" i="25"/>
  <c r="AV629" i="25"/>
  <c r="AU629" i="25"/>
  <c r="AU124" i="23"/>
  <c r="AV124" i="23"/>
  <c r="AO193" i="24"/>
  <c r="BD193" i="24"/>
  <c r="E193" i="24"/>
  <c r="AQ115" i="25"/>
  <c r="AN115" i="25"/>
  <c r="AQ34" i="25"/>
  <c r="AN34" i="25"/>
  <c r="AR111" i="23"/>
  <c r="BC111" i="23"/>
  <c r="F111" i="23"/>
  <c r="AU130" i="23"/>
  <c r="AT13" i="17"/>
  <c r="BF571" i="23"/>
  <c r="BE571" i="23"/>
  <c r="BF647" i="24"/>
  <c r="BE647" i="24"/>
  <c r="BG647" i="24" s="1"/>
  <c r="BH647" i="24" s="1"/>
  <c r="BI647" i="24" s="1"/>
  <c r="AU228" i="24"/>
  <c r="BE612" i="23"/>
  <c r="BF612" i="23"/>
  <c r="AS127" i="17"/>
  <c r="BF589" i="25"/>
  <c r="BG589" i="25" s="1"/>
  <c r="BH589" i="25" s="1"/>
  <c r="E316" i="25"/>
  <c r="BD316" i="25"/>
  <c r="AO316" i="25"/>
  <c r="BE190" i="23"/>
  <c r="BF190" i="23"/>
  <c r="BD100" i="23"/>
  <c r="E100" i="23"/>
  <c r="AO100" i="23"/>
  <c r="BC177" i="24"/>
  <c r="F177" i="24"/>
  <c r="AR177" i="24"/>
  <c r="AQ44" i="24"/>
  <c r="AN44" i="24"/>
  <c r="BC627" i="25"/>
  <c r="BE627" i="25" s="1"/>
  <c r="F627" i="25"/>
  <c r="AQ627" i="25"/>
  <c r="AU627" i="25" s="1"/>
  <c r="AN627" i="25"/>
  <c r="AM446" i="17"/>
  <c r="BB446" i="17"/>
  <c r="E157" i="24"/>
  <c r="AO157" i="24"/>
  <c r="BD157" i="24"/>
  <c r="E5" i="23"/>
  <c r="AO5" i="23"/>
  <c r="BD5" i="23"/>
  <c r="BC628" i="23"/>
  <c r="AR628" i="23"/>
  <c r="F628" i="23"/>
  <c r="BD93" i="25"/>
  <c r="E93" i="25"/>
  <c r="AO93" i="25"/>
  <c r="AQ201" i="25"/>
  <c r="AN201" i="25"/>
  <c r="AQ104" i="25"/>
  <c r="AN104" i="25"/>
  <c r="AX362" i="23"/>
  <c r="AW362" i="23"/>
  <c r="BE334" i="24"/>
  <c r="BF334" i="24"/>
  <c r="AQ282" i="23"/>
  <c r="AN282" i="23"/>
  <c r="AM174" i="17"/>
  <c r="BB174" i="17"/>
  <c r="BD3" i="25"/>
  <c r="E3" i="25"/>
  <c r="AO3" i="25"/>
  <c r="F349" i="24"/>
  <c r="AR349" i="24"/>
  <c r="BC349" i="24"/>
  <c r="AR2" i="24"/>
  <c r="F2" i="24"/>
  <c r="BC2" i="24"/>
  <c r="AL219" i="17"/>
  <c r="AO219" i="17"/>
  <c r="AX575" i="24"/>
  <c r="AW575" i="24"/>
  <c r="AW576" i="24"/>
  <c r="AY576" i="24" s="1"/>
  <c r="AZ576" i="24" s="1"/>
  <c r="BA576" i="24" s="1"/>
  <c r="AX576" i="24"/>
  <c r="AU117" i="23"/>
  <c r="AV117" i="23"/>
  <c r="AV24" i="17"/>
  <c r="AU24" i="17"/>
  <c r="AV572" i="17"/>
  <c r="AU572" i="17"/>
  <c r="AV166" i="23"/>
  <c r="AU166" i="23"/>
  <c r="AW582" i="24"/>
  <c r="AX582" i="24"/>
  <c r="BE186" i="17"/>
  <c r="BF186" i="17" s="1"/>
  <c r="AU421" i="17"/>
  <c r="AV421" i="17"/>
  <c r="AN516" i="23"/>
  <c r="AV148" i="17"/>
  <c r="AU148" i="17"/>
  <c r="AV547" i="17"/>
  <c r="AU547" i="17"/>
  <c r="AO198" i="24"/>
  <c r="E198" i="24"/>
  <c r="BD198" i="24"/>
  <c r="AO193" i="17"/>
  <c r="AS193" i="17" s="1"/>
  <c r="AL193" i="17"/>
  <c r="BD17" i="25"/>
  <c r="AO17" i="25"/>
  <c r="E17" i="25"/>
  <c r="BA309" i="17"/>
  <c r="BC309" i="17" s="1"/>
  <c r="BD309" i="17" s="1"/>
  <c r="AO309" i="17"/>
  <c r="AL309" i="17"/>
  <c r="AQ180" i="23"/>
  <c r="AU180" i="23" s="1"/>
  <c r="F180" i="23"/>
  <c r="BC180" i="23"/>
  <c r="AN180" i="23"/>
  <c r="AR3" i="24"/>
  <c r="BC3" i="24"/>
  <c r="F3" i="24"/>
  <c r="AM24" i="17"/>
  <c r="AT24" i="17" s="1"/>
  <c r="AW24" i="17" s="1"/>
  <c r="AX24" i="17" s="1"/>
  <c r="AY24" i="17" s="1"/>
  <c r="BB24" i="17"/>
  <c r="BE24" i="17" s="1"/>
  <c r="BF24" i="17" s="1"/>
  <c r="E103" i="24"/>
  <c r="AO103" i="24"/>
  <c r="BD103" i="24"/>
  <c r="AQ76" i="23"/>
  <c r="AN76" i="23"/>
  <c r="AO294" i="24"/>
  <c r="E294" i="24"/>
  <c r="BD294" i="24"/>
  <c r="AV430" i="17"/>
  <c r="AU430" i="17"/>
  <c r="AE380" i="1"/>
  <c r="AR215" i="24"/>
  <c r="F215" i="24"/>
  <c r="BC215" i="24"/>
  <c r="AP175" i="17"/>
  <c r="BA175" i="17"/>
  <c r="BC175" i="17" s="1"/>
  <c r="BD175" i="17" s="1"/>
  <c r="BC106" i="25"/>
  <c r="BE106" i="25" s="1"/>
  <c r="AR106" i="25"/>
  <c r="F106" i="25"/>
  <c r="AO9" i="23"/>
  <c r="E9" i="23"/>
  <c r="BD9" i="23"/>
  <c r="BC46" i="24"/>
  <c r="AR46" i="24"/>
  <c r="F46" i="24"/>
  <c r="AO180" i="23"/>
  <c r="E180" i="23"/>
  <c r="BD180" i="23"/>
  <c r="BC236" i="25"/>
  <c r="BE236" i="25" s="1"/>
  <c r="AR236" i="25"/>
  <c r="F236" i="25"/>
  <c r="AR85" i="24"/>
  <c r="F85" i="24"/>
  <c r="BC85" i="24"/>
  <c r="F105" i="23"/>
  <c r="AQ105" i="23"/>
  <c r="AU105" i="23" s="1"/>
  <c r="AN105" i="23"/>
  <c r="BC105" i="23"/>
  <c r="AE370" i="1"/>
  <c r="AQ329" i="25"/>
  <c r="AN329" i="25"/>
  <c r="AM14" i="17"/>
  <c r="BB14" i="17"/>
  <c r="BC87" i="24"/>
  <c r="F87" i="24"/>
  <c r="AR87" i="24"/>
  <c r="AR313" i="24"/>
  <c r="F313" i="24"/>
  <c r="BC313" i="24"/>
  <c r="BF427" i="23"/>
  <c r="BE427" i="23"/>
  <c r="BG427" i="23" s="1"/>
  <c r="BH427" i="23" s="1"/>
  <c r="BI427" i="23" s="1"/>
  <c r="AX577" i="23"/>
  <c r="AW577" i="23"/>
  <c r="AU648" i="25"/>
  <c r="AV648" i="25"/>
  <c r="AV636" i="25"/>
  <c r="AV669" i="24"/>
  <c r="AU669" i="24"/>
  <c r="AU107" i="25"/>
  <c r="BF587" i="24"/>
  <c r="BE587" i="24"/>
  <c r="AW577" i="25"/>
  <c r="AY577" i="25" s="1"/>
  <c r="AZ577" i="25" s="1"/>
  <c r="BA577" i="25" s="1"/>
  <c r="AX577" i="25"/>
  <c r="AQ123" i="24"/>
  <c r="AN123" i="24"/>
  <c r="AO202" i="17"/>
  <c r="AL202" i="17"/>
  <c r="AQ250" i="25"/>
  <c r="AN250" i="25"/>
  <c r="AR248" i="23"/>
  <c r="BC248" i="23"/>
  <c r="F248" i="23"/>
  <c r="AP440" i="24"/>
  <c r="AV440" i="24" s="1"/>
  <c r="AN440" i="24"/>
  <c r="AO124" i="17"/>
  <c r="AL124" i="17"/>
  <c r="AR530" i="25"/>
  <c r="BC530" i="25"/>
  <c r="BE530" i="25" s="1"/>
  <c r="F530" i="25"/>
  <c r="AR25" i="23"/>
  <c r="F25" i="23"/>
  <c r="BC25" i="23"/>
  <c r="AO217" i="24"/>
  <c r="AV217" i="24" s="1"/>
  <c r="E217" i="24"/>
  <c r="BD217" i="24"/>
  <c r="AN124" i="25"/>
  <c r="AQ124" i="25"/>
  <c r="BC53" i="23"/>
  <c r="F53" i="23"/>
  <c r="AR53" i="23"/>
  <c r="AE154" i="1"/>
  <c r="E76" i="24"/>
  <c r="BD76" i="24"/>
  <c r="AO76" i="24"/>
  <c r="AV76" i="24" s="1"/>
  <c r="AL140" i="17"/>
  <c r="AO140" i="17"/>
  <c r="AQ523" i="25"/>
  <c r="AN523" i="25"/>
  <c r="AO129" i="23"/>
  <c r="BD129" i="23"/>
  <c r="E129" i="23"/>
  <c r="E535" i="23"/>
  <c r="AO535" i="23"/>
  <c r="AV535" i="23" s="1"/>
  <c r="BD535" i="23"/>
  <c r="BD635" i="25"/>
  <c r="AO635" i="25"/>
  <c r="E635" i="25"/>
  <c r="E135" i="24"/>
  <c r="AO135" i="24"/>
  <c r="BD135" i="24"/>
  <c r="AR249" i="23"/>
  <c r="F249" i="23"/>
  <c r="BC249" i="23"/>
  <c r="AM47" i="17"/>
  <c r="BB47" i="17"/>
  <c r="BC28" i="25"/>
  <c r="BE28" i="25" s="1"/>
  <c r="AR28" i="25"/>
  <c r="F28" i="25"/>
  <c r="AM219" i="17"/>
  <c r="AT219" i="17" s="1"/>
  <c r="BB219" i="17"/>
  <c r="BC628" i="25"/>
  <c r="BE628" i="25" s="1"/>
  <c r="F628" i="25"/>
  <c r="AQ628" i="25"/>
  <c r="AN628" i="25"/>
  <c r="E449" i="23"/>
  <c r="BD449" i="23"/>
  <c r="AO537" i="17"/>
  <c r="AL537" i="17"/>
  <c r="BD14" i="25"/>
  <c r="E14" i="25"/>
  <c r="AO14" i="25"/>
  <c r="BC143" i="25"/>
  <c r="BE143" i="25" s="1"/>
  <c r="BF143" i="25" s="1"/>
  <c r="BG143" i="25" s="1"/>
  <c r="BH143" i="25" s="1"/>
  <c r="AR143" i="25"/>
  <c r="F143" i="25"/>
  <c r="AR232" i="24"/>
  <c r="BC232" i="24"/>
  <c r="F232" i="24"/>
  <c r="BC450" i="23"/>
  <c r="AR450" i="23"/>
  <c r="AU450" i="23" s="1"/>
  <c r="F450" i="23"/>
  <c r="AR144" i="23"/>
  <c r="F144" i="23"/>
  <c r="BC144" i="23"/>
  <c r="AQ370" i="24"/>
  <c r="AN370" i="24"/>
  <c r="AO83" i="17"/>
  <c r="AL83" i="17"/>
  <c r="BD258" i="25"/>
  <c r="E258" i="25"/>
  <c r="AO258" i="25"/>
  <c r="AR251" i="23"/>
  <c r="BC251" i="23"/>
  <c r="F251" i="23"/>
  <c r="AP50" i="17"/>
  <c r="BA50" i="17"/>
  <c r="BC50" i="17" s="1"/>
  <c r="BD50" i="17" s="1"/>
  <c r="AM217" i="17"/>
  <c r="AT217" i="17" s="1"/>
  <c r="BB217" i="17"/>
  <c r="AO527" i="17"/>
  <c r="AL527" i="17"/>
  <c r="E118" i="24"/>
  <c r="BD118" i="24"/>
  <c r="AO118" i="24"/>
  <c r="E63" i="23"/>
  <c r="BD63" i="23"/>
  <c r="AO63" i="23"/>
  <c r="AE372" i="1"/>
  <c r="AO81" i="24"/>
  <c r="AV81" i="24" s="1"/>
  <c r="E81" i="24"/>
  <c r="BD81" i="24"/>
  <c r="AO451" i="23"/>
  <c r="E451" i="23"/>
  <c r="BD451" i="23"/>
  <c r="AO8" i="17"/>
  <c r="AL8" i="17"/>
  <c r="AQ189" i="24"/>
  <c r="AN189" i="24"/>
  <c r="AQ213" i="23"/>
  <c r="AN213" i="23"/>
  <c r="AV43" i="23"/>
  <c r="AU43" i="23"/>
  <c r="AU365" i="25"/>
  <c r="AV224" i="23"/>
  <c r="AV145" i="23"/>
  <c r="AU145" i="23"/>
  <c r="AX52" i="25"/>
  <c r="AW52" i="25"/>
  <c r="AW30" i="23"/>
  <c r="AX30" i="23"/>
  <c r="AT186" i="17"/>
  <c r="BF331" i="23"/>
  <c r="BG331" i="23" s="1"/>
  <c r="BH331" i="23" s="1"/>
  <c r="BI331" i="23" s="1"/>
  <c r="BE331" i="23"/>
  <c r="AQ197" i="23"/>
  <c r="AN197" i="23"/>
  <c r="AR283" i="24"/>
  <c r="F283" i="24"/>
  <c r="BC283" i="24"/>
  <c r="AP75" i="17"/>
  <c r="BA75" i="17"/>
  <c r="BC75" i="17" s="1"/>
  <c r="BD75" i="17" s="1"/>
  <c r="BD65" i="25"/>
  <c r="AO65" i="25"/>
  <c r="E65" i="25"/>
  <c r="AQ620" i="24"/>
  <c r="AU620" i="24" s="1"/>
  <c r="AN620" i="24"/>
  <c r="F620" i="24"/>
  <c r="BC620" i="24"/>
  <c r="AP496" i="17"/>
  <c r="AS496" i="17" s="1"/>
  <c r="BA496" i="17"/>
  <c r="BC496" i="17" s="1"/>
  <c r="BD496" i="17" s="1"/>
  <c r="AP206" i="17"/>
  <c r="BA206" i="17"/>
  <c r="BC206" i="17" s="1"/>
  <c r="BD206" i="17" s="1"/>
  <c r="AP87" i="17"/>
  <c r="BA87" i="17"/>
  <c r="BC87" i="17" s="1"/>
  <c r="BD87" i="17" s="1"/>
  <c r="BE524" i="23"/>
  <c r="BG524" i="23" s="1"/>
  <c r="BH524" i="23" s="1"/>
  <c r="BI524" i="23" s="1"/>
  <c r="BF524" i="23"/>
  <c r="AU170" i="23"/>
  <c r="BE430" i="17"/>
  <c r="BF430" i="17" s="1"/>
  <c r="AU648" i="24"/>
  <c r="AV648" i="24"/>
  <c r="BE566" i="24"/>
  <c r="BG566" i="24" s="1"/>
  <c r="BH566" i="24" s="1"/>
  <c r="BI566" i="24" s="1"/>
  <c r="BF566" i="24"/>
  <c r="AX295" i="25"/>
  <c r="AW295" i="25"/>
  <c r="AY295" i="25" s="1"/>
  <c r="AZ295" i="25" s="1"/>
  <c r="BA295" i="25" s="1"/>
  <c r="AU630" i="25"/>
  <c r="AV630" i="25"/>
  <c r="AU21" i="24"/>
  <c r="AV15" i="23"/>
  <c r="AU15" i="23"/>
  <c r="AX348" i="24"/>
  <c r="AW348" i="24"/>
  <c r="AY348" i="24" s="1"/>
  <c r="AZ348" i="24" s="1"/>
  <c r="BA348" i="24" s="1"/>
  <c r="AX120" i="23"/>
  <c r="AW120" i="23"/>
  <c r="AX571" i="25"/>
  <c r="AY571" i="25" s="1"/>
  <c r="AZ571" i="25" s="1"/>
  <c r="BA571" i="25" s="1"/>
  <c r="AW571" i="25"/>
  <c r="AU183" i="24"/>
  <c r="AW577" i="24"/>
  <c r="AX577" i="24"/>
  <c r="AP263" i="17"/>
  <c r="AS263" i="17" s="1"/>
  <c r="BA263" i="17"/>
  <c r="BC263" i="17" s="1"/>
  <c r="BD263" i="17" s="1"/>
  <c r="BD376" i="25"/>
  <c r="E376" i="25"/>
  <c r="AO376" i="25"/>
  <c r="AR286" i="23"/>
  <c r="BC286" i="23"/>
  <c r="F286" i="23"/>
  <c r="AO609" i="24"/>
  <c r="AV609" i="24" s="1"/>
  <c r="E609" i="24"/>
  <c r="BD609" i="24"/>
  <c r="AM229" i="17"/>
  <c r="BB229" i="17"/>
  <c r="AQ36" i="25"/>
  <c r="AN36" i="25"/>
  <c r="E217" i="23"/>
  <c r="BD217" i="23"/>
  <c r="AO217" i="23"/>
  <c r="E208" i="24"/>
  <c r="BD208" i="24"/>
  <c r="AO208" i="24"/>
  <c r="BA217" i="17"/>
  <c r="BC217" i="17" s="1"/>
  <c r="BD217" i="17" s="1"/>
  <c r="AP217" i="17"/>
  <c r="AS217" i="17" s="1"/>
  <c r="BD67" i="25"/>
  <c r="E67" i="25"/>
  <c r="AO67" i="25"/>
  <c r="E140" i="23"/>
  <c r="AO140" i="23"/>
  <c r="BD140" i="23"/>
  <c r="AR119" i="24"/>
  <c r="AU119" i="24" s="1"/>
  <c r="BC119" i="24"/>
  <c r="F119" i="24"/>
  <c r="AM142" i="17"/>
  <c r="BB142" i="17"/>
  <c r="AQ305" i="25"/>
  <c r="AN305" i="25"/>
  <c r="AP379" i="23"/>
  <c r="AN379" i="23"/>
  <c r="BA323" i="17"/>
  <c r="BC323" i="17" s="1"/>
  <c r="BD323" i="17" s="1"/>
  <c r="AP323" i="17"/>
  <c r="AM41" i="17"/>
  <c r="AT41" i="17" s="1"/>
  <c r="AW41" i="17" s="1"/>
  <c r="AX41" i="17" s="1"/>
  <c r="AY41" i="17" s="1"/>
  <c r="BB41" i="17"/>
  <c r="BE41" i="17" s="1"/>
  <c r="BF41" i="17" s="1"/>
  <c r="AO633" i="24"/>
  <c r="AV633" i="24" s="1"/>
  <c r="E633" i="24"/>
  <c r="BD633" i="24"/>
  <c r="E623" i="25"/>
  <c r="AO623" i="25"/>
  <c r="BD623" i="25"/>
  <c r="AR306" i="23"/>
  <c r="BC306" i="23"/>
  <c r="F306" i="23"/>
  <c r="AO152" i="23"/>
  <c r="E152" i="23"/>
  <c r="BD152" i="23"/>
  <c r="AN307" i="23"/>
  <c r="F307" i="23"/>
  <c r="AQ307" i="23"/>
  <c r="AU307" i="23" s="1"/>
  <c r="BC307" i="23"/>
  <c r="AO338" i="17"/>
  <c r="AL338" i="17"/>
  <c r="BC173" i="25"/>
  <c r="BE173" i="25" s="1"/>
  <c r="F173" i="25"/>
  <c r="AR173" i="25"/>
  <c r="E232" i="24"/>
  <c r="AO232" i="24"/>
  <c r="BD232" i="24"/>
  <c r="BA83" i="17"/>
  <c r="BC83" i="17" s="1"/>
  <c r="BD83" i="17" s="1"/>
  <c r="AP83" i="17"/>
  <c r="AS83" i="17" s="1"/>
  <c r="AO617" i="17"/>
  <c r="AL617" i="17"/>
  <c r="AQ210" i="25"/>
  <c r="AN210" i="25"/>
  <c r="AV159" i="17"/>
  <c r="AU159" i="17"/>
  <c r="AW159" i="17" s="1"/>
  <c r="AX159" i="17" s="1"/>
  <c r="AY159" i="17" s="1"/>
  <c r="BE567" i="23"/>
  <c r="BG567" i="23" s="1"/>
  <c r="BH567" i="23" s="1"/>
  <c r="BI567" i="23" s="1"/>
  <c r="BF567" i="23"/>
  <c r="AM190" i="17"/>
  <c r="BB190" i="17"/>
  <c r="BD413" i="25"/>
  <c r="BF413" i="25" s="1"/>
  <c r="BG413" i="25" s="1"/>
  <c r="BH413" i="25" s="1"/>
  <c r="E413" i="25"/>
  <c r="AO413" i="25"/>
  <c r="F208" i="23"/>
  <c r="AR208" i="23"/>
  <c r="BC208" i="23"/>
  <c r="AE330" i="1"/>
  <c r="BD27" i="24"/>
  <c r="AO27" i="24"/>
  <c r="E27" i="24"/>
  <c r="AN556" i="24"/>
  <c r="F556" i="24"/>
  <c r="AQ556" i="24"/>
  <c r="AU556" i="24" s="1"/>
  <c r="BC556" i="24"/>
  <c r="AO57" i="17"/>
  <c r="AL57" i="17"/>
  <c r="AN11" i="25"/>
  <c r="AQ11" i="25"/>
  <c r="AN208" i="23"/>
  <c r="AQ208" i="23"/>
  <c r="BA234" i="17"/>
  <c r="BC234" i="17" s="1"/>
  <c r="BD234" i="17" s="1"/>
  <c r="AP234" i="17"/>
  <c r="AO369" i="25"/>
  <c r="E369" i="25"/>
  <c r="BD369" i="25"/>
  <c r="AV563" i="17"/>
  <c r="AU563" i="17"/>
  <c r="AS668" i="17"/>
  <c r="AT668" i="17"/>
  <c r="AV542" i="23"/>
  <c r="AQ357" i="24"/>
  <c r="AN357" i="24"/>
  <c r="AP275" i="17"/>
  <c r="BA275" i="17"/>
  <c r="BC275" i="17" s="1"/>
  <c r="BD275" i="17" s="1"/>
  <c r="AR217" i="23"/>
  <c r="F217" i="23"/>
  <c r="BC217" i="23"/>
  <c r="AQ213" i="24"/>
  <c r="AN213" i="24"/>
  <c r="AP395" i="17"/>
  <c r="AS395" i="17" s="1"/>
  <c r="BA395" i="17"/>
  <c r="BC395" i="17" s="1"/>
  <c r="F38" i="25"/>
  <c r="BC38" i="25"/>
  <c r="BE38" i="25" s="1"/>
  <c r="AR38" i="25"/>
  <c r="AR303" i="24"/>
  <c r="BC303" i="24"/>
  <c r="F303" i="24"/>
  <c r="AP124" i="17"/>
  <c r="BA124" i="17"/>
  <c r="BC124" i="17" s="1"/>
  <c r="BD124" i="17" s="1"/>
  <c r="AE412" i="1"/>
  <c r="BD130" i="25"/>
  <c r="BF130" i="25" s="1"/>
  <c r="BG130" i="25" s="1"/>
  <c r="BH130" i="25" s="1"/>
  <c r="E130" i="25"/>
  <c r="AO130" i="25"/>
  <c r="E110" i="24"/>
  <c r="AO110" i="24"/>
  <c r="AV110" i="24" s="1"/>
  <c r="BD110" i="24"/>
  <c r="BA94" i="17"/>
  <c r="BC94" i="17" s="1"/>
  <c r="BD94" i="17" s="1"/>
  <c r="AP94" i="17"/>
  <c r="AS94" i="17" s="1"/>
  <c r="AO457" i="17"/>
  <c r="AL457" i="17"/>
  <c r="BD97" i="25"/>
  <c r="E97" i="25"/>
  <c r="AO97" i="25"/>
  <c r="AO531" i="25"/>
  <c r="BD531" i="25"/>
  <c r="E531" i="25"/>
  <c r="AQ4" i="25"/>
  <c r="AN4" i="25"/>
  <c r="AO53" i="23"/>
  <c r="BD53" i="23"/>
  <c r="E53" i="23"/>
  <c r="AO306" i="23"/>
  <c r="BD306" i="23"/>
  <c r="E306" i="23"/>
  <c r="AU650" i="25"/>
  <c r="AV650" i="25"/>
  <c r="AU255" i="24"/>
  <c r="AU118" i="17"/>
  <c r="AV118" i="17"/>
  <c r="AW118" i="17" s="1"/>
  <c r="AX118" i="17" s="1"/>
  <c r="AY118" i="17" s="1"/>
  <c r="BF568" i="25"/>
  <c r="BG568" i="25" s="1"/>
  <c r="BH568" i="25" s="1"/>
  <c r="BE104" i="23"/>
  <c r="BG104" i="23" s="1"/>
  <c r="BH104" i="23" s="1"/>
  <c r="BI104" i="23" s="1"/>
  <c r="BF104" i="23"/>
  <c r="AT133" i="17"/>
  <c r="AX370" i="23"/>
  <c r="AW370" i="23"/>
  <c r="AS491" i="17"/>
  <c r="AT491" i="17"/>
  <c r="AV350" i="23"/>
  <c r="AU350" i="23"/>
  <c r="BF432" i="23"/>
  <c r="BE432" i="23"/>
  <c r="BG432" i="23" s="1"/>
  <c r="BH432" i="23" s="1"/>
  <c r="BI432" i="23" s="1"/>
  <c r="AV281" i="23"/>
  <c r="AU281" i="23"/>
  <c r="AW547" i="17"/>
  <c r="AX547" i="17" s="1"/>
  <c r="AY547" i="17" s="1"/>
  <c r="AX585" i="24"/>
  <c r="AW585" i="24"/>
  <c r="AX399" i="23"/>
  <c r="AW399" i="23"/>
  <c r="AY399" i="23" s="1"/>
  <c r="AZ399" i="23" s="1"/>
  <c r="BA399" i="23" s="1"/>
  <c r="AO113" i="17"/>
  <c r="AL113" i="17"/>
  <c r="AQ316" i="25"/>
  <c r="AN316" i="25"/>
  <c r="BC318" i="23"/>
  <c r="F318" i="23"/>
  <c r="AQ318" i="23"/>
  <c r="AU318" i="23" s="1"/>
  <c r="AN318" i="23"/>
  <c r="E105" i="24"/>
  <c r="AO105" i="24"/>
  <c r="BD105" i="24"/>
  <c r="AO195" i="17"/>
  <c r="AL195" i="17"/>
  <c r="F346" i="23"/>
  <c r="BC346" i="23"/>
  <c r="AR346" i="23"/>
  <c r="AU346" i="23" s="1"/>
  <c r="AO102" i="24"/>
  <c r="E102" i="24"/>
  <c r="BD102" i="24"/>
  <c r="AM83" i="17"/>
  <c r="AT83" i="17" s="1"/>
  <c r="BB83" i="17"/>
  <c r="E653" i="25"/>
  <c r="BD653" i="25"/>
  <c r="BF653" i="25" s="1"/>
  <c r="BG653" i="25" s="1"/>
  <c r="BH653" i="25" s="1"/>
  <c r="AO653" i="25"/>
  <c r="AV653" i="25" s="1"/>
  <c r="E398" i="23"/>
  <c r="AO398" i="23"/>
  <c r="BD398" i="23"/>
  <c r="AQ403" i="24"/>
  <c r="AN403" i="24"/>
  <c r="BD281" i="25"/>
  <c r="E281" i="25"/>
  <c r="AO281" i="25"/>
  <c r="AR295" i="23"/>
  <c r="AU295" i="23" s="1"/>
  <c r="BC295" i="23"/>
  <c r="F295" i="23"/>
  <c r="AL54" i="17"/>
  <c r="AO54" i="17"/>
  <c r="BD327" i="25"/>
  <c r="E327" i="25"/>
  <c r="AO327" i="25"/>
  <c r="AN255" i="23"/>
  <c r="AQ255" i="23"/>
  <c r="AP3" i="17"/>
  <c r="BA3" i="17"/>
  <c r="BC3" i="17" s="1"/>
  <c r="BD3" i="17" s="1"/>
  <c r="BC25" i="25"/>
  <c r="BE25" i="25" s="1"/>
  <c r="AR25" i="25"/>
  <c r="F25" i="25"/>
  <c r="BC67" i="25"/>
  <c r="BE67" i="25" s="1"/>
  <c r="AR67" i="25"/>
  <c r="F67" i="25"/>
  <c r="E13" i="24"/>
  <c r="BD13" i="24"/>
  <c r="AO13" i="24"/>
  <c r="AN149" i="23"/>
  <c r="AQ149" i="23"/>
  <c r="AM57" i="17"/>
  <c r="AT57" i="17" s="1"/>
  <c r="BB57" i="17"/>
  <c r="F369" i="25"/>
  <c r="BC369" i="25"/>
  <c r="BE369" i="25" s="1"/>
  <c r="AR369" i="25"/>
  <c r="E652" i="25"/>
  <c r="BD652" i="25"/>
  <c r="AO652" i="25"/>
  <c r="BC8" i="23"/>
  <c r="AR8" i="23"/>
  <c r="F8" i="23"/>
  <c r="AO37" i="17"/>
  <c r="AL37" i="17"/>
  <c r="AQ10" i="25"/>
  <c r="AN10" i="25"/>
  <c r="F21" i="23"/>
  <c r="AR21" i="23"/>
  <c r="BC21" i="23"/>
  <c r="AO447" i="17"/>
  <c r="AL447" i="17"/>
  <c r="AQ97" i="25"/>
  <c r="AN97" i="25"/>
  <c r="AQ7" i="24"/>
  <c r="AN7" i="24"/>
  <c r="AP38" i="17"/>
  <c r="AS38" i="17" s="1"/>
  <c r="BA38" i="17"/>
  <c r="BC38" i="17" s="1"/>
  <c r="BD38" i="17" s="1"/>
  <c r="AE357" i="1"/>
  <c r="BC347" i="24"/>
  <c r="F347" i="24"/>
  <c r="AR347" i="24"/>
  <c r="E86" i="23"/>
  <c r="AO86" i="23"/>
  <c r="BD86" i="23"/>
  <c r="AQ53" i="23"/>
  <c r="AN53" i="23"/>
  <c r="AE262" i="1"/>
  <c r="E389" i="24"/>
  <c r="BD389" i="24"/>
  <c r="AO389" i="24"/>
  <c r="E356" i="23"/>
  <c r="AO356" i="23"/>
  <c r="AV356" i="23" s="1"/>
  <c r="BD356" i="23"/>
  <c r="AV643" i="24"/>
  <c r="AU643" i="24"/>
  <c r="BD39" i="25"/>
  <c r="BF39" i="25" s="1"/>
  <c r="BG39" i="25" s="1"/>
  <c r="BH39" i="25" s="1"/>
  <c r="E39" i="25"/>
  <c r="AO39" i="25"/>
  <c r="F141" i="24"/>
  <c r="AR141" i="24"/>
  <c r="BC141" i="24"/>
  <c r="AP261" i="17"/>
  <c r="AS261" i="17" s="1"/>
  <c r="BA261" i="17"/>
  <c r="BC261" i="17" s="1"/>
  <c r="BD261" i="17" s="1"/>
  <c r="BC14" i="25"/>
  <c r="BE14" i="25" s="1"/>
  <c r="AR14" i="25"/>
  <c r="F14" i="25"/>
  <c r="AQ355" i="23"/>
  <c r="AN355" i="23"/>
  <c r="AE415" i="1"/>
  <c r="AO137" i="24"/>
  <c r="E137" i="24"/>
  <c r="BD137" i="24"/>
  <c r="AP48" i="17"/>
  <c r="BA48" i="17"/>
  <c r="BC48" i="17" s="1"/>
  <c r="BD48" i="17" s="1"/>
  <c r="AE361" i="1"/>
  <c r="AQ108" i="25"/>
  <c r="AN108" i="25"/>
  <c r="AQ71" i="23"/>
  <c r="AN71" i="23"/>
  <c r="BC61" i="25"/>
  <c r="BE61" i="25" s="1"/>
  <c r="F61" i="25"/>
  <c r="AR61" i="25"/>
  <c r="AU61" i="25" s="1"/>
  <c r="BC135" i="24"/>
  <c r="F135" i="24"/>
  <c r="AR135" i="24"/>
  <c r="AR326" i="23"/>
  <c r="BC326" i="23"/>
  <c r="F326" i="23"/>
  <c r="AM617" i="17"/>
  <c r="AT617" i="17" s="1"/>
  <c r="BB617" i="17"/>
  <c r="AX157" i="23"/>
  <c r="AW157" i="23"/>
  <c r="AY157" i="23" s="1"/>
  <c r="AZ157" i="23" s="1"/>
  <c r="BA157" i="23" s="1"/>
  <c r="AX572" i="25"/>
  <c r="AW572" i="25"/>
  <c r="AV193" i="25"/>
  <c r="AP310" i="17"/>
  <c r="BA310" i="17"/>
  <c r="BC310" i="17" s="1"/>
  <c r="BD310" i="17" s="1"/>
  <c r="AQ153" i="25"/>
  <c r="AN153" i="25"/>
  <c r="AR93" i="23"/>
  <c r="F93" i="23"/>
  <c r="BC93" i="23"/>
  <c r="E617" i="23"/>
  <c r="BD617" i="23"/>
  <c r="AO617" i="23"/>
  <c r="AO181" i="23"/>
  <c r="AV181" i="23" s="1"/>
  <c r="E181" i="23"/>
  <c r="BD181" i="23"/>
  <c r="AU314" i="25"/>
  <c r="AV192" i="24"/>
  <c r="BE249" i="24"/>
  <c r="BG249" i="24" s="1"/>
  <c r="BH249" i="24" s="1"/>
  <c r="BI249" i="24" s="1"/>
  <c r="BF249" i="24"/>
  <c r="BC247" i="25"/>
  <c r="BE247" i="25" s="1"/>
  <c r="F247" i="25"/>
  <c r="AR247" i="25"/>
  <c r="AU247" i="25" s="1"/>
  <c r="BF23" i="23"/>
  <c r="BE23" i="23"/>
  <c r="AV244" i="24"/>
  <c r="AW617" i="24"/>
  <c r="AX617" i="24"/>
  <c r="BE627" i="17"/>
  <c r="BF627" i="17" s="1"/>
  <c r="BD667" i="17"/>
  <c r="BE667" i="17" s="1"/>
  <c r="BF667" i="17" s="1"/>
  <c r="BF296" i="23"/>
  <c r="BE296" i="23"/>
  <c r="BG296" i="23" s="1"/>
  <c r="BH296" i="23" s="1"/>
  <c r="BI296" i="23" s="1"/>
  <c r="BE615" i="24"/>
  <c r="BF615" i="24"/>
  <c r="BE172" i="17"/>
  <c r="BF172" i="17" s="1"/>
  <c r="AU638" i="24"/>
  <c r="AV638" i="24"/>
  <c r="AT316" i="17"/>
  <c r="AN637" i="25"/>
  <c r="AX613" i="24"/>
  <c r="AW613" i="24"/>
  <c r="BF579" i="24"/>
  <c r="BE579" i="24"/>
  <c r="AW344" i="23"/>
  <c r="AX344" i="23"/>
  <c r="AO403" i="24"/>
  <c r="AV403" i="24" s="1"/>
  <c r="E403" i="24"/>
  <c r="BD403" i="24"/>
  <c r="AL52" i="17"/>
  <c r="AO52" i="17"/>
  <c r="E94" i="25"/>
  <c r="AO94" i="25"/>
  <c r="BD94" i="25"/>
  <c r="E74" i="23"/>
  <c r="AO74" i="23"/>
  <c r="AV74" i="23" s="1"/>
  <c r="BD74" i="23"/>
  <c r="E90" i="24"/>
  <c r="AO90" i="24"/>
  <c r="AV90" i="24" s="1"/>
  <c r="BD90" i="24"/>
  <c r="BC181" i="25"/>
  <c r="BE181" i="25" s="1"/>
  <c r="AR181" i="25"/>
  <c r="F181" i="25"/>
  <c r="BD339" i="23"/>
  <c r="E339" i="23"/>
  <c r="AO399" i="17"/>
  <c r="AS399" i="17" s="1"/>
  <c r="AL399" i="17"/>
  <c r="BA399" i="17"/>
  <c r="BC399" i="17" s="1"/>
  <c r="BD399" i="17" s="1"/>
  <c r="BD15" i="25"/>
  <c r="AO15" i="25"/>
  <c r="AV15" i="25" s="1"/>
  <c r="E15" i="25"/>
  <c r="E108" i="23"/>
  <c r="AO108" i="23"/>
  <c r="BD108" i="23"/>
  <c r="AQ27" i="24"/>
  <c r="AN27" i="24"/>
  <c r="AP119" i="17"/>
  <c r="BA119" i="17"/>
  <c r="BC119" i="17" s="1"/>
  <c r="BD119" i="17" s="1"/>
  <c r="AE304" i="1"/>
  <c r="AO41" i="24"/>
  <c r="AV41" i="24" s="1"/>
  <c r="E41" i="24"/>
  <c r="BD41" i="24"/>
  <c r="E57" i="23"/>
  <c r="AO57" i="23"/>
  <c r="BD57" i="23"/>
  <c r="BD158" i="25"/>
  <c r="E158" i="25"/>
  <c r="AO158" i="25"/>
  <c r="AV158" i="25" s="1"/>
  <c r="AO36" i="17"/>
  <c r="AL36" i="17"/>
  <c r="AN317" i="25"/>
  <c r="AQ317" i="25"/>
  <c r="AQ409" i="24"/>
  <c r="AU409" i="24" s="1"/>
  <c r="AN409" i="24"/>
  <c r="AO296" i="17"/>
  <c r="AL296" i="17"/>
  <c r="BC55" i="25"/>
  <c r="BE55" i="25" s="1"/>
  <c r="F55" i="25"/>
  <c r="AR55" i="25"/>
  <c r="E71" i="23"/>
  <c r="AO71" i="23"/>
  <c r="AV71" i="23" s="1"/>
  <c r="BD71" i="23"/>
  <c r="AE408" i="1"/>
  <c r="AN40" i="25"/>
  <c r="AQ40" i="25"/>
  <c r="AR28" i="23"/>
  <c r="F28" i="23"/>
  <c r="BC28" i="23"/>
  <c r="AO8" i="23"/>
  <c r="E8" i="23"/>
  <c r="BD8" i="23"/>
  <c r="AE305" i="1"/>
  <c r="AO36" i="24"/>
  <c r="E36" i="24"/>
  <c r="BD36" i="24"/>
  <c r="AP498" i="17"/>
  <c r="AS498" i="17" s="1"/>
  <c r="BA498" i="17"/>
  <c r="BC498" i="17" s="1"/>
  <c r="BD498" i="17" s="1"/>
  <c r="BC142" i="25"/>
  <c r="BE142" i="25" s="1"/>
  <c r="AR142" i="25"/>
  <c r="F142" i="25"/>
  <c r="AN135" i="24"/>
  <c r="AQ135" i="24"/>
  <c r="AN551" i="23"/>
  <c r="AQ551" i="23"/>
  <c r="AU551" i="23" s="1"/>
  <c r="AO403" i="17"/>
  <c r="AL403" i="17"/>
  <c r="AQ98" i="25"/>
  <c r="AN98" i="25"/>
  <c r="AR389" i="24"/>
  <c r="BC389" i="24"/>
  <c r="F389" i="24"/>
  <c r="AN236" i="24"/>
  <c r="AQ236" i="24"/>
  <c r="AV84" i="23"/>
  <c r="AL412" i="17"/>
  <c r="AO412" i="17"/>
  <c r="AT412" i="17" s="1"/>
  <c r="BD236" i="25"/>
  <c r="BF236" i="25" s="1"/>
  <c r="BG236" i="25" s="1"/>
  <c r="BH236" i="25" s="1"/>
  <c r="E236" i="25"/>
  <c r="AO236" i="25"/>
  <c r="AR303" i="23"/>
  <c r="F303" i="23"/>
  <c r="BC303" i="23"/>
  <c r="E346" i="24"/>
  <c r="AO346" i="24"/>
  <c r="AV346" i="24" s="1"/>
  <c r="BD346" i="24"/>
  <c r="AP331" i="17"/>
  <c r="BA331" i="17"/>
  <c r="BC331" i="17" s="1"/>
  <c r="BD331" i="17" s="1"/>
  <c r="AM66" i="17"/>
  <c r="BB66" i="17"/>
  <c r="BC48" i="25"/>
  <c r="BE48" i="25" s="1"/>
  <c r="AR48" i="25"/>
  <c r="F48" i="25"/>
  <c r="AO343" i="25"/>
  <c r="BD343" i="25"/>
  <c r="BF343" i="25" s="1"/>
  <c r="BG343" i="25" s="1"/>
  <c r="BH343" i="25" s="1"/>
  <c r="E343" i="25"/>
  <c r="AQ81" i="24"/>
  <c r="AN81" i="24"/>
  <c r="AM328" i="17"/>
  <c r="BB328" i="17"/>
  <c r="BD428" i="25"/>
  <c r="BF428" i="25" s="1"/>
  <c r="BG428" i="25" s="1"/>
  <c r="BH428" i="25" s="1"/>
  <c r="E428" i="25"/>
  <c r="AO428" i="25"/>
  <c r="AN92" i="23"/>
  <c r="AQ92" i="23"/>
  <c r="AP371" i="17"/>
  <c r="BA371" i="17"/>
  <c r="BC371" i="17" s="1"/>
  <c r="BD371" i="17" s="1"/>
  <c r="AP437" i="17"/>
  <c r="BA437" i="17"/>
  <c r="BC437" i="17" s="1"/>
  <c r="BD437" i="17" s="1"/>
  <c r="AV315" i="23"/>
  <c r="AU315" i="23"/>
  <c r="BD285" i="25"/>
  <c r="AO285" i="25"/>
  <c r="E285" i="25"/>
  <c r="AE383" i="1"/>
  <c r="AP110" i="17"/>
  <c r="BA110" i="17"/>
  <c r="BC110" i="17" s="1"/>
  <c r="BD110" i="17" s="1"/>
  <c r="AE296" i="1"/>
  <c r="AR51" i="24"/>
  <c r="F51" i="24"/>
  <c r="BC51" i="24"/>
  <c r="AV409" i="23"/>
  <c r="BM31" i="23"/>
  <c r="BF569" i="25"/>
  <c r="BG569" i="25" s="1"/>
  <c r="BH569" i="25" s="1"/>
  <c r="BF632" i="24"/>
  <c r="BE632" i="24"/>
  <c r="AX571" i="23"/>
  <c r="AW571" i="23"/>
  <c r="AU145" i="17"/>
  <c r="AW145" i="17" s="1"/>
  <c r="AX145" i="17" s="1"/>
  <c r="AY145" i="17" s="1"/>
  <c r="AV145" i="17"/>
  <c r="AV612" i="23"/>
  <c r="AU612" i="23"/>
  <c r="AV401" i="23"/>
  <c r="AU315" i="25"/>
  <c r="K340" i="1"/>
  <c r="O433" i="25"/>
  <c r="O416" i="24"/>
  <c r="O635" i="23"/>
  <c r="M644" i="17"/>
  <c r="AQ41" i="24"/>
  <c r="AN41" i="24"/>
  <c r="AP7" i="17"/>
  <c r="BA7" i="17"/>
  <c r="BC7" i="17" s="1"/>
  <c r="BD7" i="17" s="1"/>
  <c r="BE307" i="24"/>
  <c r="BG307" i="24" s="1"/>
  <c r="BH307" i="24" s="1"/>
  <c r="BI307" i="24" s="1"/>
  <c r="BF307" i="24"/>
  <c r="AX564" i="25"/>
  <c r="AW564" i="25"/>
  <c r="BE644" i="24"/>
  <c r="BG644" i="24" s="1"/>
  <c r="BH644" i="24" s="1"/>
  <c r="BI644" i="24" s="1"/>
  <c r="BF644" i="24"/>
  <c r="AY307" i="24"/>
  <c r="AZ307" i="24" s="1"/>
  <c r="BA307" i="24" s="1"/>
  <c r="BC656" i="25"/>
  <c r="BE656" i="25" s="1"/>
  <c r="AQ656" i="25"/>
  <c r="AU656" i="25" s="1"/>
  <c r="F656" i="25"/>
  <c r="AN656" i="25"/>
  <c r="AQ346" i="23"/>
  <c r="AN346" i="23"/>
  <c r="AR360" i="25"/>
  <c r="BC360" i="25"/>
  <c r="BE360" i="25" s="1"/>
  <c r="F360" i="25"/>
  <c r="E632" i="24"/>
  <c r="BD632" i="24"/>
  <c r="AM86" i="17"/>
  <c r="BB86" i="17"/>
  <c r="AM264" i="17"/>
  <c r="BB264" i="17"/>
  <c r="AQ544" i="23"/>
  <c r="AN544" i="23"/>
  <c r="AO153" i="24"/>
  <c r="E153" i="24"/>
  <c r="BD153" i="24"/>
  <c r="BG664" i="24"/>
  <c r="BH664" i="24" s="1"/>
  <c r="BI664" i="24" s="1"/>
  <c r="AS176" i="17"/>
  <c r="AT176" i="17"/>
  <c r="E85" i="23"/>
  <c r="AO85" i="23"/>
  <c r="BD85" i="23"/>
  <c r="E189" i="24"/>
  <c r="AO189" i="24"/>
  <c r="BD189" i="24"/>
  <c r="AN75" i="25"/>
  <c r="AQ75" i="25"/>
  <c r="AO305" i="24"/>
  <c r="BD305" i="24"/>
  <c r="E305" i="24"/>
  <c r="AO251" i="23"/>
  <c r="E251" i="23"/>
  <c r="BD251" i="23"/>
  <c r="AO119" i="17"/>
  <c r="AL119" i="17"/>
  <c r="E209" i="25"/>
  <c r="AO209" i="25"/>
  <c r="BD209" i="25"/>
  <c r="AR77" i="23"/>
  <c r="AU77" i="23" s="1"/>
  <c r="BC77" i="23"/>
  <c r="F77" i="23"/>
  <c r="BD173" i="24"/>
  <c r="E173" i="24"/>
  <c r="AO173" i="24"/>
  <c r="E332" i="23"/>
  <c r="AO332" i="23"/>
  <c r="AV332" i="23" s="1"/>
  <c r="BD332" i="23"/>
  <c r="BG332" i="23" s="1"/>
  <c r="BH332" i="23" s="1"/>
  <c r="BI332" i="23" s="1"/>
  <c r="E632" i="25"/>
  <c r="BD632" i="25"/>
  <c r="BF632" i="25" s="1"/>
  <c r="BG632" i="25" s="1"/>
  <c r="BH632" i="25" s="1"/>
  <c r="AQ25" i="24"/>
  <c r="AN25" i="24"/>
  <c r="E551" i="23"/>
  <c r="AO551" i="23"/>
  <c r="AV551" i="23" s="1"/>
  <c r="BD551" i="23"/>
  <c r="AM193" i="17"/>
  <c r="AT193" i="17" s="1"/>
  <c r="BB193" i="17"/>
  <c r="E207" i="25"/>
  <c r="BD207" i="25"/>
  <c r="AO207" i="25"/>
  <c r="AP534" i="17"/>
  <c r="BA534" i="17"/>
  <c r="BC534" i="17" s="1"/>
  <c r="BD534" i="17" s="1"/>
  <c r="BC428" i="25"/>
  <c r="BE428" i="25" s="1"/>
  <c r="F428" i="25"/>
  <c r="AR428" i="25"/>
  <c r="AO50" i="24"/>
  <c r="E50" i="24"/>
  <c r="BD50" i="24"/>
  <c r="AO131" i="23"/>
  <c r="E131" i="23"/>
  <c r="BD131" i="23"/>
  <c r="E286" i="23"/>
  <c r="BD286" i="23"/>
  <c r="AO286" i="23"/>
  <c r="AP21" i="17"/>
  <c r="BA21" i="17"/>
  <c r="BC21" i="17" s="1"/>
  <c r="BD21" i="17" s="1"/>
  <c r="AL168" i="17"/>
  <c r="AO168" i="17"/>
  <c r="AQ341" i="25"/>
  <c r="AN341" i="25"/>
  <c r="AN179" i="24"/>
  <c r="AQ179" i="24"/>
  <c r="AM76" i="17"/>
  <c r="BB76" i="17"/>
  <c r="I341" i="1"/>
  <c r="O407" i="25"/>
  <c r="O390" i="24"/>
  <c r="O594" i="23"/>
  <c r="M598" i="17"/>
  <c r="I343" i="1"/>
  <c r="O355" i="25"/>
  <c r="O336" i="24"/>
  <c r="O515" i="23"/>
  <c r="M521" i="17"/>
  <c r="K334" i="1"/>
  <c r="O391" i="25"/>
  <c r="O371" i="24"/>
  <c r="O561" i="23"/>
  <c r="M574" i="17"/>
  <c r="BF175" i="23"/>
  <c r="BE175" i="23"/>
  <c r="BG175" i="23" s="1"/>
  <c r="BH175" i="23" s="1"/>
  <c r="BI175" i="23" s="1"/>
  <c r="AU494" i="17"/>
  <c r="AV494" i="17"/>
  <c r="AW224" i="23"/>
  <c r="AX224" i="23"/>
  <c r="BE665" i="24"/>
  <c r="BF665" i="24"/>
  <c r="BG665" i="24" s="1"/>
  <c r="BH665" i="24" s="1"/>
  <c r="BI665" i="24" s="1"/>
  <c r="BE156" i="23"/>
  <c r="BF156" i="23"/>
  <c r="AV259" i="25"/>
  <c r="AY259" i="25" s="1"/>
  <c r="AZ259" i="25" s="1"/>
  <c r="BA259" i="25" s="1"/>
  <c r="AU640" i="24"/>
  <c r="AV640" i="24"/>
  <c r="BE558" i="24"/>
  <c r="BG558" i="24" s="1"/>
  <c r="BH558" i="24" s="1"/>
  <c r="BI558" i="24" s="1"/>
  <c r="BF558" i="24"/>
  <c r="AV512" i="23"/>
  <c r="AU512" i="23"/>
  <c r="AX189" i="23"/>
  <c r="AW189" i="23"/>
  <c r="AU18" i="23"/>
  <c r="AV18" i="23"/>
  <c r="BF637" i="24"/>
  <c r="BE637" i="24"/>
  <c r="AX38" i="23"/>
  <c r="AW38" i="23"/>
  <c r="AY566" i="24"/>
  <c r="AZ566" i="24" s="1"/>
  <c r="BA566" i="24" s="1"/>
  <c r="AQ196" i="24"/>
  <c r="AN196" i="24"/>
  <c r="BD54" i="25"/>
  <c r="AO54" i="25"/>
  <c r="E54" i="25"/>
  <c r="AO303" i="23"/>
  <c r="E303" i="23"/>
  <c r="BD303" i="23"/>
  <c r="AP202" i="17"/>
  <c r="AS202" i="17" s="1"/>
  <c r="BA202" i="17"/>
  <c r="BC202" i="17" s="1"/>
  <c r="BD202" i="17" s="1"/>
  <c r="AM168" i="17"/>
  <c r="AT168" i="17" s="1"/>
  <c r="BB168" i="17"/>
  <c r="BC281" i="25"/>
  <c r="BE281" i="25" s="1"/>
  <c r="AR281" i="25"/>
  <c r="F281" i="25"/>
  <c r="BC2" i="25"/>
  <c r="BE2" i="25" s="1"/>
  <c r="AR2" i="25"/>
  <c r="F2" i="25"/>
  <c r="AU663" i="24"/>
  <c r="AV663" i="24"/>
  <c r="BF266" i="23"/>
  <c r="BE266" i="23"/>
  <c r="AM408" i="17"/>
  <c r="BB408" i="17"/>
  <c r="AN12" i="25"/>
  <c r="AQ12" i="25"/>
  <c r="AN218" i="23"/>
  <c r="AQ218" i="23"/>
  <c r="AP418" i="17"/>
  <c r="BA418" i="17"/>
  <c r="BC418" i="17" s="1"/>
  <c r="BD418" i="17" s="1"/>
  <c r="BE549" i="23"/>
  <c r="BG549" i="23" s="1"/>
  <c r="BH549" i="23" s="1"/>
  <c r="BI549" i="23" s="1"/>
  <c r="BF549" i="23"/>
  <c r="AS295" i="17"/>
  <c r="AT295" i="17"/>
  <c r="AV586" i="24"/>
  <c r="AY586" i="24" s="1"/>
  <c r="AZ586" i="24" s="1"/>
  <c r="BA586" i="24" s="1"/>
  <c r="AU210" i="17"/>
  <c r="AV210" i="17"/>
  <c r="AU646" i="25"/>
  <c r="AV646" i="25"/>
  <c r="AV624" i="25"/>
  <c r="AU509" i="23"/>
  <c r="BF147" i="23"/>
  <c r="BE147" i="23"/>
  <c r="BG147" i="23" s="1"/>
  <c r="BH147" i="23" s="1"/>
  <c r="BI147" i="23" s="1"/>
  <c r="AV549" i="23"/>
  <c r="AV41" i="17"/>
  <c r="AU41" i="17"/>
  <c r="BE668" i="24"/>
  <c r="BF668" i="24"/>
  <c r="AV509" i="23"/>
  <c r="AM457" i="17"/>
  <c r="BB457" i="17"/>
  <c r="BD200" i="25"/>
  <c r="E200" i="25"/>
  <c r="AO200" i="25"/>
  <c r="AQ41" i="23"/>
  <c r="AN41" i="23"/>
  <c r="AO99" i="24"/>
  <c r="E99" i="24"/>
  <c r="BD99" i="24"/>
  <c r="E196" i="25"/>
  <c r="BD196" i="25"/>
  <c r="AO196" i="25"/>
  <c r="BC408" i="23"/>
  <c r="F408" i="23"/>
  <c r="AQ408" i="23"/>
  <c r="AU408" i="23" s="1"/>
  <c r="AN408" i="23"/>
  <c r="AE307" i="1"/>
  <c r="F654" i="24"/>
  <c r="BC654" i="24"/>
  <c r="AQ654" i="24"/>
  <c r="AU654" i="24" s="1"/>
  <c r="AN654" i="24"/>
  <c r="AL280" i="17"/>
  <c r="AO280" i="17"/>
  <c r="BD321" i="25"/>
  <c r="AO321" i="25"/>
  <c r="E321" i="25"/>
  <c r="AO57" i="24"/>
  <c r="E57" i="24"/>
  <c r="BD57" i="24"/>
  <c r="AM332" i="17"/>
  <c r="BB332" i="17"/>
  <c r="BC3" i="25"/>
  <c r="BE3" i="25" s="1"/>
  <c r="AR3" i="25"/>
  <c r="F3" i="25"/>
  <c r="AQ19" i="23"/>
  <c r="AV19" i="23" s="1"/>
  <c r="AN19" i="23"/>
  <c r="F41" i="24"/>
  <c r="BC41" i="24"/>
  <c r="AR41" i="24"/>
  <c r="AU41" i="24" s="1"/>
  <c r="AO549" i="17"/>
  <c r="AL549" i="17"/>
  <c r="E242" i="25"/>
  <c r="BD242" i="25"/>
  <c r="BF242" i="25" s="1"/>
  <c r="BG242" i="25" s="1"/>
  <c r="BH242" i="25" s="1"/>
  <c r="AO242" i="25"/>
  <c r="AM399" i="17"/>
  <c r="AT399" i="17" s="1"/>
  <c r="BB399" i="17"/>
  <c r="E617" i="24"/>
  <c r="AO617" i="24"/>
  <c r="AV617" i="24" s="1"/>
  <c r="BD617" i="24"/>
  <c r="E622" i="25"/>
  <c r="BD622" i="25"/>
  <c r="AO622" i="25"/>
  <c r="AM64" i="17"/>
  <c r="BB64" i="17"/>
  <c r="AN28" i="25"/>
  <c r="AQ28" i="25"/>
  <c r="E347" i="24"/>
  <c r="AO347" i="24"/>
  <c r="AV347" i="24" s="1"/>
  <c r="BD347" i="24"/>
  <c r="AO41" i="23"/>
  <c r="E41" i="23"/>
  <c r="BD41" i="23"/>
  <c r="AO225" i="25"/>
  <c r="BD225" i="25"/>
  <c r="E225" i="25"/>
  <c r="AR436" i="23"/>
  <c r="F436" i="23"/>
  <c r="BC436" i="23"/>
  <c r="AP332" i="17"/>
  <c r="BA332" i="17"/>
  <c r="BC332" i="17" s="1"/>
  <c r="BD332" i="17" s="1"/>
  <c r="AL381" i="17"/>
  <c r="AO381" i="17"/>
  <c r="BD55" i="25"/>
  <c r="BF55" i="25" s="1"/>
  <c r="BG55" i="25" s="1"/>
  <c r="BH55" i="25" s="1"/>
  <c r="AO55" i="25"/>
  <c r="E55" i="25"/>
  <c r="E175" i="24"/>
  <c r="AO175" i="24"/>
  <c r="BD175" i="24"/>
  <c r="E187" i="24"/>
  <c r="BD187" i="24"/>
  <c r="AO187" i="24"/>
  <c r="AR49" i="23"/>
  <c r="AU49" i="23" s="1"/>
  <c r="F49" i="23"/>
  <c r="BC49" i="23"/>
  <c r="AQ34" i="23"/>
  <c r="AU34" i="23" s="1"/>
  <c r="AN34" i="23"/>
  <c r="AE299" i="1"/>
  <c r="AQ77" i="25"/>
  <c r="AN77" i="25"/>
  <c r="E79" i="23"/>
  <c r="AO79" i="23"/>
  <c r="BD79" i="23"/>
  <c r="AM368" i="17"/>
  <c r="BB368" i="17"/>
  <c r="AQ19" i="24"/>
  <c r="AN19" i="24"/>
  <c r="AM124" i="17"/>
  <c r="AT124" i="17" s="1"/>
  <c r="BB124" i="17"/>
  <c r="BD329" i="25"/>
  <c r="E329" i="25"/>
  <c r="AO329" i="25"/>
  <c r="AV329" i="25" s="1"/>
  <c r="AT333" i="17"/>
  <c r="AX560" i="23"/>
  <c r="AW560" i="23"/>
  <c r="AV582" i="25"/>
  <c r="AL149" i="17"/>
  <c r="AO149" i="17"/>
  <c r="BC130" i="25"/>
  <c r="BE130" i="25" s="1"/>
  <c r="AR130" i="25"/>
  <c r="AU130" i="25" s="1"/>
  <c r="F130" i="25"/>
  <c r="AR221" i="23"/>
  <c r="BC221" i="23"/>
  <c r="F221" i="23"/>
  <c r="E9" i="24"/>
  <c r="AO9" i="24"/>
  <c r="BD9" i="24"/>
  <c r="AP352" i="17"/>
  <c r="AS352" i="17" s="1"/>
  <c r="BA352" i="17"/>
  <c r="BC352" i="17" s="1"/>
  <c r="BD352" i="17" s="1"/>
  <c r="BC49" i="25"/>
  <c r="BE49" i="25" s="1"/>
  <c r="F49" i="25"/>
  <c r="AR49" i="25"/>
  <c r="AU49" i="25" s="1"/>
  <c r="E654" i="24"/>
  <c r="AO654" i="24"/>
  <c r="AV654" i="24" s="1"/>
  <c r="BD654" i="24"/>
  <c r="AM261" i="17"/>
  <c r="AT261" i="17" s="1"/>
  <c r="BB261" i="17"/>
  <c r="AO368" i="17"/>
  <c r="AL368" i="17"/>
  <c r="AR94" i="25"/>
  <c r="BC94" i="25"/>
  <c r="BE94" i="25" s="1"/>
  <c r="F94" i="25"/>
  <c r="F652" i="24"/>
  <c r="BC652" i="24"/>
  <c r="AN652" i="24"/>
  <c r="AQ652" i="24"/>
  <c r="AU652" i="24" s="1"/>
  <c r="AP37" i="17"/>
  <c r="BA37" i="17"/>
  <c r="BC37" i="17" s="1"/>
  <c r="BD37" i="17" s="1"/>
  <c r="AE322" i="1"/>
  <c r="AO16" i="23"/>
  <c r="E16" i="23"/>
  <c r="BD16" i="23"/>
  <c r="AO250" i="17"/>
  <c r="AL250" i="17"/>
  <c r="BC96" i="25"/>
  <c r="BE96" i="25" s="1"/>
  <c r="AR96" i="25"/>
  <c r="F96" i="25"/>
  <c r="F354" i="25"/>
  <c r="BC354" i="25"/>
  <c r="BE354" i="25" s="1"/>
  <c r="AR354" i="25"/>
  <c r="AU354" i="25" s="1"/>
  <c r="BF567" i="24"/>
  <c r="BE567" i="24"/>
  <c r="BG567" i="24" s="1"/>
  <c r="BH567" i="24" s="1"/>
  <c r="BI567" i="24" s="1"/>
  <c r="BF648" i="25"/>
  <c r="BG648" i="25" s="1"/>
  <c r="BH648" i="25" s="1"/>
  <c r="BF636" i="25"/>
  <c r="BG636" i="25" s="1"/>
  <c r="BH636" i="25" s="1"/>
  <c r="AV570" i="25"/>
  <c r="AV450" i="17"/>
  <c r="AU450" i="17"/>
  <c r="AW450" i="17" s="1"/>
  <c r="AX450" i="17" s="1"/>
  <c r="AY450" i="17" s="1"/>
  <c r="BF146" i="23"/>
  <c r="BE146" i="23"/>
  <c r="BG146" i="23" s="1"/>
  <c r="BH146" i="23" s="1"/>
  <c r="BI146" i="23" s="1"/>
  <c r="AU668" i="23"/>
  <c r="AV668" i="23"/>
  <c r="BF564" i="24"/>
  <c r="BE564" i="24"/>
  <c r="BG564" i="24" s="1"/>
  <c r="BH564" i="24" s="1"/>
  <c r="BI564" i="24" s="1"/>
  <c r="AY568" i="24"/>
  <c r="AZ568" i="24" s="1"/>
  <c r="BA568" i="24" s="1"/>
  <c r="AV602" i="17"/>
  <c r="AU602" i="17"/>
  <c r="AY571" i="23"/>
  <c r="AZ571" i="23" s="1"/>
  <c r="BA571" i="23" s="1"/>
  <c r="BF107" i="25"/>
  <c r="BG107" i="25" s="1"/>
  <c r="BH107" i="25" s="1"/>
  <c r="AM94" i="17"/>
  <c r="AT94" i="17" s="1"/>
  <c r="BB94" i="17"/>
  <c r="AQ122" i="25"/>
  <c r="AN122" i="25"/>
  <c r="AQ58" i="24"/>
  <c r="AN58" i="24"/>
  <c r="AE384" i="1"/>
  <c r="BC152" i="24"/>
  <c r="AR152" i="24"/>
  <c r="AU152" i="24" s="1"/>
  <c r="F152" i="24"/>
  <c r="AM117" i="17"/>
  <c r="BB117" i="17"/>
  <c r="AN304" i="25"/>
  <c r="AP304" i="25"/>
  <c r="AV304" i="25" s="1"/>
  <c r="AQ323" i="23"/>
  <c r="AN323" i="23"/>
  <c r="BC94" i="24"/>
  <c r="F94" i="24"/>
  <c r="AR94" i="24"/>
  <c r="AO408" i="17"/>
  <c r="AL408" i="17"/>
  <c r="BD250" i="25"/>
  <c r="E250" i="25"/>
  <c r="AO250" i="25"/>
  <c r="AV250" i="25" s="1"/>
  <c r="F30" i="24"/>
  <c r="BC30" i="24"/>
  <c r="AR30" i="24"/>
  <c r="AO331" i="17"/>
  <c r="AL331" i="17"/>
  <c r="BD305" i="25"/>
  <c r="E305" i="25"/>
  <c r="AO305" i="25"/>
  <c r="AV305" i="25" s="1"/>
  <c r="AQ140" i="23"/>
  <c r="AN140" i="23"/>
  <c r="AE229" i="1"/>
  <c r="E68" i="24"/>
  <c r="BD68" i="24"/>
  <c r="AO68" i="24"/>
  <c r="AV68" i="24" s="1"/>
  <c r="AM287" i="17"/>
  <c r="BB287" i="17"/>
  <c r="E596" i="23"/>
  <c r="AO596" i="23"/>
  <c r="BD596" i="23"/>
  <c r="BD630" i="25"/>
  <c r="BF630" i="25" s="1"/>
  <c r="BG630" i="25" s="1"/>
  <c r="BH630" i="25" s="1"/>
  <c r="E630" i="25"/>
  <c r="BD338" i="25"/>
  <c r="AO338" i="25"/>
  <c r="E338" i="25"/>
  <c r="AR153" i="24"/>
  <c r="AU153" i="24" s="1"/>
  <c r="BC153" i="24"/>
  <c r="F153" i="24"/>
  <c r="AO346" i="23"/>
  <c r="AV346" i="23" s="1"/>
  <c r="E346" i="23"/>
  <c r="BD346" i="23"/>
  <c r="AP493" i="17"/>
  <c r="BA493" i="17"/>
  <c r="BC493" i="17" s="1"/>
  <c r="BD493" i="17" s="1"/>
  <c r="E218" i="23"/>
  <c r="AO218" i="23"/>
  <c r="AV218" i="23" s="1"/>
  <c r="BD218" i="23"/>
  <c r="AE630" i="1"/>
  <c r="E440" i="24"/>
  <c r="BD440" i="24"/>
  <c r="AQ472" i="23"/>
  <c r="AN472" i="23"/>
  <c r="BA338" i="17"/>
  <c r="BC338" i="17" s="1"/>
  <c r="BD338" i="17" s="1"/>
  <c r="AP338" i="17"/>
  <c r="AS338" i="17" s="1"/>
  <c r="AL136" i="17"/>
  <c r="AO136" i="17"/>
  <c r="AT136" i="17" s="1"/>
  <c r="BC297" i="25"/>
  <c r="BE297" i="25" s="1"/>
  <c r="AR297" i="25"/>
  <c r="F297" i="25"/>
  <c r="BC284" i="24"/>
  <c r="AR284" i="24"/>
  <c r="AU284" i="24" s="1"/>
  <c r="F284" i="24"/>
  <c r="AR84" i="24"/>
  <c r="BC84" i="24"/>
  <c r="F84" i="24"/>
  <c r="AQ563" i="23"/>
  <c r="AN563" i="23"/>
  <c r="AN424" i="23"/>
  <c r="AQ424" i="23"/>
  <c r="AR57" i="24"/>
  <c r="F57" i="24"/>
  <c r="BC57" i="24"/>
  <c r="BC59" i="23"/>
  <c r="AR59" i="23"/>
  <c r="F59" i="23"/>
  <c r="E213" i="23"/>
  <c r="AO213" i="23"/>
  <c r="AV213" i="23" s="1"/>
  <c r="BD213" i="23"/>
  <c r="AN429" i="23"/>
  <c r="AQ429" i="23"/>
  <c r="AU429" i="23" s="1"/>
  <c r="AL466" i="17"/>
  <c r="AO466" i="17"/>
  <c r="AO371" i="25"/>
  <c r="BD371" i="25"/>
  <c r="E371" i="25"/>
  <c r="AO22" i="24"/>
  <c r="AV22" i="24" s="1"/>
  <c r="E22" i="24"/>
  <c r="BD22" i="24"/>
  <c r="AL96" i="17"/>
  <c r="AO96" i="17"/>
  <c r="BD90" i="25"/>
  <c r="AO90" i="25"/>
  <c r="E90" i="25"/>
  <c r="E283" i="24"/>
  <c r="BD283" i="24"/>
  <c r="AO283" i="24"/>
  <c r="AV283" i="24" s="1"/>
  <c r="AN10" i="23"/>
  <c r="AQ10" i="23"/>
  <c r="AL328" i="17"/>
  <c r="AO328" i="17"/>
  <c r="AQ196" i="25"/>
  <c r="AN196" i="25"/>
  <c r="AQ529" i="24"/>
  <c r="AN529" i="24"/>
  <c r="AU641" i="25"/>
  <c r="AV641" i="25"/>
  <c r="BE664" i="24"/>
  <c r="BF664" i="24"/>
  <c r="BF415" i="25"/>
  <c r="BG415" i="25" s="1"/>
  <c r="BH415" i="25" s="1"/>
  <c r="AS671" i="17"/>
  <c r="AT671" i="17"/>
  <c r="BE473" i="17"/>
  <c r="BF473" i="17" s="1"/>
  <c r="AS571" i="17"/>
  <c r="AT571" i="17"/>
  <c r="BE536" i="23"/>
  <c r="BG536" i="23" s="1"/>
  <c r="BH536" i="23" s="1"/>
  <c r="BI536" i="23" s="1"/>
  <c r="BF536" i="23"/>
  <c r="AY30" i="23"/>
  <c r="AZ30" i="23" s="1"/>
  <c r="BA30" i="23" s="1"/>
  <c r="AN237" i="24"/>
  <c r="AQ237" i="24"/>
  <c r="AU237" i="24" s="1"/>
  <c r="BC170" i="25"/>
  <c r="BE170" i="25" s="1"/>
  <c r="F170" i="25"/>
  <c r="AR170" i="25"/>
  <c r="F80" i="23"/>
  <c r="BC80" i="23"/>
  <c r="AR80" i="23"/>
  <c r="BC620" i="25"/>
  <c r="BE620" i="25" s="1"/>
  <c r="AN620" i="25"/>
  <c r="AQ620" i="25"/>
  <c r="AU620" i="25" s="1"/>
  <c r="F620" i="25"/>
  <c r="AR282" i="23"/>
  <c r="AU282" i="23" s="1"/>
  <c r="BC282" i="23"/>
  <c r="F282" i="23"/>
  <c r="BC297" i="23"/>
  <c r="AR297" i="23"/>
  <c r="F297" i="23"/>
  <c r="AR50" i="23"/>
  <c r="BC50" i="23"/>
  <c r="F50" i="23"/>
  <c r="AV163" i="17"/>
  <c r="AU163" i="17"/>
  <c r="BF560" i="24"/>
  <c r="BE560" i="24"/>
  <c r="BG560" i="24" s="1"/>
  <c r="BH560" i="24" s="1"/>
  <c r="BI560" i="24" s="1"/>
  <c r="AV318" i="25"/>
  <c r="BD663" i="17"/>
  <c r="BE663" i="17" s="1"/>
  <c r="BF663" i="17" s="1"/>
  <c r="BG561" i="24"/>
  <c r="BH561" i="24" s="1"/>
  <c r="BI561" i="24" s="1"/>
  <c r="AX590" i="25"/>
  <c r="AW590" i="25"/>
  <c r="AV463" i="23"/>
  <c r="AN630" i="25"/>
  <c r="AW380" i="25"/>
  <c r="AX380" i="25"/>
  <c r="AY380" i="25" s="1"/>
  <c r="AZ380" i="25" s="1"/>
  <c r="BA380" i="25" s="1"/>
  <c r="BF582" i="25"/>
  <c r="BG582" i="25" s="1"/>
  <c r="BH582" i="25" s="1"/>
  <c r="AV575" i="25"/>
  <c r="AV351" i="17"/>
  <c r="AU351" i="17"/>
  <c r="AS356" i="17"/>
  <c r="AV581" i="24"/>
  <c r="F29" i="23"/>
  <c r="BC29" i="23"/>
  <c r="AR29" i="23"/>
  <c r="AR187" i="24"/>
  <c r="F187" i="24"/>
  <c r="BC187" i="24"/>
  <c r="AO38" i="17"/>
  <c r="AL38" i="17"/>
  <c r="BD609" i="25"/>
  <c r="AO609" i="25"/>
  <c r="AV609" i="25" s="1"/>
  <c r="E609" i="25"/>
  <c r="AO358" i="23"/>
  <c r="E358" i="23"/>
  <c r="BD358" i="23"/>
  <c r="AE416" i="1"/>
  <c r="BD526" i="25"/>
  <c r="AO526" i="25"/>
  <c r="E526" i="25"/>
  <c r="AO203" i="17"/>
  <c r="AL203" i="17"/>
  <c r="BD202" i="25"/>
  <c r="E202" i="25"/>
  <c r="AO202" i="25"/>
  <c r="BC213" i="23"/>
  <c r="AR213" i="23"/>
  <c r="AU213" i="23" s="1"/>
  <c r="F213" i="23"/>
  <c r="E80" i="24"/>
  <c r="BD80" i="24"/>
  <c r="AO80" i="24"/>
  <c r="AO378" i="17"/>
  <c r="AL378" i="17"/>
  <c r="AR108" i="25"/>
  <c r="BC108" i="25"/>
  <c r="BE108" i="25" s="1"/>
  <c r="F108" i="25"/>
  <c r="AO142" i="23"/>
  <c r="E142" i="23"/>
  <c r="BD142" i="23"/>
  <c r="AE368" i="1"/>
  <c r="AP437" i="24"/>
  <c r="AV437" i="24" s="1"/>
  <c r="AN437" i="24"/>
  <c r="AR129" i="23"/>
  <c r="F129" i="23"/>
  <c r="BC129" i="23"/>
  <c r="AO607" i="17"/>
  <c r="AL607" i="17"/>
  <c r="AM97" i="17"/>
  <c r="BB97" i="17"/>
  <c r="E613" i="24"/>
  <c r="AO613" i="24"/>
  <c r="AV613" i="24" s="1"/>
  <c r="BD613" i="24"/>
  <c r="BG613" i="24" s="1"/>
  <c r="BH613" i="24" s="1"/>
  <c r="BI613" i="24" s="1"/>
  <c r="BD618" i="25"/>
  <c r="AO618" i="25"/>
  <c r="E618" i="25"/>
  <c r="BC528" i="24"/>
  <c r="AR528" i="24"/>
  <c r="F528" i="24"/>
  <c r="BA560" i="17"/>
  <c r="BC560" i="17" s="1"/>
  <c r="BD560" i="17" s="1"/>
  <c r="AP560" i="17"/>
  <c r="AS560" i="17" s="1"/>
  <c r="AO96" i="25"/>
  <c r="BD96" i="25"/>
  <c r="BF96" i="25" s="1"/>
  <c r="BG96" i="25" s="1"/>
  <c r="BH96" i="25" s="1"/>
  <c r="E96" i="25"/>
  <c r="AQ624" i="24"/>
  <c r="AU624" i="24" s="1"/>
  <c r="BC624" i="24"/>
  <c r="AN624" i="24"/>
  <c r="F624" i="24"/>
  <c r="AQ40" i="23"/>
  <c r="AN40" i="23"/>
  <c r="AM392" i="17"/>
  <c r="AT392" i="17" s="1"/>
  <c r="BB392" i="17"/>
  <c r="BD297" i="25"/>
  <c r="E297" i="25"/>
  <c r="AO297" i="25"/>
  <c r="BC424" i="23"/>
  <c r="F424" i="23"/>
  <c r="AR424" i="23"/>
  <c r="AN400" i="24"/>
  <c r="AQ400" i="24"/>
  <c r="AE279" i="1"/>
  <c r="AU632" i="25"/>
  <c r="AV632" i="25"/>
  <c r="AU647" i="25"/>
  <c r="AV647" i="25"/>
  <c r="BF103" i="25"/>
  <c r="BG103" i="25" s="1"/>
  <c r="BH103" i="25" s="1"/>
  <c r="AU630" i="24"/>
  <c r="AV630" i="24"/>
  <c r="AU667" i="24"/>
  <c r="AV667" i="24"/>
  <c r="BD248" i="23"/>
  <c r="AO248" i="23"/>
  <c r="E248" i="23"/>
  <c r="BC536" i="24"/>
  <c r="AR536" i="24"/>
  <c r="F536" i="24"/>
  <c r="AO58" i="17"/>
  <c r="AL58" i="17"/>
  <c r="E169" i="25"/>
  <c r="BD169" i="25"/>
  <c r="AO169" i="25"/>
  <c r="AV169" i="25" s="1"/>
  <c r="AO454" i="17"/>
  <c r="AL454" i="17"/>
  <c r="AQ556" i="25"/>
  <c r="AU556" i="25" s="1"/>
  <c r="BC556" i="25"/>
  <c r="BE556" i="25" s="1"/>
  <c r="F556" i="25"/>
  <c r="AN556" i="25"/>
  <c r="AQ228" i="23"/>
  <c r="AN228" i="23"/>
  <c r="AE365" i="1"/>
  <c r="AN536" i="24"/>
  <c r="AQ536" i="24"/>
  <c r="AR179" i="23"/>
  <c r="F179" i="23"/>
  <c r="BC179" i="23"/>
  <c r="BE52" i="24"/>
  <c r="BF52" i="24"/>
  <c r="BG52" i="24" s="1"/>
  <c r="BH52" i="24" s="1"/>
  <c r="BI52" i="24" s="1"/>
  <c r="AX584" i="24"/>
  <c r="AW584" i="24"/>
  <c r="AY584" i="24" s="1"/>
  <c r="AZ584" i="24" s="1"/>
  <c r="BA584" i="24" s="1"/>
  <c r="BE561" i="24"/>
  <c r="BF561" i="24"/>
  <c r="AP76" i="17"/>
  <c r="BA76" i="17"/>
  <c r="BC76" i="17" s="1"/>
  <c r="BD76" i="17" s="1"/>
  <c r="AQ376" i="25"/>
  <c r="AN376" i="25"/>
  <c r="F199" i="23"/>
  <c r="AR199" i="23"/>
  <c r="BC199" i="23"/>
  <c r="AR526" i="24"/>
  <c r="BC526" i="24"/>
  <c r="F526" i="24"/>
  <c r="BA113" i="17"/>
  <c r="BC113" i="17" s="1"/>
  <c r="BD113" i="17" s="1"/>
  <c r="AP113" i="17"/>
  <c r="AS113" i="17" s="1"/>
  <c r="AQ76" i="25"/>
  <c r="AN76" i="25"/>
  <c r="F379" i="23"/>
  <c r="BC379" i="23"/>
  <c r="AR379" i="23"/>
  <c r="AU379" i="23" s="1"/>
  <c r="AO59" i="17"/>
  <c r="AL59" i="17"/>
  <c r="BC356" i="25"/>
  <c r="BE356" i="25" s="1"/>
  <c r="F356" i="25"/>
  <c r="AR356" i="25"/>
  <c r="AR323" i="23"/>
  <c r="AU323" i="23" s="1"/>
  <c r="BC323" i="23"/>
  <c r="F323" i="23"/>
  <c r="AO566" i="17"/>
  <c r="AL566" i="17"/>
  <c r="AO206" i="17"/>
  <c r="AL206" i="17"/>
  <c r="E40" i="25"/>
  <c r="BD40" i="25"/>
  <c r="AO40" i="25"/>
  <c r="AV40" i="25" s="1"/>
  <c r="AR76" i="23"/>
  <c r="AU76" i="23" s="1"/>
  <c r="BC76" i="23"/>
  <c r="F76" i="23"/>
  <c r="AN465" i="23"/>
  <c r="AQ465" i="23"/>
  <c r="AP193" i="17"/>
  <c r="BA193" i="17"/>
  <c r="BC193" i="17" s="1"/>
  <c r="BD193" i="17" s="1"/>
  <c r="AQ4" i="24"/>
  <c r="AN4" i="24"/>
  <c r="E30" i="24"/>
  <c r="AO30" i="24"/>
  <c r="BD30" i="24"/>
  <c r="AO528" i="24"/>
  <c r="E528" i="24"/>
  <c r="BD528" i="24"/>
  <c r="BF650" i="25"/>
  <c r="BG650" i="25" s="1"/>
  <c r="BH650" i="25" s="1"/>
  <c r="AW309" i="24"/>
  <c r="AX309" i="24"/>
  <c r="BF568" i="24"/>
  <c r="BE568" i="24"/>
  <c r="BG568" i="24" s="1"/>
  <c r="BH568" i="24" s="1"/>
  <c r="BI568" i="24" s="1"/>
  <c r="AV557" i="17"/>
  <c r="AU557" i="17"/>
  <c r="BE307" i="17"/>
  <c r="BF307" i="17" s="1"/>
  <c r="BF394" i="23"/>
  <c r="BE394" i="23"/>
  <c r="AV170" i="23"/>
  <c r="AU221" i="17"/>
  <c r="AW221" i="17" s="1"/>
  <c r="AX221" i="17" s="1"/>
  <c r="AY221" i="17" s="1"/>
  <c r="AV221" i="17"/>
  <c r="AV52" i="25"/>
  <c r="AY52" i="25" s="1"/>
  <c r="AZ52" i="25" s="1"/>
  <c r="BA52" i="25" s="1"/>
  <c r="AW382" i="23"/>
  <c r="AX382" i="23"/>
  <c r="AY382" i="23" s="1"/>
  <c r="AZ382" i="23" s="1"/>
  <c r="BA382" i="23" s="1"/>
  <c r="AV577" i="23"/>
  <c r="AY577" i="23" s="1"/>
  <c r="AZ577" i="23" s="1"/>
  <c r="BA577" i="23" s="1"/>
  <c r="BE350" i="23"/>
  <c r="BF350" i="23"/>
  <c r="AT666" i="17"/>
  <c r="AS666" i="17"/>
  <c r="BE13" i="17"/>
  <c r="BF13" i="17" s="1"/>
  <c r="BE163" i="17"/>
  <c r="BF163" i="17" s="1"/>
  <c r="BE281" i="23"/>
  <c r="BG281" i="23" s="1"/>
  <c r="BH281" i="23" s="1"/>
  <c r="BI281" i="23" s="1"/>
  <c r="BF281" i="23"/>
  <c r="BF579" i="25"/>
  <c r="BG579" i="25" s="1"/>
  <c r="BH579" i="25" s="1"/>
  <c r="AN122" i="23"/>
  <c r="AQ122" i="23"/>
  <c r="AU122" i="23" s="1"/>
  <c r="AE323" i="1"/>
  <c r="AQ616" i="24"/>
  <c r="AU616" i="24" s="1"/>
  <c r="F616" i="24"/>
  <c r="BC616" i="24"/>
  <c r="AN616" i="24"/>
  <c r="AO534" i="17"/>
  <c r="AL534" i="17"/>
  <c r="BD187" i="25"/>
  <c r="BF187" i="25" s="1"/>
  <c r="BG187" i="25" s="1"/>
  <c r="BH187" i="25" s="1"/>
  <c r="AO187" i="25"/>
  <c r="E187" i="25"/>
  <c r="AQ25" i="23"/>
  <c r="AN25" i="23"/>
  <c r="BC218" i="24"/>
  <c r="AR218" i="24"/>
  <c r="AU218" i="24" s="1"/>
  <c r="F218" i="24"/>
  <c r="AO87" i="17"/>
  <c r="AS87" i="17" s="1"/>
  <c r="AL87" i="17"/>
  <c r="BD224" i="25"/>
  <c r="AO224" i="25"/>
  <c r="E224" i="25"/>
  <c r="AO424" i="23"/>
  <c r="E424" i="23"/>
  <c r="BD424" i="23"/>
  <c r="AO532" i="24"/>
  <c r="E532" i="24"/>
  <c r="BD532" i="24"/>
  <c r="AM268" i="17"/>
  <c r="BB268" i="17"/>
  <c r="AQ405" i="25"/>
  <c r="AN405" i="25"/>
  <c r="BC182" i="24"/>
  <c r="AR182" i="24"/>
  <c r="AU182" i="24" s="1"/>
  <c r="F182" i="24"/>
  <c r="AQ57" i="23"/>
  <c r="AN57" i="23"/>
  <c r="AN161" i="24"/>
  <c r="AQ161" i="24"/>
  <c r="AR4" i="23"/>
  <c r="AU4" i="23" s="1"/>
  <c r="F4" i="23"/>
  <c r="BC4" i="23"/>
  <c r="AM195" i="17"/>
  <c r="BB195" i="17"/>
  <c r="AO150" i="17"/>
  <c r="AL150" i="17"/>
  <c r="BD387" i="25"/>
  <c r="BF387" i="25" s="1"/>
  <c r="BG387" i="25" s="1"/>
  <c r="BH387" i="25" s="1"/>
  <c r="AO387" i="25"/>
  <c r="E387" i="25"/>
  <c r="AQ525" i="24"/>
  <c r="AN525" i="24"/>
  <c r="E228" i="23"/>
  <c r="AO228" i="23"/>
  <c r="AV228" i="23" s="1"/>
  <c r="BD228" i="23"/>
  <c r="AP235" i="17"/>
  <c r="BA235" i="17"/>
  <c r="BC235" i="17" s="1"/>
  <c r="BD235" i="17" s="1"/>
  <c r="F8" i="24"/>
  <c r="AR8" i="24"/>
  <c r="AU8" i="24" s="1"/>
  <c r="BC8" i="24"/>
  <c r="AQ54" i="23"/>
  <c r="AN54" i="23"/>
  <c r="AE294" i="1"/>
  <c r="AR14" i="24"/>
  <c r="F14" i="24"/>
  <c r="BC14" i="24"/>
  <c r="AQ171" i="23"/>
  <c r="AN171" i="23"/>
  <c r="AE290" i="1"/>
  <c r="AQ142" i="25"/>
  <c r="AN142" i="25"/>
  <c r="F214" i="23"/>
  <c r="AR214" i="23"/>
  <c r="BC214" i="23"/>
  <c r="AO71" i="17"/>
  <c r="AL71" i="17"/>
  <c r="BC374" i="25"/>
  <c r="BE374" i="25" s="1"/>
  <c r="AR374" i="25"/>
  <c r="F374" i="25"/>
  <c r="E141" i="24"/>
  <c r="BD141" i="24"/>
  <c r="AO141" i="24"/>
  <c r="AQ30" i="24"/>
  <c r="AN30" i="24"/>
  <c r="AO377" i="17"/>
  <c r="AL377" i="17"/>
  <c r="BD406" i="25"/>
  <c r="BF406" i="25" s="1"/>
  <c r="BG406" i="25" s="1"/>
  <c r="BH406" i="25" s="1"/>
  <c r="AO406" i="25"/>
  <c r="AV406" i="25" s="1"/>
  <c r="E406" i="25"/>
  <c r="BD226" i="24"/>
  <c r="E226" i="24"/>
  <c r="AO226" i="24"/>
  <c r="AX562" i="24"/>
  <c r="AW562" i="24"/>
  <c r="AY562" i="24" s="1"/>
  <c r="AZ562" i="24" s="1"/>
  <c r="BA562" i="24" s="1"/>
  <c r="BG334" i="24"/>
  <c r="BH334" i="24" s="1"/>
  <c r="BI334" i="24" s="1"/>
  <c r="E241" i="23"/>
  <c r="AO241" i="23"/>
  <c r="BD241" i="23"/>
  <c r="AO7" i="17"/>
  <c r="AL7" i="17"/>
  <c r="BC121" i="25"/>
  <c r="BE121" i="25" s="1"/>
  <c r="AR121" i="25"/>
  <c r="F121" i="25"/>
  <c r="F255" i="23"/>
  <c r="AR255" i="23"/>
  <c r="AU255" i="23" s="1"/>
  <c r="BC255" i="23"/>
  <c r="AN193" i="24"/>
  <c r="AQ193" i="24"/>
  <c r="AV193" i="24" s="1"/>
  <c r="AO2" i="17"/>
  <c r="AL2" i="17"/>
  <c r="AO139" i="25"/>
  <c r="E139" i="25"/>
  <c r="BD139" i="25"/>
  <c r="AR47" i="23"/>
  <c r="BC47" i="23"/>
  <c r="F47" i="23"/>
  <c r="AP241" i="17"/>
  <c r="BA241" i="17"/>
  <c r="BC241" i="17" s="1"/>
  <c r="BD241" i="17" s="1"/>
  <c r="AE271" i="1"/>
  <c r="AQ171" i="24"/>
  <c r="AN171" i="24"/>
  <c r="AP64" i="17"/>
  <c r="BA64" i="17"/>
  <c r="BC64" i="17" s="1"/>
  <c r="BD64" i="17" s="1"/>
  <c r="BB498" i="17"/>
  <c r="AR338" i="25"/>
  <c r="BC338" i="25"/>
  <c r="BE338" i="25" s="1"/>
  <c r="F338" i="25"/>
  <c r="AR208" i="24"/>
  <c r="F208" i="24"/>
  <c r="BC208" i="24"/>
  <c r="E400" i="24"/>
  <c r="AO400" i="24"/>
  <c r="AV400" i="24" s="1"/>
  <c r="BD400" i="24"/>
  <c r="AV249" i="24"/>
  <c r="AR131" i="23"/>
  <c r="BC131" i="23"/>
  <c r="F131" i="23"/>
  <c r="AE157" i="1"/>
  <c r="BC103" i="24"/>
  <c r="F103" i="24"/>
  <c r="AR103" i="24"/>
  <c r="AO399" i="24"/>
  <c r="E399" i="24"/>
  <c r="BD399" i="24"/>
  <c r="E123" i="24"/>
  <c r="BD123" i="24"/>
  <c r="AO123" i="24"/>
  <c r="AV123" i="24" s="1"/>
  <c r="AS407" i="17"/>
  <c r="AU249" i="24"/>
  <c r="AS627" i="17"/>
  <c r="AU463" i="23"/>
  <c r="AX23" i="23"/>
  <c r="AW23" i="23"/>
  <c r="AX583" i="25"/>
  <c r="AW583" i="25"/>
  <c r="AY583" i="25" s="1"/>
  <c r="AZ583" i="25" s="1"/>
  <c r="BA583" i="25" s="1"/>
  <c r="BG190" i="23"/>
  <c r="BH190" i="23" s="1"/>
  <c r="BI190" i="23" s="1"/>
  <c r="BE456" i="17"/>
  <c r="BF456" i="17" s="1"/>
  <c r="AW558" i="25"/>
  <c r="AX558" i="25"/>
  <c r="AV562" i="25"/>
  <c r="AU292" i="25"/>
  <c r="AN615" i="24"/>
  <c r="BF11" i="23"/>
  <c r="BE11" i="23"/>
  <c r="BG11" i="23" s="1"/>
  <c r="BH11" i="23" s="1"/>
  <c r="BI11" i="23" s="1"/>
  <c r="AV190" i="23"/>
  <c r="BF638" i="24"/>
  <c r="BE638" i="24"/>
  <c r="BG638" i="24" s="1"/>
  <c r="BH638" i="24" s="1"/>
  <c r="BI638" i="24" s="1"/>
  <c r="AU311" i="23"/>
  <c r="AV664" i="23"/>
  <c r="AU664" i="23"/>
  <c r="AV429" i="17"/>
  <c r="AU429" i="17"/>
  <c r="BG266" i="23"/>
  <c r="BH266" i="23" s="1"/>
  <c r="BI266" i="23" s="1"/>
  <c r="AX637" i="25"/>
  <c r="AW637" i="25"/>
  <c r="AN613" i="24"/>
  <c r="AT372" i="17"/>
  <c r="BF644" i="25"/>
  <c r="BG644" i="25" s="1"/>
  <c r="BH644" i="25" s="1"/>
  <c r="AV12" i="23"/>
  <c r="AS449" i="17"/>
  <c r="AV573" i="25"/>
  <c r="BD405" i="25"/>
  <c r="BF405" i="25" s="1"/>
  <c r="BG405" i="25" s="1"/>
  <c r="BH405" i="25" s="1"/>
  <c r="E405" i="25"/>
  <c r="AO405" i="25"/>
  <c r="AN249" i="23"/>
  <c r="AQ249" i="23"/>
  <c r="E25" i="24"/>
  <c r="AO25" i="24"/>
  <c r="AV25" i="24" s="1"/>
  <c r="BD25" i="24"/>
  <c r="AO355" i="17"/>
  <c r="AL355" i="17"/>
  <c r="BD98" i="25"/>
  <c r="BF98" i="25" s="1"/>
  <c r="BG98" i="25" s="1"/>
  <c r="BH98" i="25" s="1"/>
  <c r="E98" i="25"/>
  <c r="AO98" i="25"/>
  <c r="AV98" i="25" s="1"/>
  <c r="E438" i="24"/>
  <c r="BD438" i="24"/>
  <c r="AQ97" i="23"/>
  <c r="AU97" i="23" s="1"/>
  <c r="BC97" i="23"/>
  <c r="F97" i="23"/>
  <c r="AN97" i="23"/>
  <c r="AO20" i="24"/>
  <c r="AV20" i="24" s="1"/>
  <c r="E20" i="24"/>
  <c r="BD20" i="24"/>
  <c r="AP14" i="17"/>
  <c r="BA14" i="17"/>
  <c r="BC14" i="17" s="1"/>
  <c r="BD14" i="17" s="1"/>
  <c r="AQ169" i="25"/>
  <c r="AN169" i="25"/>
  <c r="AR19" i="23"/>
  <c r="AU19" i="23" s="1"/>
  <c r="F19" i="23"/>
  <c r="BC19" i="23"/>
  <c r="BA550" i="17"/>
  <c r="BC550" i="17" s="1"/>
  <c r="BD550" i="17" s="1"/>
  <c r="BE550" i="17" s="1"/>
  <c r="BF550" i="17" s="1"/>
  <c r="AL550" i="17"/>
  <c r="AO550" i="17"/>
  <c r="BD44" i="25"/>
  <c r="BF44" i="25" s="1"/>
  <c r="BG44" i="25" s="1"/>
  <c r="BH44" i="25" s="1"/>
  <c r="AO44" i="25"/>
  <c r="AV44" i="25" s="1"/>
  <c r="E44" i="25"/>
  <c r="E527" i="24"/>
  <c r="AO527" i="24"/>
  <c r="BD527" i="24"/>
  <c r="BA527" i="17"/>
  <c r="BC527" i="17" s="1"/>
  <c r="BD527" i="17" s="1"/>
  <c r="AP527" i="17"/>
  <c r="AS527" i="17" s="1"/>
  <c r="BD206" i="24"/>
  <c r="E206" i="24"/>
  <c r="AO206" i="24"/>
  <c r="AQ324" i="23"/>
  <c r="AN324" i="23"/>
  <c r="AE377" i="1"/>
  <c r="AQ628" i="23"/>
  <c r="AN628" i="23"/>
  <c r="AQ286" i="23"/>
  <c r="AN286" i="23"/>
  <c r="AO171" i="24"/>
  <c r="E171" i="24"/>
  <c r="BD171" i="24"/>
  <c r="AP171" i="17"/>
  <c r="BA171" i="17"/>
  <c r="BC171" i="17" s="1"/>
  <c r="BD171" i="17" s="1"/>
  <c r="AE269" i="1"/>
  <c r="AR118" i="24"/>
  <c r="BC118" i="24"/>
  <c r="F118" i="24"/>
  <c r="E8" i="24"/>
  <c r="BD8" i="24"/>
  <c r="AO8" i="24"/>
  <c r="AO21" i="17"/>
  <c r="AL21" i="17"/>
  <c r="AO188" i="25"/>
  <c r="AV188" i="25" s="1"/>
  <c r="BD188" i="25"/>
  <c r="E188" i="25"/>
  <c r="AR487" i="23"/>
  <c r="AU487" i="23" s="1"/>
  <c r="BC487" i="23"/>
  <c r="F487" i="23"/>
  <c r="AO14" i="17"/>
  <c r="AL14" i="17"/>
  <c r="AQ338" i="25"/>
  <c r="AN338" i="25"/>
  <c r="AQ347" i="24"/>
  <c r="AN347" i="24"/>
  <c r="AQ86" i="23"/>
  <c r="AU86" i="23" s="1"/>
  <c r="AN86" i="23"/>
  <c r="AO27" i="17"/>
  <c r="AS27" i="17" s="1"/>
  <c r="AL27" i="17"/>
  <c r="AR406" i="25"/>
  <c r="BC406" i="25"/>
  <c r="BE406" i="25" s="1"/>
  <c r="F406" i="25"/>
  <c r="AQ24" i="25"/>
  <c r="AN24" i="25"/>
  <c r="AU505" i="17"/>
  <c r="AW505" i="17" s="1"/>
  <c r="AX505" i="17" s="1"/>
  <c r="AY505" i="17" s="1"/>
  <c r="AV505" i="17"/>
  <c r="BF569" i="24"/>
  <c r="BE569" i="24"/>
  <c r="BG569" i="24" s="1"/>
  <c r="BH569" i="24" s="1"/>
  <c r="BI569" i="24" s="1"/>
  <c r="AQ233" i="23"/>
  <c r="AN233" i="23"/>
  <c r="BC168" i="24"/>
  <c r="AR168" i="24"/>
  <c r="F168" i="24"/>
  <c r="AM305" i="17"/>
  <c r="BB305" i="17"/>
  <c r="E377" i="25"/>
  <c r="BD377" i="25"/>
  <c r="AO377" i="25"/>
  <c r="AV377" i="25" s="1"/>
  <c r="AR328" i="23"/>
  <c r="AU328" i="23" s="1"/>
  <c r="F328" i="23"/>
  <c r="BC328" i="23"/>
  <c r="E73" i="23"/>
  <c r="AO73" i="23"/>
  <c r="BD73" i="23"/>
  <c r="AM203" i="17"/>
  <c r="AT203" i="17" s="1"/>
  <c r="BB203" i="17"/>
  <c r="AQ90" i="25"/>
  <c r="AN90" i="25"/>
  <c r="AO111" i="23"/>
  <c r="BD111" i="23"/>
  <c r="E111" i="23"/>
  <c r="AQ102" i="24"/>
  <c r="AV102" i="24" s="1"/>
  <c r="AN102" i="24"/>
  <c r="AR338" i="23"/>
  <c r="AU338" i="23" s="1"/>
  <c r="BC338" i="23"/>
  <c r="F338" i="23"/>
  <c r="AR258" i="23"/>
  <c r="BC258" i="23"/>
  <c r="F258" i="23"/>
  <c r="BF315" i="23"/>
  <c r="BE315" i="23"/>
  <c r="AM63" i="17"/>
  <c r="BB63" i="17"/>
  <c r="AR63" i="23"/>
  <c r="F63" i="23"/>
  <c r="BC63" i="23"/>
  <c r="AM342" i="17"/>
  <c r="BB342" i="17"/>
  <c r="BE342" i="17" s="1"/>
  <c r="BF342" i="17" s="1"/>
  <c r="BC155" i="25"/>
  <c r="BE155" i="25" s="1"/>
  <c r="F155" i="25"/>
  <c r="AR155" i="25"/>
  <c r="AU155" i="25" s="1"/>
  <c r="BG409" i="23"/>
  <c r="BH409" i="23" s="1"/>
  <c r="BI409" i="23" s="1"/>
  <c r="AV632" i="24"/>
  <c r="AU632" i="24"/>
  <c r="BF441" i="23"/>
  <c r="BE441" i="23"/>
  <c r="BG441" i="23" s="1"/>
  <c r="BH441" i="23" s="1"/>
  <c r="BI441" i="23" s="1"/>
  <c r="AU542" i="23"/>
  <c r="AT578" i="17"/>
  <c r="AS578" i="17"/>
  <c r="BF219" i="23"/>
  <c r="BE219" i="23"/>
  <c r="BG219" i="23" s="1"/>
  <c r="BH219" i="23" s="1"/>
  <c r="BI219" i="23" s="1"/>
  <c r="AV333" i="17"/>
  <c r="AU333" i="17"/>
  <c r="BF634" i="24"/>
  <c r="BE634" i="24"/>
  <c r="BE225" i="24"/>
  <c r="BG225" i="24" s="1"/>
  <c r="BH225" i="24" s="1"/>
  <c r="BI225" i="24" s="1"/>
  <c r="BF225" i="24"/>
  <c r="AM418" i="17"/>
  <c r="BB418" i="17"/>
  <c r="AM566" i="17"/>
  <c r="AT566" i="17" s="1"/>
  <c r="BB566" i="17"/>
  <c r="AO328" i="23"/>
  <c r="AV328" i="23" s="1"/>
  <c r="BD328" i="23"/>
  <c r="E328" i="23"/>
  <c r="BC394" i="25"/>
  <c r="BE394" i="25" s="1"/>
  <c r="F394" i="25"/>
  <c r="AR394" i="25"/>
  <c r="F403" i="24"/>
  <c r="BC403" i="24"/>
  <c r="AR403" i="24"/>
  <c r="AU403" i="24" s="1"/>
  <c r="E112" i="24"/>
  <c r="BD112" i="24"/>
  <c r="AO112" i="24"/>
  <c r="AO563" i="23"/>
  <c r="BD563" i="23"/>
  <c r="E563" i="23"/>
  <c r="C338" i="1"/>
  <c r="G449" i="25"/>
  <c r="G449" i="24"/>
  <c r="G658" i="23"/>
  <c r="E652" i="17"/>
  <c r="AN284" i="24"/>
  <c r="AQ284" i="24"/>
  <c r="BF332" i="23"/>
  <c r="BE332" i="23"/>
  <c r="AW312" i="25"/>
  <c r="AX312" i="25"/>
  <c r="BF148" i="23"/>
  <c r="BE148" i="23"/>
  <c r="AO168" i="24"/>
  <c r="E168" i="24"/>
  <c r="BD168" i="24"/>
  <c r="BC250" i="23"/>
  <c r="F250" i="23"/>
  <c r="AR250" i="23"/>
  <c r="AU250" i="23" s="1"/>
  <c r="E34" i="23"/>
  <c r="AO34" i="23"/>
  <c r="BD34" i="23"/>
  <c r="BA368" i="17"/>
  <c r="BC368" i="17" s="1"/>
  <c r="BD368" i="17" s="1"/>
  <c r="AP368" i="17"/>
  <c r="AS368" i="17" s="1"/>
  <c r="AX266" i="23"/>
  <c r="AW266" i="23"/>
  <c r="E434" i="23"/>
  <c r="AO434" i="23"/>
  <c r="BD434" i="23"/>
  <c r="AR321" i="23"/>
  <c r="AU321" i="23" s="1"/>
  <c r="F321" i="23"/>
  <c r="BC321" i="23"/>
  <c r="BG204" i="23"/>
  <c r="BH204" i="23" s="1"/>
  <c r="BI204" i="23" s="1"/>
  <c r="AQ150" i="23"/>
  <c r="AN150" i="23"/>
  <c r="F133" i="24"/>
  <c r="BC133" i="24"/>
  <c r="AR133" i="24"/>
  <c r="AO63" i="17"/>
  <c r="AL63" i="17"/>
  <c r="E127" i="25"/>
  <c r="BD127" i="25"/>
  <c r="AO127" i="25"/>
  <c r="AR339" i="23"/>
  <c r="AU339" i="23" s="1"/>
  <c r="BC339" i="23"/>
  <c r="F339" i="23"/>
  <c r="AM15" i="17"/>
  <c r="AT15" i="17" s="1"/>
  <c r="BB15" i="17"/>
  <c r="BD654" i="25"/>
  <c r="AO654" i="25"/>
  <c r="E654" i="25"/>
  <c r="AO255" i="23"/>
  <c r="E255" i="23"/>
  <c r="BD255" i="23"/>
  <c r="AQ291" i="23"/>
  <c r="AN291" i="23"/>
  <c r="AM109" i="17"/>
  <c r="BB109" i="17"/>
  <c r="BC652" i="25"/>
  <c r="BE652" i="25" s="1"/>
  <c r="F652" i="25"/>
  <c r="AN652" i="25"/>
  <c r="AQ652" i="25"/>
  <c r="AU652" i="25" s="1"/>
  <c r="AR54" i="23"/>
  <c r="AU54" i="23" s="1"/>
  <c r="BC54" i="23"/>
  <c r="F54" i="23"/>
  <c r="AP67" i="17"/>
  <c r="BA67" i="17"/>
  <c r="BC67" i="17" s="1"/>
  <c r="BD67" i="17" s="1"/>
  <c r="AO10" i="24"/>
  <c r="AV10" i="24" s="1"/>
  <c r="E10" i="24"/>
  <c r="BD10" i="24"/>
  <c r="AQ244" i="23"/>
  <c r="AN244" i="23"/>
  <c r="AP132" i="17"/>
  <c r="BA132" i="17"/>
  <c r="BC132" i="17" s="1"/>
  <c r="BD132" i="17" s="1"/>
  <c r="AV147" i="23"/>
  <c r="BG665" i="23"/>
  <c r="BH665" i="23" s="1"/>
  <c r="BI665" i="23" s="1"/>
  <c r="BG309" i="24"/>
  <c r="BH309" i="24" s="1"/>
  <c r="BI309" i="24" s="1"/>
  <c r="AU646" i="24"/>
  <c r="AV646" i="24"/>
  <c r="AW588" i="25"/>
  <c r="AX588" i="25"/>
  <c r="AW415" i="25"/>
  <c r="AX415" i="25"/>
  <c r="AW318" i="25"/>
  <c r="AX318" i="25"/>
  <c r="AY318" i="25" s="1"/>
  <c r="AZ318" i="25" s="1"/>
  <c r="BA318" i="25" s="1"/>
  <c r="AX570" i="25"/>
  <c r="AW570" i="25"/>
  <c r="AU345" i="23"/>
  <c r="BD76" i="23"/>
  <c r="E76" i="23"/>
  <c r="AO76" i="23"/>
  <c r="AV76" i="23" s="1"/>
  <c r="AE277" i="1"/>
  <c r="AQ250" i="23"/>
  <c r="AN250" i="23"/>
  <c r="AO129" i="17"/>
  <c r="AL129" i="17"/>
  <c r="AR124" i="25"/>
  <c r="BC124" i="25"/>
  <c r="BE124" i="25" s="1"/>
  <c r="F124" i="25"/>
  <c r="AO292" i="23"/>
  <c r="AV292" i="23" s="1"/>
  <c r="BD292" i="23"/>
  <c r="E292" i="23"/>
  <c r="AE552" i="1"/>
  <c r="AN205" i="24"/>
  <c r="AQ205" i="24"/>
  <c r="AP365" i="17"/>
  <c r="BA365" i="17"/>
  <c r="BC365" i="17" s="1"/>
  <c r="BD365" i="17" s="1"/>
  <c r="BC63" i="25"/>
  <c r="BE63" i="25" s="1"/>
  <c r="AR63" i="25"/>
  <c r="F63" i="25"/>
  <c r="AQ434" i="23"/>
  <c r="AN434" i="23"/>
  <c r="AM28" i="17"/>
  <c r="BB28" i="17"/>
  <c r="BC29" i="25"/>
  <c r="BE29" i="25" s="1"/>
  <c r="AR29" i="25"/>
  <c r="F29" i="25"/>
  <c r="AQ328" i="23"/>
  <c r="AN328" i="23"/>
  <c r="AQ80" i="24"/>
  <c r="AN80" i="24"/>
  <c r="AM543" i="17"/>
  <c r="BB543" i="17"/>
  <c r="E153" i="25"/>
  <c r="BD153" i="25"/>
  <c r="AO153" i="25"/>
  <c r="AV153" i="25" s="1"/>
  <c r="AM570" i="17"/>
  <c r="BB570" i="17"/>
  <c r="E612" i="23"/>
  <c r="BD612" i="23"/>
  <c r="BD625" i="25"/>
  <c r="E625" i="25"/>
  <c r="AO625" i="25"/>
  <c r="BC54" i="25"/>
  <c r="BE54" i="25" s="1"/>
  <c r="AR54" i="25"/>
  <c r="F54" i="25"/>
  <c r="E218" i="24"/>
  <c r="BD218" i="24"/>
  <c r="AO218" i="24"/>
  <c r="AV218" i="24" s="1"/>
  <c r="F355" i="23"/>
  <c r="AR355" i="23"/>
  <c r="BC355" i="23"/>
  <c r="E131" i="24"/>
  <c r="AO131" i="24"/>
  <c r="BD131" i="24"/>
  <c r="AO86" i="17"/>
  <c r="AL86" i="17"/>
  <c r="E304" i="25"/>
  <c r="BD304" i="25"/>
  <c r="AN297" i="24"/>
  <c r="AQ297" i="24"/>
  <c r="F40" i="23"/>
  <c r="AR40" i="23"/>
  <c r="BC40" i="23"/>
  <c r="AQ6" i="23"/>
  <c r="AN6" i="23"/>
  <c r="AL310" i="17"/>
  <c r="AO310" i="17"/>
  <c r="AS310" i="17" s="1"/>
  <c r="BC12" i="25"/>
  <c r="BE12" i="25" s="1"/>
  <c r="F12" i="25"/>
  <c r="AR12" i="25"/>
  <c r="BC93" i="25"/>
  <c r="BE93" i="25" s="1"/>
  <c r="AR93" i="25"/>
  <c r="F93" i="25"/>
  <c r="AQ392" i="25"/>
  <c r="AN392" i="25"/>
  <c r="AQ273" i="24"/>
  <c r="AN273" i="24"/>
  <c r="AO28" i="17"/>
  <c r="AL28" i="17"/>
  <c r="BC201" i="25"/>
  <c r="BE201" i="25" s="1"/>
  <c r="AR201" i="25"/>
  <c r="AU201" i="25" s="1"/>
  <c r="F201" i="25"/>
  <c r="F105" i="24"/>
  <c r="BC105" i="24"/>
  <c r="AR105" i="24"/>
  <c r="E529" i="24"/>
  <c r="AO529" i="24"/>
  <c r="AV529" i="24" s="1"/>
  <c r="BD529" i="24"/>
  <c r="AQ279" i="24"/>
  <c r="AN279" i="24"/>
  <c r="AQ451" i="23"/>
  <c r="AN451" i="23"/>
  <c r="E11" i="25"/>
  <c r="BD11" i="25"/>
  <c r="AO11" i="25"/>
  <c r="AQ52" i="23"/>
  <c r="AN52" i="23"/>
  <c r="E170" i="25"/>
  <c r="BD170" i="25"/>
  <c r="AO170" i="25"/>
  <c r="AN424" i="24"/>
  <c r="AQ424" i="24"/>
  <c r="AQ111" i="23"/>
  <c r="AV111" i="23" s="1"/>
  <c r="AN111" i="23"/>
  <c r="AE278" i="1"/>
  <c r="AQ529" i="25"/>
  <c r="AN529" i="25"/>
  <c r="AX590" i="24"/>
  <c r="AW590" i="24"/>
  <c r="AY590" i="24" s="1"/>
  <c r="AZ590" i="24" s="1"/>
  <c r="BA590" i="24" s="1"/>
  <c r="BF387" i="23"/>
  <c r="BE387" i="23"/>
  <c r="AT473" i="17"/>
  <c r="AW473" i="17" s="1"/>
  <c r="AX473" i="17" s="1"/>
  <c r="AY473" i="17" s="1"/>
  <c r="AV624" i="24"/>
  <c r="AX64" i="23"/>
  <c r="AW64" i="23"/>
  <c r="AW536" i="23"/>
  <c r="AY536" i="23" s="1"/>
  <c r="AZ536" i="23" s="1"/>
  <c r="BA536" i="23" s="1"/>
  <c r="AX536" i="23"/>
  <c r="AN25" i="25"/>
  <c r="AQ25" i="25"/>
  <c r="AR44" i="24"/>
  <c r="AU44" i="24" s="1"/>
  <c r="F44" i="24"/>
  <c r="BC44" i="24"/>
  <c r="AE622" i="1"/>
  <c r="BC196" i="24"/>
  <c r="AR196" i="24"/>
  <c r="AU196" i="24" s="1"/>
  <c r="F196" i="24"/>
  <c r="BC533" i="24"/>
  <c r="F533" i="24"/>
  <c r="AR533" i="24"/>
  <c r="AU533" i="24" s="1"/>
  <c r="AR17" i="24"/>
  <c r="F17" i="24"/>
  <c r="BC17" i="24"/>
  <c r="AU524" i="23"/>
  <c r="AV524" i="23"/>
  <c r="AW466" i="23"/>
  <c r="AY466" i="23" s="1"/>
  <c r="AZ466" i="23" s="1"/>
  <c r="BA466" i="23" s="1"/>
  <c r="AX466" i="23"/>
  <c r="AU445" i="17"/>
  <c r="AW445" i="17" s="1"/>
  <c r="AX445" i="17" s="1"/>
  <c r="AY445" i="17" s="1"/>
  <c r="AV445" i="17"/>
  <c r="AU172" i="17"/>
  <c r="AV172" i="17"/>
  <c r="AW560" i="24"/>
  <c r="AX560" i="24"/>
  <c r="BE177" i="23"/>
  <c r="BG177" i="23" s="1"/>
  <c r="BH177" i="23" s="1"/>
  <c r="BI177" i="23" s="1"/>
  <c r="BF177" i="23"/>
  <c r="AV318" i="23"/>
  <c r="BF560" i="25"/>
  <c r="BG560" i="25" s="1"/>
  <c r="BH560" i="25" s="1"/>
  <c r="AX588" i="24"/>
  <c r="AW588" i="24"/>
  <c r="BE157" i="17"/>
  <c r="BF157" i="17" s="1"/>
  <c r="BE302" i="24"/>
  <c r="BF302" i="24"/>
  <c r="BG302" i="24" s="1"/>
  <c r="BH302" i="24" s="1"/>
  <c r="BI302" i="24" s="1"/>
  <c r="AR24" i="24"/>
  <c r="AU24" i="24" s="1"/>
  <c r="F24" i="24"/>
  <c r="BC24" i="24"/>
  <c r="AM365" i="17"/>
  <c r="BB365" i="17"/>
  <c r="AR176" i="25"/>
  <c r="F176" i="25"/>
  <c r="BC176" i="25"/>
  <c r="BE176" i="25" s="1"/>
  <c r="AN214" i="23"/>
  <c r="AQ214" i="23"/>
  <c r="AU214" i="23" s="1"/>
  <c r="AO221" i="24"/>
  <c r="AV221" i="24" s="1"/>
  <c r="E221" i="24"/>
  <c r="BD221" i="24"/>
  <c r="AM75" i="17"/>
  <c r="BB75" i="17"/>
  <c r="AO526" i="24"/>
  <c r="E526" i="24"/>
  <c r="BD526" i="24"/>
  <c r="AQ203" i="23"/>
  <c r="AN203" i="23"/>
  <c r="BC529" i="24"/>
  <c r="F529" i="24"/>
  <c r="AR529" i="24"/>
  <c r="AU529" i="24" s="1"/>
  <c r="AM355" i="17"/>
  <c r="BB355" i="17"/>
  <c r="BD89" i="25"/>
  <c r="BF89" i="25" s="1"/>
  <c r="BG89" i="25" s="1"/>
  <c r="BH89" i="25" s="1"/>
  <c r="E89" i="25"/>
  <c r="AO89" i="25"/>
  <c r="AN337" i="23"/>
  <c r="AQ337" i="23"/>
  <c r="E82" i="24"/>
  <c r="AO82" i="24"/>
  <c r="BD82" i="24"/>
  <c r="BA414" i="17"/>
  <c r="BC414" i="17" s="1"/>
  <c r="BD414" i="17" s="1"/>
  <c r="AP414" i="17"/>
  <c r="AP246" i="25"/>
  <c r="AV246" i="25" s="1"/>
  <c r="AN246" i="25"/>
  <c r="AR68" i="24"/>
  <c r="AU68" i="24" s="1"/>
  <c r="BC68" i="24"/>
  <c r="F68" i="24"/>
  <c r="AQ599" i="23"/>
  <c r="AN599" i="23"/>
  <c r="AM178" i="17"/>
  <c r="AT178" i="17" s="1"/>
  <c r="BB178" i="17"/>
  <c r="BE178" i="17" s="1"/>
  <c r="BF178" i="17" s="1"/>
  <c r="E628" i="24"/>
  <c r="BD628" i="24"/>
  <c r="AR528" i="25"/>
  <c r="BC528" i="25"/>
  <c r="BE528" i="25" s="1"/>
  <c r="F528" i="25"/>
  <c r="F544" i="23"/>
  <c r="BC544" i="23"/>
  <c r="AR544" i="23"/>
  <c r="AU544" i="23" s="1"/>
  <c r="F624" i="25"/>
  <c r="AN624" i="25"/>
  <c r="AQ624" i="25"/>
  <c r="AU624" i="25" s="1"/>
  <c r="BC624" i="25"/>
  <c r="BE624" i="25" s="1"/>
  <c r="BF624" i="25" s="1"/>
  <c r="BG624" i="25" s="1"/>
  <c r="BH624" i="25" s="1"/>
  <c r="AQ36" i="24"/>
  <c r="AN36" i="24"/>
  <c r="E208" i="23"/>
  <c r="AO208" i="23"/>
  <c r="AV208" i="23" s="1"/>
  <c r="BD208" i="23"/>
  <c r="AR273" i="24"/>
  <c r="AU273" i="24" s="1"/>
  <c r="F273" i="24"/>
  <c r="BC273" i="24"/>
  <c r="AN618" i="23"/>
  <c r="AQ618" i="23"/>
  <c r="AL178" i="17"/>
  <c r="BG399" i="23"/>
  <c r="BH399" i="23" s="1"/>
  <c r="BI399" i="23" s="1"/>
  <c r="AN632" i="25"/>
  <c r="E152" i="24"/>
  <c r="AO152" i="24"/>
  <c r="BD152" i="24"/>
  <c r="BA451" i="17"/>
  <c r="BC451" i="17" s="1"/>
  <c r="BD451" i="17" s="1"/>
  <c r="AL451" i="17"/>
  <c r="AO451" i="17"/>
  <c r="BC536" i="25"/>
  <c r="BE536" i="25" s="1"/>
  <c r="AR536" i="25"/>
  <c r="F536" i="25"/>
  <c r="AQ85" i="23"/>
  <c r="AN85" i="23"/>
  <c r="AQ356" i="23"/>
  <c r="AN356" i="23"/>
  <c r="AQ16" i="24"/>
  <c r="AN16" i="24"/>
  <c r="AO89" i="17"/>
  <c r="AL89" i="17"/>
  <c r="AQ536" i="25"/>
  <c r="AN536" i="25"/>
  <c r="AR112" i="24"/>
  <c r="BC112" i="24"/>
  <c r="F112" i="24"/>
  <c r="AX619" i="24"/>
  <c r="AW619" i="24"/>
  <c r="AY619" i="24" s="1"/>
  <c r="AZ619" i="24" s="1"/>
  <c r="BA619" i="24" s="1"/>
  <c r="AM549" i="17"/>
  <c r="AT549" i="17" s="1"/>
  <c r="BB549" i="17"/>
  <c r="AV183" i="24"/>
  <c r="AT266" i="17"/>
  <c r="AX561" i="24"/>
  <c r="AW561" i="24"/>
  <c r="BC79" i="23"/>
  <c r="AR79" i="23"/>
  <c r="F79" i="23"/>
  <c r="AE324" i="1"/>
  <c r="F109" i="24"/>
  <c r="AR109" i="24"/>
  <c r="BC109" i="24"/>
  <c r="AL199" i="17"/>
  <c r="AO199" i="17"/>
  <c r="AR526" i="25"/>
  <c r="BC526" i="25"/>
  <c r="BE526" i="25" s="1"/>
  <c r="F526" i="25"/>
  <c r="AR122" i="23"/>
  <c r="BC122" i="23"/>
  <c r="F122" i="23"/>
  <c r="AE257" i="1"/>
  <c r="BC437" i="24"/>
  <c r="F437" i="24"/>
  <c r="AR437" i="24"/>
  <c r="AN366" i="23"/>
  <c r="AQ366" i="23"/>
  <c r="AR205" i="24"/>
  <c r="BC205" i="24"/>
  <c r="F205" i="24"/>
  <c r="AN514" i="23"/>
  <c r="AQ514" i="23"/>
  <c r="AQ297" i="23"/>
  <c r="AN297" i="23"/>
  <c r="AR19" i="24"/>
  <c r="AU19" i="24" s="1"/>
  <c r="BC19" i="24"/>
  <c r="F19" i="24"/>
  <c r="AN534" i="24"/>
  <c r="AQ534" i="24"/>
  <c r="F41" i="23"/>
  <c r="BC41" i="23"/>
  <c r="AR41" i="23"/>
  <c r="AP524" i="17"/>
  <c r="BA524" i="17"/>
  <c r="BC524" i="17" s="1"/>
  <c r="BD524" i="17" s="1"/>
  <c r="AE317" i="1"/>
  <c r="AO29" i="25"/>
  <c r="E29" i="25"/>
  <c r="BD29" i="25"/>
  <c r="BF29" i="25" s="1"/>
  <c r="BG29" i="25" s="1"/>
  <c r="BH29" i="25" s="1"/>
  <c r="AO528" i="25"/>
  <c r="BD528" i="25"/>
  <c r="BF528" i="25" s="1"/>
  <c r="BG528" i="25" s="1"/>
  <c r="BH528" i="25" s="1"/>
  <c r="E528" i="25"/>
  <c r="AX626" i="24"/>
  <c r="AW626" i="24"/>
  <c r="AX280" i="25"/>
  <c r="AY280" i="25" s="1"/>
  <c r="AZ280" i="25" s="1"/>
  <c r="BA280" i="25" s="1"/>
  <c r="AW280" i="25"/>
  <c r="BG666" i="23"/>
  <c r="BH666" i="23" s="1"/>
  <c r="BI666" i="23" s="1"/>
  <c r="AW503" i="23"/>
  <c r="AY503" i="23" s="1"/>
  <c r="AZ503" i="23" s="1"/>
  <c r="BA503" i="23" s="1"/>
  <c r="AX503" i="23"/>
  <c r="AX401" i="23"/>
  <c r="AW401" i="23"/>
  <c r="BE133" i="17"/>
  <c r="BF133" i="17" s="1"/>
  <c r="AT307" i="17"/>
  <c r="AV626" i="24"/>
  <c r="AY626" i="24" s="1"/>
  <c r="AZ626" i="24" s="1"/>
  <c r="BA626" i="24" s="1"/>
  <c r="BF192" i="24"/>
  <c r="BE192" i="24"/>
  <c r="BG192" i="24" s="1"/>
  <c r="BH192" i="24" s="1"/>
  <c r="BI192" i="24" s="1"/>
  <c r="BF382" i="23"/>
  <c r="BE382" i="23"/>
  <c r="BG382" i="23" s="1"/>
  <c r="BH382" i="23" s="1"/>
  <c r="BI382" i="23" s="1"/>
  <c r="BE314" i="23"/>
  <c r="BG314" i="23" s="1"/>
  <c r="BH314" i="23" s="1"/>
  <c r="BI314" i="23" s="1"/>
  <c r="BF314" i="23"/>
  <c r="AV560" i="25"/>
  <c r="AU431" i="17"/>
  <c r="AW431" i="17" s="1"/>
  <c r="AX431" i="17" s="1"/>
  <c r="AY431" i="17" s="1"/>
  <c r="AV431" i="17"/>
  <c r="AX613" i="25"/>
  <c r="AW613" i="25"/>
  <c r="AU135" i="17"/>
  <c r="AV135" i="17"/>
  <c r="AV582" i="24"/>
  <c r="AT163" i="17"/>
  <c r="AW163" i="17" s="1"/>
  <c r="AX163" i="17" s="1"/>
  <c r="AY163" i="17" s="1"/>
  <c r="BF585" i="24"/>
  <c r="BE585" i="24"/>
  <c r="AN524" i="24"/>
  <c r="AQ524" i="24"/>
  <c r="AV524" i="24" s="1"/>
  <c r="AO275" i="17"/>
  <c r="AL275" i="17"/>
  <c r="BC616" i="25"/>
  <c r="BE616" i="25" s="1"/>
  <c r="AQ616" i="25"/>
  <c r="AU616" i="25" s="1"/>
  <c r="AN616" i="25"/>
  <c r="F616" i="25"/>
  <c r="AQ436" i="23"/>
  <c r="AN436" i="23"/>
  <c r="AQ94" i="24"/>
  <c r="AN94" i="24"/>
  <c r="F75" i="25"/>
  <c r="BC75" i="25"/>
  <c r="BE75" i="25" s="1"/>
  <c r="AR75" i="25"/>
  <c r="AU75" i="25" s="1"/>
  <c r="AN50" i="23"/>
  <c r="AQ50" i="23"/>
  <c r="AO273" i="24"/>
  <c r="AV273" i="24" s="1"/>
  <c r="E273" i="24"/>
  <c r="BD273" i="24"/>
  <c r="AM324" i="17"/>
  <c r="AT324" i="17" s="1"/>
  <c r="BB324" i="17"/>
  <c r="AO532" i="25"/>
  <c r="BD532" i="25"/>
  <c r="BF532" i="25" s="1"/>
  <c r="BG532" i="25" s="1"/>
  <c r="BH532" i="25" s="1"/>
  <c r="E532" i="25"/>
  <c r="BD591" i="23"/>
  <c r="AO591" i="23"/>
  <c r="E591" i="23"/>
  <c r="AE300" i="1"/>
  <c r="AM78" i="17"/>
  <c r="BB78" i="17"/>
  <c r="BC83" i="25"/>
  <c r="BE83" i="25" s="1"/>
  <c r="AR83" i="25"/>
  <c r="AU83" i="25" s="1"/>
  <c r="F83" i="25"/>
  <c r="AQ527" i="24"/>
  <c r="AN527" i="24"/>
  <c r="AO543" i="17"/>
  <c r="AL543" i="17"/>
  <c r="AQ166" i="25"/>
  <c r="AN166" i="25"/>
  <c r="F4" i="24"/>
  <c r="BC4" i="24"/>
  <c r="AR4" i="24"/>
  <c r="AU4" i="24" s="1"/>
  <c r="E25" i="23"/>
  <c r="BD25" i="23"/>
  <c r="AO25" i="23"/>
  <c r="AV25" i="23" s="1"/>
  <c r="AQ151" i="23"/>
  <c r="AN151" i="23"/>
  <c r="AN525" i="25"/>
  <c r="AQ525" i="25"/>
  <c r="E16" i="24"/>
  <c r="AO16" i="24"/>
  <c r="BD16" i="24"/>
  <c r="AR200" i="23"/>
  <c r="BC200" i="23"/>
  <c r="F200" i="23"/>
  <c r="AM194" i="17"/>
  <c r="BB194" i="17"/>
  <c r="AR31" i="25"/>
  <c r="AU31" i="25" s="1"/>
  <c r="BC31" i="25"/>
  <c r="BE31" i="25" s="1"/>
  <c r="F31" i="25"/>
  <c r="AQ31" i="24"/>
  <c r="AN31" i="24"/>
  <c r="AM74" i="17"/>
  <c r="BB74" i="17"/>
  <c r="BC15" i="25"/>
  <c r="BE15" i="25" s="1"/>
  <c r="AR15" i="25"/>
  <c r="AU15" i="25" s="1"/>
  <c r="F15" i="25"/>
  <c r="AQ13" i="24"/>
  <c r="AN13" i="24"/>
  <c r="AE369" i="1"/>
  <c r="BC531" i="24"/>
  <c r="AR531" i="24"/>
  <c r="F531" i="24"/>
  <c r="AQ308" i="23"/>
  <c r="AN308" i="23"/>
  <c r="AO164" i="17"/>
  <c r="AL164" i="17"/>
  <c r="BD121" i="25"/>
  <c r="BF121" i="25" s="1"/>
  <c r="BG121" i="25" s="1"/>
  <c r="BH121" i="25" s="1"/>
  <c r="AO121" i="25"/>
  <c r="E121" i="25"/>
  <c r="AQ29" i="25"/>
  <c r="AN29" i="25"/>
  <c r="AQ28" i="23"/>
  <c r="AU28" i="23" s="1"/>
  <c r="AN28" i="23"/>
  <c r="AO260" i="25"/>
  <c r="BD260" i="25"/>
  <c r="BF260" i="25" s="1"/>
  <c r="BG260" i="25" s="1"/>
  <c r="BH260" i="25" s="1"/>
  <c r="E260" i="25"/>
  <c r="AU615" i="23"/>
  <c r="AV615" i="23"/>
  <c r="AV590" i="25"/>
  <c r="AY334" i="24"/>
  <c r="AZ334" i="24" s="1"/>
  <c r="BA334" i="24" s="1"/>
  <c r="AO139" i="24"/>
  <c r="E139" i="24"/>
  <c r="BD139" i="24"/>
  <c r="AQ2" i="23"/>
  <c r="AU2" i="23" s="1"/>
  <c r="AN2" i="23"/>
  <c r="BC161" i="24"/>
  <c r="AR161" i="24"/>
  <c r="F161" i="24"/>
  <c r="AO320" i="17"/>
  <c r="AL320" i="17"/>
  <c r="AQ285" i="25"/>
  <c r="AN285" i="25"/>
  <c r="AQ3" i="23"/>
  <c r="AN3" i="23"/>
  <c r="BC523" i="24"/>
  <c r="F523" i="24"/>
  <c r="AR523" i="24"/>
  <c r="AU523" i="24" s="1"/>
  <c r="AR100" i="23"/>
  <c r="F100" i="23"/>
  <c r="BC100" i="23"/>
  <c r="AM534" i="17"/>
  <c r="AT534" i="17" s="1"/>
  <c r="BB534" i="17"/>
  <c r="AQ70" i="25"/>
  <c r="AN70" i="25"/>
  <c r="F153" i="23"/>
  <c r="AR153" i="23"/>
  <c r="BC153" i="23"/>
  <c r="E487" i="23"/>
  <c r="BD487" i="23"/>
  <c r="AM524" i="17"/>
  <c r="BB524" i="17"/>
  <c r="BC202" i="25"/>
  <c r="BE202" i="25" s="1"/>
  <c r="F202" i="25"/>
  <c r="AR202" i="25"/>
  <c r="E618" i="23"/>
  <c r="BD618" i="23"/>
  <c r="AO618" i="23"/>
  <c r="BF468" i="23"/>
  <c r="BE468" i="23"/>
  <c r="BG468" i="23" s="1"/>
  <c r="BH468" i="23" s="1"/>
  <c r="BI468" i="23" s="1"/>
  <c r="AR175" i="24"/>
  <c r="BC175" i="24"/>
  <c r="F175" i="24"/>
  <c r="AO109" i="17"/>
  <c r="AS109" i="17" s="1"/>
  <c r="AL109" i="17"/>
  <c r="BA109" i="17"/>
  <c r="BC109" i="17" s="1"/>
  <c r="BD109" i="17" s="1"/>
  <c r="BC225" i="25"/>
  <c r="BE225" i="25" s="1"/>
  <c r="F225" i="25"/>
  <c r="AR225" i="25"/>
  <c r="BD398" i="25"/>
  <c r="E398" i="25"/>
  <c r="AO398" i="25"/>
  <c r="BD122" i="25"/>
  <c r="AO122" i="25"/>
  <c r="AV122" i="25" s="1"/>
  <c r="E122" i="25"/>
  <c r="AT43" i="17"/>
  <c r="AS43" i="17"/>
  <c r="AW565" i="25"/>
  <c r="AX565" i="25"/>
  <c r="AV663" i="23"/>
  <c r="AU663" i="23"/>
  <c r="AW578" i="25"/>
  <c r="AY578" i="25" s="1"/>
  <c r="AZ578" i="25" s="1"/>
  <c r="BA578" i="25" s="1"/>
  <c r="AX578" i="25"/>
  <c r="BD670" i="17"/>
  <c r="BE670" i="17" s="1"/>
  <c r="BF670" i="17" s="1"/>
  <c r="AV587" i="25"/>
  <c r="BF612" i="24"/>
  <c r="BE612" i="24"/>
  <c r="AV665" i="24"/>
  <c r="AU665" i="24"/>
  <c r="AU244" i="24"/>
  <c r="AU351" i="25"/>
  <c r="AT127" i="17"/>
  <c r="AX562" i="25"/>
  <c r="AW562" i="25"/>
  <c r="BF466" i="23"/>
  <c r="BE466" i="23"/>
  <c r="BG311" i="23"/>
  <c r="BH311" i="23" s="1"/>
  <c r="BI311" i="23" s="1"/>
  <c r="BG667" i="24"/>
  <c r="BH667" i="24" s="1"/>
  <c r="BI667" i="24" s="1"/>
  <c r="AQ153" i="24"/>
  <c r="AN153" i="24"/>
  <c r="AP355" i="17"/>
  <c r="BA355" i="17"/>
  <c r="BC355" i="17" s="1"/>
  <c r="BD355" i="17" s="1"/>
  <c r="E28" i="25"/>
  <c r="AO28" i="25"/>
  <c r="AV28" i="25" s="1"/>
  <c r="BD28" i="25"/>
  <c r="BF28" i="25" s="1"/>
  <c r="BG28" i="25" s="1"/>
  <c r="BH28" i="25" s="1"/>
  <c r="AQ240" i="24"/>
  <c r="AN240" i="24"/>
  <c r="AO77" i="17"/>
  <c r="AL77" i="17"/>
  <c r="BD222" i="25"/>
  <c r="E222" i="25"/>
  <c r="AQ622" i="24"/>
  <c r="AU622" i="24" s="1"/>
  <c r="BC622" i="24"/>
  <c r="F622" i="24"/>
  <c r="AN622" i="24"/>
  <c r="AO315" i="17"/>
  <c r="AL315" i="17"/>
  <c r="BD106" i="25"/>
  <c r="BF106" i="25" s="1"/>
  <c r="BG106" i="25" s="1"/>
  <c r="BH106" i="25" s="1"/>
  <c r="E106" i="25"/>
  <c r="AO106" i="25"/>
  <c r="AR16" i="23"/>
  <c r="AU16" i="23" s="1"/>
  <c r="F16" i="23"/>
  <c r="BC16" i="23"/>
  <c r="AE386" i="1"/>
  <c r="AR137" i="24"/>
  <c r="F137" i="24"/>
  <c r="BC137" i="24"/>
  <c r="F511" i="23"/>
  <c r="AN511" i="23"/>
  <c r="AQ511" i="23"/>
  <c r="BC511" i="23"/>
  <c r="AO527" i="25"/>
  <c r="BD527" i="25"/>
  <c r="E527" i="25"/>
  <c r="AR429" i="23"/>
  <c r="BC429" i="23"/>
  <c r="F429" i="23"/>
  <c r="AQ206" i="24"/>
  <c r="AN206" i="24"/>
  <c r="AL50" i="17"/>
  <c r="AO50" i="17"/>
  <c r="AQ428" i="25"/>
  <c r="AN428" i="25"/>
  <c r="AQ187" i="24"/>
  <c r="AN187" i="24"/>
  <c r="BD70" i="25"/>
  <c r="BF70" i="25" s="1"/>
  <c r="BG70" i="25" s="1"/>
  <c r="BH70" i="25" s="1"/>
  <c r="AO70" i="25"/>
  <c r="E70" i="25"/>
  <c r="AR5" i="23"/>
  <c r="F5" i="23"/>
  <c r="BC5" i="23"/>
  <c r="AO518" i="17"/>
  <c r="AL518" i="17"/>
  <c r="BC371" i="25"/>
  <c r="BE371" i="25" s="1"/>
  <c r="F371" i="25"/>
  <c r="AR371" i="25"/>
  <c r="AU371" i="25" s="1"/>
  <c r="BD31" i="25"/>
  <c r="BF31" i="25" s="1"/>
  <c r="BG31" i="25" s="1"/>
  <c r="BH31" i="25" s="1"/>
  <c r="E31" i="25"/>
  <c r="AO31" i="25"/>
  <c r="AV31" i="25" s="1"/>
  <c r="AQ49" i="23"/>
  <c r="AN49" i="23"/>
  <c r="AR439" i="24"/>
  <c r="AU439" i="24" s="1"/>
  <c r="BC439" i="24"/>
  <c r="F439" i="24"/>
  <c r="AQ16" i="23"/>
  <c r="AV16" i="23" s="1"/>
  <c r="AN16" i="23"/>
  <c r="AE353" i="1"/>
  <c r="AQ374" i="25"/>
  <c r="AN374" i="25"/>
  <c r="AQ141" i="24"/>
  <c r="AU141" i="24" s="1"/>
  <c r="AN141" i="24"/>
  <c r="AN326" i="23"/>
  <c r="AQ326" i="23"/>
  <c r="AP483" i="17"/>
  <c r="BA483" i="17"/>
  <c r="BC483" i="17" s="1"/>
  <c r="BD483" i="17" s="1"/>
  <c r="AM154" i="17"/>
  <c r="AT154" i="17" s="1"/>
  <c r="BB154" i="17"/>
  <c r="AT155" i="17"/>
  <c r="BF563" i="25"/>
  <c r="BG563" i="25" s="1"/>
  <c r="BH563" i="25" s="1"/>
  <c r="AQ177" i="24"/>
  <c r="AN177" i="24"/>
  <c r="AM136" i="17"/>
  <c r="BB136" i="17"/>
  <c r="BC115" i="25"/>
  <c r="BE115" i="25" s="1"/>
  <c r="AR115" i="25"/>
  <c r="AU115" i="25" s="1"/>
  <c r="F115" i="25"/>
  <c r="E197" i="23"/>
  <c r="AO197" i="23"/>
  <c r="AV197" i="23" s="1"/>
  <c r="BD197" i="23"/>
  <c r="AR210" i="24"/>
  <c r="F210" i="24"/>
  <c r="BC210" i="24"/>
  <c r="E656" i="24"/>
  <c r="BD656" i="24"/>
  <c r="AO656" i="24"/>
  <c r="E203" i="23"/>
  <c r="AO203" i="23"/>
  <c r="AV203" i="23" s="1"/>
  <c r="BD203" i="23"/>
  <c r="BA74" i="17"/>
  <c r="BC74" i="17" s="1"/>
  <c r="BD74" i="17" s="1"/>
  <c r="AP74" i="17"/>
  <c r="AE254" i="1"/>
  <c r="E51" i="24"/>
  <c r="AO51" i="24"/>
  <c r="BD51" i="24"/>
  <c r="AO218" i="17"/>
  <c r="AL218" i="17"/>
  <c r="AQ224" i="25"/>
  <c r="AN224" i="25"/>
  <c r="BC77" i="25"/>
  <c r="BE77" i="25" s="1"/>
  <c r="AR77" i="25"/>
  <c r="AU77" i="25" s="1"/>
  <c r="F77" i="25"/>
  <c r="F156" i="24"/>
  <c r="BC156" i="24"/>
  <c r="AR156" i="24"/>
  <c r="AU156" i="24" s="1"/>
  <c r="BE124" i="23"/>
  <c r="BF124" i="23"/>
  <c r="AM304" i="17"/>
  <c r="BB304" i="17"/>
  <c r="E69" i="23"/>
  <c r="AO69" i="23"/>
  <c r="AV69" i="23" s="1"/>
  <c r="BD69" i="23"/>
  <c r="BC22" i="24"/>
  <c r="AR22" i="24"/>
  <c r="AU22" i="24" s="1"/>
  <c r="F22" i="24"/>
  <c r="E450" i="23"/>
  <c r="AO450" i="23"/>
  <c r="AV450" i="23" s="1"/>
  <c r="BD450" i="23"/>
  <c r="AP154" i="17"/>
  <c r="BA154" i="17"/>
  <c r="BC154" i="17" s="1"/>
  <c r="BD154" i="17" s="1"/>
  <c r="BF192" i="25"/>
  <c r="BG192" i="25" s="1"/>
  <c r="BH192" i="25" s="1"/>
  <c r="AU441" i="23"/>
  <c r="BG634" i="24"/>
  <c r="BH634" i="24" s="1"/>
  <c r="BI634" i="24" s="1"/>
  <c r="BE572" i="24"/>
  <c r="BG572" i="24" s="1"/>
  <c r="BH572" i="24" s="1"/>
  <c r="BI572" i="24" s="1"/>
  <c r="BF572" i="24"/>
  <c r="AX316" i="23"/>
  <c r="AW316" i="23"/>
  <c r="AV629" i="24"/>
  <c r="AU629" i="24"/>
  <c r="AT667" i="17"/>
  <c r="AS667" i="17"/>
  <c r="F397" i="25"/>
  <c r="BC397" i="25"/>
  <c r="BE397" i="25" s="1"/>
  <c r="AR397" i="25"/>
  <c r="AX580" i="24"/>
  <c r="AW580" i="24"/>
  <c r="AY580" i="24" s="1"/>
  <c r="AZ580" i="24" s="1"/>
  <c r="BA580" i="24" s="1"/>
  <c r="BC127" i="25"/>
  <c r="BE127" i="25" s="1"/>
  <c r="AR127" i="25"/>
  <c r="F127" i="25"/>
  <c r="C341" i="1"/>
  <c r="G407" i="25"/>
  <c r="G390" i="24"/>
  <c r="G594" i="23"/>
  <c r="E598" i="17"/>
  <c r="K339" i="1"/>
  <c r="O438" i="25"/>
  <c r="O415" i="24"/>
  <c r="O631" i="23"/>
  <c r="M654" i="17"/>
  <c r="D334" i="1"/>
  <c r="H391" i="25"/>
  <c r="AQ391" i="25" s="1"/>
  <c r="H371" i="24"/>
  <c r="AQ371" i="24" s="1"/>
  <c r="H561" i="23"/>
  <c r="AQ561" i="23" s="1"/>
  <c r="F574" i="17"/>
  <c r="AO574" i="17" s="1"/>
  <c r="BF189" i="23"/>
  <c r="BG189" i="23" s="1"/>
  <c r="BH189" i="23" s="1"/>
  <c r="BI189" i="23" s="1"/>
  <c r="BE189" i="23"/>
  <c r="AV9" i="17"/>
  <c r="AU9" i="17"/>
  <c r="BF362" i="23"/>
  <c r="BE362" i="23"/>
  <c r="BF18" i="23"/>
  <c r="BE18" i="23"/>
  <c r="BE117" i="23"/>
  <c r="BG117" i="23" s="1"/>
  <c r="BH117" i="23" s="1"/>
  <c r="BI117" i="23" s="1"/>
  <c r="BF117" i="23"/>
  <c r="AW147" i="23"/>
  <c r="AX147" i="23"/>
  <c r="E465" i="23"/>
  <c r="AO465" i="23"/>
  <c r="AV465" i="23" s="1"/>
  <c r="BD465" i="23"/>
  <c r="AQ37" i="24"/>
  <c r="AN37" i="24"/>
  <c r="BD181" i="25"/>
  <c r="BF181" i="25" s="1"/>
  <c r="BG181" i="25" s="1"/>
  <c r="BH181" i="25" s="1"/>
  <c r="E181" i="25"/>
  <c r="AO181" i="25"/>
  <c r="BC609" i="24"/>
  <c r="F609" i="24"/>
  <c r="AQ609" i="24"/>
  <c r="AU609" i="24" s="1"/>
  <c r="AN609" i="24"/>
  <c r="BC654" i="25"/>
  <c r="BE654" i="25" s="1"/>
  <c r="AQ654" i="25"/>
  <c r="AU654" i="25" s="1"/>
  <c r="F654" i="25"/>
  <c r="AN654" i="25"/>
  <c r="AO329" i="23"/>
  <c r="BD329" i="23"/>
  <c r="E329" i="23"/>
  <c r="AQ137" i="24"/>
  <c r="AN137" i="24"/>
  <c r="BC44" i="25"/>
  <c r="BE44" i="25" s="1"/>
  <c r="F44" i="25"/>
  <c r="AR44" i="25"/>
  <c r="AU44" i="25" s="1"/>
  <c r="E617" i="25"/>
  <c r="BD617" i="25"/>
  <c r="BF617" i="25" s="1"/>
  <c r="BG617" i="25" s="1"/>
  <c r="BH617" i="25" s="1"/>
  <c r="AO617" i="25"/>
  <c r="AV617" i="25" s="1"/>
  <c r="AY617" i="25" s="1"/>
  <c r="AZ617" i="25" s="1"/>
  <c r="BA617" i="25" s="1"/>
  <c r="AE366" i="1"/>
  <c r="BD374" i="25"/>
  <c r="BF374" i="25" s="1"/>
  <c r="BG374" i="25" s="1"/>
  <c r="BH374" i="25" s="1"/>
  <c r="AO374" i="25"/>
  <c r="AV374" i="25" s="1"/>
  <c r="E374" i="25"/>
  <c r="E37" i="24"/>
  <c r="AO37" i="24"/>
  <c r="BD37" i="24"/>
  <c r="AP141" i="17"/>
  <c r="BA141" i="17"/>
  <c r="BC141" i="17" s="1"/>
  <c r="BD141" i="17" s="1"/>
  <c r="F211" i="24"/>
  <c r="AR211" i="24"/>
  <c r="AU211" i="24" s="1"/>
  <c r="BC211" i="24"/>
  <c r="AQ127" i="23"/>
  <c r="AN127" i="23"/>
  <c r="AL480" i="17"/>
  <c r="AO480" i="17"/>
  <c r="BD30" i="25"/>
  <c r="BF30" i="25" s="1"/>
  <c r="BG30" i="25" s="1"/>
  <c r="BH30" i="25" s="1"/>
  <c r="AO30" i="25"/>
  <c r="E30" i="25"/>
  <c r="BD176" i="25"/>
  <c r="E176" i="25"/>
  <c r="AO176" i="25"/>
  <c r="AV176" i="25" s="1"/>
  <c r="AR72" i="24"/>
  <c r="BC72" i="24"/>
  <c r="F72" i="24"/>
  <c r="AQ149" i="24"/>
  <c r="AN149" i="24"/>
  <c r="BA346" i="17"/>
  <c r="BC346" i="17" s="1"/>
  <c r="BD346" i="17" s="1"/>
  <c r="AP346" i="17"/>
  <c r="E43" i="24"/>
  <c r="AO43" i="24"/>
  <c r="BD43" i="24"/>
  <c r="E291" i="23"/>
  <c r="BD291" i="23"/>
  <c r="AO291" i="23"/>
  <c r="D337" i="1"/>
  <c r="H450" i="25"/>
  <c r="AQ450" i="25" s="1"/>
  <c r="H450" i="24"/>
  <c r="AQ450" i="24" s="1"/>
  <c r="H657" i="23"/>
  <c r="AQ657" i="23" s="1"/>
  <c r="F651" i="17"/>
  <c r="AO651" i="17" s="1"/>
  <c r="D343" i="1"/>
  <c r="H355" i="25"/>
  <c r="AQ355" i="25" s="1"/>
  <c r="H336" i="24"/>
  <c r="AQ336" i="24" s="1"/>
  <c r="H515" i="23"/>
  <c r="AQ515" i="23" s="1"/>
  <c r="F521" i="17"/>
  <c r="AO521" i="17" s="1"/>
  <c r="C334" i="1"/>
  <c r="G391" i="25"/>
  <c r="G371" i="24"/>
  <c r="G561" i="23"/>
  <c r="E574" i="17"/>
  <c r="BE224" i="23"/>
  <c r="BF224" i="23"/>
  <c r="AV186" i="17"/>
  <c r="AU186" i="17"/>
  <c r="AW583" i="24"/>
  <c r="AX583" i="24"/>
  <c r="BG23" i="23"/>
  <c r="BH23" i="23" s="1"/>
  <c r="BI23" i="23" s="1"/>
  <c r="AU307" i="17"/>
  <c r="AV307" i="17"/>
  <c r="BF512" i="23"/>
  <c r="BE512" i="23"/>
  <c r="AU133" i="17"/>
  <c r="AV133" i="17"/>
  <c r="AE297" i="1"/>
  <c r="AO171" i="17"/>
  <c r="AL171" i="17"/>
  <c r="AO115" i="25"/>
  <c r="AV115" i="25" s="1"/>
  <c r="E115" i="25"/>
  <c r="BD115" i="25"/>
  <c r="BF115" i="25" s="1"/>
  <c r="BG115" i="25" s="1"/>
  <c r="BH115" i="25" s="1"/>
  <c r="F58" i="24"/>
  <c r="AR58" i="24"/>
  <c r="AU58" i="24" s="1"/>
  <c r="BC58" i="24"/>
  <c r="E149" i="24"/>
  <c r="AO149" i="24"/>
  <c r="AV149" i="24" s="1"/>
  <c r="BD149" i="24"/>
  <c r="AR112" i="23"/>
  <c r="AU112" i="23" s="1"/>
  <c r="F112" i="23"/>
  <c r="BC112" i="23"/>
  <c r="F291" i="23"/>
  <c r="AR291" i="23"/>
  <c r="BC291" i="23"/>
  <c r="BE611" i="24"/>
  <c r="BF611" i="24"/>
  <c r="E535" i="24"/>
  <c r="AO535" i="24"/>
  <c r="BD535" i="24"/>
  <c r="AM483" i="17"/>
  <c r="BB483" i="17"/>
  <c r="AQ136" i="25"/>
  <c r="AN136" i="25"/>
  <c r="F189" i="24"/>
  <c r="AR189" i="24"/>
  <c r="BC189" i="24"/>
  <c r="AX331" i="23"/>
  <c r="AW331" i="23"/>
  <c r="BF97" i="24"/>
  <c r="BE97" i="24"/>
  <c r="BG97" i="24" s="1"/>
  <c r="BH97" i="24" s="1"/>
  <c r="BI97" i="24" s="1"/>
  <c r="AX84" i="23"/>
  <c r="AW84" i="23"/>
  <c r="BE83" i="23"/>
  <c r="BG83" i="23" s="1"/>
  <c r="BH83" i="23" s="1"/>
  <c r="BI83" i="23" s="1"/>
  <c r="BF83" i="23"/>
  <c r="AU639" i="25"/>
  <c r="AV639" i="25"/>
  <c r="BF509" i="23"/>
  <c r="BE509" i="23"/>
  <c r="BG509" i="23" s="1"/>
  <c r="BH509" i="23" s="1"/>
  <c r="BI509" i="23" s="1"/>
  <c r="BF516" i="23"/>
  <c r="BE516" i="23"/>
  <c r="AW563" i="24"/>
  <c r="AX563" i="24"/>
  <c r="AT664" i="17"/>
  <c r="AS664" i="17"/>
  <c r="BE335" i="23"/>
  <c r="BF335" i="23"/>
  <c r="AV331" i="23"/>
  <c r="BE589" i="23"/>
  <c r="BG589" i="23" s="1"/>
  <c r="BH589" i="23" s="1"/>
  <c r="BI589" i="23" s="1"/>
  <c r="BF589" i="23"/>
  <c r="AO534" i="25"/>
  <c r="BD534" i="25"/>
  <c r="E534" i="25"/>
  <c r="BA66" i="17"/>
  <c r="BC66" i="17" s="1"/>
  <c r="BD66" i="17" s="1"/>
  <c r="AO66" i="17"/>
  <c r="AL66" i="17"/>
  <c r="AQ53" i="25"/>
  <c r="AN53" i="25"/>
  <c r="AR533" i="23"/>
  <c r="BC533" i="23"/>
  <c r="F533" i="23"/>
  <c r="BA412" i="17"/>
  <c r="BC412" i="17" s="1"/>
  <c r="BD412" i="17" s="1"/>
  <c r="AP412" i="17"/>
  <c r="AS412" i="17" s="1"/>
  <c r="BC609" i="25"/>
  <c r="BE609" i="25" s="1"/>
  <c r="AQ609" i="25"/>
  <c r="AU609" i="25" s="1"/>
  <c r="AN609" i="25"/>
  <c r="F609" i="25"/>
  <c r="E308" i="23"/>
  <c r="AO308" i="23"/>
  <c r="AV308" i="23" s="1"/>
  <c r="BD308" i="23"/>
  <c r="AQ134" i="24"/>
  <c r="AN134" i="24"/>
  <c r="BA455" i="17"/>
  <c r="BC455" i="17" s="1"/>
  <c r="BD455" i="17" s="1"/>
  <c r="AP455" i="17"/>
  <c r="E211" i="24"/>
  <c r="AO211" i="24"/>
  <c r="AV211" i="24" s="1"/>
  <c r="BD211" i="24"/>
  <c r="AO503" i="17"/>
  <c r="AS503" i="17" s="1"/>
  <c r="AL503" i="17"/>
  <c r="BA503" i="17"/>
  <c r="BC503" i="17" s="1"/>
  <c r="BD503" i="17" s="1"/>
  <c r="AQ139" i="25"/>
  <c r="AN139" i="25"/>
  <c r="AO396" i="23"/>
  <c r="E396" i="23"/>
  <c r="BD396" i="23"/>
  <c r="AN303" i="24"/>
  <c r="AQ303" i="24"/>
  <c r="AV303" i="24" s="1"/>
  <c r="BA607" i="17"/>
  <c r="BC607" i="17" s="1"/>
  <c r="BD607" i="17" s="1"/>
  <c r="AP607" i="17"/>
  <c r="AS607" i="17" s="1"/>
  <c r="AM503" i="17"/>
  <c r="AT503" i="17" s="1"/>
  <c r="BB503" i="17"/>
  <c r="E637" i="24"/>
  <c r="AO637" i="24"/>
  <c r="AV637" i="24" s="1"/>
  <c r="BD637" i="24"/>
  <c r="BG637" i="24" s="1"/>
  <c r="BH637" i="24" s="1"/>
  <c r="BI637" i="24" s="1"/>
  <c r="E88" i="24"/>
  <c r="AO88" i="24"/>
  <c r="BD88" i="24"/>
  <c r="AM113" i="17"/>
  <c r="AT113" i="17" s="1"/>
  <c r="BB113" i="17"/>
  <c r="BD53" i="25"/>
  <c r="BF53" i="25" s="1"/>
  <c r="BG53" i="25" s="1"/>
  <c r="BH53" i="25" s="1"/>
  <c r="E53" i="25"/>
  <c r="AO53" i="25"/>
  <c r="AR141" i="23"/>
  <c r="AU141" i="23" s="1"/>
  <c r="BC141" i="23"/>
  <c r="F141" i="23"/>
  <c r="BC337" i="25"/>
  <c r="BE337" i="25" s="1"/>
  <c r="F337" i="25"/>
  <c r="AR337" i="25"/>
  <c r="AU337" i="25" s="1"/>
  <c r="BC329" i="23"/>
  <c r="AR329" i="23"/>
  <c r="F329" i="23"/>
  <c r="AQ55" i="24"/>
  <c r="AN55" i="24"/>
  <c r="AQ341" i="23"/>
  <c r="AN341" i="23"/>
  <c r="AP251" i="17"/>
  <c r="AS251" i="17" s="1"/>
  <c r="BA251" i="17"/>
  <c r="BC251" i="17" s="1"/>
  <c r="BD251" i="17" s="1"/>
  <c r="AM144" i="17"/>
  <c r="BB144" i="17"/>
  <c r="BC182" i="25"/>
  <c r="BE182" i="25" s="1"/>
  <c r="AR182" i="25"/>
  <c r="AU182" i="25" s="1"/>
  <c r="F182" i="25"/>
  <c r="AQ277" i="25"/>
  <c r="AN277" i="25"/>
  <c r="AR493" i="23"/>
  <c r="F493" i="23"/>
  <c r="BC493" i="23"/>
  <c r="AO465" i="17"/>
  <c r="AL465" i="17"/>
  <c r="BD46" i="25"/>
  <c r="E46" i="25"/>
  <c r="AO46" i="25"/>
  <c r="AV46" i="25" s="1"/>
  <c r="BD178" i="24"/>
  <c r="E178" i="24"/>
  <c r="AO178" i="24"/>
  <c r="AV178" i="24" s="1"/>
  <c r="AQ142" i="23"/>
  <c r="AN142" i="23"/>
  <c r="AE417" i="1"/>
  <c r="E205" i="24"/>
  <c r="AO205" i="24"/>
  <c r="BD205" i="24"/>
  <c r="AP617" i="17"/>
  <c r="AS617" i="17" s="1"/>
  <c r="BA617" i="17"/>
  <c r="BC617" i="17" s="1"/>
  <c r="BD617" i="17" s="1"/>
  <c r="AU541" i="17"/>
  <c r="AV541" i="17"/>
  <c r="AV558" i="24"/>
  <c r="AN85" i="24"/>
  <c r="AQ85" i="24"/>
  <c r="AU85" i="24" s="1"/>
  <c r="AP304" i="17"/>
  <c r="BA304" i="17"/>
  <c r="BC304" i="17" s="1"/>
  <c r="BD304" i="17" s="1"/>
  <c r="F138" i="25"/>
  <c r="BC138" i="25"/>
  <c r="BE138" i="25" s="1"/>
  <c r="AR138" i="25"/>
  <c r="AQ69" i="23"/>
  <c r="AN69" i="23"/>
  <c r="BC222" i="25"/>
  <c r="BE222" i="25" s="1"/>
  <c r="F222" i="25"/>
  <c r="AR222" i="25"/>
  <c r="AU222" i="25" s="1"/>
  <c r="AO295" i="23"/>
  <c r="AV295" i="23" s="1"/>
  <c r="E295" i="23"/>
  <c r="BD295" i="23"/>
  <c r="E161" i="24"/>
  <c r="AO161" i="24"/>
  <c r="BD161" i="24"/>
  <c r="AQ178" i="24"/>
  <c r="AN178" i="24"/>
  <c r="AO421" i="23"/>
  <c r="E421" i="23"/>
  <c r="BD421" i="23"/>
  <c r="AR31" i="24"/>
  <c r="AU31" i="24" s="1"/>
  <c r="F31" i="24"/>
  <c r="BC31" i="24"/>
  <c r="AR186" i="23"/>
  <c r="BC186" i="23"/>
  <c r="F186" i="23"/>
  <c r="AO616" i="17"/>
  <c r="AL616" i="17"/>
  <c r="BD9" i="25"/>
  <c r="AO9" i="25"/>
  <c r="E9" i="25"/>
  <c r="AN148" i="24"/>
  <c r="AQ148" i="24"/>
  <c r="AR181" i="23"/>
  <c r="AU181" i="23" s="1"/>
  <c r="F181" i="23"/>
  <c r="BC181" i="23"/>
  <c r="AX427" i="23"/>
  <c r="AW427" i="23"/>
  <c r="BE577" i="23"/>
  <c r="BG577" i="23" s="1"/>
  <c r="BH577" i="23" s="1"/>
  <c r="BI577" i="23" s="1"/>
  <c r="BF577" i="23"/>
  <c r="BE633" i="24"/>
  <c r="BG633" i="24" s="1"/>
  <c r="BH633" i="24" s="1"/>
  <c r="BI633" i="24" s="1"/>
  <c r="BF633" i="24"/>
  <c r="BG639" i="24"/>
  <c r="BH639" i="24" s="1"/>
  <c r="BI639" i="24" s="1"/>
  <c r="BG646" i="24"/>
  <c r="BH646" i="24" s="1"/>
  <c r="BI646" i="24" s="1"/>
  <c r="AU645" i="25"/>
  <c r="AV645" i="25"/>
  <c r="BF621" i="24"/>
  <c r="BE621" i="24"/>
  <c r="AW428" i="23"/>
  <c r="AY428" i="23" s="1"/>
  <c r="AZ428" i="23" s="1"/>
  <c r="BA428" i="23" s="1"/>
  <c r="AX428" i="23"/>
  <c r="AT613" i="17"/>
  <c r="AS613" i="17"/>
  <c r="BF345" i="23"/>
  <c r="BE345" i="23"/>
  <c r="BG345" i="23" s="1"/>
  <c r="BH345" i="23" s="1"/>
  <c r="BI345" i="23" s="1"/>
  <c r="AT520" i="17"/>
  <c r="AO19" i="24"/>
  <c r="BD19" i="24"/>
  <c r="E19" i="24"/>
  <c r="AO609" i="17"/>
  <c r="AT609" i="17" s="1"/>
  <c r="AL609" i="17"/>
  <c r="AQ78" i="25"/>
  <c r="AN78" i="25"/>
  <c r="AQ108" i="23"/>
  <c r="AN108" i="23"/>
  <c r="AO180" i="24"/>
  <c r="E180" i="24"/>
  <c r="BD180" i="24"/>
  <c r="AO114" i="17"/>
  <c r="AS114" i="17" s="1"/>
  <c r="AL114" i="17"/>
  <c r="BA114" i="17"/>
  <c r="BC114" i="17" s="1"/>
  <c r="AN68" i="25"/>
  <c r="AQ68" i="25"/>
  <c r="AR232" i="23"/>
  <c r="AU232" i="23" s="1"/>
  <c r="F232" i="23"/>
  <c r="BC232" i="23"/>
  <c r="AQ535" i="24"/>
  <c r="AN535" i="24"/>
  <c r="AP326" i="17"/>
  <c r="AS326" i="17" s="1"/>
  <c r="BA326" i="17"/>
  <c r="BC326" i="17" s="1"/>
  <c r="BD326" i="17" s="1"/>
  <c r="E287" i="23"/>
  <c r="AO287" i="23"/>
  <c r="AV287" i="23" s="1"/>
  <c r="BD287" i="23"/>
  <c r="AQ210" i="24"/>
  <c r="AU210" i="24" s="1"/>
  <c r="AN210" i="24"/>
  <c r="AO414" i="17"/>
  <c r="AL414" i="17"/>
  <c r="AQ89" i="25"/>
  <c r="AN89" i="25"/>
  <c r="AO482" i="23"/>
  <c r="E482" i="23"/>
  <c r="BD482" i="23"/>
  <c r="AM451" i="17"/>
  <c r="BB451" i="17"/>
  <c r="E634" i="23"/>
  <c r="AO634" i="23"/>
  <c r="BD634" i="23"/>
  <c r="BD620" i="25"/>
  <c r="BF620" i="25" s="1"/>
  <c r="BG620" i="25" s="1"/>
  <c r="BH620" i="25" s="1"/>
  <c r="E620" i="25"/>
  <c r="AO620" i="25"/>
  <c r="BA320" i="17"/>
  <c r="BC320" i="17" s="1"/>
  <c r="BD320" i="17" s="1"/>
  <c r="AP320" i="17"/>
  <c r="AS320" i="17" s="1"/>
  <c r="AO137" i="17"/>
  <c r="AS137" i="17" s="1"/>
  <c r="BA137" i="17"/>
  <c r="BC137" i="17" s="1"/>
  <c r="BD137" i="17" s="1"/>
  <c r="AL137" i="17"/>
  <c r="BD75" i="25"/>
  <c r="BF75" i="25" s="1"/>
  <c r="BG75" i="25" s="1"/>
  <c r="BH75" i="25" s="1"/>
  <c r="E75" i="25"/>
  <c r="AO75" i="25"/>
  <c r="AV75" i="25" s="1"/>
  <c r="BC193" i="24"/>
  <c r="AR193" i="24"/>
  <c r="AU193" i="24" s="1"/>
  <c r="F193" i="24"/>
  <c r="BD136" i="25"/>
  <c r="E136" i="25"/>
  <c r="AO136" i="25"/>
  <c r="AV136" i="25" s="1"/>
  <c r="AQ93" i="23"/>
  <c r="AN93" i="23"/>
  <c r="AQ343" i="25"/>
  <c r="AN343" i="25"/>
  <c r="AR36" i="24"/>
  <c r="F36" i="24"/>
  <c r="BC36" i="24"/>
  <c r="AQ6" i="24"/>
  <c r="AN6" i="24"/>
  <c r="AQ131" i="23"/>
  <c r="AV131" i="23" s="1"/>
  <c r="AN131" i="23"/>
  <c r="AM218" i="17"/>
  <c r="AT218" i="17" s="1"/>
  <c r="BB218" i="17"/>
  <c r="BA215" i="17"/>
  <c r="BC215" i="17" s="1"/>
  <c r="BD215" i="17" s="1"/>
  <c r="AP215" i="17"/>
  <c r="AE331" i="1"/>
  <c r="AQ99" i="25"/>
  <c r="AN99" i="25"/>
  <c r="AQ287" i="23"/>
  <c r="AN287" i="23"/>
  <c r="AO76" i="17"/>
  <c r="AL76" i="17"/>
  <c r="BC187" i="25"/>
  <c r="BE187" i="25" s="1"/>
  <c r="F187" i="25"/>
  <c r="AR187" i="25"/>
  <c r="AO529" i="25"/>
  <c r="AV529" i="25" s="1"/>
  <c r="BD529" i="25"/>
  <c r="E529" i="25"/>
  <c r="AQ327" i="25"/>
  <c r="AN327" i="25"/>
  <c r="AQ283" i="24"/>
  <c r="AU283" i="24" s="1"/>
  <c r="AN283" i="24"/>
  <c r="AP219" i="17"/>
  <c r="AS219" i="17" s="1"/>
  <c r="BA219" i="17"/>
  <c r="BC219" i="17" s="1"/>
  <c r="BD219" i="17" s="1"/>
  <c r="AQ29" i="24"/>
  <c r="AN29" i="24"/>
  <c r="BA162" i="17"/>
  <c r="BC162" i="17" s="1"/>
  <c r="BD162" i="17" s="1"/>
  <c r="AP162" i="17"/>
  <c r="AO144" i="17"/>
  <c r="AS144" i="17" s="1"/>
  <c r="AL144" i="17"/>
  <c r="AQ8" i="25"/>
  <c r="AN8" i="25"/>
  <c r="AQ51" i="24"/>
  <c r="AU51" i="24" s="1"/>
  <c r="AN51" i="24"/>
  <c r="BA28" i="17"/>
  <c r="BC28" i="17" s="1"/>
  <c r="BD28" i="17" s="1"/>
  <c r="AP28" i="17"/>
  <c r="AE235" i="1"/>
  <c r="BE43" i="23"/>
  <c r="BG43" i="23" s="1"/>
  <c r="BH43" i="23" s="1"/>
  <c r="BI43" i="23" s="1"/>
  <c r="BF43" i="23"/>
  <c r="BE590" i="24"/>
  <c r="BG590" i="24" s="1"/>
  <c r="BH590" i="24" s="1"/>
  <c r="BI590" i="24" s="1"/>
  <c r="BF590" i="24"/>
  <c r="AX387" i="23"/>
  <c r="AW387" i="23"/>
  <c r="AY387" i="23" s="1"/>
  <c r="AZ387" i="23" s="1"/>
  <c r="BA387" i="23" s="1"/>
  <c r="AW581" i="24"/>
  <c r="AX581" i="24"/>
  <c r="BF355" i="24"/>
  <c r="BE355" i="24"/>
  <c r="BG355" i="24" s="1"/>
  <c r="BH355" i="24" s="1"/>
  <c r="BI355" i="24" s="1"/>
  <c r="BE64" i="23"/>
  <c r="BG64" i="23" s="1"/>
  <c r="BH64" i="23" s="1"/>
  <c r="BI64" i="23" s="1"/>
  <c r="BF64" i="23"/>
  <c r="AX619" i="25"/>
  <c r="AW619" i="25"/>
  <c r="AY619" i="25" s="1"/>
  <c r="AZ619" i="25" s="1"/>
  <c r="BA619" i="25" s="1"/>
  <c r="AW561" i="25"/>
  <c r="AY561" i="25" s="1"/>
  <c r="AZ561" i="25" s="1"/>
  <c r="BA561" i="25" s="1"/>
  <c r="AX561" i="25"/>
  <c r="AE410" i="1"/>
  <c r="AM37" i="17"/>
  <c r="AT37" i="17" s="1"/>
  <c r="BB37" i="17"/>
  <c r="BC47" i="25"/>
  <c r="BE47" i="25" s="1"/>
  <c r="AR47" i="25"/>
  <c r="AU47" i="25" s="1"/>
  <c r="F47" i="25"/>
  <c r="AM250" i="17"/>
  <c r="BB250" i="17"/>
  <c r="BC289" i="25"/>
  <c r="BE289" i="25" s="1"/>
  <c r="AR289" i="25"/>
  <c r="F289" i="25"/>
  <c r="F533" i="25"/>
  <c r="AR533" i="25"/>
  <c r="BC533" i="25"/>
  <c r="BE533" i="25" s="1"/>
  <c r="BC21" i="25"/>
  <c r="BE21" i="25" s="1"/>
  <c r="AR21" i="25"/>
  <c r="F21" i="25"/>
  <c r="AW584" i="25"/>
  <c r="AX584" i="25"/>
  <c r="AY584" i="25" s="1"/>
  <c r="AZ584" i="25" s="1"/>
  <c r="BA584" i="25" s="1"/>
  <c r="AX177" i="23"/>
  <c r="AW177" i="23"/>
  <c r="AY177" i="23" s="1"/>
  <c r="AZ177" i="23" s="1"/>
  <c r="BA177" i="23" s="1"/>
  <c r="BM35" i="25"/>
  <c r="AV160" i="23"/>
  <c r="AU160" i="23"/>
  <c r="AV560" i="23"/>
  <c r="AY560" i="23" s="1"/>
  <c r="AZ560" i="23" s="1"/>
  <c r="BA560" i="23" s="1"/>
  <c r="AV192" i="25"/>
  <c r="AY192" i="25" s="1"/>
  <c r="AZ192" i="25" s="1"/>
  <c r="BA192" i="25" s="1"/>
  <c r="BE648" i="24"/>
  <c r="BG648" i="24" s="1"/>
  <c r="BH648" i="24" s="1"/>
  <c r="BI648" i="24" s="1"/>
  <c r="BF648" i="24"/>
  <c r="BF671" i="24"/>
  <c r="BE671" i="24"/>
  <c r="BG671" i="24" s="1"/>
  <c r="BH671" i="24" s="1"/>
  <c r="BI671" i="24" s="1"/>
  <c r="AU10" i="17"/>
  <c r="AV10" i="17"/>
  <c r="AW351" i="17"/>
  <c r="AX351" i="17" s="1"/>
  <c r="AY351" i="17" s="1"/>
  <c r="AU146" i="17"/>
  <c r="AW146" i="17" s="1"/>
  <c r="AX146" i="17" s="1"/>
  <c r="AY146" i="17" s="1"/>
  <c r="AV146" i="17"/>
  <c r="AT430" i="17"/>
  <c r="AW430" i="17" s="1"/>
  <c r="AX430" i="17" s="1"/>
  <c r="AY430" i="17" s="1"/>
  <c r="BF380" i="25"/>
  <c r="BG380" i="25" s="1"/>
  <c r="BH380" i="25" s="1"/>
  <c r="BF588" i="24"/>
  <c r="BE588" i="24"/>
  <c r="BG588" i="24" s="1"/>
  <c r="BH588" i="24" s="1"/>
  <c r="BI588" i="24" s="1"/>
  <c r="AW302" i="24"/>
  <c r="AY302" i="24" s="1"/>
  <c r="AZ302" i="24" s="1"/>
  <c r="BA302" i="24" s="1"/>
  <c r="AX302" i="24"/>
  <c r="BE120" i="23"/>
  <c r="BF120" i="23"/>
  <c r="BG310" i="24"/>
  <c r="BH310" i="24" s="1"/>
  <c r="BI310" i="24" s="1"/>
  <c r="AT470" i="17"/>
  <c r="BE577" i="24"/>
  <c r="BG577" i="24" s="1"/>
  <c r="BH577" i="24" s="1"/>
  <c r="BI577" i="24" s="1"/>
  <c r="BF577" i="24"/>
  <c r="AR104" i="25"/>
  <c r="AU104" i="25" s="1"/>
  <c r="BC104" i="25"/>
  <c r="BE104" i="25" s="1"/>
  <c r="BF104" i="25" s="1"/>
  <c r="BG104" i="25" s="1"/>
  <c r="BH104" i="25" s="1"/>
  <c r="F104" i="25"/>
  <c r="E232" i="23"/>
  <c r="BD232" i="23"/>
  <c r="AO232" i="23"/>
  <c r="AV232" i="23" s="1"/>
  <c r="AQ531" i="24"/>
  <c r="AN531" i="24"/>
  <c r="AO64" i="17"/>
  <c r="AL64" i="17"/>
  <c r="BD10" i="25"/>
  <c r="E10" i="25"/>
  <c r="AO10" i="25"/>
  <c r="AV10" i="25" s="1"/>
  <c r="E80" i="23"/>
  <c r="BD80" i="23"/>
  <c r="AO80" i="23"/>
  <c r="AV80" i="23" s="1"/>
  <c r="AN530" i="24"/>
  <c r="AQ530" i="24"/>
  <c r="AO241" i="17"/>
  <c r="AL241" i="17"/>
  <c r="BC529" i="25"/>
  <c r="BE529" i="25" s="1"/>
  <c r="F529" i="25"/>
  <c r="AR529" i="25"/>
  <c r="AU529" i="25" s="1"/>
  <c r="AO367" i="23"/>
  <c r="AV367" i="23" s="1"/>
  <c r="BD367" i="23"/>
  <c r="E367" i="23"/>
  <c r="AQ219" i="24"/>
  <c r="AU219" i="24" s="1"/>
  <c r="AN219" i="24"/>
  <c r="AO264" i="17"/>
  <c r="AS264" i="17" s="1"/>
  <c r="AL264" i="17"/>
  <c r="BD91" i="25"/>
  <c r="BF91" i="25" s="1"/>
  <c r="BG91" i="25" s="1"/>
  <c r="BH91" i="25" s="1"/>
  <c r="E91" i="25"/>
  <c r="AO91" i="25"/>
  <c r="AR396" i="23"/>
  <c r="BC396" i="23"/>
  <c r="F396" i="23"/>
  <c r="AE547" i="1"/>
  <c r="AR153" i="25"/>
  <c r="AU153" i="25" s="1"/>
  <c r="F153" i="25"/>
  <c r="BC153" i="25"/>
  <c r="BE153" i="25" s="1"/>
  <c r="AN385" i="24"/>
  <c r="AQ385" i="24"/>
  <c r="AU385" i="24" s="1"/>
  <c r="BD38" i="23"/>
  <c r="BG38" i="23" s="1"/>
  <c r="BH38" i="23" s="1"/>
  <c r="BI38" i="23" s="1"/>
  <c r="E38" i="23"/>
  <c r="AO38" i="23"/>
  <c r="AV38" i="23" s="1"/>
  <c r="AY38" i="23" s="1"/>
  <c r="AZ38" i="23" s="1"/>
  <c r="BA38" i="23" s="1"/>
  <c r="AO623" i="24"/>
  <c r="E623" i="24"/>
  <c r="BD623" i="24"/>
  <c r="BA567" i="17"/>
  <c r="BC567" i="17" s="1"/>
  <c r="BD567" i="17" s="1"/>
  <c r="AP567" i="17"/>
  <c r="AS567" i="17" s="1"/>
  <c r="AR339" i="24"/>
  <c r="AU339" i="24" s="1"/>
  <c r="BC339" i="24"/>
  <c r="F339" i="24"/>
  <c r="AN188" i="25"/>
  <c r="AQ188" i="25"/>
  <c r="AO536" i="24"/>
  <c r="E536" i="24"/>
  <c r="BD536" i="24"/>
  <c r="AL117" i="17"/>
  <c r="AO117" i="17"/>
  <c r="AR99" i="25"/>
  <c r="BC99" i="25"/>
  <c r="BE99" i="25" s="1"/>
  <c r="F99" i="25"/>
  <c r="AQ397" i="25"/>
  <c r="AN397" i="25"/>
  <c r="AT135" i="17"/>
  <c r="AW135" i="17" s="1"/>
  <c r="AX135" i="17" s="1"/>
  <c r="AY135" i="17" s="1"/>
  <c r="AV427" i="23"/>
  <c r="AY427" i="23" s="1"/>
  <c r="AZ427" i="23" s="1"/>
  <c r="BA427" i="23" s="1"/>
  <c r="AU567" i="23"/>
  <c r="AV567" i="23"/>
  <c r="BG466" i="23"/>
  <c r="BH466" i="23" s="1"/>
  <c r="BI466" i="23" s="1"/>
  <c r="BD124" i="25"/>
  <c r="BF124" i="25" s="1"/>
  <c r="BG124" i="25" s="1"/>
  <c r="BH124" i="25" s="1"/>
  <c r="E124" i="25"/>
  <c r="AO124" i="25"/>
  <c r="F596" i="23"/>
  <c r="AQ596" i="23"/>
  <c r="AU596" i="23" s="1"/>
  <c r="BC596" i="23"/>
  <c r="AN596" i="23"/>
  <c r="AQ99" i="24"/>
  <c r="AN99" i="24"/>
  <c r="AP386" i="17"/>
  <c r="AS386" i="17" s="1"/>
  <c r="BA386" i="17"/>
  <c r="BC386" i="17" s="1"/>
  <c r="BD386" i="17" s="1"/>
  <c r="AQ226" i="24"/>
  <c r="AN226" i="24"/>
  <c r="AL123" i="17"/>
  <c r="AO123" i="17"/>
  <c r="AT123" i="17" s="1"/>
  <c r="AQ247" i="25"/>
  <c r="AN247" i="25"/>
  <c r="AQ398" i="23"/>
  <c r="AN398" i="23"/>
  <c r="AE242" i="1"/>
  <c r="BC110" i="25"/>
  <c r="BE110" i="25" s="1"/>
  <c r="F110" i="25"/>
  <c r="AR110" i="25"/>
  <c r="AU110" i="25" s="1"/>
  <c r="AO459" i="23"/>
  <c r="E459" i="23"/>
  <c r="BD459" i="23"/>
  <c r="AU642" i="24"/>
  <c r="AV642" i="24"/>
  <c r="AW52" i="24"/>
  <c r="AY52" i="24" s="1"/>
  <c r="AZ52" i="24" s="1"/>
  <c r="BA52" i="24" s="1"/>
  <c r="AX52" i="24"/>
  <c r="BE333" i="17"/>
  <c r="BF333" i="17" s="1"/>
  <c r="F43" i="24"/>
  <c r="BC43" i="24"/>
  <c r="AR43" i="24"/>
  <c r="AO346" i="17"/>
  <c r="AL346" i="17"/>
  <c r="AR65" i="25"/>
  <c r="BC65" i="25"/>
  <c r="BE65" i="25" s="1"/>
  <c r="F65" i="25"/>
  <c r="AN340" i="23"/>
  <c r="AQ340" i="23"/>
  <c r="AR524" i="24"/>
  <c r="F524" i="24"/>
  <c r="BC524" i="24"/>
  <c r="AO544" i="17"/>
  <c r="AL544" i="17"/>
  <c r="F246" i="25"/>
  <c r="BC246" i="25"/>
  <c r="BE246" i="25" s="1"/>
  <c r="BF246" i="25" s="1"/>
  <c r="BG246" i="25" s="1"/>
  <c r="BH246" i="25" s="1"/>
  <c r="AR246" i="25"/>
  <c r="AU246" i="25" s="1"/>
  <c r="AQ239" i="24"/>
  <c r="AU239" i="24" s="1"/>
  <c r="AN239" i="24"/>
  <c r="AO234" i="17"/>
  <c r="AL234" i="17"/>
  <c r="AR68" i="25"/>
  <c r="BC68" i="25"/>
  <c r="BE68" i="25" s="1"/>
  <c r="F68" i="25"/>
  <c r="AQ305" i="24"/>
  <c r="AN305" i="24"/>
  <c r="AQ533" i="24"/>
  <c r="AN533" i="24"/>
  <c r="AO194" i="17"/>
  <c r="AS194" i="17" s="1"/>
  <c r="AL194" i="17"/>
  <c r="BA194" i="17"/>
  <c r="BC194" i="17" s="1"/>
  <c r="BD194" i="17" s="1"/>
  <c r="F100" i="25"/>
  <c r="AR100" i="25"/>
  <c r="BC100" i="25"/>
  <c r="BE100" i="25" s="1"/>
  <c r="AQ534" i="25"/>
  <c r="AN534" i="25"/>
  <c r="F37" i="24"/>
  <c r="AR37" i="24"/>
  <c r="BC37" i="24"/>
  <c r="BC452" i="23"/>
  <c r="F452" i="23"/>
  <c r="AR452" i="23"/>
  <c r="BA506" i="17"/>
  <c r="BC506" i="17" s="1"/>
  <c r="BD506" i="17" s="1"/>
  <c r="AP506" i="17"/>
  <c r="AS506" i="17" s="1"/>
  <c r="AM401" i="17"/>
  <c r="BB401" i="17"/>
  <c r="AU666" i="25"/>
  <c r="AV666" i="25"/>
  <c r="AX568" i="24"/>
  <c r="AW568" i="24"/>
  <c r="BF503" i="23"/>
  <c r="BE503" i="23"/>
  <c r="BG503" i="23" s="1"/>
  <c r="BH503" i="23" s="1"/>
  <c r="BI503" i="23" s="1"/>
  <c r="BF401" i="23"/>
  <c r="BE401" i="23"/>
  <c r="BG401" i="23" s="1"/>
  <c r="BH401" i="23" s="1"/>
  <c r="BI401" i="23" s="1"/>
  <c r="BG626" i="24"/>
  <c r="BH626" i="24" s="1"/>
  <c r="BI626" i="24" s="1"/>
  <c r="AU192" i="24"/>
  <c r="AW589" i="25"/>
  <c r="AY589" i="25" s="1"/>
  <c r="AZ589" i="25" s="1"/>
  <c r="BA589" i="25" s="1"/>
  <c r="AX589" i="25"/>
  <c r="BE565" i="24"/>
  <c r="BF565" i="24"/>
  <c r="BF670" i="25"/>
  <c r="BG670" i="25" s="1"/>
  <c r="BH670" i="25" s="1"/>
  <c r="AQ524" i="25"/>
  <c r="AN524" i="25"/>
  <c r="AN199" i="23"/>
  <c r="AQ199" i="23"/>
  <c r="AQ290" i="24"/>
  <c r="AN290" i="24"/>
  <c r="BA268" i="17"/>
  <c r="BC268" i="17" s="1"/>
  <c r="BD268" i="17" s="1"/>
  <c r="AO268" i="17"/>
  <c r="AL268" i="17"/>
  <c r="AQ63" i="25"/>
  <c r="AN63" i="25"/>
  <c r="AN17" i="24"/>
  <c r="AQ17" i="24"/>
  <c r="BB12" i="17"/>
  <c r="BD99" i="25"/>
  <c r="BF99" i="25" s="1"/>
  <c r="BG99" i="25" s="1"/>
  <c r="BH99" i="25" s="1"/>
  <c r="E99" i="25"/>
  <c r="AO99" i="25"/>
  <c r="AV99" i="25" s="1"/>
  <c r="AO112" i="23"/>
  <c r="AV112" i="23" s="1"/>
  <c r="E112" i="23"/>
  <c r="BD112" i="23"/>
  <c r="AO659" i="24"/>
  <c r="E659" i="24"/>
  <c r="BD659" i="24"/>
  <c r="AP259" i="17"/>
  <c r="BA259" i="17"/>
  <c r="BC259" i="17" s="1"/>
  <c r="BD259" i="17" s="1"/>
  <c r="E82" i="23"/>
  <c r="BD82" i="23"/>
  <c r="AO82" i="23"/>
  <c r="AV82" i="23" s="1"/>
  <c r="BA97" i="17"/>
  <c r="BC97" i="17" s="1"/>
  <c r="BD97" i="17" s="1"/>
  <c r="AL97" i="17"/>
  <c r="AO97" i="17"/>
  <c r="AS97" i="17" s="1"/>
  <c r="AN527" i="25"/>
  <c r="AQ527" i="25"/>
  <c r="AQ482" i="23"/>
  <c r="AV482" i="23" s="1"/>
  <c r="AN482" i="23"/>
  <c r="AE325" i="1"/>
  <c r="BC4" i="25"/>
  <c r="BE4" i="25" s="1"/>
  <c r="AR4" i="25"/>
  <c r="F4" i="25"/>
  <c r="E94" i="24"/>
  <c r="AO94" i="24"/>
  <c r="AV94" i="24" s="1"/>
  <c r="BD94" i="24"/>
  <c r="AQ86" i="24"/>
  <c r="AN86" i="24"/>
  <c r="AO220" i="17"/>
  <c r="AS220" i="17" s="1"/>
  <c r="AL220" i="17"/>
  <c r="AE231" i="1"/>
  <c r="AO247" i="25"/>
  <c r="AV247" i="25" s="1"/>
  <c r="BD247" i="25"/>
  <c r="BF247" i="25" s="1"/>
  <c r="BG247" i="25" s="1"/>
  <c r="BH247" i="25" s="1"/>
  <c r="E247" i="25"/>
  <c r="F110" i="24"/>
  <c r="AR110" i="24"/>
  <c r="AU110" i="24" s="1"/>
  <c r="BC110" i="24"/>
  <c r="AO508" i="23"/>
  <c r="E508" i="23"/>
  <c r="BD508" i="23"/>
  <c r="AM215" i="17"/>
  <c r="BB215" i="17"/>
  <c r="AQ20" i="25"/>
  <c r="AN20" i="25"/>
  <c r="E78" i="23"/>
  <c r="AO78" i="23"/>
  <c r="BD78" i="23"/>
  <c r="AQ387" i="25"/>
  <c r="AN387" i="25"/>
  <c r="AM162" i="17"/>
  <c r="AT162" i="17" s="1"/>
  <c r="BB162" i="17"/>
  <c r="AR531" i="25"/>
  <c r="BC531" i="25"/>
  <c r="BE531" i="25" s="1"/>
  <c r="F531" i="25"/>
  <c r="AQ185" i="24"/>
  <c r="AN185" i="24"/>
  <c r="AQ327" i="23"/>
  <c r="AN327" i="23"/>
  <c r="AP250" i="17"/>
  <c r="AS250" i="17" s="1"/>
  <c r="BA250" i="17"/>
  <c r="BC250" i="17" s="1"/>
  <c r="BD250" i="17" s="1"/>
  <c r="AE275" i="1"/>
  <c r="AQ118" i="24"/>
  <c r="AN118" i="24"/>
  <c r="AP54" i="17"/>
  <c r="BA54" i="17"/>
  <c r="BC54" i="17" s="1"/>
  <c r="BD54" i="17" s="1"/>
  <c r="BG573" i="24"/>
  <c r="BH573" i="24" s="1"/>
  <c r="BI573" i="24" s="1"/>
  <c r="BF615" i="23"/>
  <c r="BE615" i="23"/>
  <c r="BG615" i="23" s="1"/>
  <c r="BH615" i="23" s="1"/>
  <c r="BI615" i="23" s="1"/>
  <c r="BF643" i="24"/>
  <c r="BE643" i="24"/>
  <c r="BG643" i="24" s="1"/>
  <c r="BH643" i="24" s="1"/>
  <c r="BI643" i="24" s="1"/>
  <c r="AQ2" i="24"/>
  <c r="AN2" i="24"/>
  <c r="AM77" i="17"/>
  <c r="AT77" i="17" s="1"/>
  <c r="BB77" i="17"/>
  <c r="BC166" i="25"/>
  <c r="BE166" i="25" s="1"/>
  <c r="AR166" i="25"/>
  <c r="AU166" i="25" s="1"/>
  <c r="F166" i="25"/>
  <c r="AN310" i="23"/>
  <c r="AQ310" i="23"/>
  <c r="AU310" i="23" s="1"/>
  <c r="AE298" i="1"/>
  <c r="AQ3" i="24"/>
  <c r="AN3" i="24"/>
  <c r="AO570" i="17"/>
  <c r="AS570" i="17" s="1"/>
  <c r="AL570" i="17"/>
  <c r="BA570" i="17"/>
  <c r="BC570" i="17" s="1"/>
  <c r="BD570" i="17" s="1"/>
  <c r="BC523" i="25"/>
  <c r="BE523" i="25" s="1"/>
  <c r="F523" i="25"/>
  <c r="AR523" i="25"/>
  <c r="AU523" i="25" s="1"/>
  <c r="BC38" i="24"/>
  <c r="AR38" i="24"/>
  <c r="AU38" i="24" s="1"/>
  <c r="F38" i="24"/>
  <c r="AO436" i="23"/>
  <c r="AV436" i="23" s="1"/>
  <c r="BD436" i="23"/>
  <c r="E436" i="23"/>
  <c r="AE248" i="1"/>
  <c r="F88" i="24"/>
  <c r="BC88" i="24"/>
  <c r="AR88" i="24"/>
  <c r="AU88" i="24" s="1"/>
  <c r="E439" i="24"/>
  <c r="BD439" i="24"/>
  <c r="AO452" i="23"/>
  <c r="BD452" i="23"/>
  <c r="E452" i="23"/>
  <c r="AM7" i="17"/>
  <c r="BB7" i="17"/>
  <c r="BD397" i="25"/>
  <c r="BF397" i="25" s="1"/>
  <c r="BG397" i="25" s="1"/>
  <c r="BH397" i="25" s="1"/>
  <c r="AO397" i="25"/>
  <c r="E397" i="25"/>
  <c r="AU252" i="25"/>
  <c r="AU468" i="23"/>
  <c r="AO175" i="17"/>
  <c r="AS175" i="17" s="1"/>
  <c r="AL175" i="17"/>
  <c r="BC30" i="25"/>
  <c r="BE30" i="25" s="1"/>
  <c r="AR30" i="25"/>
  <c r="AU30" i="25" s="1"/>
  <c r="F30" i="25"/>
  <c r="AQ421" i="23"/>
  <c r="AU421" i="23" s="1"/>
  <c r="BC421" i="23"/>
  <c r="F421" i="23"/>
  <c r="AN421" i="23"/>
  <c r="AP457" i="17"/>
  <c r="BA457" i="17"/>
  <c r="BC457" i="17" s="1"/>
  <c r="BD457" i="17" s="1"/>
  <c r="AP150" i="17"/>
  <c r="AS150" i="17" s="1"/>
  <c r="BA150" i="17"/>
  <c r="BC150" i="17" s="1"/>
  <c r="BD150" i="17" s="1"/>
  <c r="AV559" i="25"/>
  <c r="AW439" i="23"/>
  <c r="AX439" i="23"/>
  <c r="AN328" i="25"/>
  <c r="AT461" i="17"/>
  <c r="AS461" i="17"/>
  <c r="AT453" i="17"/>
  <c r="AU640" i="25"/>
  <c r="AV640" i="25"/>
  <c r="BE494" i="17"/>
  <c r="BF494" i="17" s="1"/>
  <c r="AX615" i="24"/>
  <c r="AW615" i="24"/>
  <c r="AX11" i="23"/>
  <c r="AW11" i="23"/>
  <c r="BE244" i="24"/>
  <c r="BG244" i="24" s="1"/>
  <c r="BH244" i="24" s="1"/>
  <c r="BI244" i="24" s="1"/>
  <c r="BF244" i="24"/>
  <c r="AY316" i="23"/>
  <c r="AZ316" i="23" s="1"/>
  <c r="BA316" i="23" s="1"/>
  <c r="AV634" i="25"/>
  <c r="BG157" i="23"/>
  <c r="BH157" i="23" s="1"/>
  <c r="BI157" i="23" s="1"/>
  <c r="BE449" i="17"/>
  <c r="BF449" i="17" s="1"/>
  <c r="AS361" i="17"/>
  <c r="AT361" i="17"/>
  <c r="AV566" i="25"/>
  <c r="AY566" i="25" s="1"/>
  <c r="AZ566" i="25" s="1"/>
  <c r="BA566" i="25" s="1"/>
  <c r="AT288" i="17"/>
  <c r="AS288" i="17"/>
  <c r="BE172" i="23"/>
  <c r="BG172" i="23" s="1"/>
  <c r="BH172" i="23" s="1"/>
  <c r="BI172" i="23" s="1"/>
  <c r="BF172" i="23"/>
  <c r="AT9" i="17"/>
  <c r="AM455" i="17"/>
  <c r="AT455" i="17" s="1"/>
  <c r="BB455" i="17"/>
  <c r="AQ54" i="25"/>
  <c r="AN54" i="25"/>
  <c r="F367" i="23"/>
  <c r="BC367" i="23"/>
  <c r="AR367" i="23"/>
  <c r="AU367" i="23" s="1"/>
  <c r="AQ367" i="23"/>
  <c r="AN367" i="23"/>
  <c r="BA218" i="17"/>
  <c r="BC218" i="17" s="1"/>
  <c r="BD218" i="17" s="1"/>
  <c r="AP218" i="17"/>
  <c r="AS218" i="17" s="1"/>
  <c r="AV222" i="25"/>
  <c r="AQ81" i="23"/>
  <c r="AN81" i="23"/>
  <c r="BC622" i="25"/>
  <c r="BE622" i="25" s="1"/>
  <c r="AN622" i="25"/>
  <c r="AQ622" i="25"/>
  <c r="AU622" i="25" s="1"/>
  <c r="F622" i="25"/>
  <c r="AQ306" i="23"/>
  <c r="AN306" i="23"/>
  <c r="BC10" i="24"/>
  <c r="F10" i="24"/>
  <c r="AR10" i="24"/>
  <c r="BA464" i="17"/>
  <c r="BC464" i="17" s="1"/>
  <c r="BD464" i="17" s="1"/>
  <c r="AP464" i="17"/>
  <c r="AS464" i="17" s="1"/>
  <c r="BC139" i="25"/>
  <c r="BE139" i="25" s="1"/>
  <c r="F139" i="25"/>
  <c r="AR139" i="25"/>
  <c r="AN631" i="24"/>
  <c r="F631" i="24"/>
  <c r="BC631" i="24"/>
  <c r="AQ631" i="24"/>
  <c r="AP59" i="17"/>
  <c r="AS59" i="17" s="1"/>
  <c r="BA59" i="17"/>
  <c r="BC59" i="17" s="1"/>
  <c r="BD59" i="17" s="1"/>
  <c r="AR279" i="24"/>
  <c r="F279" i="24"/>
  <c r="BC279" i="24"/>
  <c r="AM87" i="17"/>
  <c r="AT87" i="17" s="1"/>
  <c r="BB87" i="17"/>
  <c r="AQ158" i="25"/>
  <c r="AN158" i="25"/>
  <c r="AQ59" i="23"/>
  <c r="AN59" i="23"/>
  <c r="AE333" i="1"/>
  <c r="AQ176" i="25"/>
  <c r="AN176" i="25"/>
  <c r="AO14" i="23"/>
  <c r="AV14" i="23" s="1"/>
  <c r="E14" i="23"/>
  <c r="BC5" i="24"/>
  <c r="F5" i="24"/>
  <c r="AR5" i="24"/>
  <c r="AU5" i="24" s="1"/>
  <c r="AQ413" i="23"/>
  <c r="AU413" i="23" s="1"/>
  <c r="AN413" i="23"/>
  <c r="AP229" i="17"/>
  <c r="AS229" i="17" s="1"/>
  <c r="BA229" i="17"/>
  <c r="BC229" i="17" s="1"/>
  <c r="BD229" i="17" s="1"/>
  <c r="AQ72" i="24"/>
  <c r="AN72" i="24"/>
  <c r="AM202" i="17"/>
  <c r="AT202" i="17" s="1"/>
  <c r="BB202" i="17"/>
  <c r="AR328" i="25"/>
  <c r="AU328" i="25" s="1"/>
  <c r="BC328" i="25"/>
  <c r="BE328" i="25" s="1"/>
  <c r="F328" i="25"/>
  <c r="AQ10" i="24"/>
  <c r="AN10" i="24"/>
  <c r="AP71" i="17"/>
  <c r="BA71" i="17"/>
  <c r="BC71" i="17" s="1"/>
  <c r="BD71" i="17" s="1"/>
  <c r="AE312" i="1"/>
  <c r="AN121" i="25"/>
  <c r="AQ121" i="25"/>
  <c r="AU121" i="25" s="1"/>
  <c r="AQ208" i="24"/>
  <c r="AU208" i="24" s="1"/>
  <c r="AN208" i="24"/>
  <c r="BC438" i="23"/>
  <c r="AR438" i="23"/>
  <c r="AU438" i="23" s="1"/>
  <c r="F438" i="23"/>
  <c r="E149" i="23"/>
  <c r="AO149" i="23"/>
  <c r="AV149" i="23" s="1"/>
  <c r="BD149" i="23"/>
  <c r="BE356" i="17"/>
  <c r="BF356" i="17" s="1"/>
  <c r="AU223" i="25"/>
  <c r="AQ131" i="25"/>
  <c r="AN131" i="25"/>
  <c r="E6" i="23"/>
  <c r="BD6" i="23"/>
  <c r="AO6" i="23"/>
  <c r="AV6" i="23" s="1"/>
  <c r="E237" i="24"/>
  <c r="AO237" i="24"/>
  <c r="AV237" i="24" s="1"/>
  <c r="BD237" i="24"/>
  <c r="AO151" i="17"/>
  <c r="AL151" i="17"/>
  <c r="BC209" i="25"/>
  <c r="BE209" i="25" s="1"/>
  <c r="AR209" i="25"/>
  <c r="AU209" i="25" s="1"/>
  <c r="F209" i="25"/>
  <c r="AO656" i="25"/>
  <c r="AV656" i="25" s="1"/>
  <c r="E656" i="25"/>
  <c r="BD656" i="25"/>
  <c r="BF656" i="25" s="1"/>
  <c r="BG656" i="25" s="1"/>
  <c r="BH656" i="25" s="1"/>
  <c r="E530" i="24"/>
  <c r="AO530" i="24"/>
  <c r="AV530" i="24" s="1"/>
  <c r="BD530" i="24"/>
  <c r="AR78" i="23"/>
  <c r="F78" i="23"/>
  <c r="BC78" i="23"/>
  <c r="AO88" i="17"/>
  <c r="AS88" i="17" s="1"/>
  <c r="AL88" i="17"/>
  <c r="BA88" i="17"/>
  <c r="BC88" i="17" s="1"/>
  <c r="BD88" i="17" s="1"/>
  <c r="BD155" i="25"/>
  <c r="BF155" i="25" s="1"/>
  <c r="BG155" i="25" s="1"/>
  <c r="BH155" i="25" s="1"/>
  <c r="AO155" i="25"/>
  <c r="E155" i="25"/>
  <c r="AN215" i="23"/>
  <c r="AQ215" i="23"/>
  <c r="AE360" i="1"/>
  <c r="AR179" i="24"/>
  <c r="AU179" i="24" s="1"/>
  <c r="BC179" i="24"/>
  <c r="F179" i="24"/>
  <c r="AR237" i="25"/>
  <c r="BC237" i="25"/>
  <c r="BE237" i="25" s="1"/>
  <c r="BF237" i="25" s="1"/>
  <c r="BG237" i="25" s="1"/>
  <c r="BH237" i="25" s="1"/>
  <c r="F237" i="25"/>
  <c r="AV158" i="23"/>
  <c r="AO196" i="23"/>
  <c r="AV196" i="23" s="1"/>
  <c r="E196" i="23"/>
  <c r="BD196" i="23"/>
  <c r="E40" i="24"/>
  <c r="AO40" i="24"/>
  <c r="BD40" i="24"/>
  <c r="AP152" i="17"/>
  <c r="BA152" i="17"/>
  <c r="BC152" i="17" s="1"/>
  <c r="BD152" i="17" s="1"/>
  <c r="BC11" i="25"/>
  <c r="BE11" i="25" s="1"/>
  <c r="F11" i="25"/>
  <c r="AR11" i="25"/>
  <c r="AU11" i="25" s="1"/>
  <c r="AO284" i="24"/>
  <c r="AV284" i="24" s="1"/>
  <c r="E284" i="24"/>
  <c r="BD284" i="24"/>
  <c r="AR149" i="23"/>
  <c r="AU149" i="23" s="1"/>
  <c r="BC149" i="23"/>
  <c r="F149" i="23"/>
  <c r="BE641" i="24"/>
  <c r="BG641" i="24" s="1"/>
  <c r="BH641" i="24" s="1"/>
  <c r="BI641" i="24" s="1"/>
  <c r="BF641" i="24"/>
  <c r="BF292" i="25"/>
  <c r="BG292" i="25" s="1"/>
  <c r="BH292" i="25" s="1"/>
  <c r="AV569" i="25"/>
  <c r="AY569" i="25" s="1"/>
  <c r="AZ569" i="25" s="1"/>
  <c r="BA569" i="25" s="1"/>
  <c r="BG611" i="24"/>
  <c r="BH611" i="24" s="1"/>
  <c r="BI611" i="24" s="1"/>
  <c r="BE542" i="23"/>
  <c r="BF542" i="23"/>
  <c r="AX572" i="24"/>
  <c r="AW572" i="24"/>
  <c r="AY572" i="24" s="1"/>
  <c r="AZ572" i="24" s="1"/>
  <c r="BA572" i="24" s="1"/>
  <c r="M340" i="1"/>
  <c r="Q433" i="25"/>
  <c r="Q416" i="24"/>
  <c r="Q635" i="23"/>
  <c r="O644" i="17"/>
  <c r="AX409" i="23"/>
  <c r="AW409" i="23"/>
  <c r="AP544" i="17"/>
  <c r="AS544" i="17" s="1"/>
  <c r="BA544" i="17"/>
  <c r="BC544" i="17" s="1"/>
  <c r="BD544" i="17" s="1"/>
  <c r="BF610" i="24"/>
  <c r="BE610" i="24"/>
  <c r="BG610" i="24" s="1"/>
  <c r="BH610" i="24" s="1"/>
  <c r="BI610" i="24" s="1"/>
  <c r="AX388" i="25"/>
  <c r="AW388" i="25"/>
  <c r="BA2" i="17"/>
  <c r="BC2" i="17" s="1"/>
  <c r="BD2" i="17" s="1"/>
  <c r="AP2" i="17"/>
  <c r="AS2" i="17" s="1"/>
  <c r="AO227" i="17"/>
  <c r="AL227" i="17"/>
  <c r="AO371" i="17"/>
  <c r="AL371" i="17"/>
  <c r="AV223" i="25"/>
  <c r="D338" i="1"/>
  <c r="H449" i="25"/>
  <c r="AQ449" i="25" s="1"/>
  <c r="H449" i="24"/>
  <c r="AQ449" i="24" s="1"/>
  <c r="H658" i="23"/>
  <c r="AQ658" i="23" s="1"/>
  <c r="F652" i="17"/>
  <c r="AO652" i="17" s="1"/>
  <c r="BG18" i="23"/>
  <c r="BH18" i="23" s="1"/>
  <c r="BI18" i="23" s="1"/>
  <c r="AX549" i="23"/>
  <c r="AW549" i="23"/>
  <c r="C342" i="1"/>
  <c r="G408" i="25"/>
  <c r="G391" i="24"/>
  <c r="G595" i="23"/>
  <c r="E600" i="17"/>
  <c r="D340" i="1"/>
  <c r="H416" i="24"/>
  <c r="AQ416" i="24" s="1"/>
  <c r="H433" i="25"/>
  <c r="AQ433" i="25" s="1"/>
  <c r="H635" i="23"/>
  <c r="AQ635" i="23" s="1"/>
  <c r="F644" i="17"/>
  <c r="AO644" i="17" s="1"/>
  <c r="K338" i="1"/>
  <c r="O449" i="25"/>
  <c r="O449" i="24"/>
  <c r="O658" i="23"/>
  <c r="M652" i="17"/>
  <c r="K335" i="1"/>
  <c r="O331" i="25"/>
  <c r="O323" i="24"/>
  <c r="O488" i="23"/>
  <c r="M500" i="17"/>
  <c r="AW563" i="17"/>
  <c r="AX563" i="17" s="1"/>
  <c r="AY563" i="17" s="1"/>
  <c r="AQ289" i="25"/>
  <c r="AU289" i="25" s="1"/>
  <c r="AN289" i="25"/>
  <c r="AP324" i="17"/>
  <c r="AS324" i="17" s="1"/>
  <c r="BA324" i="17"/>
  <c r="BC324" i="17" s="1"/>
  <c r="BD324" i="17" s="1"/>
  <c r="AE382" i="1"/>
  <c r="AV499" i="17"/>
  <c r="AU499" i="17"/>
  <c r="AV670" i="25"/>
  <c r="AU670" i="25"/>
  <c r="AV155" i="17"/>
  <c r="AU155" i="17"/>
  <c r="AW155" i="17" s="1"/>
  <c r="AX155" i="17" s="1"/>
  <c r="AY155" i="17" s="1"/>
  <c r="AU669" i="25"/>
  <c r="AV669" i="25"/>
  <c r="AW573" i="24"/>
  <c r="AX573" i="24"/>
  <c r="AY577" i="24"/>
  <c r="AZ577" i="24" s="1"/>
  <c r="BA577" i="24" s="1"/>
  <c r="AW587" i="25"/>
  <c r="AX587" i="25"/>
  <c r="AY146" i="23"/>
  <c r="AZ146" i="23" s="1"/>
  <c r="BA146" i="23" s="1"/>
  <c r="BA525" i="17"/>
  <c r="BC525" i="17" s="1"/>
  <c r="BD525" i="17" s="1"/>
  <c r="AP525" i="17"/>
  <c r="AM71" i="17"/>
  <c r="BB71" i="17"/>
  <c r="AN183" i="23"/>
  <c r="AQ183" i="23"/>
  <c r="AU183" i="23" s="1"/>
  <c r="E201" i="25"/>
  <c r="AO201" i="25"/>
  <c r="AV201" i="25" s="1"/>
  <c r="BD201" i="25"/>
  <c r="BF201" i="25" s="1"/>
  <c r="BG201" i="25" s="1"/>
  <c r="BH201" i="25" s="1"/>
  <c r="AM414" i="17"/>
  <c r="AT414" i="17" s="1"/>
  <c r="BB414" i="17"/>
  <c r="AQ459" i="23"/>
  <c r="AV459" i="23" s="1"/>
  <c r="AN459" i="23"/>
  <c r="AO627" i="24"/>
  <c r="E627" i="24"/>
  <c r="BD627" i="24"/>
  <c r="AO153" i="23"/>
  <c r="AV153" i="23" s="1"/>
  <c r="E153" i="23"/>
  <c r="BD153" i="23"/>
  <c r="AR290" i="24"/>
  <c r="BC290" i="24"/>
  <c r="F290" i="24"/>
  <c r="Q450" i="25"/>
  <c r="Q450" i="24"/>
  <c r="Q657" i="23"/>
  <c r="O651" i="17"/>
  <c r="C335" i="1"/>
  <c r="G331" i="25"/>
  <c r="G323" i="24"/>
  <c r="G488" i="23"/>
  <c r="E500" i="17"/>
  <c r="AE287" i="1"/>
  <c r="M341" i="1"/>
  <c r="Q407" i="25"/>
  <c r="Q390" i="24"/>
  <c r="Q594" i="23"/>
  <c r="O598" i="17"/>
  <c r="C336" i="1"/>
  <c r="AE336" i="1" s="1"/>
  <c r="G159" i="25"/>
  <c r="G154" i="24"/>
  <c r="G246" i="23"/>
  <c r="E255" i="17"/>
  <c r="Q159" i="25"/>
  <c r="Q154" i="24"/>
  <c r="Q246" i="23"/>
  <c r="O255" i="17"/>
  <c r="AW610" i="25"/>
  <c r="AX610" i="25"/>
  <c r="AX634" i="25"/>
  <c r="AW634" i="25"/>
  <c r="Q408" i="25"/>
  <c r="Q391" i="24"/>
  <c r="Q595" i="23"/>
  <c r="O600" i="17"/>
  <c r="C343" i="1"/>
  <c r="G355" i="25"/>
  <c r="G336" i="24"/>
  <c r="G515" i="23"/>
  <c r="E521" i="17"/>
  <c r="AV666" i="23"/>
  <c r="AU666" i="23"/>
  <c r="BG586" i="24"/>
  <c r="BH586" i="24" s="1"/>
  <c r="BI586" i="24" s="1"/>
  <c r="AX332" i="23"/>
  <c r="AW332" i="23"/>
  <c r="AU157" i="17"/>
  <c r="AW157" i="17" s="1"/>
  <c r="AX157" i="17" s="1"/>
  <c r="AY157" i="17" s="1"/>
  <c r="AV157" i="17"/>
  <c r="BG156" i="23"/>
  <c r="BH156" i="23" s="1"/>
  <c r="BI156" i="23" s="1"/>
  <c r="AY370" i="23"/>
  <c r="AZ370" i="23" s="1"/>
  <c r="BA370" i="23" s="1"/>
  <c r="AV668" i="25"/>
  <c r="AU668" i="25"/>
  <c r="BG571" i="23"/>
  <c r="BH571" i="23" s="1"/>
  <c r="BI571" i="23" s="1"/>
  <c r="AW637" i="24"/>
  <c r="AX637" i="24"/>
  <c r="AS475" i="17"/>
  <c r="AL73" i="17"/>
  <c r="AO73" i="17"/>
  <c r="AQ5" i="23"/>
  <c r="AN5" i="23"/>
  <c r="AM381" i="17"/>
  <c r="AT381" i="17" s="1"/>
  <c r="BB381" i="17"/>
  <c r="BC78" i="25"/>
  <c r="BE78" i="25" s="1"/>
  <c r="F78" i="25"/>
  <c r="AR78" i="25"/>
  <c r="AU78" i="25" s="1"/>
  <c r="BD277" i="25"/>
  <c r="BF277" i="25" s="1"/>
  <c r="BG277" i="25" s="1"/>
  <c r="BH277" i="25" s="1"/>
  <c r="E277" i="25"/>
  <c r="AO277" i="25"/>
  <c r="AV277" i="25" s="1"/>
  <c r="AR71" i="24"/>
  <c r="AU71" i="24" s="1"/>
  <c r="F71" i="24"/>
  <c r="BC71" i="24"/>
  <c r="AR178" i="24"/>
  <c r="AU178" i="24" s="1"/>
  <c r="BC178" i="24"/>
  <c r="F178" i="24"/>
  <c r="AO535" i="25"/>
  <c r="BD535" i="25"/>
  <c r="BF535" i="25" s="1"/>
  <c r="BG535" i="25" s="1"/>
  <c r="BH535" i="25" s="1"/>
  <c r="E535" i="25"/>
  <c r="AO438" i="23"/>
  <c r="E438" i="23"/>
  <c r="BD438" i="23"/>
  <c r="AE315" i="1"/>
  <c r="BC196" i="25"/>
  <c r="BE196" i="25" s="1"/>
  <c r="F196" i="25"/>
  <c r="AR196" i="25"/>
  <c r="AU196" i="25" s="1"/>
  <c r="BE341" i="24"/>
  <c r="BG341" i="24" s="1"/>
  <c r="BH341" i="24" s="1"/>
  <c r="BI341" i="24" s="1"/>
  <c r="BF341" i="24"/>
  <c r="AM496" i="17"/>
  <c r="AT496" i="17" s="1"/>
  <c r="BB496" i="17"/>
  <c r="AX610" i="24"/>
  <c r="AW610" i="24"/>
  <c r="AY610" i="24" s="1"/>
  <c r="AZ610" i="24" s="1"/>
  <c r="BA610" i="24" s="1"/>
  <c r="AX634" i="24"/>
  <c r="AW634" i="24"/>
  <c r="AT670" i="17"/>
  <c r="AS670" i="17"/>
  <c r="BF84" i="23"/>
  <c r="BE84" i="23"/>
  <c r="BG84" i="23" s="1"/>
  <c r="BH84" i="23" s="1"/>
  <c r="BI84" i="23" s="1"/>
  <c r="BG315" i="23"/>
  <c r="BH315" i="23" s="1"/>
  <c r="BI315" i="23" s="1"/>
  <c r="BG621" i="24"/>
  <c r="BH621" i="24" s="1"/>
  <c r="BI621" i="24" s="1"/>
  <c r="BF573" i="24"/>
  <c r="BE573" i="24"/>
  <c r="BG350" i="23"/>
  <c r="BH350" i="23" s="1"/>
  <c r="BI350" i="23" s="1"/>
  <c r="BF563" i="24"/>
  <c r="BE563" i="24"/>
  <c r="BG563" i="24" s="1"/>
  <c r="BH563" i="24" s="1"/>
  <c r="BI563" i="24" s="1"/>
  <c r="BF586" i="24"/>
  <c r="BE586" i="24"/>
  <c r="AX335" i="23"/>
  <c r="AW335" i="23"/>
  <c r="AY335" i="23" s="1"/>
  <c r="AZ335" i="23" s="1"/>
  <c r="BA335" i="23" s="1"/>
  <c r="AX190" i="23"/>
  <c r="AW190" i="23"/>
  <c r="AO534" i="24"/>
  <c r="E534" i="24"/>
  <c r="BD534" i="24"/>
  <c r="BC73" i="23"/>
  <c r="AN73" i="23"/>
  <c r="AQ73" i="23"/>
  <c r="AU73" i="23" s="1"/>
  <c r="F73" i="23"/>
  <c r="AE373" i="1"/>
  <c r="BC346" i="24"/>
  <c r="F346" i="24"/>
  <c r="AR346" i="24"/>
  <c r="AP401" i="17"/>
  <c r="BA401" i="17"/>
  <c r="BC401" i="17" s="1"/>
  <c r="BD401" i="17" s="1"/>
  <c r="BC233" i="23"/>
  <c r="AR233" i="23"/>
  <c r="AU233" i="23" s="1"/>
  <c r="F233" i="23"/>
  <c r="E185" i="24"/>
  <c r="AO185" i="24"/>
  <c r="AV185" i="24" s="1"/>
  <c r="BD185" i="24"/>
  <c r="AL75" i="17"/>
  <c r="AO75" i="17"/>
  <c r="AS75" i="17" s="1"/>
  <c r="AQ150" i="25"/>
  <c r="AN150" i="25"/>
  <c r="F576" i="23"/>
  <c r="BC576" i="23"/>
  <c r="AR576" i="23"/>
  <c r="AU576" i="23" s="1"/>
  <c r="AM274" i="17"/>
  <c r="BB274" i="17"/>
  <c r="BD210" i="25"/>
  <c r="E210" i="25"/>
  <c r="AO210" i="25"/>
  <c r="AV210" i="25" s="1"/>
  <c r="AN333" i="23"/>
  <c r="BC333" i="23"/>
  <c r="AQ333" i="23"/>
  <c r="AU333" i="23" s="1"/>
  <c r="F333" i="23"/>
  <c r="AE249" i="1"/>
  <c r="E259" i="24"/>
  <c r="AO259" i="24"/>
  <c r="BD259" i="24"/>
  <c r="AM48" i="17"/>
  <c r="BB48" i="17"/>
  <c r="AQ356" i="25"/>
  <c r="AN356" i="25"/>
  <c r="AR599" i="23"/>
  <c r="AU599" i="23" s="1"/>
  <c r="BC599" i="23"/>
  <c r="F599" i="23"/>
  <c r="E97" i="23"/>
  <c r="AO97" i="23"/>
  <c r="AV97" i="23" s="1"/>
  <c r="BD97" i="23"/>
  <c r="E622" i="24"/>
  <c r="AO622" i="24"/>
  <c r="AV622" i="24" s="1"/>
  <c r="BD622" i="24"/>
  <c r="AM67" i="17"/>
  <c r="AT67" i="17" s="1"/>
  <c r="BB67" i="17"/>
  <c r="AO163" i="25"/>
  <c r="BD163" i="25"/>
  <c r="E163" i="25"/>
  <c r="E122" i="23"/>
  <c r="BD122" i="23"/>
  <c r="AO122" i="23"/>
  <c r="BA621" i="17"/>
  <c r="BC621" i="17" s="1"/>
  <c r="BD621" i="17" s="1"/>
  <c r="AP621" i="17"/>
  <c r="F81" i="24"/>
  <c r="BC81" i="24"/>
  <c r="AR81" i="24"/>
  <c r="AU81" i="24" s="1"/>
  <c r="AM234" i="17"/>
  <c r="AT234" i="17" s="1"/>
  <c r="BB234" i="17"/>
  <c r="BC210" i="25"/>
  <c r="BE210" i="25" s="1"/>
  <c r="F210" i="25"/>
  <c r="AR210" i="25"/>
  <c r="AU210" i="25" s="1"/>
  <c r="AQ143" i="25"/>
  <c r="AN143" i="25"/>
  <c r="AN232" i="24"/>
  <c r="AQ232" i="24"/>
  <c r="AU232" i="24" s="1"/>
  <c r="F300" i="23"/>
  <c r="AR300" i="23"/>
  <c r="BC300" i="23"/>
  <c r="BD144" i="23"/>
  <c r="E144" i="23"/>
  <c r="AO144" i="23"/>
  <c r="AM561" i="17"/>
  <c r="BB561" i="17"/>
  <c r="AE251" i="1"/>
  <c r="BC324" i="24"/>
  <c r="AR324" i="24"/>
  <c r="AU324" i="24" s="1"/>
  <c r="F324" i="24"/>
  <c r="AQ251" i="23"/>
  <c r="AU251" i="23" s="1"/>
  <c r="AN251" i="23"/>
  <c r="AO326" i="17"/>
  <c r="AL326" i="17"/>
  <c r="AO205" i="25"/>
  <c r="E205" i="25"/>
  <c r="BD205" i="25"/>
  <c r="AQ82" i="24"/>
  <c r="AN82" i="24"/>
  <c r="AO263" i="17"/>
  <c r="AL263" i="17"/>
  <c r="BD68" i="25"/>
  <c r="BF68" i="25" s="1"/>
  <c r="BG68" i="25" s="1"/>
  <c r="BH68" i="25" s="1"/>
  <c r="AO68" i="25"/>
  <c r="AV68" i="25" s="1"/>
  <c r="E68" i="25"/>
  <c r="AR618" i="23"/>
  <c r="BC618" i="23"/>
  <c r="F618" i="23"/>
  <c r="AX568" i="25"/>
  <c r="AW568" i="25"/>
  <c r="AY568" i="25" s="1"/>
  <c r="AZ568" i="25" s="1"/>
  <c r="BA568" i="25" s="1"/>
  <c r="AY388" i="25"/>
  <c r="AZ388" i="25" s="1"/>
  <c r="BA388" i="25" s="1"/>
  <c r="BG454" i="23"/>
  <c r="BH454" i="23" s="1"/>
  <c r="BI454" i="23" s="1"/>
  <c r="AL343" i="17"/>
  <c r="AO343" i="17"/>
  <c r="AQ94" i="25"/>
  <c r="AN94" i="25"/>
  <c r="AR196" i="23"/>
  <c r="AU196" i="23" s="1"/>
  <c r="BC196" i="23"/>
  <c r="F196" i="23"/>
  <c r="AN40" i="24"/>
  <c r="AQ40" i="24"/>
  <c r="AU40" i="24" s="1"/>
  <c r="BA609" i="17"/>
  <c r="BC609" i="17" s="1"/>
  <c r="BD609" i="17" s="1"/>
  <c r="AP609" i="17"/>
  <c r="F438" i="24"/>
  <c r="AR438" i="24"/>
  <c r="AU438" i="24" s="1"/>
  <c r="BC438" i="24"/>
  <c r="AO182" i="24"/>
  <c r="AV182" i="24" s="1"/>
  <c r="BD182" i="24"/>
  <c r="E182" i="24"/>
  <c r="BA454" i="17"/>
  <c r="BC454" i="17" s="1"/>
  <c r="BD454" i="17" s="1"/>
  <c r="AP454" i="17"/>
  <c r="AS454" i="17" s="1"/>
  <c r="E166" i="25"/>
  <c r="BD166" i="25"/>
  <c r="BF166" i="25" s="1"/>
  <c r="BG166" i="25" s="1"/>
  <c r="BH166" i="25" s="1"/>
  <c r="AO166" i="25"/>
  <c r="AQ205" i="25"/>
  <c r="AN205" i="25"/>
  <c r="AO657" i="24"/>
  <c r="BD657" i="24"/>
  <c r="E657" i="24"/>
  <c r="AO26" i="17"/>
  <c r="AL26" i="17"/>
  <c r="BC20" i="25"/>
  <c r="BE20" i="25" s="1"/>
  <c r="F20" i="25"/>
  <c r="AR20" i="25"/>
  <c r="AU20" i="25" s="1"/>
  <c r="F157" i="24"/>
  <c r="BC157" i="24"/>
  <c r="AR157" i="24"/>
  <c r="AQ617" i="23"/>
  <c r="AN617" i="23"/>
  <c r="AM150" i="17"/>
  <c r="AT150" i="17" s="1"/>
  <c r="BB150" i="17"/>
  <c r="AQ154" i="25"/>
  <c r="AN154" i="25"/>
  <c r="BC123" i="24"/>
  <c r="F123" i="24"/>
  <c r="AR123" i="24"/>
  <c r="AU123" i="24" s="1"/>
  <c r="AW454" i="23"/>
  <c r="AX454" i="23"/>
  <c r="AX364" i="24"/>
  <c r="AW364" i="24"/>
  <c r="AV564" i="25"/>
  <c r="AX633" i="24"/>
  <c r="AW633" i="24"/>
  <c r="AY633" i="24" s="1"/>
  <c r="AZ633" i="24" s="1"/>
  <c r="BA633" i="24" s="1"/>
  <c r="BG387" i="23"/>
  <c r="BH387" i="23" s="1"/>
  <c r="BI387" i="23" s="1"/>
  <c r="BE165" i="17"/>
  <c r="BF165" i="17" s="1"/>
  <c r="BG439" i="23"/>
  <c r="BH439" i="23" s="1"/>
  <c r="BI439" i="23" s="1"/>
  <c r="AW12" i="23"/>
  <c r="AX12" i="23"/>
  <c r="AV79" i="17"/>
  <c r="AU79" i="17"/>
  <c r="AS520" i="17"/>
  <c r="AW564" i="24"/>
  <c r="AX564" i="24"/>
  <c r="AU192" i="17"/>
  <c r="AW192" i="17" s="1"/>
  <c r="AX192" i="17" s="1"/>
  <c r="AY192" i="17" s="1"/>
  <c r="AV192" i="17"/>
  <c r="AS592" i="17"/>
  <c r="AT592" i="17"/>
  <c r="AV428" i="17"/>
  <c r="AU428" i="17"/>
  <c r="AW428" i="17" s="1"/>
  <c r="AX428" i="17" s="1"/>
  <c r="AY428" i="17" s="1"/>
  <c r="E100" i="25"/>
  <c r="BD100" i="25"/>
  <c r="AO100" i="25"/>
  <c r="AN393" i="24"/>
  <c r="AQ393" i="24"/>
  <c r="AE261" i="1"/>
  <c r="AQ20" i="24"/>
  <c r="AN20" i="24"/>
  <c r="AP616" i="17"/>
  <c r="AS616" i="17" s="1"/>
  <c r="BA616" i="17"/>
  <c r="BC616" i="17" s="1"/>
  <c r="BD616" i="17" s="1"/>
  <c r="E85" i="25"/>
  <c r="AO85" i="25"/>
  <c r="BD85" i="25"/>
  <c r="BF85" i="25" s="1"/>
  <c r="BG85" i="25" s="1"/>
  <c r="BH85" i="25" s="1"/>
  <c r="BC123" i="23"/>
  <c r="F123" i="23"/>
  <c r="AN123" i="23"/>
  <c r="AQ123" i="23"/>
  <c r="AE266" i="1"/>
  <c r="BC213" i="24"/>
  <c r="AR213" i="24"/>
  <c r="AU213" i="24" s="1"/>
  <c r="F213" i="24"/>
  <c r="AP280" i="17"/>
  <c r="BA280" i="17"/>
  <c r="BC280" i="17" s="1"/>
  <c r="BD280" i="17" s="1"/>
  <c r="AQ535" i="25"/>
  <c r="AV535" i="25" s="1"/>
  <c r="AN535" i="25"/>
  <c r="BC56" i="23"/>
  <c r="AR56" i="23"/>
  <c r="F56" i="23"/>
  <c r="AO184" i="24"/>
  <c r="AV184" i="24" s="1"/>
  <c r="E184" i="24"/>
  <c r="BD184" i="24"/>
  <c r="AO446" i="17"/>
  <c r="AL446" i="17"/>
  <c r="AQ209" i="25"/>
  <c r="AN209" i="25"/>
  <c r="AQ396" i="23"/>
  <c r="AN396" i="23"/>
  <c r="AE409" i="1"/>
  <c r="E313" i="24"/>
  <c r="AO313" i="24"/>
  <c r="BD313" i="24"/>
  <c r="AM607" i="17"/>
  <c r="AT607" i="17" s="1"/>
  <c r="BB607" i="17"/>
  <c r="AO635" i="24"/>
  <c r="AV635" i="24" s="1"/>
  <c r="E635" i="24"/>
  <c r="BD635" i="24"/>
  <c r="BD615" i="25"/>
  <c r="BF615" i="25" s="1"/>
  <c r="BG615" i="25" s="1"/>
  <c r="BH615" i="25" s="1"/>
  <c r="E615" i="25"/>
  <c r="AO615" i="25"/>
  <c r="AV615" i="25" s="1"/>
  <c r="AR310" i="23"/>
  <c r="F310" i="23"/>
  <c r="BC310" i="23"/>
  <c r="AN139" i="23"/>
  <c r="F139" i="23"/>
  <c r="AQ139" i="23"/>
  <c r="AU139" i="23" s="1"/>
  <c r="BC139" i="23"/>
  <c r="AM8" i="17"/>
  <c r="AT8" i="17" s="1"/>
  <c r="BB8" i="17"/>
  <c r="BC285" i="25"/>
  <c r="BE285" i="25" s="1"/>
  <c r="BF285" i="25" s="1"/>
  <c r="BG285" i="25" s="1"/>
  <c r="BH285" i="25" s="1"/>
  <c r="F285" i="25"/>
  <c r="AR285" i="25"/>
  <c r="AQ103" i="24"/>
  <c r="AN103" i="24"/>
  <c r="AP183" i="17"/>
  <c r="BA183" i="17"/>
  <c r="BC183" i="17" s="1"/>
  <c r="BD183" i="17" s="1"/>
  <c r="AE311" i="1"/>
  <c r="F188" i="25"/>
  <c r="BC188" i="25"/>
  <c r="BE188" i="25" s="1"/>
  <c r="AR188" i="25"/>
  <c r="AU188" i="25" s="1"/>
  <c r="AQ173" i="25"/>
  <c r="AN173" i="25"/>
  <c r="AN175" i="24"/>
  <c r="AQ175" i="24"/>
  <c r="AU175" i="24" s="1"/>
  <c r="AO129" i="24"/>
  <c r="E129" i="24"/>
  <c r="BD129" i="24"/>
  <c r="F201" i="23"/>
  <c r="AR201" i="23"/>
  <c r="BC201" i="23"/>
  <c r="AP168" i="17"/>
  <c r="BA168" i="17"/>
  <c r="BC168" i="17" s="1"/>
  <c r="BD168" i="17" s="1"/>
  <c r="AE295" i="1"/>
  <c r="AQ184" i="24"/>
  <c r="AN184" i="24"/>
  <c r="AQ79" i="23"/>
  <c r="AN79" i="23"/>
  <c r="BA142" i="17"/>
  <c r="BC142" i="17" s="1"/>
  <c r="BD142" i="17" s="1"/>
  <c r="AP142" i="17"/>
  <c r="AL437" i="17"/>
  <c r="AO437" i="17"/>
  <c r="BA214" i="17"/>
  <c r="BC214" i="17" s="1"/>
  <c r="BD214" i="17" s="1"/>
  <c r="AL214" i="17"/>
  <c r="AO214" i="17"/>
  <c r="AQ170" i="25"/>
  <c r="AN170" i="25"/>
  <c r="AR218" i="23"/>
  <c r="F218" i="23"/>
  <c r="BC218" i="23"/>
  <c r="AL183" i="17"/>
  <c r="AO183" i="17"/>
  <c r="AS183" i="17" s="1"/>
  <c r="AQ14" i="25"/>
  <c r="AN14" i="25"/>
  <c r="AR359" i="23"/>
  <c r="BC359" i="23"/>
  <c r="F359" i="23"/>
  <c r="AQ144" i="23"/>
  <c r="AU144" i="23" s="1"/>
  <c r="AN144" i="23"/>
  <c r="AM206" i="17"/>
  <c r="BB206" i="17"/>
  <c r="AQ155" i="25"/>
  <c r="AN155" i="25"/>
  <c r="AR287" i="23"/>
  <c r="F287" i="23"/>
  <c r="BC287" i="23"/>
  <c r="BF641" i="25"/>
  <c r="BG641" i="25" s="1"/>
  <c r="BH641" i="25" s="1"/>
  <c r="BM31" i="24"/>
  <c r="AX575" i="25"/>
  <c r="AW575" i="25"/>
  <c r="BE95" i="17"/>
  <c r="BF95" i="17" s="1"/>
  <c r="BF293" i="24"/>
  <c r="BE293" i="24"/>
  <c r="BG293" i="24" s="1"/>
  <c r="BH293" i="24" s="1"/>
  <c r="BI293" i="24" s="1"/>
  <c r="AM17" i="17"/>
  <c r="BB17" i="17"/>
  <c r="E54" i="23"/>
  <c r="AO54" i="23"/>
  <c r="AV54" i="23" s="1"/>
  <c r="BD54" i="23"/>
  <c r="E244" i="23"/>
  <c r="AO244" i="23"/>
  <c r="AV244" i="23" s="1"/>
  <c r="BD244" i="23"/>
  <c r="AP85" i="17"/>
  <c r="AS85" i="17" s="1"/>
  <c r="BA85" i="17"/>
  <c r="BC85" i="17" s="1"/>
  <c r="BD85" i="17" s="1"/>
  <c r="AM3" i="17"/>
  <c r="BB3" i="17"/>
  <c r="BA446" i="17"/>
  <c r="BC446" i="17" s="1"/>
  <c r="BD446" i="17" s="1"/>
  <c r="AP446" i="17"/>
  <c r="AS446" i="17" s="1"/>
  <c r="AU557" i="23"/>
  <c r="AN71" i="24"/>
  <c r="AV588" i="25"/>
  <c r="AY588" i="25" s="1"/>
  <c r="AZ588" i="25" s="1"/>
  <c r="BA588" i="25" s="1"/>
  <c r="AY612" i="25"/>
  <c r="AZ612" i="25" s="1"/>
  <c r="BA612" i="25" s="1"/>
  <c r="AV669" i="23"/>
  <c r="AU669" i="23"/>
  <c r="AV557" i="24"/>
  <c r="AU557" i="24"/>
  <c r="AS470" i="17"/>
  <c r="AV663" i="25"/>
  <c r="AU663" i="25"/>
  <c r="AV37" i="23"/>
  <c r="AU37" i="23"/>
  <c r="AU84" i="17"/>
  <c r="AW84" i="17" s="1"/>
  <c r="AX84" i="17" s="1"/>
  <c r="AY84" i="17" s="1"/>
  <c r="AV84" i="17"/>
  <c r="BF224" i="24"/>
  <c r="BE224" i="24"/>
  <c r="BG224" i="24" s="1"/>
  <c r="BH224" i="24" s="1"/>
  <c r="BI224" i="24" s="1"/>
  <c r="AW570" i="24"/>
  <c r="AX570" i="24"/>
  <c r="AV651" i="24"/>
  <c r="AU651" i="24"/>
  <c r="E213" i="24"/>
  <c r="BD213" i="24"/>
  <c r="AO213" i="24"/>
  <c r="AV213" i="24" s="1"/>
  <c r="AM164" i="17"/>
  <c r="AT164" i="17" s="1"/>
  <c r="BB164" i="17"/>
  <c r="AN531" i="25"/>
  <c r="AQ531" i="25"/>
  <c r="AQ153" i="23"/>
  <c r="AN153" i="23"/>
  <c r="E44" i="24"/>
  <c r="AO44" i="24"/>
  <c r="AV44" i="24" s="1"/>
  <c r="BD44" i="24"/>
  <c r="AM137" i="17"/>
  <c r="BB137" i="17"/>
  <c r="AN530" i="25"/>
  <c r="AQ530" i="25"/>
  <c r="AV530" i="25" s="1"/>
  <c r="AQ100" i="23"/>
  <c r="AU100" i="23" s="1"/>
  <c r="AN100" i="23"/>
  <c r="E240" i="24"/>
  <c r="BD240" i="24"/>
  <c r="AO240" i="24"/>
  <c r="AV240" i="24" s="1"/>
  <c r="AM371" i="17"/>
  <c r="AT371" i="17" s="1"/>
  <c r="BB371" i="17"/>
  <c r="AQ236" i="25"/>
  <c r="AN236" i="25"/>
  <c r="AN136" i="23"/>
  <c r="AQ136" i="23"/>
  <c r="AU136" i="23" s="1"/>
  <c r="AR259" i="24"/>
  <c r="BC259" i="24"/>
  <c r="F259" i="24"/>
  <c r="AP140" i="17"/>
  <c r="BA140" i="17"/>
  <c r="BC140" i="17" s="1"/>
  <c r="BD140" i="17" s="1"/>
  <c r="AQ394" i="25"/>
  <c r="AN394" i="25"/>
  <c r="AO98" i="23"/>
  <c r="AV98" i="23" s="1"/>
  <c r="BD98" i="23"/>
  <c r="E98" i="23"/>
  <c r="BD618" i="24"/>
  <c r="E618" i="24"/>
  <c r="AO618" i="24"/>
  <c r="AR552" i="23"/>
  <c r="AU552" i="23" s="1"/>
  <c r="F552" i="23"/>
  <c r="BC552" i="23"/>
  <c r="AP153" i="17"/>
  <c r="BA153" i="17"/>
  <c r="BC153" i="17" s="1"/>
  <c r="BD153" i="17" s="1"/>
  <c r="BC341" i="25"/>
  <c r="BE341" i="25" s="1"/>
  <c r="AR341" i="25"/>
  <c r="AU341" i="25" s="1"/>
  <c r="F341" i="25"/>
  <c r="AP537" i="17"/>
  <c r="BA537" i="17"/>
  <c r="BC537" i="17" s="1"/>
  <c r="BD537" i="17" s="1"/>
  <c r="AE328" i="1"/>
  <c r="AO536" i="25"/>
  <c r="AV536" i="25" s="1"/>
  <c r="BD536" i="25"/>
  <c r="BF536" i="25" s="1"/>
  <c r="BG536" i="25" s="1"/>
  <c r="BH536" i="25" s="1"/>
  <c r="E536" i="25"/>
  <c r="AQ292" i="23"/>
  <c r="AN292" i="23"/>
  <c r="AP447" i="17"/>
  <c r="AS447" i="17" s="1"/>
  <c r="BA447" i="17"/>
  <c r="BC447" i="17" s="1"/>
  <c r="BD447" i="17" s="1"/>
  <c r="AE302" i="1"/>
  <c r="AU178" i="17"/>
  <c r="AW178" i="17" s="1"/>
  <c r="AX178" i="17" s="1"/>
  <c r="AY178" i="17" s="1"/>
  <c r="AV178" i="17"/>
  <c r="AW541" i="17"/>
  <c r="AX541" i="17" s="1"/>
  <c r="AY541" i="17" s="1"/>
  <c r="BF647" i="25"/>
  <c r="BG647" i="25" s="1"/>
  <c r="BH647" i="25" s="1"/>
  <c r="BE564" i="17"/>
  <c r="BF564" i="17" s="1"/>
  <c r="AN625" i="24"/>
  <c r="AQ625" i="24"/>
  <c r="F625" i="24"/>
  <c r="BC625" i="24"/>
  <c r="AO525" i="17"/>
  <c r="AL525" i="17"/>
  <c r="AQ181" i="25"/>
  <c r="AN181" i="25"/>
  <c r="AR107" i="23"/>
  <c r="BC107" i="23"/>
  <c r="F107" i="23"/>
  <c r="AM59" i="17"/>
  <c r="BB59" i="17"/>
  <c r="AN260" i="25"/>
  <c r="AQ260" i="25"/>
  <c r="AQ9" i="23"/>
  <c r="AU9" i="23" s="1"/>
  <c r="AN9" i="23"/>
  <c r="AE413" i="1"/>
  <c r="AN532" i="24"/>
  <c r="AQ532" i="24"/>
  <c r="AP117" i="17"/>
  <c r="AS117" i="17" s="1"/>
  <c r="BA117" i="17"/>
  <c r="BC117" i="17" s="1"/>
  <c r="BD117" i="17" s="1"/>
  <c r="AM437" i="17"/>
  <c r="BB437" i="17"/>
  <c r="BE286" i="24"/>
  <c r="BG286" i="24" s="1"/>
  <c r="BH286" i="24" s="1"/>
  <c r="BI286" i="24" s="1"/>
  <c r="BF286" i="24"/>
  <c r="E303" i="24"/>
  <c r="AO303" i="24"/>
  <c r="BD303" i="24"/>
  <c r="BG642" i="24"/>
  <c r="BH642" i="24" s="1"/>
  <c r="BI642" i="24" s="1"/>
  <c r="AN112" i="23"/>
  <c r="BF584" i="24"/>
  <c r="BE584" i="24"/>
  <c r="BG584" i="24" s="1"/>
  <c r="BH584" i="24" s="1"/>
  <c r="BI584" i="24" s="1"/>
  <c r="AX585" i="25"/>
  <c r="AW585" i="25"/>
  <c r="AY585" i="25" s="1"/>
  <c r="AZ585" i="25" s="1"/>
  <c r="BA585" i="25" s="1"/>
  <c r="BA561" i="17"/>
  <c r="BC561" i="17" s="1"/>
  <c r="BD561" i="17" s="1"/>
  <c r="AP561" i="17"/>
  <c r="AS561" i="17" s="1"/>
  <c r="BC46" i="25"/>
  <c r="BE46" i="25" s="1"/>
  <c r="F46" i="25"/>
  <c r="AR46" i="25"/>
  <c r="AQ493" i="23"/>
  <c r="AN493" i="23"/>
  <c r="AQ215" i="24"/>
  <c r="AU215" i="24" s="1"/>
  <c r="AN215" i="24"/>
  <c r="BA408" i="17"/>
  <c r="BC408" i="17" s="1"/>
  <c r="BD408" i="17" s="1"/>
  <c r="AP408" i="17"/>
  <c r="BC524" i="25"/>
  <c r="BE524" i="25" s="1"/>
  <c r="F524" i="25"/>
  <c r="AR524" i="25"/>
  <c r="AU524" i="25" s="1"/>
  <c r="AN572" i="23"/>
  <c r="AQ572" i="23"/>
  <c r="AU572" i="23" s="1"/>
  <c r="AQ116" i="25"/>
  <c r="AN116" i="25"/>
  <c r="AQ179" i="23"/>
  <c r="AN179" i="23"/>
  <c r="AO274" i="17"/>
  <c r="AL274" i="17"/>
  <c r="AQ321" i="25"/>
  <c r="AU321" i="25" s="1"/>
  <c r="AN321" i="25"/>
  <c r="AN533" i="25"/>
  <c r="AQ533" i="25"/>
  <c r="AQ508" i="23"/>
  <c r="AU508" i="23" s="1"/>
  <c r="AN508" i="23"/>
  <c r="BC508" i="23"/>
  <c r="F508" i="23"/>
  <c r="AP89" i="17"/>
  <c r="AS89" i="17" s="1"/>
  <c r="BA89" i="17"/>
  <c r="BC89" i="17" s="1"/>
  <c r="BD89" i="17" s="1"/>
  <c r="AE240" i="1"/>
  <c r="BC53" i="25"/>
  <c r="BE53" i="25" s="1"/>
  <c r="F53" i="25"/>
  <c r="AR53" i="25"/>
  <c r="BC300" i="24"/>
  <c r="AR300" i="24"/>
  <c r="AU300" i="24" s="1"/>
  <c r="F300" i="24"/>
  <c r="AR445" i="23"/>
  <c r="AU445" i="23" s="1"/>
  <c r="BC445" i="23"/>
  <c r="F445" i="23"/>
  <c r="E31" i="23"/>
  <c r="BD31" i="23"/>
  <c r="AO31" i="23"/>
  <c r="AV31" i="23" s="1"/>
  <c r="BF446" i="23"/>
  <c r="BE446" i="23"/>
  <c r="BG446" i="23" s="1"/>
  <c r="BH446" i="23" s="1"/>
  <c r="BI446" i="23" s="1"/>
  <c r="AV287" i="24"/>
  <c r="AY287" i="24" s="1"/>
  <c r="AZ287" i="24" s="1"/>
  <c r="BA287" i="24" s="1"/>
  <c r="AX574" i="24"/>
  <c r="AW574" i="24"/>
  <c r="AY574" i="24" s="1"/>
  <c r="AZ574" i="24" s="1"/>
  <c r="BA574" i="24" s="1"/>
  <c r="AX615" i="25"/>
  <c r="AW615" i="25"/>
  <c r="AX348" i="25"/>
  <c r="AW348" i="25"/>
  <c r="AY348" i="25" s="1"/>
  <c r="AZ348" i="25" s="1"/>
  <c r="BA348" i="25" s="1"/>
  <c r="AS456" i="17"/>
  <c r="AX314" i="23"/>
  <c r="AW314" i="23"/>
  <c r="AW579" i="25"/>
  <c r="AY579" i="25" s="1"/>
  <c r="AZ579" i="25" s="1"/>
  <c r="BA579" i="25" s="1"/>
  <c r="AX579" i="25"/>
  <c r="AV225" i="24"/>
  <c r="AY225" i="24" s="1"/>
  <c r="AZ225" i="24" s="1"/>
  <c r="BA225" i="24" s="1"/>
  <c r="BE667" i="23"/>
  <c r="BF667" i="23"/>
  <c r="BG667" i="23" s="1"/>
  <c r="BH667" i="23" s="1"/>
  <c r="BI667" i="23" s="1"/>
  <c r="BF578" i="24"/>
  <c r="BE578" i="24"/>
  <c r="BF310" i="24"/>
  <c r="BE310" i="24"/>
  <c r="AY589" i="24"/>
  <c r="AZ589" i="24" s="1"/>
  <c r="BA589" i="24" s="1"/>
  <c r="AE230" i="1"/>
  <c r="AQ109" i="24"/>
  <c r="AV109" i="24" s="1"/>
  <c r="AN109" i="24"/>
  <c r="AP566" i="17"/>
  <c r="BA566" i="17"/>
  <c r="BC566" i="17" s="1"/>
  <c r="BD566" i="17" s="1"/>
  <c r="AQ337" i="25"/>
  <c r="AN337" i="25"/>
  <c r="BC591" i="23"/>
  <c r="F591" i="23"/>
  <c r="AQ591" i="23"/>
  <c r="AU591" i="23" s="1"/>
  <c r="AN591" i="23"/>
  <c r="AE260" i="1"/>
  <c r="AQ21" i="25"/>
  <c r="AN21" i="25"/>
  <c r="BD14" i="23"/>
  <c r="AO71" i="24"/>
  <c r="AV71" i="24" s="1"/>
  <c r="E71" i="24"/>
  <c r="BD71" i="24"/>
  <c r="AM128" i="17"/>
  <c r="BB128" i="17"/>
  <c r="BD659" i="25"/>
  <c r="E659" i="25"/>
  <c r="AO659" i="25"/>
  <c r="F90" i="23"/>
  <c r="BC90" i="23"/>
  <c r="AR90" i="23"/>
  <c r="AU90" i="23" s="1"/>
  <c r="AO46" i="24"/>
  <c r="E46" i="24"/>
  <c r="BD46" i="24"/>
  <c r="AQ98" i="23"/>
  <c r="AU98" i="23" s="1"/>
  <c r="BC98" i="23"/>
  <c r="F98" i="23"/>
  <c r="AN98" i="23"/>
  <c r="AE233" i="1"/>
  <c r="AN313" i="24"/>
  <c r="AQ313" i="24"/>
  <c r="AV313" i="24" s="1"/>
  <c r="AM175" i="17"/>
  <c r="BB175" i="17"/>
  <c r="AO63" i="25"/>
  <c r="BD63" i="25"/>
  <c r="E63" i="25"/>
  <c r="AQ95" i="25"/>
  <c r="AN95" i="25"/>
  <c r="AQ217" i="23"/>
  <c r="AN217" i="23"/>
  <c r="AP244" i="17"/>
  <c r="BA244" i="17"/>
  <c r="BC244" i="17" s="1"/>
  <c r="BD244" i="17" s="1"/>
  <c r="BC40" i="25"/>
  <c r="BE40" i="25" s="1"/>
  <c r="F40" i="25"/>
  <c r="AR40" i="25"/>
  <c r="AU40" i="25" s="1"/>
  <c r="E658" i="24"/>
  <c r="AO658" i="24"/>
  <c r="BD658" i="24"/>
  <c r="E201" i="23"/>
  <c r="AO201" i="23"/>
  <c r="BD201" i="23"/>
  <c r="AE363" i="1"/>
  <c r="E42" i="24"/>
  <c r="AO42" i="24"/>
  <c r="AV42" i="24" s="1"/>
  <c r="BD42" i="24"/>
  <c r="AE355" i="1"/>
  <c r="AO359" i="23"/>
  <c r="E359" i="23"/>
  <c r="BD359" i="23"/>
  <c r="AO67" i="17"/>
  <c r="AS67" i="17" s="1"/>
  <c r="AL67" i="17"/>
  <c r="AN56" i="25"/>
  <c r="AQ56" i="25"/>
  <c r="AQ209" i="24"/>
  <c r="AN209" i="24"/>
  <c r="AR148" i="24"/>
  <c r="AU148" i="24" s="1"/>
  <c r="BC148" i="24"/>
  <c r="F148" i="24"/>
  <c r="AO562" i="17"/>
  <c r="AL562" i="17"/>
  <c r="AQ371" i="25"/>
  <c r="AN371" i="25"/>
  <c r="F57" i="23"/>
  <c r="BC57" i="23"/>
  <c r="AR57" i="23"/>
  <c r="AU57" i="23" s="1"/>
  <c r="AW586" i="25"/>
  <c r="AX586" i="25"/>
  <c r="AT10" i="17"/>
  <c r="AW10" i="17" s="1"/>
  <c r="AX10" i="17" s="1"/>
  <c r="AY10" i="17" s="1"/>
  <c r="AP8" i="17"/>
  <c r="AS8" i="17" s="1"/>
  <c r="BA8" i="17"/>
  <c r="BC8" i="17" s="1"/>
  <c r="BD8" i="17" s="1"/>
  <c r="AQ2" i="25"/>
  <c r="AN2" i="25"/>
  <c r="AO81" i="23"/>
  <c r="AV81" i="23" s="1"/>
  <c r="E81" i="23"/>
  <c r="BD81" i="23"/>
  <c r="AN198" i="24"/>
  <c r="AQ198" i="24"/>
  <c r="AV198" i="24" s="1"/>
  <c r="AO455" i="17"/>
  <c r="AL455" i="17"/>
  <c r="AQ3" i="25"/>
  <c r="AN3" i="25"/>
  <c r="BC634" i="23"/>
  <c r="AQ634" i="23"/>
  <c r="AU634" i="23" s="1"/>
  <c r="AN634" i="23"/>
  <c r="F634" i="23"/>
  <c r="AO401" i="17"/>
  <c r="AL401" i="17"/>
  <c r="BC17" i="25"/>
  <c r="BE17" i="25" s="1"/>
  <c r="AR17" i="25"/>
  <c r="AU17" i="25" s="1"/>
  <c r="F17" i="25"/>
  <c r="E290" i="24"/>
  <c r="BD290" i="24"/>
  <c r="AO290" i="24"/>
  <c r="AV290" i="24" s="1"/>
  <c r="BA573" i="17"/>
  <c r="BC573" i="17" s="1"/>
  <c r="AO573" i="17"/>
  <c r="AL573" i="17"/>
  <c r="BC163" i="25"/>
  <c r="BE163" i="25" s="1"/>
  <c r="F163" i="25"/>
  <c r="AR163" i="25"/>
  <c r="BD328" i="25"/>
  <c r="BF328" i="25" s="1"/>
  <c r="BG328" i="25" s="1"/>
  <c r="BH328" i="25" s="1"/>
  <c r="E328" i="25"/>
  <c r="AO300" i="24"/>
  <c r="AV300" i="24" s="1"/>
  <c r="E300" i="24"/>
  <c r="BD300" i="24"/>
  <c r="AO2" i="23"/>
  <c r="AV2" i="23" s="1"/>
  <c r="BD2" i="23"/>
  <c r="E2" i="23"/>
  <c r="BF571" i="24"/>
  <c r="BE571" i="24"/>
  <c r="BG571" i="24" s="1"/>
  <c r="BH571" i="24" s="1"/>
  <c r="BI571" i="24" s="1"/>
  <c r="AV355" i="24"/>
  <c r="AQ221" i="23"/>
  <c r="AN221" i="23"/>
  <c r="AQ657" i="24"/>
  <c r="AU657" i="24" s="1"/>
  <c r="AN657" i="24"/>
  <c r="BC657" i="24"/>
  <c r="F657" i="24"/>
  <c r="BC534" i="24"/>
  <c r="AR534" i="24"/>
  <c r="AU534" i="24" s="1"/>
  <c r="F534" i="24"/>
  <c r="AR151" i="23"/>
  <c r="AU151" i="23" s="1"/>
  <c r="F151" i="23"/>
  <c r="BC151" i="23"/>
  <c r="AW626" i="25"/>
  <c r="AX626" i="25"/>
  <c r="AY626" i="25" s="1"/>
  <c r="AZ626" i="25" s="1"/>
  <c r="BA626" i="25" s="1"/>
  <c r="AU211" i="25"/>
  <c r="BE475" i="17"/>
  <c r="BF475" i="17" s="1"/>
  <c r="AU650" i="24"/>
  <c r="AV650" i="24"/>
  <c r="BE439" i="23"/>
  <c r="BF439" i="23"/>
  <c r="AU666" i="24"/>
  <c r="AV666" i="24"/>
  <c r="BG562" i="24"/>
  <c r="BH562" i="24" s="1"/>
  <c r="BI562" i="24" s="1"/>
  <c r="AV328" i="25"/>
  <c r="AU649" i="25"/>
  <c r="AV649" i="25"/>
  <c r="AU55" i="17"/>
  <c r="AW55" i="17" s="1"/>
  <c r="AX55" i="17" s="1"/>
  <c r="AY55" i="17" s="1"/>
  <c r="AV55" i="17"/>
  <c r="AT148" i="17"/>
  <c r="BF640" i="25"/>
  <c r="BG640" i="25" s="1"/>
  <c r="BH640" i="25" s="1"/>
  <c r="AT494" i="17"/>
  <c r="AW494" i="17" s="1"/>
  <c r="AX494" i="17" s="1"/>
  <c r="AY494" i="17" s="1"/>
  <c r="BE68" i="17"/>
  <c r="BF68" i="17" s="1"/>
  <c r="AS532" i="17"/>
  <c r="BE99" i="17"/>
  <c r="BF99" i="17" s="1"/>
  <c r="BF634" i="25"/>
  <c r="BG634" i="25" s="1"/>
  <c r="BH634" i="25" s="1"/>
  <c r="AX580" i="25"/>
  <c r="AW580" i="25"/>
  <c r="AY580" i="25" s="1"/>
  <c r="AZ580" i="25" s="1"/>
  <c r="BA580" i="25" s="1"/>
  <c r="BF573" i="25"/>
  <c r="BG573" i="25" s="1"/>
  <c r="BH573" i="25" s="1"/>
  <c r="AV671" i="24"/>
  <c r="AU671" i="24"/>
  <c r="AT79" i="17"/>
  <c r="AV311" i="23"/>
  <c r="AV172" i="23"/>
  <c r="AU172" i="23"/>
  <c r="AT90" i="17"/>
  <c r="AS90" i="17"/>
  <c r="E576" i="23"/>
  <c r="BD576" i="23"/>
  <c r="AO576" i="23"/>
  <c r="AV576" i="23" s="1"/>
  <c r="AE319" i="1"/>
  <c r="AR240" i="24"/>
  <c r="AU240" i="24" s="1"/>
  <c r="BC240" i="24"/>
  <c r="F240" i="24"/>
  <c r="AM280" i="17"/>
  <c r="AT280" i="17" s="1"/>
  <c r="BB280" i="17"/>
  <c r="AQ60" i="25"/>
  <c r="AN60" i="25"/>
  <c r="AR215" i="23"/>
  <c r="BC215" i="23"/>
  <c r="F215" i="23"/>
  <c r="AQ45" i="24"/>
  <c r="AN45" i="24"/>
  <c r="AM412" i="17"/>
  <c r="BB412" i="17"/>
  <c r="AE624" i="1"/>
  <c r="AN528" i="24"/>
  <c r="AQ528" i="24"/>
  <c r="AV528" i="24" s="1"/>
  <c r="AM21" i="17"/>
  <c r="AT21" i="17" s="1"/>
  <c r="BB21" i="17"/>
  <c r="BC9" i="25"/>
  <c r="BE9" i="25" s="1"/>
  <c r="AR9" i="25"/>
  <c r="F9" i="25"/>
  <c r="BC449" i="23"/>
  <c r="AR449" i="23"/>
  <c r="AU449" i="23" s="1"/>
  <c r="F449" i="23"/>
  <c r="AL78" i="17"/>
  <c r="AO78" i="17"/>
  <c r="BC631" i="25"/>
  <c r="BE631" i="25" s="1"/>
  <c r="BF631" i="25" s="1"/>
  <c r="BG631" i="25" s="1"/>
  <c r="BH631" i="25" s="1"/>
  <c r="AQ631" i="25"/>
  <c r="F631" i="25"/>
  <c r="AN631" i="25"/>
  <c r="BC366" i="23"/>
  <c r="AR366" i="23"/>
  <c r="AU366" i="23" s="1"/>
  <c r="F366" i="23"/>
  <c r="BC327" i="25"/>
  <c r="BE327" i="25" s="1"/>
  <c r="AR327" i="25"/>
  <c r="AU327" i="25" s="1"/>
  <c r="F327" i="25"/>
  <c r="E50" i="23"/>
  <c r="AO50" i="23"/>
  <c r="AV50" i="23" s="1"/>
  <c r="BD50" i="23"/>
  <c r="AE306" i="1"/>
  <c r="AN105" i="24"/>
  <c r="AQ105" i="24"/>
  <c r="AV105" i="24" s="1"/>
  <c r="AM263" i="17"/>
  <c r="AT263" i="17" s="1"/>
  <c r="BB263" i="17"/>
  <c r="AE321" i="1"/>
  <c r="AO556" i="24"/>
  <c r="AV556" i="24" s="1"/>
  <c r="E556" i="24"/>
  <c r="AO74" i="17"/>
  <c r="AL74" i="17"/>
  <c r="BC207" i="25"/>
  <c r="BE207" i="25" s="1"/>
  <c r="AR207" i="25"/>
  <c r="AU207" i="25" s="1"/>
  <c r="F207" i="25"/>
  <c r="AQ285" i="24"/>
  <c r="AN285" i="24"/>
  <c r="AR358" i="23"/>
  <c r="F358" i="23"/>
  <c r="BC358" i="23"/>
  <c r="AO20" i="17"/>
  <c r="AL20" i="17"/>
  <c r="AQ182" i="25"/>
  <c r="AN182" i="25"/>
  <c r="E250" i="23"/>
  <c r="AO250" i="23"/>
  <c r="AV250" i="23" s="1"/>
  <c r="BD250" i="23"/>
  <c r="AN9" i="25"/>
  <c r="AQ9" i="25"/>
  <c r="AR308" i="23"/>
  <c r="AU308" i="23" s="1"/>
  <c r="F308" i="23"/>
  <c r="BC308" i="23"/>
  <c r="BA164" i="17"/>
  <c r="BC164" i="17" s="1"/>
  <c r="BD164" i="17" s="1"/>
  <c r="AP164" i="17"/>
  <c r="AS164" i="17" s="1"/>
  <c r="AE285" i="1"/>
  <c r="AQ202" i="25"/>
  <c r="AN202" i="25"/>
  <c r="AR278" i="24"/>
  <c r="AU278" i="24" s="1"/>
  <c r="F278" i="24"/>
  <c r="BC278" i="24"/>
  <c r="E525" i="24"/>
  <c r="AO525" i="24"/>
  <c r="BD525" i="24"/>
  <c r="AT356" i="17"/>
  <c r="AV312" i="25"/>
  <c r="AV573" i="24"/>
  <c r="AE284" i="1"/>
  <c r="E6" i="24"/>
  <c r="BD6" i="24"/>
  <c r="AO6" i="24"/>
  <c r="BD25" i="25"/>
  <c r="BF25" i="25" s="1"/>
  <c r="BG25" i="25" s="1"/>
  <c r="BH25" i="25" s="1"/>
  <c r="E25" i="25"/>
  <c r="AO25" i="25"/>
  <c r="AN152" i="23"/>
  <c r="AQ152" i="23"/>
  <c r="BA36" i="17"/>
  <c r="BC36" i="17" s="1"/>
  <c r="BD36" i="17" s="1"/>
  <c r="AP36" i="17"/>
  <c r="AS36" i="17" s="1"/>
  <c r="AO530" i="25"/>
  <c r="BD530" i="25"/>
  <c r="BF530" i="25" s="1"/>
  <c r="BG530" i="25" s="1"/>
  <c r="BH530" i="25" s="1"/>
  <c r="E530" i="25"/>
  <c r="AR42" i="24"/>
  <c r="BC42" i="24"/>
  <c r="F42" i="24"/>
  <c r="F89" i="23"/>
  <c r="AQ89" i="23"/>
  <c r="AU89" i="23" s="1"/>
  <c r="AN89" i="23"/>
  <c r="BC89" i="23"/>
  <c r="AN129" i="24"/>
  <c r="AQ129" i="24"/>
  <c r="AM560" i="17"/>
  <c r="AT560" i="17" s="1"/>
  <c r="BB560" i="17"/>
  <c r="AM326" i="17"/>
  <c r="AT326" i="17" s="1"/>
  <c r="BB326" i="17"/>
  <c r="BD24" i="25"/>
  <c r="AO24" i="25"/>
  <c r="E24" i="25"/>
  <c r="AL174" i="17"/>
  <c r="AO174" i="17"/>
  <c r="AS174" i="17" s="1"/>
  <c r="E38" i="25"/>
  <c r="BD38" i="25"/>
  <c r="AO38" i="25"/>
  <c r="AV38" i="25" s="1"/>
  <c r="AR154" i="23"/>
  <c r="AU154" i="23" s="1"/>
  <c r="F154" i="23"/>
  <c r="BC154" i="23"/>
  <c r="AO162" i="17"/>
  <c r="AL162" i="17"/>
  <c r="BD12" i="25"/>
  <c r="BF12" i="25" s="1"/>
  <c r="BG12" i="25" s="1"/>
  <c r="BH12" i="25" s="1"/>
  <c r="E12" i="25"/>
  <c r="AO12" i="25"/>
  <c r="AV12" i="25" s="1"/>
  <c r="BC525" i="24"/>
  <c r="AR525" i="24"/>
  <c r="F525" i="24"/>
  <c r="AV158" i="17"/>
  <c r="AU158" i="17"/>
  <c r="AW158" i="17" s="1"/>
  <c r="AX158" i="17" s="1"/>
  <c r="AY158" i="17" s="1"/>
  <c r="AU332" i="24"/>
  <c r="AV292" i="25"/>
  <c r="AV534" i="23"/>
  <c r="AX574" i="25"/>
  <c r="AW574" i="25"/>
  <c r="AY574" i="25" s="1"/>
  <c r="AZ574" i="25" s="1"/>
  <c r="BA574" i="25" s="1"/>
  <c r="BE499" i="17"/>
  <c r="BF499" i="17" s="1"/>
  <c r="AV611" i="24"/>
  <c r="AV634" i="24"/>
  <c r="BE316" i="23"/>
  <c r="BG316" i="23" s="1"/>
  <c r="BH316" i="23" s="1"/>
  <c r="BI316" i="23" s="1"/>
  <c r="BF316" i="23"/>
  <c r="Q438" i="25"/>
  <c r="Q415" i="24"/>
  <c r="Q631" i="23"/>
  <c r="O654" i="17"/>
  <c r="AU649" i="24"/>
  <c r="AV649" i="24"/>
  <c r="BF640" i="24"/>
  <c r="BE640" i="24"/>
  <c r="BG640" i="24" s="1"/>
  <c r="BH640" i="24" s="1"/>
  <c r="BI640" i="24" s="1"/>
  <c r="AV636" i="24"/>
  <c r="AU665" i="23"/>
  <c r="AV665" i="23"/>
  <c r="AM52" i="17"/>
  <c r="AT52" i="17" s="1"/>
  <c r="BB52" i="17"/>
  <c r="AQ207" i="25"/>
  <c r="AN207" i="25"/>
  <c r="AO55" i="24"/>
  <c r="AV55" i="24" s="1"/>
  <c r="E55" i="24"/>
  <c r="BD55" i="24"/>
  <c r="AO3" i="23"/>
  <c r="AV3" i="23" s="1"/>
  <c r="E3" i="23"/>
  <c r="BD3" i="23"/>
  <c r="AL342" i="17"/>
  <c r="AO342" i="17"/>
  <c r="AT342" i="17" s="1"/>
  <c r="AR9" i="23"/>
  <c r="BC9" i="23"/>
  <c r="F9" i="23"/>
  <c r="AO196" i="24"/>
  <c r="AV196" i="24" s="1"/>
  <c r="E196" i="24"/>
  <c r="BD196" i="24"/>
  <c r="AY454" i="23"/>
  <c r="AZ454" i="23" s="1"/>
  <c r="BA454" i="23" s="1"/>
  <c r="C337" i="1"/>
  <c r="AE337" i="1" s="1"/>
  <c r="G450" i="25"/>
  <c r="G450" i="24"/>
  <c r="G657" i="23"/>
  <c r="E651" i="17"/>
  <c r="Q331" i="25"/>
  <c r="Q323" i="24"/>
  <c r="Q488" i="23"/>
  <c r="O500" i="17"/>
  <c r="I342" i="1"/>
  <c r="O408" i="25"/>
  <c r="O391" i="24"/>
  <c r="O595" i="23"/>
  <c r="M600" i="17"/>
  <c r="AW429" i="17"/>
  <c r="AX429" i="17" s="1"/>
  <c r="AY429" i="17" s="1"/>
  <c r="BF649" i="24"/>
  <c r="BE649" i="24"/>
  <c r="BG649" i="24" s="1"/>
  <c r="BH649" i="24" s="1"/>
  <c r="BI649" i="24" s="1"/>
  <c r="AX582" i="25"/>
  <c r="AW582" i="25"/>
  <c r="BE580" i="24"/>
  <c r="BG580" i="24" s="1"/>
  <c r="BH580" i="24" s="1"/>
  <c r="BI580" i="24" s="1"/>
  <c r="BF580" i="24"/>
  <c r="AQ131" i="24"/>
  <c r="AN131" i="24"/>
  <c r="AW516" i="23"/>
  <c r="AX516" i="23"/>
  <c r="AY415" i="25"/>
  <c r="AZ415" i="25" s="1"/>
  <c r="BA415" i="25" s="1"/>
  <c r="AM602" i="17"/>
  <c r="AT602" i="17" s="1"/>
  <c r="AW602" i="17" s="1"/>
  <c r="AX602" i="17" s="1"/>
  <c r="AY602" i="17" s="1"/>
  <c r="BB602" i="17"/>
  <c r="BE602" i="17" s="1"/>
  <c r="BF602" i="17" s="1"/>
  <c r="AO142" i="17"/>
  <c r="AL142" i="17"/>
  <c r="AQ100" i="25"/>
  <c r="AN100" i="25"/>
  <c r="E323" i="23"/>
  <c r="AO323" i="23"/>
  <c r="AV323" i="23" s="1"/>
  <c r="BD323" i="23"/>
  <c r="BG565" i="24"/>
  <c r="BH565" i="24" s="1"/>
  <c r="BI565" i="24" s="1"/>
  <c r="D341" i="1"/>
  <c r="H407" i="25"/>
  <c r="AQ407" i="25" s="1"/>
  <c r="H390" i="24"/>
  <c r="AQ390" i="24" s="1"/>
  <c r="H594" i="23"/>
  <c r="AQ594" i="23" s="1"/>
  <c r="F598" i="17"/>
  <c r="AO598" i="17" s="1"/>
  <c r="D342" i="1"/>
  <c r="H408" i="25"/>
  <c r="AQ408" i="25" s="1"/>
  <c r="H391" i="24"/>
  <c r="AQ391" i="24" s="1"/>
  <c r="H595" i="23"/>
  <c r="AQ595" i="23" s="1"/>
  <c r="F600" i="17"/>
  <c r="AO600" i="17" s="1"/>
  <c r="K336" i="1"/>
  <c r="O159" i="25"/>
  <c r="O154" i="24"/>
  <c r="O246" i="23"/>
  <c r="M255" i="17"/>
  <c r="K337" i="1"/>
  <c r="O450" i="25"/>
  <c r="O450" i="24"/>
  <c r="O657" i="23"/>
  <c r="M651" i="17"/>
  <c r="D335" i="1"/>
  <c r="H331" i="25"/>
  <c r="AQ331" i="25" s="1"/>
  <c r="H323" i="24"/>
  <c r="AQ323" i="24" s="1"/>
  <c r="H488" i="23"/>
  <c r="AQ488" i="23" s="1"/>
  <c r="F500" i="17"/>
  <c r="AO500" i="17" s="1"/>
  <c r="AW103" i="25"/>
  <c r="AX103" i="25"/>
  <c r="BG335" i="23"/>
  <c r="BH335" i="23" s="1"/>
  <c r="BI335" i="23" s="1"/>
  <c r="AN332" i="23"/>
  <c r="BE583" i="24"/>
  <c r="BG583" i="24" s="1"/>
  <c r="BH583" i="24" s="1"/>
  <c r="BI583" i="24" s="1"/>
  <c r="BF583" i="24"/>
  <c r="AY587" i="24"/>
  <c r="AZ587" i="24" s="1"/>
  <c r="BA587" i="24" s="1"/>
  <c r="AY586" i="25"/>
  <c r="AZ586" i="25" s="1"/>
  <c r="BA586" i="25" s="1"/>
  <c r="BE287" i="24"/>
  <c r="BG287" i="24" s="1"/>
  <c r="BH287" i="24" s="1"/>
  <c r="BI287" i="24" s="1"/>
  <c r="BF287" i="24"/>
  <c r="AX573" i="25"/>
  <c r="AW573" i="25"/>
  <c r="AY573" i="25" s="1"/>
  <c r="AZ573" i="25" s="1"/>
  <c r="BA573" i="25" s="1"/>
  <c r="AU372" i="17"/>
  <c r="AV372" i="17"/>
  <c r="AW563" i="25"/>
  <c r="AX563" i="25"/>
  <c r="BG148" i="23"/>
  <c r="BH148" i="23" s="1"/>
  <c r="BI148" i="23" s="1"/>
  <c r="AQ77" i="23"/>
  <c r="AN77" i="23"/>
  <c r="AQ5" i="24"/>
  <c r="AN5" i="24"/>
  <c r="AO127" i="23"/>
  <c r="AV127" i="23" s="1"/>
  <c r="BD127" i="23"/>
  <c r="E127" i="23"/>
  <c r="AM2" i="17"/>
  <c r="AT2" i="17" s="1"/>
  <c r="BB2" i="17"/>
  <c r="BC156" i="25"/>
  <c r="BE156" i="25" s="1"/>
  <c r="AR156" i="25"/>
  <c r="AU156" i="25" s="1"/>
  <c r="F156" i="25"/>
  <c r="BC205" i="25"/>
  <c r="BE205" i="25" s="1"/>
  <c r="AR205" i="25"/>
  <c r="F205" i="25"/>
  <c r="AW611" i="24"/>
  <c r="AX611" i="24"/>
  <c r="AO278" i="24"/>
  <c r="AV278" i="24" s="1"/>
  <c r="E278" i="24"/>
  <c r="BD278" i="24"/>
  <c r="AP123" i="17"/>
  <c r="AS123" i="17" s="1"/>
  <c r="BA123" i="17"/>
  <c r="BC123" i="17" s="1"/>
  <c r="BD123" i="17" s="1"/>
  <c r="AX341" i="24"/>
  <c r="AW341" i="24"/>
  <c r="AY341" i="24" s="1"/>
  <c r="AZ341" i="24" s="1"/>
  <c r="BA341" i="24" s="1"/>
  <c r="AW219" i="23"/>
  <c r="AY219" i="23" s="1"/>
  <c r="AZ219" i="23" s="1"/>
  <c r="BA219" i="23" s="1"/>
  <c r="AX219" i="23"/>
  <c r="E282" i="23"/>
  <c r="BD282" i="23"/>
  <c r="AO282" i="23"/>
  <c r="AV282" i="23" s="1"/>
  <c r="AW97" i="24"/>
  <c r="AY97" i="24" s="1"/>
  <c r="AZ97" i="24" s="1"/>
  <c r="BA97" i="24" s="1"/>
  <c r="AX97" i="24"/>
  <c r="AX633" i="25"/>
  <c r="AW633" i="25"/>
  <c r="BF166" i="23"/>
  <c r="BE166" i="23"/>
  <c r="BG166" i="23" s="1"/>
  <c r="BH166" i="23" s="1"/>
  <c r="BI166" i="23" s="1"/>
  <c r="AT663" i="17"/>
  <c r="AS663" i="17"/>
  <c r="AV83" i="23"/>
  <c r="AU83" i="23"/>
  <c r="BF639" i="25"/>
  <c r="BG639" i="25" s="1"/>
  <c r="BH639" i="25" s="1"/>
  <c r="BF663" i="24"/>
  <c r="BE663" i="24"/>
  <c r="BG663" i="24" s="1"/>
  <c r="BH663" i="24" s="1"/>
  <c r="BI663" i="24" s="1"/>
  <c r="AS564" i="17"/>
  <c r="BE18" i="17"/>
  <c r="BF18" i="17" s="1"/>
  <c r="AV668" i="24"/>
  <c r="AU668" i="24"/>
  <c r="AX621" i="25"/>
  <c r="AW621" i="25"/>
  <c r="AU589" i="23"/>
  <c r="AV589" i="23"/>
  <c r="AQ656" i="24"/>
  <c r="AU656" i="24" s="1"/>
  <c r="AN656" i="24"/>
  <c r="F656" i="24"/>
  <c r="BC656" i="24"/>
  <c r="AM241" i="17"/>
  <c r="BB241" i="17"/>
  <c r="AR377" i="25"/>
  <c r="AU377" i="25" s="1"/>
  <c r="BC377" i="25"/>
  <c r="BE377" i="25" s="1"/>
  <c r="F377" i="25"/>
  <c r="F31" i="23"/>
  <c r="BC31" i="23"/>
  <c r="AR31" i="23"/>
  <c r="BC131" i="25"/>
  <c r="BE131" i="25" s="1"/>
  <c r="AR131" i="25"/>
  <c r="AU131" i="25" s="1"/>
  <c r="F131" i="25"/>
  <c r="AO47" i="17"/>
  <c r="AL47" i="17"/>
  <c r="E56" i="25"/>
  <c r="AO56" i="25"/>
  <c r="AV56" i="25" s="1"/>
  <c r="BD56" i="25"/>
  <c r="AQ80" i="23"/>
  <c r="AN80" i="23"/>
  <c r="AR377" i="24"/>
  <c r="F377" i="24"/>
  <c r="BC377" i="24"/>
  <c r="AO348" i="23"/>
  <c r="E348" i="23"/>
  <c r="BD348" i="23"/>
  <c r="BC627" i="24"/>
  <c r="AQ627" i="24"/>
  <c r="AU627" i="24" s="1"/>
  <c r="AN627" i="24"/>
  <c r="F627" i="24"/>
  <c r="AM331" i="17"/>
  <c r="BB331" i="17"/>
  <c r="E264" i="25"/>
  <c r="AO264" i="25"/>
  <c r="BD264" i="25"/>
  <c r="E47" i="23"/>
  <c r="AO47" i="23"/>
  <c r="BD47" i="23"/>
  <c r="AE153" i="1"/>
  <c r="AR385" i="24"/>
  <c r="F385" i="24"/>
  <c r="BC385" i="24"/>
  <c r="E394" i="23"/>
  <c r="BD394" i="23"/>
  <c r="BG394" i="23" s="1"/>
  <c r="BH394" i="23" s="1"/>
  <c r="BI394" i="23" s="1"/>
  <c r="AO627" i="25"/>
  <c r="AV627" i="25" s="1"/>
  <c r="BD627" i="25"/>
  <c r="BF627" i="25" s="1"/>
  <c r="BG627" i="25" s="1"/>
  <c r="BH627" i="25" s="1"/>
  <c r="E627" i="25"/>
  <c r="AO186" i="23"/>
  <c r="BD186" i="23"/>
  <c r="E186" i="23"/>
  <c r="AO524" i="24"/>
  <c r="E524" i="24"/>
  <c r="BD524" i="24"/>
  <c r="BC621" i="23"/>
  <c r="AR621" i="23"/>
  <c r="AU621" i="23" s="1"/>
  <c r="F621" i="23"/>
  <c r="AM171" i="17"/>
  <c r="AT171" i="17" s="1"/>
  <c r="BB171" i="17"/>
  <c r="BC90" i="25"/>
  <c r="BE90" i="25" s="1"/>
  <c r="AR90" i="25"/>
  <c r="F90" i="25"/>
  <c r="E179" i="23"/>
  <c r="AO179" i="23"/>
  <c r="BD179" i="23"/>
  <c r="AP632" i="17"/>
  <c r="AS632" i="17" s="1"/>
  <c r="BA632" i="17"/>
  <c r="BC632" i="17" s="1"/>
  <c r="BD632" i="17" s="1"/>
  <c r="AE267" i="1"/>
  <c r="AQ297" i="25"/>
  <c r="AN297" i="25"/>
  <c r="BC217" i="24"/>
  <c r="F217" i="24"/>
  <c r="AR217" i="24"/>
  <c r="AU217" i="24" s="1"/>
  <c r="BD84" i="24"/>
  <c r="E84" i="24"/>
  <c r="AO84" i="24"/>
  <c r="E370" i="24"/>
  <c r="AO370" i="24"/>
  <c r="BD370" i="24"/>
  <c r="AO560" i="17"/>
  <c r="AL560" i="17"/>
  <c r="BC258" i="25"/>
  <c r="BE258" i="25" s="1"/>
  <c r="AR258" i="25"/>
  <c r="F258" i="25"/>
  <c r="AN57" i="24"/>
  <c r="AQ57" i="24"/>
  <c r="AU57" i="24" s="1"/>
  <c r="AQ56" i="23"/>
  <c r="AN56" i="23"/>
  <c r="AQ91" i="25"/>
  <c r="AN91" i="25"/>
  <c r="AQ29" i="23"/>
  <c r="AN29" i="23"/>
  <c r="BC400" i="24"/>
  <c r="AR400" i="24"/>
  <c r="F400" i="24"/>
  <c r="AY64" i="23"/>
  <c r="AZ64" i="23" s="1"/>
  <c r="BA64" i="23" s="1"/>
  <c r="AQ500" i="23"/>
  <c r="AN500" i="23"/>
  <c r="AE264" i="1"/>
  <c r="BC236" i="24"/>
  <c r="AR236" i="24"/>
  <c r="AU236" i="24" s="1"/>
  <c r="F236" i="24"/>
  <c r="AP129" i="17"/>
  <c r="AS129" i="17" s="1"/>
  <c r="BA129" i="17"/>
  <c r="BC129" i="17" s="1"/>
  <c r="BD129" i="17" s="1"/>
  <c r="AQ38" i="25"/>
  <c r="AN38" i="25"/>
  <c r="BC601" i="23"/>
  <c r="AR601" i="23"/>
  <c r="F601" i="23"/>
  <c r="BD83" i="25"/>
  <c r="BF83" i="25" s="1"/>
  <c r="BG83" i="25" s="1"/>
  <c r="BH83" i="25" s="1"/>
  <c r="E83" i="25"/>
  <c r="AO83" i="25"/>
  <c r="AV83" i="25" s="1"/>
  <c r="AR356" i="23"/>
  <c r="AU356" i="23" s="1"/>
  <c r="BC356" i="23"/>
  <c r="F356" i="23"/>
  <c r="AP378" i="17"/>
  <c r="BA378" i="17"/>
  <c r="BC378" i="17" s="1"/>
  <c r="BD378" i="17" s="1"/>
  <c r="AE151" i="1"/>
  <c r="BD657" i="25"/>
  <c r="E657" i="25"/>
  <c r="AO657" i="25"/>
  <c r="AN8" i="23"/>
  <c r="AQ8" i="23"/>
  <c r="AV8" i="23" s="1"/>
  <c r="AO506" i="17"/>
  <c r="AL506" i="17"/>
  <c r="BC145" i="25"/>
  <c r="BE145" i="25" s="1"/>
  <c r="F145" i="25"/>
  <c r="AR145" i="25"/>
  <c r="AU145" i="25" s="1"/>
  <c r="AQ399" i="24"/>
  <c r="AN399" i="24"/>
  <c r="AO151" i="23"/>
  <c r="AV151" i="23" s="1"/>
  <c r="E151" i="23"/>
  <c r="BD151" i="23"/>
  <c r="AE318" i="1"/>
  <c r="F122" i="25"/>
  <c r="BC122" i="25"/>
  <c r="BE122" i="25" s="1"/>
  <c r="AR122" i="25"/>
  <c r="AU122" i="25" s="1"/>
  <c r="BF364" i="24"/>
  <c r="BE364" i="24"/>
  <c r="BG364" i="24" s="1"/>
  <c r="BH364" i="24" s="1"/>
  <c r="BI364" i="24" s="1"/>
  <c r="BE104" i="17"/>
  <c r="BF104" i="17" s="1"/>
  <c r="AV80" i="17"/>
  <c r="AU80" i="17"/>
  <c r="AW80" i="17" s="1"/>
  <c r="AX80" i="17" s="1"/>
  <c r="AY80" i="17" s="1"/>
  <c r="BF12" i="23"/>
  <c r="BE12" i="23"/>
  <c r="BG12" i="23" s="1"/>
  <c r="BH12" i="23" s="1"/>
  <c r="BI12" i="23" s="1"/>
  <c r="AU639" i="24"/>
  <c r="AV639" i="24"/>
  <c r="BE663" i="23"/>
  <c r="BG663" i="23" s="1"/>
  <c r="BH663" i="23" s="1"/>
  <c r="BI663" i="23" s="1"/>
  <c r="BF663" i="23"/>
  <c r="AX557" i="25"/>
  <c r="AW557" i="25"/>
  <c r="AY557" i="25" s="1"/>
  <c r="AZ557" i="25" s="1"/>
  <c r="BA557" i="25" s="1"/>
  <c r="BE646" i="24"/>
  <c r="BF646" i="24"/>
  <c r="AT114" i="17"/>
  <c r="AX193" i="25"/>
  <c r="AW193" i="25"/>
  <c r="BE668" i="23"/>
  <c r="BG668" i="23" s="1"/>
  <c r="BH668" i="23" s="1"/>
  <c r="BI668" i="23" s="1"/>
  <c r="BF668" i="23"/>
  <c r="AW335" i="25"/>
  <c r="AX335" i="25"/>
  <c r="AW557" i="17"/>
  <c r="AX557" i="17" s="1"/>
  <c r="AY557" i="17" s="1"/>
  <c r="AU651" i="25"/>
  <c r="AV651" i="25"/>
  <c r="AQ601" i="23"/>
  <c r="AN601" i="23"/>
  <c r="AO251" i="17"/>
  <c r="AL251" i="17"/>
  <c r="AQ106" i="25"/>
  <c r="AN106" i="25"/>
  <c r="AR617" i="23"/>
  <c r="F617" i="23"/>
  <c r="BC617" i="23"/>
  <c r="BC614" i="24"/>
  <c r="F614" i="24"/>
  <c r="AQ614" i="24"/>
  <c r="AU614" i="24" s="1"/>
  <c r="AN614" i="24"/>
  <c r="AP203" i="17"/>
  <c r="AS203" i="17" s="1"/>
  <c r="BA203" i="17"/>
  <c r="BC203" i="17" s="1"/>
  <c r="BD203" i="17" s="1"/>
  <c r="BC76" i="25"/>
  <c r="BE76" i="25" s="1"/>
  <c r="AR76" i="25"/>
  <c r="AU76" i="25" s="1"/>
  <c r="F76" i="25"/>
  <c r="F183" i="23"/>
  <c r="AR183" i="23"/>
  <c r="BC183" i="23"/>
  <c r="AE241" i="1"/>
  <c r="AR66" i="24"/>
  <c r="AU66" i="24" s="1"/>
  <c r="F66" i="24"/>
  <c r="BC66" i="24"/>
  <c r="AO190" i="17"/>
  <c r="AL190" i="17"/>
  <c r="BD87" i="25"/>
  <c r="AO87" i="25"/>
  <c r="AV87" i="25" s="1"/>
  <c r="E87" i="25"/>
  <c r="AQ280" i="23"/>
  <c r="AV280" i="23" s="1"/>
  <c r="AN280" i="23"/>
  <c r="AE265" i="1"/>
  <c r="AQ259" i="24"/>
  <c r="AN259" i="24"/>
  <c r="AO48" i="17"/>
  <c r="AT48" i="17" s="1"/>
  <c r="AL48" i="17"/>
  <c r="BD354" i="25"/>
  <c r="BF354" i="25" s="1"/>
  <c r="BG354" i="25" s="1"/>
  <c r="BH354" i="25" s="1"/>
  <c r="AO354" i="25"/>
  <c r="E354" i="25"/>
  <c r="BD599" i="23"/>
  <c r="E599" i="23"/>
  <c r="AO599" i="23"/>
  <c r="AV599" i="23" s="1"/>
  <c r="AM210" i="17"/>
  <c r="AT210" i="17" s="1"/>
  <c r="AW210" i="17" s="1"/>
  <c r="AX210" i="17" s="1"/>
  <c r="AY210" i="17" s="1"/>
  <c r="BB210" i="17"/>
  <c r="BE210" i="17" s="1"/>
  <c r="BF210" i="17" s="1"/>
  <c r="E630" i="24"/>
  <c r="BD630" i="24"/>
  <c r="BC198" i="24"/>
  <c r="AR198" i="24"/>
  <c r="AU198" i="24" s="1"/>
  <c r="F198" i="24"/>
  <c r="BC655" i="24"/>
  <c r="F655" i="24"/>
  <c r="AN655" i="24"/>
  <c r="AQ655" i="24"/>
  <c r="E10" i="23"/>
  <c r="BD10" i="23"/>
  <c r="AO10" i="23"/>
  <c r="AP227" i="17"/>
  <c r="BA227" i="17"/>
  <c r="BC227" i="17" s="1"/>
  <c r="BD227" i="17" s="1"/>
  <c r="AO108" i="17"/>
  <c r="BA108" i="17"/>
  <c r="BC108" i="17" s="1"/>
  <c r="BD108" i="17" s="1"/>
  <c r="AL108" i="17"/>
  <c r="AN225" i="25"/>
  <c r="AQ225" i="25"/>
  <c r="AV225" i="25" s="1"/>
  <c r="F241" i="23"/>
  <c r="BC241" i="23"/>
  <c r="AR241" i="23"/>
  <c r="AM96" i="17"/>
  <c r="AT96" i="17" s="1"/>
  <c r="BB96" i="17"/>
  <c r="BA381" i="17"/>
  <c r="BC381" i="17" s="1"/>
  <c r="BD381" i="17" s="1"/>
  <c r="AP381" i="17"/>
  <c r="AS381" i="17" s="1"/>
  <c r="AE362" i="1"/>
  <c r="AQ30" i="25"/>
  <c r="AN30" i="25"/>
  <c r="E215" i="23"/>
  <c r="AO215" i="23"/>
  <c r="AV215" i="23" s="1"/>
  <c r="BD215" i="23"/>
  <c r="AR111" i="24"/>
  <c r="AU111" i="24" s="1"/>
  <c r="BC111" i="24"/>
  <c r="F111" i="24"/>
  <c r="AR34" i="23"/>
  <c r="F34" i="23"/>
  <c r="BC34" i="23"/>
  <c r="AM346" i="17"/>
  <c r="AT346" i="17" s="1"/>
  <c r="BB346" i="17"/>
  <c r="AQ87" i="25"/>
  <c r="AN87" i="25"/>
  <c r="AQ43" i="24"/>
  <c r="AN43" i="24"/>
  <c r="BC142" i="23"/>
  <c r="AR142" i="23"/>
  <c r="AU142" i="23" s="1"/>
  <c r="F142" i="23"/>
  <c r="AN258" i="23"/>
  <c r="AQ258" i="23"/>
  <c r="AU258" i="23" s="1"/>
  <c r="AQ210" i="23"/>
  <c r="AU210" i="23" s="1"/>
  <c r="BC210" i="23"/>
  <c r="AN210" i="23"/>
  <c r="F210" i="23"/>
  <c r="AE381" i="1"/>
  <c r="AR131" i="24"/>
  <c r="BC131" i="24"/>
  <c r="F131" i="24"/>
  <c r="AQ241" i="23"/>
  <c r="AN241" i="23"/>
  <c r="AE274" i="1"/>
  <c r="BC222" i="24"/>
  <c r="F222" i="24"/>
  <c r="AR222" i="24"/>
  <c r="AQ84" i="24"/>
  <c r="AN84" i="24"/>
  <c r="AO297" i="23"/>
  <c r="AV297" i="23" s="1"/>
  <c r="BD297" i="23"/>
  <c r="E297" i="23"/>
  <c r="AE326" i="1"/>
  <c r="BC184" i="24"/>
  <c r="AR184" i="24"/>
  <c r="AU184" i="24" s="1"/>
  <c r="F184" i="24"/>
  <c r="BG612" i="24"/>
  <c r="BH612" i="24" s="1"/>
  <c r="BI612" i="24" s="1"/>
  <c r="AV621" i="25"/>
  <c r="BF581" i="24"/>
  <c r="BE581" i="24"/>
  <c r="AY585" i="24"/>
  <c r="AZ585" i="24" s="1"/>
  <c r="BA585" i="24" s="1"/>
  <c r="AU293" i="24"/>
  <c r="AU355" i="24"/>
  <c r="AV236" i="17"/>
  <c r="AU236" i="17"/>
  <c r="AV348" i="17"/>
  <c r="AU348" i="17"/>
  <c r="AW348" i="17" s="1"/>
  <c r="AX348" i="17" s="1"/>
  <c r="AY348" i="17" s="1"/>
  <c r="E110" i="23"/>
  <c r="AO110" i="23"/>
  <c r="BD110" i="23"/>
  <c r="E31" i="24"/>
  <c r="AO31" i="24"/>
  <c r="AV31" i="24" s="1"/>
  <c r="BD31" i="24"/>
  <c r="AM275" i="17"/>
  <c r="AT275" i="17" s="1"/>
  <c r="BB275" i="17"/>
  <c r="BE275" i="17" s="1"/>
  <c r="BF275" i="17" s="1"/>
  <c r="AO148" i="24"/>
  <c r="E148" i="24"/>
  <c r="BD148" i="24"/>
  <c r="AR92" i="23"/>
  <c r="AU92" i="23" s="1"/>
  <c r="BC92" i="23"/>
  <c r="F92" i="23"/>
  <c r="AO4" i="23"/>
  <c r="AV4" i="23" s="1"/>
  <c r="BD4" i="23"/>
  <c r="E4" i="23"/>
  <c r="AR280" i="23"/>
  <c r="AU280" i="23" s="1"/>
  <c r="BC280" i="23"/>
  <c r="F280" i="23"/>
  <c r="AN339" i="23"/>
  <c r="AV642" i="25"/>
  <c r="AU642" i="25"/>
  <c r="AU213" i="17"/>
  <c r="AV213" i="17"/>
  <c r="AY266" i="23"/>
  <c r="AZ266" i="23" s="1"/>
  <c r="BA266" i="23" s="1"/>
  <c r="AY570" i="24"/>
  <c r="AZ570" i="24" s="1"/>
  <c r="BA570" i="24" s="1"/>
  <c r="AU94" i="23"/>
  <c r="AV94" i="23"/>
  <c r="BF557" i="24"/>
  <c r="BE557" i="24"/>
  <c r="BG557" i="24" s="1"/>
  <c r="BH557" i="24" s="1"/>
  <c r="BI557" i="24" s="1"/>
  <c r="AV561" i="24"/>
  <c r="AU317" i="23"/>
  <c r="AV317" i="23"/>
  <c r="AV619" i="25"/>
  <c r="BF15" i="23"/>
  <c r="BE15" i="23"/>
  <c r="BG15" i="23" s="1"/>
  <c r="BH15" i="23" s="1"/>
  <c r="BI15" i="23" s="1"/>
  <c r="AY23" i="23"/>
  <c r="AZ23" i="23" s="1"/>
  <c r="BA23" i="23" s="1"/>
  <c r="AX611" i="25"/>
  <c r="AW611" i="25"/>
  <c r="AU645" i="24"/>
  <c r="AV645" i="24"/>
  <c r="BE37" i="23"/>
  <c r="BF37" i="23"/>
  <c r="BG37" i="23" s="1"/>
  <c r="BH37" i="23" s="1"/>
  <c r="BI37" i="23" s="1"/>
  <c r="AU224" i="24"/>
  <c r="BF570" i="24"/>
  <c r="BE570" i="24"/>
  <c r="BG570" i="24" s="1"/>
  <c r="BH570" i="24" s="1"/>
  <c r="BI570" i="24" s="1"/>
  <c r="AV610" i="25"/>
  <c r="AY610" i="25" s="1"/>
  <c r="AZ610" i="25" s="1"/>
  <c r="BA610" i="25" s="1"/>
  <c r="AM567" i="17"/>
  <c r="AT567" i="17" s="1"/>
  <c r="BB567" i="17"/>
  <c r="AO76" i="25"/>
  <c r="AV76" i="25" s="1"/>
  <c r="E76" i="25"/>
  <c r="BD76" i="25"/>
  <c r="BD327" i="23"/>
  <c r="E327" i="23"/>
  <c r="AO327" i="23"/>
  <c r="AV327" i="23" s="1"/>
  <c r="AE237" i="1"/>
  <c r="AN163" i="25"/>
  <c r="AQ163" i="25"/>
  <c r="AO215" i="17"/>
  <c r="AL215" i="17"/>
  <c r="BD47" i="25"/>
  <c r="BF47" i="25" s="1"/>
  <c r="BG47" i="25" s="1"/>
  <c r="BH47" i="25" s="1"/>
  <c r="E47" i="25"/>
  <c r="AO47" i="25"/>
  <c r="AV47" i="25" s="1"/>
  <c r="E139" i="23"/>
  <c r="AO139" i="23"/>
  <c r="AV139" i="23" s="1"/>
  <c r="BD139" i="23"/>
  <c r="AE236" i="1"/>
  <c r="AQ38" i="24"/>
  <c r="AN38" i="24"/>
  <c r="AM343" i="17"/>
  <c r="AT343" i="17" s="1"/>
  <c r="BB343" i="17"/>
  <c r="BD60" i="25"/>
  <c r="BF60" i="25" s="1"/>
  <c r="BG60" i="25" s="1"/>
  <c r="BH60" i="25" s="1"/>
  <c r="E60" i="25"/>
  <c r="AO60" i="25"/>
  <c r="AV60" i="25" s="1"/>
  <c r="AO338" i="23"/>
  <c r="AV338" i="23" s="1"/>
  <c r="E338" i="23"/>
  <c r="BD338" i="23"/>
  <c r="AE375" i="1"/>
  <c r="AN50" i="24"/>
  <c r="AQ50" i="24"/>
  <c r="AV50" i="24" s="1"/>
  <c r="AL386" i="17"/>
  <c r="AO386" i="17"/>
  <c r="AR264" i="25"/>
  <c r="AU264" i="25" s="1"/>
  <c r="BC264" i="25"/>
  <c r="BE264" i="25" s="1"/>
  <c r="F264" i="25"/>
  <c r="AR140" i="23"/>
  <c r="AU140" i="23" s="1"/>
  <c r="BC140" i="23"/>
  <c r="F140" i="23"/>
  <c r="AE313" i="1"/>
  <c r="E121" i="23"/>
  <c r="BD121" i="23"/>
  <c r="BD613" i="25"/>
  <c r="BF613" i="25" s="1"/>
  <c r="BG613" i="25" s="1"/>
  <c r="BH613" i="25" s="1"/>
  <c r="E613" i="25"/>
  <c r="AO613" i="25"/>
  <c r="AV613" i="25" s="1"/>
  <c r="BC357" i="24"/>
  <c r="F357" i="24"/>
  <c r="AR357" i="24"/>
  <c r="AU357" i="24" s="1"/>
  <c r="F155" i="23"/>
  <c r="BC155" i="23"/>
  <c r="AR155" i="23"/>
  <c r="AV379" i="23"/>
  <c r="AR472" i="23"/>
  <c r="AU472" i="23" s="1"/>
  <c r="BC472" i="23"/>
  <c r="F472" i="23"/>
  <c r="AP136" i="17"/>
  <c r="BA136" i="17"/>
  <c r="BC136" i="17" s="1"/>
  <c r="BD136" i="17" s="1"/>
  <c r="AQ180" i="24"/>
  <c r="AN180" i="24"/>
  <c r="AR171" i="23"/>
  <c r="BC171" i="23"/>
  <c r="F171" i="23"/>
  <c r="AO332" i="17"/>
  <c r="AL332" i="17"/>
  <c r="AW172" i="17"/>
  <c r="AX172" i="17" s="1"/>
  <c r="AY172" i="17" s="1"/>
  <c r="BF335" i="25"/>
  <c r="BG335" i="25" s="1"/>
  <c r="BH335" i="25" s="1"/>
  <c r="AV576" i="25"/>
  <c r="AM609" i="17"/>
  <c r="BB609" i="17"/>
  <c r="BC625" i="25"/>
  <c r="BE625" i="25" s="1"/>
  <c r="AQ625" i="25"/>
  <c r="AU625" i="25" s="1"/>
  <c r="AN625" i="25"/>
  <c r="F625" i="25"/>
  <c r="AN533" i="23"/>
  <c r="AQ533" i="23"/>
  <c r="AU533" i="23" s="1"/>
  <c r="AE358" i="1"/>
  <c r="AR76" i="24"/>
  <c r="AU76" i="24" s="1"/>
  <c r="F76" i="24"/>
  <c r="BC76" i="24"/>
  <c r="AO366" i="23"/>
  <c r="AV366" i="23" s="1"/>
  <c r="E366" i="23"/>
  <c r="BD366" i="23"/>
  <c r="AE155" i="1"/>
  <c r="AN9" i="24"/>
  <c r="AQ9" i="24"/>
  <c r="AU9" i="24" s="1"/>
  <c r="AL110" i="17"/>
  <c r="AO110" i="17"/>
  <c r="AS110" i="17" s="1"/>
  <c r="AQ532" i="25"/>
  <c r="AN532" i="25"/>
  <c r="BC292" i="23"/>
  <c r="F292" i="23"/>
  <c r="AR292" i="23"/>
  <c r="AU292" i="23" s="1"/>
  <c r="E258" i="23"/>
  <c r="AO258" i="23"/>
  <c r="AV258" i="23" s="1"/>
  <c r="BD258" i="23"/>
  <c r="AU286" i="24"/>
  <c r="AM518" i="17"/>
  <c r="BB518" i="17"/>
  <c r="BD356" i="25"/>
  <c r="E356" i="25"/>
  <c r="AO356" i="25"/>
  <c r="BE642" i="24"/>
  <c r="BF642" i="24"/>
  <c r="AV588" i="24"/>
  <c r="AY588" i="24" s="1"/>
  <c r="AZ588" i="24" s="1"/>
  <c r="BA588" i="24" s="1"/>
  <c r="AR563" i="23"/>
  <c r="AU563" i="23" s="1"/>
  <c r="F563" i="23"/>
  <c r="BC563" i="23"/>
  <c r="AQ324" i="24"/>
  <c r="AN324" i="24"/>
  <c r="AQ130" i="25"/>
  <c r="AN130" i="25"/>
  <c r="BC434" i="23"/>
  <c r="F434" i="23"/>
  <c r="AR434" i="23"/>
  <c r="AU434" i="23" s="1"/>
  <c r="AQ281" i="25"/>
  <c r="AN281" i="25"/>
  <c r="AP63" i="17"/>
  <c r="BA63" i="17"/>
  <c r="BC63" i="17" s="1"/>
  <c r="BD63" i="17" s="1"/>
  <c r="AE293" i="1"/>
  <c r="AQ112" i="24"/>
  <c r="AN112" i="24"/>
  <c r="AQ348" i="23"/>
  <c r="AV348" i="23" s="1"/>
  <c r="AN348" i="23"/>
  <c r="AM199" i="17"/>
  <c r="AT199" i="17" s="1"/>
  <c r="BB199" i="17"/>
  <c r="AE239" i="1"/>
  <c r="F658" i="24"/>
  <c r="BC658" i="24"/>
  <c r="AN658" i="24"/>
  <c r="AQ658" i="24"/>
  <c r="F398" i="23"/>
  <c r="AR398" i="23"/>
  <c r="BC398" i="23"/>
  <c r="AM152" i="17"/>
  <c r="AT152" i="17" s="1"/>
  <c r="BB152" i="17"/>
  <c r="AM38" i="17"/>
  <c r="AT38" i="17" s="1"/>
  <c r="BB38" i="17"/>
  <c r="F317" i="25"/>
  <c r="BC317" i="25"/>
  <c r="BE317" i="25" s="1"/>
  <c r="AR317" i="25"/>
  <c r="AU317" i="25" s="1"/>
  <c r="BC294" i="24"/>
  <c r="AR294" i="24"/>
  <c r="AU294" i="24" s="1"/>
  <c r="F294" i="24"/>
  <c r="AO63" i="24"/>
  <c r="E63" i="24"/>
  <c r="BD63" i="24"/>
  <c r="BF365" i="25"/>
  <c r="BG365" i="25" s="1"/>
  <c r="BH365" i="25" s="1"/>
  <c r="AU446" i="23"/>
  <c r="AV446" i="23"/>
  <c r="AV148" i="23"/>
  <c r="AY148" i="23" s="1"/>
  <c r="AZ148" i="23" s="1"/>
  <c r="BA148" i="23" s="1"/>
  <c r="AX612" i="25"/>
  <c r="AW612" i="25"/>
  <c r="BG120" i="23"/>
  <c r="BH120" i="23" s="1"/>
  <c r="BI120" i="23" s="1"/>
  <c r="BE574" i="24"/>
  <c r="BG574" i="24" s="1"/>
  <c r="BH574" i="24" s="1"/>
  <c r="BI574" i="24" s="1"/>
  <c r="BF574" i="24"/>
  <c r="AV565" i="24"/>
  <c r="AU565" i="24"/>
  <c r="AU638" i="25"/>
  <c r="AV638" i="25"/>
  <c r="BE201" i="24"/>
  <c r="BG201" i="24" s="1"/>
  <c r="BH201" i="24" s="1"/>
  <c r="BI201" i="24" s="1"/>
  <c r="BF201" i="24"/>
  <c r="AS669" i="17"/>
  <c r="AT669" i="17"/>
  <c r="BF590" i="25"/>
  <c r="BG590" i="25" s="1"/>
  <c r="BH590" i="25" s="1"/>
  <c r="AX578" i="24"/>
  <c r="AW578" i="24"/>
  <c r="AY578" i="24" s="1"/>
  <c r="AZ578" i="24" s="1"/>
  <c r="BA578" i="24" s="1"/>
  <c r="AU310" i="24"/>
  <c r="AL483" i="17"/>
  <c r="AO483" i="17"/>
  <c r="AN65" i="25"/>
  <c r="AQ65" i="25"/>
  <c r="AU65" i="25" s="1"/>
  <c r="F514" i="23"/>
  <c r="AR514" i="23"/>
  <c r="BC514" i="23"/>
  <c r="AE376" i="1"/>
  <c r="AQ659" i="24"/>
  <c r="AU659" i="24" s="1"/>
  <c r="BC659" i="24"/>
  <c r="F659" i="24"/>
  <c r="AN659" i="24"/>
  <c r="AE364" i="1"/>
  <c r="BD556" i="24"/>
  <c r="AM214" i="17"/>
  <c r="BB214" i="17"/>
  <c r="BD156" i="25"/>
  <c r="BF156" i="25" s="1"/>
  <c r="BG156" i="25" s="1"/>
  <c r="BH156" i="25" s="1"/>
  <c r="E156" i="25"/>
  <c r="AO156" i="25"/>
  <c r="AV156" i="25" s="1"/>
  <c r="E7" i="23"/>
  <c r="BD7" i="23"/>
  <c r="AO7" i="23"/>
  <c r="AV7" i="23" s="1"/>
  <c r="BC27" i="24"/>
  <c r="AR27" i="24"/>
  <c r="AU27" i="24" s="1"/>
  <c r="F27" i="24"/>
  <c r="AM544" i="17"/>
  <c r="AT544" i="17" s="1"/>
  <c r="BB544" i="17"/>
  <c r="AO49" i="25"/>
  <c r="AV49" i="25" s="1"/>
  <c r="BD49" i="25"/>
  <c r="BF49" i="25" s="1"/>
  <c r="BG49" i="25" s="1"/>
  <c r="BH49" i="25" s="1"/>
  <c r="E49" i="25"/>
  <c r="BC618" i="24"/>
  <c r="F618" i="24"/>
  <c r="AQ618" i="24"/>
  <c r="AU618" i="24" s="1"/>
  <c r="AN618" i="24"/>
  <c r="AM527" i="17"/>
  <c r="BB527" i="17"/>
  <c r="AQ354" i="25"/>
  <c r="AN354" i="25"/>
  <c r="E221" i="23"/>
  <c r="AO221" i="23"/>
  <c r="BD221" i="23"/>
  <c r="AP305" i="17"/>
  <c r="BA305" i="17"/>
  <c r="BC305" i="17" s="1"/>
  <c r="BD305" i="17" s="1"/>
  <c r="AP343" i="17"/>
  <c r="BA343" i="17"/>
  <c r="BC343" i="17" s="1"/>
  <c r="BD343" i="17" s="1"/>
  <c r="AE280" i="1"/>
  <c r="AQ526" i="24"/>
  <c r="AV526" i="24" s="1"/>
  <c r="AN526" i="24"/>
  <c r="AR71" i="23"/>
  <c r="BC71" i="23"/>
  <c r="F71" i="23"/>
  <c r="AP518" i="17"/>
  <c r="AS518" i="17" s="1"/>
  <c r="BA518" i="17"/>
  <c r="BC518" i="17" s="1"/>
  <c r="BD518" i="17" s="1"/>
  <c r="AM100" i="17"/>
  <c r="BB100" i="17"/>
  <c r="AO658" i="25"/>
  <c r="BD658" i="25"/>
  <c r="BF658" i="25" s="1"/>
  <c r="BG658" i="25" s="1"/>
  <c r="BH658" i="25" s="1"/>
  <c r="E658" i="25"/>
  <c r="BD36" i="25"/>
  <c r="E36" i="25"/>
  <c r="AO36" i="25"/>
  <c r="AV36" i="25" s="1"/>
  <c r="AL229" i="17"/>
  <c r="AO229" i="17"/>
  <c r="BD45" i="25"/>
  <c r="AO45" i="25"/>
  <c r="AV45" i="25" s="1"/>
  <c r="E45" i="25"/>
  <c r="AO152" i="17"/>
  <c r="AL152" i="17"/>
  <c r="AO222" i="24"/>
  <c r="E222" i="24"/>
  <c r="BD222" i="24"/>
  <c r="AN186" i="23"/>
  <c r="AQ186" i="23"/>
  <c r="AU186" i="23" s="1"/>
  <c r="AE270" i="1"/>
  <c r="AQ254" i="25"/>
  <c r="AN254" i="25"/>
  <c r="F244" i="23"/>
  <c r="AR244" i="23"/>
  <c r="AU244" i="23" s="1"/>
  <c r="BC244" i="23"/>
  <c r="AQ568" i="23"/>
  <c r="AU568" i="23" s="1"/>
  <c r="AN568" i="23"/>
  <c r="AE354" i="1"/>
  <c r="BC527" i="24"/>
  <c r="AR527" i="24"/>
  <c r="AU527" i="24" s="1"/>
  <c r="F527" i="24"/>
  <c r="AV567" i="25"/>
  <c r="AY567" i="25" s="1"/>
  <c r="AZ567" i="25" s="1"/>
  <c r="BA567" i="25" s="1"/>
  <c r="AT421" i="17"/>
  <c r="AW421" i="17" s="1"/>
  <c r="AX421" i="17" s="1"/>
  <c r="AY421" i="17" s="1"/>
  <c r="AR10" i="23"/>
  <c r="AU10" i="23" s="1"/>
  <c r="F10" i="23"/>
  <c r="BC10" i="23"/>
  <c r="AE245" i="1"/>
  <c r="AO45" i="24"/>
  <c r="AV45" i="24" s="1"/>
  <c r="E45" i="24"/>
  <c r="BD45" i="24"/>
  <c r="AP96" i="17"/>
  <c r="BA96" i="17"/>
  <c r="BC96" i="17" s="1"/>
  <c r="BD96" i="17" s="1"/>
  <c r="AQ200" i="25"/>
  <c r="AN200" i="25"/>
  <c r="AN576" i="23"/>
  <c r="AQ576" i="23"/>
  <c r="AE263" i="1"/>
  <c r="AN635" i="24"/>
  <c r="AQ635" i="24"/>
  <c r="AU635" i="24" s="1"/>
  <c r="BC635" i="24"/>
  <c r="F635" i="24"/>
  <c r="AQ31" i="23"/>
  <c r="AN31" i="23"/>
  <c r="AO17" i="17"/>
  <c r="AL17" i="17"/>
  <c r="AO337" i="25"/>
  <c r="BD337" i="25"/>
  <c r="BF337" i="25" s="1"/>
  <c r="BG337" i="25" s="1"/>
  <c r="BH337" i="25" s="1"/>
  <c r="E337" i="25"/>
  <c r="BC534" i="23"/>
  <c r="AN534" i="23"/>
  <c r="F534" i="23"/>
  <c r="AQ534" i="23"/>
  <c r="AU534" i="23" s="1"/>
  <c r="BA274" i="17"/>
  <c r="BC274" i="17" s="1"/>
  <c r="BD274" i="17" s="1"/>
  <c r="AP274" i="17"/>
  <c r="BD317" i="25"/>
  <c r="BF317" i="25" s="1"/>
  <c r="BG317" i="25" s="1"/>
  <c r="BH317" i="25" s="1"/>
  <c r="E317" i="25"/>
  <c r="AO317" i="25"/>
  <c r="AV317" i="25" s="1"/>
  <c r="BD2" i="24"/>
  <c r="E2" i="24"/>
  <c r="AO2" i="24"/>
  <c r="AW571" i="24"/>
  <c r="AY571" i="24" s="1"/>
  <c r="AZ571" i="24" s="1"/>
  <c r="BA571" i="24" s="1"/>
  <c r="AX571" i="24"/>
  <c r="AW330" i="23"/>
  <c r="AY330" i="23" s="1"/>
  <c r="AZ330" i="23" s="1"/>
  <c r="BA330" i="23" s="1"/>
  <c r="AX330" i="23"/>
  <c r="AQ133" i="24"/>
  <c r="AN133" i="24"/>
  <c r="AO323" i="17"/>
  <c r="AL323" i="17"/>
  <c r="BC657" i="25"/>
  <c r="BE657" i="25" s="1"/>
  <c r="F657" i="25"/>
  <c r="AN657" i="25"/>
  <c r="AQ657" i="25"/>
  <c r="AU657" i="25" s="1"/>
  <c r="AR465" i="23"/>
  <c r="F465" i="23"/>
  <c r="BC465" i="23"/>
  <c r="AR86" i="24"/>
  <c r="AU86" i="24" s="1"/>
  <c r="BC86" i="24"/>
  <c r="F86" i="24"/>
  <c r="BD616" i="24"/>
  <c r="AT475" i="17"/>
  <c r="AP57" i="17"/>
  <c r="AS57" i="17" s="1"/>
  <c r="BA57" i="17"/>
  <c r="BC57" i="17" s="1"/>
  <c r="BD57" i="17" s="1"/>
  <c r="BE142" i="24"/>
  <c r="BG142" i="24" s="1"/>
  <c r="BH142" i="24" s="1"/>
  <c r="BI142" i="24" s="1"/>
  <c r="BF142" i="24"/>
  <c r="AV314" i="23"/>
  <c r="AS516" i="17"/>
  <c r="BE617" i="24"/>
  <c r="BF617" i="24"/>
  <c r="AW612" i="24"/>
  <c r="AY612" i="24" s="1"/>
  <c r="AZ612" i="24" s="1"/>
  <c r="BA612" i="24" s="1"/>
  <c r="AX612" i="24"/>
  <c r="AN295" i="23"/>
  <c r="AV230" i="25"/>
  <c r="AW589" i="24"/>
  <c r="AX589" i="24"/>
  <c r="BF583" i="25"/>
  <c r="BG583" i="25" s="1"/>
  <c r="BH583" i="25" s="1"/>
  <c r="AV584" i="25"/>
  <c r="BE9" i="17"/>
  <c r="BF9" i="17" s="1"/>
  <c r="AV335" i="25"/>
  <c r="AO377" i="24"/>
  <c r="E377" i="24"/>
  <c r="BD377" i="24"/>
  <c r="AM149" i="17"/>
  <c r="BB149" i="17"/>
  <c r="BC60" i="25"/>
  <c r="BE60" i="25" s="1"/>
  <c r="AR60" i="25"/>
  <c r="AU60" i="25" s="1"/>
  <c r="F60" i="25"/>
  <c r="AO183" i="23"/>
  <c r="E183" i="23"/>
  <c r="BD183" i="23"/>
  <c r="AE256" i="1"/>
  <c r="F129" i="24"/>
  <c r="AR129" i="24"/>
  <c r="BC129" i="24"/>
  <c r="AP58" i="17"/>
  <c r="BA58" i="17"/>
  <c r="BC58" i="17" s="1"/>
  <c r="BD58" i="17" s="1"/>
  <c r="AQ48" i="25"/>
  <c r="AN48" i="25"/>
  <c r="AO233" i="23"/>
  <c r="AV233" i="23" s="1"/>
  <c r="BD233" i="23"/>
  <c r="E233" i="23"/>
  <c r="AM20" i="17"/>
  <c r="AT20" i="17" s="1"/>
  <c r="BB20" i="17"/>
  <c r="AN528" i="25"/>
  <c r="AQ528" i="25"/>
  <c r="AV528" i="25" s="1"/>
  <c r="BD49" i="23"/>
  <c r="E49" i="23"/>
  <c r="AO49" i="23"/>
  <c r="AV49" i="23" s="1"/>
  <c r="BC440" i="24"/>
  <c r="F440" i="24"/>
  <c r="AR440" i="24"/>
  <c r="AU440" i="24" s="1"/>
  <c r="AQ82" i="23"/>
  <c r="AN82" i="23"/>
  <c r="AR239" i="24"/>
  <c r="F239" i="24"/>
  <c r="BC239" i="24"/>
  <c r="AO17" i="24"/>
  <c r="E17" i="24"/>
  <c r="BD17" i="24"/>
  <c r="AL524" i="17"/>
  <c r="AO524" i="17"/>
  <c r="AT524" i="17" s="1"/>
  <c r="AQ187" i="25"/>
  <c r="AN187" i="25"/>
  <c r="E29" i="23"/>
  <c r="BD29" i="23"/>
  <c r="AO29" i="23"/>
  <c r="AV29" i="23" s="1"/>
  <c r="AP264" i="17"/>
  <c r="BA264" i="17"/>
  <c r="BC264" i="17" s="1"/>
  <c r="BD264" i="17" s="1"/>
  <c r="AO556" i="25"/>
  <c r="AV556" i="25" s="1"/>
  <c r="E556" i="25"/>
  <c r="AN78" i="23"/>
  <c r="AQ78" i="23"/>
  <c r="AU78" i="23" s="1"/>
  <c r="AL235" i="17"/>
  <c r="AO235" i="17"/>
  <c r="AS235" i="17" s="1"/>
  <c r="AQ369" i="25"/>
  <c r="AN369" i="25"/>
  <c r="AR221" i="24"/>
  <c r="AU221" i="24" s="1"/>
  <c r="F221" i="24"/>
  <c r="BC221" i="24"/>
  <c r="AQ21" i="23"/>
  <c r="AN21" i="23"/>
  <c r="AE418" i="1"/>
  <c r="AO58" i="24"/>
  <c r="AV58" i="24" s="1"/>
  <c r="BD58" i="24"/>
  <c r="E58" i="24"/>
  <c r="AP128" i="17"/>
  <c r="BA128" i="17"/>
  <c r="BC128" i="17" s="1"/>
  <c r="BD128" i="17" s="1"/>
  <c r="AE289" i="1"/>
  <c r="F185" i="24"/>
  <c r="AR185" i="24"/>
  <c r="BC185" i="24"/>
  <c r="AR327" i="23"/>
  <c r="BC327" i="23"/>
  <c r="F327" i="23"/>
  <c r="AO153" i="17"/>
  <c r="AL153" i="17"/>
  <c r="AE246" i="1"/>
  <c r="BC316" i="25"/>
  <c r="BE316" i="25" s="1"/>
  <c r="AR316" i="25"/>
  <c r="AU316" i="25" s="1"/>
  <c r="F316" i="25"/>
  <c r="AO525" i="25"/>
  <c r="AV525" i="25" s="1"/>
  <c r="BD525" i="25"/>
  <c r="E525" i="25"/>
  <c r="BF312" i="25"/>
  <c r="BG312" i="25" s="1"/>
  <c r="BH312" i="25" s="1"/>
  <c r="AM378" i="17"/>
  <c r="AT378" i="17" s="1"/>
  <c r="BB378" i="17"/>
  <c r="BD173" i="25"/>
  <c r="BF173" i="25" s="1"/>
  <c r="BG173" i="25" s="1"/>
  <c r="BH173" i="25" s="1"/>
  <c r="AO173" i="25"/>
  <c r="E173" i="25"/>
  <c r="AQ87" i="24"/>
  <c r="AN87" i="24"/>
  <c r="AR324" i="23"/>
  <c r="AU324" i="23" s="1"/>
  <c r="F324" i="23"/>
  <c r="BC324" i="23"/>
  <c r="AP77" i="17"/>
  <c r="AS77" i="17" s="1"/>
  <c r="BA77" i="17"/>
  <c r="BC77" i="17" s="1"/>
  <c r="BD77" i="17" s="1"/>
  <c r="AM537" i="17"/>
  <c r="AT537" i="17" s="1"/>
  <c r="BB537" i="17"/>
  <c r="BE537" i="17" s="1"/>
  <c r="BF537" i="17" s="1"/>
  <c r="BC45" i="25"/>
  <c r="BE45" i="25" s="1"/>
  <c r="AR45" i="25"/>
  <c r="AU45" i="25" s="1"/>
  <c r="F45" i="25"/>
  <c r="BC623" i="24"/>
  <c r="F623" i="24"/>
  <c r="AQ623" i="24"/>
  <c r="AU623" i="24" s="1"/>
  <c r="AN623" i="24"/>
  <c r="AM632" i="17"/>
  <c r="BB632" i="17"/>
  <c r="AQ135" i="25"/>
  <c r="AN135" i="25"/>
  <c r="AO544" i="23"/>
  <c r="AV544" i="23" s="1"/>
  <c r="E544" i="23"/>
  <c r="BD544" i="23"/>
  <c r="E56" i="23"/>
  <c r="BD56" i="23"/>
  <c r="AO56" i="23"/>
  <c r="AV558" i="25"/>
  <c r="AY558" i="25" s="1"/>
  <c r="AZ558" i="25" s="1"/>
  <c r="BA558" i="25" s="1"/>
  <c r="AM493" i="17"/>
  <c r="AT493" i="17" s="1"/>
  <c r="BB493" i="17"/>
  <c r="E236" i="24"/>
  <c r="AO236" i="24"/>
  <c r="AV236" i="24" s="1"/>
  <c r="BD236" i="24"/>
  <c r="AN303" i="23"/>
  <c r="AQ303" i="23"/>
  <c r="AR89" i="24"/>
  <c r="BC89" i="24"/>
  <c r="F89" i="24"/>
  <c r="AQ359" i="23"/>
  <c r="AV359" i="23" s="1"/>
  <c r="AN359" i="23"/>
  <c r="BC525" i="25"/>
  <c r="BE525" i="25" s="1"/>
  <c r="AR525" i="25"/>
  <c r="F525" i="25"/>
  <c r="BF130" i="23"/>
  <c r="BE130" i="23"/>
  <c r="BG130" i="23" s="1"/>
  <c r="BH130" i="23" s="1"/>
  <c r="BI130" i="23" s="1"/>
  <c r="AV572" i="25"/>
  <c r="AY572" i="25" s="1"/>
  <c r="AZ572" i="25" s="1"/>
  <c r="BA572" i="25" s="1"/>
  <c r="BE332" i="24"/>
  <c r="BG332" i="24" s="1"/>
  <c r="BH332" i="24" s="1"/>
  <c r="BI332" i="24" s="1"/>
  <c r="BF332" i="24"/>
  <c r="AN83" i="25"/>
  <c r="AT499" i="17"/>
  <c r="BE228" i="24"/>
  <c r="BG228" i="24" s="1"/>
  <c r="BH228" i="24" s="1"/>
  <c r="BI228" i="24" s="1"/>
  <c r="BF228" i="24"/>
  <c r="AS266" i="17"/>
  <c r="BF629" i="24"/>
  <c r="BE629" i="24"/>
  <c r="BG629" i="24" s="1"/>
  <c r="BH629" i="24" s="1"/>
  <c r="BI629" i="24" s="1"/>
  <c r="C340" i="1"/>
  <c r="AE340" i="1" s="1"/>
  <c r="G433" i="25"/>
  <c r="G416" i="24"/>
  <c r="G635" i="23"/>
  <c r="E644" i="17"/>
  <c r="AN67" i="25"/>
  <c r="AQ67" i="25"/>
  <c r="AP199" i="17"/>
  <c r="BA199" i="17"/>
  <c r="BC199" i="17" s="1"/>
  <c r="BD199" i="17" s="1"/>
  <c r="BC24" i="25"/>
  <c r="BE24" i="25" s="1"/>
  <c r="AR24" i="25"/>
  <c r="F24" i="25"/>
  <c r="BC108" i="23"/>
  <c r="F108" i="23"/>
  <c r="AR108" i="23"/>
  <c r="AU108" i="23" s="1"/>
  <c r="AE316" i="1"/>
  <c r="AR393" i="24"/>
  <c r="F393" i="24"/>
  <c r="BC393" i="24"/>
  <c r="AP78" i="17"/>
  <c r="AS78" i="17" s="1"/>
  <c r="BA78" i="17"/>
  <c r="BC78" i="17" s="1"/>
  <c r="BD78" i="17" s="1"/>
  <c r="F226" i="24"/>
  <c r="BC226" i="24"/>
  <c r="AR226" i="24"/>
  <c r="AU226" i="24" s="1"/>
  <c r="AR337" i="23"/>
  <c r="BC337" i="23"/>
  <c r="F337" i="23"/>
  <c r="BA149" i="17"/>
  <c r="BC149" i="17" s="1"/>
  <c r="BD149" i="17" s="1"/>
  <c r="AP149" i="17"/>
  <c r="AS149" i="17" s="1"/>
  <c r="AQ8" i="24"/>
  <c r="AN8" i="24"/>
  <c r="AQ445" i="23"/>
  <c r="AN445" i="23"/>
  <c r="AN398" i="25"/>
  <c r="AQ398" i="25"/>
  <c r="E86" i="24"/>
  <c r="AO86" i="24"/>
  <c r="BD86" i="24"/>
  <c r="AP151" i="17"/>
  <c r="BA151" i="17"/>
  <c r="BC151" i="17" s="1"/>
  <c r="BD151" i="17" s="1"/>
  <c r="AP543" i="17"/>
  <c r="AS543" i="17" s="1"/>
  <c r="BA543" i="17"/>
  <c r="BC543" i="17" s="1"/>
  <c r="BD543" i="17" s="1"/>
  <c r="AU670" i="24"/>
  <c r="AV670" i="24"/>
  <c r="AW560" i="25"/>
  <c r="AY560" i="25" s="1"/>
  <c r="AZ560" i="25" s="1"/>
  <c r="BA560" i="25" s="1"/>
  <c r="AX560" i="25"/>
  <c r="AT104" i="17"/>
  <c r="AS104" i="17"/>
  <c r="BG370" i="23"/>
  <c r="BH370" i="23" s="1"/>
  <c r="BI370" i="23" s="1"/>
  <c r="AU460" i="23"/>
  <c r="AW621" i="24"/>
  <c r="AY621" i="24" s="1"/>
  <c r="AZ621" i="24" s="1"/>
  <c r="BA621" i="24" s="1"/>
  <c r="AX621" i="24"/>
  <c r="BF428" i="23"/>
  <c r="BE428" i="23"/>
  <c r="AV315" i="25"/>
  <c r="AX204" i="23"/>
  <c r="AW204" i="23"/>
  <c r="AY204" i="23" s="1"/>
  <c r="AZ204" i="23" s="1"/>
  <c r="BA204" i="23" s="1"/>
  <c r="AV460" i="23"/>
  <c r="AL132" i="17"/>
  <c r="AO132" i="17"/>
  <c r="AS132" i="17" s="1"/>
  <c r="AQ413" i="25"/>
  <c r="AN413" i="25"/>
  <c r="AN300" i="23"/>
  <c r="AQ300" i="23"/>
  <c r="AV300" i="23" s="1"/>
  <c r="F399" i="24"/>
  <c r="AR399" i="24"/>
  <c r="AU399" i="24" s="1"/>
  <c r="BC399" i="24"/>
  <c r="AN464" i="17"/>
  <c r="AT464" i="17" s="1"/>
  <c r="AL464" i="17"/>
  <c r="BC614" i="25"/>
  <c r="BE614" i="25" s="1"/>
  <c r="BF614" i="25" s="1"/>
  <c r="BG614" i="25" s="1"/>
  <c r="BH614" i="25" s="1"/>
  <c r="F614" i="25"/>
  <c r="AQ614" i="25"/>
  <c r="AU614" i="25" s="1"/>
  <c r="AN614" i="25"/>
  <c r="BC203" i="23"/>
  <c r="AR203" i="23"/>
  <c r="AU203" i="23" s="1"/>
  <c r="F203" i="23"/>
  <c r="BC134" i="24"/>
  <c r="F134" i="24"/>
  <c r="AR134" i="24"/>
  <c r="AU134" i="24" s="1"/>
  <c r="AM251" i="17"/>
  <c r="BB251" i="17"/>
  <c r="BC43" i="25"/>
  <c r="BE43" i="25" s="1"/>
  <c r="F43" i="25"/>
  <c r="AR43" i="25"/>
  <c r="AU43" i="25" s="1"/>
  <c r="AQ248" i="23"/>
  <c r="AN248" i="23"/>
  <c r="AQ173" i="24"/>
  <c r="AN173" i="24"/>
  <c r="AM386" i="17"/>
  <c r="BB386" i="17"/>
  <c r="AQ264" i="25"/>
  <c r="AN264" i="25"/>
  <c r="AQ47" i="23"/>
  <c r="AN47" i="23"/>
  <c r="BD385" i="24"/>
  <c r="AO385" i="24"/>
  <c r="E385" i="24"/>
  <c r="E625" i="24"/>
  <c r="AO625" i="24"/>
  <c r="BD625" i="24"/>
  <c r="AO620" i="24"/>
  <c r="AV620" i="24" s="1"/>
  <c r="E620" i="24"/>
  <c r="BD620" i="24"/>
  <c r="AM299" i="17"/>
  <c r="BB299" i="17"/>
  <c r="AR200" i="25"/>
  <c r="AU200" i="25" s="1"/>
  <c r="BC200" i="25"/>
  <c r="BE200" i="25" s="1"/>
  <c r="F200" i="25"/>
  <c r="BC655" i="25"/>
  <c r="BE655" i="25" s="1"/>
  <c r="AN655" i="25"/>
  <c r="AQ655" i="25"/>
  <c r="AU655" i="25" s="1"/>
  <c r="F655" i="25"/>
  <c r="E424" i="24"/>
  <c r="AO424" i="24"/>
  <c r="AV424" i="24" s="1"/>
  <c r="BD424" i="24"/>
  <c r="F74" i="23"/>
  <c r="AR74" i="23"/>
  <c r="AU74" i="23" s="1"/>
  <c r="BC74" i="23"/>
  <c r="BC121" i="23"/>
  <c r="F121" i="23"/>
  <c r="AQ121" i="23"/>
  <c r="AN121" i="23"/>
  <c r="AE419" i="1"/>
  <c r="F139" i="24"/>
  <c r="BC139" i="24"/>
  <c r="AR139" i="24"/>
  <c r="E52" i="23"/>
  <c r="AO52" i="23"/>
  <c r="AV52" i="23" s="1"/>
  <c r="BD52" i="23"/>
  <c r="AR127" i="23"/>
  <c r="AU127" i="23" s="1"/>
  <c r="F127" i="23"/>
  <c r="BC127" i="23"/>
  <c r="AP480" i="17"/>
  <c r="AS480" i="17" s="1"/>
  <c r="BA480" i="17"/>
  <c r="BC480" i="17" s="1"/>
  <c r="BD480" i="17" s="1"/>
  <c r="AE258" i="1"/>
  <c r="BD135" i="25"/>
  <c r="E135" i="25"/>
  <c r="AO135" i="25"/>
  <c r="AV135" i="25" s="1"/>
  <c r="BC36" i="25"/>
  <c r="BE36" i="25" s="1"/>
  <c r="BF36" i="25" s="1"/>
  <c r="BG36" i="25" s="1"/>
  <c r="BH36" i="25" s="1"/>
  <c r="AR36" i="25"/>
  <c r="AU36" i="25" s="1"/>
  <c r="F36" i="25"/>
  <c r="BC149" i="24"/>
  <c r="AR149" i="24"/>
  <c r="AU149" i="24" s="1"/>
  <c r="F149" i="24"/>
  <c r="BD493" i="23"/>
  <c r="E493" i="23"/>
  <c r="AO493" i="23"/>
  <c r="AV493" i="23" s="1"/>
  <c r="AE378" i="1"/>
  <c r="AQ46" i="25"/>
  <c r="AN46" i="25"/>
  <c r="F82" i="24"/>
  <c r="BC82" i="24"/>
  <c r="AR82" i="24"/>
  <c r="AU82" i="24" s="1"/>
  <c r="AQ237" i="25"/>
  <c r="AN237" i="25"/>
  <c r="BC653" i="24"/>
  <c r="AN653" i="24"/>
  <c r="AQ653" i="24"/>
  <c r="AU653" i="24" s="1"/>
  <c r="F653" i="24"/>
  <c r="AM377" i="17"/>
  <c r="AT377" i="17" s="1"/>
  <c r="BB377" i="17"/>
  <c r="BC136" i="25"/>
  <c r="BE136" i="25" s="1"/>
  <c r="F136" i="25"/>
  <c r="AR136" i="25"/>
  <c r="AQ139" i="24"/>
  <c r="AV139" i="24" s="1"/>
  <c r="AN139" i="24"/>
  <c r="AM141" i="17"/>
  <c r="AT141" i="17" s="1"/>
  <c r="BB141" i="17"/>
  <c r="BC34" i="25"/>
  <c r="BE34" i="25" s="1"/>
  <c r="AR34" i="25"/>
  <c r="AU34" i="25" s="1"/>
  <c r="F34" i="25"/>
  <c r="AQ93" i="25"/>
  <c r="AN93" i="25"/>
  <c r="AO533" i="24"/>
  <c r="AV533" i="24" s="1"/>
  <c r="E533" i="24"/>
  <c r="BD533" i="24"/>
  <c r="AO418" i="17"/>
  <c r="AL418" i="17"/>
  <c r="BC87" i="25"/>
  <c r="BE87" i="25" s="1"/>
  <c r="F87" i="25"/>
  <c r="AR87" i="25"/>
  <c r="AU87" i="25" s="1"/>
  <c r="AV296" i="23"/>
  <c r="BF621" i="25"/>
  <c r="BG621" i="25" s="1"/>
  <c r="BH621" i="25" s="1"/>
  <c r="BG224" i="23"/>
  <c r="BH224" i="23" s="1"/>
  <c r="BI224" i="23" s="1"/>
  <c r="BF30" i="23"/>
  <c r="BE30" i="23"/>
  <c r="BG30" i="23" s="1"/>
  <c r="BH30" i="23" s="1"/>
  <c r="BI30" i="23" s="1"/>
  <c r="AV13" i="17"/>
  <c r="AU13" i="17"/>
  <c r="AW13" i="17" s="1"/>
  <c r="AX13" i="17" s="1"/>
  <c r="AY13" i="17" s="1"/>
  <c r="AU290" i="25"/>
  <c r="E119" i="24"/>
  <c r="AO119" i="24"/>
  <c r="BD119" i="24"/>
  <c r="AP466" i="17"/>
  <c r="BA466" i="17"/>
  <c r="BC466" i="17" s="1"/>
  <c r="BD466" i="17" s="1"/>
  <c r="BD20" i="25"/>
  <c r="BF20" i="25" s="1"/>
  <c r="BG20" i="25" s="1"/>
  <c r="BH20" i="25" s="1"/>
  <c r="E20" i="25"/>
  <c r="AO20" i="25"/>
  <c r="AV20" i="25" s="1"/>
  <c r="AO199" i="23"/>
  <c r="AV199" i="23" s="1"/>
  <c r="BD199" i="23"/>
  <c r="E199" i="23"/>
  <c r="AO287" i="17"/>
  <c r="AS287" i="17" s="1"/>
  <c r="AL287" i="17"/>
  <c r="BA287" i="17"/>
  <c r="BC287" i="17" s="1"/>
  <c r="BD287" i="17" s="1"/>
  <c r="BD154" i="25"/>
  <c r="AO154" i="25"/>
  <c r="AV154" i="25" s="1"/>
  <c r="E154" i="25"/>
  <c r="F102" i="24"/>
  <c r="BC102" i="24"/>
  <c r="AR102" i="24"/>
  <c r="AU102" i="24" s="1"/>
  <c r="E4" i="24"/>
  <c r="AO4" i="24"/>
  <c r="AV4" i="24" s="1"/>
  <c r="BD4" i="24"/>
  <c r="BC173" i="24"/>
  <c r="AR173" i="24"/>
  <c r="AU173" i="24" s="1"/>
  <c r="F173" i="24"/>
  <c r="BE557" i="23"/>
  <c r="BG557" i="23" s="1"/>
  <c r="BH557" i="23" s="1"/>
  <c r="BI557" i="23" s="1"/>
  <c r="BF557" i="23"/>
  <c r="BE160" i="23"/>
  <c r="BG160" i="23" s="1"/>
  <c r="BH160" i="23" s="1"/>
  <c r="BI160" i="23" s="1"/>
  <c r="BF160" i="23"/>
  <c r="BF616" i="25"/>
  <c r="BG616" i="25" s="1"/>
  <c r="BH616" i="25" s="1"/>
  <c r="BF94" i="23"/>
  <c r="BE94" i="23"/>
  <c r="BG94" i="23" s="1"/>
  <c r="BH94" i="23" s="1"/>
  <c r="BI94" i="23" s="1"/>
  <c r="BG362" i="23"/>
  <c r="BH362" i="23" s="1"/>
  <c r="BI362" i="23" s="1"/>
  <c r="BF619" i="25"/>
  <c r="BG619" i="25" s="1"/>
  <c r="BH619" i="25" s="1"/>
  <c r="BF21" i="24"/>
  <c r="BE21" i="24"/>
  <c r="BG21" i="24" s="1"/>
  <c r="BH21" i="24" s="1"/>
  <c r="BI21" i="24" s="1"/>
  <c r="BE348" i="24"/>
  <c r="BG348" i="24" s="1"/>
  <c r="BH348" i="24" s="1"/>
  <c r="BI348" i="24" s="1"/>
  <c r="BF348" i="24"/>
  <c r="BF645" i="24"/>
  <c r="BE645" i="24"/>
  <c r="BG645" i="24" s="1"/>
  <c r="BH645" i="24" s="1"/>
  <c r="BI645" i="24" s="1"/>
  <c r="BG581" i="24"/>
  <c r="BH581" i="24" s="1"/>
  <c r="BI581" i="24" s="1"/>
  <c r="BE183" i="24"/>
  <c r="BG183" i="24" s="1"/>
  <c r="BH183" i="24" s="1"/>
  <c r="BI183" i="24" s="1"/>
  <c r="BF183" i="24"/>
  <c r="AV667" i="25"/>
  <c r="AU667" i="25"/>
  <c r="BF651" i="24"/>
  <c r="BE651" i="24"/>
  <c r="BG651" i="24" s="1"/>
  <c r="BH651" i="24" s="1"/>
  <c r="BI651" i="24" s="1"/>
  <c r="AV21" i="24"/>
  <c r="BF571" i="25"/>
  <c r="BG571" i="25" s="1"/>
  <c r="BH571" i="25" s="1"/>
  <c r="E357" i="24"/>
  <c r="AO357" i="24"/>
  <c r="AV357" i="24" s="1"/>
  <c r="BD357" i="24"/>
  <c r="E209" i="24"/>
  <c r="AO209" i="24"/>
  <c r="AV209" i="24" s="1"/>
  <c r="BD209" i="24"/>
  <c r="AM309" i="17"/>
  <c r="BB309" i="17"/>
  <c r="AQ88" i="24"/>
  <c r="AN88" i="24"/>
  <c r="AQ201" i="23"/>
  <c r="AN201" i="23"/>
  <c r="AO655" i="24"/>
  <c r="E655" i="24"/>
  <c r="BD655" i="24"/>
  <c r="AM27" i="17"/>
  <c r="AT27" i="17" s="1"/>
  <c r="BB27" i="17"/>
  <c r="AQ17" i="25"/>
  <c r="AN17" i="25"/>
  <c r="E500" i="23"/>
  <c r="AO500" i="23"/>
  <c r="AV500" i="23" s="1"/>
  <c r="BD500" i="23"/>
  <c r="AO179" i="24"/>
  <c r="E179" i="24"/>
  <c r="BD179" i="24"/>
  <c r="BA17" i="17"/>
  <c r="BC17" i="17" s="1"/>
  <c r="BD17" i="17" s="1"/>
  <c r="AP17" i="17"/>
  <c r="AS17" i="17" s="1"/>
  <c r="AQ55" i="25"/>
  <c r="AN55" i="25"/>
  <c r="AQ107" i="23"/>
  <c r="AN107" i="23"/>
  <c r="BC80" i="24"/>
  <c r="F80" i="24"/>
  <c r="AR80" i="24"/>
  <c r="AU80" i="24" s="1"/>
  <c r="AM88" i="17"/>
  <c r="BB88" i="17"/>
  <c r="BD89" i="23"/>
  <c r="E89" i="23"/>
  <c r="AO89" i="23"/>
  <c r="BD633" i="25"/>
  <c r="BF633" i="25" s="1"/>
  <c r="BG633" i="25" s="1"/>
  <c r="BH633" i="25" s="1"/>
  <c r="E633" i="25"/>
  <c r="AO633" i="25"/>
  <c r="AV633" i="25" s="1"/>
  <c r="BC376" i="25"/>
  <c r="BE376" i="25" s="1"/>
  <c r="F376" i="25"/>
  <c r="AR376" i="25"/>
  <c r="AU376" i="25" s="1"/>
  <c r="AR90" i="24"/>
  <c r="F90" i="24"/>
  <c r="BC90" i="24"/>
  <c r="AM151" i="17"/>
  <c r="AT151" i="17" s="1"/>
  <c r="BB151" i="17"/>
  <c r="AR297" i="24"/>
  <c r="F297" i="24"/>
  <c r="BC297" i="24"/>
  <c r="AR6" i="23"/>
  <c r="AU6" i="23" s="1"/>
  <c r="BC6" i="23"/>
  <c r="F6" i="23"/>
  <c r="AM480" i="17"/>
  <c r="BB480" i="17"/>
  <c r="AQ85" i="25"/>
  <c r="AN85" i="25"/>
  <c r="AR13" i="24"/>
  <c r="AU13" i="24" s="1"/>
  <c r="BC13" i="24"/>
  <c r="F13" i="24"/>
  <c r="AQ329" i="23"/>
  <c r="AN329" i="23"/>
  <c r="BF630" i="24"/>
  <c r="BE630" i="24"/>
  <c r="BG630" i="24" s="1"/>
  <c r="BH630" i="24" s="1"/>
  <c r="BI630" i="24" s="1"/>
  <c r="AO393" i="24"/>
  <c r="AV393" i="24" s="1"/>
  <c r="E393" i="24"/>
  <c r="BD393" i="24"/>
  <c r="AE627" i="1"/>
  <c r="AQ346" i="24"/>
  <c r="AN346" i="24"/>
  <c r="AM259" i="17"/>
  <c r="BB259" i="17"/>
  <c r="BC305" i="25"/>
  <c r="BE305" i="25" s="1"/>
  <c r="F305" i="25"/>
  <c r="AR305" i="25"/>
  <c r="AU305" i="25" s="1"/>
  <c r="E239" i="24"/>
  <c r="AO239" i="24"/>
  <c r="BD239" i="24"/>
  <c r="BA12" i="17"/>
  <c r="BC12" i="17" s="1"/>
  <c r="BD12" i="17" s="1"/>
  <c r="AL12" i="17"/>
  <c r="AO12" i="17"/>
  <c r="AN127" i="25"/>
  <c r="AQ127" i="25"/>
  <c r="AQ63" i="23"/>
  <c r="AN63" i="23"/>
  <c r="AE238" i="1"/>
  <c r="F180" i="24"/>
  <c r="BC180" i="24"/>
  <c r="AR180" i="24"/>
  <c r="AO156" i="24"/>
  <c r="AV156" i="24" s="1"/>
  <c r="E156" i="24"/>
  <c r="BD156" i="24"/>
  <c r="E413" i="23"/>
  <c r="AO413" i="23"/>
  <c r="AV413" i="23" s="1"/>
  <c r="BD413" i="23"/>
  <c r="AX159" i="23"/>
  <c r="AW159" i="23"/>
  <c r="AY159" i="23" s="1"/>
  <c r="AZ159" i="23" s="1"/>
  <c r="BA159" i="23" s="1"/>
  <c r="BG542" i="23"/>
  <c r="BH542" i="23" s="1"/>
  <c r="BI542" i="23" s="1"/>
  <c r="AR370" i="24"/>
  <c r="AU370" i="24" s="1"/>
  <c r="F370" i="24"/>
  <c r="BC370" i="24"/>
  <c r="AO567" i="17"/>
  <c r="AL567" i="17"/>
  <c r="AQ258" i="25"/>
  <c r="AN258" i="25"/>
  <c r="AE371" i="1"/>
  <c r="BC535" i="24"/>
  <c r="AR535" i="24"/>
  <c r="AU535" i="24" s="1"/>
  <c r="F535" i="24"/>
  <c r="AO365" i="17"/>
  <c r="AS365" i="17" s="1"/>
  <c r="AL365" i="17"/>
  <c r="AQ349" i="24"/>
  <c r="AN349" i="24"/>
  <c r="F69" i="23"/>
  <c r="AR69" i="23"/>
  <c r="AU69" i="23" s="1"/>
  <c r="BC69" i="23"/>
  <c r="AP549" i="17"/>
  <c r="AS549" i="17" s="1"/>
  <c r="BA549" i="17"/>
  <c r="BC549" i="17" s="1"/>
  <c r="BD549" i="17" s="1"/>
  <c r="AN110" i="25"/>
  <c r="AQ110" i="25"/>
  <c r="AQ117" i="24"/>
  <c r="AN117" i="24"/>
  <c r="E340" i="23"/>
  <c r="AO340" i="23"/>
  <c r="BD340" i="23"/>
  <c r="AM235" i="17"/>
  <c r="AT235" i="17" s="1"/>
  <c r="BB235" i="17"/>
  <c r="BC658" i="25"/>
  <c r="BE658" i="25" s="1"/>
  <c r="F658" i="25"/>
  <c r="AQ658" i="25"/>
  <c r="AU658" i="25" s="1"/>
  <c r="AN658" i="25"/>
  <c r="BC532" i="24"/>
  <c r="AR532" i="24"/>
  <c r="AU532" i="24" s="1"/>
  <c r="F532" i="24"/>
  <c r="AO89" i="24"/>
  <c r="AV89" i="24" s="1"/>
  <c r="E89" i="24"/>
  <c r="BD89" i="24"/>
  <c r="E214" i="23"/>
  <c r="AO214" i="23"/>
  <c r="AV214" i="23" s="1"/>
  <c r="BD214" i="23"/>
  <c r="AO3" i="17"/>
  <c r="AL3" i="17"/>
  <c r="BC329" i="25"/>
  <c r="BE329" i="25" s="1"/>
  <c r="F329" i="25"/>
  <c r="AR329" i="25"/>
  <c r="AU329" i="25" s="1"/>
  <c r="AO333" i="25"/>
  <c r="AV333" i="25" s="1"/>
  <c r="BD333" i="25"/>
  <c r="BF333" i="25" s="1"/>
  <c r="BG333" i="25" s="1"/>
  <c r="BH333" i="25" s="1"/>
  <c r="E333" i="25"/>
  <c r="AS533" i="17"/>
  <c r="AT533" i="17"/>
  <c r="AV453" i="17"/>
  <c r="AU453" i="17"/>
  <c r="BE572" i="17"/>
  <c r="BF572" i="17" s="1"/>
  <c r="AV563" i="25"/>
  <c r="AY563" i="25" s="1"/>
  <c r="AZ563" i="25" s="1"/>
  <c r="BA563" i="25" s="1"/>
  <c r="AV120" i="23"/>
  <c r="AY120" i="23" s="1"/>
  <c r="AZ120" i="23" s="1"/>
  <c r="BA120" i="23" s="1"/>
  <c r="AU665" i="25"/>
  <c r="AV665" i="25"/>
  <c r="AU523" i="23"/>
  <c r="AV364" i="24"/>
  <c r="AV611" i="25"/>
  <c r="AW201" i="24"/>
  <c r="AX201" i="24"/>
  <c r="BE10" i="17"/>
  <c r="BF10" i="17" s="1"/>
  <c r="AY11" i="23"/>
  <c r="AZ11" i="23" s="1"/>
  <c r="BA11" i="23" s="1"/>
  <c r="AQ438" i="23"/>
  <c r="AN438" i="23"/>
  <c r="AE268" i="1"/>
  <c r="BC305" i="24"/>
  <c r="AR305" i="24"/>
  <c r="AU305" i="24" s="1"/>
  <c r="F305" i="24"/>
  <c r="AM50" i="17"/>
  <c r="BB50" i="17"/>
  <c r="BC659" i="25"/>
  <c r="BE659" i="25" s="1"/>
  <c r="F659" i="25"/>
  <c r="AQ659" i="25"/>
  <c r="AU659" i="25" s="1"/>
  <c r="AN659" i="25"/>
  <c r="AM85" i="17"/>
  <c r="AT85" i="17" s="1"/>
  <c r="BB85" i="17"/>
  <c r="BD556" i="25"/>
  <c r="BF556" i="25" s="1"/>
  <c r="BG556" i="25" s="1"/>
  <c r="BH556" i="25" s="1"/>
  <c r="AO210" i="23"/>
  <c r="AV210" i="23" s="1"/>
  <c r="E210" i="23"/>
  <c r="BD210" i="23"/>
  <c r="BD7" i="24"/>
  <c r="E7" i="24"/>
  <c r="AO7" i="24"/>
  <c r="AV7" i="24" s="1"/>
  <c r="AO621" i="17"/>
  <c r="AL621" i="17"/>
  <c r="BC169" i="25"/>
  <c r="BE169" i="25" s="1"/>
  <c r="F169" i="25"/>
  <c r="AR169" i="25"/>
  <c r="AU169" i="25" s="1"/>
  <c r="E572" i="23"/>
  <c r="BD572" i="23"/>
  <c r="AO572" i="23"/>
  <c r="F618" i="25"/>
  <c r="AQ618" i="25"/>
  <c r="AU618" i="25" s="1"/>
  <c r="BC618" i="25"/>
  <c r="BE618" i="25" s="1"/>
  <c r="AN618" i="25"/>
  <c r="E429" i="23"/>
  <c r="BD429" i="23"/>
  <c r="AO429" i="23"/>
  <c r="AE156" i="1"/>
  <c r="E133" i="24"/>
  <c r="AO133" i="24"/>
  <c r="AV133" i="24" s="1"/>
  <c r="BD133" i="24"/>
  <c r="F197" i="23"/>
  <c r="BC197" i="23"/>
  <c r="AR197" i="23"/>
  <c r="AU197" i="23" s="1"/>
  <c r="BC500" i="23"/>
  <c r="F500" i="23"/>
  <c r="AR500" i="23"/>
  <c r="AU500" i="23" s="1"/>
  <c r="AM447" i="17"/>
  <c r="AT447" i="17" s="1"/>
  <c r="BB447" i="17"/>
  <c r="AQ526" i="25"/>
  <c r="AN526" i="25"/>
  <c r="AR171" i="24"/>
  <c r="AU171" i="24" s="1"/>
  <c r="F171" i="24"/>
  <c r="BC171" i="24"/>
  <c r="AR285" i="24"/>
  <c r="AU285" i="24" s="1"/>
  <c r="BC285" i="24"/>
  <c r="F285" i="24"/>
  <c r="E105" i="23"/>
  <c r="AO105" i="23"/>
  <c r="AV105" i="23" s="1"/>
  <c r="BD105" i="23"/>
  <c r="AO111" i="24"/>
  <c r="AV111" i="24" s="1"/>
  <c r="E111" i="24"/>
  <c r="BD111" i="24"/>
  <c r="AN358" i="23"/>
  <c r="AQ358" i="23"/>
  <c r="AV358" i="23" s="1"/>
  <c r="AQ89" i="24"/>
  <c r="AN89" i="24"/>
  <c r="AO128" i="17"/>
  <c r="AL128" i="17"/>
  <c r="BD34" i="25"/>
  <c r="BF34" i="25" s="1"/>
  <c r="BG34" i="25" s="1"/>
  <c r="BH34" i="25" s="1"/>
  <c r="AO34" i="25"/>
  <c r="AV34" i="25" s="1"/>
  <c r="E34" i="25"/>
  <c r="AN157" i="24"/>
  <c r="AQ157" i="24"/>
  <c r="AV157" i="24" s="1"/>
  <c r="BA576" i="17"/>
  <c r="BC576" i="17" s="1"/>
  <c r="BD576" i="17" s="1"/>
  <c r="AP576" i="17"/>
  <c r="AS576" i="17" s="1"/>
  <c r="AE255" i="1"/>
  <c r="BC154" i="25"/>
  <c r="BE154" i="25" s="1"/>
  <c r="BF154" i="25" s="1"/>
  <c r="BG154" i="25" s="1"/>
  <c r="BH154" i="25" s="1"/>
  <c r="F154" i="25"/>
  <c r="AR154" i="25"/>
  <c r="AU154" i="25" s="1"/>
  <c r="AQ389" i="24"/>
  <c r="AU389" i="24" s="1"/>
  <c r="AN389" i="24"/>
  <c r="AM562" i="17"/>
  <c r="AT562" i="17" s="1"/>
  <c r="BB562" i="17"/>
  <c r="AR527" i="25"/>
  <c r="AU527" i="25" s="1"/>
  <c r="BC527" i="25"/>
  <c r="BE527" i="25" s="1"/>
  <c r="F527" i="25"/>
  <c r="BC424" i="24"/>
  <c r="F424" i="24"/>
  <c r="AR424" i="24"/>
  <c r="AU424" i="24" s="1"/>
  <c r="AP403" i="17"/>
  <c r="AS403" i="17" s="1"/>
  <c r="BA403" i="17"/>
  <c r="BC403" i="17" s="1"/>
  <c r="BD403" i="17" s="1"/>
  <c r="BD48" i="25"/>
  <c r="BF48" i="25" s="1"/>
  <c r="BG48" i="25" s="1"/>
  <c r="BH48" i="25" s="1"/>
  <c r="AO48" i="25"/>
  <c r="AV48" i="25" s="1"/>
  <c r="E48" i="25"/>
  <c r="BC52" i="23"/>
  <c r="AR52" i="23"/>
  <c r="AU52" i="23" s="1"/>
  <c r="F52" i="23"/>
  <c r="AE281" i="1"/>
  <c r="AQ377" i="24"/>
  <c r="AN377" i="24"/>
  <c r="AM119" i="17"/>
  <c r="AT119" i="17" s="1"/>
  <c r="BB119" i="17"/>
  <c r="BC635" i="25"/>
  <c r="BE635" i="25" s="1"/>
  <c r="AQ635" i="25"/>
  <c r="AU635" i="25" s="1"/>
  <c r="F635" i="25"/>
  <c r="AN635" i="25"/>
  <c r="AQ63" i="24"/>
  <c r="AU63" i="24" s="1"/>
  <c r="AN63" i="24"/>
  <c r="AQ110" i="23"/>
  <c r="AN110" i="23"/>
  <c r="AQ636" i="24"/>
  <c r="AU636" i="24" s="1"/>
  <c r="AN636" i="24"/>
  <c r="BC636" i="24"/>
  <c r="F636" i="24"/>
  <c r="BC117" i="24"/>
  <c r="AR117" i="24"/>
  <c r="F117" i="24"/>
  <c r="AP299" i="17"/>
  <c r="BA299" i="17"/>
  <c r="BC299" i="17" s="1"/>
  <c r="BD299" i="17" s="1"/>
  <c r="BD2" i="25"/>
  <c r="BF2" i="25" s="1"/>
  <c r="BG2" i="25" s="1"/>
  <c r="BH2" i="25" s="1"/>
  <c r="E2" i="25"/>
  <c r="AO2" i="25"/>
  <c r="BF330" i="23"/>
  <c r="BE330" i="23"/>
  <c r="BG330" i="23" s="1"/>
  <c r="BH330" i="23" s="1"/>
  <c r="BI330" i="23" s="1"/>
  <c r="AV565" i="25"/>
  <c r="AQ138" i="25"/>
  <c r="AN138" i="25"/>
  <c r="AQ129" i="23"/>
  <c r="AN129" i="23"/>
  <c r="AE659" i="1"/>
  <c r="AR534" i="25"/>
  <c r="AU534" i="25" s="1"/>
  <c r="F534" i="25"/>
  <c r="BC534" i="25"/>
  <c r="BE534" i="25" s="1"/>
  <c r="BC95" i="25"/>
  <c r="BE95" i="25" s="1"/>
  <c r="AR95" i="25"/>
  <c r="AU95" i="25" s="1"/>
  <c r="F95" i="25"/>
  <c r="AT450" i="17"/>
  <c r="BF211" i="25"/>
  <c r="BG211" i="25" s="1"/>
  <c r="BH211" i="25" s="1"/>
  <c r="AU374" i="17"/>
  <c r="AW374" i="17" s="1"/>
  <c r="AX374" i="17" s="1"/>
  <c r="AY374" i="17" s="1"/>
  <c r="AV374" i="17"/>
  <c r="BC228" i="23"/>
  <c r="AR228" i="23"/>
  <c r="AU228" i="23" s="1"/>
  <c r="F228" i="23"/>
  <c r="BG650" i="24"/>
  <c r="BH650" i="24" s="1"/>
  <c r="BI650" i="24" s="1"/>
  <c r="AU142" i="24"/>
  <c r="AN617" i="24"/>
  <c r="AX559" i="24"/>
  <c r="AW559" i="24"/>
  <c r="AY559" i="24" s="1"/>
  <c r="AZ559" i="24" s="1"/>
  <c r="BA559" i="24" s="1"/>
  <c r="AV563" i="24"/>
  <c r="AY563" i="24" s="1"/>
  <c r="AZ563" i="24" s="1"/>
  <c r="BA563" i="24" s="1"/>
  <c r="AT539" i="17"/>
  <c r="AS539" i="17"/>
  <c r="BE158" i="23"/>
  <c r="BG158" i="23" s="1"/>
  <c r="BH158" i="23" s="1"/>
  <c r="BI158" i="23" s="1"/>
  <c r="BF158" i="23"/>
  <c r="BF230" i="25"/>
  <c r="BG230" i="25" s="1"/>
  <c r="BH230" i="25" s="1"/>
  <c r="BF589" i="24"/>
  <c r="BE589" i="24"/>
  <c r="BG589" i="24" s="1"/>
  <c r="BH589" i="24" s="1"/>
  <c r="BI589" i="24" s="1"/>
  <c r="BE55" i="17"/>
  <c r="BF55" i="17" s="1"/>
  <c r="AU121" i="17"/>
  <c r="AW121" i="17" s="1"/>
  <c r="AX121" i="17" s="1"/>
  <c r="AY121" i="17" s="1"/>
  <c r="AV121" i="17"/>
  <c r="AS402" i="17"/>
  <c r="AT213" i="17"/>
  <c r="AW579" i="24"/>
  <c r="AY579" i="24" s="1"/>
  <c r="AZ579" i="24" s="1"/>
  <c r="BA579" i="24" s="1"/>
  <c r="AX579" i="24"/>
  <c r="AU644" i="25"/>
  <c r="AV644" i="25"/>
  <c r="BF344" i="23"/>
  <c r="BE344" i="23"/>
  <c r="BG344" i="23" s="1"/>
  <c r="BH344" i="23" s="1"/>
  <c r="BI344" i="23" s="1"/>
  <c r="BE374" i="17"/>
  <c r="BF374" i="17" s="1"/>
  <c r="AU643" i="25"/>
  <c r="AV643" i="25"/>
  <c r="AV351" i="25"/>
  <c r="BG579" i="24"/>
  <c r="BH579" i="24" s="1"/>
  <c r="BI579" i="24" s="1"/>
  <c r="AM621" i="17"/>
  <c r="AT621" i="17" s="1"/>
  <c r="BB621" i="17"/>
  <c r="BD360" i="25"/>
  <c r="BF360" i="25" s="1"/>
  <c r="BG360" i="25" s="1"/>
  <c r="BH360" i="25" s="1"/>
  <c r="E360" i="25"/>
  <c r="AO360" i="25"/>
  <c r="AV360" i="25" s="1"/>
  <c r="E150" i="23"/>
  <c r="AO150" i="23"/>
  <c r="AV150" i="23" s="1"/>
  <c r="BD150" i="23"/>
  <c r="AO134" i="24"/>
  <c r="AV134" i="24" s="1"/>
  <c r="BD134" i="24"/>
  <c r="E134" i="24"/>
  <c r="AM153" i="17"/>
  <c r="AT153" i="17" s="1"/>
  <c r="BB153" i="17"/>
  <c r="BC135" i="25"/>
  <c r="BE135" i="25" s="1"/>
  <c r="AR135" i="25"/>
  <c r="F135" i="25"/>
  <c r="AR85" i="23"/>
  <c r="AU85" i="23" s="1"/>
  <c r="BC85" i="23"/>
  <c r="F85" i="23"/>
  <c r="AE292" i="1"/>
  <c r="E177" i="24"/>
  <c r="AO177" i="24"/>
  <c r="AV177" i="24" s="1"/>
  <c r="BD177" i="24"/>
  <c r="E21" i="23"/>
  <c r="AO21" i="23"/>
  <c r="BD21" i="23"/>
  <c r="AE234" i="1"/>
  <c r="E72" i="24"/>
  <c r="BD72" i="24"/>
  <c r="AO72" i="24"/>
  <c r="AV72" i="24" s="1"/>
  <c r="AL259" i="17"/>
  <c r="AO259" i="17"/>
  <c r="BC304" i="25"/>
  <c r="BE304" i="25" s="1"/>
  <c r="AR304" i="25"/>
  <c r="AU304" i="25" s="1"/>
  <c r="F304" i="25"/>
  <c r="AQ46" i="24"/>
  <c r="AV46" i="24" s="1"/>
  <c r="AN46" i="24"/>
  <c r="AM73" i="17"/>
  <c r="AT73" i="17" s="1"/>
  <c r="BB73" i="17"/>
  <c r="BC116" i="25"/>
  <c r="BE116" i="25" s="1"/>
  <c r="AR116" i="25"/>
  <c r="AU116" i="25" s="1"/>
  <c r="F116" i="25"/>
  <c r="AM36" i="17"/>
  <c r="AT36" i="17" s="1"/>
  <c r="BB36" i="17"/>
  <c r="BD21" i="25"/>
  <c r="BF21" i="25" s="1"/>
  <c r="BG21" i="25" s="1"/>
  <c r="BH21" i="25" s="1"/>
  <c r="AO21" i="25"/>
  <c r="AV21" i="25" s="1"/>
  <c r="E21" i="25"/>
  <c r="AQ452" i="23"/>
  <c r="AN452" i="23"/>
  <c r="AE250" i="1"/>
  <c r="BD24" i="24"/>
  <c r="E24" i="24"/>
  <c r="AO24" i="24"/>
  <c r="AV24" i="24" s="1"/>
  <c r="AR136" i="23"/>
  <c r="F136" i="23"/>
  <c r="BC136" i="23"/>
  <c r="AQ42" i="24"/>
  <c r="AN42" i="24"/>
  <c r="AN200" i="23"/>
  <c r="AQ200" i="23"/>
  <c r="AV200" i="23" s="1"/>
  <c r="AE385" i="1"/>
  <c r="BC10" i="25"/>
  <c r="BE10" i="25" s="1"/>
  <c r="AR10" i="25"/>
  <c r="AU10" i="25" s="1"/>
  <c r="F10" i="25"/>
  <c r="AQ14" i="24"/>
  <c r="AN14" i="24"/>
  <c r="AM338" i="17"/>
  <c r="AT338" i="17" s="1"/>
  <c r="BB338" i="17"/>
  <c r="AO78" i="25"/>
  <c r="AV78" i="25" s="1"/>
  <c r="E78" i="25"/>
  <c r="BD78" i="25"/>
  <c r="BF78" i="25" s="1"/>
  <c r="BG78" i="25" s="1"/>
  <c r="BH78" i="25" s="1"/>
  <c r="AR7" i="23"/>
  <c r="BC7" i="23"/>
  <c r="F7" i="23"/>
  <c r="AO299" i="17"/>
  <c r="AL299" i="17"/>
  <c r="BC56" i="25"/>
  <c r="BE56" i="25" s="1"/>
  <c r="F56" i="25"/>
  <c r="AR56" i="25"/>
  <c r="AU56" i="25" s="1"/>
  <c r="AR209" i="24"/>
  <c r="AU209" i="24" s="1"/>
  <c r="BC209" i="24"/>
  <c r="F209" i="24"/>
  <c r="AQ155" i="23"/>
  <c r="AN155" i="23"/>
  <c r="AP562" i="17"/>
  <c r="AS562" i="17" s="1"/>
  <c r="BA562" i="17"/>
  <c r="BC562" i="17" s="1"/>
  <c r="BD562" i="17" s="1"/>
  <c r="AO304" i="17"/>
  <c r="AL304" i="17"/>
  <c r="AU671" i="23"/>
  <c r="AV671" i="23"/>
  <c r="AV569" i="24"/>
  <c r="AU569" i="24"/>
  <c r="E337" i="23"/>
  <c r="BD337" i="23"/>
  <c r="AO337" i="23"/>
  <c r="AV337" i="23" s="1"/>
  <c r="AM525" i="17"/>
  <c r="AT525" i="17" s="1"/>
  <c r="BB525" i="17"/>
  <c r="AQ96" i="25"/>
  <c r="AN96" i="25"/>
  <c r="AR206" i="24"/>
  <c r="F206" i="24"/>
  <c r="BC206" i="24"/>
  <c r="F81" i="23"/>
  <c r="AR81" i="23"/>
  <c r="AU81" i="23" s="1"/>
  <c r="BC81" i="23"/>
  <c r="AO297" i="24"/>
  <c r="AV297" i="24" s="1"/>
  <c r="E297" i="24"/>
  <c r="BD297" i="24"/>
  <c r="AO141" i="17"/>
  <c r="AL141" i="17"/>
  <c r="BC623" i="25"/>
  <c r="BE623" i="25" s="1"/>
  <c r="AQ623" i="25"/>
  <c r="AU623" i="25" s="1"/>
  <c r="F623" i="25"/>
  <c r="AN623" i="25"/>
  <c r="E409" i="24"/>
  <c r="BD409" i="24"/>
  <c r="AO409" i="24"/>
  <c r="AV409" i="24" s="1"/>
  <c r="AE314" i="1"/>
  <c r="AO339" i="24"/>
  <c r="AV339" i="24" s="1"/>
  <c r="E339" i="24"/>
  <c r="BD339" i="24"/>
  <c r="AO66" i="24"/>
  <c r="AV66" i="24" s="1"/>
  <c r="E66" i="24"/>
  <c r="BD66" i="24"/>
  <c r="BG124" i="23"/>
  <c r="BH124" i="23" s="1"/>
  <c r="BI124" i="23" s="1"/>
  <c r="AO355" i="23"/>
  <c r="BD355" i="23"/>
  <c r="E355" i="23"/>
  <c r="AN168" i="24"/>
  <c r="AQ168" i="24"/>
  <c r="AV168" i="24" s="1"/>
  <c r="BC97" i="25"/>
  <c r="BE97" i="25" s="1"/>
  <c r="F97" i="25"/>
  <c r="AR97" i="25"/>
  <c r="AU97" i="25" s="1"/>
  <c r="AQ222" i="24"/>
  <c r="AN222" i="24"/>
  <c r="AP328" i="17"/>
  <c r="AS328" i="17" s="1"/>
  <c r="BA328" i="17"/>
  <c r="BC328" i="17" s="1"/>
  <c r="BD328" i="17" s="1"/>
  <c r="AV641" i="24"/>
  <c r="AU641" i="24"/>
  <c r="AV647" i="24"/>
  <c r="AU647" i="24"/>
  <c r="AU664" i="25"/>
  <c r="AV664" i="25"/>
  <c r="BE578" i="17"/>
  <c r="BF578" i="17" s="1"/>
  <c r="Q154" i="2"/>
  <c r="M336" i="1"/>
  <c r="M343" i="1"/>
  <c r="Q161" i="2"/>
  <c r="M342" i="1"/>
  <c r="Q160" i="2"/>
  <c r="M335" i="1"/>
  <c r="Q153" i="2"/>
  <c r="Q158" i="2"/>
  <c r="M339" i="1"/>
  <c r="Q157" i="2"/>
  <c r="M334" i="1"/>
  <c r="Q152" i="2"/>
  <c r="M338" i="1"/>
  <c r="Q156" i="2"/>
  <c r="M337" i="1"/>
  <c r="Q155" i="2"/>
  <c r="Q159" i="2"/>
  <c r="AT368" i="17" l="1"/>
  <c r="AY362" i="23"/>
  <c r="AZ362" i="23" s="1"/>
  <c r="BA362" i="23" s="1"/>
  <c r="BE498" i="17"/>
  <c r="BF498" i="17" s="1"/>
  <c r="BE206" i="17"/>
  <c r="BF206" i="17" s="1"/>
  <c r="BE241" i="17"/>
  <c r="BF241" i="17" s="1"/>
  <c r="BE48" i="17"/>
  <c r="BF48" i="17" s="1"/>
  <c r="BE137" i="17"/>
  <c r="BF137" i="17" s="1"/>
  <c r="BE418" i="17"/>
  <c r="BF418" i="17" s="1"/>
  <c r="BE338" i="17"/>
  <c r="BF338" i="17" s="1"/>
  <c r="BE609" i="17"/>
  <c r="BF609" i="17" s="1"/>
  <c r="BE73" i="17"/>
  <c r="BF73" i="17" s="1"/>
  <c r="BE567" i="17"/>
  <c r="BF567" i="17" s="1"/>
  <c r="BE67" i="17"/>
  <c r="BF67" i="17" s="1"/>
  <c r="BE386" i="17"/>
  <c r="BF386" i="17" s="1"/>
  <c r="BE251" i="17"/>
  <c r="BF251" i="17" s="1"/>
  <c r="BE21" i="17"/>
  <c r="BF21" i="17" s="1"/>
  <c r="BE437" i="17"/>
  <c r="BF437" i="17" s="1"/>
  <c r="BE451" i="17"/>
  <c r="BF451" i="17" s="1"/>
  <c r="BE27" i="17"/>
  <c r="BF27" i="17" s="1"/>
  <c r="BE38" i="17"/>
  <c r="BF38" i="17" s="1"/>
  <c r="BE50" i="17"/>
  <c r="BF50" i="17" s="1"/>
  <c r="BE144" i="17"/>
  <c r="BF144" i="17" s="1"/>
  <c r="BE88" i="17"/>
  <c r="BF88" i="17" s="1"/>
  <c r="BE412" i="17"/>
  <c r="BF412" i="17" s="1"/>
  <c r="BE87" i="17"/>
  <c r="BF87" i="17" s="1"/>
  <c r="BE544" i="17"/>
  <c r="BF544" i="17" s="1"/>
  <c r="BE326" i="17"/>
  <c r="BF326" i="17" s="1"/>
  <c r="BE47" i="17"/>
  <c r="BF47" i="17" s="1"/>
  <c r="BE190" i="17"/>
  <c r="BF190" i="17" s="1"/>
  <c r="BE86" i="17"/>
  <c r="BF86" i="17" s="1"/>
  <c r="BE150" i="17"/>
  <c r="BF150" i="17" s="1"/>
  <c r="BE36" i="17"/>
  <c r="BF36" i="17" s="1"/>
  <c r="BE447" i="17"/>
  <c r="BF447" i="17" s="1"/>
  <c r="BE280" i="17"/>
  <c r="BF280" i="17" s="1"/>
  <c r="BE215" i="17"/>
  <c r="BF215" i="17" s="1"/>
  <c r="BE153" i="17"/>
  <c r="BF153" i="17" s="1"/>
  <c r="BE493" i="17"/>
  <c r="BF493" i="17" s="1"/>
  <c r="BE7" i="17"/>
  <c r="BF7" i="17" s="1"/>
  <c r="BE483" i="17"/>
  <c r="BF483" i="17" s="1"/>
  <c r="BE632" i="17"/>
  <c r="BF632" i="17" s="1"/>
  <c r="BE235" i="17"/>
  <c r="BF235" i="17" s="1"/>
  <c r="BE534" i="17"/>
  <c r="BF534" i="17" s="1"/>
  <c r="BE214" i="17"/>
  <c r="BF214" i="17" s="1"/>
  <c r="BE496" i="17"/>
  <c r="BF496" i="17" s="1"/>
  <c r="BE2" i="17"/>
  <c r="BF2" i="17" s="1"/>
  <c r="BE52" i="17"/>
  <c r="BF52" i="17" s="1"/>
  <c r="BE124" i="17"/>
  <c r="BF124" i="17" s="1"/>
  <c r="BE20" i="17"/>
  <c r="BF20" i="17" s="1"/>
  <c r="BE371" i="17"/>
  <c r="BF371" i="17" s="1"/>
  <c r="BE365" i="17"/>
  <c r="BF365" i="17" s="1"/>
  <c r="BE94" i="17"/>
  <c r="BF94" i="17" s="1"/>
  <c r="BE23" i="17"/>
  <c r="BF23" i="17" s="1"/>
  <c r="BE152" i="17"/>
  <c r="BF152" i="17" s="1"/>
  <c r="BE119" i="17"/>
  <c r="BF119" i="17" s="1"/>
  <c r="BE175" i="17"/>
  <c r="BF175" i="17" s="1"/>
  <c r="BE524" i="17"/>
  <c r="BF524" i="17" s="1"/>
  <c r="BE171" i="17"/>
  <c r="BF171" i="17" s="1"/>
  <c r="BE527" i="17"/>
  <c r="BF527" i="17" s="1"/>
  <c r="BE346" i="17"/>
  <c r="BF346" i="17" s="1"/>
  <c r="BE3" i="17"/>
  <c r="BF3" i="17" s="1"/>
  <c r="BE100" i="17"/>
  <c r="BF100" i="17" s="1"/>
  <c r="BE331" i="17"/>
  <c r="BF331" i="17" s="1"/>
  <c r="BE392" i="17"/>
  <c r="BF392" i="17" s="1"/>
  <c r="BE263" i="17"/>
  <c r="BF263" i="17" s="1"/>
  <c r="BE316" i="17"/>
  <c r="BF316" i="17" s="1"/>
  <c r="BE315" i="17"/>
  <c r="BF315" i="17" s="1"/>
  <c r="BE309" i="17"/>
  <c r="BF309" i="17" s="1"/>
  <c r="BE607" i="17"/>
  <c r="BF607" i="17" s="1"/>
  <c r="BE154" i="17"/>
  <c r="BF154" i="17" s="1"/>
  <c r="BE149" i="17"/>
  <c r="BF149" i="17" s="1"/>
  <c r="BE59" i="17"/>
  <c r="BF59" i="17" s="1"/>
  <c r="BE37" i="17"/>
  <c r="BF37" i="17" s="1"/>
  <c r="BE63" i="17"/>
  <c r="BF63" i="17" s="1"/>
  <c r="BE199" i="17"/>
  <c r="BF199" i="17" s="1"/>
  <c r="BD573" i="17"/>
  <c r="BE573" i="17" s="1"/>
  <c r="BF573" i="17" s="1"/>
  <c r="BE71" i="17"/>
  <c r="BF71" i="17" s="1"/>
  <c r="BE261" i="17"/>
  <c r="BF261" i="17" s="1"/>
  <c r="BE399" i="17"/>
  <c r="BF399" i="17" s="1"/>
  <c r="BE182" i="17"/>
  <c r="BF182" i="17" s="1"/>
  <c r="BE259" i="17"/>
  <c r="BF259" i="17" s="1"/>
  <c r="BE560" i="17"/>
  <c r="BF560" i="17" s="1"/>
  <c r="BD395" i="17"/>
  <c r="BE395" i="17" s="1"/>
  <c r="BF395" i="17" s="1"/>
  <c r="BE562" i="17"/>
  <c r="BF562" i="17" s="1"/>
  <c r="BE480" i="17"/>
  <c r="BF480" i="17" s="1"/>
  <c r="BE377" i="17"/>
  <c r="BF377" i="17" s="1"/>
  <c r="BE234" i="17"/>
  <c r="BF234" i="17" s="1"/>
  <c r="BE518" i="17"/>
  <c r="BF518" i="17" s="1"/>
  <c r="BE561" i="17"/>
  <c r="BF561" i="17" s="1"/>
  <c r="BE218" i="17"/>
  <c r="BF218" i="17" s="1"/>
  <c r="BD114" i="17"/>
  <c r="BE114" i="17" s="1"/>
  <c r="BF114" i="17" s="1"/>
  <c r="BE113" i="17"/>
  <c r="BF113" i="17" s="1"/>
  <c r="BE195" i="17"/>
  <c r="BF195" i="17" s="1"/>
  <c r="BE117" i="17"/>
  <c r="BF117" i="17" s="1"/>
  <c r="BE83" i="17"/>
  <c r="BF83" i="17" s="1"/>
  <c r="BE17" i="17"/>
  <c r="BF17" i="17" s="1"/>
  <c r="BE381" i="17"/>
  <c r="BF381" i="17" s="1"/>
  <c r="BE77" i="17"/>
  <c r="BF77" i="17" s="1"/>
  <c r="AX182" i="24"/>
  <c r="AW182" i="24"/>
  <c r="BE131" i="24"/>
  <c r="BG131" i="24" s="1"/>
  <c r="BH131" i="24" s="1"/>
  <c r="BI131" i="24" s="1"/>
  <c r="BF131" i="24"/>
  <c r="AU88" i="17"/>
  <c r="AW88" i="17" s="1"/>
  <c r="AX88" i="17" s="1"/>
  <c r="AY88" i="17" s="1"/>
  <c r="AV88" i="17"/>
  <c r="AW208" i="24"/>
  <c r="AX208" i="24"/>
  <c r="BF367" i="23"/>
  <c r="BE367" i="23"/>
  <c r="AU175" i="17"/>
  <c r="AV175" i="17"/>
  <c r="AX310" i="23"/>
  <c r="AW310" i="23"/>
  <c r="AW666" i="25"/>
  <c r="AX666" i="25"/>
  <c r="AV137" i="17"/>
  <c r="AU137" i="17"/>
  <c r="AW137" i="17" s="1"/>
  <c r="AX137" i="17" s="1"/>
  <c r="AY137" i="17" s="1"/>
  <c r="BF533" i="23"/>
  <c r="BE533" i="23"/>
  <c r="AP561" i="23"/>
  <c r="AN561" i="23"/>
  <c r="AW115" i="25"/>
  <c r="AX115" i="25"/>
  <c r="AW351" i="25"/>
  <c r="AY351" i="25" s="1"/>
  <c r="AZ351" i="25" s="1"/>
  <c r="BA351" i="25" s="1"/>
  <c r="AX351" i="25"/>
  <c r="BE194" i="17"/>
  <c r="BF194" i="17" s="1"/>
  <c r="BE4" i="24"/>
  <c r="BF4" i="24"/>
  <c r="AV29" i="25"/>
  <c r="AT451" i="17"/>
  <c r="AS451" i="17"/>
  <c r="AX533" i="24"/>
  <c r="AY533" i="24" s="1"/>
  <c r="AZ533" i="24" s="1"/>
  <c r="BA533" i="24" s="1"/>
  <c r="AW533" i="24"/>
  <c r="AX201" i="25"/>
  <c r="AW201" i="25"/>
  <c r="AU29" i="25"/>
  <c r="AW54" i="23"/>
  <c r="AX54" i="23"/>
  <c r="AW15" i="17"/>
  <c r="AX15" i="17" s="1"/>
  <c r="AY15" i="17" s="1"/>
  <c r="AX250" i="23"/>
  <c r="AW250" i="23"/>
  <c r="AP658" i="23"/>
  <c r="AN658" i="23"/>
  <c r="AX155" i="25"/>
  <c r="AW155" i="25"/>
  <c r="BF168" i="24"/>
  <c r="BE168" i="24"/>
  <c r="AV113" i="17"/>
  <c r="AU113" i="17"/>
  <c r="AW113" i="17" s="1"/>
  <c r="AX113" i="17" s="1"/>
  <c r="AY113" i="17" s="1"/>
  <c r="AX429" i="23"/>
  <c r="AW429" i="23"/>
  <c r="AY429" i="23" s="1"/>
  <c r="AZ429" i="23" s="1"/>
  <c r="BA429" i="23" s="1"/>
  <c r="BE84" i="24"/>
  <c r="BF84" i="24"/>
  <c r="AV539" i="17"/>
  <c r="AU539" i="17"/>
  <c r="AW539" i="17" s="1"/>
  <c r="AX539" i="17" s="1"/>
  <c r="AY539" i="17" s="1"/>
  <c r="AX95" i="25"/>
  <c r="AW95" i="25"/>
  <c r="BF424" i="24"/>
  <c r="BE424" i="24"/>
  <c r="BE285" i="24"/>
  <c r="BF285" i="24"/>
  <c r="BF535" i="24"/>
  <c r="BE535" i="24"/>
  <c r="BG535" i="24" s="1"/>
  <c r="BH535" i="24" s="1"/>
  <c r="BI535" i="24" s="1"/>
  <c r="BE6" i="23"/>
  <c r="BF6" i="23"/>
  <c r="AV89" i="23"/>
  <c r="BF102" i="24"/>
  <c r="BE102" i="24"/>
  <c r="BG119" i="24"/>
  <c r="BH119" i="24" s="1"/>
  <c r="BI119" i="24" s="1"/>
  <c r="AX82" i="24"/>
  <c r="AW82" i="24"/>
  <c r="AU121" i="23"/>
  <c r="AV121" i="23"/>
  <c r="BE299" i="17"/>
  <c r="BF299" i="17" s="1"/>
  <c r="AV78" i="17"/>
  <c r="AU78" i="17"/>
  <c r="AP635" i="23"/>
  <c r="AN635" i="23"/>
  <c r="AV56" i="23"/>
  <c r="BF221" i="24"/>
  <c r="BE221" i="24"/>
  <c r="AX635" i="24"/>
  <c r="AW635" i="24"/>
  <c r="AY635" i="24" s="1"/>
  <c r="AZ635" i="24" s="1"/>
  <c r="BA635" i="24" s="1"/>
  <c r="AW568" i="23"/>
  <c r="AX568" i="23"/>
  <c r="BF45" i="25"/>
  <c r="BG45" i="25" s="1"/>
  <c r="BH45" i="25" s="1"/>
  <c r="AV658" i="25"/>
  <c r="AV221" i="23"/>
  <c r="AW27" i="24"/>
  <c r="AX27" i="24"/>
  <c r="AW310" i="24"/>
  <c r="AY310" i="24" s="1"/>
  <c r="AZ310" i="24" s="1"/>
  <c r="BA310" i="24" s="1"/>
  <c r="AX310" i="24"/>
  <c r="AW563" i="23"/>
  <c r="AX563" i="23"/>
  <c r="AT386" i="17"/>
  <c r="AV163" i="25"/>
  <c r="AW94" i="23"/>
  <c r="AY94" i="23" s="1"/>
  <c r="AZ94" i="23" s="1"/>
  <c r="BA94" i="23" s="1"/>
  <c r="AX94" i="23"/>
  <c r="AX92" i="23"/>
  <c r="AW92" i="23"/>
  <c r="AX355" i="24"/>
  <c r="AW355" i="24"/>
  <c r="AX184" i="24"/>
  <c r="AW184" i="24"/>
  <c r="AU222" i="24"/>
  <c r="AU131" i="24"/>
  <c r="AT108" i="17"/>
  <c r="AS108" i="17"/>
  <c r="BF87" i="25"/>
  <c r="BG87" i="25" s="1"/>
  <c r="BH87" i="25" s="1"/>
  <c r="AX614" i="24"/>
  <c r="AW614" i="24"/>
  <c r="AX639" i="24"/>
  <c r="AW639" i="24"/>
  <c r="AX122" i="25"/>
  <c r="AW122" i="25"/>
  <c r="AV657" i="25"/>
  <c r="AW356" i="23"/>
  <c r="AX356" i="23"/>
  <c r="AY356" i="23" s="1"/>
  <c r="AZ356" i="23" s="1"/>
  <c r="BA356" i="23" s="1"/>
  <c r="AX217" i="24"/>
  <c r="AW217" i="24"/>
  <c r="AV186" i="23"/>
  <c r="E595" i="23"/>
  <c r="AO595" i="23"/>
  <c r="AV595" i="23" s="1"/>
  <c r="BD595" i="23"/>
  <c r="AN651" i="17"/>
  <c r="AL651" i="17"/>
  <c r="AX649" i="24"/>
  <c r="AW649" i="24"/>
  <c r="AY611" i="24"/>
  <c r="AZ611" i="24" s="1"/>
  <c r="BA611" i="24" s="1"/>
  <c r="AU129" i="24"/>
  <c r="AU42" i="24"/>
  <c r="AY312" i="25"/>
  <c r="AZ312" i="25" s="1"/>
  <c r="BA312" i="25" s="1"/>
  <c r="AW666" i="24"/>
  <c r="AX666" i="24"/>
  <c r="BE657" i="24"/>
  <c r="BG657" i="24" s="1"/>
  <c r="BH657" i="24" s="1"/>
  <c r="BI657" i="24" s="1"/>
  <c r="BF657" i="24"/>
  <c r="AU163" i="25"/>
  <c r="AW634" i="23"/>
  <c r="AX634" i="23"/>
  <c r="AW40" i="25"/>
  <c r="AX40" i="25"/>
  <c r="AW90" i="23"/>
  <c r="AX90" i="23"/>
  <c r="AX591" i="23"/>
  <c r="AW591" i="23"/>
  <c r="AU456" i="17"/>
  <c r="AW456" i="17" s="1"/>
  <c r="AX456" i="17" s="1"/>
  <c r="AY456" i="17" s="1"/>
  <c r="AV456" i="17"/>
  <c r="AV89" i="17"/>
  <c r="AU89" i="17"/>
  <c r="AW321" i="25"/>
  <c r="AX321" i="25"/>
  <c r="BE107" i="23"/>
  <c r="BG107" i="23" s="1"/>
  <c r="BH107" i="23" s="1"/>
  <c r="BI107" i="23" s="1"/>
  <c r="BF107" i="23"/>
  <c r="AV625" i="24"/>
  <c r="AU625" i="24"/>
  <c r="AX557" i="24"/>
  <c r="AW557" i="24"/>
  <c r="AY557" i="24" s="1"/>
  <c r="AZ557" i="24" s="1"/>
  <c r="BA557" i="24" s="1"/>
  <c r="AU446" i="17"/>
  <c r="AV446" i="17"/>
  <c r="BF359" i="23"/>
  <c r="BE359" i="23"/>
  <c r="AS142" i="17"/>
  <c r="BF139" i="23"/>
  <c r="BE139" i="23"/>
  <c r="BG139" i="23" s="1"/>
  <c r="BH139" i="23" s="1"/>
  <c r="BI139" i="23" s="1"/>
  <c r="AV166" i="25"/>
  <c r="AY166" i="25" s="1"/>
  <c r="AZ166" i="25" s="1"/>
  <c r="BA166" i="25" s="1"/>
  <c r="BF438" i="24"/>
  <c r="BE438" i="24"/>
  <c r="BG438" i="24" s="1"/>
  <c r="BH438" i="24" s="1"/>
  <c r="BI438" i="24" s="1"/>
  <c r="BF196" i="23"/>
  <c r="BE196" i="23"/>
  <c r="AW81" i="24"/>
  <c r="AY81" i="24" s="1"/>
  <c r="AZ81" i="24" s="1"/>
  <c r="BA81" i="24" s="1"/>
  <c r="AX81" i="24"/>
  <c r="BE333" i="23"/>
  <c r="BG333" i="23" s="1"/>
  <c r="BH333" i="23" s="1"/>
  <c r="BI333" i="23" s="1"/>
  <c r="BF333" i="23"/>
  <c r="BF576" i="23"/>
  <c r="BE576" i="23"/>
  <c r="BG576" i="23" s="1"/>
  <c r="BH576" i="23" s="1"/>
  <c r="BI576" i="23" s="1"/>
  <c r="BF346" i="24"/>
  <c r="BE346" i="24"/>
  <c r="AV614" i="25"/>
  <c r="AP355" i="25"/>
  <c r="AN355" i="25"/>
  <c r="AP154" i="24"/>
  <c r="AN154" i="24"/>
  <c r="AR450" i="24"/>
  <c r="BC450" i="24"/>
  <c r="F450" i="24"/>
  <c r="AY201" i="25"/>
  <c r="AZ201" i="25" s="1"/>
  <c r="BA201" i="25" s="1"/>
  <c r="AU324" i="17"/>
  <c r="AW324" i="17" s="1"/>
  <c r="AX324" i="17" s="1"/>
  <c r="AY324" i="17" s="1"/>
  <c r="AV324" i="17"/>
  <c r="BD331" i="25"/>
  <c r="E331" i="25"/>
  <c r="AO331" i="25"/>
  <c r="AE342" i="1"/>
  <c r="BF149" i="23"/>
  <c r="BE149" i="23"/>
  <c r="BG149" i="23" s="1"/>
  <c r="BH149" i="23" s="1"/>
  <c r="BI149" i="23" s="1"/>
  <c r="AU215" i="23"/>
  <c r="BF78" i="23"/>
  <c r="BE78" i="23"/>
  <c r="BG78" i="23" s="1"/>
  <c r="BH78" i="23" s="1"/>
  <c r="BI78" i="23" s="1"/>
  <c r="AX121" i="25"/>
  <c r="AW121" i="25"/>
  <c r="BF279" i="24"/>
  <c r="BE279" i="24"/>
  <c r="BG279" i="24" s="1"/>
  <c r="BH279" i="24" s="1"/>
  <c r="BI279" i="24" s="1"/>
  <c r="BE10" i="24"/>
  <c r="BG10" i="24" s="1"/>
  <c r="BH10" i="24" s="1"/>
  <c r="BI10" i="24" s="1"/>
  <c r="BF10" i="24"/>
  <c r="AU288" i="17"/>
  <c r="AW288" i="17" s="1"/>
  <c r="AX288" i="17" s="1"/>
  <c r="AY288" i="17" s="1"/>
  <c r="AV288" i="17"/>
  <c r="AX468" i="23"/>
  <c r="AW468" i="23"/>
  <c r="AY468" i="23" s="1"/>
  <c r="AZ468" i="23" s="1"/>
  <c r="BA468" i="23" s="1"/>
  <c r="AV78" i="23"/>
  <c r="AY78" i="23" s="1"/>
  <c r="AZ78" i="23" s="1"/>
  <c r="BA78" i="23" s="1"/>
  <c r="AV508" i="23"/>
  <c r="AU4" i="25"/>
  <c r="BE12" i="17"/>
  <c r="BF12" i="17" s="1"/>
  <c r="BE401" i="17"/>
  <c r="BF401" i="17" s="1"/>
  <c r="AU37" i="24"/>
  <c r="BF596" i="23"/>
  <c r="BE596" i="23"/>
  <c r="AX567" i="23"/>
  <c r="AW567" i="23"/>
  <c r="BF339" i="24"/>
  <c r="BE339" i="24"/>
  <c r="AU533" i="25"/>
  <c r="AX47" i="25"/>
  <c r="AW47" i="25"/>
  <c r="AX193" i="24"/>
  <c r="AW193" i="24"/>
  <c r="AY193" i="24" s="1"/>
  <c r="AZ193" i="24" s="1"/>
  <c r="BA193" i="24" s="1"/>
  <c r="AV320" i="17"/>
  <c r="AU320" i="17"/>
  <c r="AV9" i="25"/>
  <c r="AV161" i="24"/>
  <c r="BE503" i="17"/>
  <c r="BF503" i="17" s="1"/>
  <c r="AV396" i="23"/>
  <c r="AV534" i="25"/>
  <c r="AY534" i="25" s="1"/>
  <c r="AZ534" i="25" s="1"/>
  <c r="BA534" i="25" s="1"/>
  <c r="BF189" i="24"/>
  <c r="BE189" i="24"/>
  <c r="AV535" i="24"/>
  <c r="AP371" i="24"/>
  <c r="AN371" i="24"/>
  <c r="BE72" i="24"/>
  <c r="BF72" i="24"/>
  <c r="AT480" i="17"/>
  <c r="AS141" i="17"/>
  <c r="AX609" i="24"/>
  <c r="AW609" i="24"/>
  <c r="BD438" i="25"/>
  <c r="AO438" i="25"/>
  <c r="E438" i="25"/>
  <c r="AU127" i="25"/>
  <c r="AU667" i="17"/>
  <c r="AW667" i="17" s="1"/>
  <c r="AX667" i="17" s="1"/>
  <c r="AY667" i="17" s="1"/>
  <c r="AV667" i="17"/>
  <c r="AS74" i="17"/>
  <c r="BF210" i="24"/>
  <c r="BE210" i="24"/>
  <c r="AT518" i="17"/>
  <c r="BE429" i="23"/>
  <c r="BF429" i="23"/>
  <c r="BG429" i="23" s="1"/>
  <c r="BH429" i="23" s="1"/>
  <c r="BI429" i="23" s="1"/>
  <c r="AV106" i="25"/>
  <c r="AW622" i="24"/>
  <c r="AX622" i="24"/>
  <c r="AW244" i="24"/>
  <c r="AY244" i="24" s="1"/>
  <c r="AZ244" i="24" s="1"/>
  <c r="BA244" i="24" s="1"/>
  <c r="AX244" i="24"/>
  <c r="AV618" i="23"/>
  <c r="AW615" i="23"/>
  <c r="AY615" i="23" s="1"/>
  <c r="AZ615" i="23" s="1"/>
  <c r="BA615" i="23" s="1"/>
  <c r="AX615" i="23"/>
  <c r="AU531" i="24"/>
  <c r="BE74" i="17"/>
  <c r="BF74" i="17" s="1"/>
  <c r="AT194" i="17"/>
  <c r="AX83" i="25"/>
  <c r="AW83" i="25"/>
  <c r="AU50" i="23"/>
  <c r="AU436" i="23"/>
  <c r="AY613" i="25"/>
  <c r="AZ613" i="25" s="1"/>
  <c r="BA613" i="25" s="1"/>
  <c r="BF205" i="24"/>
  <c r="BE205" i="24"/>
  <c r="BE109" i="24"/>
  <c r="BF109" i="24"/>
  <c r="BE112" i="24"/>
  <c r="BG112" i="24" s="1"/>
  <c r="BH112" i="24" s="1"/>
  <c r="BI112" i="24" s="1"/>
  <c r="BF112" i="24"/>
  <c r="AX544" i="23"/>
  <c r="AW544" i="23"/>
  <c r="AV89" i="25"/>
  <c r="AT365" i="17"/>
  <c r="AX44" i="24"/>
  <c r="AW44" i="24"/>
  <c r="AY44" i="24" s="1"/>
  <c r="AZ44" i="24" s="1"/>
  <c r="BA44" i="24" s="1"/>
  <c r="AU93" i="25"/>
  <c r="BF625" i="25"/>
  <c r="BG625" i="25" s="1"/>
  <c r="BH625" i="25" s="1"/>
  <c r="BE543" i="17"/>
  <c r="BF543" i="17" s="1"/>
  <c r="AX652" i="25"/>
  <c r="AW652" i="25"/>
  <c r="AU133" i="24"/>
  <c r="AP449" i="24"/>
  <c r="AN449" i="24"/>
  <c r="AT63" i="17"/>
  <c r="AW338" i="23"/>
  <c r="AX338" i="23"/>
  <c r="BE203" i="17"/>
  <c r="BF203" i="17" s="1"/>
  <c r="AV171" i="24"/>
  <c r="AV206" i="24"/>
  <c r="AW19" i="23"/>
  <c r="AX19" i="23"/>
  <c r="AV405" i="25"/>
  <c r="AX311" i="23"/>
  <c r="AW311" i="23"/>
  <c r="AX292" i="25"/>
  <c r="AW292" i="25"/>
  <c r="AY292" i="25" s="1"/>
  <c r="AZ292" i="25" s="1"/>
  <c r="BA292" i="25" s="1"/>
  <c r="BG123" i="24"/>
  <c r="BH123" i="24" s="1"/>
  <c r="BI123" i="24" s="1"/>
  <c r="BF208" i="24"/>
  <c r="BE208" i="24"/>
  <c r="BG208" i="24" s="1"/>
  <c r="BH208" i="24" s="1"/>
  <c r="BI208" i="24" s="1"/>
  <c r="AS64" i="17"/>
  <c r="AU47" i="23"/>
  <c r="BF255" i="23"/>
  <c r="BE255" i="23"/>
  <c r="BG255" i="23" s="1"/>
  <c r="BH255" i="23" s="1"/>
  <c r="BI255" i="23" s="1"/>
  <c r="AV141" i="24"/>
  <c r="BF214" i="23"/>
  <c r="BE214" i="23"/>
  <c r="BF14" i="24"/>
  <c r="BE14" i="24"/>
  <c r="BG14" i="24" s="1"/>
  <c r="BH14" i="24" s="1"/>
  <c r="BI14" i="24" s="1"/>
  <c r="BF182" i="24"/>
  <c r="BE182" i="24"/>
  <c r="BG424" i="23"/>
  <c r="BH424" i="23" s="1"/>
  <c r="BI424" i="23" s="1"/>
  <c r="AV30" i="24"/>
  <c r="BF169" i="25"/>
  <c r="BG169" i="25" s="1"/>
  <c r="BH169" i="25" s="1"/>
  <c r="AV248" i="23"/>
  <c r="AW647" i="25"/>
  <c r="AX647" i="25"/>
  <c r="BF424" i="23"/>
  <c r="BE424" i="23"/>
  <c r="AU129" i="23"/>
  <c r="AX213" i="23"/>
  <c r="AW213" i="23"/>
  <c r="AY213" i="23" s="1"/>
  <c r="AZ213" i="23" s="1"/>
  <c r="BA213" i="23" s="1"/>
  <c r="AV526" i="25"/>
  <c r="BF609" i="25"/>
  <c r="BG609" i="25" s="1"/>
  <c r="BH609" i="25" s="1"/>
  <c r="AW237" i="24"/>
  <c r="AY237" i="24" s="1"/>
  <c r="AZ237" i="24" s="1"/>
  <c r="BA237" i="24" s="1"/>
  <c r="AX237" i="24"/>
  <c r="AW671" i="17"/>
  <c r="AX671" i="17" s="1"/>
  <c r="AY671" i="17" s="1"/>
  <c r="BG283" i="24"/>
  <c r="BH283" i="24" s="1"/>
  <c r="BI283" i="24" s="1"/>
  <c r="AU84" i="24"/>
  <c r="BG596" i="23"/>
  <c r="BH596" i="23" s="1"/>
  <c r="BI596" i="23" s="1"/>
  <c r="AU30" i="24"/>
  <c r="AU94" i="24"/>
  <c r="AT117" i="17"/>
  <c r="BF49" i="23"/>
  <c r="BG49" i="23" s="1"/>
  <c r="BH49" i="23" s="1"/>
  <c r="BI49" i="23" s="1"/>
  <c r="BE49" i="23"/>
  <c r="BF436" i="23"/>
  <c r="BE436" i="23"/>
  <c r="AV41" i="23"/>
  <c r="AV622" i="25"/>
  <c r="AW654" i="24"/>
  <c r="AY654" i="24" s="1"/>
  <c r="AZ654" i="24" s="1"/>
  <c r="BA654" i="24" s="1"/>
  <c r="AX654" i="24"/>
  <c r="AV196" i="25"/>
  <c r="AY196" i="25" s="1"/>
  <c r="AZ196" i="25" s="1"/>
  <c r="BA196" i="25" s="1"/>
  <c r="AV200" i="25"/>
  <c r="BG668" i="24"/>
  <c r="BH668" i="24" s="1"/>
  <c r="BI668" i="24" s="1"/>
  <c r="AU2" i="25"/>
  <c r="AU202" i="17"/>
  <c r="AV202" i="17"/>
  <c r="AO390" i="24"/>
  <c r="E390" i="24"/>
  <c r="BD390" i="24"/>
  <c r="AY332" i="23"/>
  <c r="AZ332" i="23" s="1"/>
  <c r="BA332" i="23" s="1"/>
  <c r="BF209" i="25"/>
  <c r="BG209" i="25" s="1"/>
  <c r="BH209" i="25" s="1"/>
  <c r="BG85" i="23"/>
  <c r="BH85" i="23" s="1"/>
  <c r="BI85" i="23" s="1"/>
  <c r="AY564" i="25"/>
  <c r="AZ564" i="25" s="1"/>
  <c r="BA564" i="25" s="1"/>
  <c r="AW612" i="23"/>
  <c r="AY612" i="23" s="1"/>
  <c r="AZ612" i="23" s="1"/>
  <c r="BA612" i="23" s="1"/>
  <c r="AX612" i="23"/>
  <c r="AS437" i="17"/>
  <c r="BE328" i="17"/>
  <c r="BF328" i="17" s="1"/>
  <c r="AU48" i="25"/>
  <c r="AU142" i="25"/>
  <c r="AY181" i="23"/>
  <c r="AZ181" i="23" s="1"/>
  <c r="BA181" i="23" s="1"/>
  <c r="BE617" i="17"/>
  <c r="BF617" i="17" s="1"/>
  <c r="AX61" i="25"/>
  <c r="AW61" i="25"/>
  <c r="AV39" i="25"/>
  <c r="AV86" i="23"/>
  <c r="AV652" i="25"/>
  <c r="AY652" i="25" s="1"/>
  <c r="AZ652" i="25" s="1"/>
  <c r="BA652" i="25" s="1"/>
  <c r="BF346" i="23"/>
  <c r="BE346" i="23"/>
  <c r="AX318" i="23"/>
  <c r="AW318" i="23"/>
  <c r="AX350" i="23"/>
  <c r="AW350" i="23"/>
  <c r="AY350" i="23" s="1"/>
  <c r="AZ350" i="23" s="1"/>
  <c r="BA350" i="23" s="1"/>
  <c r="AV94" i="17"/>
  <c r="AU94" i="17"/>
  <c r="AW94" i="17" s="1"/>
  <c r="AX94" i="17" s="1"/>
  <c r="AY94" i="17" s="1"/>
  <c r="AV11" i="25"/>
  <c r="BF623" i="25"/>
  <c r="BG623" i="25" s="1"/>
  <c r="BH623" i="25" s="1"/>
  <c r="AS323" i="17"/>
  <c r="BF67" i="25"/>
  <c r="BG67" i="25" s="1"/>
  <c r="BH67" i="25" s="1"/>
  <c r="BE620" i="24"/>
  <c r="BG620" i="24" s="1"/>
  <c r="BH620" i="24" s="1"/>
  <c r="BI620" i="24" s="1"/>
  <c r="BF620" i="24"/>
  <c r="AW186" i="17"/>
  <c r="AX186" i="17" s="1"/>
  <c r="AY186" i="17" s="1"/>
  <c r="AX365" i="25"/>
  <c r="AW365" i="25"/>
  <c r="AY365" i="25" s="1"/>
  <c r="AZ365" i="25" s="1"/>
  <c r="BA365" i="25" s="1"/>
  <c r="AT527" i="17"/>
  <c r="AV258" i="25"/>
  <c r="AU248" i="23"/>
  <c r="AU313" i="24"/>
  <c r="BF46" i="24"/>
  <c r="BE46" i="24"/>
  <c r="AW166" i="23"/>
  <c r="AY166" i="23" s="1"/>
  <c r="AZ166" i="23" s="1"/>
  <c r="BA166" i="23" s="1"/>
  <c r="AX166" i="23"/>
  <c r="AX117" i="23"/>
  <c r="AW117" i="23"/>
  <c r="AY117" i="23" s="1"/>
  <c r="AZ117" i="23" s="1"/>
  <c r="BA117" i="23" s="1"/>
  <c r="BE2" i="24"/>
  <c r="BG2" i="24" s="1"/>
  <c r="BH2" i="24" s="1"/>
  <c r="BI2" i="24" s="1"/>
  <c r="BF2" i="24"/>
  <c r="BF3" i="25"/>
  <c r="BG3" i="25" s="1"/>
  <c r="BH3" i="25" s="1"/>
  <c r="BF93" i="25"/>
  <c r="BG93" i="25" s="1"/>
  <c r="BH93" i="25" s="1"/>
  <c r="AX130" i="23"/>
  <c r="AW130" i="23"/>
  <c r="AV43" i="25"/>
  <c r="AV628" i="23"/>
  <c r="AU254" i="25"/>
  <c r="AU7" i="24"/>
  <c r="AV77" i="23"/>
  <c r="AV182" i="25"/>
  <c r="BF131" i="25"/>
  <c r="BG131" i="25" s="1"/>
  <c r="BH131" i="25" s="1"/>
  <c r="AX636" i="25"/>
  <c r="AW636" i="25"/>
  <c r="AU8" i="25"/>
  <c r="AT454" i="17"/>
  <c r="BE403" i="17"/>
  <c r="BF403" i="17" s="1"/>
  <c r="AU7" i="23"/>
  <c r="AS26" i="17"/>
  <c r="AU70" i="25"/>
  <c r="BF319" i="24"/>
  <c r="BE319" i="24"/>
  <c r="BG319" i="24" s="1"/>
  <c r="BH319" i="24" s="1"/>
  <c r="BI319" i="24" s="1"/>
  <c r="BE89" i="17"/>
  <c r="BF89" i="17" s="1"/>
  <c r="AT315" i="17"/>
  <c r="AU459" i="23"/>
  <c r="AU535" i="25"/>
  <c r="BF14" i="23"/>
  <c r="BE14" i="23"/>
  <c r="AV341" i="23"/>
  <c r="BE140" i="17"/>
  <c r="BF140" i="17" s="1"/>
  <c r="AV326" i="23"/>
  <c r="AW230" i="25"/>
  <c r="AX230" i="25"/>
  <c r="BE110" i="17"/>
  <c r="BF110" i="17" s="1"/>
  <c r="BF25" i="24"/>
  <c r="BE25" i="24"/>
  <c r="AV394" i="25"/>
  <c r="AV107" i="23"/>
  <c r="AU530" i="24"/>
  <c r="AY107" i="25"/>
  <c r="AZ107" i="25" s="1"/>
  <c r="BA107" i="25" s="1"/>
  <c r="BE219" i="24"/>
  <c r="BF219" i="24"/>
  <c r="BE82" i="23"/>
  <c r="BG82" i="23" s="1"/>
  <c r="BH82" i="23" s="1"/>
  <c r="BI82" i="23" s="1"/>
  <c r="BF82" i="23"/>
  <c r="AV445" i="23"/>
  <c r="BE296" i="17"/>
  <c r="BF296" i="17" s="1"/>
  <c r="BE409" i="24"/>
  <c r="BG409" i="24" s="1"/>
  <c r="BH409" i="24" s="1"/>
  <c r="BI409" i="24" s="1"/>
  <c r="BF409" i="24"/>
  <c r="AV5" i="24"/>
  <c r="BE3" i="23"/>
  <c r="BG3" i="23" s="1"/>
  <c r="BH3" i="23" s="1"/>
  <c r="BI3" i="23" s="1"/>
  <c r="BF3" i="23"/>
  <c r="AT58" i="17"/>
  <c r="AV249" i="23"/>
  <c r="AY576" i="25"/>
  <c r="AZ576" i="25" s="1"/>
  <c r="BA576" i="25" s="1"/>
  <c r="AP574" i="17"/>
  <c r="BA574" i="17"/>
  <c r="BC574" i="17" s="1"/>
  <c r="BD574" i="17" s="1"/>
  <c r="AE339" i="1"/>
  <c r="AT320" i="17"/>
  <c r="BF69" i="23"/>
  <c r="BE69" i="23"/>
  <c r="BG69" i="23" s="1"/>
  <c r="BH69" i="23" s="1"/>
  <c r="BI69" i="23" s="1"/>
  <c r="AU287" i="17"/>
  <c r="AV287" i="17"/>
  <c r="AW45" i="25"/>
  <c r="AX45" i="25"/>
  <c r="BE155" i="23"/>
  <c r="BG155" i="23" s="1"/>
  <c r="BH155" i="23" s="1"/>
  <c r="BI155" i="23" s="1"/>
  <c r="BF155" i="23"/>
  <c r="AV632" i="17"/>
  <c r="AU632" i="17"/>
  <c r="AV123" i="17"/>
  <c r="AU123" i="17"/>
  <c r="BC331" i="25"/>
  <c r="BE331" i="25" s="1"/>
  <c r="F331" i="25"/>
  <c r="AR331" i="25"/>
  <c r="AU331" i="25" s="1"/>
  <c r="AX308" i="23"/>
  <c r="AW308" i="23"/>
  <c r="AW572" i="23"/>
  <c r="AX572" i="23"/>
  <c r="AW557" i="23"/>
  <c r="AX557" i="23"/>
  <c r="AX175" i="24"/>
  <c r="AW175" i="24"/>
  <c r="AX333" i="23"/>
  <c r="AW333" i="23"/>
  <c r="AN408" i="25"/>
  <c r="AP408" i="25"/>
  <c r="AV2" i="17"/>
  <c r="AU2" i="17"/>
  <c r="AW2" i="17" s="1"/>
  <c r="AX2" i="17" s="1"/>
  <c r="AY2" i="17" s="1"/>
  <c r="AW87" i="17"/>
  <c r="AX87" i="17" s="1"/>
  <c r="AY87" i="17" s="1"/>
  <c r="BF37" i="24"/>
  <c r="BE37" i="24"/>
  <c r="AV326" i="17"/>
  <c r="AU326" i="17"/>
  <c r="BF31" i="24"/>
  <c r="BE31" i="24"/>
  <c r="AV251" i="17"/>
  <c r="AU251" i="17"/>
  <c r="AX337" i="25"/>
  <c r="AW337" i="25"/>
  <c r="AW639" i="25"/>
  <c r="AY639" i="25" s="1"/>
  <c r="AZ639" i="25" s="1"/>
  <c r="BA639" i="25" s="1"/>
  <c r="AX639" i="25"/>
  <c r="BE112" i="23"/>
  <c r="BF112" i="23"/>
  <c r="BG112" i="23" s="1"/>
  <c r="BH112" i="23" s="1"/>
  <c r="BI112" i="23" s="1"/>
  <c r="AW16" i="23"/>
  <c r="AY16" i="23" s="1"/>
  <c r="AZ16" i="23" s="1"/>
  <c r="BA16" i="23" s="1"/>
  <c r="AX16" i="23"/>
  <c r="BF622" i="24"/>
  <c r="BE622" i="24"/>
  <c r="BF161" i="24"/>
  <c r="BE161" i="24"/>
  <c r="BG161" i="24" s="1"/>
  <c r="BH161" i="24" s="1"/>
  <c r="BI161" i="24" s="1"/>
  <c r="BF529" i="24"/>
  <c r="BE529" i="24"/>
  <c r="BG529" i="24" s="1"/>
  <c r="BH529" i="24" s="1"/>
  <c r="BI529" i="24" s="1"/>
  <c r="AV578" i="17"/>
  <c r="AU578" i="17"/>
  <c r="AW578" i="17" s="1"/>
  <c r="AX578" i="17" s="1"/>
  <c r="AY578" i="17" s="1"/>
  <c r="BF338" i="23"/>
  <c r="BE338" i="23"/>
  <c r="AW328" i="23"/>
  <c r="AX328" i="23"/>
  <c r="AW372" i="17"/>
  <c r="AX372" i="17" s="1"/>
  <c r="AY372" i="17" s="1"/>
  <c r="BF103" i="24"/>
  <c r="BE103" i="24"/>
  <c r="BF47" i="23"/>
  <c r="BE47" i="23"/>
  <c r="AX8" i="24"/>
  <c r="AW8" i="24"/>
  <c r="BE4" i="23"/>
  <c r="BF4" i="23"/>
  <c r="AU87" i="17"/>
  <c r="AV87" i="17"/>
  <c r="AW122" i="23"/>
  <c r="AX122" i="23"/>
  <c r="AV560" i="17"/>
  <c r="AU560" i="17"/>
  <c r="AW560" i="17" s="1"/>
  <c r="AX560" i="17" s="1"/>
  <c r="AY560" i="17" s="1"/>
  <c r="AW620" i="25"/>
  <c r="AX620" i="25"/>
  <c r="BF57" i="24"/>
  <c r="BE57" i="24"/>
  <c r="AX641" i="24"/>
  <c r="AW641" i="24"/>
  <c r="AY641" i="24" s="1"/>
  <c r="AZ641" i="24" s="1"/>
  <c r="BA641" i="24" s="1"/>
  <c r="AY569" i="24"/>
  <c r="AZ569" i="24" s="1"/>
  <c r="BA569" i="24" s="1"/>
  <c r="AX636" i="24"/>
  <c r="AW636" i="24"/>
  <c r="BF52" i="23"/>
  <c r="BE52" i="23"/>
  <c r="BG52" i="23" s="1"/>
  <c r="BH52" i="23" s="1"/>
  <c r="BI52" i="23" s="1"/>
  <c r="AW154" i="25"/>
  <c r="AY154" i="25" s="1"/>
  <c r="AZ154" i="25" s="1"/>
  <c r="BA154" i="25" s="1"/>
  <c r="AX154" i="25"/>
  <c r="AW447" i="17"/>
  <c r="AX447" i="17" s="1"/>
  <c r="AY447" i="17" s="1"/>
  <c r="AX618" i="25"/>
  <c r="AW618" i="25"/>
  <c r="AX69" i="23"/>
  <c r="AW69" i="23"/>
  <c r="AY69" i="23" s="1"/>
  <c r="AZ69" i="23" s="1"/>
  <c r="BA69" i="23" s="1"/>
  <c r="AX370" i="24"/>
  <c r="AW370" i="24"/>
  <c r="AX305" i="25"/>
  <c r="AY305" i="25" s="1"/>
  <c r="AZ305" i="25" s="1"/>
  <c r="BA305" i="25" s="1"/>
  <c r="AW305" i="25"/>
  <c r="AX304" i="25"/>
  <c r="AW304" i="25"/>
  <c r="AY304" i="25" s="1"/>
  <c r="AZ304" i="25" s="1"/>
  <c r="BA304" i="25" s="1"/>
  <c r="BF85" i="23"/>
  <c r="BE85" i="23"/>
  <c r="BE621" i="17"/>
  <c r="BF621" i="17" s="1"/>
  <c r="AX228" i="23"/>
  <c r="AW228" i="23"/>
  <c r="AS299" i="17"/>
  <c r="AW285" i="24"/>
  <c r="AX285" i="24"/>
  <c r="AX500" i="23"/>
  <c r="AW500" i="23"/>
  <c r="BE85" i="17"/>
  <c r="BF85" i="17" s="1"/>
  <c r="AX658" i="25"/>
  <c r="AW658" i="25"/>
  <c r="BE13" i="24"/>
  <c r="BF13" i="24"/>
  <c r="AX6" i="23"/>
  <c r="AW6" i="23"/>
  <c r="BG199" i="23"/>
  <c r="BH199" i="23" s="1"/>
  <c r="BI199" i="23" s="1"/>
  <c r="BE141" i="17"/>
  <c r="BF141" i="17" s="1"/>
  <c r="BE82" i="24"/>
  <c r="BG82" i="24" s="1"/>
  <c r="BH82" i="24" s="1"/>
  <c r="BI82" i="24" s="1"/>
  <c r="BF82" i="24"/>
  <c r="BF135" i="25"/>
  <c r="BG135" i="25" s="1"/>
  <c r="BH135" i="25" s="1"/>
  <c r="AT299" i="17"/>
  <c r="AV385" i="24"/>
  <c r="AX614" i="25"/>
  <c r="AW614" i="25"/>
  <c r="AX670" i="24"/>
  <c r="AW670" i="24"/>
  <c r="AY670" i="24" s="1"/>
  <c r="AZ670" i="24" s="1"/>
  <c r="BA670" i="24" s="1"/>
  <c r="BE393" i="24"/>
  <c r="BG393" i="24" s="1"/>
  <c r="BH393" i="24" s="1"/>
  <c r="BI393" i="24" s="1"/>
  <c r="BF393" i="24"/>
  <c r="AU24" i="25"/>
  <c r="AP416" i="24"/>
  <c r="AN416" i="24"/>
  <c r="AW499" i="17"/>
  <c r="AX499" i="17" s="1"/>
  <c r="AY499" i="17" s="1"/>
  <c r="AU525" i="25"/>
  <c r="BF525" i="25"/>
  <c r="BG525" i="25" s="1"/>
  <c r="BH525" i="25" s="1"/>
  <c r="AS128" i="17"/>
  <c r="AV516" i="17"/>
  <c r="AU516" i="17"/>
  <c r="AW516" i="17" s="1"/>
  <c r="AX516" i="17" s="1"/>
  <c r="AY516" i="17" s="1"/>
  <c r="AS274" i="17"/>
  <c r="AV337" i="25"/>
  <c r="AY337" i="25" s="1"/>
  <c r="AZ337" i="25" s="1"/>
  <c r="BA337" i="25" s="1"/>
  <c r="BG45" i="24"/>
  <c r="BH45" i="24" s="1"/>
  <c r="BI45" i="24" s="1"/>
  <c r="BF244" i="23"/>
  <c r="BE244" i="23"/>
  <c r="BG244" i="23" s="1"/>
  <c r="BH244" i="23" s="1"/>
  <c r="BI244" i="23" s="1"/>
  <c r="BF618" i="24"/>
  <c r="BE618" i="24"/>
  <c r="BF27" i="24"/>
  <c r="BE27" i="24"/>
  <c r="BF514" i="23"/>
  <c r="BE514" i="23"/>
  <c r="BG514" i="23" s="1"/>
  <c r="BH514" i="23" s="1"/>
  <c r="BI514" i="23" s="1"/>
  <c r="AV63" i="24"/>
  <c r="BE658" i="24"/>
  <c r="BF658" i="24"/>
  <c r="BF434" i="23"/>
  <c r="BE434" i="23"/>
  <c r="AW286" i="24"/>
  <c r="AY286" i="24" s="1"/>
  <c r="AZ286" i="24" s="1"/>
  <c r="BA286" i="24" s="1"/>
  <c r="AX286" i="24"/>
  <c r="AS136" i="17"/>
  <c r="AW357" i="24"/>
  <c r="AX357" i="24"/>
  <c r="BF280" i="23"/>
  <c r="BE280" i="23"/>
  <c r="AW293" i="24"/>
  <c r="AY293" i="24" s="1"/>
  <c r="AZ293" i="24" s="1"/>
  <c r="BA293" i="24" s="1"/>
  <c r="AX293" i="24"/>
  <c r="BE184" i="24"/>
  <c r="BF184" i="24"/>
  <c r="BG184" i="24" s="1"/>
  <c r="BH184" i="24" s="1"/>
  <c r="BI184" i="24" s="1"/>
  <c r="AW142" i="23"/>
  <c r="AX142" i="23"/>
  <c r="BE34" i="23"/>
  <c r="BF34" i="23"/>
  <c r="AU241" i="23"/>
  <c r="BE655" i="24"/>
  <c r="BG655" i="24" s="1"/>
  <c r="BH655" i="24" s="1"/>
  <c r="BI655" i="24" s="1"/>
  <c r="BF655" i="24"/>
  <c r="AT251" i="17"/>
  <c r="AW145" i="25"/>
  <c r="AX145" i="25"/>
  <c r="AY83" i="25"/>
  <c r="AZ83" i="25" s="1"/>
  <c r="BA83" i="25" s="1"/>
  <c r="AV179" i="23"/>
  <c r="AX621" i="23"/>
  <c r="AY621" i="23" s="1"/>
  <c r="AZ621" i="23" s="1"/>
  <c r="BA621" i="23" s="1"/>
  <c r="AW621" i="23"/>
  <c r="AT331" i="17"/>
  <c r="BF377" i="24"/>
  <c r="BE377" i="24"/>
  <c r="BG377" i="24" s="1"/>
  <c r="BH377" i="24" s="1"/>
  <c r="BI377" i="24" s="1"/>
  <c r="AW656" i="24"/>
  <c r="AX656" i="24"/>
  <c r="AV564" i="17"/>
  <c r="AU564" i="17"/>
  <c r="AW564" i="17" s="1"/>
  <c r="AX564" i="17" s="1"/>
  <c r="AY564" i="17" s="1"/>
  <c r="AX156" i="25"/>
  <c r="AW156" i="25"/>
  <c r="AM255" i="17"/>
  <c r="BB255" i="17"/>
  <c r="AO391" i="24"/>
  <c r="AV391" i="24" s="1"/>
  <c r="E391" i="24"/>
  <c r="BD391" i="24"/>
  <c r="AN657" i="23"/>
  <c r="AP657" i="23"/>
  <c r="BA654" i="17"/>
  <c r="BC654" i="17" s="1"/>
  <c r="AP654" i="17"/>
  <c r="BF154" i="23"/>
  <c r="BE154" i="23"/>
  <c r="BG154" i="23" s="1"/>
  <c r="BH154" i="23" s="1"/>
  <c r="BI154" i="23" s="1"/>
  <c r="BE358" i="23"/>
  <c r="BF358" i="23"/>
  <c r="BG358" i="23" s="1"/>
  <c r="BH358" i="23" s="1"/>
  <c r="BI358" i="23" s="1"/>
  <c r="BF240" i="24"/>
  <c r="BE240" i="24"/>
  <c r="AW172" i="23"/>
  <c r="AX172" i="23"/>
  <c r="AY172" i="23" s="1"/>
  <c r="AZ172" i="23" s="1"/>
  <c r="BA172" i="23" s="1"/>
  <c r="BE151" i="23"/>
  <c r="BG151" i="23" s="1"/>
  <c r="BH151" i="23" s="1"/>
  <c r="BI151" i="23" s="1"/>
  <c r="BF151" i="23"/>
  <c r="BG2" i="23"/>
  <c r="BH2" i="23" s="1"/>
  <c r="BI2" i="23" s="1"/>
  <c r="BE634" i="23"/>
  <c r="BF634" i="23"/>
  <c r="AV67" i="17"/>
  <c r="AU67" i="17"/>
  <c r="BE90" i="23"/>
  <c r="BF90" i="23"/>
  <c r="AX300" i="24"/>
  <c r="AW300" i="24"/>
  <c r="AY300" i="24" s="1"/>
  <c r="AZ300" i="24" s="1"/>
  <c r="BA300" i="24" s="1"/>
  <c r="AX524" i="25"/>
  <c r="AW524" i="25"/>
  <c r="AU107" i="23"/>
  <c r="AU447" i="17"/>
  <c r="AV447" i="17"/>
  <c r="AS537" i="17"/>
  <c r="AX552" i="23"/>
  <c r="AW552" i="23"/>
  <c r="AX100" i="23"/>
  <c r="AW100" i="23"/>
  <c r="AU359" i="23"/>
  <c r="BF201" i="23"/>
  <c r="BE201" i="23"/>
  <c r="BG201" i="23" s="1"/>
  <c r="BH201" i="23" s="1"/>
  <c r="BI201" i="23" s="1"/>
  <c r="AW139" i="23"/>
  <c r="AY139" i="23" s="1"/>
  <c r="AZ139" i="23" s="1"/>
  <c r="BA139" i="23" s="1"/>
  <c r="AX139" i="23"/>
  <c r="AU520" i="17"/>
  <c r="AV520" i="17"/>
  <c r="AX438" i="24"/>
  <c r="AW438" i="24"/>
  <c r="AY438" i="24" s="1"/>
  <c r="AZ438" i="24" s="1"/>
  <c r="BA438" i="24" s="1"/>
  <c r="AW196" i="23"/>
  <c r="AX196" i="23"/>
  <c r="AV144" i="23"/>
  <c r="AY144" i="23" s="1"/>
  <c r="AZ144" i="23" s="1"/>
  <c r="BA144" i="23" s="1"/>
  <c r="BE81" i="24"/>
  <c r="BG81" i="24" s="1"/>
  <c r="BH81" i="24" s="1"/>
  <c r="BI81" i="24" s="1"/>
  <c r="BF81" i="24"/>
  <c r="BF163" i="25"/>
  <c r="BG163" i="25" s="1"/>
  <c r="BH163" i="25" s="1"/>
  <c r="BE178" i="24"/>
  <c r="BF178" i="24"/>
  <c r="AX78" i="25"/>
  <c r="AY78" i="25" s="1"/>
  <c r="AZ78" i="25" s="1"/>
  <c r="BA78" i="25" s="1"/>
  <c r="AW78" i="25"/>
  <c r="AE343" i="1"/>
  <c r="AP159" i="25"/>
  <c r="AN159" i="25"/>
  <c r="AN500" i="17"/>
  <c r="AL500" i="17"/>
  <c r="AR450" i="25"/>
  <c r="BC450" i="25"/>
  <c r="BE450" i="25" s="1"/>
  <c r="F450" i="25"/>
  <c r="AY587" i="25"/>
  <c r="AZ587" i="25" s="1"/>
  <c r="BA587" i="25" s="1"/>
  <c r="BA644" i="17"/>
  <c r="BC644" i="17" s="1"/>
  <c r="AP644" i="17"/>
  <c r="AX149" i="23"/>
  <c r="AW149" i="23"/>
  <c r="AY149" i="23" s="1"/>
  <c r="AZ149" i="23" s="1"/>
  <c r="BA149" i="23" s="1"/>
  <c r="AS152" i="17"/>
  <c r="AY6" i="23"/>
  <c r="AZ6" i="23" s="1"/>
  <c r="BA6" i="23" s="1"/>
  <c r="AX328" i="25"/>
  <c r="AW328" i="25"/>
  <c r="AY328" i="25" s="1"/>
  <c r="AZ328" i="25" s="1"/>
  <c r="BA328" i="25" s="1"/>
  <c r="AW413" i="23"/>
  <c r="AX413" i="23"/>
  <c r="AU139" i="25"/>
  <c r="AY634" i="25"/>
  <c r="AZ634" i="25" s="1"/>
  <c r="BA634" i="25" s="1"/>
  <c r="AY439" i="23"/>
  <c r="AZ439" i="23" s="1"/>
  <c r="BA439" i="23" s="1"/>
  <c r="BE421" i="23"/>
  <c r="BG421" i="23" s="1"/>
  <c r="BH421" i="23" s="1"/>
  <c r="BI421" i="23" s="1"/>
  <c r="BF421" i="23"/>
  <c r="AX252" i="25"/>
  <c r="AW252" i="25"/>
  <c r="AV452" i="23"/>
  <c r="BG436" i="23"/>
  <c r="BH436" i="23" s="1"/>
  <c r="BI436" i="23" s="1"/>
  <c r="BE110" i="24"/>
  <c r="BG110" i="24" s="1"/>
  <c r="BH110" i="24" s="1"/>
  <c r="BI110" i="24" s="1"/>
  <c r="BF110" i="24"/>
  <c r="AU220" i="17"/>
  <c r="AV220" i="17"/>
  <c r="AV659" i="24"/>
  <c r="AV17" i="24"/>
  <c r="AU290" i="24"/>
  <c r="AT401" i="17"/>
  <c r="AU194" i="17"/>
  <c r="AV194" i="17"/>
  <c r="AX596" i="23"/>
  <c r="AW596" i="23"/>
  <c r="AW339" i="24"/>
  <c r="AX339" i="24"/>
  <c r="BE396" i="23"/>
  <c r="BG396" i="23" s="1"/>
  <c r="BH396" i="23" s="1"/>
  <c r="BI396" i="23" s="1"/>
  <c r="BF396" i="23"/>
  <c r="AW219" i="24"/>
  <c r="AX219" i="24"/>
  <c r="AT241" i="17"/>
  <c r="BF10" i="25"/>
  <c r="BG10" i="25" s="1"/>
  <c r="BH10" i="25" s="1"/>
  <c r="AW51" i="24"/>
  <c r="AX51" i="24"/>
  <c r="BF529" i="25"/>
  <c r="BG529" i="25" s="1"/>
  <c r="BH529" i="25" s="1"/>
  <c r="AU287" i="23"/>
  <c r="BF193" i="24"/>
  <c r="BE193" i="24"/>
  <c r="BG193" i="24" s="1"/>
  <c r="BH193" i="24" s="1"/>
  <c r="BI193" i="24" s="1"/>
  <c r="AU114" i="17"/>
  <c r="AW114" i="17" s="1"/>
  <c r="AX114" i="17" s="1"/>
  <c r="AY114" i="17" s="1"/>
  <c r="AV114" i="17"/>
  <c r="AW645" i="25"/>
  <c r="AY645" i="25" s="1"/>
  <c r="AZ645" i="25" s="1"/>
  <c r="BA645" i="25" s="1"/>
  <c r="AX645" i="25"/>
  <c r="BF9" i="25"/>
  <c r="BG9" i="25" s="1"/>
  <c r="BH9" i="25" s="1"/>
  <c r="AW31" i="24"/>
  <c r="AX31" i="24"/>
  <c r="BF46" i="25"/>
  <c r="BG46" i="25" s="1"/>
  <c r="BH46" i="25" s="1"/>
  <c r="AU341" i="23"/>
  <c r="AS455" i="17"/>
  <c r="AU189" i="24"/>
  <c r="AX112" i="23"/>
  <c r="AW112" i="23"/>
  <c r="AP391" i="25"/>
  <c r="AN391" i="25"/>
  <c r="AV43" i="24"/>
  <c r="AU72" i="24"/>
  <c r="BG37" i="24"/>
  <c r="BH37" i="24" s="1"/>
  <c r="BI37" i="24" s="1"/>
  <c r="AX441" i="23"/>
  <c r="AW441" i="23"/>
  <c r="AY441" i="23" s="1"/>
  <c r="AZ441" i="23" s="1"/>
  <c r="BA441" i="23" s="1"/>
  <c r="AX22" i="24"/>
  <c r="AW22" i="24"/>
  <c r="AY22" i="24" s="1"/>
  <c r="AZ22" i="24" s="1"/>
  <c r="BA22" i="24" s="1"/>
  <c r="BE136" i="17"/>
  <c r="BF136" i="17" s="1"/>
  <c r="BE5" i="23"/>
  <c r="BF5" i="23"/>
  <c r="BE137" i="24"/>
  <c r="BF137" i="24"/>
  <c r="BG137" i="24" s="1"/>
  <c r="BH137" i="24" s="1"/>
  <c r="BI137" i="24" s="1"/>
  <c r="AX665" i="24"/>
  <c r="AW665" i="24"/>
  <c r="AY665" i="24" s="1"/>
  <c r="AZ665" i="24" s="1"/>
  <c r="BA665" i="24" s="1"/>
  <c r="AW663" i="23"/>
  <c r="AY663" i="23" s="1"/>
  <c r="AZ663" i="23" s="1"/>
  <c r="BA663" i="23" s="1"/>
  <c r="AX663" i="23"/>
  <c r="BF122" i="25"/>
  <c r="BG122" i="25" s="1"/>
  <c r="BH122" i="25" s="1"/>
  <c r="BE100" i="23"/>
  <c r="BF100" i="23"/>
  <c r="AW2" i="23"/>
  <c r="AY2" i="23" s="1"/>
  <c r="AZ2" i="23" s="1"/>
  <c r="BA2" i="23" s="1"/>
  <c r="AX2" i="23"/>
  <c r="AV121" i="25"/>
  <c r="AY121" i="25" s="1"/>
  <c r="AZ121" i="25" s="1"/>
  <c r="BA121" i="25" s="1"/>
  <c r="BE531" i="24"/>
  <c r="BF531" i="24"/>
  <c r="AT74" i="17"/>
  <c r="BG585" i="24"/>
  <c r="BH585" i="24" s="1"/>
  <c r="BI585" i="24" s="1"/>
  <c r="AV614" i="24"/>
  <c r="AY614" i="24" s="1"/>
  <c r="AZ614" i="24" s="1"/>
  <c r="BA614" i="24" s="1"/>
  <c r="AY401" i="23"/>
  <c r="AZ401" i="23" s="1"/>
  <c r="BA401" i="23" s="1"/>
  <c r="BF19" i="24"/>
  <c r="BG19" i="24" s="1"/>
  <c r="BH19" i="24" s="1"/>
  <c r="BI19" i="24" s="1"/>
  <c r="BE19" i="24"/>
  <c r="AU205" i="24"/>
  <c r="BF122" i="23"/>
  <c r="BE122" i="23"/>
  <c r="BG122" i="23" s="1"/>
  <c r="BH122" i="23" s="1"/>
  <c r="BI122" i="23" s="1"/>
  <c r="AU109" i="24"/>
  <c r="AU112" i="24"/>
  <c r="BF544" i="23"/>
  <c r="BE544" i="23"/>
  <c r="AS414" i="17"/>
  <c r="BF24" i="24"/>
  <c r="BE24" i="24"/>
  <c r="BG24" i="24" s="1"/>
  <c r="BH24" i="24" s="1"/>
  <c r="BI24" i="24" s="1"/>
  <c r="BF533" i="24"/>
  <c r="BE533" i="24"/>
  <c r="BG533" i="24" s="1"/>
  <c r="BH533" i="24" s="1"/>
  <c r="BI533" i="24" s="1"/>
  <c r="AV25" i="25"/>
  <c r="BF40" i="23"/>
  <c r="BE40" i="23"/>
  <c r="AT543" i="17"/>
  <c r="BE28" i="17"/>
  <c r="BF28" i="17" s="1"/>
  <c r="BE339" i="23"/>
  <c r="BF339" i="23"/>
  <c r="BE133" i="24"/>
  <c r="BG133" i="24" s="1"/>
  <c r="BH133" i="24" s="1"/>
  <c r="BI133" i="24" s="1"/>
  <c r="BF133" i="24"/>
  <c r="BF250" i="23"/>
  <c r="BE250" i="23"/>
  <c r="AP449" i="25"/>
  <c r="AN449" i="25"/>
  <c r="AW403" i="24"/>
  <c r="AY403" i="24" s="1"/>
  <c r="AZ403" i="24" s="1"/>
  <c r="BA403" i="24" s="1"/>
  <c r="AX403" i="24"/>
  <c r="AY328" i="23"/>
  <c r="AZ328" i="23" s="1"/>
  <c r="BA328" i="23" s="1"/>
  <c r="AW542" i="23"/>
  <c r="AX542" i="23"/>
  <c r="BF377" i="25"/>
  <c r="BG377" i="25" s="1"/>
  <c r="BH377" i="25" s="1"/>
  <c r="BF188" i="25"/>
  <c r="BG188" i="25" s="1"/>
  <c r="BH188" i="25" s="1"/>
  <c r="BE118" i="24"/>
  <c r="BF118" i="24"/>
  <c r="AY562" i="25"/>
  <c r="AZ562" i="25" s="1"/>
  <c r="BA562" i="25" s="1"/>
  <c r="BF139" i="25"/>
  <c r="BG139" i="25" s="1"/>
  <c r="BH139" i="25" s="1"/>
  <c r="AX255" i="23"/>
  <c r="AW255" i="23"/>
  <c r="AV241" i="23"/>
  <c r="AV387" i="25"/>
  <c r="AX4" i="23"/>
  <c r="AW4" i="23"/>
  <c r="AW218" i="24"/>
  <c r="AY218" i="24" s="1"/>
  <c r="AZ218" i="24" s="1"/>
  <c r="BA218" i="24" s="1"/>
  <c r="AX218" i="24"/>
  <c r="AS534" i="17"/>
  <c r="AY309" i="24"/>
  <c r="AZ309" i="24" s="1"/>
  <c r="BA309" i="24" s="1"/>
  <c r="BF76" i="23"/>
  <c r="BE76" i="23"/>
  <c r="BG76" i="23" s="1"/>
  <c r="BH76" i="23" s="1"/>
  <c r="BI76" i="23" s="1"/>
  <c r="AS566" i="17"/>
  <c r="AT59" i="17"/>
  <c r="BE179" i="23"/>
  <c r="BF179" i="23"/>
  <c r="AV297" i="25"/>
  <c r="BE213" i="23"/>
  <c r="BG213" i="23" s="1"/>
  <c r="BH213" i="23" s="1"/>
  <c r="BI213" i="23" s="1"/>
  <c r="BF213" i="23"/>
  <c r="BF526" i="25"/>
  <c r="BG526" i="25" s="1"/>
  <c r="BH526" i="25" s="1"/>
  <c r="AY581" i="24"/>
  <c r="AZ581" i="24" s="1"/>
  <c r="BA581" i="24" s="1"/>
  <c r="AU297" i="23"/>
  <c r="AV671" i="17"/>
  <c r="AU671" i="17"/>
  <c r="AU338" i="17"/>
  <c r="AW338" i="17" s="1"/>
  <c r="AX338" i="17" s="1"/>
  <c r="AY338" i="17" s="1"/>
  <c r="AV338" i="17"/>
  <c r="BF153" i="24"/>
  <c r="BE153" i="24"/>
  <c r="AV596" i="23"/>
  <c r="BF30" i="24"/>
  <c r="BE30" i="24"/>
  <c r="BG30" i="24" s="1"/>
  <c r="BH30" i="24" s="1"/>
  <c r="BI30" i="24" s="1"/>
  <c r="AY570" i="25"/>
  <c r="AZ570" i="25" s="1"/>
  <c r="BA570" i="25" s="1"/>
  <c r="AV9" i="24"/>
  <c r="AT149" i="17"/>
  <c r="BF329" i="25"/>
  <c r="BG329" i="25" s="1"/>
  <c r="BH329" i="25" s="1"/>
  <c r="AV79" i="23"/>
  <c r="BF622" i="25"/>
  <c r="BG622" i="25" s="1"/>
  <c r="BH622" i="25" s="1"/>
  <c r="AY19" i="23"/>
  <c r="AZ19" i="23" s="1"/>
  <c r="BA19" i="23" s="1"/>
  <c r="AV57" i="24"/>
  <c r="BF654" i="24"/>
  <c r="BE654" i="24"/>
  <c r="BG654" i="24" s="1"/>
  <c r="BH654" i="24" s="1"/>
  <c r="BI654" i="24" s="1"/>
  <c r="BF196" i="25"/>
  <c r="BG196" i="25" s="1"/>
  <c r="BH196" i="25" s="1"/>
  <c r="AW646" i="25"/>
  <c r="AY646" i="25" s="1"/>
  <c r="AZ646" i="25" s="1"/>
  <c r="BA646" i="25" s="1"/>
  <c r="AX646" i="25"/>
  <c r="BE408" i="17"/>
  <c r="BF408" i="17" s="1"/>
  <c r="AM521" i="17"/>
  <c r="BB521" i="17"/>
  <c r="BD407" i="25"/>
  <c r="E407" i="25"/>
  <c r="AO407" i="25"/>
  <c r="AS168" i="17"/>
  <c r="AV209" i="25"/>
  <c r="AV85" i="23"/>
  <c r="BG153" i="24"/>
  <c r="BH153" i="24" s="1"/>
  <c r="BI153" i="24" s="1"/>
  <c r="AT86" i="17"/>
  <c r="AM644" i="17"/>
  <c r="AT644" i="17" s="1"/>
  <c r="BB644" i="17"/>
  <c r="AT328" i="17"/>
  <c r="BE303" i="23"/>
  <c r="BG303" i="23" s="1"/>
  <c r="BH303" i="23" s="1"/>
  <c r="BI303" i="23" s="1"/>
  <c r="BF303" i="23"/>
  <c r="AY84" i="23"/>
  <c r="AZ84" i="23" s="1"/>
  <c r="BA84" i="23" s="1"/>
  <c r="AU181" i="25"/>
  <c r="BF94" i="25"/>
  <c r="BG94" i="25" s="1"/>
  <c r="BH94" i="25" s="1"/>
  <c r="AV617" i="23"/>
  <c r="AS48" i="17"/>
  <c r="AU14" i="25"/>
  <c r="AV389" i="24"/>
  <c r="BF652" i="25"/>
  <c r="BG652" i="25" s="1"/>
  <c r="BH652" i="25" s="1"/>
  <c r="AU25" i="25"/>
  <c r="BF327" i="25"/>
  <c r="BG327" i="25" s="1"/>
  <c r="BH327" i="25" s="1"/>
  <c r="BF281" i="25"/>
  <c r="BG281" i="25" s="1"/>
  <c r="BH281" i="25" s="1"/>
  <c r="BF531" i="25"/>
  <c r="BG531" i="25" s="1"/>
  <c r="BH531" i="25" s="1"/>
  <c r="AS275" i="17"/>
  <c r="BF369" i="25"/>
  <c r="BG369" i="25" s="1"/>
  <c r="BH369" i="25" s="1"/>
  <c r="AV27" i="24"/>
  <c r="AU173" i="25"/>
  <c r="AV623" i="25"/>
  <c r="BF119" i="24"/>
  <c r="BE119" i="24"/>
  <c r="AU217" i="17"/>
  <c r="AW217" i="17" s="1"/>
  <c r="AX217" i="17" s="1"/>
  <c r="AY217" i="17" s="1"/>
  <c r="AV217" i="17"/>
  <c r="BE286" i="23"/>
  <c r="BF286" i="23"/>
  <c r="AW15" i="23"/>
  <c r="AY15" i="23" s="1"/>
  <c r="AZ15" i="23" s="1"/>
  <c r="BA15" i="23" s="1"/>
  <c r="AX15" i="23"/>
  <c r="BE283" i="24"/>
  <c r="BF283" i="24"/>
  <c r="AX43" i="23"/>
  <c r="AW43" i="23"/>
  <c r="AY43" i="23" s="1"/>
  <c r="AZ43" i="23" s="1"/>
  <c r="BA43" i="23" s="1"/>
  <c r="AV63" i="23"/>
  <c r="BE217" i="17"/>
  <c r="BF217" i="17" s="1"/>
  <c r="AU143" i="25"/>
  <c r="AU28" i="25"/>
  <c r="AV135" i="24"/>
  <c r="AU530" i="25"/>
  <c r="BG587" i="24"/>
  <c r="BH587" i="24" s="1"/>
  <c r="BI587" i="24" s="1"/>
  <c r="AX648" i="25"/>
  <c r="AW648" i="25"/>
  <c r="AY648" i="25" s="1"/>
  <c r="AZ648" i="25" s="1"/>
  <c r="BA648" i="25" s="1"/>
  <c r="AU87" i="24"/>
  <c r="BF105" i="23"/>
  <c r="BE105" i="23"/>
  <c r="BG105" i="23" s="1"/>
  <c r="BH105" i="23" s="1"/>
  <c r="BI105" i="23" s="1"/>
  <c r="AU236" i="25"/>
  <c r="BF215" i="24"/>
  <c r="BE215" i="24"/>
  <c r="AV294" i="24"/>
  <c r="AY294" i="24" s="1"/>
  <c r="AZ294" i="24" s="1"/>
  <c r="BA294" i="24" s="1"/>
  <c r="AT309" i="17"/>
  <c r="AS309" i="17"/>
  <c r="BE174" i="17"/>
  <c r="BF174" i="17" s="1"/>
  <c r="BG612" i="23"/>
  <c r="BH612" i="23" s="1"/>
  <c r="BI612" i="23" s="1"/>
  <c r="BF43" i="25"/>
  <c r="BG43" i="25" s="1"/>
  <c r="BH43" i="25" s="1"/>
  <c r="BE45" i="24"/>
  <c r="BF45" i="24"/>
  <c r="AV533" i="23"/>
  <c r="AV40" i="23"/>
  <c r="AS377" i="17"/>
  <c r="AU50" i="24"/>
  <c r="BE129" i="17"/>
  <c r="BF129" i="17" s="1"/>
  <c r="BE352" i="17"/>
  <c r="BF352" i="17" s="1"/>
  <c r="AV150" i="25"/>
  <c r="AY583" i="24"/>
  <c r="AZ583" i="24" s="1"/>
  <c r="BA583" i="24" s="1"/>
  <c r="AV616" i="24"/>
  <c r="BF65" i="23"/>
  <c r="BE65" i="23"/>
  <c r="AT403" i="17"/>
  <c r="AV652" i="24"/>
  <c r="AU319" i="24"/>
  <c r="AT89" i="17"/>
  <c r="AS47" i="17"/>
  <c r="AU232" i="17"/>
  <c r="AV232" i="17"/>
  <c r="AW432" i="23"/>
  <c r="AY432" i="23" s="1"/>
  <c r="AZ432" i="23" s="1"/>
  <c r="BA432" i="23" s="1"/>
  <c r="AX432" i="23"/>
  <c r="AX394" i="23"/>
  <c r="AW394" i="23"/>
  <c r="AY394" i="23" s="1"/>
  <c r="AZ394" i="23" s="1"/>
  <c r="BA394" i="23" s="1"/>
  <c r="AV215" i="24"/>
  <c r="AU392" i="25"/>
  <c r="AV116" i="25"/>
  <c r="AS392" i="17"/>
  <c r="BE108" i="17"/>
  <c r="BF108" i="17" s="1"/>
  <c r="AT140" i="17"/>
  <c r="BF655" i="25"/>
  <c r="BG655" i="25" s="1"/>
  <c r="BH655" i="25" s="1"/>
  <c r="AW665" i="17"/>
  <c r="AX665" i="17" s="1"/>
  <c r="AY665" i="17" s="1"/>
  <c r="BF224" i="25"/>
  <c r="BG224" i="25" s="1"/>
  <c r="BH224" i="25" s="1"/>
  <c r="BE466" i="17"/>
  <c r="BF466" i="17" s="1"/>
  <c r="AT110" i="17"/>
  <c r="BE55" i="24"/>
  <c r="BF55" i="24"/>
  <c r="BE464" i="17"/>
  <c r="BF464" i="17" s="1"/>
  <c r="AV8" i="25"/>
  <c r="BG615" i="24"/>
  <c r="BH615" i="24" s="1"/>
  <c r="BI615" i="24" s="1"/>
  <c r="BF394" i="25"/>
  <c r="BG394" i="25" s="1"/>
  <c r="BH394" i="25" s="1"/>
  <c r="BE530" i="24"/>
  <c r="BG530" i="24" s="1"/>
  <c r="BH530" i="24" s="1"/>
  <c r="BI530" i="24" s="1"/>
  <c r="BF530" i="24"/>
  <c r="AS190" i="17"/>
  <c r="AV147" i="17"/>
  <c r="AU147" i="17"/>
  <c r="AW147" i="17" s="1"/>
  <c r="AX147" i="17" s="1"/>
  <c r="AY147" i="17" s="1"/>
  <c r="AU152" i="23"/>
  <c r="AU20" i="24"/>
  <c r="AT296" i="17"/>
  <c r="AV3" i="24"/>
  <c r="AY558" i="24"/>
  <c r="AZ558" i="24" s="1"/>
  <c r="BA558" i="24" s="1"/>
  <c r="BC561" i="23"/>
  <c r="AR561" i="23"/>
  <c r="AU561" i="23" s="1"/>
  <c r="F561" i="23"/>
  <c r="BE506" i="17"/>
  <c r="BF506" i="17" s="1"/>
  <c r="BF524" i="25"/>
  <c r="BG524" i="25" s="1"/>
  <c r="BH524" i="25" s="1"/>
  <c r="AV117" i="24"/>
  <c r="AW52" i="23"/>
  <c r="AX52" i="23"/>
  <c r="AY52" i="23" s="1"/>
  <c r="AZ52" i="23" s="1"/>
  <c r="BA52" i="23" s="1"/>
  <c r="AX186" i="23"/>
  <c r="AW186" i="23"/>
  <c r="AX278" i="24"/>
  <c r="AW278" i="24"/>
  <c r="BF552" i="23"/>
  <c r="BE552" i="23"/>
  <c r="AW232" i="24"/>
  <c r="AX232" i="24"/>
  <c r="AW123" i="17"/>
  <c r="AX123" i="17" s="1"/>
  <c r="AY123" i="17" s="1"/>
  <c r="BF7" i="23"/>
  <c r="BE7" i="23"/>
  <c r="AU180" i="24"/>
  <c r="AX376" i="25"/>
  <c r="AW376" i="25"/>
  <c r="AW134" i="24"/>
  <c r="AY134" i="24" s="1"/>
  <c r="AZ134" i="24" s="1"/>
  <c r="BA134" i="24" s="1"/>
  <c r="AX134" i="24"/>
  <c r="BF337" i="23"/>
  <c r="BE337" i="23"/>
  <c r="BG337" i="23" s="1"/>
  <c r="BH337" i="23" s="1"/>
  <c r="BI337" i="23" s="1"/>
  <c r="AP433" i="25"/>
  <c r="AN433" i="25"/>
  <c r="BF327" i="23"/>
  <c r="BE327" i="23"/>
  <c r="BG327" i="23" s="1"/>
  <c r="BH327" i="23" s="1"/>
  <c r="BI327" i="23" s="1"/>
  <c r="AY314" i="23"/>
  <c r="AZ314" i="23" s="1"/>
  <c r="BA314" i="23" s="1"/>
  <c r="AX244" i="23"/>
  <c r="AW244" i="23"/>
  <c r="AY244" i="23" s="1"/>
  <c r="AZ244" i="23" s="1"/>
  <c r="BA244" i="23" s="1"/>
  <c r="AV110" i="23"/>
  <c r="BF614" i="24"/>
  <c r="BE614" i="24"/>
  <c r="BG614" i="24" s="1"/>
  <c r="BH614" i="24" s="1"/>
  <c r="BI614" i="24" s="1"/>
  <c r="AY278" i="24"/>
  <c r="AZ278" i="24" s="1"/>
  <c r="BA278" i="24" s="1"/>
  <c r="BG55" i="24"/>
  <c r="BH55" i="24" s="1"/>
  <c r="BI55" i="24" s="1"/>
  <c r="BG250" i="23"/>
  <c r="BH250" i="23" s="1"/>
  <c r="BI250" i="23" s="1"/>
  <c r="AX366" i="23"/>
  <c r="AW366" i="23"/>
  <c r="AY366" i="23" s="1"/>
  <c r="AZ366" i="23" s="1"/>
  <c r="BA366" i="23" s="1"/>
  <c r="AW240" i="24"/>
  <c r="AX240" i="24"/>
  <c r="AX17" i="25"/>
  <c r="AW17" i="25"/>
  <c r="BG359" i="23"/>
  <c r="BH359" i="23" s="1"/>
  <c r="BI359" i="23" s="1"/>
  <c r="AW9" i="23"/>
  <c r="AX9" i="23"/>
  <c r="AV618" i="24"/>
  <c r="AW669" i="23"/>
  <c r="AY669" i="23" s="1"/>
  <c r="AZ669" i="23" s="1"/>
  <c r="BA669" i="23" s="1"/>
  <c r="AX669" i="23"/>
  <c r="AY54" i="23"/>
  <c r="AZ54" i="23" s="1"/>
  <c r="BA54" i="23" s="1"/>
  <c r="AU201" i="23"/>
  <c r="AX123" i="24"/>
  <c r="AW123" i="24"/>
  <c r="AY123" i="24" s="1"/>
  <c r="AZ123" i="24" s="1"/>
  <c r="BA123" i="24" s="1"/>
  <c r="AX178" i="24"/>
  <c r="AW178" i="24"/>
  <c r="AY178" i="24" s="1"/>
  <c r="AZ178" i="24" s="1"/>
  <c r="BA178" i="24" s="1"/>
  <c r="AM652" i="17"/>
  <c r="BB652" i="17"/>
  <c r="AX209" i="25"/>
  <c r="AW209" i="25"/>
  <c r="AY209" i="25" s="1"/>
  <c r="AZ209" i="25" s="1"/>
  <c r="BA209" i="25" s="1"/>
  <c r="BE202" i="17"/>
  <c r="BF202" i="17" s="1"/>
  <c r="AU279" i="24"/>
  <c r="AV218" i="17"/>
  <c r="AU218" i="17"/>
  <c r="AW218" i="17" s="1"/>
  <c r="AX218" i="17" s="1"/>
  <c r="AY218" i="17" s="1"/>
  <c r="AW421" i="23"/>
  <c r="AX421" i="23"/>
  <c r="AW166" i="25"/>
  <c r="AX166" i="25"/>
  <c r="AW110" i="24"/>
  <c r="AX110" i="24"/>
  <c r="AV506" i="17"/>
  <c r="AU506" i="17"/>
  <c r="BF524" i="24"/>
  <c r="BE524" i="24"/>
  <c r="BG524" i="24" s="1"/>
  <c r="BH524" i="24" s="1"/>
  <c r="BI524" i="24" s="1"/>
  <c r="AU567" i="17"/>
  <c r="AV567" i="17"/>
  <c r="AW385" i="24"/>
  <c r="AX385" i="24"/>
  <c r="AU396" i="23"/>
  <c r="AV620" i="25"/>
  <c r="AY620" i="25" s="1"/>
  <c r="AZ620" i="25" s="1"/>
  <c r="BA620" i="25" s="1"/>
  <c r="AW210" i="24"/>
  <c r="AX210" i="24"/>
  <c r="BE232" i="23"/>
  <c r="BG232" i="23" s="1"/>
  <c r="BH232" i="23" s="1"/>
  <c r="BI232" i="23" s="1"/>
  <c r="BF232" i="23"/>
  <c r="AV613" i="17"/>
  <c r="AU613" i="17"/>
  <c r="AW613" i="17" s="1"/>
  <c r="AX613" i="17" s="1"/>
  <c r="AY613" i="17" s="1"/>
  <c r="BE181" i="23"/>
  <c r="BF181" i="23"/>
  <c r="AU138" i="25"/>
  <c r="AX182" i="25"/>
  <c r="AW182" i="25"/>
  <c r="AV607" i="17"/>
  <c r="AW607" i="17" s="1"/>
  <c r="AX607" i="17" s="1"/>
  <c r="AY607" i="17" s="1"/>
  <c r="AU607" i="17"/>
  <c r="AX609" i="25"/>
  <c r="AW609" i="25"/>
  <c r="AY609" i="25" s="1"/>
  <c r="AZ609" i="25" s="1"/>
  <c r="BA609" i="25" s="1"/>
  <c r="AY115" i="25"/>
  <c r="AZ115" i="25" s="1"/>
  <c r="BA115" i="25" s="1"/>
  <c r="AE334" i="1"/>
  <c r="AV37" i="24"/>
  <c r="AV329" i="23"/>
  <c r="BF609" i="24"/>
  <c r="BE609" i="24"/>
  <c r="AN598" i="17"/>
  <c r="AL598" i="17"/>
  <c r="AX629" i="24"/>
  <c r="AW629" i="24"/>
  <c r="AY629" i="24" s="1"/>
  <c r="AZ629" i="24" s="1"/>
  <c r="BA629" i="24" s="1"/>
  <c r="BF22" i="24"/>
  <c r="BE22" i="24"/>
  <c r="BG22" i="24" s="1"/>
  <c r="BH22" i="24" s="1"/>
  <c r="BI22" i="24" s="1"/>
  <c r="AX156" i="24"/>
  <c r="AW156" i="24"/>
  <c r="AY156" i="24" s="1"/>
  <c r="AZ156" i="24" s="1"/>
  <c r="BA156" i="24" s="1"/>
  <c r="AS483" i="17"/>
  <c r="BF222" i="25"/>
  <c r="BG222" i="25" s="1"/>
  <c r="BH222" i="25" s="1"/>
  <c r="AV398" i="25"/>
  <c r="AV109" i="17"/>
  <c r="AU109" i="17"/>
  <c r="BE153" i="23"/>
  <c r="BG153" i="23" s="1"/>
  <c r="BH153" i="23" s="1"/>
  <c r="BI153" i="23" s="1"/>
  <c r="BF153" i="23"/>
  <c r="BF200" i="23"/>
  <c r="BE200" i="23"/>
  <c r="BE78" i="17"/>
  <c r="BF78" i="17" s="1"/>
  <c r="AV532" i="25"/>
  <c r="AW75" i="25"/>
  <c r="AX75" i="25"/>
  <c r="AS524" i="17"/>
  <c r="AX19" i="24"/>
  <c r="AW19" i="24"/>
  <c r="BG152" i="24"/>
  <c r="BH152" i="24" s="1"/>
  <c r="BI152" i="24" s="1"/>
  <c r="AU618" i="23"/>
  <c r="AX214" i="23"/>
  <c r="AW214" i="23"/>
  <c r="AY214" i="23" s="1"/>
  <c r="AZ214" i="23" s="1"/>
  <c r="BA214" i="23" s="1"/>
  <c r="BF11" i="25"/>
  <c r="BG11" i="25" s="1"/>
  <c r="BH11" i="25" s="1"/>
  <c r="AU12" i="25"/>
  <c r="AU40" i="23"/>
  <c r="AT28" i="17"/>
  <c r="AV205" i="24"/>
  <c r="AU124" i="25"/>
  <c r="AW339" i="23"/>
  <c r="AY339" i="23" s="1"/>
  <c r="AZ339" i="23" s="1"/>
  <c r="BA339" i="23" s="1"/>
  <c r="AX339" i="23"/>
  <c r="BF321" i="23"/>
  <c r="BE321" i="23"/>
  <c r="AU368" i="17"/>
  <c r="AV368" i="17"/>
  <c r="BG168" i="24"/>
  <c r="BH168" i="24" s="1"/>
  <c r="BI168" i="24" s="1"/>
  <c r="AE338" i="1"/>
  <c r="BE403" i="24"/>
  <c r="BF403" i="24"/>
  <c r="BE566" i="17"/>
  <c r="BF566" i="17" s="1"/>
  <c r="AU118" i="24"/>
  <c r="BF97" i="23"/>
  <c r="BE97" i="23"/>
  <c r="BG97" i="23" s="1"/>
  <c r="BH97" i="23" s="1"/>
  <c r="BI97" i="23" s="1"/>
  <c r="BE131" i="23"/>
  <c r="BG131" i="23" s="1"/>
  <c r="BH131" i="23" s="1"/>
  <c r="BI131" i="23" s="1"/>
  <c r="BF131" i="23"/>
  <c r="AU14" i="24"/>
  <c r="BE218" i="24"/>
  <c r="BG218" i="24" s="1"/>
  <c r="BH218" i="24" s="1"/>
  <c r="BI218" i="24" s="1"/>
  <c r="BF218" i="24"/>
  <c r="AW76" i="23"/>
  <c r="AY76" i="23" s="1"/>
  <c r="AZ76" i="23" s="1"/>
  <c r="BA76" i="23" s="1"/>
  <c r="AX76" i="23"/>
  <c r="AX379" i="23"/>
  <c r="AW379" i="23"/>
  <c r="AY379" i="23" s="1"/>
  <c r="AZ379" i="23" s="1"/>
  <c r="BA379" i="23" s="1"/>
  <c r="BF526" i="24"/>
  <c r="BE526" i="24"/>
  <c r="BG526" i="24" s="1"/>
  <c r="BH526" i="24" s="1"/>
  <c r="BI526" i="24" s="1"/>
  <c r="AS76" i="17"/>
  <c r="AW632" i="25"/>
  <c r="AY632" i="25" s="1"/>
  <c r="AZ632" i="25" s="1"/>
  <c r="BA632" i="25" s="1"/>
  <c r="AX632" i="25"/>
  <c r="BE624" i="24"/>
  <c r="BG624" i="24" s="1"/>
  <c r="BH624" i="24" s="1"/>
  <c r="BI624" i="24" s="1"/>
  <c r="BF624" i="24"/>
  <c r="AU528" i="24"/>
  <c r="BE97" i="17"/>
  <c r="BF97" i="17" s="1"/>
  <c r="AV202" i="25"/>
  <c r="AV356" i="17"/>
  <c r="AU356" i="17"/>
  <c r="AW356" i="17" s="1"/>
  <c r="AX356" i="17" s="1"/>
  <c r="AY356" i="17" s="1"/>
  <c r="BE297" i="23"/>
  <c r="BF297" i="23"/>
  <c r="AU80" i="23"/>
  <c r="AV424" i="23"/>
  <c r="AX284" i="24"/>
  <c r="AW284" i="24"/>
  <c r="AY284" i="24" s="1"/>
  <c r="AZ284" i="24" s="1"/>
  <c r="BA284" i="24" s="1"/>
  <c r="AW153" i="24"/>
  <c r="AX153" i="24"/>
  <c r="BF94" i="24"/>
  <c r="BE94" i="24"/>
  <c r="AX152" i="24"/>
  <c r="AW152" i="24"/>
  <c r="AY668" i="23"/>
  <c r="AZ668" i="23" s="1"/>
  <c r="BA668" i="23" s="1"/>
  <c r="AX49" i="23"/>
  <c r="AW49" i="23"/>
  <c r="AY49" i="23" s="1"/>
  <c r="AZ49" i="23" s="1"/>
  <c r="BA49" i="23" s="1"/>
  <c r="AV55" i="25"/>
  <c r="BF200" i="25"/>
  <c r="BG200" i="25" s="1"/>
  <c r="BH200" i="25" s="1"/>
  <c r="AT408" i="17"/>
  <c r="AX512" i="23"/>
  <c r="AW512" i="23"/>
  <c r="AY512" i="23" s="1"/>
  <c r="AZ512" i="23" s="1"/>
  <c r="BA512" i="23" s="1"/>
  <c r="E515" i="23"/>
  <c r="AO515" i="23"/>
  <c r="BD515" i="23"/>
  <c r="AV173" i="24"/>
  <c r="AV305" i="24"/>
  <c r="BG632" i="24"/>
  <c r="BH632" i="24" s="1"/>
  <c r="BI632" i="24" s="1"/>
  <c r="E635" i="23"/>
  <c r="AO635" i="23"/>
  <c r="AV635" i="23" s="1"/>
  <c r="BD635" i="23"/>
  <c r="AY409" i="23"/>
  <c r="AZ409" i="23" s="1"/>
  <c r="BA409" i="23" s="1"/>
  <c r="AS371" i="17"/>
  <c r="BE66" i="17"/>
  <c r="BF66" i="17" s="1"/>
  <c r="AX409" i="24"/>
  <c r="AW409" i="24"/>
  <c r="BF15" i="25"/>
  <c r="BG15" i="25" s="1"/>
  <c r="BH15" i="25" s="1"/>
  <c r="AV94" i="25"/>
  <c r="AX638" i="24"/>
  <c r="AW638" i="24"/>
  <c r="AY638" i="24" s="1"/>
  <c r="AZ638" i="24" s="1"/>
  <c r="BA638" i="24" s="1"/>
  <c r="AU347" i="24"/>
  <c r="AV13" i="24"/>
  <c r="AS54" i="17"/>
  <c r="BF318" i="23"/>
  <c r="BE318" i="23"/>
  <c r="AV306" i="23"/>
  <c r="AV531" i="25"/>
  <c r="AV395" i="17"/>
  <c r="AU395" i="17"/>
  <c r="AW395" i="17" s="1"/>
  <c r="AX395" i="17" s="1"/>
  <c r="AY395" i="17" s="1"/>
  <c r="BG27" i="24"/>
  <c r="BH27" i="24" s="1"/>
  <c r="BI27" i="24" s="1"/>
  <c r="AW119" i="24"/>
  <c r="AX119" i="24"/>
  <c r="AU286" i="23"/>
  <c r="AX183" i="24"/>
  <c r="AW183" i="24"/>
  <c r="AY183" i="24" s="1"/>
  <c r="AZ183" i="24" s="1"/>
  <c r="BA183" i="24" s="1"/>
  <c r="BG451" i="23"/>
  <c r="BH451" i="23" s="1"/>
  <c r="BI451" i="23" s="1"/>
  <c r="BG63" i="23"/>
  <c r="BH63" i="23" s="1"/>
  <c r="BI63" i="23" s="1"/>
  <c r="BF258" i="25"/>
  <c r="BG258" i="25" s="1"/>
  <c r="BH258" i="25" s="1"/>
  <c r="BF3" i="24"/>
  <c r="BE3" i="24"/>
  <c r="BG3" i="24" s="1"/>
  <c r="BH3" i="24" s="1"/>
  <c r="BI3" i="24" s="1"/>
  <c r="AU2" i="24"/>
  <c r="AT174" i="17"/>
  <c r="AW174" i="17" s="1"/>
  <c r="AX174" i="17" s="1"/>
  <c r="AY174" i="17" s="1"/>
  <c r="AU628" i="23"/>
  <c r="BE446" i="17"/>
  <c r="BF446" i="17" s="1"/>
  <c r="AU177" i="24"/>
  <c r="AX228" i="24"/>
  <c r="AW228" i="24"/>
  <c r="BE111" i="23"/>
  <c r="BF111" i="23"/>
  <c r="AU45" i="24"/>
  <c r="BE568" i="23"/>
  <c r="BG568" i="23" s="1"/>
  <c r="BH568" i="23" s="1"/>
  <c r="BI568" i="23" s="1"/>
  <c r="BF568" i="23"/>
  <c r="BG40" i="23"/>
  <c r="BH40" i="23" s="1"/>
  <c r="BI40" i="23" s="1"/>
  <c r="BF50" i="24"/>
  <c r="BE50" i="24"/>
  <c r="AT129" i="17"/>
  <c r="BF99" i="24"/>
  <c r="BE99" i="24"/>
  <c r="AW99" i="17"/>
  <c r="AX99" i="17" s="1"/>
  <c r="AY99" i="17" s="1"/>
  <c r="BF16" i="24"/>
  <c r="BE16" i="24"/>
  <c r="BE132" i="17"/>
  <c r="BF132" i="17" s="1"/>
  <c r="BF29" i="24"/>
  <c r="BE29" i="24"/>
  <c r="BG29" i="24" s="1"/>
  <c r="BH29" i="24" s="1"/>
  <c r="BI29" i="24" s="1"/>
  <c r="BE183" i="17"/>
  <c r="BF183" i="17" s="1"/>
  <c r="AV568" i="23"/>
  <c r="AY568" i="23" s="1"/>
  <c r="AZ568" i="23" s="1"/>
  <c r="BA568" i="23" s="1"/>
  <c r="BE551" i="23"/>
  <c r="BG551" i="23" s="1"/>
  <c r="BH551" i="23" s="1"/>
  <c r="BI551" i="23" s="1"/>
  <c r="BF551" i="23"/>
  <c r="BF237" i="24"/>
  <c r="BE237" i="24"/>
  <c r="AV349" i="24"/>
  <c r="AV59" i="23"/>
  <c r="AT23" i="17"/>
  <c r="AV154" i="23"/>
  <c r="BG215" i="24"/>
  <c r="BH215" i="24" s="1"/>
  <c r="BI215" i="24" s="1"/>
  <c r="BF40" i="24"/>
  <c r="BE40" i="24"/>
  <c r="BG40" i="24" s="1"/>
  <c r="BH40" i="24" s="1"/>
  <c r="BI40" i="24" s="1"/>
  <c r="AV316" i="17"/>
  <c r="AU316" i="17"/>
  <c r="AW316" i="17" s="1"/>
  <c r="AX316" i="17" s="1"/>
  <c r="AY316" i="17" s="1"/>
  <c r="AS315" i="17"/>
  <c r="AV408" i="23"/>
  <c r="AV552" i="23"/>
  <c r="AV665" i="17"/>
  <c r="AU665" i="17"/>
  <c r="AW242" i="25"/>
  <c r="AX242" i="25"/>
  <c r="AU451" i="23"/>
  <c r="AT466" i="17"/>
  <c r="AV324" i="24"/>
  <c r="AU55" i="24"/>
  <c r="BF8" i="25"/>
  <c r="BG8" i="25" s="1"/>
  <c r="BH8" i="25" s="1"/>
  <c r="AY615" i="24"/>
  <c r="AZ615" i="24" s="1"/>
  <c r="BA615" i="24" s="1"/>
  <c r="BE323" i="17"/>
  <c r="BF323" i="17" s="1"/>
  <c r="AV242" i="25"/>
  <c r="AV95" i="25"/>
  <c r="AU82" i="23"/>
  <c r="BE20" i="24"/>
  <c r="BF20" i="24"/>
  <c r="BE310" i="17"/>
  <c r="BF310" i="17" s="1"/>
  <c r="AV110" i="25"/>
  <c r="AY110" i="25" s="1"/>
  <c r="AZ110" i="25" s="1"/>
  <c r="BA110" i="25" s="1"/>
  <c r="AV145" i="25"/>
  <c r="AY145" i="25" s="1"/>
  <c r="AZ145" i="25" s="1"/>
  <c r="BA145" i="25" s="1"/>
  <c r="AV333" i="23"/>
  <c r="AY333" i="23" s="1"/>
  <c r="AZ333" i="23" s="1"/>
  <c r="BA333" i="23" s="1"/>
  <c r="AS73" i="17"/>
  <c r="F371" i="24"/>
  <c r="AR371" i="24"/>
  <c r="AU371" i="24" s="1"/>
  <c r="BC371" i="24"/>
  <c r="AT506" i="17"/>
  <c r="AW506" i="17" s="1"/>
  <c r="AX506" i="17" s="1"/>
  <c r="AY506" i="17" s="1"/>
  <c r="AV524" i="25"/>
  <c r="BG117" i="24"/>
  <c r="BH117" i="24" s="1"/>
  <c r="BI117" i="24" s="1"/>
  <c r="BG214" i="23"/>
  <c r="BH214" i="23" s="1"/>
  <c r="BI214" i="23" s="1"/>
  <c r="AX535" i="24"/>
  <c r="AW535" i="24"/>
  <c r="BF90" i="24"/>
  <c r="BE90" i="24"/>
  <c r="BG90" i="24" s="1"/>
  <c r="BH90" i="24" s="1"/>
  <c r="BI90" i="24" s="1"/>
  <c r="AW102" i="24"/>
  <c r="AY102" i="24" s="1"/>
  <c r="AZ102" i="24" s="1"/>
  <c r="BA102" i="24" s="1"/>
  <c r="AX102" i="24"/>
  <c r="BE203" i="23"/>
  <c r="BG203" i="23" s="1"/>
  <c r="BH203" i="23" s="1"/>
  <c r="BI203" i="23" s="1"/>
  <c r="BF203" i="23"/>
  <c r="AW324" i="23"/>
  <c r="AX324" i="23"/>
  <c r="BE239" i="24"/>
  <c r="BF239" i="24"/>
  <c r="AW618" i="24"/>
  <c r="AX618" i="24"/>
  <c r="AW434" i="23"/>
  <c r="AX434" i="23"/>
  <c r="AX224" i="24"/>
  <c r="AW224" i="24"/>
  <c r="AY224" i="24" s="1"/>
  <c r="AZ224" i="24" s="1"/>
  <c r="BA224" i="24" s="1"/>
  <c r="AY639" i="24"/>
  <c r="AZ639" i="24" s="1"/>
  <c r="BA639" i="24" s="1"/>
  <c r="BE356" i="23"/>
  <c r="BF356" i="23"/>
  <c r="BG356" i="23" s="1"/>
  <c r="BH356" i="23" s="1"/>
  <c r="BI356" i="23" s="1"/>
  <c r="BE31" i="23"/>
  <c r="BG31" i="23" s="1"/>
  <c r="BH31" i="23" s="1"/>
  <c r="BI31" i="23" s="1"/>
  <c r="BF31" i="23"/>
  <c r="BD450" i="25"/>
  <c r="AO450" i="25"/>
  <c r="E450" i="25"/>
  <c r="AM600" i="17"/>
  <c r="BB600" i="17"/>
  <c r="AY649" i="24"/>
  <c r="AZ649" i="24" s="1"/>
  <c r="BA649" i="24" s="1"/>
  <c r="AY182" i="24"/>
  <c r="AZ182" i="24" s="1"/>
  <c r="BA182" i="24" s="1"/>
  <c r="BE525" i="17"/>
  <c r="BF525" i="17" s="1"/>
  <c r="AV21" i="23"/>
  <c r="BF171" i="24"/>
  <c r="BE171" i="24"/>
  <c r="AX329" i="25"/>
  <c r="AW329" i="25"/>
  <c r="AX13" i="24"/>
  <c r="AW13" i="24"/>
  <c r="AW149" i="24"/>
  <c r="AX149" i="24"/>
  <c r="BE121" i="23"/>
  <c r="BF121" i="23"/>
  <c r="AW655" i="25"/>
  <c r="AX655" i="25"/>
  <c r="AW221" i="24"/>
  <c r="AY221" i="24" s="1"/>
  <c r="AZ221" i="24" s="1"/>
  <c r="BA221" i="24" s="1"/>
  <c r="AX221" i="24"/>
  <c r="BE86" i="24"/>
  <c r="BG86" i="24" s="1"/>
  <c r="BH86" i="24" s="1"/>
  <c r="BI86" i="24" s="1"/>
  <c r="BF86" i="24"/>
  <c r="AX638" i="25"/>
  <c r="AW638" i="25"/>
  <c r="AY638" i="25" s="1"/>
  <c r="AZ638" i="25" s="1"/>
  <c r="BA638" i="25" s="1"/>
  <c r="AV110" i="17"/>
  <c r="AU110" i="17"/>
  <c r="BE76" i="24"/>
  <c r="BF76" i="24"/>
  <c r="AW625" i="25"/>
  <c r="AX625" i="25"/>
  <c r="AW567" i="17"/>
  <c r="AX567" i="17" s="1"/>
  <c r="AY567" i="17" s="1"/>
  <c r="AY317" i="23"/>
  <c r="AZ317" i="23" s="1"/>
  <c r="BA317" i="23" s="1"/>
  <c r="AX280" i="23"/>
  <c r="AY280" i="23" s="1"/>
  <c r="AZ280" i="23" s="1"/>
  <c r="BA280" i="23" s="1"/>
  <c r="AW280" i="23"/>
  <c r="BF222" i="24"/>
  <c r="BE222" i="24"/>
  <c r="BG222" i="24" s="1"/>
  <c r="BH222" i="24" s="1"/>
  <c r="BI222" i="24" s="1"/>
  <c r="BE142" i="23"/>
  <c r="BF142" i="23"/>
  <c r="BF241" i="23"/>
  <c r="BE241" i="23"/>
  <c r="BG241" i="23" s="1"/>
  <c r="BH241" i="23" s="1"/>
  <c r="BI241" i="23" s="1"/>
  <c r="BF657" i="25"/>
  <c r="BG657" i="25" s="1"/>
  <c r="BH657" i="25" s="1"/>
  <c r="AV129" i="17"/>
  <c r="AU129" i="17"/>
  <c r="BE217" i="24"/>
  <c r="BG217" i="24" s="1"/>
  <c r="BH217" i="24" s="1"/>
  <c r="BI217" i="24" s="1"/>
  <c r="BF217" i="24"/>
  <c r="BF621" i="23"/>
  <c r="BE621" i="23"/>
  <c r="BG47" i="23"/>
  <c r="BH47" i="23" s="1"/>
  <c r="BI47" i="23" s="1"/>
  <c r="AO246" i="23"/>
  <c r="E246" i="23"/>
  <c r="BD246" i="23"/>
  <c r="AO408" i="25"/>
  <c r="AV408" i="25" s="1"/>
  <c r="BD408" i="25"/>
  <c r="E408" i="25"/>
  <c r="AN450" i="24"/>
  <c r="AP450" i="24"/>
  <c r="AU450" i="24" s="1"/>
  <c r="BF9" i="23"/>
  <c r="BG9" i="23" s="1"/>
  <c r="BH9" i="23" s="1"/>
  <c r="BI9" i="23" s="1"/>
  <c r="BE9" i="23"/>
  <c r="AR631" i="23"/>
  <c r="BC631" i="23"/>
  <c r="F631" i="23"/>
  <c r="AU525" i="24"/>
  <c r="AV24" i="25"/>
  <c r="BE89" i="23"/>
  <c r="BF89" i="23"/>
  <c r="BF215" i="23"/>
  <c r="BE215" i="23"/>
  <c r="BG215" i="23" s="1"/>
  <c r="BH215" i="23" s="1"/>
  <c r="BI215" i="23" s="1"/>
  <c r="AX657" i="24"/>
  <c r="AW657" i="24"/>
  <c r="AW57" i="23"/>
  <c r="AY57" i="23" s="1"/>
  <c r="AZ57" i="23" s="1"/>
  <c r="BA57" i="23" s="1"/>
  <c r="AX57" i="23"/>
  <c r="BF148" i="24"/>
  <c r="BE148" i="24"/>
  <c r="BG148" i="24" s="1"/>
  <c r="BH148" i="24" s="1"/>
  <c r="BI148" i="24" s="1"/>
  <c r="BF63" i="25"/>
  <c r="BG63" i="25" s="1"/>
  <c r="BH63" i="25" s="1"/>
  <c r="BF591" i="23"/>
  <c r="BE591" i="23"/>
  <c r="BG591" i="23" s="1"/>
  <c r="BH591" i="23" s="1"/>
  <c r="BI591" i="23" s="1"/>
  <c r="BF300" i="24"/>
  <c r="BE300" i="24"/>
  <c r="BF508" i="23"/>
  <c r="BE508" i="23"/>
  <c r="BG508" i="23" s="1"/>
  <c r="BH508" i="23" s="1"/>
  <c r="BI508" i="23" s="1"/>
  <c r="AU46" i="25"/>
  <c r="BE123" i="23"/>
  <c r="BG123" i="23" s="1"/>
  <c r="BH123" i="23" s="1"/>
  <c r="BI123" i="23" s="1"/>
  <c r="BF123" i="23"/>
  <c r="AW592" i="17"/>
  <c r="AX592" i="17" s="1"/>
  <c r="AY592" i="17" s="1"/>
  <c r="AW251" i="23"/>
  <c r="AX251" i="23"/>
  <c r="AX233" i="23"/>
  <c r="AW233" i="23"/>
  <c r="AV475" i="17"/>
  <c r="AU475" i="17"/>
  <c r="AW475" i="17" s="1"/>
  <c r="AX475" i="17" s="1"/>
  <c r="AY475" i="17" s="1"/>
  <c r="AP600" i="17"/>
  <c r="AS600" i="17" s="1"/>
  <c r="BA600" i="17"/>
  <c r="BC600" i="17" s="1"/>
  <c r="BD600" i="17" s="1"/>
  <c r="AP255" i="17"/>
  <c r="BA255" i="17"/>
  <c r="BC255" i="17" s="1"/>
  <c r="BD255" i="17" s="1"/>
  <c r="AP488" i="23"/>
  <c r="AN488" i="23"/>
  <c r="AV627" i="24"/>
  <c r="AW183" i="23"/>
  <c r="AX183" i="23"/>
  <c r="AW670" i="25"/>
  <c r="AY670" i="25" s="1"/>
  <c r="AZ670" i="25" s="1"/>
  <c r="BA670" i="25" s="1"/>
  <c r="AX670" i="25"/>
  <c r="AW289" i="25"/>
  <c r="AX289" i="25"/>
  <c r="BC635" i="23"/>
  <c r="AR635" i="23"/>
  <c r="AU635" i="23" s="1"/>
  <c r="F635" i="23"/>
  <c r="BG284" i="24"/>
  <c r="BH284" i="24" s="1"/>
  <c r="BI284" i="24" s="1"/>
  <c r="BG6" i="23"/>
  <c r="BH6" i="23" s="1"/>
  <c r="BI6" i="23" s="1"/>
  <c r="AW5" i="24"/>
  <c r="AX5" i="24"/>
  <c r="AV328" i="17"/>
  <c r="AU328" i="17"/>
  <c r="AW328" i="17" s="1"/>
  <c r="AX328" i="17" s="1"/>
  <c r="AY328" i="17" s="1"/>
  <c r="AX623" i="25"/>
  <c r="AW623" i="25"/>
  <c r="AY623" i="25" s="1"/>
  <c r="AZ623" i="25" s="1"/>
  <c r="BA623" i="25" s="1"/>
  <c r="AW81" i="23"/>
  <c r="AY81" i="23" s="1"/>
  <c r="AZ81" i="23" s="1"/>
  <c r="BA81" i="23" s="1"/>
  <c r="AX81" i="23"/>
  <c r="AX209" i="24"/>
  <c r="AW209" i="24"/>
  <c r="AY209" i="24" s="1"/>
  <c r="AZ209" i="24" s="1"/>
  <c r="BA209" i="24" s="1"/>
  <c r="BF136" i="23"/>
  <c r="BE136" i="23"/>
  <c r="AU452" i="23"/>
  <c r="AT259" i="17"/>
  <c r="AX644" i="25"/>
  <c r="AW644" i="25"/>
  <c r="AU117" i="24"/>
  <c r="AX527" i="25"/>
  <c r="AW527" i="25"/>
  <c r="BF500" i="23"/>
  <c r="BE500" i="23"/>
  <c r="BG500" i="23" s="1"/>
  <c r="BH500" i="23" s="1"/>
  <c r="BI500" i="23" s="1"/>
  <c r="AV429" i="23"/>
  <c r="BF305" i="24"/>
  <c r="BE305" i="24"/>
  <c r="BG305" i="24" s="1"/>
  <c r="BH305" i="24" s="1"/>
  <c r="BI305" i="24" s="1"/>
  <c r="AY611" i="25"/>
  <c r="AZ611" i="25" s="1"/>
  <c r="BA611" i="25" s="1"/>
  <c r="BF180" i="24"/>
  <c r="BE180" i="24"/>
  <c r="BG180" i="24" s="1"/>
  <c r="BH180" i="24" s="1"/>
  <c r="BI180" i="24" s="1"/>
  <c r="AX667" i="25"/>
  <c r="AW667" i="25"/>
  <c r="AY667" i="25" s="1"/>
  <c r="AZ667" i="25" s="1"/>
  <c r="BA667" i="25" s="1"/>
  <c r="BF173" i="24"/>
  <c r="BE173" i="24"/>
  <c r="AX290" i="25"/>
  <c r="AW290" i="25"/>
  <c r="AY290" i="25" s="1"/>
  <c r="AZ290" i="25" s="1"/>
  <c r="BA290" i="25" s="1"/>
  <c r="AW653" i="24"/>
  <c r="AX653" i="24"/>
  <c r="BF149" i="24"/>
  <c r="BE149" i="24"/>
  <c r="BG149" i="24" s="1"/>
  <c r="BH149" i="24" s="1"/>
  <c r="BI149" i="24" s="1"/>
  <c r="AU139" i="24"/>
  <c r="BE74" i="23"/>
  <c r="BF74" i="23"/>
  <c r="BG428" i="23"/>
  <c r="BH428" i="23" s="1"/>
  <c r="BI428" i="23" s="1"/>
  <c r="AU543" i="17"/>
  <c r="AV543" i="17"/>
  <c r="AX623" i="24"/>
  <c r="AW623" i="24"/>
  <c r="AV173" i="25"/>
  <c r="BG58" i="24"/>
  <c r="BH58" i="24" s="1"/>
  <c r="BI58" i="24" s="1"/>
  <c r="AV183" i="23"/>
  <c r="AV377" i="24"/>
  <c r="AW86" i="24"/>
  <c r="AX86" i="24"/>
  <c r="AV2" i="24"/>
  <c r="AX534" i="23"/>
  <c r="AW534" i="23"/>
  <c r="AV222" i="24"/>
  <c r="BG7" i="23"/>
  <c r="BH7" i="23" s="1"/>
  <c r="BI7" i="23" s="1"/>
  <c r="AW565" i="24"/>
  <c r="AX565" i="24"/>
  <c r="AW294" i="24"/>
  <c r="AX294" i="24"/>
  <c r="BF472" i="23"/>
  <c r="BE472" i="23"/>
  <c r="BG472" i="23" s="1"/>
  <c r="BH472" i="23" s="1"/>
  <c r="BI472" i="23" s="1"/>
  <c r="BE357" i="24"/>
  <c r="BF357" i="24"/>
  <c r="BF140" i="23"/>
  <c r="BE140" i="23"/>
  <c r="BE343" i="17"/>
  <c r="BF343" i="17" s="1"/>
  <c r="AY47" i="25"/>
  <c r="AZ47" i="25" s="1"/>
  <c r="BA47" i="25" s="1"/>
  <c r="AW645" i="24"/>
  <c r="AY645" i="24" s="1"/>
  <c r="AZ645" i="24" s="1"/>
  <c r="BA645" i="24" s="1"/>
  <c r="AX645" i="24"/>
  <c r="AX317" i="23"/>
  <c r="AW317" i="23"/>
  <c r="AX198" i="24"/>
  <c r="AW198" i="24"/>
  <c r="AY198" i="24" s="1"/>
  <c r="AZ198" i="24" s="1"/>
  <c r="BA198" i="24" s="1"/>
  <c r="BE66" i="24"/>
  <c r="BG66" i="24" s="1"/>
  <c r="BH66" i="24" s="1"/>
  <c r="BI66" i="24" s="1"/>
  <c r="BF66" i="24"/>
  <c r="AX76" i="25"/>
  <c r="AW76" i="25"/>
  <c r="BF617" i="23"/>
  <c r="BE617" i="23"/>
  <c r="BG617" i="23" s="1"/>
  <c r="BH617" i="23" s="1"/>
  <c r="BI617" i="23" s="1"/>
  <c r="AW57" i="24"/>
  <c r="AX57" i="24"/>
  <c r="AV47" i="23"/>
  <c r="AU377" i="24"/>
  <c r="AW377" i="25"/>
  <c r="AY377" i="25" s="1"/>
  <c r="AZ377" i="25" s="1"/>
  <c r="BA377" i="25" s="1"/>
  <c r="AX377" i="25"/>
  <c r="AW589" i="23"/>
  <c r="AY589" i="23" s="1"/>
  <c r="AZ589" i="23" s="1"/>
  <c r="BA589" i="23" s="1"/>
  <c r="AX589" i="23"/>
  <c r="AY633" i="25"/>
  <c r="AZ633" i="25" s="1"/>
  <c r="BA633" i="25" s="1"/>
  <c r="AO154" i="24"/>
  <c r="AV154" i="24" s="1"/>
  <c r="E154" i="24"/>
  <c r="BD154" i="24"/>
  <c r="AP450" i="25"/>
  <c r="AN450" i="25"/>
  <c r="AW665" i="23"/>
  <c r="AY665" i="23" s="1"/>
  <c r="AZ665" i="23" s="1"/>
  <c r="BA665" i="23" s="1"/>
  <c r="AX665" i="23"/>
  <c r="BC415" i="24"/>
  <c r="AR415" i="24"/>
  <c r="F415" i="24"/>
  <c r="BF525" i="24"/>
  <c r="BE525" i="24"/>
  <c r="BG525" i="24" s="1"/>
  <c r="BH525" i="24" s="1"/>
  <c r="BI525" i="24" s="1"/>
  <c r="AX154" i="23"/>
  <c r="AW154" i="23"/>
  <c r="AY154" i="23" s="1"/>
  <c r="AZ154" i="23" s="1"/>
  <c r="BA154" i="23" s="1"/>
  <c r="BF24" i="25"/>
  <c r="BG24" i="25" s="1"/>
  <c r="BH24" i="25" s="1"/>
  <c r="AV6" i="24"/>
  <c r="AV525" i="24"/>
  <c r="AU164" i="17"/>
  <c r="AW164" i="17" s="1"/>
  <c r="AX164" i="17" s="1"/>
  <c r="AY164" i="17" s="1"/>
  <c r="AV164" i="17"/>
  <c r="AY250" i="23"/>
  <c r="AZ250" i="23" s="1"/>
  <c r="BA250" i="23" s="1"/>
  <c r="AU358" i="23"/>
  <c r="BE366" i="23"/>
  <c r="BG366" i="23" s="1"/>
  <c r="BH366" i="23" s="1"/>
  <c r="BI366" i="23" s="1"/>
  <c r="BF366" i="23"/>
  <c r="AW449" i="23"/>
  <c r="AY449" i="23" s="1"/>
  <c r="AZ449" i="23" s="1"/>
  <c r="BA449" i="23" s="1"/>
  <c r="AX449" i="23"/>
  <c r="AY311" i="23"/>
  <c r="AZ311" i="23" s="1"/>
  <c r="BA311" i="23" s="1"/>
  <c r="AX151" i="23"/>
  <c r="AW151" i="23"/>
  <c r="AY151" i="23" s="1"/>
  <c r="AZ151" i="23" s="1"/>
  <c r="BA151" i="23" s="1"/>
  <c r="BG300" i="24"/>
  <c r="BH300" i="24" s="1"/>
  <c r="BI300" i="24" s="1"/>
  <c r="BE57" i="23"/>
  <c r="BG57" i="23" s="1"/>
  <c r="BH57" i="23" s="1"/>
  <c r="BI57" i="23" s="1"/>
  <c r="BF57" i="23"/>
  <c r="AW148" i="24"/>
  <c r="AX148" i="24"/>
  <c r="AV201" i="23"/>
  <c r="AV63" i="25"/>
  <c r="BF98" i="23"/>
  <c r="BE98" i="23"/>
  <c r="BG98" i="23" s="1"/>
  <c r="BH98" i="23" s="1"/>
  <c r="BI98" i="23" s="1"/>
  <c r="AV659" i="25"/>
  <c r="BG14" i="23"/>
  <c r="BH14" i="23" s="1"/>
  <c r="BI14" i="23" s="1"/>
  <c r="AY615" i="25"/>
  <c r="AZ615" i="25" s="1"/>
  <c r="BA615" i="25" s="1"/>
  <c r="AU53" i="25"/>
  <c r="AW341" i="25"/>
  <c r="AX341" i="25"/>
  <c r="AU531" i="25"/>
  <c r="AX651" i="24"/>
  <c r="AW651" i="24"/>
  <c r="AY651" i="24" s="1"/>
  <c r="AZ651" i="24" s="1"/>
  <c r="BA651" i="24" s="1"/>
  <c r="AX37" i="23"/>
  <c r="AW37" i="23"/>
  <c r="AY37" i="23" s="1"/>
  <c r="AZ37" i="23" s="1"/>
  <c r="BA37" i="23" s="1"/>
  <c r="AT3" i="17"/>
  <c r="AT214" i="17"/>
  <c r="AS214" i="17"/>
  <c r="AX188" i="25"/>
  <c r="AW188" i="25"/>
  <c r="AY188" i="25" s="1"/>
  <c r="AZ188" i="25" s="1"/>
  <c r="BA188" i="25" s="1"/>
  <c r="AU285" i="25"/>
  <c r="AY184" i="24"/>
  <c r="AZ184" i="24" s="1"/>
  <c r="BA184" i="24" s="1"/>
  <c r="AU393" i="24"/>
  <c r="AV592" i="17"/>
  <c r="AU592" i="17"/>
  <c r="AW79" i="17"/>
  <c r="AX79" i="17" s="1"/>
  <c r="AY79" i="17" s="1"/>
  <c r="AU157" i="24"/>
  <c r="AV454" i="17"/>
  <c r="AU454" i="17"/>
  <c r="AS609" i="17"/>
  <c r="BE618" i="23"/>
  <c r="BG618" i="23" s="1"/>
  <c r="BH618" i="23" s="1"/>
  <c r="BI618" i="23" s="1"/>
  <c r="BF618" i="23"/>
  <c r="AX210" i="25"/>
  <c r="AW210" i="25"/>
  <c r="AY210" i="25" s="1"/>
  <c r="AZ210" i="25" s="1"/>
  <c r="BA210" i="25" s="1"/>
  <c r="AS621" i="17"/>
  <c r="AV259" i="24"/>
  <c r="BE233" i="23"/>
  <c r="BF233" i="23"/>
  <c r="AX73" i="23"/>
  <c r="AW73" i="23"/>
  <c r="AV670" i="17"/>
  <c r="AU670" i="17"/>
  <c r="AW670" i="17" s="1"/>
  <c r="AX670" i="17" s="1"/>
  <c r="AY670" i="17" s="1"/>
  <c r="AV438" i="23"/>
  <c r="BE71" i="24"/>
  <c r="BG71" i="24" s="1"/>
  <c r="BH71" i="24" s="1"/>
  <c r="BI71" i="24" s="1"/>
  <c r="BF71" i="24"/>
  <c r="AX666" i="23"/>
  <c r="AW666" i="23"/>
  <c r="AY666" i="23" s="1"/>
  <c r="AZ666" i="23" s="1"/>
  <c r="BA666" i="23" s="1"/>
  <c r="AR595" i="23"/>
  <c r="BC595" i="23"/>
  <c r="F595" i="23"/>
  <c r="AR246" i="23"/>
  <c r="BC246" i="23"/>
  <c r="F246" i="23"/>
  <c r="AP598" i="17"/>
  <c r="AS598" i="17" s="1"/>
  <c r="BA598" i="17"/>
  <c r="BC598" i="17" s="1"/>
  <c r="BD598" i="17" s="1"/>
  <c r="AP323" i="24"/>
  <c r="AN323" i="24"/>
  <c r="BF290" i="24"/>
  <c r="BE290" i="24"/>
  <c r="AO658" i="23"/>
  <c r="AV658" i="23" s="1"/>
  <c r="BD658" i="23"/>
  <c r="E658" i="23"/>
  <c r="AR416" i="24"/>
  <c r="AU416" i="24" s="1"/>
  <c r="BC416" i="24"/>
  <c r="F416" i="24"/>
  <c r="AV40" i="24"/>
  <c r="AU237" i="25"/>
  <c r="AV155" i="25"/>
  <c r="AW202" i="17"/>
  <c r="AX202" i="17" s="1"/>
  <c r="AY202" i="17" s="1"/>
  <c r="BE455" i="17"/>
  <c r="BF455" i="17" s="1"/>
  <c r="AX640" i="25"/>
  <c r="AW640" i="25"/>
  <c r="AY640" i="25" s="1"/>
  <c r="AZ640" i="25" s="1"/>
  <c r="BA640" i="25" s="1"/>
  <c r="AV397" i="25"/>
  <c r="AU570" i="17"/>
  <c r="AV570" i="17"/>
  <c r="AV250" i="17"/>
  <c r="AU250" i="17"/>
  <c r="BE162" i="17"/>
  <c r="BF162" i="17" s="1"/>
  <c r="AV86" i="24"/>
  <c r="AX642" i="24"/>
  <c r="AW642" i="24"/>
  <c r="AY642" i="24" s="1"/>
  <c r="AZ642" i="24" s="1"/>
  <c r="BA642" i="24" s="1"/>
  <c r="AV124" i="25"/>
  <c r="AV91" i="25"/>
  <c r="BG367" i="23"/>
  <c r="BH367" i="23" s="1"/>
  <c r="BI367" i="23" s="1"/>
  <c r="AT64" i="17"/>
  <c r="AX104" i="25"/>
  <c r="AW104" i="25"/>
  <c r="AV219" i="17"/>
  <c r="AU219" i="17"/>
  <c r="AW219" i="17" s="1"/>
  <c r="AX219" i="17" s="1"/>
  <c r="AY219" i="17" s="1"/>
  <c r="AU187" i="25"/>
  <c r="AU99" i="25"/>
  <c r="BF141" i="23"/>
  <c r="BE141" i="23"/>
  <c r="BG141" i="23" s="1"/>
  <c r="BH141" i="23" s="1"/>
  <c r="BI141" i="23" s="1"/>
  <c r="AV88" i="24"/>
  <c r="AY331" i="23"/>
  <c r="AZ331" i="23" s="1"/>
  <c r="BA331" i="23" s="1"/>
  <c r="AY149" i="24"/>
  <c r="AZ149" i="24" s="1"/>
  <c r="BA149" i="24" s="1"/>
  <c r="AS346" i="17"/>
  <c r="AX44" i="25"/>
  <c r="AW44" i="25"/>
  <c r="AY44" i="25" s="1"/>
  <c r="AZ44" i="25" s="1"/>
  <c r="BA44" i="25" s="1"/>
  <c r="AV181" i="25"/>
  <c r="AP594" i="23"/>
  <c r="AN594" i="23"/>
  <c r="BF156" i="24"/>
  <c r="BE156" i="24"/>
  <c r="AU5" i="23"/>
  <c r="AT50" i="17"/>
  <c r="BF527" i="25"/>
  <c r="BG527" i="25" s="1"/>
  <c r="BH527" i="25" s="1"/>
  <c r="AU137" i="24"/>
  <c r="AS355" i="17"/>
  <c r="AU202" i="25"/>
  <c r="AU153" i="23"/>
  <c r="AV260" i="25"/>
  <c r="AU200" i="23"/>
  <c r="AT78" i="17"/>
  <c r="BE324" i="17"/>
  <c r="BF324" i="17" s="1"/>
  <c r="AX616" i="25"/>
  <c r="AW616" i="25"/>
  <c r="AU41" i="23"/>
  <c r="BE549" i="17"/>
  <c r="BF549" i="17" s="1"/>
  <c r="AV152" i="24"/>
  <c r="AY152" i="24" s="1"/>
  <c r="AZ152" i="24" s="1"/>
  <c r="BA152" i="24" s="1"/>
  <c r="AU36" i="24"/>
  <c r="BE355" i="17"/>
  <c r="BF355" i="17" s="1"/>
  <c r="AW24" i="24"/>
  <c r="AX24" i="24"/>
  <c r="AX524" i="23"/>
  <c r="AW524" i="23"/>
  <c r="AY524" i="23" s="1"/>
  <c r="AZ524" i="23" s="1"/>
  <c r="BA524" i="23" s="1"/>
  <c r="AX196" i="24"/>
  <c r="AW196" i="24"/>
  <c r="AY196" i="24" s="1"/>
  <c r="AZ196" i="24" s="1"/>
  <c r="BA196" i="24" s="1"/>
  <c r="AU105" i="24"/>
  <c r="AV131" i="24"/>
  <c r="BE570" i="17"/>
  <c r="BF570" i="17" s="1"/>
  <c r="AX345" i="23"/>
  <c r="AW345" i="23"/>
  <c r="AY345" i="23" s="1"/>
  <c r="AZ345" i="23" s="1"/>
  <c r="BA345" i="23" s="1"/>
  <c r="AY147" i="23"/>
  <c r="AZ147" i="23" s="1"/>
  <c r="BA147" i="23" s="1"/>
  <c r="AV127" i="25"/>
  <c r="AV73" i="23"/>
  <c r="BE305" i="17"/>
  <c r="BF305" i="17" s="1"/>
  <c r="AV527" i="17"/>
  <c r="AU527" i="17"/>
  <c r="AS550" i="17"/>
  <c r="AT550" i="17"/>
  <c r="AX97" i="23"/>
  <c r="AW97" i="23"/>
  <c r="AY97" i="23" s="1"/>
  <c r="AZ97" i="23" s="1"/>
  <c r="BA97" i="23" s="1"/>
  <c r="BG25" i="24"/>
  <c r="BH25" i="24" s="1"/>
  <c r="BI25" i="24" s="1"/>
  <c r="AX463" i="23"/>
  <c r="AW463" i="23"/>
  <c r="AY463" i="23" s="1"/>
  <c r="AZ463" i="23" s="1"/>
  <c r="BA463" i="23" s="1"/>
  <c r="AU131" i="23"/>
  <c r="AV139" i="25"/>
  <c r="BE268" i="17"/>
  <c r="BF268" i="17" s="1"/>
  <c r="BF616" i="24"/>
  <c r="BE616" i="24"/>
  <c r="BG616" i="24" s="1"/>
  <c r="BH616" i="24" s="1"/>
  <c r="BI616" i="24" s="1"/>
  <c r="AY40" i="25"/>
  <c r="AZ40" i="25" s="1"/>
  <c r="BA40" i="25" s="1"/>
  <c r="BF323" i="23"/>
  <c r="BE323" i="23"/>
  <c r="BG323" i="23" s="1"/>
  <c r="BH323" i="23" s="1"/>
  <c r="BI323" i="23" s="1"/>
  <c r="BF379" i="23"/>
  <c r="BE379" i="23"/>
  <c r="BG379" i="23" s="1"/>
  <c r="BH379" i="23" s="1"/>
  <c r="BI379" i="23" s="1"/>
  <c r="AU526" i="24"/>
  <c r="AU179" i="23"/>
  <c r="AS58" i="17"/>
  <c r="AW667" i="24"/>
  <c r="AY667" i="24" s="1"/>
  <c r="AZ667" i="24" s="1"/>
  <c r="BA667" i="24" s="1"/>
  <c r="AX667" i="24"/>
  <c r="BF297" i="25"/>
  <c r="BG297" i="25" s="1"/>
  <c r="BH297" i="25" s="1"/>
  <c r="AW624" i="24"/>
  <c r="AX624" i="24"/>
  <c r="BF528" i="24"/>
  <c r="BE528" i="24"/>
  <c r="BG528" i="24" s="1"/>
  <c r="BH528" i="24" s="1"/>
  <c r="BI528" i="24" s="1"/>
  <c r="AT97" i="17"/>
  <c r="AS378" i="17"/>
  <c r="BF187" i="24"/>
  <c r="BG187" i="24" s="1"/>
  <c r="BH187" i="24" s="1"/>
  <c r="BI187" i="24" s="1"/>
  <c r="BE187" i="24"/>
  <c r="BE80" i="23"/>
  <c r="BG80" i="23" s="1"/>
  <c r="BH80" i="23" s="1"/>
  <c r="BI80" i="23" s="1"/>
  <c r="BF80" i="23"/>
  <c r="AV90" i="25"/>
  <c r="BF371" i="25"/>
  <c r="BG371" i="25" s="1"/>
  <c r="BH371" i="25" s="1"/>
  <c r="BE284" i="24"/>
  <c r="BF284" i="24"/>
  <c r="BE287" i="17"/>
  <c r="BF287" i="17" s="1"/>
  <c r="BF152" i="24"/>
  <c r="BE152" i="24"/>
  <c r="AW668" i="23"/>
  <c r="AX668" i="23"/>
  <c r="AU96" i="25"/>
  <c r="AU94" i="25"/>
  <c r="AX49" i="25"/>
  <c r="AW49" i="25"/>
  <c r="AY49" i="25" s="1"/>
  <c r="AZ49" i="25" s="1"/>
  <c r="BA49" i="25" s="1"/>
  <c r="AY582" i="25"/>
  <c r="AZ582" i="25" s="1"/>
  <c r="BA582" i="25" s="1"/>
  <c r="AV187" i="24"/>
  <c r="BG617" i="24"/>
  <c r="BH617" i="24" s="1"/>
  <c r="BI617" i="24" s="1"/>
  <c r="AU3" i="25"/>
  <c r="AV321" i="25"/>
  <c r="AY321" i="25" s="1"/>
  <c r="AZ321" i="25" s="1"/>
  <c r="BA321" i="25" s="1"/>
  <c r="BG99" i="24"/>
  <c r="BH99" i="24" s="1"/>
  <c r="BI99" i="24" s="1"/>
  <c r="BE457" i="17"/>
  <c r="BF457" i="17" s="1"/>
  <c r="AY549" i="23"/>
  <c r="AZ549" i="23" s="1"/>
  <c r="BA549" i="23" s="1"/>
  <c r="AU281" i="25"/>
  <c r="AV303" i="23"/>
  <c r="AO336" i="24"/>
  <c r="E336" i="24"/>
  <c r="BD336" i="24"/>
  <c r="BE76" i="17"/>
  <c r="BF76" i="17" s="1"/>
  <c r="BG50" i="24"/>
  <c r="BH50" i="24" s="1"/>
  <c r="BI50" i="24" s="1"/>
  <c r="AV207" i="25"/>
  <c r="AV153" i="24"/>
  <c r="AX656" i="25"/>
  <c r="AW656" i="25"/>
  <c r="AY656" i="25" s="1"/>
  <c r="AZ656" i="25" s="1"/>
  <c r="BA656" i="25" s="1"/>
  <c r="E416" i="24"/>
  <c r="AO416" i="24"/>
  <c r="AV416" i="24" s="1"/>
  <c r="BD416" i="24"/>
  <c r="BF51" i="24"/>
  <c r="BE51" i="24"/>
  <c r="AV285" i="25"/>
  <c r="AV92" i="23"/>
  <c r="AY92" i="23" s="1"/>
  <c r="AZ92" i="23" s="1"/>
  <c r="BA92" i="23" s="1"/>
  <c r="AU303" i="23"/>
  <c r="AX551" i="23"/>
  <c r="AW551" i="23"/>
  <c r="AU498" i="17"/>
  <c r="AW498" i="17" s="1"/>
  <c r="AX498" i="17" s="1"/>
  <c r="AY498" i="17" s="1"/>
  <c r="AV498" i="17"/>
  <c r="BE28" i="23"/>
  <c r="BF28" i="23"/>
  <c r="BG28" i="23" s="1"/>
  <c r="BH28" i="23" s="1"/>
  <c r="BI28" i="23" s="1"/>
  <c r="AV57" i="23"/>
  <c r="AY193" i="25"/>
  <c r="AZ193" i="25" s="1"/>
  <c r="BA193" i="25" s="1"/>
  <c r="BE326" i="23"/>
  <c r="BF326" i="23"/>
  <c r="AX643" i="24"/>
  <c r="AW643" i="24"/>
  <c r="AY643" i="24" s="1"/>
  <c r="AZ643" i="24" s="1"/>
  <c r="BA643" i="24" s="1"/>
  <c r="AU369" i="25"/>
  <c r="BG13" i="24"/>
  <c r="BH13" i="24" s="1"/>
  <c r="BI13" i="24" s="1"/>
  <c r="AT195" i="17"/>
  <c r="AV491" i="17"/>
  <c r="AU491" i="17"/>
  <c r="AW491" i="17" s="1"/>
  <c r="AX491" i="17" s="1"/>
  <c r="AY491" i="17" s="1"/>
  <c r="AV97" i="25"/>
  <c r="AY97" i="25" s="1"/>
  <c r="AZ97" i="25" s="1"/>
  <c r="BA97" i="25" s="1"/>
  <c r="AY110" i="24"/>
  <c r="AZ110" i="24" s="1"/>
  <c r="BA110" i="24" s="1"/>
  <c r="AV369" i="25"/>
  <c r="AT190" i="17"/>
  <c r="BG140" i="23"/>
  <c r="BH140" i="23" s="1"/>
  <c r="BI140" i="23" s="1"/>
  <c r="AV208" i="24"/>
  <c r="AY208" i="24" s="1"/>
  <c r="AZ208" i="24" s="1"/>
  <c r="BA208" i="24" s="1"/>
  <c r="BE229" i="17"/>
  <c r="BF229" i="17" s="1"/>
  <c r="AV376" i="25"/>
  <c r="AY376" i="25" s="1"/>
  <c r="AZ376" i="25" s="1"/>
  <c r="BA376" i="25" s="1"/>
  <c r="AW21" i="24"/>
  <c r="AY21" i="24" s="1"/>
  <c r="AZ21" i="24" s="1"/>
  <c r="BA21" i="24" s="1"/>
  <c r="AX21" i="24"/>
  <c r="AW620" i="24"/>
  <c r="AX620" i="24"/>
  <c r="AW450" i="23"/>
  <c r="AX450" i="23"/>
  <c r="AV14" i="25"/>
  <c r="AU628" i="25"/>
  <c r="AV628" i="25"/>
  <c r="AV129" i="23"/>
  <c r="AY217" i="24"/>
  <c r="AZ217" i="24" s="1"/>
  <c r="BA217" i="24" s="1"/>
  <c r="AS124" i="17"/>
  <c r="AX107" i="25"/>
  <c r="AW107" i="25"/>
  <c r="BF87" i="24"/>
  <c r="BE87" i="24"/>
  <c r="BG87" i="24" s="1"/>
  <c r="BH87" i="24" s="1"/>
  <c r="BI87" i="24" s="1"/>
  <c r="AX105" i="23"/>
  <c r="AW105" i="23"/>
  <c r="AY105" i="23" s="1"/>
  <c r="AZ105" i="23" s="1"/>
  <c r="BA105" i="23" s="1"/>
  <c r="AV9" i="23"/>
  <c r="AY9" i="23" s="1"/>
  <c r="AZ9" i="23" s="1"/>
  <c r="BA9" i="23" s="1"/>
  <c r="AU3" i="24"/>
  <c r="BE349" i="24"/>
  <c r="BG349" i="24" s="1"/>
  <c r="BH349" i="24" s="1"/>
  <c r="BI349" i="24" s="1"/>
  <c r="BF349" i="24"/>
  <c r="BF628" i="23"/>
  <c r="BE628" i="23"/>
  <c r="AT446" i="17"/>
  <c r="AW446" i="17" s="1"/>
  <c r="AX446" i="17" s="1"/>
  <c r="AY446" i="17" s="1"/>
  <c r="AV316" i="25"/>
  <c r="AU111" i="23"/>
  <c r="AV341" i="25"/>
  <c r="AY341" i="25" s="1"/>
  <c r="AZ341" i="25" s="1"/>
  <c r="BA341" i="25" s="1"/>
  <c r="AV104" i="25"/>
  <c r="AV324" i="23"/>
  <c r="AV14" i="24"/>
  <c r="BE227" i="17"/>
  <c r="BF227" i="17" s="1"/>
  <c r="AY189" i="23"/>
  <c r="AZ189" i="23" s="1"/>
  <c r="BA189" i="23" s="1"/>
  <c r="AU99" i="17"/>
  <c r="AV99" i="17"/>
  <c r="AT132" i="17"/>
  <c r="AU65" i="23"/>
  <c r="AS244" i="17"/>
  <c r="AU29" i="24"/>
  <c r="AT183" i="17"/>
  <c r="AW183" i="17" s="1"/>
  <c r="AX183" i="17" s="1"/>
  <c r="AY183" i="17" s="1"/>
  <c r="AS20" i="17"/>
  <c r="AS154" i="17"/>
  <c r="AV279" i="24"/>
  <c r="AU532" i="25"/>
  <c r="AV237" i="25"/>
  <c r="BF116" i="25"/>
  <c r="BG116" i="25" s="1"/>
  <c r="BH116" i="25" s="1"/>
  <c r="BF6" i="24"/>
  <c r="BG6" i="24" s="1"/>
  <c r="BH6" i="24" s="1"/>
  <c r="BI6" i="24" s="1"/>
  <c r="BE6" i="24"/>
  <c r="AU89" i="25"/>
  <c r="BE110" i="23"/>
  <c r="BG110" i="23" s="1"/>
  <c r="BH110" i="23" s="1"/>
  <c r="BI110" i="23" s="1"/>
  <c r="BF110" i="23"/>
  <c r="AV655" i="25"/>
  <c r="BG552" i="23"/>
  <c r="BH552" i="23" s="1"/>
  <c r="BI552" i="23" s="1"/>
  <c r="AV307" i="23"/>
  <c r="AW535" i="23"/>
  <c r="AX535" i="23"/>
  <c r="BE451" i="23"/>
  <c r="BF451" i="23"/>
  <c r="AV28" i="23"/>
  <c r="AV29" i="24"/>
  <c r="BE628" i="24"/>
  <c r="BG628" i="24" s="1"/>
  <c r="BH628" i="24" s="1"/>
  <c r="BI628" i="24" s="1"/>
  <c r="BF628" i="24"/>
  <c r="AT323" i="17"/>
  <c r="AU150" i="25"/>
  <c r="AT232" i="17"/>
  <c r="AW232" i="17" s="1"/>
  <c r="AX232" i="17" s="1"/>
  <c r="AY232" i="17" s="1"/>
  <c r="AT100" i="17"/>
  <c r="AS100" i="17"/>
  <c r="AU413" i="25"/>
  <c r="BE340" i="23"/>
  <c r="BG340" i="23" s="1"/>
  <c r="BH340" i="23" s="1"/>
  <c r="BI340" i="23" s="1"/>
  <c r="BF340" i="23"/>
  <c r="AX667" i="23"/>
  <c r="AW667" i="23"/>
  <c r="AY667" i="23" s="1"/>
  <c r="AZ667" i="23" s="1"/>
  <c r="BA667" i="23" s="1"/>
  <c r="AT310" i="17"/>
  <c r="BG280" i="23"/>
  <c r="BH280" i="23" s="1"/>
  <c r="BI280" i="23" s="1"/>
  <c r="BG210" i="24"/>
  <c r="BH210" i="24" s="1"/>
  <c r="BI210" i="24" s="1"/>
  <c r="AV61" i="25"/>
  <c r="AV38" i="24"/>
  <c r="AY38" i="24" s="1"/>
  <c r="AZ38" i="24" s="1"/>
  <c r="BA38" i="24" s="1"/>
  <c r="AW644" i="24"/>
  <c r="AY644" i="24" s="1"/>
  <c r="AZ644" i="24" s="1"/>
  <c r="BA644" i="24" s="1"/>
  <c r="AX644" i="24"/>
  <c r="AP652" i="17"/>
  <c r="BA652" i="17"/>
  <c r="BC652" i="17" s="1"/>
  <c r="AR391" i="25"/>
  <c r="AU391" i="25" s="1"/>
  <c r="BC391" i="25"/>
  <c r="BE391" i="25" s="1"/>
  <c r="F391" i="25"/>
  <c r="BG516" i="23"/>
  <c r="BH516" i="23" s="1"/>
  <c r="BI516" i="23" s="1"/>
  <c r="AW569" i="24"/>
  <c r="AX569" i="24"/>
  <c r="AX635" i="25"/>
  <c r="AW635" i="25"/>
  <c r="AY635" i="25" s="1"/>
  <c r="AZ635" i="25" s="1"/>
  <c r="BA635" i="25" s="1"/>
  <c r="AW460" i="23"/>
  <c r="AY460" i="23" s="1"/>
  <c r="AZ460" i="23" s="1"/>
  <c r="BA460" i="23" s="1"/>
  <c r="AX460" i="23"/>
  <c r="AU149" i="17"/>
  <c r="AV149" i="17"/>
  <c r="BE635" i="24"/>
  <c r="BG635" i="24" s="1"/>
  <c r="BH635" i="24" s="1"/>
  <c r="BI635" i="24" s="1"/>
  <c r="BF635" i="24"/>
  <c r="BF292" i="23"/>
  <c r="BE292" i="23"/>
  <c r="BG292" i="23" s="1"/>
  <c r="BH292" i="23" s="1"/>
  <c r="BI292" i="23" s="1"/>
  <c r="AY338" i="23"/>
  <c r="AZ338" i="23" s="1"/>
  <c r="BA338" i="23" s="1"/>
  <c r="AY31" i="24"/>
  <c r="AZ31" i="24" s="1"/>
  <c r="BA31" i="24" s="1"/>
  <c r="AU174" i="17"/>
  <c r="AV174" i="17"/>
  <c r="AX327" i="25"/>
  <c r="AW327" i="25"/>
  <c r="AY213" i="24"/>
  <c r="AZ213" i="24" s="1"/>
  <c r="BA213" i="24" s="1"/>
  <c r="AU616" i="17"/>
  <c r="AV616" i="17"/>
  <c r="AX671" i="23"/>
  <c r="AW671" i="23"/>
  <c r="AY671" i="23" s="1"/>
  <c r="AZ671" i="23" s="1"/>
  <c r="BA671" i="23" s="1"/>
  <c r="AX116" i="25"/>
  <c r="AW116" i="25"/>
  <c r="AY116" i="25" s="1"/>
  <c r="AZ116" i="25" s="1"/>
  <c r="BA116" i="25" s="1"/>
  <c r="BE228" i="23"/>
  <c r="BF228" i="23"/>
  <c r="AV572" i="23"/>
  <c r="AY572" i="23" s="1"/>
  <c r="AZ572" i="23" s="1"/>
  <c r="BA572" i="23" s="1"/>
  <c r="AW305" i="24"/>
  <c r="AX305" i="24"/>
  <c r="AT12" i="17"/>
  <c r="AS12" i="17"/>
  <c r="BE297" i="24"/>
  <c r="BG297" i="24" s="1"/>
  <c r="BH297" i="24" s="1"/>
  <c r="BI297" i="24" s="1"/>
  <c r="BF297" i="24"/>
  <c r="AX173" i="24"/>
  <c r="AW173" i="24"/>
  <c r="AX534" i="25"/>
  <c r="AW534" i="25"/>
  <c r="AX63" i="24"/>
  <c r="AW63" i="24"/>
  <c r="AW197" i="23"/>
  <c r="AX197" i="23"/>
  <c r="AT88" i="17"/>
  <c r="BG4" i="24"/>
  <c r="BH4" i="24" s="1"/>
  <c r="BI4" i="24" s="1"/>
  <c r="AV480" i="17"/>
  <c r="AU480" i="17"/>
  <c r="AU77" i="17"/>
  <c r="AW77" i="17" s="1"/>
  <c r="AX77" i="17" s="1"/>
  <c r="AY77" i="17" s="1"/>
  <c r="AV77" i="17"/>
  <c r="BF185" i="24"/>
  <c r="BE185" i="24"/>
  <c r="AW440" i="24"/>
  <c r="AY440" i="24" s="1"/>
  <c r="AZ440" i="24" s="1"/>
  <c r="BA440" i="24" s="1"/>
  <c r="AX440" i="24"/>
  <c r="AX65" i="25"/>
  <c r="AW65" i="25"/>
  <c r="AY565" i="24"/>
  <c r="AZ565" i="24" s="1"/>
  <c r="BA565" i="24" s="1"/>
  <c r="AX446" i="23"/>
  <c r="AW446" i="23"/>
  <c r="AY446" i="23" s="1"/>
  <c r="AZ446" i="23" s="1"/>
  <c r="BA446" i="23" s="1"/>
  <c r="BE398" i="23"/>
  <c r="BG398" i="23" s="1"/>
  <c r="BH398" i="23" s="1"/>
  <c r="BI398" i="23" s="1"/>
  <c r="BF398" i="23"/>
  <c r="AS63" i="17"/>
  <c r="AV356" i="25"/>
  <c r="AX9" i="24"/>
  <c r="AW9" i="24"/>
  <c r="BF171" i="23"/>
  <c r="BE171" i="23"/>
  <c r="AX140" i="23"/>
  <c r="AW140" i="23"/>
  <c r="AY140" i="23" s="1"/>
  <c r="AZ140" i="23" s="1"/>
  <c r="BA140" i="23" s="1"/>
  <c r="BG4" i="23"/>
  <c r="BH4" i="23" s="1"/>
  <c r="BI4" i="23" s="1"/>
  <c r="BE210" i="23"/>
  <c r="BG210" i="23" s="1"/>
  <c r="BH210" i="23" s="1"/>
  <c r="BI210" i="23" s="1"/>
  <c r="BF210" i="23"/>
  <c r="AX236" i="24"/>
  <c r="AW236" i="24"/>
  <c r="AY236" i="24" s="1"/>
  <c r="AZ236" i="24" s="1"/>
  <c r="BA236" i="24" s="1"/>
  <c r="AU90" i="25"/>
  <c r="AM651" i="17"/>
  <c r="AT651" i="17" s="1"/>
  <c r="BB651" i="17"/>
  <c r="AP500" i="17"/>
  <c r="AS500" i="17" s="1"/>
  <c r="BA500" i="17"/>
  <c r="BC500" i="17" s="1"/>
  <c r="BD500" i="17" s="1"/>
  <c r="AY636" i="24"/>
  <c r="AZ636" i="24" s="1"/>
  <c r="BA636" i="24" s="1"/>
  <c r="BC438" i="25"/>
  <c r="BE438" i="25" s="1"/>
  <c r="F438" i="25"/>
  <c r="AR438" i="25"/>
  <c r="AX89" i="23"/>
  <c r="AW89" i="23"/>
  <c r="AW649" i="25"/>
  <c r="AY649" i="25" s="1"/>
  <c r="AZ649" i="25" s="1"/>
  <c r="BA649" i="25" s="1"/>
  <c r="AX649" i="25"/>
  <c r="AX508" i="23"/>
  <c r="AW508" i="23"/>
  <c r="BG618" i="24"/>
  <c r="BH618" i="24" s="1"/>
  <c r="BI618" i="24" s="1"/>
  <c r="AV183" i="17"/>
  <c r="AU183" i="17"/>
  <c r="AX213" i="24"/>
  <c r="AW213" i="24"/>
  <c r="BE123" i="24"/>
  <c r="BF123" i="24"/>
  <c r="AS343" i="17"/>
  <c r="AW324" i="24"/>
  <c r="AX324" i="24"/>
  <c r="AU75" i="17"/>
  <c r="AV75" i="17"/>
  <c r="AP331" i="25"/>
  <c r="AN331" i="25"/>
  <c r="AN600" i="17"/>
  <c r="AL600" i="17"/>
  <c r="AS71" i="17"/>
  <c r="AV464" i="17"/>
  <c r="AU464" i="17"/>
  <c r="AW464" i="17" s="1"/>
  <c r="AX464" i="17" s="1"/>
  <c r="AY464" i="17" s="1"/>
  <c r="AX622" i="25"/>
  <c r="AW622" i="25"/>
  <c r="AW453" i="17"/>
  <c r="AX453" i="17" s="1"/>
  <c r="AY453" i="17" s="1"/>
  <c r="AV150" i="17"/>
  <c r="AU150" i="17"/>
  <c r="AW150" i="17" s="1"/>
  <c r="AX150" i="17" s="1"/>
  <c r="AY150" i="17" s="1"/>
  <c r="AX30" i="25"/>
  <c r="AW30" i="25"/>
  <c r="AX88" i="24"/>
  <c r="AW88" i="24"/>
  <c r="AY88" i="24" s="1"/>
  <c r="AZ88" i="24" s="1"/>
  <c r="BA88" i="24" s="1"/>
  <c r="AX38" i="24"/>
  <c r="AW38" i="24"/>
  <c r="AY112" i="23"/>
  <c r="AZ112" i="23" s="1"/>
  <c r="BA112" i="23" s="1"/>
  <c r="AX192" i="24"/>
  <c r="AW192" i="24"/>
  <c r="AY192" i="24" s="1"/>
  <c r="AZ192" i="24" s="1"/>
  <c r="BA192" i="24" s="1"/>
  <c r="AW239" i="24"/>
  <c r="AX239" i="24"/>
  <c r="AU524" i="24"/>
  <c r="AU43" i="24"/>
  <c r="AU386" i="17"/>
  <c r="AV386" i="17"/>
  <c r="AX232" i="23"/>
  <c r="AW232" i="23"/>
  <c r="AY232" i="23" s="1"/>
  <c r="AZ232" i="23" s="1"/>
  <c r="BA232" i="23" s="1"/>
  <c r="AV180" i="24"/>
  <c r="AX181" i="23"/>
  <c r="AW181" i="23"/>
  <c r="AV421" i="23"/>
  <c r="AY421" i="23" s="1"/>
  <c r="AZ421" i="23" s="1"/>
  <c r="BA421" i="23" s="1"/>
  <c r="BE493" i="23"/>
  <c r="BG493" i="23" s="1"/>
  <c r="BH493" i="23" s="1"/>
  <c r="BI493" i="23" s="1"/>
  <c r="BF493" i="23"/>
  <c r="AW141" i="23"/>
  <c r="AX141" i="23"/>
  <c r="AV412" i="17"/>
  <c r="AU412" i="17"/>
  <c r="AT66" i="17"/>
  <c r="AS66" i="17"/>
  <c r="BF291" i="23"/>
  <c r="BE291" i="23"/>
  <c r="BE211" i="24"/>
  <c r="BG211" i="24" s="1"/>
  <c r="BH211" i="24" s="1"/>
  <c r="BI211" i="24" s="1"/>
  <c r="BF211" i="24"/>
  <c r="AN390" i="24"/>
  <c r="AP390" i="24"/>
  <c r="AV390" i="24" s="1"/>
  <c r="AU397" i="25"/>
  <c r="BG51" i="24"/>
  <c r="BH51" i="24" s="1"/>
  <c r="BI51" i="24" s="1"/>
  <c r="AY197" i="23"/>
  <c r="AZ197" i="23" s="1"/>
  <c r="BA197" i="23" s="1"/>
  <c r="AX371" i="25"/>
  <c r="AW371" i="25"/>
  <c r="AV527" i="25"/>
  <c r="AY565" i="25"/>
  <c r="AZ565" i="25" s="1"/>
  <c r="BA565" i="25" s="1"/>
  <c r="BF398" i="25"/>
  <c r="BG398" i="25" s="1"/>
  <c r="BH398" i="25" s="1"/>
  <c r="BF175" i="24"/>
  <c r="BE175" i="24"/>
  <c r="AX523" i="24"/>
  <c r="AW523" i="24"/>
  <c r="BG16" i="24"/>
  <c r="BH16" i="24" s="1"/>
  <c r="BI16" i="24" s="1"/>
  <c r="BE41" i="23"/>
  <c r="BF41" i="23"/>
  <c r="AU437" i="24"/>
  <c r="BE273" i="24"/>
  <c r="BF273" i="24"/>
  <c r="AV82" i="24"/>
  <c r="AT355" i="17"/>
  <c r="BF176" i="25"/>
  <c r="BG176" i="25" s="1"/>
  <c r="BH176" i="25" s="1"/>
  <c r="BE17" i="24"/>
  <c r="BF17" i="24"/>
  <c r="BF196" i="24"/>
  <c r="BG196" i="24" s="1"/>
  <c r="BH196" i="24" s="1"/>
  <c r="BI196" i="24" s="1"/>
  <c r="BE196" i="24"/>
  <c r="AV170" i="25"/>
  <c r="BE105" i="24"/>
  <c r="BF105" i="24"/>
  <c r="AU297" i="24"/>
  <c r="AU54" i="25"/>
  <c r="AT570" i="17"/>
  <c r="AV434" i="23"/>
  <c r="AY434" i="23" s="1"/>
  <c r="AZ434" i="23" s="1"/>
  <c r="BA434" i="23" s="1"/>
  <c r="BE109" i="17"/>
  <c r="BF109" i="17" s="1"/>
  <c r="AV654" i="25"/>
  <c r="BF127" i="25"/>
  <c r="BG127" i="25" s="1"/>
  <c r="BH127" i="25" s="1"/>
  <c r="AX321" i="23"/>
  <c r="AW321" i="23"/>
  <c r="BG34" i="23"/>
  <c r="BH34" i="23" s="1"/>
  <c r="BI34" i="23" s="1"/>
  <c r="AU394" i="25"/>
  <c r="AW632" i="24"/>
  <c r="AY632" i="24" s="1"/>
  <c r="AZ632" i="24" s="1"/>
  <c r="BA632" i="24" s="1"/>
  <c r="AX632" i="24"/>
  <c r="BE63" i="23"/>
  <c r="BF63" i="23"/>
  <c r="BE258" i="23"/>
  <c r="BG258" i="23" s="1"/>
  <c r="BH258" i="23" s="1"/>
  <c r="BI258" i="23" s="1"/>
  <c r="BF258" i="23"/>
  <c r="BG111" i="23"/>
  <c r="BH111" i="23" s="1"/>
  <c r="BI111" i="23" s="1"/>
  <c r="AT305" i="17"/>
  <c r="AU27" i="17"/>
  <c r="AW27" i="17" s="1"/>
  <c r="AX27" i="17" s="1"/>
  <c r="AY27" i="17" s="1"/>
  <c r="AV27" i="17"/>
  <c r="AS14" i="17"/>
  <c r="AV449" i="17"/>
  <c r="AU449" i="17"/>
  <c r="AW449" i="17" s="1"/>
  <c r="AX449" i="17" s="1"/>
  <c r="AY449" i="17" s="1"/>
  <c r="AY190" i="23"/>
  <c r="AZ190" i="23" s="1"/>
  <c r="BA190" i="23" s="1"/>
  <c r="AU627" i="17"/>
  <c r="AW627" i="17" s="1"/>
  <c r="AX627" i="17" s="1"/>
  <c r="AY627" i="17" s="1"/>
  <c r="AV627" i="17"/>
  <c r="AV399" i="24"/>
  <c r="AU374" i="25"/>
  <c r="AY228" i="23"/>
  <c r="AZ228" i="23" s="1"/>
  <c r="BA228" i="23" s="1"/>
  <c r="AV224" i="25"/>
  <c r="BF40" i="25"/>
  <c r="BG40" i="25" s="1"/>
  <c r="BH40" i="25" s="1"/>
  <c r="AW323" i="23"/>
  <c r="AY323" i="23" s="1"/>
  <c r="AZ323" i="23" s="1"/>
  <c r="BA323" i="23" s="1"/>
  <c r="AX323" i="23"/>
  <c r="BF199" i="23"/>
  <c r="BE199" i="23"/>
  <c r="AV536" i="24"/>
  <c r="AX556" i="25"/>
  <c r="AW556" i="25"/>
  <c r="AY556" i="25" s="1"/>
  <c r="AZ556" i="25" s="1"/>
  <c r="BA556" i="25" s="1"/>
  <c r="AU400" i="24"/>
  <c r="BG142" i="23"/>
  <c r="BH142" i="23" s="1"/>
  <c r="BI142" i="23" s="1"/>
  <c r="AV80" i="24"/>
  <c r="BF202" i="25"/>
  <c r="BG202" i="25" s="1"/>
  <c r="BH202" i="25" s="1"/>
  <c r="AY590" i="25"/>
  <c r="AZ590" i="25" s="1"/>
  <c r="BA590" i="25" s="1"/>
  <c r="BE282" i="23"/>
  <c r="BG282" i="23" s="1"/>
  <c r="BH282" i="23" s="1"/>
  <c r="BI282" i="23" s="1"/>
  <c r="BF282" i="23"/>
  <c r="BF90" i="25"/>
  <c r="BG90" i="25" s="1"/>
  <c r="BH90" i="25" s="1"/>
  <c r="AV371" i="25"/>
  <c r="AY371" i="25" s="1"/>
  <c r="AZ371" i="25" s="1"/>
  <c r="BA371" i="25" s="1"/>
  <c r="AS493" i="17"/>
  <c r="AV338" i="25"/>
  <c r="AT287" i="17"/>
  <c r="AW287" i="17" s="1"/>
  <c r="AX287" i="17" s="1"/>
  <c r="AY287" i="17" s="1"/>
  <c r="BF221" i="23"/>
  <c r="BE221" i="23"/>
  <c r="BG221" i="23" s="1"/>
  <c r="BH221" i="23" s="1"/>
  <c r="BI221" i="23" s="1"/>
  <c r="BF225" i="25"/>
  <c r="BG225" i="25" s="1"/>
  <c r="BH225" i="25" s="1"/>
  <c r="AY617" i="24"/>
  <c r="AZ617" i="24" s="1"/>
  <c r="BA617" i="24" s="1"/>
  <c r="BF321" i="25"/>
  <c r="BG321" i="25" s="1"/>
  <c r="BH321" i="25" s="1"/>
  <c r="AT457" i="17"/>
  <c r="AS418" i="17"/>
  <c r="AM574" i="17"/>
  <c r="BB574" i="17"/>
  <c r="BD355" i="25"/>
  <c r="E355" i="25"/>
  <c r="AO355" i="25"/>
  <c r="AV355" i="25" s="1"/>
  <c r="AT76" i="17"/>
  <c r="AS21" i="17"/>
  <c r="BF207" i="25"/>
  <c r="BG207" i="25" s="1"/>
  <c r="BH207" i="25" s="1"/>
  <c r="BG173" i="24"/>
  <c r="BH173" i="24" s="1"/>
  <c r="BI173" i="24" s="1"/>
  <c r="AS119" i="17"/>
  <c r="E433" i="25"/>
  <c r="AO433" i="25"/>
  <c r="AV433" i="25" s="1"/>
  <c r="BD433" i="25"/>
  <c r="BF433" i="25" s="1"/>
  <c r="BG433" i="25" s="1"/>
  <c r="BH433" i="25" s="1"/>
  <c r="AV236" i="25"/>
  <c r="AU55" i="25"/>
  <c r="BF93" i="23"/>
  <c r="BE93" i="23"/>
  <c r="AU326" i="23"/>
  <c r="AU71" i="23"/>
  <c r="AV137" i="24"/>
  <c r="AV261" i="17"/>
  <c r="AU261" i="17"/>
  <c r="AW261" i="17" s="1"/>
  <c r="AX261" i="17" s="1"/>
  <c r="AY261" i="17" s="1"/>
  <c r="BE347" i="24"/>
  <c r="BF347" i="24"/>
  <c r="BG347" i="24" s="1"/>
  <c r="BH347" i="24" s="1"/>
  <c r="BI347" i="24" s="1"/>
  <c r="AS37" i="17"/>
  <c r="AS3" i="17"/>
  <c r="BG102" i="24"/>
  <c r="BH102" i="24" s="1"/>
  <c r="BI102" i="24" s="1"/>
  <c r="BG105" i="24"/>
  <c r="BH105" i="24" s="1"/>
  <c r="BI105" i="24" s="1"/>
  <c r="AX281" i="23"/>
  <c r="AW281" i="23"/>
  <c r="AY281" i="23" s="1"/>
  <c r="AZ281" i="23" s="1"/>
  <c r="BA281" i="23" s="1"/>
  <c r="AW255" i="24"/>
  <c r="AY255" i="24" s="1"/>
  <c r="AZ255" i="24" s="1"/>
  <c r="BA255" i="24" s="1"/>
  <c r="AX255" i="24"/>
  <c r="BF303" i="24"/>
  <c r="BE303" i="24"/>
  <c r="AY542" i="23"/>
  <c r="AZ542" i="23" s="1"/>
  <c r="BA542" i="23" s="1"/>
  <c r="AS234" i="17"/>
  <c r="BF556" i="24"/>
  <c r="BE556" i="24"/>
  <c r="BG556" i="24" s="1"/>
  <c r="BH556" i="24" s="1"/>
  <c r="BI556" i="24" s="1"/>
  <c r="BF208" i="23"/>
  <c r="BE208" i="23"/>
  <c r="BG208" i="23" s="1"/>
  <c r="BH208" i="23" s="1"/>
  <c r="BI208" i="23" s="1"/>
  <c r="AV83" i="17"/>
  <c r="AU83" i="17"/>
  <c r="AW83" i="17" s="1"/>
  <c r="AX83" i="17" s="1"/>
  <c r="AY83" i="17" s="1"/>
  <c r="AV152" i="23"/>
  <c r="AV140" i="23"/>
  <c r="AT229" i="17"/>
  <c r="AV451" i="23"/>
  <c r="AV118" i="24"/>
  <c r="AS50" i="17"/>
  <c r="BE450" i="23"/>
  <c r="BG450" i="23" s="1"/>
  <c r="BH450" i="23" s="1"/>
  <c r="BI450" i="23" s="1"/>
  <c r="BF450" i="23"/>
  <c r="AT47" i="17"/>
  <c r="AV635" i="25"/>
  <c r="AU53" i="23"/>
  <c r="BE25" i="23"/>
  <c r="BG25" i="23" s="1"/>
  <c r="BH25" i="23" s="1"/>
  <c r="BI25" i="23" s="1"/>
  <c r="BF25" i="23"/>
  <c r="BE14" i="17"/>
  <c r="BF14" i="17" s="1"/>
  <c r="BG103" i="24"/>
  <c r="BH103" i="24" s="1"/>
  <c r="BI103" i="24" s="1"/>
  <c r="AV17" i="25"/>
  <c r="AY17" i="25" s="1"/>
  <c r="AZ17" i="25" s="1"/>
  <c r="BA17" i="25" s="1"/>
  <c r="AU349" i="24"/>
  <c r="BG5" i="23"/>
  <c r="BH5" i="23" s="1"/>
  <c r="BI5" i="23" s="1"/>
  <c r="BE177" i="24"/>
  <c r="BG177" i="24" s="1"/>
  <c r="BH177" i="24" s="1"/>
  <c r="BI177" i="24" s="1"/>
  <c r="BF177" i="24"/>
  <c r="BF316" i="25"/>
  <c r="BG316" i="25" s="1"/>
  <c r="BH316" i="25" s="1"/>
  <c r="AX124" i="23"/>
  <c r="AW124" i="23"/>
  <c r="AY124" i="23" s="1"/>
  <c r="AZ124" i="23" s="1"/>
  <c r="BA124" i="23" s="1"/>
  <c r="BF341" i="25"/>
  <c r="BG341" i="25" s="1"/>
  <c r="BH341" i="25" s="1"/>
  <c r="BF158" i="25"/>
  <c r="BG158" i="25" s="1"/>
  <c r="BH158" i="25" s="1"/>
  <c r="BG219" i="24"/>
  <c r="BH219" i="24" s="1"/>
  <c r="BI219" i="24" s="1"/>
  <c r="AU99" i="24"/>
  <c r="AT227" i="17"/>
  <c r="AY560" i="24"/>
  <c r="AZ560" i="24" s="1"/>
  <c r="BA560" i="24" s="1"/>
  <c r="AW296" i="23"/>
  <c r="AY296" i="23" s="1"/>
  <c r="AZ296" i="23" s="1"/>
  <c r="BA296" i="23" s="1"/>
  <c r="AX296" i="23"/>
  <c r="AU16" i="24"/>
  <c r="BE616" i="17"/>
  <c r="BF616" i="17" s="1"/>
  <c r="AY575" i="24"/>
  <c r="AZ575" i="24" s="1"/>
  <c r="BA575" i="24" s="1"/>
  <c r="BF86" i="23"/>
  <c r="BE86" i="23"/>
  <c r="AU406" i="25"/>
  <c r="BG171" i="23"/>
  <c r="BH171" i="23" s="1"/>
  <c r="BI171" i="23" s="1"/>
  <c r="AV653" i="24"/>
  <c r="AY653" i="24" s="1"/>
  <c r="AZ653" i="24" s="1"/>
  <c r="BA653" i="24" s="1"/>
  <c r="AW671" i="25"/>
  <c r="AY671" i="25" s="1"/>
  <c r="AZ671" i="25" s="1"/>
  <c r="BA671" i="25" s="1"/>
  <c r="AX671" i="25"/>
  <c r="AY559" i="25"/>
  <c r="AZ559" i="25" s="1"/>
  <c r="BA559" i="25" s="1"/>
  <c r="BF628" i="25"/>
  <c r="BG628" i="25" s="1"/>
  <c r="BH628" i="25" s="1"/>
  <c r="AU110" i="23"/>
  <c r="AV319" i="24"/>
  <c r="BE220" i="17"/>
  <c r="BF220" i="17" s="1"/>
  <c r="AV616" i="25"/>
  <c r="AY616" i="25" s="1"/>
  <c r="AZ616" i="25" s="1"/>
  <c r="BA616" i="25" s="1"/>
  <c r="AV4" i="25"/>
  <c r="BF535" i="23"/>
  <c r="BE535" i="23"/>
  <c r="AV95" i="17"/>
  <c r="AU95" i="17"/>
  <c r="AW95" i="17" s="1"/>
  <c r="AX95" i="17" s="1"/>
  <c r="AY95" i="17" s="1"/>
  <c r="AY321" i="23"/>
  <c r="AZ321" i="23" s="1"/>
  <c r="BA321" i="23" s="1"/>
  <c r="AU91" i="25"/>
  <c r="AS342" i="17"/>
  <c r="AV628" i="24"/>
  <c r="AU628" i="24"/>
  <c r="BF95" i="25"/>
  <c r="BG95" i="25" s="1"/>
  <c r="BH95" i="25" s="1"/>
  <c r="AU260" i="25"/>
  <c r="AU340" i="23"/>
  <c r="AV136" i="23"/>
  <c r="BF110" i="25"/>
  <c r="BG110" i="25" s="1"/>
  <c r="BH110" i="25" s="1"/>
  <c r="AU405" i="25"/>
  <c r="BF145" i="25"/>
  <c r="BG145" i="25" s="1"/>
  <c r="BH145" i="25" s="1"/>
  <c r="AV210" i="24"/>
  <c r="BF61" i="25"/>
  <c r="BG61" i="25" s="1"/>
  <c r="BH61" i="25" s="1"/>
  <c r="AV182" i="17"/>
  <c r="AU182" i="17"/>
  <c r="AW182" i="17" s="1"/>
  <c r="AX182" i="17" s="1"/>
  <c r="AY182" i="17" s="1"/>
  <c r="AU333" i="25"/>
  <c r="BF2" i="23"/>
  <c r="BE2" i="23"/>
  <c r="AR658" i="23"/>
  <c r="F658" i="23"/>
  <c r="BC658" i="23"/>
  <c r="AP521" i="17"/>
  <c r="AS521" i="17" s="1"/>
  <c r="BA521" i="17"/>
  <c r="BC521" i="17" s="1"/>
  <c r="BD521" i="17" s="1"/>
  <c r="AN654" i="17"/>
  <c r="AL654" i="17"/>
  <c r="AY516" i="23"/>
  <c r="AZ516" i="23" s="1"/>
  <c r="BA516" i="23" s="1"/>
  <c r="BF63" i="24"/>
  <c r="BE63" i="24"/>
  <c r="BG63" i="24" s="1"/>
  <c r="BH63" i="24" s="1"/>
  <c r="BI63" i="24" s="1"/>
  <c r="AU402" i="17"/>
  <c r="AV402" i="17"/>
  <c r="BF532" i="24"/>
  <c r="BE532" i="24"/>
  <c r="BF80" i="24"/>
  <c r="BE80" i="24"/>
  <c r="AW34" i="25"/>
  <c r="AX34" i="25"/>
  <c r="AX200" i="25"/>
  <c r="AW200" i="25"/>
  <c r="AY200" i="25" s="1"/>
  <c r="AZ200" i="25" s="1"/>
  <c r="BA200" i="25" s="1"/>
  <c r="AW399" i="24"/>
  <c r="AX399" i="24"/>
  <c r="BF108" i="23"/>
  <c r="BE108" i="23"/>
  <c r="BG233" i="23"/>
  <c r="BH233" i="23" s="1"/>
  <c r="BI233" i="23" s="1"/>
  <c r="AV658" i="24"/>
  <c r="AU658" i="24"/>
  <c r="AW264" i="25"/>
  <c r="AX264" i="25"/>
  <c r="BG84" i="24"/>
  <c r="BH84" i="24" s="1"/>
  <c r="BI84" i="24" s="1"/>
  <c r="AY666" i="24"/>
  <c r="AZ666" i="24" s="1"/>
  <c r="BA666" i="24" s="1"/>
  <c r="AW136" i="23"/>
  <c r="AX136" i="23"/>
  <c r="AW110" i="25"/>
  <c r="AX110" i="25"/>
  <c r="BE81" i="23"/>
  <c r="BG81" i="23" s="1"/>
  <c r="BH81" i="23" s="1"/>
  <c r="BI81" i="23" s="1"/>
  <c r="BF81" i="23"/>
  <c r="AY500" i="23"/>
  <c r="AZ500" i="23" s="1"/>
  <c r="BA500" i="23" s="1"/>
  <c r="AX56" i="25"/>
  <c r="AW56" i="25"/>
  <c r="AX10" i="25"/>
  <c r="AW10" i="25"/>
  <c r="AU135" i="25"/>
  <c r="BF117" i="24"/>
  <c r="BE117" i="24"/>
  <c r="AV576" i="17"/>
  <c r="AU576" i="17"/>
  <c r="AX659" i="25"/>
  <c r="AW659" i="25"/>
  <c r="AY364" i="24"/>
  <c r="AZ364" i="24" s="1"/>
  <c r="BA364" i="24" s="1"/>
  <c r="BG357" i="24"/>
  <c r="BH357" i="24" s="1"/>
  <c r="BI357" i="24" s="1"/>
  <c r="AW74" i="23"/>
  <c r="AX74" i="23"/>
  <c r="BG17" i="24"/>
  <c r="BH17" i="24" s="1"/>
  <c r="BI17" i="24" s="1"/>
  <c r="AY335" i="25"/>
  <c r="AZ335" i="25" s="1"/>
  <c r="BA335" i="25" s="1"/>
  <c r="BF465" i="23"/>
  <c r="BE465" i="23"/>
  <c r="BG465" i="23" s="1"/>
  <c r="BH465" i="23" s="1"/>
  <c r="BI465" i="23" s="1"/>
  <c r="AV518" i="17"/>
  <c r="AU518" i="17"/>
  <c r="AX76" i="24"/>
  <c r="AW76" i="24"/>
  <c r="AY76" i="24" s="1"/>
  <c r="AZ76" i="24" s="1"/>
  <c r="BA76" i="24" s="1"/>
  <c r="AW472" i="23"/>
  <c r="AX472" i="23"/>
  <c r="BF198" i="24"/>
  <c r="BE198" i="24"/>
  <c r="BG198" i="24" s="1"/>
  <c r="BH198" i="24" s="1"/>
  <c r="BI198" i="24" s="1"/>
  <c r="BF400" i="24"/>
  <c r="BE400" i="24"/>
  <c r="BD159" i="25"/>
  <c r="AO159" i="25"/>
  <c r="AV159" i="25" s="1"/>
  <c r="E159" i="25"/>
  <c r="AY534" i="23"/>
  <c r="AZ534" i="23" s="1"/>
  <c r="BA534" i="23" s="1"/>
  <c r="BF449" i="23"/>
  <c r="BE449" i="23"/>
  <c r="BG449" i="23" s="1"/>
  <c r="BH449" i="23" s="1"/>
  <c r="BI449" i="23" s="1"/>
  <c r="AU532" i="17"/>
  <c r="AW532" i="17" s="1"/>
  <c r="AX532" i="17" s="1"/>
  <c r="AY532" i="17" s="1"/>
  <c r="AV532" i="17"/>
  <c r="AT573" i="17"/>
  <c r="AS573" i="17"/>
  <c r="AX98" i="23"/>
  <c r="AW98" i="23"/>
  <c r="AY98" i="23" s="1"/>
  <c r="AZ98" i="23" s="1"/>
  <c r="BA98" i="23" s="1"/>
  <c r="AV85" i="25"/>
  <c r="BF157" i="24"/>
  <c r="BE157" i="24"/>
  <c r="AR391" i="24"/>
  <c r="AU391" i="24" s="1"/>
  <c r="BC391" i="24"/>
  <c r="F391" i="24"/>
  <c r="AR154" i="24"/>
  <c r="AU154" i="24" s="1"/>
  <c r="F154" i="24"/>
  <c r="BC154" i="24"/>
  <c r="AR594" i="23"/>
  <c r="F594" i="23"/>
  <c r="BC594" i="23"/>
  <c r="AO449" i="24"/>
  <c r="E449" i="24"/>
  <c r="BD449" i="24"/>
  <c r="BC433" i="25"/>
  <c r="BE433" i="25" s="1"/>
  <c r="F433" i="25"/>
  <c r="AR433" i="25"/>
  <c r="AU433" i="25" s="1"/>
  <c r="BF5" i="24"/>
  <c r="BE5" i="24"/>
  <c r="BG5" i="24" s="1"/>
  <c r="BH5" i="24" s="1"/>
  <c r="BI5" i="24" s="1"/>
  <c r="AW160" i="23"/>
  <c r="AY160" i="23" s="1"/>
  <c r="AZ160" i="23" s="1"/>
  <c r="BA160" i="23" s="1"/>
  <c r="AX160" i="23"/>
  <c r="AX664" i="25"/>
  <c r="AW664" i="25"/>
  <c r="AY664" i="25" s="1"/>
  <c r="AZ664" i="25" s="1"/>
  <c r="BA664" i="25" s="1"/>
  <c r="BE206" i="24"/>
  <c r="BG206" i="24" s="1"/>
  <c r="BH206" i="24" s="1"/>
  <c r="BI206" i="24" s="1"/>
  <c r="BF206" i="24"/>
  <c r="AV2" i="25"/>
  <c r="AV403" i="17"/>
  <c r="AU403" i="17"/>
  <c r="BE197" i="23"/>
  <c r="BG197" i="23" s="1"/>
  <c r="BH197" i="23" s="1"/>
  <c r="BI197" i="23" s="1"/>
  <c r="BF197" i="23"/>
  <c r="AX169" i="25"/>
  <c r="AW169" i="25"/>
  <c r="AY169" i="25" s="1"/>
  <c r="AZ169" i="25" s="1"/>
  <c r="BA169" i="25" s="1"/>
  <c r="AX523" i="23"/>
  <c r="AW523" i="23"/>
  <c r="AY523" i="23" s="1"/>
  <c r="AZ523" i="23" s="1"/>
  <c r="BA523" i="23" s="1"/>
  <c r="AU365" i="17"/>
  <c r="AV365" i="17"/>
  <c r="AY413" i="23"/>
  <c r="AZ413" i="23" s="1"/>
  <c r="BA413" i="23" s="1"/>
  <c r="BG239" i="24"/>
  <c r="BH239" i="24" s="1"/>
  <c r="BI239" i="24" s="1"/>
  <c r="BE151" i="17"/>
  <c r="BF151" i="17" s="1"/>
  <c r="AX80" i="24"/>
  <c r="AW80" i="24"/>
  <c r="AY80" i="24" s="1"/>
  <c r="AZ80" i="24" s="1"/>
  <c r="BA80" i="24" s="1"/>
  <c r="AY357" i="24"/>
  <c r="AZ357" i="24" s="1"/>
  <c r="BA357" i="24" s="1"/>
  <c r="AU136" i="25"/>
  <c r="BF653" i="24"/>
  <c r="BE653" i="24"/>
  <c r="BG653" i="24" s="1"/>
  <c r="BH653" i="24" s="1"/>
  <c r="BI653" i="24" s="1"/>
  <c r="AX36" i="25"/>
  <c r="AY36" i="25" s="1"/>
  <c r="AZ36" i="25" s="1"/>
  <c r="BA36" i="25" s="1"/>
  <c r="AW36" i="25"/>
  <c r="BF127" i="23"/>
  <c r="BE127" i="23"/>
  <c r="AW43" i="25"/>
  <c r="AX43" i="25"/>
  <c r="AV132" i="17"/>
  <c r="AU132" i="17"/>
  <c r="BF226" i="24"/>
  <c r="BG226" i="24" s="1"/>
  <c r="BH226" i="24" s="1"/>
  <c r="BI226" i="24" s="1"/>
  <c r="BE226" i="24"/>
  <c r="AW108" i="23"/>
  <c r="AX108" i="23"/>
  <c r="AY544" i="23"/>
  <c r="AZ544" i="23" s="1"/>
  <c r="BA544" i="23" s="1"/>
  <c r="BE623" i="24"/>
  <c r="BG623" i="24" s="1"/>
  <c r="BH623" i="24" s="1"/>
  <c r="BI623" i="24" s="1"/>
  <c r="BF623" i="24"/>
  <c r="BE324" i="23"/>
  <c r="BG324" i="23" s="1"/>
  <c r="BH324" i="23" s="1"/>
  <c r="BI324" i="23" s="1"/>
  <c r="BF324" i="23"/>
  <c r="BE378" i="17"/>
  <c r="BF378" i="17" s="1"/>
  <c r="AU185" i="24"/>
  <c r="AU235" i="17"/>
  <c r="AW235" i="17" s="1"/>
  <c r="AX235" i="17" s="1"/>
  <c r="AY235" i="17" s="1"/>
  <c r="AV235" i="17"/>
  <c r="BF129" i="24"/>
  <c r="BE129" i="24"/>
  <c r="BG129" i="24" s="1"/>
  <c r="BH129" i="24" s="1"/>
  <c r="BI129" i="24" s="1"/>
  <c r="AX60" i="25"/>
  <c r="AW60" i="25"/>
  <c r="AY60" i="25" s="1"/>
  <c r="AZ60" i="25" s="1"/>
  <c r="BA60" i="25" s="1"/>
  <c r="BE10" i="23"/>
  <c r="BG10" i="23" s="1"/>
  <c r="BH10" i="23" s="1"/>
  <c r="BI10" i="23" s="1"/>
  <c r="BF10" i="23"/>
  <c r="BF527" i="24"/>
  <c r="BE527" i="24"/>
  <c r="AY156" i="25"/>
  <c r="AZ156" i="25" s="1"/>
  <c r="BA156" i="25" s="1"/>
  <c r="AW317" i="25"/>
  <c r="AX317" i="25"/>
  <c r="AU398" i="23"/>
  <c r="AX292" i="23"/>
  <c r="AW292" i="23"/>
  <c r="AY292" i="23" s="1"/>
  <c r="AZ292" i="23" s="1"/>
  <c r="BA292" i="23" s="1"/>
  <c r="AU171" i="23"/>
  <c r="BG338" i="23"/>
  <c r="BH338" i="23" s="1"/>
  <c r="BI338" i="23" s="1"/>
  <c r="AW642" i="25"/>
  <c r="AY642" i="25" s="1"/>
  <c r="AZ642" i="25" s="1"/>
  <c r="BA642" i="25" s="1"/>
  <c r="AX642" i="25"/>
  <c r="AY4" i="23"/>
  <c r="AZ4" i="23" s="1"/>
  <c r="BA4" i="23" s="1"/>
  <c r="AY621" i="25"/>
  <c r="AZ621" i="25" s="1"/>
  <c r="BA621" i="25" s="1"/>
  <c r="AX210" i="23"/>
  <c r="AW210" i="23"/>
  <c r="AY210" i="23" s="1"/>
  <c r="AZ210" i="23" s="1"/>
  <c r="BA210" i="23" s="1"/>
  <c r="BF111" i="24"/>
  <c r="BE111" i="24"/>
  <c r="BG111" i="24" s="1"/>
  <c r="BH111" i="24" s="1"/>
  <c r="BI111" i="24" s="1"/>
  <c r="AV381" i="17"/>
  <c r="AW381" i="17" s="1"/>
  <c r="AX381" i="17" s="1"/>
  <c r="AY381" i="17" s="1"/>
  <c r="AU381" i="17"/>
  <c r="AV354" i="25"/>
  <c r="AW66" i="24"/>
  <c r="AY66" i="24" s="1"/>
  <c r="AZ66" i="24" s="1"/>
  <c r="BA66" i="24" s="1"/>
  <c r="AX66" i="24"/>
  <c r="AU617" i="23"/>
  <c r="AW651" i="25"/>
  <c r="AY651" i="25" s="1"/>
  <c r="AZ651" i="25" s="1"/>
  <c r="BA651" i="25" s="1"/>
  <c r="AX651" i="25"/>
  <c r="AU601" i="23"/>
  <c r="BF236" i="24"/>
  <c r="BE236" i="24"/>
  <c r="BG236" i="24" s="1"/>
  <c r="BH236" i="24" s="1"/>
  <c r="BI236" i="24" s="1"/>
  <c r="AV84" i="24"/>
  <c r="BF264" i="25"/>
  <c r="BG264" i="25" s="1"/>
  <c r="BH264" i="25" s="1"/>
  <c r="BE627" i="24"/>
  <c r="BG627" i="24" s="1"/>
  <c r="BH627" i="24" s="1"/>
  <c r="BI627" i="24" s="1"/>
  <c r="BF627" i="24"/>
  <c r="AX83" i="23"/>
  <c r="AW83" i="23"/>
  <c r="AY83" i="23" s="1"/>
  <c r="AZ83" i="23" s="1"/>
  <c r="BA83" i="23" s="1"/>
  <c r="E657" i="23"/>
  <c r="AO657" i="23"/>
  <c r="AV657" i="23" s="1"/>
  <c r="BD657" i="23"/>
  <c r="AR488" i="23"/>
  <c r="AU488" i="23" s="1"/>
  <c r="BC488" i="23"/>
  <c r="F488" i="23"/>
  <c r="BF38" i="25"/>
  <c r="BG38" i="25" s="1"/>
  <c r="BH38" i="25" s="1"/>
  <c r="AW326" i="17"/>
  <c r="AX326" i="17" s="1"/>
  <c r="AY326" i="17" s="1"/>
  <c r="BE278" i="24"/>
  <c r="BG278" i="24" s="1"/>
  <c r="BH278" i="24" s="1"/>
  <c r="BI278" i="24" s="1"/>
  <c r="BF278" i="24"/>
  <c r="BE308" i="23"/>
  <c r="BF308" i="23"/>
  <c r="AX671" i="24"/>
  <c r="AW671" i="24"/>
  <c r="AY671" i="24" s="1"/>
  <c r="AZ671" i="24" s="1"/>
  <c r="BA671" i="24" s="1"/>
  <c r="AX534" i="24"/>
  <c r="AW534" i="24"/>
  <c r="AY355" i="24"/>
  <c r="AZ355" i="24" s="1"/>
  <c r="BA355" i="24" s="1"/>
  <c r="BG658" i="24"/>
  <c r="BH658" i="24" s="1"/>
  <c r="BI658" i="24" s="1"/>
  <c r="AT175" i="17"/>
  <c r="BG46" i="24"/>
  <c r="BH46" i="24" s="1"/>
  <c r="BI46" i="24" s="1"/>
  <c r="BF659" i="25"/>
  <c r="BG659" i="25" s="1"/>
  <c r="BH659" i="25" s="1"/>
  <c r="AV561" i="17"/>
  <c r="AU561" i="17"/>
  <c r="AU117" i="17"/>
  <c r="AV117" i="17"/>
  <c r="BE259" i="24"/>
  <c r="BG259" i="24" s="1"/>
  <c r="BH259" i="24" s="1"/>
  <c r="BI259" i="24" s="1"/>
  <c r="BF259" i="24"/>
  <c r="AY240" i="24"/>
  <c r="AZ240" i="24" s="1"/>
  <c r="BA240" i="24" s="1"/>
  <c r="AT137" i="17"/>
  <c r="BE164" i="17"/>
  <c r="BF164" i="17" s="1"/>
  <c r="AW663" i="25"/>
  <c r="AX663" i="25"/>
  <c r="AU85" i="17"/>
  <c r="AW85" i="17" s="1"/>
  <c r="AX85" i="17" s="1"/>
  <c r="AY85" i="17" s="1"/>
  <c r="AV85" i="17"/>
  <c r="AT17" i="17"/>
  <c r="AU56" i="23"/>
  <c r="BF213" i="24"/>
  <c r="BE213" i="24"/>
  <c r="BG213" i="24" s="1"/>
  <c r="BH213" i="24" s="1"/>
  <c r="BI213" i="24" s="1"/>
  <c r="AV100" i="25"/>
  <c r="AV657" i="24"/>
  <c r="AY657" i="24" s="1"/>
  <c r="AZ657" i="24" s="1"/>
  <c r="BA657" i="24" s="1"/>
  <c r="AW40" i="24"/>
  <c r="AY40" i="24" s="1"/>
  <c r="AZ40" i="24" s="1"/>
  <c r="BA40" i="24" s="1"/>
  <c r="AX40" i="24"/>
  <c r="BF324" i="24"/>
  <c r="BE324" i="24"/>
  <c r="BG324" i="24" s="1"/>
  <c r="BH324" i="24" s="1"/>
  <c r="BI324" i="24" s="1"/>
  <c r="AU300" i="23"/>
  <c r="BF210" i="25"/>
  <c r="BG210" i="25" s="1"/>
  <c r="BH210" i="25" s="1"/>
  <c r="AV122" i="23"/>
  <c r="AY122" i="23" s="1"/>
  <c r="AZ122" i="23" s="1"/>
  <c r="BA122" i="23" s="1"/>
  <c r="BG622" i="24"/>
  <c r="BH622" i="24" s="1"/>
  <c r="BI622" i="24" s="1"/>
  <c r="AX599" i="23"/>
  <c r="AW599" i="23"/>
  <c r="AY599" i="23" s="1"/>
  <c r="AZ599" i="23" s="1"/>
  <c r="BA599" i="23" s="1"/>
  <c r="BE274" i="17"/>
  <c r="BF274" i="17" s="1"/>
  <c r="AS401" i="17"/>
  <c r="BE73" i="23"/>
  <c r="BG73" i="23" s="1"/>
  <c r="BH73" i="23" s="1"/>
  <c r="BI73" i="23" s="1"/>
  <c r="BF73" i="23"/>
  <c r="AY634" i="24"/>
  <c r="AZ634" i="24" s="1"/>
  <c r="BA634" i="24" s="1"/>
  <c r="AW196" i="25"/>
  <c r="AX196" i="25"/>
  <c r="AX71" i="24"/>
  <c r="AW71" i="24"/>
  <c r="AY71" i="24" s="1"/>
  <c r="AZ71" i="24" s="1"/>
  <c r="BA71" i="24" s="1"/>
  <c r="AN521" i="17"/>
  <c r="AL521" i="17"/>
  <c r="AR408" i="25"/>
  <c r="BC408" i="25"/>
  <c r="BE408" i="25" s="1"/>
  <c r="F408" i="25"/>
  <c r="AR159" i="25"/>
  <c r="AU159" i="25" s="1"/>
  <c r="BC159" i="25"/>
  <c r="BE159" i="25" s="1"/>
  <c r="F159" i="25"/>
  <c r="AR390" i="24"/>
  <c r="AU390" i="24" s="1"/>
  <c r="BC390" i="24"/>
  <c r="F390" i="24"/>
  <c r="AE335" i="1"/>
  <c r="BE414" i="17"/>
  <c r="BF414" i="17" s="1"/>
  <c r="AT71" i="17"/>
  <c r="AY573" i="24"/>
  <c r="AZ573" i="24" s="1"/>
  <c r="BA573" i="24" s="1"/>
  <c r="AM500" i="17"/>
  <c r="AT500" i="17" s="1"/>
  <c r="BB500" i="17"/>
  <c r="E449" i="25"/>
  <c r="AO449" i="25"/>
  <c r="AV449" i="25" s="1"/>
  <c r="BD449" i="25"/>
  <c r="AP595" i="23"/>
  <c r="AN595" i="23"/>
  <c r="AU658" i="23"/>
  <c r="AW11" i="25"/>
  <c r="AX11" i="25"/>
  <c r="BG196" i="23"/>
  <c r="BH196" i="23" s="1"/>
  <c r="BI196" i="23" s="1"/>
  <c r="BE179" i="24"/>
  <c r="BF179" i="24"/>
  <c r="AS151" i="17"/>
  <c r="BF438" i="23"/>
  <c r="BE438" i="23"/>
  <c r="BG438" i="23" s="1"/>
  <c r="BH438" i="23" s="1"/>
  <c r="BI438" i="23" s="1"/>
  <c r="AV631" i="24"/>
  <c r="AU631" i="24"/>
  <c r="AW9" i="17"/>
  <c r="AX9" i="17" s="1"/>
  <c r="AY9" i="17" s="1"/>
  <c r="AV461" i="17"/>
  <c r="AU461" i="17"/>
  <c r="AW461" i="17" s="1"/>
  <c r="AX461" i="17" s="1"/>
  <c r="AY461" i="17" s="1"/>
  <c r="BE88" i="24"/>
  <c r="BG88" i="24" s="1"/>
  <c r="BH88" i="24" s="1"/>
  <c r="BI88" i="24" s="1"/>
  <c r="BF88" i="24"/>
  <c r="BE38" i="24"/>
  <c r="BG38" i="24" s="1"/>
  <c r="BH38" i="24" s="1"/>
  <c r="BI38" i="24" s="1"/>
  <c r="BF38" i="24"/>
  <c r="AU327" i="23"/>
  <c r="AT215" i="17"/>
  <c r="AU100" i="25"/>
  <c r="AX246" i="25"/>
  <c r="AW246" i="25"/>
  <c r="AY246" i="25" s="1"/>
  <c r="AZ246" i="25" s="1"/>
  <c r="BA246" i="25" s="1"/>
  <c r="AV340" i="23"/>
  <c r="BF43" i="24"/>
  <c r="BE43" i="24"/>
  <c r="BG43" i="24" s="1"/>
  <c r="BH43" i="24" s="1"/>
  <c r="BI43" i="24" s="1"/>
  <c r="AW529" i="25"/>
  <c r="AY529" i="25" s="1"/>
  <c r="AZ529" i="25" s="1"/>
  <c r="BA529" i="25" s="1"/>
  <c r="AX529" i="25"/>
  <c r="AU21" i="25"/>
  <c r="BE250" i="17"/>
  <c r="BF250" i="17" s="1"/>
  <c r="AU144" i="17"/>
  <c r="AV144" i="17"/>
  <c r="AW283" i="24"/>
  <c r="AY283" i="24" s="1"/>
  <c r="AZ283" i="24" s="1"/>
  <c r="BA283" i="24" s="1"/>
  <c r="AX283" i="24"/>
  <c r="AS215" i="17"/>
  <c r="BE36" i="24"/>
  <c r="BG36" i="24" s="1"/>
  <c r="BH36" i="24" s="1"/>
  <c r="BI36" i="24" s="1"/>
  <c r="BF36" i="24"/>
  <c r="BG634" i="23"/>
  <c r="BH634" i="23" s="1"/>
  <c r="BI634" i="23" s="1"/>
  <c r="AU68" i="25"/>
  <c r="AV148" i="24"/>
  <c r="BE186" i="23"/>
  <c r="BG186" i="23" s="1"/>
  <c r="BH186" i="23" s="1"/>
  <c r="BI186" i="23" s="1"/>
  <c r="BF186" i="23"/>
  <c r="AW222" i="25"/>
  <c r="AY222" i="25" s="1"/>
  <c r="AZ222" i="25" s="1"/>
  <c r="BA222" i="25" s="1"/>
  <c r="AX222" i="25"/>
  <c r="AV617" i="17"/>
  <c r="AU617" i="17"/>
  <c r="AW617" i="17" s="1"/>
  <c r="AX617" i="17" s="1"/>
  <c r="AY617" i="17" s="1"/>
  <c r="AT144" i="17"/>
  <c r="AW144" i="17" s="1"/>
  <c r="AX144" i="17" s="1"/>
  <c r="AY144" i="17" s="1"/>
  <c r="AU329" i="23"/>
  <c r="AV53" i="25"/>
  <c r="AU503" i="17"/>
  <c r="AW503" i="17" s="1"/>
  <c r="AX503" i="17" s="1"/>
  <c r="AY503" i="17" s="1"/>
  <c r="AV503" i="17"/>
  <c r="BG308" i="23"/>
  <c r="BH308" i="23" s="1"/>
  <c r="BI308" i="23" s="1"/>
  <c r="AU291" i="23"/>
  <c r="BF58" i="24"/>
  <c r="BE58" i="24"/>
  <c r="AW307" i="17"/>
  <c r="AX307" i="17" s="1"/>
  <c r="AY307" i="17" s="1"/>
  <c r="AV291" i="23"/>
  <c r="AW211" i="24"/>
  <c r="AY211" i="24" s="1"/>
  <c r="AZ211" i="24" s="1"/>
  <c r="BA211" i="24" s="1"/>
  <c r="AX211" i="24"/>
  <c r="AX654" i="25"/>
  <c r="AW654" i="25"/>
  <c r="AY654" i="25" s="1"/>
  <c r="AZ654" i="25" s="1"/>
  <c r="BA654" i="25" s="1"/>
  <c r="AM654" i="17"/>
  <c r="BB654" i="17"/>
  <c r="AP407" i="25"/>
  <c r="AN407" i="25"/>
  <c r="AV51" i="24"/>
  <c r="AY51" i="24" s="1"/>
  <c r="AZ51" i="24" s="1"/>
  <c r="BA51" i="24" s="1"/>
  <c r="AV656" i="24"/>
  <c r="BF439" i="24"/>
  <c r="BE439" i="24"/>
  <c r="BG439" i="24" s="1"/>
  <c r="BH439" i="24" s="1"/>
  <c r="BI439" i="24" s="1"/>
  <c r="AV70" i="25"/>
  <c r="BF511" i="23"/>
  <c r="BE511" i="23"/>
  <c r="BG511" i="23" s="1"/>
  <c r="BH511" i="23" s="1"/>
  <c r="BI511" i="23" s="1"/>
  <c r="BF16" i="23"/>
  <c r="BE16" i="23"/>
  <c r="BG16" i="23" s="1"/>
  <c r="BH16" i="23" s="1"/>
  <c r="BI16" i="23" s="1"/>
  <c r="AV43" i="17"/>
  <c r="AU43" i="17"/>
  <c r="AW43" i="17" s="1"/>
  <c r="AX43" i="17" s="1"/>
  <c r="AY43" i="17" s="1"/>
  <c r="AU225" i="25"/>
  <c r="AX28" i="23"/>
  <c r="AW28" i="23"/>
  <c r="AV16" i="24"/>
  <c r="BG273" i="24"/>
  <c r="BH273" i="24" s="1"/>
  <c r="BI273" i="24" s="1"/>
  <c r="AU514" i="23"/>
  <c r="AU526" i="25"/>
  <c r="AU79" i="23"/>
  <c r="AU536" i="25"/>
  <c r="AX624" i="25"/>
  <c r="AW624" i="25"/>
  <c r="AY624" i="25" s="1"/>
  <c r="AZ624" i="25" s="1"/>
  <c r="BA624" i="25" s="1"/>
  <c r="AU528" i="25"/>
  <c r="BF68" i="24"/>
  <c r="BE68" i="24"/>
  <c r="AX529" i="24"/>
  <c r="AW529" i="24"/>
  <c r="AY529" i="24" s="1"/>
  <c r="AZ529" i="24" s="1"/>
  <c r="BA529" i="24" s="1"/>
  <c r="BE75" i="17"/>
  <c r="BF75" i="17" s="1"/>
  <c r="BF170" i="25"/>
  <c r="BG170" i="25" s="1"/>
  <c r="BH170" i="25" s="1"/>
  <c r="AV310" i="17"/>
  <c r="AU310" i="17"/>
  <c r="BF355" i="23"/>
  <c r="BE355" i="23"/>
  <c r="BG355" i="23" s="1"/>
  <c r="BH355" i="23" s="1"/>
  <c r="BI355" i="23" s="1"/>
  <c r="AT109" i="17"/>
  <c r="BF654" i="25"/>
  <c r="BG654" i="25" s="1"/>
  <c r="BH654" i="25" s="1"/>
  <c r="BG434" i="23"/>
  <c r="BH434" i="23" s="1"/>
  <c r="BI434" i="23" s="1"/>
  <c r="AV34" i="23"/>
  <c r="AY34" i="23" s="1"/>
  <c r="AZ34" i="23" s="1"/>
  <c r="BA34" i="23" s="1"/>
  <c r="AT418" i="17"/>
  <c r="BE328" i="23"/>
  <c r="BG328" i="23" s="1"/>
  <c r="BH328" i="23" s="1"/>
  <c r="BI328" i="23" s="1"/>
  <c r="BF328" i="23"/>
  <c r="AV8" i="24"/>
  <c r="AY8" i="24" s="1"/>
  <c r="AZ8" i="24" s="1"/>
  <c r="BA8" i="24" s="1"/>
  <c r="AS171" i="17"/>
  <c r="BG527" i="24"/>
  <c r="BH527" i="24" s="1"/>
  <c r="BI527" i="24" s="1"/>
  <c r="BG20" i="24"/>
  <c r="BH20" i="24" s="1"/>
  <c r="BI20" i="24" s="1"/>
  <c r="AY12" i="23"/>
  <c r="AZ12" i="23" s="1"/>
  <c r="BA12" i="23" s="1"/>
  <c r="AW249" i="24"/>
  <c r="AY249" i="24" s="1"/>
  <c r="AZ249" i="24" s="1"/>
  <c r="BA249" i="24" s="1"/>
  <c r="AX249" i="24"/>
  <c r="AU103" i="24"/>
  <c r="BG400" i="24"/>
  <c r="BH400" i="24" s="1"/>
  <c r="BI400" i="24" s="1"/>
  <c r="AU338" i="25"/>
  <c r="AS241" i="17"/>
  <c r="BG532" i="24"/>
  <c r="BH532" i="24" s="1"/>
  <c r="BI532" i="24" s="1"/>
  <c r="AX616" i="24"/>
  <c r="AW616" i="24"/>
  <c r="AU356" i="25"/>
  <c r="AU199" i="23"/>
  <c r="AU536" i="24"/>
  <c r="AW630" i="24"/>
  <c r="AY630" i="24" s="1"/>
  <c r="AZ630" i="24" s="1"/>
  <c r="BA630" i="24" s="1"/>
  <c r="AX630" i="24"/>
  <c r="AV618" i="25"/>
  <c r="BG80" i="24"/>
  <c r="BH80" i="24" s="1"/>
  <c r="BI80" i="24" s="1"/>
  <c r="AU187" i="24"/>
  <c r="AY575" i="25"/>
  <c r="AZ575" i="25" s="1"/>
  <c r="BA575" i="25" s="1"/>
  <c r="AW282" i="23"/>
  <c r="AX282" i="23"/>
  <c r="AU170" i="25"/>
  <c r="AV10" i="23"/>
  <c r="AS96" i="17"/>
  <c r="AS466" i="17"/>
  <c r="AU59" i="23"/>
  <c r="AV563" i="23"/>
  <c r="AY563" i="23" s="1"/>
  <c r="AZ563" i="23" s="1"/>
  <c r="BA563" i="23" s="1"/>
  <c r="AU297" i="25"/>
  <c r="BG346" i="23"/>
  <c r="BH346" i="23" s="1"/>
  <c r="BI346" i="23" s="1"/>
  <c r="BF338" i="25"/>
  <c r="BG338" i="25" s="1"/>
  <c r="BH338" i="25" s="1"/>
  <c r="BF305" i="25"/>
  <c r="BG305" i="25" s="1"/>
  <c r="BH305" i="25" s="1"/>
  <c r="AW652" i="24"/>
  <c r="AX652" i="24"/>
  <c r="AU221" i="23"/>
  <c r="AV19" i="24"/>
  <c r="AY19" i="24" s="1"/>
  <c r="AZ19" i="24" s="1"/>
  <c r="BA19" i="24" s="1"/>
  <c r="AX41" i="24"/>
  <c r="AW41" i="24"/>
  <c r="AY41" i="24" s="1"/>
  <c r="AZ41" i="24" s="1"/>
  <c r="BA41" i="24" s="1"/>
  <c r="BE332" i="17"/>
  <c r="BF332" i="17" s="1"/>
  <c r="AS280" i="17"/>
  <c r="AW408" i="23"/>
  <c r="AX408" i="23"/>
  <c r="AV99" i="24"/>
  <c r="AU218" i="23"/>
  <c r="BE168" i="17"/>
  <c r="BF168" i="17" s="1"/>
  <c r="AV54" i="25"/>
  <c r="E561" i="23"/>
  <c r="AO561" i="23"/>
  <c r="BD561" i="23"/>
  <c r="AV179" i="24"/>
  <c r="AV286" i="23"/>
  <c r="BG189" i="24"/>
  <c r="BH189" i="24" s="1"/>
  <c r="BI189" i="24" s="1"/>
  <c r="AV176" i="17"/>
  <c r="AU176" i="17"/>
  <c r="AW176" i="17" s="1"/>
  <c r="AX176" i="17" s="1"/>
  <c r="AY176" i="17" s="1"/>
  <c r="AW315" i="23"/>
  <c r="AY315" i="23" s="1"/>
  <c r="AZ315" i="23" s="1"/>
  <c r="BA315" i="23" s="1"/>
  <c r="AX315" i="23"/>
  <c r="AV428" i="25"/>
  <c r="AS331" i="17"/>
  <c r="BF389" i="24"/>
  <c r="BE389" i="24"/>
  <c r="BG389" i="24" s="1"/>
  <c r="BH389" i="24" s="1"/>
  <c r="BI389" i="24" s="1"/>
  <c r="BG108" i="23"/>
  <c r="BH108" i="23" s="1"/>
  <c r="BI108" i="23" s="1"/>
  <c r="AV399" i="17"/>
  <c r="AU399" i="17"/>
  <c r="AY613" i="24"/>
  <c r="AZ613" i="24" s="1"/>
  <c r="BA613" i="24" s="1"/>
  <c r="AW314" i="25"/>
  <c r="AX314" i="25"/>
  <c r="AU135" i="24"/>
  <c r="BF141" i="24"/>
  <c r="BE141" i="24"/>
  <c r="BG141" i="24" s="1"/>
  <c r="BH141" i="24" s="1"/>
  <c r="BI141" i="24" s="1"/>
  <c r="AV255" i="23"/>
  <c r="BE295" i="23"/>
  <c r="BF295" i="23"/>
  <c r="AV398" i="23"/>
  <c r="AV53" i="23"/>
  <c r="BF97" i="25"/>
  <c r="BG97" i="25" s="1"/>
  <c r="BH97" i="25" s="1"/>
  <c r="AV130" i="25"/>
  <c r="AY130" i="25" s="1"/>
  <c r="AZ130" i="25" s="1"/>
  <c r="BA130" i="25" s="1"/>
  <c r="AU303" i="24"/>
  <c r="BF217" i="23"/>
  <c r="BE217" i="23"/>
  <c r="BG217" i="23" s="1"/>
  <c r="BH217" i="23" s="1"/>
  <c r="BI217" i="23" s="1"/>
  <c r="AX556" i="24"/>
  <c r="AW556" i="24"/>
  <c r="AY556" i="24" s="1"/>
  <c r="AZ556" i="24" s="1"/>
  <c r="BA556" i="24" s="1"/>
  <c r="AU208" i="23"/>
  <c r="BG609" i="24"/>
  <c r="BH609" i="24" s="1"/>
  <c r="BI609" i="24" s="1"/>
  <c r="BF376" i="25"/>
  <c r="BG376" i="25" s="1"/>
  <c r="BH376" i="25" s="1"/>
  <c r="AW630" i="25"/>
  <c r="AY630" i="25" s="1"/>
  <c r="AZ630" i="25" s="1"/>
  <c r="BA630" i="25" s="1"/>
  <c r="AX630" i="25"/>
  <c r="AX648" i="24"/>
  <c r="AW648" i="24"/>
  <c r="AY648" i="24" s="1"/>
  <c r="AZ648" i="24" s="1"/>
  <c r="BA648" i="24" s="1"/>
  <c r="AS206" i="17"/>
  <c r="AV65" i="25"/>
  <c r="AY65" i="25" s="1"/>
  <c r="AZ65" i="25" s="1"/>
  <c r="BA65" i="25" s="1"/>
  <c r="AX145" i="23"/>
  <c r="AW145" i="23"/>
  <c r="AY145" i="23" s="1"/>
  <c r="AZ145" i="23" s="1"/>
  <c r="BA145" i="23" s="1"/>
  <c r="BG118" i="24"/>
  <c r="BH118" i="24" s="1"/>
  <c r="BI118" i="24" s="1"/>
  <c r="BF14" i="25"/>
  <c r="BG14" i="25" s="1"/>
  <c r="BH14" i="25" s="1"/>
  <c r="BE249" i="23"/>
  <c r="BF249" i="23"/>
  <c r="BF635" i="25"/>
  <c r="BG635" i="25" s="1"/>
  <c r="BH635" i="25" s="1"/>
  <c r="AX669" i="24"/>
  <c r="AW669" i="24"/>
  <c r="AY669" i="24" s="1"/>
  <c r="AZ669" i="24" s="1"/>
  <c r="BA669" i="24" s="1"/>
  <c r="AT14" i="17"/>
  <c r="BF85" i="24"/>
  <c r="BE85" i="24"/>
  <c r="BG85" i="24" s="1"/>
  <c r="BH85" i="24" s="1"/>
  <c r="BI85" i="24" s="1"/>
  <c r="AV180" i="23"/>
  <c r="AU106" i="25"/>
  <c r="AV103" i="24"/>
  <c r="BE180" i="23"/>
  <c r="BG180" i="23" s="1"/>
  <c r="BH180" i="23" s="1"/>
  <c r="BI180" i="23" s="1"/>
  <c r="BF180" i="23"/>
  <c r="BF17" i="25"/>
  <c r="BG17" i="25" s="1"/>
  <c r="BH17" i="25" s="1"/>
  <c r="AV5" i="23"/>
  <c r="AX627" i="25"/>
  <c r="AY627" i="25" s="1"/>
  <c r="AZ627" i="25" s="1"/>
  <c r="BA627" i="25" s="1"/>
  <c r="AW627" i="25"/>
  <c r="AV100" i="23"/>
  <c r="AY100" i="23" s="1"/>
  <c r="AZ100" i="23" s="1"/>
  <c r="BA100" i="23" s="1"/>
  <c r="AX629" i="25"/>
  <c r="AW629" i="25"/>
  <c r="AY629" i="25" s="1"/>
  <c r="AZ629" i="25" s="1"/>
  <c r="BA629" i="25" s="1"/>
  <c r="AV472" i="23"/>
  <c r="AY472" i="23" s="1"/>
  <c r="AZ472" i="23" s="1"/>
  <c r="BA472" i="23" s="1"/>
  <c r="AU158" i="25"/>
  <c r="AV219" i="24"/>
  <c r="AY219" i="24" s="1"/>
  <c r="AZ219" i="24" s="1"/>
  <c r="BA219" i="24" s="1"/>
  <c r="BE54" i="17"/>
  <c r="BF54" i="17" s="1"/>
  <c r="AY344" i="23"/>
  <c r="AZ344" i="23" s="1"/>
  <c r="BA344" i="23" s="1"/>
  <c r="AY201" i="24"/>
  <c r="AZ201" i="24" s="1"/>
  <c r="BA201" i="24" s="1"/>
  <c r="AT616" i="17"/>
  <c r="AW616" i="17" s="1"/>
  <c r="AX616" i="17" s="1"/>
  <c r="AY616" i="17" s="1"/>
  <c r="BF348" i="23"/>
  <c r="BE348" i="23"/>
  <c r="AV142" i="25"/>
  <c r="AX104" i="23"/>
  <c r="AW104" i="23"/>
  <c r="AY104" i="23" s="1"/>
  <c r="AZ104" i="23" s="1"/>
  <c r="BA104" i="23" s="1"/>
  <c r="BG531" i="24"/>
  <c r="BH531" i="24" s="1"/>
  <c r="BI531" i="24" s="1"/>
  <c r="AU85" i="25"/>
  <c r="AV90" i="23"/>
  <c r="AY90" i="23" s="1"/>
  <c r="AZ90" i="23" s="1"/>
  <c r="BA90" i="23" s="1"/>
  <c r="AV601" i="23"/>
  <c r="AU387" i="25"/>
  <c r="AU6" i="24"/>
  <c r="AT220" i="17"/>
  <c r="AV254" i="25"/>
  <c r="AY564" i="24"/>
  <c r="AZ564" i="24" s="1"/>
  <c r="BA564" i="24" s="1"/>
  <c r="BF4" i="25"/>
  <c r="BG4" i="25" s="1"/>
  <c r="BH4" i="25" s="1"/>
  <c r="AV108" i="25"/>
  <c r="AV141" i="23"/>
  <c r="AU277" i="25"/>
  <c r="AS52" i="17"/>
  <c r="BG512" i="23"/>
  <c r="BH512" i="23" s="1"/>
  <c r="BI512" i="23" s="1"/>
  <c r="AS23" i="17"/>
  <c r="AU165" i="17"/>
  <c r="AW165" i="17" s="1"/>
  <c r="AX165" i="17" s="1"/>
  <c r="AY165" i="17" s="1"/>
  <c r="AV165" i="17"/>
  <c r="BE482" i="23"/>
  <c r="BG482" i="23" s="1"/>
  <c r="BH482" i="23" s="1"/>
  <c r="BI482" i="23" s="1"/>
  <c r="BF482" i="23"/>
  <c r="BF150" i="23"/>
  <c r="BE150" i="23"/>
  <c r="BG150" i="23" s="1"/>
  <c r="BH150" i="23" s="1"/>
  <c r="BI150" i="23" s="1"/>
  <c r="BF392" i="25"/>
  <c r="BG392" i="25" s="1"/>
  <c r="BH392" i="25" s="1"/>
  <c r="BG136" i="23"/>
  <c r="BH136" i="23" s="1"/>
  <c r="BI136" i="23" s="1"/>
  <c r="AV93" i="23"/>
  <c r="BE465" i="17"/>
  <c r="BF465" i="17" s="1"/>
  <c r="AV310" i="23"/>
  <c r="AY310" i="23" s="1"/>
  <c r="AZ310" i="23" s="1"/>
  <c r="BA310" i="23" s="1"/>
  <c r="BF9" i="24"/>
  <c r="BE9" i="24"/>
  <c r="BG9" i="24" s="1"/>
  <c r="BH9" i="24" s="1"/>
  <c r="BI9" i="24" s="1"/>
  <c r="AV143" i="25"/>
  <c r="AX175" i="23"/>
  <c r="AW175" i="23"/>
  <c r="AY175" i="23" s="1"/>
  <c r="AZ175" i="23" s="1"/>
  <c r="BA175" i="23" s="1"/>
  <c r="F449" i="24"/>
  <c r="AR449" i="24"/>
  <c r="BC449" i="24"/>
  <c r="AR515" i="23"/>
  <c r="F515" i="23"/>
  <c r="BC515" i="23"/>
  <c r="AN631" i="23"/>
  <c r="AP631" i="23"/>
  <c r="AU631" i="23" s="1"/>
  <c r="AU250" i="25"/>
  <c r="AX389" i="24"/>
  <c r="AW389" i="24"/>
  <c r="AW665" i="25"/>
  <c r="AX665" i="25"/>
  <c r="AX127" i="23"/>
  <c r="AW127" i="23"/>
  <c r="AY127" i="23" s="1"/>
  <c r="AZ127" i="23" s="1"/>
  <c r="BA127" i="23" s="1"/>
  <c r="AN644" i="17"/>
  <c r="AL644" i="17"/>
  <c r="AX78" i="23"/>
  <c r="AW78" i="23"/>
  <c r="AW657" i="25"/>
  <c r="AX657" i="25"/>
  <c r="AW10" i="23"/>
  <c r="AY10" i="23" s="1"/>
  <c r="AZ10" i="23" s="1"/>
  <c r="BA10" i="23" s="1"/>
  <c r="AX10" i="23"/>
  <c r="AY45" i="25"/>
  <c r="AZ45" i="25" s="1"/>
  <c r="BA45" i="25" s="1"/>
  <c r="AX659" i="24"/>
  <c r="AW659" i="24"/>
  <c r="AY659" i="24" s="1"/>
  <c r="AZ659" i="24" s="1"/>
  <c r="BA659" i="24" s="1"/>
  <c r="BG121" i="23"/>
  <c r="BH121" i="23" s="1"/>
  <c r="BI121" i="23" s="1"/>
  <c r="BF92" i="23"/>
  <c r="BE92" i="23"/>
  <c r="BG92" i="23" s="1"/>
  <c r="BH92" i="23" s="1"/>
  <c r="BI92" i="23" s="1"/>
  <c r="BE96" i="17"/>
  <c r="BF96" i="17" s="1"/>
  <c r="BF183" i="23"/>
  <c r="BE183" i="23"/>
  <c r="BG183" i="23" s="1"/>
  <c r="BH183" i="23" s="1"/>
  <c r="BI183" i="23" s="1"/>
  <c r="AY282" i="23"/>
  <c r="AZ282" i="23" s="1"/>
  <c r="BA282" i="23" s="1"/>
  <c r="BF42" i="24"/>
  <c r="BE42" i="24"/>
  <c r="BG290" i="24"/>
  <c r="BH290" i="24" s="1"/>
  <c r="BI290" i="24" s="1"/>
  <c r="AW445" i="23"/>
  <c r="AX445" i="23"/>
  <c r="AV123" i="23"/>
  <c r="AU123" i="23"/>
  <c r="AY567" i="23"/>
  <c r="AZ567" i="23" s="1"/>
  <c r="BA567" i="23" s="1"/>
  <c r="BG339" i="24"/>
  <c r="BH339" i="24" s="1"/>
  <c r="BI339" i="24" s="1"/>
  <c r="BE209" i="24"/>
  <c r="BG209" i="24" s="1"/>
  <c r="BH209" i="24" s="1"/>
  <c r="BI209" i="24" s="1"/>
  <c r="BF209" i="24"/>
  <c r="AW85" i="23"/>
  <c r="AX85" i="23"/>
  <c r="AY644" i="25"/>
  <c r="AZ644" i="25" s="1"/>
  <c r="BA644" i="25" s="1"/>
  <c r="BG89" i="23"/>
  <c r="BH89" i="23" s="1"/>
  <c r="BI89" i="23" s="1"/>
  <c r="AY339" i="24"/>
  <c r="AZ339" i="24" s="1"/>
  <c r="BA339" i="24" s="1"/>
  <c r="AT128" i="17"/>
  <c r="AX171" i="24"/>
  <c r="AW171" i="24"/>
  <c r="AV17" i="17"/>
  <c r="AU17" i="17"/>
  <c r="AW87" i="25"/>
  <c r="AY87" i="25" s="1"/>
  <c r="AZ87" i="25" s="1"/>
  <c r="BA87" i="25" s="1"/>
  <c r="AX87" i="25"/>
  <c r="BE139" i="24"/>
  <c r="BG139" i="24" s="1"/>
  <c r="BH139" i="24" s="1"/>
  <c r="BI139" i="24" s="1"/>
  <c r="BF139" i="24"/>
  <c r="AY620" i="24"/>
  <c r="AZ620" i="24" s="1"/>
  <c r="BA620" i="24" s="1"/>
  <c r="BF134" i="24"/>
  <c r="BE134" i="24"/>
  <c r="BG134" i="24" s="1"/>
  <c r="BH134" i="24" s="1"/>
  <c r="BI134" i="24" s="1"/>
  <c r="AV104" i="17"/>
  <c r="AU104" i="17"/>
  <c r="AW104" i="17" s="1"/>
  <c r="AX104" i="17" s="1"/>
  <c r="AY104" i="17" s="1"/>
  <c r="AX226" i="24"/>
  <c r="AW226" i="24"/>
  <c r="AW316" i="25"/>
  <c r="AX316" i="25"/>
  <c r="AX527" i="24"/>
  <c r="AW527" i="24"/>
  <c r="BF294" i="24"/>
  <c r="BE294" i="24"/>
  <c r="AY561" i="24"/>
  <c r="AZ561" i="24" s="1"/>
  <c r="BA561" i="24" s="1"/>
  <c r="BG297" i="23"/>
  <c r="BH297" i="23" s="1"/>
  <c r="BI297" i="23" s="1"/>
  <c r="AW627" i="24"/>
  <c r="AX627" i="24"/>
  <c r="AX131" i="25"/>
  <c r="AW131" i="25"/>
  <c r="AV594" i="23"/>
  <c r="AV36" i="17"/>
  <c r="AU36" i="17"/>
  <c r="AW36" i="17" s="1"/>
  <c r="AX36" i="17" s="1"/>
  <c r="AY36" i="17" s="1"/>
  <c r="AX650" i="24"/>
  <c r="AW650" i="24"/>
  <c r="AY650" i="24" s="1"/>
  <c r="AZ650" i="24" s="1"/>
  <c r="BA650" i="24" s="1"/>
  <c r="BI439" i="25"/>
  <c r="BI577" i="25"/>
  <c r="BI446" i="25"/>
  <c r="BI488" i="25"/>
  <c r="BI581" i="25"/>
  <c r="BI457" i="25"/>
  <c r="BI468" i="25"/>
  <c r="BI558" i="25"/>
  <c r="BI462" i="25"/>
  <c r="BI470" i="25"/>
  <c r="BI455" i="25"/>
  <c r="BI443" i="25"/>
  <c r="BI574" i="25"/>
  <c r="BI501" i="25"/>
  <c r="BI511" i="25"/>
  <c r="BI480" i="25"/>
  <c r="BI607" i="25"/>
  <c r="BI491" i="25"/>
  <c r="BI547" i="25"/>
  <c r="BI521" i="25"/>
  <c r="BI458" i="25"/>
  <c r="BI477" i="25"/>
  <c r="BI441" i="25"/>
  <c r="BI483" i="25"/>
  <c r="BI456" i="25"/>
  <c r="BI503" i="25"/>
  <c r="BI593" i="25"/>
  <c r="BI505" i="25"/>
  <c r="BI600" i="25"/>
  <c r="BI499" i="25"/>
  <c r="BI475" i="25"/>
  <c r="BI560" i="25"/>
  <c r="BI662" i="25"/>
  <c r="BI599" i="25"/>
  <c r="BI562" i="25"/>
  <c r="BI552" i="25"/>
  <c r="BI595" i="25"/>
  <c r="BI568" i="25"/>
  <c r="BI541" i="25"/>
  <c r="BI513" i="25"/>
  <c r="BI447" i="25"/>
  <c r="BI647" i="25"/>
  <c r="BI585" i="25"/>
  <c r="BI440" i="25"/>
  <c r="BI556" i="25"/>
  <c r="BI540" i="25"/>
  <c r="BI510" i="25"/>
  <c r="BI559" i="25"/>
  <c r="BI485" i="25"/>
  <c r="BI515" i="25"/>
  <c r="BI649" i="25"/>
  <c r="BI494" i="25"/>
  <c r="BI543" i="25"/>
  <c r="BI459" i="25"/>
  <c r="BI597" i="25"/>
  <c r="BI605" i="25"/>
  <c r="BI584" i="25"/>
  <c r="BI466" i="25"/>
  <c r="BI448" i="25"/>
  <c r="BI557" i="25"/>
  <c r="BI467" i="25"/>
  <c r="BI587" i="25"/>
  <c r="BI473" i="25"/>
  <c r="BI598" i="25"/>
  <c r="BI493" i="25"/>
  <c r="BI648" i="25"/>
  <c r="BI561" i="25"/>
  <c r="BI442" i="25"/>
  <c r="BI542" i="25"/>
  <c r="BI665" i="25"/>
  <c r="BI575" i="25"/>
  <c r="BI544" i="25"/>
  <c r="BI484" i="25"/>
  <c r="BI563" i="25"/>
  <c r="BI592" i="25"/>
  <c r="BI539" i="25"/>
  <c r="BI516" i="25"/>
  <c r="BI445" i="25"/>
  <c r="BI461" i="25"/>
  <c r="BI518" i="25"/>
  <c r="BI453" i="25"/>
  <c r="BI573" i="25"/>
  <c r="BI666" i="25"/>
  <c r="BI512" i="25"/>
  <c r="BI590" i="25"/>
  <c r="BI452" i="25"/>
  <c r="BI451" i="25"/>
  <c r="BI554" i="25"/>
  <c r="BI578" i="25"/>
  <c r="BI437" i="25"/>
  <c r="BI498" i="25"/>
  <c r="BI492" i="25"/>
  <c r="BI579" i="25"/>
  <c r="BI576" i="25"/>
  <c r="BI667" i="25"/>
  <c r="BI549" i="25"/>
  <c r="BI454" i="25"/>
  <c r="BI660" i="25"/>
  <c r="BI555" i="25"/>
  <c r="BI596" i="25"/>
  <c r="BI463" i="25"/>
  <c r="BI507" i="25"/>
  <c r="BI508" i="25"/>
  <c r="BI664" i="25"/>
  <c r="BI509" i="25"/>
  <c r="BI661" i="25"/>
  <c r="BI601" i="25"/>
  <c r="BI490" i="25"/>
  <c r="BI564" i="25"/>
  <c r="BI588" i="25"/>
  <c r="BI469" i="25"/>
  <c r="BI479" i="25"/>
  <c r="BI582" i="25"/>
  <c r="BI520" i="25"/>
  <c r="BI506" i="25"/>
  <c r="BI589" i="25"/>
  <c r="BI650" i="25"/>
  <c r="BI663" i="25"/>
  <c r="BI571" i="25"/>
  <c r="BI489" i="25"/>
  <c r="BI551" i="25"/>
  <c r="BI474" i="25"/>
  <c r="BI608" i="25"/>
  <c r="BI545" i="25"/>
  <c r="BI602" i="25"/>
  <c r="BI651" i="25"/>
  <c r="BI497" i="25"/>
  <c r="BI610" i="25"/>
  <c r="BI514" i="25"/>
  <c r="BI500" i="25"/>
  <c r="BI444" i="25"/>
  <c r="BI517" i="25"/>
  <c r="BI606" i="25"/>
  <c r="BI670" i="25"/>
  <c r="BI671" i="25"/>
  <c r="BI611" i="25"/>
  <c r="BI565" i="25"/>
  <c r="BI580" i="25"/>
  <c r="BI464" i="25"/>
  <c r="BI569" i="25"/>
  <c r="BI486" i="25"/>
  <c r="BI495" i="25"/>
  <c r="BI487" i="25"/>
  <c r="BI478" i="25"/>
  <c r="BI668" i="25"/>
  <c r="BI548" i="25"/>
  <c r="BI586" i="25"/>
  <c r="BI538" i="25"/>
  <c r="BI476" i="25"/>
  <c r="BI504" i="25"/>
  <c r="BI570" i="25"/>
  <c r="BI612" i="25"/>
  <c r="BI603" i="25"/>
  <c r="BI522" i="25"/>
  <c r="BI594" i="25"/>
  <c r="BI669" i="25"/>
  <c r="BI567" i="25"/>
  <c r="BI519" i="25"/>
  <c r="BI537" i="25"/>
  <c r="BI481" i="25"/>
  <c r="BI583" i="25"/>
  <c r="BI502" i="25"/>
  <c r="BI604" i="25"/>
  <c r="BI496" i="25"/>
  <c r="BI546" i="25"/>
  <c r="BI609" i="25"/>
  <c r="BI472" i="25"/>
  <c r="BI550" i="25"/>
  <c r="BI482" i="25"/>
  <c r="BI553" i="25"/>
  <c r="BI465" i="25"/>
  <c r="BI566" i="25"/>
  <c r="BI591" i="25"/>
  <c r="BI460" i="25"/>
  <c r="BI471" i="25"/>
  <c r="BI572" i="25"/>
  <c r="BI450" i="25"/>
  <c r="BI627" i="25"/>
  <c r="BI632" i="25"/>
  <c r="BI642" i="25"/>
  <c r="BI525" i="25"/>
  <c r="BI636" i="25"/>
  <c r="BI638" i="25"/>
  <c r="BI524" i="25"/>
  <c r="BI657" i="25"/>
  <c r="BI625" i="25"/>
  <c r="BI615" i="25"/>
  <c r="BI620" i="25"/>
  <c r="BI654" i="25"/>
  <c r="BI527" i="25"/>
  <c r="BI656" i="25"/>
  <c r="BI622" i="25"/>
  <c r="BI533" i="25"/>
  <c r="BI535" i="25"/>
  <c r="BI641" i="25"/>
  <c r="BI530" i="25"/>
  <c r="BI618" i="25"/>
  <c r="BI653" i="25"/>
  <c r="BI658" i="25"/>
  <c r="BI536" i="25"/>
  <c r="BI637" i="25"/>
  <c r="BI639" i="25"/>
  <c r="BI659" i="25"/>
  <c r="BI621" i="25"/>
  <c r="BI523" i="25"/>
  <c r="BI619" i="25"/>
  <c r="BI630" i="25"/>
  <c r="BI644" i="25"/>
  <c r="BI633" i="25"/>
  <c r="BI617" i="25"/>
  <c r="BI532" i="25"/>
  <c r="BI643" i="25"/>
  <c r="BI528" i="25"/>
  <c r="BI616" i="25"/>
  <c r="BI645" i="25"/>
  <c r="BI531" i="25"/>
  <c r="BI534" i="25"/>
  <c r="BI635" i="25"/>
  <c r="BI623" i="25"/>
  <c r="BI646" i="25"/>
  <c r="BI626" i="25"/>
  <c r="BI631" i="25"/>
  <c r="BI634" i="25"/>
  <c r="BI438" i="25"/>
  <c r="BI629" i="25"/>
  <c r="BI640" i="25"/>
  <c r="BI614" i="25"/>
  <c r="BI529" i="25"/>
  <c r="BI652" i="25"/>
  <c r="BI628" i="25"/>
  <c r="BI655" i="25"/>
  <c r="BI613" i="25"/>
  <c r="BI624" i="25"/>
  <c r="BI526" i="25"/>
  <c r="BI449" i="25"/>
  <c r="AS408" i="17"/>
  <c r="AT206" i="17"/>
  <c r="BF310" i="23"/>
  <c r="BE310" i="23"/>
  <c r="BG310" i="23" s="1"/>
  <c r="BH310" i="23" s="1"/>
  <c r="BI310" i="23" s="1"/>
  <c r="BF205" i="25"/>
  <c r="BG205" i="25" s="1"/>
  <c r="BH205" i="25" s="1"/>
  <c r="BF300" i="23"/>
  <c r="BE300" i="23"/>
  <c r="BG300" i="23" s="1"/>
  <c r="BH300" i="23" s="1"/>
  <c r="BI300" i="23" s="1"/>
  <c r="AW67" i="17"/>
  <c r="AX67" i="17" s="1"/>
  <c r="AY67" i="17" s="1"/>
  <c r="BF599" i="23"/>
  <c r="BE599" i="23"/>
  <c r="AX438" i="23"/>
  <c r="AW438" i="23"/>
  <c r="AV59" i="17"/>
  <c r="AU59" i="17"/>
  <c r="AX647" i="24"/>
  <c r="AW647" i="24"/>
  <c r="AY647" i="24" s="1"/>
  <c r="AZ647" i="24" s="1"/>
  <c r="BA647" i="24" s="1"/>
  <c r="AX97" i="25"/>
  <c r="AW97" i="25"/>
  <c r="AY409" i="24"/>
  <c r="AZ409" i="24" s="1"/>
  <c r="BA409" i="24" s="1"/>
  <c r="AV562" i="17"/>
  <c r="AU562" i="17"/>
  <c r="AW562" i="17" s="1"/>
  <c r="AX562" i="17" s="1"/>
  <c r="AY562" i="17" s="1"/>
  <c r="AY24" i="24"/>
  <c r="AZ24" i="24" s="1"/>
  <c r="BA24" i="24" s="1"/>
  <c r="BG72" i="24"/>
  <c r="BH72" i="24" s="1"/>
  <c r="BI72" i="24" s="1"/>
  <c r="AW643" i="25"/>
  <c r="AY643" i="25" s="1"/>
  <c r="AZ643" i="25" s="1"/>
  <c r="BA643" i="25" s="1"/>
  <c r="AX643" i="25"/>
  <c r="AW213" i="17"/>
  <c r="AX213" i="17" s="1"/>
  <c r="AY213" i="17" s="1"/>
  <c r="AW142" i="24"/>
  <c r="AX142" i="24"/>
  <c r="BF636" i="24"/>
  <c r="BE636" i="24"/>
  <c r="BG636" i="24" s="1"/>
  <c r="BH636" i="24" s="1"/>
  <c r="BI636" i="24" s="1"/>
  <c r="AW424" i="24"/>
  <c r="AY424" i="24" s="1"/>
  <c r="AZ424" i="24" s="1"/>
  <c r="BA424" i="24" s="1"/>
  <c r="AX424" i="24"/>
  <c r="AU89" i="24"/>
  <c r="AY665" i="25"/>
  <c r="AZ665" i="25" s="1"/>
  <c r="BA665" i="25" s="1"/>
  <c r="AU533" i="17"/>
  <c r="AW533" i="17" s="1"/>
  <c r="AX533" i="17" s="1"/>
  <c r="AY533" i="17" s="1"/>
  <c r="AV533" i="17"/>
  <c r="AW532" i="24"/>
  <c r="AY532" i="24" s="1"/>
  <c r="AZ532" i="24" s="1"/>
  <c r="BA532" i="24" s="1"/>
  <c r="AX532" i="24"/>
  <c r="AU549" i="17"/>
  <c r="AW549" i="17" s="1"/>
  <c r="AX549" i="17" s="1"/>
  <c r="AY549" i="17" s="1"/>
  <c r="AV549" i="17"/>
  <c r="BE370" i="24"/>
  <c r="BG370" i="24" s="1"/>
  <c r="BH370" i="24" s="1"/>
  <c r="BI370" i="24" s="1"/>
  <c r="BF370" i="24"/>
  <c r="AV239" i="24"/>
  <c r="AY239" i="24" s="1"/>
  <c r="AZ239" i="24" s="1"/>
  <c r="BA239" i="24" s="1"/>
  <c r="BG179" i="24"/>
  <c r="BH179" i="24" s="1"/>
  <c r="BI179" i="24" s="1"/>
  <c r="BG424" i="24"/>
  <c r="BH424" i="24" s="1"/>
  <c r="BI424" i="24" s="1"/>
  <c r="AW203" i="23"/>
  <c r="AY203" i="23" s="1"/>
  <c r="AZ203" i="23" s="1"/>
  <c r="BA203" i="23" s="1"/>
  <c r="AX203" i="23"/>
  <c r="BF399" i="24"/>
  <c r="BE399" i="24"/>
  <c r="BG399" i="24" s="1"/>
  <c r="BH399" i="24" s="1"/>
  <c r="BI399" i="24" s="1"/>
  <c r="AV266" i="17"/>
  <c r="AU266" i="17"/>
  <c r="AW266" i="17" s="1"/>
  <c r="AX266" i="17" s="1"/>
  <c r="AY266" i="17" s="1"/>
  <c r="BE89" i="24"/>
  <c r="BG89" i="24" s="1"/>
  <c r="BH89" i="24" s="1"/>
  <c r="BI89" i="24" s="1"/>
  <c r="BF89" i="24"/>
  <c r="BF440" i="24"/>
  <c r="BE440" i="24"/>
  <c r="BG440" i="24" s="1"/>
  <c r="BH440" i="24" s="1"/>
  <c r="BI440" i="24" s="1"/>
  <c r="AV57" i="17"/>
  <c r="AW57" i="17" s="1"/>
  <c r="AX57" i="17" s="1"/>
  <c r="AY57" i="17" s="1"/>
  <c r="AU57" i="17"/>
  <c r="BE534" i="23"/>
  <c r="BG534" i="23" s="1"/>
  <c r="BH534" i="23" s="1"/>
  <c r="BI534" i="23" s="1"/>
  <c r="BF534" i="23"/>
  <c r="BE71" i="23"/>
  <c r="BG71" i="23" s="1"/>
  <c r="BH71" i="23" s="1"/>
  <c r="BI71" i="23" s="1"/>
  <c r="BF71" i="23"/>
  <c r="BF659" i="24"/>
  <c r="BE659" i="24"/>
  <c r="BG659" i="24" s="1"/>
  <c r="BH659" i="24" s="1"/>
  <c r="BI659" i="24" s="1"/>
  <c r="AU669" i="17"/>
  <c r="AW669" i="17" s="1"/>
  <c r="AX669" i="17" s="1"/>
  <c r="AY669" i="17" s="1"/>
  <c r="AV669" i="17"/>
  <c r="BE563" i="23"/>
  <c r="BG563" i="23" s="1"/>
  <c r="BH563" i="23" s="1"/>
  <c r="BI563" i="23" s="1"/>
  <c r="BF563" i="23"/>
  <c r="BF356" i="25"/>
  <c r="BG356" i="25" s="1"/>
  <c r="BH356" i="25" s="1"/>
  <c r="AX533" i="23"/>
  <c r="AW533" i="23"/>
  <c r="AU155" i="23"/>
  <c r="BF76" i="25"/>
  <c r="BG76" i="25" s="1"/>
  <c r="BH76" i="25" s="1"/>
  <c r="BG31" i="24"/>
  <c r="BH31" i="24" s="1"/>
  <c r="BI31" i="24" s="1"/>
  <c r="AW236" i="17"/>
  <c r="AX236" i="17" s="1"/>
  <c r="AY236" i="17" s="1"/>
  <c r="AW258" i="23"/>
  <c r="AY258" i="23" s="1"/>
  <c r="AZ258" i="23" s="1"/>
  <c r="BA258" i="23" s="1"/>
  <c r="AX258" i="23"/>
  <c r="AW111" i="24"/>
  <c r="AY111" i="24" s="1"/>
  <c r="AZ111" i="24" s="1"/>
  <c r="BA111" i="24" s="1"/>
  <c r="AX111" i="24"/>
  <c r="AV655" i="24"/>
  <c r="AU655" i="24"/>
  <c r="AU203" i="17"/>
  <c r="AW203" i="17" s="1"/>
  <c r="AX203" i="17" s="1"/>
  <c r="AY203" i="17" s="1"/>
  <c r="AV203" i="17"/>
  <c r="BE601" i="23"/>
  <c r="BF601" i="23"/>
  <c r="AU258" i="25"/>
  <c r="BE385" i="24"/>
  <c r="BG385" i="24" s="1"/>
  <c r="BH385" i="24" s="1"/>
  <c r="BI385" i="24" s="1"/>
  <c r="BF385" i="24"/>
  <c r="AV264" i="25"/>
  <c r="AY264" i="25" s="1"/>
  <c r="AZ264" i="25" s="1"/>
  <c r="BA264" i="25" s="1"/>
  <c r="BG348" i="23"/>
  <c r="BH348" i="23" s="1"/>
  <c r="BI348" i="23" s="1"/>
  <c r="BF56" i="25"/>
  <c r="BG56" i="25" s="1"/>
  <c r="BH56" i="25" s="1"/>
  <c r="AU31" i="23"/>
  <c r="BE656" i="24"/>
  <c r="BG656" i="24" s="1"/>
  <c r="BH656" i="24" s="1"/>
  <c r="BI656" i="24" s="1"/>
  <c r="BF656" i="24"/>
  <c r="AW668" i="24"/>
  <c r="AY668" i="24" s="1"/>
  <c r="AZ668" i="24" s="1"/>
  <c r="BA668" i="24" s="1"/>
  <c r="AX668" i="24"/>
  <c r="AU205" i="25"/>
  <c r="BG127" i="23"/>
  <c r="BH127" i="23" s="1"/>
  <c r="BI127" i="23" s="1"/>
  <c r="E450" i="24"/>
  <c r="BD450" i="24"/>
  <c r="AO450" i="24"/>
  <c r="AR323" i="24"/>
  <c r="AU323" i="24" s="1"/>
  <c r="F323" i="24"/>
  <c r="BC323" i="24"/>
  <c r="AX332" i="24"/>
  <c r="AW332" i="24"/>
  <c r="AY332" i="24" s="1"/>
  <c r="AZ332" i="24" s="1"/>
  <c r="BA332" i="24" s="1"/>
  <c r="AV631" i="25"/>
  <c r="AU631" i="25"/>
  <c r="AU9" i="25"/>
  <c r="AX211" i="25"/>
  <c r="AW211" i="25"/>
  <c r="BF534" i="24"/>
  <c r="BG534" i="24" s="1"/>
  <c r="BH534" i="24" s="1"/>
  <c r="BI534" i="24" s="1"/>
  <c r="BE534" i="24"/>
  <c r="AU8" i="17"/>
  <c r="AW8" i="17" s="1"/>
  <c r="AX8" i="17" s="1"/>
  <c r="AY8" i="17" s="1"/>
  <c r="AV8" i="17"/>
  <c r="BG42" i="24"/>
  <c r="BH42" i="24" s="1"/>
  <c r="BI42" i="24" s="1"/>
  <c r="AU217" i="23"/>
  <c r="BE128" i="17"/>
  <c r="BF128" i="17" s="1"/>
  <c r="BG578" i="24"/>
  <c r="BH578" i="24" s="1"/>
  <c r="BI578" i="24" s="1"/>
  <c r="BE445" i="23"/>
  <c r="BG445" i="23" s="1"/>
  <c r="BH445" i="23" s="1"/>
  <c r="BI445" i="23" s="1"/>
  <c r="BF445" i="23"/>
  <c r="AV532" i="24"/>
  <c r="BE625" i="24"/>
  <c r="BG625" i="24" s="1"/>
  <c r="BH625" i="24" s="1"/>
  <c r="BI625" i="24" s="1"/>
  <c r="BF625" i="24"/>
  <c r="AS153" i="17"/>
  <c r="AU259" i="24"/>
  <c r="BG240" i="24"/>
  <c r="BH240" i="24" s="1"/>
  <c r="BI240" i="24" s="1"/>
  <c r="AY663" i="25"/>
  <c r="AZ663" i="25" s="1"/>
  <c r="BA663" i="25" s="1"/>
  <c r="BE287" i="23"/>
  <c r="BG287" i="23" s="1"/>
  <c r="BH287" i="23" s="1"/>
  <c r="BI287" i="23" s="1"/>
  <c r="BF287" i="23"/>
  <c r="AX144" i="23"/>
  <c r="AW144" i="23"/>
  <c r="BF218" i="23"/>
  <c r="BE218" i="23"/>
  <c r="BG218" i="23" s="1"/>
  <c r="BH218" i="23" s="1"/>
  <c r="BI218" i="23" s="1"/>
  <c r="AT437" i="17"/>
  <c r="AV129" i="24"/>
  <c r="BE8" i="17"/>
  <c r="BF8" i="17" s="1"/>
  <c r="BF56" i="23"/>
  <c r="BE56" i="23"/>
  <c r="BG56" i="23" s="1"/>
  <c r="BH56" i="23" s="1"/>
  <c r="BI56" i="23" s="1"/>
  <c r="BF100" i="25"/>
  <c r="BG100" i="25" s="1"/>
  <c r="BH100" i="25" s="1"/>
  <c r="AX20" i="25"/>
  <c r="AW20" i="25"/>
  <c r="AY20" i="25" s="1"/>
  <c r="AZ20" i="25" s="1"/>
  <c r="BA20" i="25" s="1"/>
  <c r="BG182" i="24"/>
  <c r="BH182" i="24" s="1"/>
  <c r="BI182" i="24" s="1"/>
  <c r="AV205" i="25"/>
  <c r="AY622" i="24"/>
  <c r="AZ622" i="24" s="1"/>
  <c r="BA622" i="24" s="1"/>
  <c r="AT274" i="17"/>
  <c r="BG185" i="24"/>
  <c r="BH185" i="24" s="1"/>
  <c r="BI185" i="24" s="1"/>
  <c r="AU346" i="24"/>
  <c r="AW668" i="25"/>
  <c r="AY668" i="25" s="1"/>
  <c r="AZ668" i="25" s="1"/>
  <c r="BA668" i="25" s="1"/>
  <c r="AX668" i="25"/>
  <c r="AP515" i="23"/>
  <c r="AN515" i="23"/>
  <c r="AL255" i="17"/>
  <c r="AN255" i="17"/>
  <c r="BC407" i="25"/>
  <c r="BE407" i="25" s="1"/>
  <c r="AR407" i="25"/>
  <c r="AU407" i="25" s="1"/>
  <c r="F407" i="25"/>
  <c r="AP651" i="17"/>
  <c r="AS651" i="17" s="1"/>
  <c r="BA651" i="17"/>
  <c r="BC651" i="17" s="1"/>
  <c r="AS525" i="17"/>
  <c r="BD488" i="23"/>
  <c r="E488" i="23"/>
  <c r="AO488" i="23"/>
  <c r="AV488" i="23" s="1"/>
  <c r="AP391" i="24"/>
  <c r="AN391" i="24"/>
  <c r="AS227" i="17"/>
  <c r="AU544" i="17"/>
  <c r="AV544" i="17"/>
  <c r="AW544" i="17" s="1"/>
  <c r="AX544" i="17" s="1"/>
  <c r="AY544" i="17" s="1"/>
  <c r="AW179" i="24"/>
  <c r="AX179" i="24"/>
  <c r="BG237" i="24"/>
  <c r="BH237" i="24" s="1"/>
  <c r="BI237" i="24" s="1"/>
  <c r="AW223" i="25"/>
  <c r="AY223" i="25" s="1"/>
  <c r="AZ223" i="25" s="1"/>
  <c r="BA223" i="25" s="1"/>
  <c r="AX223" i="25"/>
  <c r="AY14" i="23"/>
  <c r="AZ14" i="23" s="1"/>
  <c r="BA14" i="23" s="1"/>
  <c r="BE631" i="24"/>
  <c r="BF631" i="24"/>
  <c r="AU10" i="24"/>
  <c r="AW367" i="23"/>
  <c r="AX367" i="23"/>
  <c r="AY367" i="23" s="1"/>
  <c r="AZ367" i="23" s="1"/>
  <c r="BA367" i="23" s="1"/>
  <c r="AU361" i="17"/>
  <c r="AW361" i="17" s="1"/>
  <c r="AX361" i="17" s="1"/>
  <c r="AY361" i="17" s="1"/>
  <c r="AV361" i="17"/>
  <c r="AS457" i="17"/>
  <c r="AT7" i="17"/>
  <c r="AW523" i="25"/>
  <c r="AY523" i="25" s="1"/>
  <c r="AZ523" i="25" s="1"/>
  <c r="BA523" i="25" s="1"/>
  <c r="AX523" i="25"/>
  <c r="AS259" i="17"/>
  <c r="AT268" i="17"/>
  <c r="AS268" i="17"/>
  <c r="AY666" i="25"/>
  <c r="AZ666" i="25" s="1"/>
  <c r="BA666" i="25" s="1"/>
  <c r="BF452" i="23"/>
  <c r="BE452" i="23"/>
  <c r="BG452" i="23" s="1"/>
  <c r="BH452" i="23" s="1"/>
  <c r="BI452" i="23" s="1"/>
  <c r="AV623" i="24"/>
  <c r="AY623" i="24" s="1"/>
  <c r="AZ623" i="24" s="1"/>
  <c r="BA623" i="24" s="1"/>
  <c r="AW153" i="25"/>
  <c r="AY153" i="25" s="1"/>
  <c r="AZ153" i="25" s="1"/>
  <c r="BA153" i="25" s="1"/>
  <c r="AX153" i="25"/>
  <c r="AS28" i="17"/>
  <c r="AS162" i="17"/>
  <c r="BF136" i="25"/>
  <c r="BG136" i="25" s="1"/>
  <c r="BH136" i="25" s="1"/>
  <c r="AV634" i="23"/>
  <c r="AW520" i="17"/>
  <c r="AX520" i="17" s="1"/>
  <c r="AY520" i="17" s="1"/>
  <c r="AS304" i="17"/>
  <c r="BG205" i="24"/>
  <c r="BH205" i="24" s="1"/>
  <c r="BI205" i="24" s="1"/>
  <c r="BG178" i="24"/>
  <c r="BH178" i="24" s="1"/>
  <c r="BI178" i="24" s="1"/>
  <c r="AU493" i="23"/>
  <c r="BE329" i="23"/>
  <c r="BG329" i="23" s="1"/>
  <c r="BH329" i="23" s="1"/>
  <c r="BI329" i="23" s="1"/>
  <c r="BF329" i="23"/>
  <c r="AY637" i="24"/>
  <c r="AZ637" i="24" s="1"/>
  <c r="BA637" i="24" s="1"/>
  <c r="AY308" i="23"/>
  <c r="AZ308" i="23" s="1"/>
  <c r="BA308" i="23" s="1"/>
  <c r="AU664" i="17"/>
  <c r="AW664" i="17" s="1"/>
  <c r="AX664" i="17" s="1"/>
  <c r="AY664" i="17" s="1"/>
  <c r="AV664" i="17"/>
  <c r="AT483" i="17"/>
  <c r="AX58" i="24"/>
  <c r="AW58" i="24"/>
  <c r="AY58" i="24" s="1"/>
  <c r="AZ58" i="24" s="1"/>
  <c r="BA58" i="24" s="1"/>
  <c r="AN574" i="17"/>
  <c r="AL574" i="17"/>
  <c r="AV30" i="25"/>
  <c r="AY30" i="25" s="1"/>
  <c r="AZ30" i="25" s="1"/>
  <c r="BA30" i="25" s="1"/>
  <c r="AO631" i="23"/>
  <c r="AV631" i="23" s="1"/>
  <c r="E631" i="23"/>
  <c r="BD631" i="23"/>
  <c r="AE341" i="1"/>
  <c r="AY450" i="23"/>
  <c r="AZ450" i="23" s="1"/>
  <c r="BA450" i="23" s="1"/>
  <c r="BE304" i="17"/>
  <c r="BF304" i="17" s="1"/>
  <c r="AX77" i="25"/>
  <c r="AW77" i="25"/>
  <c r="AX141" i="24"/>
  <c r="AW141" i="24"/>
  <c r="AX439" i="24"/>
  <c r="AW439" i="24"/>
  <c r="AY439" i="24" s="1"/>
  <c r="AZ439" i="24" s="1"/>
  <c r="BA439" i="24" s="1"/>
  <c r="AU206" i="24"/>
  <c r="AU511" i="23"/>
  <c r="AV511" i="23"/>
  <c r="BF523" i="24"/>
  <c r="BE523" i="24"/>
  <c r="BG523" i="24" s="1"/>
  <c r="BH523" i="24" s="1"/>
  <c r="BI523" i="24" s="1"/>
  <c r="AU161" i="24"/>
  <c r="AX15" i="25"/>
  <c r="AW15" i="25"/>
  <c r="AY15" i="25" s="1"/>
  <c r="AZ15" i="25" s="1"/>
  <c r="BA15" i="25" s="1"/>
  <c r="AX31" i="25"/>
  <c r="AW31" i="25"/>
  <c r="AY31" i="25" s="1"/>
  <c r="AZ31" i="25" s="1"/>
  <c r="BA31" i="25" s="1"/>
  <c r="AX4" i="24"/>
  <c r="AW4" i="24"/>
  <c r="AY4" i="24" s="1"/>
  <c r="AZ4" i="24" s="1"/>
  <c r="BA4" i="24" s="1"/>
  <c r="AV591" i="23"/>
  <c r="AV534" i="24"/>
  <c r="BF437" i="24"/>
  <c r="BE437" i="24"/>
  <c r="BG437" i="24" s="1"/>
  <c r="BH437" i="24" s="1"/>
  <c r="BI437" i="24" s="1"/>
  <c r="AS199" i="17"/>
  <c r="BF79" i="23"/>
  <c r="BE79" i="23"/>
  <c r="BG79" i="23" s="1"/>
  <c r="BH79" i="23" s="1"/>
  <c r="BI79" i="23" s="1"/>
  <c r="AW273" i="24"/>
  <c r="AX273" i="24"/>
  <c r="AX68" i="24"/>
  <c r="AW68" i="24"/>
  <c r="AY68" i="24" s="1"/>
  <c r="AZ68" i="24" s="1"/>
  <c r="BA68" i="24" s="1"/>
  <c r="AU337" i="23"/>
  <c r="AT75" i="17"/>
  <c r="AW75" i="17" s="1"/>
  <c r="AX75" i="17" s="1"/>
  <c r="AY75" i="17" s="1"/>
  <c r="AU176" i="25"/>
  <c r="AU17" i="24"/>
  <c r="BE44" i="24"/>
  <c r="BG44" i="24" s="1"/>
  <c r="BH44" i="24" s="1"/>
  <c r="BI44" i="24" s="1"/>
  <c r="BF44" i="24"/>
  <c r="BF304" i="25"/>
  <c r="BG304" i="25" s="1"/>
  <c r="BH304" i="25" s="1"/>
  <c r="AU355" i="23"/>
  <c r="AV625" i="25"/>
  <c r="BF153" i="25"/>
  <c r="BG153" i="25" s="1"/>
  <c r="BH153" i="25" s="1"/>
  <c r="AU63" i="25"/>
  <c r="AX646" i="24"/>
  <c r="AW646" i="24"/>
  <c r="AY646" i="24" s="1"/>
  <c r="AZ646" i="24" s="1"/>
  <c r="BA646" i="24" s="1"/>
  <c r="BE54" i="23"/>
  <c r="BG54" i="23" s="1"/>
  <c r="BH54" i="23" s="1"/>
  <c r="BI54" i="23" s="1"/>
  <c r="BF54" i="23"/>
  <c r="BE15" i="17"/>
  <c r="BF15" i="17" s="1"/>
  <c r="AL652" i="17"/>
  <c r="AN652" i="17"/>
  <c r="AV112" i="24"/>
  <c r="AU63" i="23"/>
  <c r="AU168" i="24"/>
  <c r="AW86" i="23"/>
  <c r="AX86" i="23"/>
  <c r="BE487" i="23"/>
  <c r="BG487" i="23" s="1"/>
  <c r="BH487" i="23" s="1"/>
  <c r="BI487" i="23" s="1"/>
  <c r="BF487" i="23"/>
  <c r="BG171" i="24"/>
  <c r="BH171" i="24" s="1"/>
  <c r="BI171" i="24" s="1"/>
  <c r="AV527" i="24"/>
  <c r="BF19" i="23"/>
  <c r="BE19" i="23"/>
  <c r="BG19" i="23" s="1"/>
  <c r="BH19" i="23" s="1"/>
  <c r="BI19" i="23" s="1"/>
  <c r="AU249" i="23"/>
  <c r="AX664" i="23"/>
  <c r="AW664" i="23"/>
  <c r="AY664" i="23" s="1"/>
  <c r="AZ664" i="23" s="1"/>
  <c r="BA664" i="23" s="1"/>
  <c r="AU407" i="17"/>
  <c r="AW407" i="17" s="1"/>
  <c r="AX407" i="17" s="1"/>
  <c r="AY407" i="17" s="1"/>
  <c r="AV407" i="17"/>
  <c r="AV226" i="24"/>
  <c r="AY226" i="24" s="1"/>
  <c r="AZ226" i="24" s="1"/>
  <c r="BA226" i="24" s="1"/>
  <c r="BF8" i="24"/>
  <c r="BE8" i="24"/>
  <c r="BG8" i="24" s="1"/>
  <c r="BH8" i="24" s="1"/>
  <c r="BI8" i="24" s="1"/>
  <c r="AV187" i="25"/>
  <c r="AU465" i="23"/>
  <c r="BE536" i="24"/>
  <c r="BG536" i="24" s="1"/>
  <c r="BH536" i="24" s="1"/>
  <c r="BI536" i="24" s="1"/>
  <c r="BF536" i="24"/>
  <c r="AU424" i="23"/>
  <c r="AV96" i="25"/>
  <c r="BF618" i="25"/>
  <c r="BG618" i="25" s="1"/>
  <c r="BH618" i="25" s="1"/>
  <c r="BF129" i="23"/>
  <c r="BE129" i="23"/>
  <c r="BG129" i="23" s="1"/>
  <c r="BH129" i="23" s="1"/>
  <c r="BI129" i="23" s="1"/>
  <c r="AV142" i="23"/>
  <c r="AU29" i="23"/>
  <c r="BF50" i="23"/>
  <c r="BE50" i="23"/>
  <c r="AU571" i="17"/>
  <c r="AW571" i="17" s="1"/>
  <c r="AX571" i="17" s="1"/>
  <c r="AY571" i="17" s="1"/>
  <c r="AV571" i="17"/>
  <c r="AW641" i="25"/>
  <c r="AY641" i="25" s="1"/>
  <c r="AZ641" i="25" s="1"/>
  <c r="BA641" i="25" s="1"/>
  <c r="AX641" i="25"/>
  <c r="BE59" i="23"/>
  <c r="BG59" i="23" s="1"/>
  <c r="BH59" i="23" s="1"/>
  <c r="BI59" i="23" s="1"/>
  <c r="BF59" i="23"/>
  <c r="BG68" i="24"/>
  <c r="BH68" i="24" s="1"/>
  <c r="BI68" i="24" s="1"/>
  <c r="AT250" i="17"/>
  <c r="AW333" i="17"/>
  <c r="AX333" i="17" s="1"/>
  <c r="AY333" i="17" s="1"/>
  <c r="BE368" i="17"/>
  <c r="BF368" i="17" s="1"/>
  <c r="BG175" i="24"/>
  <c r="BH175" i="24" s="1"/>
  <c r="BI175" i="24" s="1"/>
  <c r="BG41" i="23"/>
  <c r="BH41" i="23" s="1"/>
  <c r="BI41" i="23" s="1"/>
  <c r="BE64" i="17"/>
  <c r="BF64" i="17" s="1"/>
  <c r="BF41" i="24"/>
  <c r="BE41" i="24"/>
  <c r="BG41" i="24" s="1"/>
  <c r="BH41" i="24" s="1"/>
  <c r="BI41" i="24" s="1"/>
  <c r="AT332" i="17"/>
  <c r="AX509" i="23"/>
  <c r="AW509" i="23"/>
  <c r="AY509" i="23" s="1"/>
  <c r="AZ509" i="23" s="1"/>
  <c r="BA509" i="23" s="1"/>
  <c r="AW295" i="17"/>
  <c r="AX295" i="17" s="1"/>
  <c r="AY295" i="17" s="1"/>
  <c r="AX663" i="24"/>
  <c r="AW663" i="24"/>
  <c r="AY663" i="24" s="1"/>
  <c r="AZ663" i="24" s="1"/>
  <c r="BA663" i="24" s="1"/>
  <c r="BF54" i="25"/>
  <c r="BG54" i="25" s="1"/>
  <c r="BH54" i="25" s="1"/>
  <c r="AY640" i="24"/>
  <c r="AZ640" i="24" s="1"/>
  <c r="BA640" i="24" s="1"/>
  <c r="E371" i="24"/>
  <c r="BD371" i="24"/>
  <c r="AO371" i="24"/>
  <c r="AV371" i="24" s="1"/>
  <c r="AM598" i="17"/>
  <c r="AT598" i="17" s="1"/>
  <c r="BB598" i="17"/>
  <c r="BG286" i="23"/>
  <c r="BH286" i="23" s="1"/>
  <c r="BI286" i="23" s="1"/>
  <c r="AU428" i="25"/>
  <c r="BE193" i="17"/>
  <c r="BF193" i="17" s="1"/>
  <c r="BF77" i="23"/>
  <c r="BE77" i="23"/>
  <c r="BG77" i="23" s="1"/>
  <c r="BH77" i="23" s="1"/>
  <c r="BI77" i="23" s="1"/>
  <c r="AV189" i="24"/>
  <c r="BE264" i="17"/>
  <c r="BF264" i="17" s="1"/>
  <c r="AS7" i="17"/>
  <c r="AX315" i="25"/>
  <c r="AW315" i="25"/>
  <c r="AY315" i="25" s="1"/>
  <c r="AZ315" i="25" s="1"/>
  <c r="BA315" i="25" s="1"/>
  <c r="AV343" i="25"/>
  <c r="BG346" i="24"/>
  <c r="BH346" i="24" s="1"/>
  <c r="BI346" i="24" s="1"/>
  <c r="AV36" i="24"/>
  <c r="AV108" i="23"/>
  <c r="AY108" i="23" s="1"/>
  <c r="AZ108" i="23" s="1"/>
  <c r="BA108" i="23" s="1"/>
  <c r="BG74" i="23"/>
  <c r="BH74" i="23" s="1"/>
  <c r="BI74" i="23" s="1"/>
  <c r="BG403" i="24"/>
  <c r="BH403" i="24" s="1"/>
  <c r="BI403" i="24" s="1"/>
  <c r="BG181" i="23"/>
  <c r="BH181" i="23" s="1"/>
  <c r="BI181" i="23" s="1"/>
  <c r="AU93" i="23"/>
  <c r="AU108" i="25"/>
  <c r="BE21" i="23"/>
  <c r="BG21" i="23" s="1"/>
  <c r="BH21" i="23" s="1"/>
  <c r="BI21" i="23" s="1"/>
  <c r="BF21" i="23"/>
  <c r="AU8" i="23"/>
  <c r="BE57" i="17"/>
  <c r="BF57" i="17" s="1"/>
  <c r="AU67" i="25"/>
  <c r="AX295" i="23"/>
  <c r="AW295" i="23"/>
  <c r="AY295" i="23" s="1"/>
  <c r="AZ295" i="23" s="1"/>
  <c r="BA295" i="23" s="1"/>
  <c r="AW133" i="17"/>
  <c r="AX133" i="17" s="1"/>
  <c r="AY133" i="17" s="1"/>
  <c r="AU38" i="25"/>
  <c r="AU668" i="17"/>
  <c r="AW668" i="17" s="1"/>
  <c r="AX668" i="17" s="1"/>
  <c r="AY668" i="17" s="1"/>
  <c r="AV668" i="17"/>
  <c r="BF307" i="23"/>
  <c r="BE307" i="23"/>
  <c r="BG307" i="23" s="1"/>
  <c r="BH307" i="23" s="1"/>
  <c r="BI307" i="23" s="1"/>
  <c r="BE306" i="23"/>
  <c r="BG306" i="23" s="1"/>
  <c r="BH306" i="23" s="1"/>
  <c r="BI306" i="23" s="1"/>
  <c r="BF306" i="23"/>
  <c r="BE142" i="17"/>
  <c r="BF142" i="17" s="1"/>
  <c r="AV67" i="25"/>
  <c r="AV217" i="23"/>
  <c r="BF65" i="25"/>
  <c r="BG65" i="25" s="1"/>
  <c r="BH65" i="25" s="1"/>
  <c r="BF251" i="23"/>
  <c r="BE251" i="23"/>
  <c r="BG251" i="23" s="1"/>
  <c r="BH251" i="23" s="1"/>
  <c r="BI251" i="23" s="1"/>
  <c r="AV370" i="24"/>
  <c r="AY370" i="24" s="1"/>
  <c r="AZ370" i="24" s="1"/>
  <c r="BA370" i="24" s="1"/>
  <c r="BF232" i="24"/>
  <c r="BE232" i="24"/>
  <c r="BG232" i="24" s="1"/>
  <c r="BH232" i="24" s="1"/>
  <c r="BI232" i="24" s="1"/>
  <c r="BE219" i="17"/>
  <c r="BF219" i="17" s="1"/>
  <c r="BG535" i="23"/>
  <c r="BH535" i="23" s="1"/>
  <c r="BI535" i="23" s="1"/>
  <c r="AS140" i="17"/>
  <c r="BE53" i="23"/>
  <c r="BG53" i="23" s="1"/>
  <c r="BH53" i="23" s="1"/>
  <c r="BI53" i="23" s="1"/>
  <c r="BF53" i="23"/>
  <c r="AU25" i="23"/>
  <c r="BE313" i="24"/>
  <c r="BG313" i="24" s="1"/>
  <c r="BH313" i="24" s="1"/>
  <c r="BI313" i="24" s="1"/>
  <c r="BF313" i="24"/>
  <c r="AW148" i="17"/>
  <c r="AX148" i="17" s="1"/>
  <c r="AY148" i="17" s="1"/>
  <c r="AY582" i="24"/>
  <c r="AZ582" i="24" s="1"/>
  <c r="BA582" i="24" s="1"/>
  <c r="AV3" i="25"/>
  <c r="AV93" i="25"/>
  <c r="AU90" i="24"/>
  <c r="BF7" i="24"/>
  <c r="BE7" i="24"/>
  <c r="BG7" i="24" s="1"/>
  <c r="BH7" i="24" s="1"/>
  <c r="BI7" i="24" s="1"/>
  <c r="BE26" i="17"/>
  <c r="BF26" i="17" s="1"/>
  <c r="BE244" i="17"/>
  <c r="BF244" i="17" s="1"/>
  <c r="AT54" i="17"/>
  <c r="AV131" i="25"/>
  <c r="AV155" i="23"/>
  <c r="AV85" i="24"/>
  <c r="AY158" i="23"/>
  <c r="AZ158" i="23" s="1"/>
  <c r="BA158" i="23" s="1"/>
  <c r="AU348" i="23"/>
  <c r="AV119" i="24"/>
  <c r="AY119" i="24" s="1"/>
  <c r="AZ119" i="24" s="1"/>
  <c r="BA119" i="24" s="1"/>
  <c r="AU360" i="25"/>
  <c r="BE413" i="23"/>
  <c r="BG413" i="23" s="1"/>
  <c r="BH413" i="23" s="1"/>
  <c r="BI413" i="23" s="1"/>
  <c r="BF413" i="23"/>
  <c r="AV171" i="23"/>
  <c r="BF138" i="25"/>
  <c r="BG138" i="25" s="1"/>
  <c r="BH138" i="25" s="1"/>
  <c r="AV15" i="17"/>
  <c r="AU15" i="17"/>
  <c r="AY664" i="24"/>
  <c r="AZ664" i="24" s="1"/>
  <c r="BA664" i="24" s="1"/>
  <c r="AV531" i="24"/>
  <c r="BG200" i="23"/>
  <c r="BH200" i="23" s="1"/>
  <c r="BI200" i="23" s="1"/>
  <c r="AV285" i="24"/>
  <c r="AY285" i="24" s="1"/>
  <c r="AZ285" i="24" s="1"/>
  <c r="BA285" i="24" s="1"/>
  <c r="AV87" i="24"/>
  <c r="AV77" i="25"/>
  <c r="AX670" i="23"/>
  <c r="AW670" i="23"/>
  <c r="AY670" i="23" s="1"/>
  <c r="AZ670" i="23" s="1"/>
  <c r="BA670" i="23" s="1"/>
  <c r="BG109" i="24"/>
  <c r="BH109" i="24" s="1"/>
  <c r="BI109" i="24" s="1"/>
  <c r="BF108" i="25"/>
  <c r="BG108" i="25" s="1"/>
  <c r="BH108" i="25" s="1"/>
  <c r="BF533" i="25"/>
  <c r="BG533" i="25" s="1"/>
  <c r="BH533" i="25" s="1"/>
  <c r="BF341" i="23"/>
  <c r="BE341" i="23"/>
  <c r="BG341" i="23" s="1"/>
  <c r="BH341" i="23" s="1"/>
  <c r="BI341" i="23" s="1"/>
  <c r="AU25" i="24"/>
  <c r="BG65" i="23"/>
  <c r="BH65" i="23" s="1"/>
  <c r="BI65" i="23" s="1"/>
  <c r="AU398" i="25"/>
  <c r="AU482" i="23"/>
  <c r="BE123" i="17"/>
  <c r="BF123" i="17" s="1"/>
  <c r="AV392" i="25"/>
  <c r="BE576" i="17"/>
  <c r="BF576" i="17" s="1"/>
  <c r="AY637" i="25"/>
  <c r="AZ637" i="25" s="1"/>
  <c r="BA637" i="25" s="1"/>
  <c r="AV523" i="25"/>
  <c r="AT465" i="17"/>
  <c r="AV18" i="17"/>
  <c r="AU18" i="17"/>
  <c r="AW18" i="17" s="1"/>
  <c r="AX18" i="17" s="1"/>
  <c r="AY18" i="17" s="1"/>
  <c r="AV289" i="25"/>
  <c r="AY289" i="25" s="1"/>
  <c r="AZ289" i="25" s="1"/>
  <c r="BA289" i="25" s="1"/>
  <c r="BF572" i="23"/>
  <c r="BE572" i="23"/>
  <c r="BG572" i="23" s="1"/>
  <c r="BH572" i="23" s="1"/>
  <c r="BI572" i="23" s="1"/>
  <c r="AW156" i="23"/>
  <c r="AY156" i="23" s="1"/>
  <c r="AZ156" i="23" s="1"/>
  <c r="BA156" i="23" s="1"/>
  <c r="AX156" i="23"/>
  <c r="BC449" i="25"/>
  <c r="BE449" i="25" s="1"/>
  <c r="AR449" i="25"/>
  <c r="AU449" i="25" s="1"/>
  <c r="F449" i="25"/>
  <c r="AR336" i="24"/>
  <c r="AU336" i="24" s="1"/>
  <c r="BC336" i="24"/>
  <c r="F336" i="24"/>
  <c r="AP415" i="24"/>
  <c r="AN415" i="24"/>
  <c r="AU663" i="17"/>
  <c r="AW663" i="17" s="1"/>
  <c r="AX663" i="17" s="1"/>
  <c r="AY663" i="17" s="1"/>
  <c r="AV663" i="17"/>
  <c r="AX207" i="25"/>
  <c r="AW207" i="25"/>
  <c r="AU90" i="17"/>
  <c r="AW90" i="17" s="1"/>
  <c r="AX90" i="17" s="1"/>
  <c r="AY90" i="17" s="1"/>
  <c r="AV90" i="17"/>
  <c r="AX215" i="24"/>
  <c r="AW215" i="24"/>
  <c r="AU470" i="17"/>
  <c r="AV470" i="17"/>
  <c r="AW470" i="17" s="1"/>
  <c r="AX470" i="17" s="1"/>
  <c r="AY470" i="17" s="1"/>
  <c r="AW576" i="23"/>
  <c r="AY576" i="23" s="1"/>
  <c r="AZ576" i="23" s="1"/>
  <c r="BA576" i="23" s="1"/>
  <c r="AX576" i="23"/>
  <c r="AP336" i="24"/>
  <c r="AN336" i="24"/>
  <c r="AN246" i="23"/>
  <c r="AP246" i="23"/>
  <c r="AV246" i="23" s="1"/>
  <c r="AR657" i="23"/>
  <c r="F657" i="23"/>
  <c r="BC657" i="23"/>
  <c r="AW669" i="25"/>
  <c r="AY669" i="25" s="1"/>
  <c r="AZ669" i="25" s="1"/>
  <c r="BA669" i="25" s="1"/>
  <c r="AX669" i="25"/>
  <c r="E323" i="24"/>
  <c r="AO323" i="24"/>
  <c r="AV323" i="24" s="1"/>
  <c r="BD323" i="24"/>
  <c r="AY196" i="23"/>
  <c r="AZ196" i="23" s="1"/>
  <c r="BA196" i="23" s="1"/>
  <c r="AV229" i="17"/>
  <c r="AU229" i="17"/>
  <c r="AU97" i="17"/>
  <c r="AW97" i="17" s="1"/>
  <c r="AX97" i="17" s="1"/>
  <c r="AY97" i="17" s="1"/>
  <c r="AV97" i="17"/>
  <c r="AV264" i="17"/>
  <c r="AU264" i="17"/>
  <c r="AW85" i="24"/>
  <c r="AX85" i="24"/>
  <c r="BF534" i="25"/>
  <c r="BG534" i="25" s="1"/>
  <c r="BH534" i="25" s="1"/>
  <c r="E415" i="24"/>
  <c r="AO415" i="24"/>
  <c r="AV415" i="24" s="1"/>
  <c r="BD415" i="24"/>
  <c r="AT304" i="17"/>
  <c r="AY273" i="24"/>
  <c r="AZ273" i="24" s="1"/>
  <c r="BA273" i="24" s="1"/>
  <c r="BG221" i="24"/>
  <c r="BH221" i="24" s="1"/>
  <c r="BI221" i="24" s="1"/>
  <c r="AY318" i="23"/>
  <c r="AZ318" i="23" s="1"/>
  <c r="BA318" i="23" s="1"/>
  <c r="AY624" i="24"/>
  <c r="AZ624" i="24" s="1"/>
  <c r="BA624" i="24" s="1"/>
  <c r="AX487" i="23"/>
  <c r="AW487" i="23"/>
  <c r="AY487" i="23" s="1"/>
  <c r="AZ487" i="23" s="1"/>
  <c r="BA487" i="23" s="1"/>
  <c r="AV666" i="17"/>
  <c r="AU666" i="17"/>
  <c r="AW666" i="17" s="1"/>
  <c r="AX666" i="17" s="1"/>
  <c r="AY666" i="17" s="1"/>
  <c r="AY647" i="25"/>
  <c r="AZ647" i="25" s="1"/>
  <c r="BA647" i="25" s="1"/>
  <c r="BE29" i="23"/>
  <c r="BG29" i="23" s="1"/>
  <c r="BH29" i="23" s="1"/>
  <c r="BI29" i="23" s="1"/>
  <c r="BF29" i="23"/>
  <c r="AX354" i="25"/>
  <c r="AW354" i="25"/>
  <c r="BE652" i="24"/>
  <c r="BG652" i="24" s="1"/>
  <c r="BH652" i="24" s="1"/>
  <c r="BI652" i="24" s="1"/>
  <c r="BF652" i="24"/>
  <c r="AU352" i="17"/>
  <c r="AW352" i="17" s="1"/>
  <c r="AX352" i="17" s="1"/>
  <c r="AY352" i="17" s="1"/>
  <c r="AV352" i="17"/>
  <c r="AW130" i="25"/>
  <c r="AX130" i="25"/>
  <c r="AY329" i="25"/>
  <c r="AZ329" i="25" s="1"/>
  <c r="BA329" i="25" s="1"/>
  <c r="AW368" i="17"/>
  <c r="AX368" i="17" s="1"/>
  <c r="AY368" i="17" s="1"/>
  <c r="AX34" i="23"/>
  <c r="AW34" i="23"/>
  <c r="AV175" i="24"/>
  <c r="AS332" i="17"/>
  <c r="BG57" i="24"/>
  <c r="BH57" i="24" s="1"/>
  <c r="BI57" i="24" s="1"/>
  <c r="BF408" i="23"/>
  <c r="BE408" i="23"/>
  <c r="BG408" i="23" s="1"/>
  <c r="BH408" i="23" s="1"/>
  <c r="BI408" i="23" s="1"/>
  <c r="AV295" i="17"/>
  <c r="AU295" i="17"/>
  <c r="AW18" i="23"/>
  <c r="AY18" i="23" s="1"/>
  <c r="AZ18" i="23" s="1"/>
  <c r="BA18" i="23" s="1"/>
  <c r="AX18" i="23"/>
  <c r="AW640" i="24"/>
  <c r="AX640" i="24"/>
  <c r="BD391" i="25"/>
  <c r="BF391" i="25" s="1"/>
  <c r="BG391" i="25" s="1"/>
  <c r="BH391" i="25" s="1"/>
  <c r="E391" i="25"/>
  <c r="AO391" i="25"/>
  <c r="AV391" i="25" s="1"/>
  <c r="AO594" i="23"/>
  <c r="E594" i="23"/>
  <c r="BD594" i="23"/>
  <c r="AW77" i="23"/>
  <c r="AX77" i="23"/>
  <c r="AV251" i="23"/>
  <c r="AY251" i="23" s="1"/>
  <c r="AZ251" i="23" s="1"/>
  <c r="BA251" i="23" s="1"/>
  <c r="AT264" i="17"/>
  <c r="AW264" i="17" s="1"/>
  <c r="AX264" i="17" s="1"/>
  <c r="AY264" i="17" s="1"/>
  <c r="AW412" i="17"/>
  <c r="AX412" i="17" s="1"/>
  <c r="AY412" i="17" s="1"/>
  <c r="BG339" i="23"/>
  <c r="BH339" i="23" s="1"/>
  <c r="BI339" i="23" s="1"/>
  <c r="AY74" i="23"/>
  <c r="AZ74" i="23" s="1"/>
  <c r="BA74" i="23" s="1"/>
  <c r="AX247" i="25"/>
  <c r="AW247" i="25"/>
  <c r="AY247" i="25" s="1"/>
  <c r="AZ247" i="25" s="1"/>
  <c r="BA247" i="25" s="1"/>
  <c r="BE135" i="24"/>
  <c r="BG135" i="24" s="1"/>
  <c r="BH135" i="24" s="1"/>
  <c r="BI135" i="24" s="1"/>
  <c r="BF135" i="24"/>
  <c r="AV355" i="23"/>
  <c r="BG86" i="23"/>
  <c r="BH86" i="23" s="1"/>
  <c r="BI86" i="23" s="1"/>
  <c r="AV38" i="17"/>
  <c r="AU38" i="17"/>
  <c r="AW38" i="17" s="1"/>
  <c r="AX38" i="17" s="1"/>
  <c r="AY38" i="17" s="1"/>
  <c r="AU21" i="23"/>
  <c r="BF8" i="23"/>
  <c r="BE8" i="23"/>
  <c r="BG8" i="23" s="1"/>
  <c r="BH8" i="23" s="1"/>
  <c r="BI8" i="23" s="1"/>
  <c r="AV327" i="25"/>
  <c r="AV281" i="25"/>
  <c r="AX346" i="23"/>
  <c r="AW346" i="23"/>
  <c r="AY346" i="23" s="1"/>
  <c r="AZ346" i="23" s="1"/>
  <c r="BA346" i="23" s="1"/>
  <c r="AX650" i="25"/>
  <c r="AW650" i="25"/>
  <c r="AY650" i="25" s="1"/>
  <c r="AZ650" i="25" s="1"/>
  <c r="BA650" i="25" s="1"/>
  <c r="AV413" i="25"/>
  <c r="AV232" i="24"/>
  <c r="AY232" i="24" s="1"/>
  <c r="AZ232" i="24" s="1"/>
  <c r="BA232" i="24" s="1"/>
  <c r="AW307" i="23"/>
  <c r="AX307" i="23"/>
  <c r="AU306" i="23"/>
  <c r="AT142" i="17"/>
  <c r="AY609" i="24"/>
  <c r="AZ609" i="24" s="1"/>
  <c r="BA609" i="24" s="1"/>
  <c r="AV263" i="17"/>
  <c r="AU263" i="17"/>
  <c r="AW263" i="17" s="1"/>
  <c r="AX263" i="17" s="1"/>
  <c r="AY263" i="17" s="1"/>
  <c r="AX170" i="23"/>
  <c r="AW170" i="23"/>
  <c r="AY170" i="23" s="1"/>
  <c r="AZ170" i="23" s="1"/>
  <c r="BA170" i="23" s="1"/>
  <c r="AV496" i="17"/>
  <c r="AU496" i="17"/>
  <c r="AW496" i="17" s="1"/>
  <c r="AX496" i="17" s="1"/>
  <c r="AY496" i="17" s="1"/>
  <c r="AY224" i="23"/>
  <c r="AZ224" i="23" s="1"/>
  <c r="BA224" i="23" s="1"/>
  <c r="BE144" i="23"/>
  <c r="BG144" i="23" s="1"/>
  <c r="BH144" i="23" s="1"/>
  <c r="BI144" i="23" s="1"/>
  <c r="BF144" i="23"/>
  <c r="AY535" i="23"/>
  <c r="AZ535" i="23" s="1"/>
  <c r="BA535" i="23" s="1"/>
  <c r="BE248" i="23"/>
  <c r="BG248" i="23" s="1"/>
  <c r="BH248" i="23" s="1"/>
  <c r="BI248" i="23" s="1"/>
  <c r="BF248" i="23"/>
  <c r="AY636" i="25"/>
  <c r="AZ636" i="25" s="1"/>
  <c r="BA636" i="25" s="1"/>
  <c r="AU46" i="24"/>
  <c r="BG294" i="24"/>
  <c r="BH294" i="24" s="1"/>
  <c r="BI294" i="24" s="1"/>
  <c r="AW180" i="23"/>
  <c r="AX180" i="23"/>
  <c r="AV193" i="17"/>
  <c r="AU193" i="17"/>
  <c r="AW193" i="17" s="1"/>
  <c r="AX193" i="17" s="1"/>
  <c r="AY193" i="17" s="1"/>
  <c r="BG157" i="24"/>
  <c r="BH157" i="24" s="1"/>
  <c r="BI157" i="24" s="1"/>
  <c r="BG100" i="23"/>
  <c r="BH100" i="23" s="1"/>
  <c r="BI100" i="23" s="1"/>
  <c r="AU127" i="17"/>
  <c r="AW127" i="17" s="1"/>
  <c r="AX127" i="17" s="1"/>
  <c r="AY127" i="17" s="1"/>
  <c r="AV127" i="17"/>
  <c r="BG628" i="23"/>
  <c r="BH628" i="23" s="1"/>
  <c r="BI628" i="23" s="1"/>
  <c r="AT26" i="17"/>
  <c r="AT632" i="17"/>
  <c r="AU86" i="17"/>
  <c r="AV86" i="17"/>
  <c r="BE454" i="17"/>
  <c r="BF454" i="17" s="1"/>
  <c r="AV138" i="25"/>
  <c r="AW664" i="24"/>
  <c r="AX664" i="24"/>
  <c r="BE459" i="23"/>
  <c r="BG459" i="23" s="1"/>
  <c r="BH459" i="23" s="1"/>
  <c r="BI459" i="23" s="1"/>
  <c r="BF459" i="23"/>
  <c r="BG285" i="24"/>
  <c r="BH285" i="24" s="1"/>
  <c r="BI285" i="24" s="1"/>
  <c r="AW14" i="23"/>
  <c r="AX14" i="23"/>
  <c r="AY103" i="25"/>
  <c r="AZ103" i="25" s="1"/>
  <c r="BA103" i="25" s="1"/>
  <c r="AX343" i="25"/>
  <c r="AW343" i="25"/>
  <c r="AX98" i="25"/>
  <c r="AW98" i="25"/>
  <c r="AY98" i="25" s="1"/>
  <c r="AZ98" i="25" s="1"/>
  <c r="BA98" i="25" s="1"/>
  <c r="BF77" i="25"/>
  <c r="BG77" i="25" s="1"/>
  <c r="BH77" i="25" s="1"/>
  <c r="BG326" i="23"/>
  <c r="BH326" i="23" s="1"/>
  <c r="BI326" i="23" s="1"/>
  <c r="AV296" i="17"/>
  <c r="AU296" i="17"/>
  <c r="AX224" i="25"/>
  <c r="AW224" i="25"/>
  <c r="AS305" i="17"/>
  <c r="AV533" i="25"/>
  <c r="AX653" i="25"/>
  <c r="AW653" i="25"/>
  <c r="AY653" i="25" s="1"/>
  <c r="AZ653" i="25" s="1"/>
  <c r="BA653" i="25" s="1"/>
  <c r="AS465" i="17"/>
  <c r="AT561" i="17"/>
  <c r="AU39" i="25"/>
  <c r="AU195" i="17"/>
  <c r="AV195" i="17"/>
  <c r="BF152" i="23"/>
  <c r="BE152" i="23"/>
  <c r="BG152" i="23" s="1"/>
  <c r="BH152" i="23" s="1"/>
  <c r="BI152" i="23" s="1"/>
  <c r="AX150" i="23"/>
  <c r="AW150" i="23"/>
  <c r="AY150" i="23" s="1"/>
  <c r="AZ150" i="23" s="1"/>
  <c r="BA150" i="23" s="1"/>
  <c r="BG93" i="23"/>
  <c r="BH93" i="23" s="1"/>
  <c r="BI93" i="23" s="1"/>
  <c r="AW576" i="17"/>
  <c r="AX576" i="17" s="1"/>
  <c r="AY576" i="17" s="1"/>
  <c r="BF523" i="25"/>
  <c r="BG523" i="25" s="1"/>
  <c r="BH523" i="25" s="1"/>
  <c r="AX3" i="23"/>
  <c r="AW3" i="23"/>
  <c r="AY3" i="23" s="1"/>
  <c r="AZ3" i="23" s="1"/>
  <c r="BA3" i="23" s="1"/>
  <c r="BE58" i="17"/>
  <c r="BF58" i="17" s="1"/>
  <c r="BF289" i="25"/>
  <c r="BG289" i="25" s="1"/>
  <c r="BH289" i="25" s="1"/>
  <c r="BG249" i="23"/>
  <c r="BH249" i="23" s="1"/>
  <c r="BI249" i="23" s="1"/>
  <c r="F355" i="25"/>
  <c r="BC355" i="25"/>
  <c r="BE355" i="25" s="1"/>
  <c r="AR355" i="25"/>
  <c r="AU355" i="25" s="1"/>
  <c r="AP438" i="25"/>
  <c r="AN438" i="25"/>
  <c r="BF250" i="25"/>
  <c r="BG250" i="25" s="1"/>
  <c r="BH250" i="25" s="1"/>
  <c r="AV523" i="24"/>
  <c r="BE320" i="17"/>
  <c r="BF320" i="17" s="1"/>
  <c r="BD654" i="17" l="1"/>
  <c r="BE654" i="17" s="1"/>
  <c r="BF654" i="17" s="1"/>
  <c r="BE574" i="17"/>
  <c r="BF574" i="17" s="1"/>
  <c r="BD644" i="17"/>
  <c r="BE644" i="17" s="1"/>
  <c r="BF644" i="17" s="1"/>
  <c r="BE500" i="17"/>
  <c r="BF500" i="17" s="1"/>
  <c r="BE600" i="17"/>
  <c r="BF600" i="17" s="1"/>
  <c r="AV500" i="17"/>
  <c r="AU500" i="17"/>
  <c r="AY391" i="24"/>
  <c r="AZ391" i="24" s="1"/>
  <c r="BA391" i="24" s="1"/>
  <c r="AX38" i="25"/>
  <c r="AW38" i="25"/>
  <c r="AY38" i="25" s="1"/>
  <c r="AZ38" i="25" s="1"/>
  <c r="BA38" i="25" s="1"/>
  <c r="AV227" i="17"/>
  <c r="AU227" i="17"/>
  <c r="BE515" i="23"/>
  <c r="BG515" i="23" s="1"/>
  <c r="BH515" i="23" s="1"/>
  <c r="BI515" i="23" s="1"/>
  <c r="BF515" i="23"/>
  <c r="AW220" i="17"/>
  <c r="AX220" i="17" s="1"/>
  <c r="AY220" i="17" s="1"/>
  <c r="AU280" i="17"/>
  <c r="AV280" i="17"/>
  <c r="AV96" i="17"/>
  <c r="AU96" i="17"/>
  <c r="AW187" i="24"/>
  <c r="AX187" i="24"/>
  <c r="AX356" i="25"/>
  <c r="AW356" i="25"/>
  <c r="AY356" i="25" s="1"/>
  <c r="AZ356" i="25" s="1"/>
  <c r="BA356" i="25" s="1"/>
  <c r="AW514" i="23"/>
  <c r="AX514" i="23"/>
  <c r="BF449" i="25"/>
  <c r="BG449" i="25" s="1"/>
  <c r="BH449" i="25" s="1"/>
  <c r="AY354" i="25"/>
  <c r="AZ354" i="25" s="1"/>
  <c r="BA354" i="25" s="1"/>
  <c r="AX398" i="23"/>
  <c r="AW398" i="23"/>
  <c r="AX185" i="24"/>
  <c r="AW185" i="24"/>
  <c r="AY185" i="24" s="1"/>
  <c r="AZ185" i="24" s="1"/>
  <c r="BA185" i="24" s="1"/>
  <c r="AW135" i="25"/>
  <c r="AY135" i="25" s="1"/>
  <c r="AZ135" i="25" s="1"/>
  <c r="BA135" i="25" s="1"/>
  <c r="AX135" i="25"/>
  <c r="AX349" i="24"/>
  <c r="AW349" i="24"/>
  <c r="AW229" i="17"/>
  <c r="AX229" i="17" s="1"/>
  <c r="AY229" i="17" s="1"/>
  <c r="AX55" i="25"/>
  <c r="AW55" i="25"/>
  <c r="AY55" i="25" s="1"/>
  <c r="AZ55" i="25" s="1"/>
  <c r="BA55" i="25" s="1"/>
  <c r="AV418" i="17"/>
  <c r="AU418" i="17"/>
  <c r="AY399" i="24"/>
  <c r="AZ399" i="24" s="1"/>
  <c r="BA399" i="24" s="1"/>
  <c r="AY523" i="24"/>
  <c r="AZ523" i="24" s="1"/>
  <c r="BA523" i="24" s="1"/>
  <c r="AY141" i="23"/>
  <c r="AZ141" i="23" s="1"/>
  <c r="BA141" i="23" s="1"/>
  <c r="AV71" i="17"/>
  <c r="AU71" i="17"/>
  <c r="AW71" i="17" s="1"/>
  <c r="AX71" i="17" s="1"/>
  <c r="AY71" i="17" s="1"/>
  <c r="AX89" i="25"/>
  <c r="AW89" i="25"/>
  <c r="AY89" i="25" s="1"/>
  <c r="AZ89" i="25" s="1"/>
  <c r="BA89" i="25" s="1"/>
  <c r="AW111" i="23"/>
  <c r="AY111" i="23" s="1"/>
  <c r="AZ111" i="23" s="1"/>
  <c r="BA111" i="23" s="1"/>
  <c r="AX111" i="23"/>
  <c r="AW369" i="25"/>
  <c r="AY369" i="25" s="1"/>
  <c r="AZ369" i="25" s="1"/>
  <c r="BA369" i="25" s="1"/>
  <c r="AX369" i="25"/>
  <c r="AY139" i="25"/>
  <c r="AZ139" i="25" s="1"/>
  <c r="BA139" i="25" s="1"/>
  <c r="AU550" i="17"/>
  <c r="AV550" i="17"/>
  <c r="AU355" i="17"/>
  <c r="AV355" i="17"/>
  <c r="BE595" i="23"/>
  <c r="BF595" i="23"/>
  <c r="AV214" i="17"/>
  <c r="AU214" i="17"/>
  <c r="AW214" i="17" s="1"/>
  <c r="AX214" i="17" s="1"/>
  <c r="AY214" i="17" s="1"/>
  <c r="AS255" i="17"/>
  <c r="AY625" i="25"/>
  <c r="AZ625" i="25" s="1"/>
  <c r="BA625" i="25" s="1"/>
  <c r="AY324" i="23"/>
  <c r="AZ324" i="23" s="1"/>
  <c r="BA324" i="23" s="1"/>
  <c r="AY324" i="24"/>
  <c r="AZ324" i="24" s="1"/>
  <c r="BA324" i="24" s="1"/>
  <c r="AY408" i="23"/>
  <c r="AZ408" i="23" s="1"/>
  <c r="BA408" i="23" s="1"/>
  <c r="AY173" i="24"/>
  <c r="AZ173" i="24" s="1"/>
  <c r="BA173" i="24" s="1"/>
  <c r="BG94" i="24"/>
  <c r="BH94" i="24" s="1"/>
  <c r="BI94" i="24" s="1"/>
  <c r="AY75" i="25"/>
  <c r="AZ75" i="25" s="1"/>
  <c r="BA75" i="25" s="1"/>
  <c r="AY210" i="24"/>
  <c r="AZ210" i="24" s="1"/>
  <c r="BA210" i="24" s="1"/>
  <c r="AW296" i="17"/>
  <c r="AX296" i="17" s="1"/>
  <c r="AY296" i="17" s="1"/>
  <c r="AV392" i="17"/>
  <c r="AU392" i="17"/>
  <c r="AW392" i="17" s="1"/>
  <c r="AX392" i="17" s="1"/>
  <c r="AY392" i="17" s="1"/>
  <c r="AW50" i="24"/>
  <c r="AY50" i="24" s="1"/>
  <c r="AZ50" i="24" s="1"/>
  <c r="BA50" i="24" s="1"/>
  <c r="AX50" i="24"/>
  <c r="AU168" i="17"/>
  <c r="AV168" i="17"/>
  <c r="AW297" i="23"/>
  <c r="AX297" i="23"/>
  <c r="AU534" i="17"/>
  <c r="AV534" i="17"/>
  <c r="AY255" i="23"/>
  <c r="AZ255" i="23" s="1"/>
  <c r="BA255" i="23" s="1"/>
  <c r="AU414" i="17"/>
  <c r="AW414" i="17" s="1"/>
  <c r="AX414" i="17" s="1"/>
  <c r="AY414" i="17" s="1"/>
  <c r="AV414" i="17"/>
  <c r="AX205" i="24"/>
  <c r="AW205" i="24"/>
  <c r="AY205" i="24" s="1"/>
  <c r="AZ205" i="24" s="1"/>
  <c r="BA205" i="24" s="1"/>
  <c r="AV455" i="17"/>
  <c r="AU455" i="17"/>
  <c r="AW455" i="17" s="1"/>
  <c r="AX455" i="17" s="1"/>
  <c r="AY455" i="17" s="1"/>
  <c r="AY524" i="25"/>
  <c r="AZ524" i="25" s="1"/>
  <c r="BA524" i="25" s="1"/>
  <c r="AU657" i="23"/>
  <c r="AW331" i="17"/>
  <c r="AX331" i="17" s="1"/>
  <c r="AY331" i="17" s="1"/>
  <c r="AX535" i="25"/>
  <c r="AW535" i="25"/>
  <c r="AY535" i="25" s="1"/>
  <c r="AZ535" i="25" s="1"/>
  <c r="BA535" i="25" s="1"/>
  <c r="AU26" i="17"/>
  <c r="AV26" i="17"/>
  <c r="AY182" i="25"/>
  <c r="AZ182" i="25" s="1"/>
  <c r="BA182" i="25" s="1"/>
  <c r="AU437" i="17"/>
  <c r="AW437" i="17" s="1"/>
  <c r="AX437" i="17" s="1"/>
  <c r="AY437" i="17" s="1"/>
  <c r="AV437" i="17"/>
  <c r="AW320" i="17"/>
  <c r="AX320" i="17" s="1"/>
  <c r="AY320" i="17" s="1"/>
  <c r="AW4" i="25"/>
  <c r="AY4" i="25" s="1"/>
  <c r="AZ4" i="25" s="1"/>
  <c r="BA4" i="25" s="1"/>
  <c r="AX4" i="25"/>
  <c r="BF331" i="25"/>
  <c r="BG331" i="25" s="1"/>
  <c r="BH331" i="25" s="1"/>
  <c r="AX42" i="24"/>
  <c r="AW42" i="24"/>
  <c r="AY42" i="24" s="1"/>
  <c r="AZ42" i="24" s="1"/>
  <c r="BA42" i="24" s="1"/>
  <c r="AY82" i="24"/>
  <c r="AZ82" i="24" s="1"/>
  <c r="BA82" i="24" s="1"/>
  <c r="BG533" i="23"/>
  <c r="BH533" i="23" s="1"/>
  <c r="BI533" i="23" s="1"/>
  <c r="AV465" i="17"/>
  <c r="AW465" i="17" s="1"/>
  <c r="AX465" i="17" s="1"/>
  <c r="AY465" i="17" s="1"/>
  <c r="AU465" i="17"/>
  <c r="AU28" i="17"/>
  <c r="AV28" i="17"/>
  <c r="AX327" i="23"/>
  <c r="AW327" i="23"/>
  <c r="AY327" i="23" s="1"/>
  <c r="AZ327" i="23" s="1"/>
  <c r="BA327" i="23" s="1"/>
  <c r="AX391" i="24"/>
  <c r="AW391" i="24"/>
  <c r="AY137" i="24"/>
  <c r="AZ137" i="24" s="1"/>
  <c r="BA137" i="24" s="1"/>
  <c r="AX394" i="25"/>
  <c r="AW394" i="25"/>
  <c r="AW43" i="24"/>
  <c r="AY43" i="24" s="1"/>
  <c r="AZ43" i="24" s="1"/>
  <c r="BA43" i="24" s="1"/>
  <c r="AX43" i="24"/>
  <c r="AV343" i="17"/>
  <c r="AU343" i="17"/>
  <c r="AW343" i="17" s="1"/>
  <c r="AX343" i="17" s="1"/>
  <c r="AY343" i="17" s="1"/>
  <c r="AU63" i="17"/>
  <c r="AW63" i="17" s="1"/>
  <c r="AX63" i="17" s="1"/>
  <c r="AY63" i="17" s="1"/>
  <c r="AV63" i="17"/>
  <c r="AW450" i="24"/>
  <c r="AX450" i="24"/>
  <c r="AX392" i="25"/>
  <c r="AW392" i="25"/>
  <c r="AX87" i="24"/>
  <c r="AW87" i="24"/>
  <c r="AY87" i="24" s="1"/>
  <c r="AZ87" i="24" s="1"/>
  <c r="BA87" i="24" s="1"/>
  <c r="AX181" i="25"/>
  <c r="AY181" i="25" s="1"/>
  <c r="AZ181" i="25" s="1"/>
  <c r="BA181" i="25" s="1"/>
  <c r="AW181" i="25"/>
  <c r="AW341" i="23"/>
  <c r="AX341" i="23"/>
  <c r="AU128" i="17"/>
  <c r="AV128" i="17"/>
  <c r="AW128" i="17" s="1"/>
  <c r="AX128" i="17" s="1"/>
  <c r="AY128" i="17" s="1"/>
  <c r="AX93" i="25"/>
  <c r="AW93" i="25"/>
  <c r="AY93" i="25" s="1"/>
  <c r="AZ93" i="25" s="1"/>
  <c r="BA93" i="25" s="1"/>
  <c r="AW46" i="24"/>
  <c r="AY46" i="24" s="1"/>
  <c r="AZ46" i="24" s="1"/>
  <c r="BA46" i="24" s="1"/>
  <c r="AX46" i="24"/>
  <c r="AW39" i="25"/>
  <c r="AX39" i="25"/>
  <c r="BF336" i="24"/>
  <c r="BE336" i="24"/>
  <c r="BG336" i="24" s="1"/>
  <c r="BH336" i="24" s="1"/>
  <c r="BI336" i="24" s="1"/>
  <c r="AY392" i="25"/>
  <c r="AZ392" i="25" s="1"/>
  <c r="BA392" i="25" s="1"/>
  <c r="AX8" i="23"/>
  <c r="AW8" i="23"/>
  <c r="AW465" i="23"/>
  <c r="AY465" i="23" s="1"/>
  <c r="AZ465" i="23" s="1"/>
  <c r="BA465" i="23" s="1"/>
  <c r="AX465" i="23"/>
  <c r="AX63" i="25"/>
  <c r="AW63" i="25"/>
  <c r="AY63" i="25" s="1"/>
  <c r="AZ63" i="25" s="1"/>
  <c r="BA63" i="25" s="1"/>
  <c r="AX176" i="25"/>
  <c r="AW176" i="25"/>
  <c r="AY176" i="25" s="1"/>
  <c r="AZ176" i="25" s="1"/>
  <c r="BA176" i="25" s="1"/>
  <c r="AW511" i="23"/>
  <c r="AX511" i="23"/>
  <c r="AV153" i="17"/>
  <c r="AU153" i="17"/>
  <c r="AW153" i="17" s="1"/>
  <c r="AX153" i="17" s="1"/>
  <c r="AY153" i="17" s="1"/>
  <c r="AX205" i="25"/>
  <c r="AY205" i="25" s="1"/>
  <c r="AZ205" i="25" s="1"/>
  <c r="BA205" i="25" s="1"/>
  <c r="AW205" i="25"/>
  <c r="AV408" i="17"/>
  <c r="AU408" i="17"/>
  <c r="AW408" i="17" s="1"/>
  <c r="AX408" i="17" s="1"/>
  <c r="AY408" i="17" s="1"/>
  <c r="AW561" i="17"/>
  <c r="AX561" i="17" s="1"/>
  <c r="AY561" i="17" s="1"/>
  <c r="BF657" i="23"/>
  <c r="BE657" i="23"/>
  <c r="BG657" i="23" s="1"/>
  <c r="BH657" i="23" s="1"/>
  <c r="BI657" i="23" s="1"/>
  <c r="AY207" i="25"/>
  <c r="AZ207" i="25" s="1"/>
  <c r="BA207" i="25" s="1"/>
  <c r="AX336" i="24"/>
  <c r="AW336" i="24"/>
  <c r="AX360" i="25"/>
  <c r="AW360" i="25"/>
  <c r="AY360" i="25" s="1"/>
  <c r="AZ360" i="25" s="1"/>
  <c r="BA360" i="25" s="1"/>
  <c r="AV199" i="17"/>
  <c r="AU199" i="17"/>
  <c r="AW206" i="24"/>
  <c r="AY206" i="24" s="1"/>
  <c r="AZ206" i="24" s="1"/>
  <c r="BA206" i="24" s="1"/>
  <c r="AX206" i="24"/>
  <c r="AV162" i="17"/>
  <c r="AU162" i="17"/>
  <c r="AW162" i="17" s="1"/>
  <c r="AX162" i="17" s="1"/>
  <c r="AY162" i="17" s="1"/>
  <c r="BG631" i="24"/>
  <c r="BH631" i="24" s="1"/>
  <c r="BI631" i="24" s="1"/>
  <c r="AV525" i="17"/>
  <c r="AU525" i="17"/>
  <c r="AW274" i="17"/>
  <c r="AX274" i="17" s="1"/>
  <c r="AY274" i="17" s="1"/>
  <c r="AY211" i="25"/>
  <c r="AZ211" i="25" s="1"/>
  <c r="BA211" i="25" s="1"/>
  <c r="BF323" i="24"/>
  <c r="BE323" i="24"/>
  <c r="AX655" i="24"/>
  <c r="AW655" i="24"/>
  <c r="AY655" i="24" s="1"/>
  <c r="AZ655" i="24" s="1"/>
  <c r="BA655" i="24" s="1"/>
  <c r="AU52" i="17"/>
  <c r="AW52" i="17" s="1"/>
  <c r="AX52" i="17" s="1"/>
  <c r="AY52" i="17" s="1"/>
  <c r="AV52" i="17"/>
  <c r="AX6" i="24"/>
  <c r="AW6" i="24"/>
  <c r="AW303" i="24"/>
  <c r="AY303" i="24" s="1"/>
  <c r="AZ303" i="24" s="1"/>
  <c r="BA303" i="24" s="1"/>
  <c r="AX303" i="24"/>
  <c r="AW418" i="17"/>
  <c r="AX418" i="17" s="1"/>
  <c r="AY418" i="17" s="1"/>
  <c r="AV215" i="17"/>
  <c r="AU215" i="17"/>
  <c r="AW215" i="17" s="1"/>
  <c r="AX215" i="17" s="1"/>
  <c r="AY215" i="17" s="1"/>
  <c r="AY534" i="24"/>
  <c r="AZ534" i="24" s="1"/>
  <c r="BA534" i="24" s="1"/>
  <c r="AW601" i="23"/>
  <c r="AX601" i="23"/>
  <c r="AY317" i="25"/>
  <c r="AZ317" i="25" s="1"/>
  <c r="BA317" i="25" s="1"/>
  <c r="AV449" i="24"/>
  <c r="BF391" i="24"/>
  <c r="BE391" i="24"/>
  <c r="BG391" i="24" s="1"/>
  <c r="BH391" i="24" s="1"/>
  <c r="BI391" i="24" s="1"/>
  <c r="AU573" i="17"/>
  <c r="AV573" i="17"/>
  <c r="AY10" i="25"/>
  <c r="AZ10" i="25" s="1"/>
  <c r="BA10" i="25" s="1"/>
  <c r="AX333" i="25"/>
  <c r="AW333" i="25"/>
  <c r="AY136" i="23"/>
  <c r="AZ136" i="23" s="1"/>
  <c r="BA136" i="23" s="1"/>
  <c r="AU342" i="17"/>
  <c r="AV342" i="17"/>
  <c r="AX16" i="24"/>
  <c r="AW16" i="24"/>
  <c r="AV234" i="17"/>
  <c r="AU234" i="17"/>
  <c r="AW234" i="17" s="1"/>
  <c r="AX234" i="17" s="1"/>
  <c r="AY234" i="17" s="1"/>
  <c r="AV21" i="17"/>
  <c r="AU21" i="17"/>
  <c r="AW21" i="17" s="1"/>
  <c r="AX21" i="17" s="1"/>
  <c r="AY21" i="17" s="1"/>
  <c r="BG291" i="23"/>
  <c r="BH291" i="23" s="1"/>
  <c r="BI291" i="23" s="1"/>
  <c r="BG228" i="23"/>
  <c r="BH228" i="23" s="1"/>
  <c r="BI228" i="23" s="1"/>
  <c r="AW149" i="17"/>
  <c r="AX149" i="17" s="1"/>
  <c r="AY149" i="17" s="1"/>
  <c r="AU154" i="17"/>
  <c r="AW154" i="17" s="1"/>
  <c r="AX154" i="17" s="1"/>
  <c r="AY154" i="17" s="1"/>
  <c r="AV154" i="17"/>
  <c r="AY316" i="25"/>
  <c r="AZ316" i="25" s="1"/>
  <c r="BA316" i="25" s="1"/>
  <c r="AW131" i="23"/>
  <c r="AY131" i="23" s="1"/>
  <c r="AZ131" i="23" s="1"/>
  <c r="BA131" i="23" s="1"/>
  <c r="AX131" i="23"/>
  <c r="AW527" i="17"/>
  <c r="AX527" i="17" s="1"/>
  <c r="AY527" i="17" s="1"/>
  <c r="AX137" i="24"/>
  <c r="AW137" i="24"/>
  <c r="BF416" i="24"/>
  <c r="BG416" i="24" s="1"/>
  <c r="BH416" i="24" s="1"/>
  <c r="BI416" i="24" s="1"/>
  <c r="BE416" i="24"/>
  <c r="AU595" i="23"/>
  <c r="AY73" i="23"/>
  <c r="AZ73" i="23" s="1"/>
  <c r="BA73" i="23" s="1"/>
  <c r="AY76" i="25"/>
  <c r="AZ76" i="25" s="1"/>
  <c r="BA76" i="25" s="1"/>
  <c r="AY86" i="24"/>
  <c r="AZ86" i="24" s="1"/>
  <c r="BA86" i="24" s="1"/>
  <c r="BG76" i="24"/>
  <c r="BH76" i="24" s="1"/>
  <c r="BI76" i="24" s="1"/>
  <c r="AV73" i="17"/>
  <c r="AU73" i="17"/>
  <c r="AW73" i="17" s="1"/>
  <c r="AX73" i="17" s="1"/>
  <c r="AY73" i="17" s="1"/>
  <c r="AW82" i="23"/>
  <c r="AY82" i="23" s="1"/>
  <c r="AZ82" i="23" s="1"/>
  <c r="BA82" i="23" s="1"/>
  <c r="AX82" i="23"/>
  <c r="AU315" i="17"/>
  <c r="AW315" i="17" s="1"/>
  <c r="AX315" i="17" s="1"/>
  <c r="AY315" i="17" s="1"/>
  <c r="AV315" i="17"/>
  <c r="AX177" i="24"/>
  <c r="AW177" i="24"/>
  <c r="BG318" i="23"/>
  <c r="BH318" i="23" s="1"/>
  <c r="BI318" i="23" s="1"/>
  <c r="AU371" i="17"/>
  <c r="AW371" i="17" s="1"/>
  <c r="AX371" i="17" s="1"/>
  <c r="AY371" i="17" s="1"/>
  <c r="AV371" i="17"/>
  <c r="AW109" i="17"/>
  <c r="AX109" i="17" s="1"/>
  <c r="AY109" i="17" s="1"/>
  <c r="AW279" i="24"/>
  <c r="AY279" i="24" s="1"/>
  <c r="AZ279" i="24" s="1"/>
  <c r="BA279" i="24" s="1"/>
  <c r="AX279" i="24"/>
  <c r="AW110" i="17"/>
  <c r="AX110" i="17" s="1"/>
  <c r="AY110" i="17" s="1"/>
  <c r="AV377" i="17"/>
  <c r="AU377" i="17"/>
  <c r="AX28" i="25"/>
  <c r="AW28" i="25"/>
  <c r="AY28" i="25" s="1"/>
  <c r="AZ28" i="25" s="1"/>
  <c r="BA28" i="25" s="1"/>
  <c r="AV407" i="25"/>
  <c r="BG179" i="23"/>
  <c r="BH179" i="23" s="1"/>
  <c r="BI179" i="23" s="1"/>
  <c r="BG544" i="23"/>
  <c r="BH544" i="23" s="1"/>
  <c r="BI544" i="23" s="1"/>
  <c r="AX72" i="24"/>
  <c r="AW72" i="24"/>
  <c r="AY72" i="24" s="1"/>
  <c r="AZ72" i="24" s="1"/>
  <c r="BA72" i="24" s="1"/>
  <c r="AY596" i="23"/>
  <c r="AZ596" i="23" s="1"/>
  <c r="BA596" i="23" s="1"/>
  <c r="AY63" i="24"/>
  <c r="AZ63" i="24" s="1"/>
  <c r="BA63" i="24" s="1"/>
  <c r="AX24" i="25"/>
  <c r="AW24" i="25"/>
  <c r="AY385" i="24"/>
  <c r="AZ385" i="24" s="1"/>
  <c r="BA385" i="24" s="1"/>
  <c r="AW632" i="17"/>
  <c r="AX632" i="17" s="1"/>
  <c r="AY632" i="17" s="1"/>
  <c r="AS574" i="17"/>
  <c r="AY5" i="24"/>
  <c r="AZ5" i="24" s="1"/>
  <c r="BA5" i="24" s="1"/>
  <c r="AY230" i="25"/>
  <c r="AZ230" i="25" s="1"/>
  <c r="BA230" i="25" s="1"/>
  <c r="AX459" i="23"/>
  <c r="AW459" i="23"/>
  <c r="AY459" i="23" s="1"/>
  <c r="AZ459" i="23" s="1"/>
  <c r="BA459" i="23" s="1"/>
  <c r="AX7" i="23"/>
  <c r="AW7" i="23"/>
  <c r="AY7" i="23" s="1"/>
  <c r="AZ7" i="23" s="1"/>
  <c r="BA7" i="23" s="1"/>
  <c r="AY77" i="23"/>
  <c r="AZ77" i="23" s="1"/>
  <c r="BA77" i="23" s="1"/>
  <c r="AV323" i="17"/>
  <c r="AU323" i="17"/>
  <c r="AW323" i="17" s="1"/>
  <c r="AX323" i="17" s="1"/>
  <c r="AY323" i="17" s="1"/>
  <c r="AX84" i="24"/>
  <c r="AW84" i="24"/>
  <c r="AY84" i="24" s="1"/>
  <c r="AZ84" i="24" s="1"/>
  <c r="BA84" i="24" s="1"/>
  <c r="AY141" i="24"/>
  <c r="AZ141" i="24" s="1"/>
  <c r="BA141" i="24" s="1"/>
  <c r="AX436" i="23"/>
  <c r="AW436" i="23"/>
  <c r="AU141" i="17"/>
  <c r="AW141" i="17" s="1"/>
  <c r="AX141" i="17" s="1"/>
  <c r="AY141" i="17" s="1"/>
  <c r="AV141" i="17"/>
  <c r="AY508" i="23"/>
  <c r="AZ508" i="23" s="1"/>
  <c r="BA508" i="23" s="1"/>
  <c r="AY634" i="23"/>
  <c r="AZ634" i="23" s="1"/>
  <c r="BA634" i="23" s="1"/>
  <c r="AX129" i="24"/>
  <c r="AW129" i="24"/>
  <c r="BG595" i="23"/>
  <c r="BH595" i="23" s="1"/>
  <c r="BI595" i="23" s="1"/>
  <c r="AX131" i="24"/>
  <c r="AW131" i="24"/>
  <c r="AW78" i="17"/>
  <c r="AX78" i="17" s="1"/>
  <c r="AY78" i="17" s="1"/>
  <c r="AY95" i="25"/>
  <c r="AZ95" i="25" s="1"/>
  <c r="BA95" i="25" s="1"/>
  <c r="AV457" i="17"/>
  <c r="AU457" i="17"/>
  <c r="AW457" i="17" s="1"/>
  <c r="AX457" i="17" s="1"/>
  <c r="AY457" i="17" s="1"/>
  <c r="AY16" i="24"/>
  <c r="AZ16" i="24" s="1"/>
  <c r="BA16" i="24" s="1"/>
  <c r="AW573" i="17"/>
  <c r="AX573" i="17" s="1"/>
  <c r="AY573" i="17" s="1"/>
  <c r="AU521" i="17"/>
  <c r="AV521" i="17"/>
  <c r="AW124" i="25"/>
  <c r="AX124" i="25"/>
  <c r="AY124" i="25" s="1"/>
  <c r="AZ124" i="25" s="1"/>
  <c r="BA124" i="25" s="1"/>
  <c r="AW25" i="25"/>
  <c r="AX25" i="25"/>
  <c r="AY25" i="25" s="1"/>
  <c r="AZ25" i="25" s="1"/>
  <c r="BA25" i="25" s="1"/>
  <c r="AX50" i="23"/>
  <c r="AW50" i="23"/>
  <c r="AY50" i="23" s="1"/>
  <c r="AZ50" i="23" s="1"/>
  <c r="BA50" i="23" s="1"/>
  <c r="AX127" i="25"/>
  <c r="AW127" i="25"/>
  <c r="AX222" i="24"/>
  <c r="AW222" i="24"/>
  <c r="AV268" i="17"/>
  <c r="AU268" i="17"/>
  <c r="AW268" i="17" s="1"/>
  <c r="AX268" i="17" s="1"/>
  <c r="AY268" i="17" s="1"/>
  <c r="AV651" i="17"/>
  <c r="AW651" i="17" s="1"/>
  <c r="AX651" i="17" s="1"/>
  <c r="AY651" i="17" s="1"/>
  <c r="AU651" i="17"/>
  <c r="AX9" i="25"/>
  <c r="AW9" i="25"/>
  <c r="AY9" i="25" s="1"/>
  <c r="AZ9" i="25" s="1"/>
  <c r="BA9" i="25" s="1"/>
  <c r="AW59" i="17"/>
  <c r="AX59" i="17" s="1"/>
  <c r="AY59" i="17" s="1"/>
  <c r="AY131" i="25"/>
  <c r="AZ131" i="25" s="1"/>
  <c r="BA131" i="25" s="1"/>
  <c r="AY527" i="24"/>
  <c r="AZ527" i="24" s="1"/>
  <c r="BA527" i="24" s="1"/>
  <c r="BF449" i="24"/>
  <c r="BE449" i="24"/>
  <c r="BG449" i="24" s="1"/>
  <c r="BH449" i="24" s="1"/>
  <c r="BI449" i="24" s="1"/>
  <c r="AY601" i="23"/>
  <c r="AZ601" i="23" s="1"/>
  <c r="BA601" i="23" s="1"/>
  <c r="AW135" i="24"/>
  <c r="AY135" i="24" s="1"/>
  <c r="AZ135" i="24" s="1"/>
  <c r="BA135" i="24" s="1"/>
  <c r="AX135" i="24"/>
  <c r="AW218" i="23"/>
  <c r="AY218" i="23" s="1"/>
  <c r="AZ218" i="23" s="1"/>
  <c r="BA218" i="23" s="1"/>
  <c r="AX218" i="23"/>
  <c r="AX631" i="24"/>
  <c r="AW631" i="24"/>
  <c r="AY631" i="24" s="1"/>
  <c r="AZ631" i="24" s="1"/>
  <c r="BA631" i="24" s="1"/>
  <c r="AW390" i="24"/>
  <c r="AX390" i="24"/>
  <c r="AW300" i="23"/>
  <c r="AX300" i="23"/>
  <c r="AY56" i="25"/>
  <c r="AZ56" i="25" s="1"/>
  <c r="BA56" i="25" s="1"/>
  <c r="AY34" i="25"/>
  <c r="AZ34" i="25" s="1"/>
  <c r="BA34" i="25" s="1"/>
  <c r="AW402" i="17"/>
  <c r="AX402" i="17" s="1"/>
  <c r="AY402" i="17" s="1"/>
  <c r="BF658" i="23"/>
  <c r="BE658" i="23"/>
  <c r="BG658" i="23" s="1"/>
  <c r="BH658" i="23" s="1"/>
  <c r="BI658" i="23" s="1"/>
  <c r="AX260" i="25"/>
  <c r="AW260" i="25"/>
  <c r="AV50" i="17"/>
  <c r="AU50" i="17"/>
  <c r="AW50" i="17" s="1"/>
  <c r="AX50" i="17" s="1"/>
  <c r="AY50" i="17" s="1"/>
  <c r="BG303" i="24"/>
  <c r="BH303" i="24" s="1"/>
  <c r="BI303" i="24" s="1"/>
  <c r="AW71" i="23"/>
  <c r="AX71" i="23"/>
  <c r="AX400" i="24"/>
  <c r="AW400" i="24"/>
  <c r="AY400" i="24" s="1"/>
  <c r="AZ400" i="24" s="1"/>
  <c r="BA400" i="24" s="1"/>
  <c r="AV66" i="17"/>
  <c r="AU66" i="17"/>
  <c r="AW66" i="17" s="1"/>
  <c r="AX66" i="17" s="1"/>
  <c r="AY66" i="17" s="1"/>
  <c r="AX524" i="24"/>
  <c r="AW524" i="24"/>
  <c r="AY524" i="24" s="1"/>
  <c r="AZ524" i="24" s="1"/>
  <c r="BA524" i="24" s="1"/>
  <c r="AU438" i="25"/>
  <c r="AV12" i="17"/>
  <c r="AU12" i="17"/>
  <c r="AW12" i="17" s="1"/>
  <c r="AX12" i="17" s="1"/>
  <c r="AY12" i="17" s="1"/>
  <c r="AY327" i="25"/>
  <c r="AZ327" i="25" s="1"/>
  <c r="BA327" i="25" s="1"/>
  <c r="AW413" i="25"/>
  <c r="AX413" i="25"/>
  <c r="AY413" i="25" s="1"/>
  <c r="AZ413" i="25" s="1"/>
  <c r="BA413" i="25" s="1"/>
  <c r="AX628" i="25"/>
  <c r="AW628" i="25"/>
  <c r="AY628" i="25" s="1"/>
  <c r="AZ628" i="25" s="1"/>
  <c r="BA628" i="25" s="1"/>
  <c r="AY551" i="23"/>
  <c r="AZ551" i="23" s="1"/>
  <c r="BA551" i="23" s="1"/>
  <c r="AW96" i="25"/>
  <c r="AY96" i="25" s="1"/>
  <c r="AZ96" i="25" s="1"/>
  <c r="BA96" i="25" s="1"/>
  <c r="AX96" i="25"/>
  <c r="AY131" i="24"/>
  <c r="AZ131" i="24" s="1"/>
  <c r="BA131" i="24" s="1"/>
  <c r="AU598" i="17"/>
  <c r="AW598" i="17" s="1"/>
  <c r="AX598" i="17" s="1"/>
  <c r="AY598" i="17" s="1"/>
  <c r="AV598" i="17"/>
  <c r="AW393" i="24"/>
  <c r="AX393" i="24"/>
  <c r="AY148" i="24"/>
  <c r="AZ148" i="24" s="1"/>
  <c r="BA148" i="24" s="1"/>
  <c r="AU415" i="24"/>
  <c r="AY222" i="24"/>
  <c r="AZ222" i="24" s="1"/>
  <c r="BA222" i="24" s="1"/>
  <c r="AY183" i="23"/>
  <c r="AZ183" i="23" s="1"/>
  <c r="BA183" i="23" s="1"/>
  <c r="AX452" i="23"/>
  <c r="AW452" i="23"/>
  <c r="AY24" i="25"/>
  <c r="AZ24" i="25" s="1"/>
  <c r="BA24" i="25" s="1"/>
  <c r="BG621" i="23"/>
  <c r="BH621" i="23" s="1"/>
  <c r="BI621" i="23" s="1"/>
  <c r="AT600" i="17"/>
  <c r="AY242" i="25"/>
  <c r="AZ242" i="25" s="1"/>
  <c r="BA242" i="25" s="1"/>
  <c r="AX628" i="23"/>
  <c r="AW628" i="23"/>
  <c r="AV54" i="17"/>
  <c r="AU54" i="17"/>
  <c r="AW54" i="17" s="1"/>
  <c r="AX54" i="17" s="1"/>
  <c r="AY54" i="17" s="1"/>
  <c r="AV76" i="17"/>
  <c r="AU76" i="17"/>
  <c r="AW76" i="17" s="1"/>
  <c r="AX76" i="17" s="1"/>
  <c r="AY76" i="17" s="1"/>
  <c r="AX118" i="24"/>
  <c r="AW118" i="24"/>
  <c r="AX201" i="23"/>
  <c r="AW201" i="23"/>
  <c r="AY201" i="23" s="1"/>
  <c r="AZ201" i="23" s="1"/>
  <c r="BA201" i="23" s="1"/>
  <c r="BF561" i="23"/>
  <c r="BE561" i="23"/>
  <c r="BG561" i="23" s="1"/>
  <c r="BH561" i="23" s="1"/>
  <c r="BI561" i="23" s="1"/>
  <c r="AW152" i="23"/>
  <c r="AY152" i="23" s="1"/>
  <c r="AZ152" i="23" s="1"/>
  <c r="BA152" i="23" s="1"/>
  <c r="AX152" i="23"/>
  <c r="AY215" i="24"/>
  <c r="AZ215" i="24" s="1"/>
  <c r="BA215" i="24" s="1"/>
  <c r="AY533" i="23"/>
  <c r="AZ533" i="23" s="1"/>
  <c r="BA533" i="23" s="1"/>
  <c r="AY27" i="24"/>
  <c r="AZ27" i="24" s="1"/>
  <c r="BA27" i="24" s="1"/>
  <c r="AW86" i="17"/>
  <c r="AX86" i="17" s="1"/>
  <c r="AY86" i="17" s="1"/>
  <c r="BF407" i="25"/>
  <c r="BG407" i="25" s="1"/>
  <c r="BH407" i="25" s="1"/>
  <c r="AY9" i="24"/>
  <c r="AZ9" i="24" s="1"/>
  <c r="BA9" i="24" s="1"/>
  <c r="AU566" i="17"/>
  <c r="AV566" i="17"/>
  <c r="AX112" i="24"/>
  <c r="AW112" i="24"/>
  <c r="AU152" i="17"/>
  <c r="AW152" i="17" s="1"/>
  <c r="AX152" i="17" s="1"/>
  <c r="AY152" i="17" s="1"/>
  <c r="AV152" i="17"/>
  <c r="AU450" i="25"/>
  <c r="AX241" i="23"/>
  <c r="AW241" i="23"/>
  <c r="AX530" i="24"/>
  <c r="AW530" i="24"/>
  <c r="AY530" i="24" s="1"/>
  <c r="AZ530" i="24" s="1"/>
  <c r="BA530" i="24" s="1"/>
  <c r="AW454" i="17"/>
  <c r="AX454" i="17" s="1"/>
  <c r="AY454" i="17" s="1"/>
  <c r="AW254" i="25"/>
  <c r="AY254" i="25" s="1"/>
  <c r="AZ254" i="25" s="1"/>
  <c r="BA254" i="25" s="1"/>
  <c r="AX254" i="25"/>
  <c r="AW313" i="24"/>
  <c r="AX313" i="24"/>
  <c r="AY11" i="25"/>
  <c r="AZ11" i="25" s="1"/>
  <c r="BA11" i="25" s="1"/>
  <c r="AY171" i="24"/>
  <c r="AZ171" i="24" s="1"/>
  <c r="BA171" i="24" s="1"/>
  <c r="AX133" i="24"/>
  <c r="AW133" i="24"/>
  <c r="AU451" i="17"/>
  <c r="AW451" i="17" s="1"/>
  <c r="AX451" i="17" s="1"/>
  <c r="AY451" i="17" s="1"/>
  <c r="AV451" i="17"/>
  <c r="AX482" i="23"/>
  <c r="AW482" i="23"/>
  <c r="AY482" i="23" s="1"/>
  <c r="AZ482" i="23" s="1"/>
  <c r="BA482" i="23" s="1"/>
  <c r="AY616" i="24"/>
  <c r="AZ616" i="24" s="1"/>
  <c r="BA616" i="24" s="1"/>
  <c r="AW173" i="25"/>
  <c r="AX173" i="25"/>
  <c r="AV136" i="17"/>
  <c r="AU136" i="17"/>
  <c r="AW7" i="24"/>
  <c r="AX7" i="24"/>
  <c r="AW129" i="23"/>
  <c r="AY129" i="23" s="1"/>
  <c r="AZ129" i="23" s="1"/>
  <c r="BA129" i="23" s="1"/>
  <c r="AX129" i="23"/>
  <c r="AX215" i="23"/>
  <c r="AW215" i="23"/>
  <c r="AY215" i="23" s="1"/>
  <c r="AZ215" i="23" s="1"/>
  <c r="BA215" i="23" s="1"/>
  <c r="AX449" i="25"/>
  <c r="AW449" i="25"/>
  <c r="AY449" i="25" s="1"/>
  <c r="AZ449" i="25" s="1"/>
  <c r="BA449" i="25" s="1"/>
  <c r="AX323" i="24"/>
  <c r="AW323" i="24"/>
  <c r="AY323" i="24" s="1"/>
  <c r="AZ323" i="24" s="1"/>
  <c r="BA323" i="24" s="1"/>
  <c r="AX258" i="25"/>
  <c r="AW258" i="25"/>
  <c r="AY258" i="25" s="1"/>
  <c r="AZ258" i="25" s="1"/>
  <c r="BA258" i="25" s="1"/>
  <c r="AW25" i="23"/>
  <c r="AY25" i="23" s="1"/>
  <c r="AZ25" i="23" s="1"/>
  <c r="BA25" i="23" s="1"/>
  <c r="AX25" i="23"/>
  <c r="AV450" i="24"/>
  <c r="AY450" i="24" s="1"/>
  <c r="AZ450" i="24" s="1"/>
  <c r="BA450" i="24" s="1"/>
  <c r="AU449" i="24"/>
  <c r="AW208" i="23"/>
  <c r="AX208" i="23"/>
  <c r="AU331" i="17"/>
  <c r="AV331" i="17"/>
  <c r="AW297" i="25"/>
  <c r="AX297" i="25"/>
  <c r="AW170" i="25"/>
  <c r="AY170" i="25" s="1"/>
  <c r="AZ170" i="25" s="1"/>
  <c r="BA170" i="25" s="1"/>
  <c r="AX170" i="25"/>
  <c r="AV241" i="17"/>
  <c r="AU241" i="17"/>
  <c r="AX329" i="23"/>
  <c r="AW329" i="23"/>
  <c r="AY329" i="23" s="1"/>
  <c r="AZ329" i="23" s="1"/>
  <c r="BA329" i="23" s="1"/>
  <c r="AW500" i="17"/>
  <c r="AX500" i="17" s="1"/>
  <c r="AY500" i="17" s="1"/>
  <c r="AV401" i="17"/>
  <c r="AU401" i="17"/>
  <c r="AX56" i="23"/>
  <c r="AW56" i="23"/>
  <c r="BE488" i="23"/>
  <c r="BG488" i="23" s="1"/>
  <c r="BH488" i="23" s="1"/>
  <c r="BI488" i="23" s="1"/>
  <c r="BF488" i="23"/>
  <c r="AW617" i="23"/>
  <c r="AX617" i="23"/>
  <c r="AX171" i="23"/>
  <c r="AW171" i="23"/>
  <c r="AY171" i="23" s="1"/>
  <c r="AZ171" i="23" s="1"/>
  <c r="BA171" i="23" s="1"/>
  <c r="AW433" i="25"/>
  <c r="AY433" i="25" s="1"/>
  <c r="AZ433" i="25" s="1"/>
  <c r="BA433" i="25" s="1"/>
  <c r="AX433" i="25"/>
  <c r="AU594" i="23"/>
  <c r="AX110" i="23"/>
  <c r="AW110" i="23"/>
  <c r="AX406" i="25"/>
  <c r="AW406" i="25"/>
  <c r="AY118" i="24"/>
  <c r="AZ118" i="24" s="1"/>
  <c r="BA118" i="24" s="1"/>
  <c r="AV3" i="17"/>
  <c r="AU3" i="17"/>
  <c r="AW3" i="17" s="1"/>
  <c r="AX3" i="17" s="1"/>
  <c r="AY3" i="17" s="1"/>
  <c r="AX326" i="23"/>
  <c r="AW326" i="23"/>
  <c r="AY326" i="23" s="1"/>
  <c r="AZ326" i="23" s="1"/>
  <c r="BA326" i="23" s="1"/>
  <c r="AY224" i="25"/>
  <c r="AZ224" i="25" s="1"/>
  <c r="BA224" i="25" s="1"/>
  <c r="AW54" i="25"/>
  <c r="AY54" i="25" s="1"/>
  <c r="AZ54" i="25" s="1"/>
  <c r="BA54" i="25" s="1"/>
  <c r="AX54" i="25"/>
  <c r="AX397" i="25"/>
  <c r="AW397" i="25"/>
  <c r="AW90" i="25"/>
  <c r="AY90" i="25" s="1"/>
  <c r="AZ90" i="25" s="1"/>
  <c r="BA90" i="25" s="1"/>
  <c r="AX90" i="25"/>
  <c r="AU100" i="17"/>
  <c r="AW100" i="17" s="1"/>
  <c r="AX100" i="17" s="1"/>
  <c r="AY100" i="17" s="1"/>
  <c r="AV100" i="17"/>
  <c r="AY28" i="23"/>
  <c r="AZ28" i="23" s="1"/>
  <c r="BA28" i="23" s="1"/>
  <c r="AX29" i="24"/>
  <c r="AW29" i="24"/>
  <c r="AY29" i="24" s="1"/>
  <c r="AZ29" i="24" s="1"/>
  <c r="BA29" i="24" s="1"/>
  <c r="AY14" i="24"/>
  <c r="AZ14" i="24" s="1"/>
  <c r="BA14" i="24" s="1"/>
  <c r="AX3" i="25"/>
  <c r="AW3" i="25"/>
  <c r="AY3" i="25" s="1"/>
  <c r="AZ3" i="25" s="1"/>
  <c r="BA3" i="25" s="1"/>
  <c r="AV378" i="17"/>
  <c r="AU378" i="17"/>
  <c r="AW378" i="17" s="1"/>
  <c r="AX378" i="17" s="1"/>
  <c r="AY378" i="17" s="1"/>
  <c r="AX105" i="24"/>
  <c r="AW105" i="24"/>
  <c r="AW36" i="24"/>
  <c r="AY36" i="24" s="1"/>
  <c r="AZ36" i="24" s="1"/>
  <c r="BA36" i="24" s="1"/>
  <c r="AX36" i="24"/>
  <c r="AX200" i="23"/>
  <c r="AW200" i="23"/>
  <c r="AY200" i="23" s="1"/>
  <c r="AZ200" i="23" s="1"/>
  <c r="BA200" i="23" s="1"/>
  <c r="AX5" i="23"/>
  <c r="AW5" i="23"/>
  <c r="AY5" i="23" s="1"/>
  <c r="AZ5" i="23" s="1"/>
  <c r="BA5" i="23" s="1"/>
  <c r="AW250" i="17"/>
  <c r="AX250" i="17" s="1"/>
  <c r="AY250" i="17" s="1"/>
  <c r="AU609" i="17"/>
  <c r="AV609" i="17"/>
  <c r="BF415" i="24"/>
  <c r="BE415" i="24"/>
  <c r="AX635" i="23"/>
  <c r="AW635" i="23"/>
  <c r="AY627" i="24"/>
  <c r="AZ627" i="24" s="1"/>
  <c r="BA627" i="24" s="1"/>
  <c r="AW525" i="24"/>
  <c r="AY525" i="24" s="1"/>
  <c r="AZ525" i="24" s="1"/>
  <c r="BA525" i="24" s="1"/>
  <c r="AX525" i="24"/>
  <c r="AY349" i="24"/>
  <c r="AZ349" i="24" s="1"/>
  <c r="BA349" i="24" s="1"/>
  <c r="AX45" i="24"/>
  <c r="AW45" i="24"/>
  <c r="AY45" i="24" s="1"/>
  <c r="AZ45" i="24" s="1"/>
  <c r="BA45" i="24" s="1"/>
  <c r="AY635" i="23"/>
  <c r="AZ635" i="23" s="1"/>
  <c r="BA635" i="23" s="1"/>
  <c r="AX14" i="24"/>
  <c r="AW14" i="24"/>
  <c r="AW28" i="17"/>
  <c r="AX28" i="17" s="1"/>
  <c r="AY28" i="17" s="1"/>
  <c r="AW396" i="23"/>
  <c r="AY396" i="23" s="1"/>
  <c r="AZ396" i="23" s="1"/>
  <c r="BA396" i="23" s="1"/>
  <c r="AX396" i="23"/>
  <c r="AX319" i="24"/>
  <c r="AW319" i="24"/>
  <c r="AY319" i="24" s="1"/>
  <c r="AZ319" i="24" s="1"/>
  <c r="BA319" i="24" s="1"/>
  <c r="AY389" i="24"/>
  <c r="AZ389" i="24" s="1"/>
  <c r="BA389" i="24" s="1"/>
  <c r="BE521" i="17"/>
  <c r="BF521" i="17" s="1"/>
  <c r="AV537" i="17"/>
  <c r="AU537" i="17"/>
  <c r="AW58" i="17"/>
  <c r="AX58" i="17" s="1"/>
  <c r="AY58" i="17" s="1"/>
  <c r="AW8" i="25"/>
  <c r="AY8" i="25" s="1"/>
  <c r="AZ8" i="25" s="1"/>
  <c r="BA8" i="25" s="1"/>
  <c r="AX8" i="25"/>
  <c r="AY628" i="23"/>
  <c r="AZ628" i="23" s="1"/>
  <c r="BA628" i="23" s="1"/>
  <c r="AW518" i="17"/>
  <c r="AX518" i="17" s="1"/>
  <c r="AY518" i="17" s="1"/>
  <c r="AV438" i="25"/>
  <c r="AY614" i="25"/>
  <c r="AZ614" i="25" s="1"/>
  <c r="BA614" i="25" s="1"/>
  <c r="AY657" i="25"/>
  <c r="AZ657" i="25" s="1"/>
  <c r="BA657" i="25" s="1"/>
  <c r="AV108" i="17"/>
  <c r="AU108" i="17"/>
  <c r="AW108" i="17" s="1"/>
  <c r="AX108" i="17" s="1"/>
  <c r="AY108" i="17" s="1"/>
  <c r="AY155" i="25"/>
  <c r="AZ155" i="25" s="1"/>
  <c r="BA155" i="25" s="1"/>
  <c r="AU515" i="23"/>
  <c r="AX387" i="25"/>
  <c r="AY387" i="25" s="1"/>
  <c r="AZ387" i="25" s="1"/>
  <c r="BA387" i="25" s="1"/>
  <c r="AW387" i="25"/>
  <c r="AW528" i="25"/>
  <c r="AY528" i="25" s="1"/>
  <c r="AZ528" i="25" s="1"/>
  <c r="BA528" i="25" s="1"/>
  <c r="AX528" i="25"/>
  <c r="AV20" i="17"/>
  <c r="AU20" i="17"/>
  <c r="AW20" i="17" s="1"/>
  <c r="AX20" i="17" s="1"/>
  <c r="AY20" i="17" s="1"/>
  <c r="AW53" i="25"/>
  <c r="AY53" i="25" s="1"/>
  <c r="AZ53" i="25" s="1"/>
  <c r="BA53" i="25" s="1"/>
  <c r="AX53" i="25"/>
  <c r="AW259" i="17"/>
  <c r="AX259" i="17" s="1"/>
  <c r="AY259" i="17" s="1"/>
  <c r="AW561" i="23"/>
  <c r="AX561" i="23"/>
  <c r="AV309" i="17"/>
  <c r="AU309" i="17"/>
  <c r="AW309" i="17" s="1"/>
  <c r="AX309" i="17" s="1"/>
  <c r="AY309" i="17" s="1"/>
  <c r="AY307" i="23"/>
  <c r="AZ307" i="23" s="1"/>
  <c r="BA307" i="23" s="1"/>
  <c r="AV332" i="17"/>
  <c r="AU332" i="17"/>
  <c r="AW332" i="17" s="1"/>
  <c r="AX332" i="17" s="1"/>
  <c r="AY332" i="17" s="1"/>
  <c r="AX25" i="24"/>
  <c r="AW25" i="24"/>
  <c r="AY25" i="24" s="1"/>
  <c r="AZ25" i="24" s="1"/>
  <c r="BA25" i="24" s="1"/>
  <c r="AY85" i="24"/>
  <c r="AZ85" i="24" s="1"/>
  <c r="BA85" i="24" s="1"/>
  <c r="AX90" i="24"/>
  <c r="AW90" i="24"/>
  <c r="AY90" i="24" s="1"/>
  <c r="AZ90" i="24" s="1"/>
  <c r="BA90" i="24" s="1"/>
  <c r="AX93" i="23"/>
  <c r="AW93" i="23"/>
  <c r="AY93" i="23" s="1"/>
  <c r="AZ93" i="23" s="1"/>
  <c r="BA93" i="23" s="1"/>
  <c r="AX428" i="25"/>
  <c r="AW428" i="25"/>
  <c r="AY428" i="25" s="1"/>
  <c r="AZ428" i="25" s="1"/>
  <c r="BA428" i="25" s="1"/>
  <c r="AW424" i="23"/>
  <c r="AX424" i="23"/>
  <c r="AW168" i="24"/>
  <c r="AX168" i="24"/>
  <c r="AY591" i="23"/>
  <c r="AZ591" i="23" s="1"/>
  <c r="BA591" i="23" s="1"/>
  <c r="AV304" i="17"/>
  <c r="AW304" i="17" s="1"/>
  <c r="AX304" i="17" s="1"/>
  <c r="AY304" i="17" s="1"/>
  <c r="AU304" i="17"/>
  <c r="AV259" i="17"/>
  <c r="AU259" i="17"/>
  <c r="AW407" i="25"/>
  <c r="AX407" i="25"/>
  <c r="AY129" i="24"/>
  <c r="AZ129" i="24" s="1"/>
  <c r="BA129" i="24" s="1"/>
  <c r="BG450" i="24"/>
  <c r="BH450" i="24" s="1"/>
  <c r="BI450" i="24" s="1"/>
  <c r="AW31" i="23"/>
  <c r="AX31" i="23"/>
  <c r="BG601" i="23"/>
  <c r="BH601" i="23" s="1"/>
  <c r="BI601" i="23" s="1"/>
  <c r="AY142" i="24"/>
  <c r="AZ142" i="24" s="1"/>
  <c r="BA142" i="24" s="1"/>
  <c r="AX250" i="25"/>
  <c r="AW250" i="25"/>
  <c r="AY250" i="25" s="1"/>
  <c r="AZ250" i="25" s="1"/>
  <c r="BA250" i="25" s="1"/>
  <c r="AW85" i="25"/>
  <c r="AX85" i="25"/>
  <c r="AU206" i="17"/>
  <c r="AV206" i="17"/>
  <c r="AY398" i="23"/>
  <c r="AZ398" i="23" s="1"/>
  <c r="BA398" i="23" s="1"/>
  <c r="AY314" i="25"/>
  <c r="AZ314" i="25" s="1"/>
  <c r="BA314" i="25" s="1"/>
  <c r="AY179" i="24"/>
  <c r="AZ179" i="24" s="1"/>
  <c r="BA179" i="24" s="1"/>
  <c r="AW221" i="23"/>
  <c r="AY221" i="23" s="1"/>
  <c r="AZ221" i="23" s="1"/>
  <c r="BA221" i="23" s="1"/>
  <c r="AX221" i="23"/>
  <c r="AX338" i="25"/>
  <c r="AW338" i="25"/>
  <c r="AY338" i="25" s="1"/>
  <c r="AZ338" i="25" s="1"/>
  <c r="BA338" i="25" s="1"/>
  <c r="AV171" i="17"/>
  <c r="AU171" i="17"/>
  <c r="AW171" i="17" s="1"/>
  <c r="AX171" i="17" s="1"/>
  <c r="AY171" i="17" s="1"/>
  <c r="AW536" i="25"/>
  <c r="AY536" i="25" s="1"/>
  <c r="AZ536" i="25" s="1"/>
  <c r="BA536" i="25" s="1"/>
  <c r="AX536" i="25"/>
  <c r="AW225" i="25"/>
  <c r="AY225" i="25" s="1"/>
  <c r="AZ225" i="25" s="1"/>
  <c r="BA225" i="25" s="1"/>
  <c r="AX225" i="25"/>
  <c r="AT654" i="17"/>
  <c r="AX68" i="25"/>
  <c r="AW68" i="25"/>
  <c r="AY68" i="25" s="1"/>
  <c r="AZ68" i="25" s="1"/>
  <c r="BA68" i="25" s="1"/>
  <c r="AX658" i="23"/>
  <c r="AW658" i="23"/>
  <c r="BF159" i="25"/>
  <c r="BG159" i="25" s="1"/>
  <c r="BH159" i="25" s="1"/>
  <c r="AW17" i="17"/>
  <c r="AX17" i="17" s="1"/>
  <c r="AY17" i="17" s="1"/>
  <c r="AW175" i="17"/>
  <c r="AX175" i="17" s="1"/>
  <c r="AY175" i="17" s="1"/>
  <c r="AX488" i="23"/>
  <c r="AW488" i="23"/>
  <c r="AY488" i="23" s="1"/>
  <c r="AZ488" i="23" s="1"/>
  <c r="BA488" i="23" s="1"/>
  <c r="AW136" i="25"/>
  <c r="AY136" i="25" s="1"/>
  <c r="AZ136" i="25" s="1"/>
  <c r="BA136" i="25" s="1"/>
  <c r="AX136" i="25"/>
  <c r="BF154" i="24"/>
  <c r="BE154" i="24"/>
  <c r="BG154" i="24" s="1"/>
  <c r="BH154" i="24" s="1"/>
  <c r="BI154" i="24" s="1"/>
  <c r="AY85" i="25"/>
  <c r="AZ85" i="25" s="1"/>
  <c r="BA85" i="25" s="1"/>
  <c r="AW227" i="17"/>
  <c r="AX227" i="17" s="1"/>
  <c r="AY227" i="17" s="1"/>
  <c r="AV37" i="17"/>
  <c r="AU37" i="17"/>
  <c r="BF355" i="25"/>
  <c r="BG355" i="25" s="1"/>
  <c r="BH355" i="25" s="1"/>
  <c r="AX297" i="24"/>
  <c r="AW297" i="24"/>
  <c r="AY390" i="24"/>
  <c r="AZ390" i="24" s="1"/>
  <c r="BA390" i="24" s="1"/>
  <c r="AW391" i="25"/>
  <c r="AX391" i="25"/>
  <c r="AY391" i="25" s="1"/>
  <c r="AZ391" i="25" s="1"/>
  <c r="BA391" i="25" s="1"/>
  <c r="AY655" i="25"/>
  <c r="AZ655" i="25" s="1"/>
  <c r="BA655" i="25" s="1"/>
  <c r="AX532" i="25"/>
  <c r="AW532" i="25"/>
  <c r="AY532" i="25" s="1"/>
  <c r="AZ532" i="25" s="1"/>
  <c r="BA532" i="25" s="1"/>
  <c r="AU244" i="17"/>
  <c r="AW244" i="17" s="1"/>
  <c r="AX244" i="17" s="1"/>
  <c r="AY244" i="17" s="1"/>
  <c r="AV244" i="17"/>
  <c r="AW195" i="17"/>
  <c r="AX195" i="17" s="1"/>
  <c r="AY195" i="17" s="1"/>
  <c r="AX303" i="23"/>
  <c r="AW303" i="23"/>
  <c r="AV336" i="24"/>
  <c r="AY336" i="24" s="1"/>
  <c r="AZ336" i="24" s="1"/>
  <c r="BA336" i="24" s="1"/>
  <c r="AU58" i="17"/>
  <c r="AV58" i="17"/>
  <c r="AW99" i="25"/>
  <c r="AY99" i="25" s="1"/>
  <c r="AZ99" i="25" s="1"/>
  <c r="BA99" i="25" s="1"/>
  <c r="AX99" i="25"/>
  <c r="AY658" i="23"/>
  <c r="AZ658" i="23" s="1"/>
  <c r="BA658" i="23" s="1"/>
  <c r="BF246" i="23"/>
  <c r="BE246" i="23"/>
  <c r="AW285" i="25"/>
  <c r="AX285" i="25"/>
  <c r="AY659" i="25"/>
  <c r="AZ659" i="25" s="1"/>
  <c r="BA659" i="25" s="1"/>
  <c r="AY173" i="25"/>
  <c r="AZ173" i="25" s="1"/>
  <c r="BA173" i="25" s="1"/>
  <c r="AY527" i="25"/>
  <c r="AZ527" i="25" s="1"/>
  <c r="BA527" i="25" s="1"/>
  <c r="BF635" i="23"/>
  <c r="BE635" i="23"/>
  <c r="BG635" i="23" s="1"/>
  <c r="BH635" i="23" s="1"/>
  <c r="BI635" i="23" s="1"/>
  <c r="AX46" i="25"/>
  <c r="AW46" i="25"/>
  <c r="AY46" i="25" s="1"/>
  <c r="AZ46" i="25" s="1"/>
  <c r="BA46" i="25" s="1"/>
  <c r="BF408" i="25"/>
  <c r="BG408" i="25" s="1"/>
  <c r="BH408" i="25" s="1"/>
  <c r="AV450" i="25"/>
  <c r="BE371" i="24"/>
  <c r="BG371" i="24" s="1"/>
  <c r="BH371" i="24" s="1"/>
  <c r="BI371" i="24" s="1"/>
  <c r="BF371" i="24"/>
  <c r="AW129" i="17"/>
  <c r="AX129" i="17" s="1"/>
  <c r="AY129" i="17" s="1"/>
  <c r="AX2" i="24"/>
  <c r="AW2" i="24"/>
  <c r="AX347" i="24"/>
  <c r="AW347" i="24"/>
  <c r="AY347" i="24" s="1"/>
  <c r="AZ347" i="24" s="1"/>
  <c r="BA347" i="24" s="1"/>
  <c r="AW40" i="23"/>
  <c r="AY40" i="23" s="1"/>
  <c r="AZ40" i="23" s="1"/>
  <c r="BA40" i="23" s="1"/>
  <c r="AX40" i="23"/>
  <c r="AU483" i="17"/>
  <c r="AW483" i="17" s="1"/>
  <c r="AX483" i="17" s="1"/>
  <c r="AY483" i="17" s="1"/>
  <c r="AV483" i="17"/>
  <c r="AW138" i="25"/>
  <c r="AY138" i="25" s="1"/>
  <c r="AZ138" i="25" s="1"/>
  <c r="BA138" i="25" s="1"/>
  <c r="AX138" i="25"/>
  <c r="BD652" i="17"/>
  <c r="BE652" i="17" s="1"/>
  <c r="BF652" i="17" s="1"/>
  <c r="AW180" i="24"/>
  <c r="AY180" i="24" s="1"/>
  <c r="AZ180" i="24" s="1"/>
  <c r="BA180" i="24" s="1"/>
  <c r="AX180" i="24"/>
  <c r="AY652" i="24"/>
  <c r="AZ652" i="24" s="1"/>
  <c r="BA652" i="24" s="1"/>
  <c r="AV275" i="17"/>
  <c r="AU275" i="17"/>
  <c r="AW275" i="17" s="1"/>
  <c r="AX275" i="17" s="1"/>
  <c r="AY275" i="17" s="1"/>
  <c r="AX14" i="25"/>
  <c r="AW14" i="25"/>
  <c r="AY14" i="25" s="1"/>
  <c r="AZ14" i="25" s="1"/>
  <c r="BA14" i="25" s="1"/>
  <c r="AY85" i="23"/>
  <c r="AZ85" i="23" s="1"/>
  <c r="BA85" i="23" s="1"/>
  <c r="AT521" i="17"/>
  <c r="AW521" i="17" s="1"/>
  <c r="AX521" i="17" s="1"/>
  <c r="AY521" i="17" s="1"/>
  <c r="AY57" i="24"/>
  <c r="AZ57" i="24" s="1"/>
  <c r="BA57" i="24" s="1"/>
  <c r="AY297" i="25"/>
  <c r="AZ297" i="25" s="1"/>
  <c r="BA297" i="25" s="1"/>
  <c r="AW109" i="24"/>
  <c r="AX109" i="24"/>
  <c r="AW287" i="23"/>
  <c r="AX287" i="23"/>
  <c r="AW401" i="17"/>
  <c r="AX401" i="17" s="1"/>
  <c r="AY401" i="17" s="1"/>
  <c r="AX139" i="25"/>
  <c r="AW139" i="25"/>
  <c r="BG90" i="23"/>
  <c r="BH90" i="23" s="1"/>
  <c r="BI90" i="23" s="1"/>
  <c r="BE255" i="17"/>
  <c r="BF255" i="17" s="1"/>
  <c r="AY656" i="24"/>
  <c r="AZ656" i="24" s="1"/>
  <c r="BA656" i="24" s="1"/>
  <c r="AV274" i="17"/>
  <c r="AU274" i="17"/>
  <c r="AX525" i="25"/>
  <c r="AW525" i="25"/>
  <c r="AY525" i="25" s="1"/>
  <c r="AZ525" i="25" s="1"/>
  <c r="BA525" i="25" s="1"/>
  <c r="AU408" i="25"/>
  <c r="AY557" i="23"/>
  <c r="AZ557" i="23" s="1"/>
  <c r="BA557" i="23" s="1"/>
  <c r="AY445" i="23"/>
  <c r="AZ445" i="23" s="1"/>
  <c r="BA445" i="23" s="1"/>
  <c r="AY394" i="25"/>
  <c r="AZ394" i="25" s="1"/>
  <c r="BA394" i="25" s="1"/>
  <c r="AY341" i="23"/>
  <c r="AZ341" i="23" s="1"/>
  <c r="BA341" i="23" s="1"/>
  <c r="AY43" i="25"/>
  <c r="AZ43" i="25" s="1"/>
  <c r="BA43" i="25" s="1"/>
  <c r="AW248" i="23"/>
  <c r="AX248" i="23"/>
  <c r="AY248" i="23" s="1"/>
  <c r="AZ248" i="23" s="1"/>
  <c r="BA248" i="23" s="1"/>
  <c r="AY86" i="23"/>
  <c r="AZ86" i="23" s="1"/>
  <c r="BA86" i="23" s="1"/>
  <c r="AX142" i="25"/>
  <c r="AW142" i="25"/>
  <c r="AY142" i="25" s="1"/>
  <c r="AZ142" i="25" s="1"/>
  <c r="BA142" i="25" s="1"/>
  <c r="AY622" i="25"/>
  <c r="AZ622" i="25" s="1"/>
  <c r="BA622" i="25" s="1"/>
  <c r="AW117" i="17"/>
  <c r="AX117" i="17" s="1"/>
  <c r="AY117" i="17" s="1"/>
  <c r="AW365" i="17"/>
  <c r="AX365" i="17" s="1"/>
  <c r="AY365" i="17" s="1"/>
  <c r="AW194" i="17"/>
  <c r="AX194" i="17" s="1"/>
  <c r="AY194" i="17" s="1"/>
  <c r="BF438" i="25"/>
  <c r="BG438" i="25" s="1"/>
  <c r="BH438" i="25" s="1"/>
  <c r="AW37" i="24"/>
  <c r="AY37" i="24" s="1"/>
  <c r="AZ37" i="24" s="1"/>
  <c r="BA37" i="24" s="1"/>
  <c r="AX37" i="24"/>
  <c r="AW89" i="17"/>
  <c r="AX89" i="17" s="1"/>
  <c r="AY89" i="17" s="1"/>
  <c r="AY122" i="25"/>
  <c r="AZ122" i="25" s="1"/>
  <c r="BA122" i="25" s="1"/>
  <c r="AW386" i="17"/>
  <c r="AX386" i="17" s="1"/>
  <c r="AY386" i="17" s="1"/>
  <c r="AY658" i="25"/>
  <c r="AZ658" i="25" s="1"/>
  <c r="BA658" i="25" s="1"/>
  <c r="AW121" i="23"/>
  <c r="AY121" i="23" s="1"/>
  <c r="AZ121" i="23" s="1"/>
  <c r="BA121" i="23" s="1"/>
  <c r="AX121" i="23"/>
  <c r="AX21" i="23"/>
  <c r="AW21" i="23"/>
  <c r="AY21" i="23" s="1"/>
  <c r="AZ21" i="23" s="1"/>
  <c r="BA21" i="23" s="1"/>
  <c r="AX493" i="23"/>
  <c r="AW493" i="23"/>
  <c r="AY493" i="23" s="1"/>
  <c r="AZ493" i="23" s="1"/>
  <c r="BA493" i="23" s="1"/>
  <c r="AX217" i="23"/>
  <c r="AW217" i="23"/>
  <c r="AY217" i="23" s="1"/>
  <c r="AZ217" i="23" s="1"/>
  <c r="BA217" i="23" s="1"/>
  <c r="AX155" i="23"/>
  <c r="AW155" i="23"/>
  <c r="AY155" i="23" s="1"/>
  <c r="AZ155" i="23" s="1"/>
  <c r="BA155" i="23" s="1"/>
  <c r="AW277" i="25"/>
  <c r="AY277" i="25" s="1"/>
  <c r="AZ277" i="25" s="1"/>
  <c r="BA277" i="25" s="1"/>
  <c r="AX277" i="25"/>
  <c r="AX158" i="25"/>
  <c r="AW158" i="25"/>
  <c r="AY158" i="25" s="1"/>
  <c r="AZ158" i="25" s="1"/>
  <c r="BA158" i="25" s="1"/>
  <c r="BE594" i="23"/>
  <c r="BG594" i="23" s="1"/>
  <c r="BH594" i="23" s="1"/>
  <c r="BI594" i="23" s="1"/>
  <c r="BF594" i="23"/>
  <c r="AX340" i="23"/>
  <c r="AW340" i="23"/>
  <c r="AY340" i="23" s="1"/>
  <c r="AZ340" i="23" s="1"/>
  <c r="BA340" i="23" s="1"/>
  <c r="AX91" i="25"/>
  <c r="AW91" i="25"/>
  <c r="AY91" i="25" s="1"/>
  <c r="AZ91" i="25" s="1"/>
  <c r="BA91" i="25" s="1"/>
  <c r="AU493" i="17"/>
  <c r="AV493" i="17"/>
  <c r="AW305" i="17"/>
  <c r="AX305" i="17" s="1"/>
  <c r="AY305" i="17" s="1"/>
  <c r="AX94" i="25"/>
  <c r="AW94" i="25"/>
  <c r="AY94" i="25" s="1"/>
  <c r="AZ94" i="25" s="1"/>
  <c r="BA94" i="25" s="1"/>
  <c r="AW416" i="24"/>
  <c r="AY416" i="24" s="1"/>
  <c r="AZ416" i="24" s="1"/>
  <c r="BA416" i="24" s="1"/>
  <c r="AX416" i="24"/>
  <c r="AV600" i="17"/>
  <c r="AU600" i="17"/>
  <c r="AY59" i="23"/>
  <c r="AZ59" i="23" s="1"/>
  <c r="BA59" i="23" s="1"/>
  <c r="AV515" i="23"/>
  <c r="AX331" i="25"/>
  <c r="AW331" i="25"/>
  <c r="AX163" i="25"/>
  <c r="AW163" i="25"/>
  <c r="AY163" i="25" s="1"/>
  <c r="AZ163" i="25" s="1"/>
  <c r="BA163" i="25" s="1"/>
  <c r="AX306" i="23"/>
  <c r="AW306" i="23"/>
  <c r="AY306" i="23" s="1"/>
  <c r="AZ306" i="23" s="1"/>
  <c r="BA306" i="23" s="1"/>
  <c r="AX398" i="25"/>
  <c r="AW398" i="25"/>
  <c r="AY398" i="25" s="1"/>
  <c r="AZ398" i="25" s="1"/>
  <c r="BA398" i="25" s="1"/>
  <c r="AW348" i="23"/>
  <c r="AX348" i="23"/>
  <c r="AX355" i="25"/>
  <c r="AW355" i="25"/>
  <c r="AY355" i="25" s="1"/>
  <c r="AZ355" i="25" s="1"/>
  <c r="BA355" i="25" s="1"/>
  <c r="AX161" i="24"/>
  <c r="AW161" i="24"/>
  <c r="AY161" i="24" s="1"/>
  <c r="AZ161" i="24" s="1"/>
  <c r="BA161" i="24" s="1"/>
  <c r="AU305" i="17"/>
  <c r="AV305" i="17"/>
  <c r="AY175" i="24"/>
  <c r="AZ175" i="24" s="1"/>
  <c r="BA175" i="24" s="1"/>
  <c r="AX67" i="25"/>
  <c r="AW67" i="25"/>
  <c r="AY67" i="25" s="1"/>
  <c r="AZ67" i="25" s="1"/>
  <c r="BA67" i="25" s="1"/>
  <c r="BG50" i="23"/>
  <c r="BH50" i="23" s="1"/>
  <c r="BI50" i="23" s="1"/>
  <c r="BM30" i="23" s="1"/>
  <c r="BM32" i="23" s="1"/>
  <c r="AX63" i="23"/>
  <c r="AY63" i="23" s="1"/>
  <c r="AZ63" i="23" s="1"/>
  <c r="BA63" i="23" s="1"/>
  <c r="AW63" i="23"/>
  <c r="AY77" i="25"/>
  <c r="AZ77" i="25" s="1"/>
  <c r="BA77" i="25" s="1"/>
  <c r="AX89" i="24"/>
  <c r="AW89" i="24"/>
  <c r="AY89" i="24" s="1"/>
  <c r="AZ89" i="24" s="1"/>
  <c r="BA89" i="24" s="1"/>
  <c r="AW631" i="23"/>
  <c r="AX631" i="23"/>
  <c r="AW106" i="25"/>
  <c r="AY106" i="25" s="1"/>
  <c r="AZ106" i="25" s="1"/>
  <c r="BA106" i="25" s="1"/>
  <c r="AX106" i="25"/>
  <c r="AW59" i="23"/>
  <c r="AX59" i="23"/>
  <c r="AX536" i="24"/>
  <c r="AW536" i="24"/>
  <c r="AY536" i="24" s="1"/>
  <c r="AZ536" i="24" s="1"/>
  <c r="BA536" i="24" s="1"/>
  <c r="AX79" i="23"/>
  <c r="AW79" i="23"/>
  <c r="AY79" i="23" s="1"/>
  <c r="AZ79" i="23" s="1"/>
  <c r="BA79" i="23" s="1"/>
  <c r="AX159" i="25"/>
  <c r="AW159" i="25"/>
  <c r="AY159" i="25" s="1"/>
  <c r="AZ159" i="25" s="1"/>
  <c r="BA159" i="25" s="1"/>
  <c r="AW403" i="17"/>
  <c r="AX403" i="17" s="1"/>
  <c r="AY403" i="17" s="1"/>
  <c r="AX99" i="24"/>
  <c r="AW99" i="24"/>
  <c r="AY99" i="24" s="1"/>
  <c r="AZ99" i="24" s="1"/>
  <c r="BA99" i="24" s="1"/>
  <c r="AW53" i="23"/>
  <c r="AX53" i="23"/>
  <c r="AY53" i="23" s="1"/>
  <c r="AZ53" i="23" s="1"/>
  <c r="BA53" i="23" s="1"/>
  <c r="AU119" i="17"/>
  <c r="AV119" i="17"/>
  <c r="AX374" i="25"/>
  <c r="AW374" i="25"/>
  <c r="AY374" i="25" s="1"/>
  <c r="AZ374" i="25" s="1"/>
  <c r="BA374" i="25" s="1"/>
  <c r="AW355" i="17"/>
  <c r="AX355" i="17" s="1"/>
  <c r="AY355" i="17" s="1"/>
  <c r="AW310" i="17"/>
  <c r="AX310" i="17" s="1"/>
  <c r="AY310" i="17" s="1"/>
  <c r="AX65" i="23"/>
  <c r="AW65" i="23"/>
  <c r="AY104" i="25"/>
  <c r="AZ104" i="25" s="1"/>
  <c r="BA104" i="25" s="1"/>
  <c r="AY303" i="23"/>
  <c r="AZ303" i="23" s="1"/>
  <c r="BA303" i="23" s="1"/>
  <c r="AY187" i="24"/>
  <c r="AZ187" i="24" s="1"/>
  <c r="BA187" i="24" s="1"/>
  <c r="AX179" i="23"/>
  <c r="AW179" i="23"/>
  <c r="AW153" i="23"/>
  <c r="AY153" i="23" s="1"/>
  <c r="AZ153" i="23" s="1"/>
  <c r="BA153" i="23" s="1"/>
  <c r="AX153" i="23"/>
  <c r="BG156" i="24"/>
  <c r="BH156" i="24" s="1"/>
  <c r="BI156" i="24" s="1"/>
  <c r="AV346" i="17"/>
  <c r="AU346" i="17"/>
  <c r="AX187" i="25"/>
  <c r="AW187" i="25"/>
  <c r="AY187" i="25" s="1"/>
  <c r="AZ187" i="25" s="1"/>
  <c r="BA187" i="25" s="1"/>
  <c r="AW237" i="25"/>
  <c r="AY237" i="25" s="1"/>
  <c r="AZ237" i="25" s="1"/>
  <c r="BA237" i="25" s="1"/>
  <c r="AX237" i="25"/>
  <c r="AU246" i="23"/>
  <c r="AY438" i="23"/>
  <c r="AZ438" i="23" s="1"/>
  <c r="BA438" i="23" s="1"/>
  <c r="AV621" i="17"/>
  <c r="AU621" i="17"/>
  <c r="AX139" i="24"/>
  <c r="AW139" i="24"/>
  <c r="AY139" i="24" s="1"/>
  <c r="AZ139" i="24" s="1"/>
  <c r="BA139" i="24" s="1"/>
  <c r="BE631" i="23"/>
  <c r="BG631" i="23" s="1"/>
  <c r="BH631" i="23" s="1"/>
  <c r="BI631" i="23" s="1"/>
  <c r="BF631" i="23"/>
  <c r="BF450" i="25"/>
  <c r="BG450" i="25" s="1"/>
  <c r="BH450" i="25" s="1"/>
  <c r="AX371" i="24"/>
  <c r="AW371" i="24"/>
  <c r="AY371" i="24" s="1"/>
  <c r="AZ371" i="24" s="1"/>
  <c r="BA371" i="24" s="1"/>
  <c r="AX286" i="23"/>
  <c r="AW286" i="23"/>
  <c r="AY286" i="23" s="1"/>
  <c r="AZ286" i="23" s="1"/>
  <c r="BA286" i="23" s="1"/>
  <c r="AX528" i="24"/>
  <c r="AW528" i="24"/>
  <c r="AY528" i="24" s="1"/>
  <c r="AZ528" i="24" s="1"/>
  <c r="BA528" i="24" s="1"/>
  <c r="BG321" i="23"/>
  <c r="BH321" i="23" s="1"/>
  <c r="BI321" i="23" s="1"/>
  <c r="AW12" i="25"/>
  <c r="AX12" i="25"/>
  <c r="AT652" i="17"/>
  <c r="AY110" i="23"/>
  <c r="AZ110" i="23" s="1"/>
  <c r="BA110" i="23" s="1"/>
  <c r="AV190" i="17"/>
  <c r="AU190" i="17"/>
  <c r="AW190" i="17" s="1"/>
  <c r="AX190" i="17" s="1"/>
  <c r="AY190" i="17" s="1"/>
  <c r="AX530" i="25"/>
  <c r="AW530" i="25"/>
  <c r="AY530" i="25" s="1"/>
  <c r="AZ530" i="25" s="1"/>
  <c r="BA530" i="25" s="1"/>
  <c r="AV48" i="17"/>
  <c r="AU48" i="17"/>
  <c r="AW48" i="17" s="1"/>
  <c r="AX48" i="17" s="1"/>
  <c r="AY48" i="17" s="1"/>
  <c r="AW543" i="17"/>
  <c r="AX543" i="17" s="1"/>
  <c r="AY543" i="17" s="1"/>
  <c r="AX290" i="24"/>
  <c r="AW290" i="24"/>
  <c r="AY290" i="24" s="1"/>
  <c r="AZ290" i="24" s="1"/>
  <c r="BA290" i="24" s="1"/>
  <c r="AY452" i="23"/>
  <c r="AZ452" i="23" s="1"/>
  <c r="BA452" i="23" s="1"/>
  <c r="AS644" i="17"/>
  <c r="AX359" i="23"/>
  <c r="AW359" i="23"/>
  <c r="AY359" i="23" s="1"/>
  <c r="AZ359" i="23" s="1"/>
  <c r="BA359" i="23" s="1"/>
  <c r="AS654" i="17"/>
  <c r="AT255" i="17"/>
  <c r="AY130" i="23"/>
  <c r="AZ130" i="23" s="1"/>
  <c r="BA130" i="23" s="1"/>
  <c r="AY39" i="25"/>
  <c r="AZ39" i="25" s="1"/>
  <c r="BA39" i="25" s="1"/>
  <c r="AX48" i="25"/>
  <c r="AW48" i="25"/>
  <c r="AY48" i="25" s="1"/>
  <c r="AZ48" i="25" s="1"/>
  <c r="BA48" i="25" s="1"/>
  <c r="AX2" i="25"/>
  <c r="AW2" i="25"/>
  <c r="AY2" i="25" s="1"/>
  <c r="AZ2" i="25" s="1"/>
  <c r="BA2" i="25" s="1"/>
  <c r="AW94" i="24"/>
  <c r="AX94" i="24"/>
  <c r="AY94" i="24" s="1"/>
  <c r="AZ94" i="24" s="1"/>
  <c r="BA94" i="24" s="1"/>
  <c r="AW47" i="23"/>
  <c r="AY47" i="23" s="1"/>
  <c r="AZ47" i="23" s="1"/>
  <c r="BA47" i="23" s="1"/>
  <c r="AX47" i="23"/>
  <c r="AX533" i="25"/>
  <c r="AW533" i="25"/>
  <c r="AV331" i="25"/>
  <c r="AY331" i="25" s="1"/>
  <c r="AZ331" i="25" s="1"/>
  <c r="BA331" i="25" s="1"/>
  <c r="BF450" i="24"/>
  <c r="BE450" i="24"/>
  <c r="AY56" i="23"/>
  <c r="AZ56" i="23" s="1"/>
  <c r="BA56" i="23" s="1"/>
  <c r="AY89" i="23"/>
  <c r="AZ89" i="23" s="1"/>
  <c r="BA89" i="23" s="1"/>
  <c r="AX29" i="25"/>
  <c r="AW29" i="25"/>
  <c r="AY29" i="25" s="1"/>
  <c r="AZ29" i="25" s="1"/>
  <c r="BA29" i="25" s="1"/>
  <c r="AV561" i="23"/>
  <c r="AY561" i="23" s="1"/>
  <c r="AZ561" i="23" s="1"/>
  <c r="BA561" i="23" s="1"/>
  <c r="AX337" i="23"/>
  <c r="AW337" i="23"/>
  <c r="AX123" i="23"/>
  <c r="AW123" i="23"/>
  <c r="AY123" i="23" s="1"/>
  <c r="AZ123" i="23" s="1"/>
  <c r="BA123" i="23" s="1"/>
  <c r="BF390" i="24"/>
  <c r="BE390" i="24"/>
  <c r="BG390" i="24" s="1"/>
  <c r="BH390" i="24" s="1"/>
  <c r="BI390" i="24" s="1"/>
  <c r="AW658" i="24"/>
  <c r="AY658" i="24" s="1"/>
  <c r="AZ658" i="24" s="1"/>
  <c r="BA658" i="24" s="1"/>
  <c r="AX658" i="24"/>
  <c r="AX437" i="24"/>
  <c r="AW437" i="24"/>
  <c r="AY437" i="24" s="1"/>
  <c r="AZ437" i="24" s="1"/>
  <c r="BA437" i="24" s="1"/>
  <c r="BD651" i="17"/>
  <c r="BE651" i="17" s="1"/>
  <c r="BF651" i="17" s="1"/>
  <c r="AW377" i="24"/>
  <c r="AY377" i="24" s="1"/>
  <c r="AZ377" i="24" s="1"/>
  <c r="BA377" i="24" s="1"/>
  <c r="AX377" i="24"/>
  <c r="AW451" i="23"/>
  <c r="AY451" i="23" s="1"/>
  <c r="AZ451" i="23" s="1"/>
  <c r="BA451" i="23" s="1"/>
  <c r="AX451" i="23"/>
  <c r="AW618" i="23"/>
  <c r="AY618" i="23" s="1"/>
  <c r="AZ618" i="23" s="1"/>
  <c r="BA618" i="23" s="1"/>
  <c r="AX618" i="23"/>
  <c r="AW20" i="24"/>
  <c r="AX20" i="24"/>
  <c r="AV47" i="17"/>
  <c r="AU47" i="17"/>
  <c r="AW47" i="17" s="1"/>
  <c r="AX47" i="17" s="1"/>
  <c r="AY47" i="17" s="1"/>
  <c r="AW143" i="25"/>
  <c r="AY143" i="25" s="1"/>
  <c r="AZ143" i="25" s="1"/>
  <c r="BA143" i="25" s="1"/>
  <c r="AX143" i="25"/>
  <c r="AW241" i="17"/>
  <c r="AX241" i="17" s="1"/>
  <c r="AY241" i="17" s="1"/>
  <c r="AU299" i="17"/>
  <c r="AW299" i="17" s="1"/>
  <c r="AX299" i="17" s="1"/>
  <c r="AY299" i="17" s="1"/>
  <c r="AV299" i="17"/>
  <c r="AW480" i="17"/>
  <c r="AX480" i="17" s="1"/>
  <c r="AY480" i="17" s="1"/>
  <c r="AW249" i="23"/>
  <c r="AY249" i="23" s="1"/>
  <c r="AZ249" i="23" s="1"/>
  <c r="BA249" i="23" s="1"/>
  <c r="AX249" i="23"/>
  <c r="AX355" i="23"/>
  <c r="AY355" i="23" s="1"/>
  <c r="AZ355" i="23" s="1"/>
  <c r="BA355" i="23" s="1"/>
  <c r="AW355" i="23"/>
  <c r="BG323" i="24"/>
  <c r="BH323" i="24" s="1"/>
  <c r="BI323" i="24" s="1"/>
  <c r="AX108" i="25"/>
  <c r="AW108" i="25"/>
  <c r="AY108" i="25" s="1"/>
  <c r="AZ108" i="25" s="1"/>
  <c r="BA108" i="25" s="1"/>
  <c r="AX631" i="25"/>
  <c r="AW631" i="25"/>
  <c r="AY631" i="25" s="1"/>
  <c r="AZ631" i="25" s="1"/>
  <c r="BA631" i="25" s="1"/>
  <c r="AY343" i="25"/>
  <c r="AZ343" i="25" s="1"/>
  <c r="BA343" i="25" s="1"/>
  <c r="AW26" i="17"/>
  <c r="AX26" i="17" s="1"/>
  <c r="AY26" i="17" s="1"/>
  <c r="BG415" i="24"/>
  <c r="BH415" i="24" s="1"/>
  <c r="BI415" i="24" s="1"/>
  <c r="AU140" i="17"/>
  <c r="AW140" i="17" s="1"/>
  <c r="AX140" i="17" s="1"/>
  <c r="AY140" i="17" s="1"/>
  <c r="AV140" i="17"/>
  <c r="AV7" i="17"/>
  <c r="AU7" i="17"/>
  <c r="AW7" i="17" s="1"/>
  <c r="AX7" i="17" s="1"/>
  <c r="AY7" i="17" s="1"/>
  <c r="BE598" i="17"/>
  <c r="BF598" i="17" s="1"/>
  <c r="AW29" i="23"/>
  <c r="AY29" i="23" s="1"/>
  <c r="AZ29" i="23" s="1"/>
  <c r="BA29" i="23" s="1"/>
  <c r="AX29" i="23"/>
  <c r="AY112" i="24"/>
  <c r="AZ112" i="24" s="1"/>
  <c r="BA112" i="24" s="1"/>
  <c r="AX17" i="24"/>
  <c r="AW17" i="24"/>
  <c r="AY17" i="24" s="1"/>
  <c r="AZ17" i="24" s="1"/>
  <c r="BA17" i="24" s="1"/>
  <c r="AY511" i="23"/>
  <c r="AZ511" i="23" s="1"/>
  <c r="BA511" i="23" s="1"/>
  <c r="AX10" i="24"/>
  <c r="AW10" i="24"/>
  <c r="AY10" i="24" s="1"/>
  <c r="AZ10" i="24" s="1"/>
  <c r="BA10" i="24" s="1"/>
  <c r="AW346" i="24"/>
  <c r="AX346" i="24"/>
  <c r="AX259" i="24"/>
  <c r="AW259" i="24"/>
  <c r="AY259" i="24" s="1"/>
  <c r="AZ259" i="24" s="1"/>
  <c r="BA259" i="24" s="1"/>
  <c r="BG599" i="23"/>
  <c r="BH599" i="23" s="1"/>
  <c r="BI599" i="23" s="1"/>
  <c r="AW206" i="17"/>
  <c r="AX206" i="17" s="1"/>
  <c r="AY206" i="17" s="1"/>
  <c r="AU23" i="17"/>
  <c r="AW23" i="17" s="1"/>
  <c r="AX23" i="17" s="1"/>
  <c r="AY23" i="17" s="1"/>
  <c r="AV23" i="17"/>
  <c r="AY180" i="23"/>
  <c r="AZ180" i="23" s="1"/>
  <c r="BA180" i="23" s="1"/>
  <c r="BG295" i="23"/>
  <c r="BH295" i="23" s="1"/>
  <c r="BI295" i="23" s="1"/>
  <c r="AW399" i="17"/>
  <c r="AX399" i="17" s="1"/>
  <c r="AY399" i="17" s="1"/>
  <c r="AV466" i="17"/>
  <c r="AU466" i="17"/>
  <c r="AW466" i="17" s="1"/>
  <c r="AX466" i="17" s="1"/>
  <c r="AY466" i="17" s="1"/>
  <c r="AX199" i="23"/>
  <c r="AW199" i="23"/>
  <c r="AY199" i="23" s="1"/>
  <c r="AZ199" i="23" s="1"/>
  <c r="BA199" i="23" s="1"/>
  <c r="AW103" i="24"/>
  <c r="AY103" i="24" s="1"/>
  <c r="AZ103" i="24" s="1"/>
  <c r="BA103" i="24" s="1"/>
  <c r="AX103" i="24"/>
  <c r="AX526" i="25"/>
  <c r="AW526" i="25"/>
  <c r="AY526" i="25" s="1"/>
  <c r="AZ526" i="25" s="1"/>
  <c r="BA526" i="25" s="1"/>
  <c r="AX291" i="23"/>
  <c r="AW291" i="23"/>
  <c r="AY291" i="23" s="1"/>
  <c r="AZ291" i="23" s="1"/>
  <c r="BA291" i="23" s="1"/>
  <c r="AX21" i="25"/>
  <c r="AW21" i="25"/>
  <c r="AY21" i="25" s="1"/>
  <c r="AZ21" i="25" s="1"/>
  <c r="BA21" i="25" s="1"/>
  <c r="AX100" i="25"/>
  <c r="AW100" i="25"/>
  <c r="AY100" i="25" s="1"/>
  <c r="AZ100" i="25" s="1"/>
  <c r="BA100" i="25" s="1"/>
  <c r="AU151" i="17"/>
  <c r="AW151" i="17" s="1"/>
  <c r="AX151" i="17" s="1"/>
  <c r="AY151" i="17" s="1"/>
  <c r="AV151" i="17"/>
  <c r="AX154" i="24"/>
  <c r="AW154" i="24"/>
  <c r="AY154" i="24" s="1"/>
  <c r="AZ154" i="24" s="1"/>
  <c r="BA154" i="24" s="1"/>
  <c r="AW405" i="25"/>
  <c r="AY405" i="25" s="1"/>
  <c r="AZ405" i="25" s="1"/>
  <c r="BA405" i="25" s="1"/>
  <c r="AX405" i="25"/>
  <c r="AW628" i="24"/>
  <c r="AY628" i="24" s="1"/>
  <c r="AZ628" i="24" s="1"/>
  <c r="BA628" i="24" s="1"/>
  <c r="AX628" i="24"/>
  <c r="AT574" i="17"/>
  <c r="AU14" i="17"/>
  <c r="AW14" i="17" s="1"/>
  <c r="AX14" i="17" s="1"/>
  <c r="AY14" i="17" s="1"/>
  <c r="AV14" i="17"/>
  <c r="AS652" i="17"/>
  <c r="AX150" i="25"/>
  <c r="AW150" i="25"/>
  <c r="AY150" i="25" s="1"/>
  <c r="AZ150" i="25" s="1"/>
  <c r="BA150" i="25" s="1"/>
  <c r="AW132" i="17"/>
  <c r="AX132" i="17" s="1"/>
  <c r="AY132" i="17" s="1"/>
  <c r="AX3" i="24"/>
  <c r="AW3" i="24"/>
  <c r="AY3" i="24" s="1"/>
  <c r="AZ3" i="24" s="1"/>
  <c r="BA3" i="24" s="1"/>
  <c r="AV124" i="17"/>
  <c r="AU124" i="17"/>
  <c r="AW124" i="17" s="1"/>
  <c r="AX124" i="17" s="1"/>
  <c r="AY124" i="17" s="1"/>
  <c r="AY285" i="25"/>
  <c r="AZ285" i="25" s="1"/>
  <c r="BA285" i="25" s="1"/>
  <c r="AY153" i="24"/>
  <c r="AZ153" i="24" s="1"/>
  <c r="BA153" i="24" s="1"/>
  <c r="AX281" i="25"/>
  <c r="AW281" i="25"/>
  <c r="AY281" i="25" s="1"/>
  <c r="AZ281" i="25" s="1"/>
  <c r="BA281" i="25" s="1"/>
  <c r="AW526" i="24"/>
  <c r="AY526" i="24" s="1"/>
  <c r="AZ526" i="24" s="1"/>
  <c r="BA526" i="24" s="1"/>
  <c r="AX526" i="24"/>
  <c r="AW550" i="17"/>
  <c r="AX550" i="17" s="1"/>
  <c r="AY550" i="17" s="1"/>
  <c r="AW41" i="23"/>
  <c r="AY41" i="23" s="1"/>
  <c r="AZ41" i="23" s="1"/>
  <c r="BA41" i="23" s="1"/>
  <c r="AX41" i="23"/>
  <c r="AX202" i="25"/>
  <c r="AW202" i="25"/>
  <c r="AY202" i="25" s="1"/>
  <c r="AZ202" i="25" s="1"/>
  <c r="BA202" i="25" s="1"/>
  <c r="AW570" i="17"/>
  <c r="AX570" i="17" s="1"/>
  <c r="AY570" i="17" s="1"/>
  <c r="AW157" i="24"/>
  <c r="AX157" i="24"/>
  <c r="AX531" i="25"/>
  <c r="AW531" i="25"/>
  <c r="AY531" i="25" s="1"/>
  <c r="AZ531" i="25" s="1"/>
  <c r="BA531" i="25" s="1"/>
  <c r="AX358" i="23"/>
  <c r="AW358" i="23"/>
  <c r="AY2" i="24"/>
  <c r="AZ2" i="24" s="1"/>
  <c r="BA2" i="24" s="1"/>
  <c r="AX117" i="24"/>
  <c r="AW117" i="24"/>
  <c r="AY117" i="24" s="1"/>
  <c r="AZ117" i="24" s="1"/>
  <c r="BA117" i="24" s="1"/>
  <c r="AY233" i="23"/>
  <c r="AZ233" i="23" s="1"/>
  <c r="BA233" i="23" s="1"/>
  <c r="BG246" i="23"/>
  <c r="BH246" i="23" s="1"/>
  <c r="BI246" i="23" s="1"/>
  <c r="AY13" i="24"/>
  <c r="AZ13" i="24" s="1"/>
  <c r="BA13" i="24" s="1"/>
  <c r="AX55" i="24"/>
  <c r="AW55" i="24"/>
  <c r="AY552" i="23"/>
  <c r="AZ552" i="23" s="1"/>
  <c r="BA552" i="23" s="1"/>
  <c r="AY228" i="24"/>
  <c r="AZ228" i="24" s="1"/>
  <c r="BA228" i="24" s="1"/>
  <c r="AY305" i="24"/>
  <c r="AZ305" i="24" s="1"/>
  <c r="BA305" i="24" s="1"/>
  <c r="AX80" i="23"/>
  <c r="AW80" i="23"/>
  <c r="AY80" i="23" s="1"/>
  <c r="AZ80" i="23" s="1"/>
  <c r="BA80" i="23" s="1"/>
  <c r="AV524" i="17"/>
  <c r="AU524" i="17"/>
  <c r="AY618" i="24"/>
  <c r="AZ618" i="24" s="1"/>
  <c r="BA618" i="24" s="1"/>
  <c r="AW236" i="25"/>
  <c r="AY236" i="25" s="1"/>
  <c r="AZ236" i="25" s="1"/>
  <c r="BA236" i="25" s="1"/>
  <c r="AX236" i="25"/>
  <c r="AY617" i="23"/>
  <c r="AZ617" i="23" s="1"/>
  <c r="BA617" i="23" s="1"/>
  <c r="AX189" i="24"/>
  <c r="AW189" i="24"/>
  <c r="AY189" i="24" s="1"/>
  <c r="AZ189" i="24" s="1"/>
  <c r="BA189" i="24" s="1"/>
  <c r="AY252" i="25"/>
  <c r="AZ252" i="25" s="1"/>
  <c r="BA252" i="25" s="1"/>
  <c r="AX107" i="23"/>
  <c r="AW107" i="23"/>
  <c r="AY107" i="23" s="1"/>
  <c r="AZ107" i="23" s="1"/>
  <c r="BA107" i="23" s="1"/>
  <c r="AW251" i="17"/>
  <c r="AX251" i="17" s="1"/>
  <c r="AY251" i="17" s="1"/>
  <c r="AY142" i="23"/>
  <c r="AZ142" i="23" s="1"/>
  <c r="BA142" i="23" s="1"/>
  <c r="AY618" i="25"/>
  <c r="AZ618" i="25" s="1"/>
  <c r="BA618" i="25" s="1"/>
  <c r="AW70" i="25"/>
  <c r="AX70" i="25"/>
  <c r="AY70" i="25" s="1"/>
  <c r="AZ70" i="25" s="1"/>
  <c r="BA70" i="25" s="1"/>
  <c r="AY61" i="25"/>
  <c r="AZ61" i="25" s="1"/>
  <c r="BA61" i="25" s="1"/>
  <c r="AW30" i="24"/>
  <c r="AY30" i="24" s="1"/>
  <c r="AZ30" i="24" s="1"/>
  <c r="BA30" i="24" s="1"/>
  <c r="AX30" i="24"/>
  <c r="AU64" i="17"/>
  <c r="AW64" i="17" s="1"/>
  <c r="AX64" i="17" s="1"/>
  <c r="AY64" i="17" s="1"/>
  <c r="AV64" i="17"/>
  <c r="AX531" i="24"/>
  <c r="AW531" i="24"/>
  <c r="AY531" i="24" s="1"/>
  <c r="AZ531" i="24" s="1"/>
  <c r="BA531" i="24" s="1"/>
  <c r="AU74" i="17"/>
  <c r="AW74" i="17" s="1"/>
  <c r="AX74" i="17" s="1"/>
  <c r="AY74" i="17" s="1"/>
  <c r="AV74" i="17"/>
  <c r="AY535" i="24"/>
  <c r="AZ535" i="24" s="1"/>
  <c r="BA535" i="24" s="1"/>
  <c r="AV142" i="17"/>
  <c r="AU142" i="17"/>
  <c r="AW142" i="17" s="1"/>
  <c r="AX142" i="17" s="1"/>
  <c r="AY142" i="17" s="1"/>
  <c r="AW625" i="24"/>
  <c r="AY625" i="24" s="1"/>
  <c r="AZ625" i="24" s="1"/>
  <c r="BA625" i="24" s="1"/>
  <c r="AX625" i="24"/>
  <c r="AY186" i="23"/>
  <c r="AZ186" i="23" s="1"/>
  <c r="BA186" i="23" s="1"/>
  <c r="BM34" i="25" l="1"/>
  <c r="BM36" i="25" s="1"/>
  <c r="BJ34" i="17"/>
  <c r="BJ36" i="17" s="1"/>
  <c r="BM30" i="24"/>
  <c r="BM32" i="24" s="1"/>
  <c r="AY7" i="24"/>
  <c r="AZ7" i="24" s="1"/>
  <c r="BA7" i="24" s="1"/>
  <c r="AY313" i="24"/>
  <c r="AZ313" i="24" s="1"/>
  <c r="BA313" i="24" s="1"/>
  <c r="AW566" i="17"/>
  <c r="AX566" i="17" s="1"/>
  <c r="AY566" i="17" s="1"/>
  <c r="AX438" i="25"/>
  <c r="AW438" i="25"/>
  <c r="AY300" i="23"/>
  <c r="AZ300" i="23" s="1"/>
  <c r="BA300" i="23" s="1"/>
  <c r="AY436" i="23"/>
  <c r="AZ436" i="23" s="1"/>
  <c r="BA436" i="23" s="1"/>
  <c r="AV574" i="17"/>
  <c r="AU574" i="17"/>
  <c r="AX595" i="23"/>
  <c r="AW595" i="23"/>
  <c r="AY595" i="23" s="1"/>
  <c r="AZ595" i="23" s="1"/>
  <c r="BA595" i="23" s="1"/>
  <c r="AV255" i="17"/>
  <c r="AU255" i="17"/>
  <c r="AX594" i="23"/>
  <c r="AW594" i="23"/>
  <c r="AW415" i="24"/>
  <c r="AX415" i="24"/>
  <c r="AV652" i="17"/>
  <c r="AU652" i="17"/>
  <c r="AY533" i="25"/>
  <c r="AZ533" i="25" s="1"/>
  <c r="BA533" i="25" s="1"/>
  <c r="AY12" i="25"/>
  <c r="AZ12" i="25" s="1"/>
  <c r="BA12" i="25" s="1"/>
  <c r="AW621" i="17"/>
  <c r="AX621" i="17" s="1"/>
  <c r="AY621" i="17" s="1"/>
  <c r="AW346" i="17"/>
  <c r="AX346" i="17" s="1"/>
  <c r="AY346" i="17" s="1"/>
  <c r="AY348" i="23"/>
  <c r="AZ348" i="23" s="1"/>
  <c r="BA348" i="23" s="1"/>
  <c r="AX408" i="25"/>
  <c r="AW408" i="25"/>
  <c r="AY408" i="25" s="1"/>
  <c r="AZ408" i="25" s="1"/>
  <c r="BA408" i="25" s="1"/>
  <c r="AY31" i="23"/>
  <c r="AZ31" i="23" s="1"/>
  <c r="BA31" i="23" s="1"/>
  <c r="AW136" i="17"/>
  <c r="AX136" i="17" s="1"/>
  <c r="AY136" i="17" s="1"/>
  <c r="AY241" i="23"/>
  <c r="AZ241" i="23" s="1"/>
  <c r="BA241" i="23" s="1"/>
  <c r="AW600" i="17"/>
  <c r="AX600" i="17" s="1"/>
  <c r="AY600" i="17" s="1"/>
  <c r="AY71" i="23"/>
  <c r="AZ71" i="23" s="1"/>
  <c r="BA71" i="23" s="1"/>
  <c r="AY177" i="24"/>
  <c r="AZ177" i="24" s="1"/>
  <c r="BA177" i="24" s="1"/>
  <c r="AW342" i="17"/>
  <c r="AX342" i="17" s="1"/>
  <c r="AY342" i="17" s="1"/>
  <c r="AY6" i="24"/>
  <c r="AZ6" i="24" s="1"/>
  <c r="BA6" i="24" s="1"/>
  <c r="AY8" i="23"/>
  <c r="AZ8" i="23" s="1"/>
  <c r="BA8" i="23" s="1"/>
  <c r="AW168" i="17"/>
  <c r="AX168" i="17" s="1"/>
  <c r="AY168" i="17" s="1"/>
  <c r="AY514" i="23"/>
  <c r="AZ514" i="23" s="1"/>
  <c r="BA514" i="23" s="1"/>
  <c r="AW280" i="17"/>
  <c r="AX280" i="17" s="1"/>
  <c r="AY280" i="17" s="1"/>
  <c r="AU644" i="17"/>
  <c r="AW644" i="17" s="1"/>
  <c r="AX644" i="17" s="1"/>
  <c r="AY644" i="17" s="1"/>
  <c r="AV644" i="17"/>
  <c r="AY157" i="24"/>
  <c r="AZ157" i="24" s="1"/>
  <c r="BA157" i="24" s="1"/>
  <c r="AY65" i="23"/>
  <c r="AZ65" i="23" s="1"/>
  <c r="BA65" i="23" s="1"/>
  <c r="AW119" i="17"/>
  <c r="AX119" i="17" s="1"/>
  <c r="AY119" i="17" s="1"/>
  <c r="AY297" i="24"/>
  <c r="AZ297" i="24" s="1"/>
  <c r="BA297" i="24" s="1"/>
  <c r="AX515" i="23"/>
  <c r="AY515" i="23" s="1"/>
  <c r="AZ515" i="23" s="1"/>
  <c r="BA515" i="23" s="1"/>
  <c r="AW515" i="23"/>
  <c r="AY438" i="25"/>
  <c r="AZ438" i="25" s="1"/>
  <c r="BA438" i="25" s="1"/>
  <c r="AW537" i="17"/>
  <c r="AX537" i="17" s="1"/>
  <c r="AY537" i="17" s="1"/>
  <c r="AW609" i="17"/>
  <c r="AX609" i="17" s="1"/>
  <c r="AY609" i="17" s="1"/>
  <c r="AY105" i="24"/>
  <c r="AZ105" i="24" s="1"/>
  <c r="BA105" i="24" s="1"/>
  <c r="AY397" i="25"/>
  <c r="AZ397" i="25" s="1"/>
  <c r="BA397" i="25" s="1"/>
  <c r="AY133" i="24"/>
  <c r="AZ133" i="24" s="1"/>
  <c r="BA133" i="24" s="1"/>
  <c r="AY127" i="25"/>
  <c r="AZ127" i="25" s="1"/>
  <c r="BA127" i="25" s="1"/>
  <c r="AY407" i="25"/>
  <c r="AZ407" i="25" s="1"/>
  <c r="BA407" i="25" s="1"/>
  <c r="AY333" i="25"/>
  <c r="AZ333" i="25" s="1"/>
  <c r="BA333" i="25" s="1"/>
  <c r="AW525" i="17"/>
  <c r="AX525" i="17" s="1"/>
  <c r="AY525" i="17" s="1"/>
  <c r="AW199" i="17"/>
  <c r="AX199" i="17" s="1"/>
  <c r="AY199" i="17" s="1"/>
  <c r="AX657" i="23"/>
  <c r="AW657" i="23"/>
  <c r="AY657" i="23" s="1"/>
  <c r="AZ657" i="23" s="1"/>
  <c r="BA657" i="23" s="1"/>
  <c r="AX450" i="25"/>
  <c r="AW450" i="25"/>
  <c r="AY450" i="25" s="1"/>
  <c r="AZ450" i="25" s="1"/>
  <c r="BA450" i="25" s="1"/>
  <c r="AY20" i="24"/>
  <c r="AZ20" i="24" s="1"/>
  <c r="BA20" i="24" s="1"/>
  <c r="AY631" i="23"/>
  <c r="AZ631" i="23" s="1"/>
  <c r="BA631" i="23" s="1"/>
  <c r="AW493" i="17"/>
  <c r="AX493" i="17" s="1"/>
  <c r="AY493" i="17" s="1"/>
  <c r="AY287" i="23"/>
  <c r="AZ287" i="23" s="1"/>
  <c r="BA287" i="23" s="1"/>
  <c r="AY168" i="24"/>
  <c r="AZ168" i="24" s="1"/>
  <c r="BA168" i="24" s="1"/>
  <c r="AY208" i="23"/>
  <c r="AZ208" i="23" s="1"/>
  <c r="BA208" i="23" s="1"/>
  <c r="AY393" i="24"/>
  <c r="AZ393" i="24" s="1"/>
  <c r="BA393" i="24" s="1"/>
  <c r="AW534" i="17"/>
  <c r="AX534" i="17" s="1"/>
  <c r="AY534" i="17" s="1"/>
  <c r="AW574" i="17"/>
  <c r="AX574" i="17" s="1"/>
  <c r="AY574" i="17" s="1"/>
  <c r="AX246" i="23"/>
  <c r="AW246" i="23"/>
  <c r="AY246" i="23" s="1"/>
  <c r="AZ246" i="23" s="1"/>
  <c r="BA246" i="23" s="1"/>
  <c r="AY55" i="24"/>
  <c r="AZ55" i="24" s="1"/>
  <c r="BA55" i="24" s="1"/>
  <c r="AY358" i="23"/>
  <c r="AZ358" i="23" s="1"/>
  <c r="BA358" i="23" s="1"/>
  <c r="AY346" i="24"/>
  <c r="AZ346" i="24" s="1"/>
  <c r="BA346" i="24" s="1"/>
  <c r="AY337" i="23"/>
  <c r="AZ337" i="23" s="1"/>
  <c r="BA337" i="23" s="1"/>
  <c r="AW255" i="17"/>
  <c r="AX255" i="17" s="1"/>
  <c r="AY255" i="17" s="1"/>
  <c r="AY179" i="23"/>
  <c r="AZ179" i="23" s="1"/>
  <c r="BA179" i="23" s="1"/>
  <c r="AY109" i="24"/>
  <c r="AZ109" i="24" s="1"/>
  <c r="BA109" i="24" s="1"/>
  <c r="AW37" i="17"/>
  <c r="AX37" i="17" s="1"/>
  <c r="AY37" i="17" s="1"/>
  <c r="AY424" i="23"/>
  <c r="AZ424" i="23" s="1"/>
  <c r="BA424" i="23" s="1"/>
  <c r="AY406" i="25"/>
  <c r="AZ406" i="25" s="1"/>
  <c r="BA406" i="25" s="1"/>
  <c r="AY260" i="25"/>
  <c r="AZ260" i="25" s="1"/>
  <c r="BA260" i="25" s="1"/>
  <c r="AW377" i="17"/>
  <c r="AX377" i="17" s="1"/>
  <c r="AY377" i="17" s="1"/>
  <c r="AY297" i="23"/>
  <c r="AZ297" i="23" s="1"/>
  <c r="BA297" i="23" s="1"/>
  <c r="AW96" i="17"/>
  <c r="AX96" i="17" s="1"/>
  <c r="AY96" i="17" s="1"/>
  <c r="AW524" i="17"/>
  <c r="AX524" i="17" s="1"/>
  <c r="AY524" i="17" s="1"/>
  <c r="AV654" i="17"/>
  <c r="AU654" i="17"/>
  <c r="AW654" i="17" s="1"/>
  <c r="AX654" i="17" s="1"/>
  <c r="AY654" i="17" s="1"/>
  <c r="AW652" i="17"/>
  <c r="AX652" i="17" s="1"/>
  <c r="AY652" i="17" s="1"/>
  <c r="AW449" i="24"/>
  <c r="AX449" i="24"/>
  <c r="AY449" i="24" s="1"/>
  <c r="AZ449" i="24" s="1"/>
  <c r="BA449" i="24" s="1"/>
  <c r="AY415" i="24" l="1"/>
  <c r="AZ415" i="24" s="1"/>
  <c r="BA415" i="24" s="1"/>
  <c r="AY594" i="23"/>
  <c r="AZ594" i="23" s="1"/>
  <c r="BA594" i="2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<sst xmlns="http://schemas.openxmlformats.org/spreadsheetml/2006/main" count="10474" uniqueCount="870">
  <si>
    <t>Composition (mol%)</t>
  </si>
  <si>
    <t>Ref.</t>
  </si>
  <si>
    <t>CaO</t>
  </si>
  <si>
    <t>NMR</t>
  </si>
  <si>
    <t>BN0.11</t>
  </si>
  <si>
    <t>BN0.20</t>
  </si>
  <si>
    <t>BN0.25</t>
  </si>
  <si>
    <t>BN0.50</t>
  </si>
  <si>
    <t>BN0.67</t>
  </si>
  <si>
    <r>
      <t>B</t>
    </r>
    <r>
      <rPr>
        <vertAlign val="subscript"/>
        <sz val="12"/>
        <color rgb="FF000000"/>
        <rFont val="Times New Roman"/>
        <family val="1"/>
      </rPr>
      <t>2</t>
    </r>
    <r>
      <rPr>
        <sz val="12"/>
        <color rgb="FF000000"/>
        <rFont val="Times New Roman"/>
        <family val="1"/>
      </rPr>
      <t>O</t>
    </r>
    <r>
      <rPr>
        <vertAlign val="subscript"/>
        <sz val="12"/>
        <color rgb="FF000000"/>
        <rFont val="Times New Roman"/>
        <family val="1"/>
      </rPr>
      <t>3</t>
    </r>
  </si>
  <si>
    <r>
      <t>SiO</t>
    </r>
    <r>
      <rPr>
        <vertAlign val="subscript"/>
        <sz val="12"/>
        <color rgb="FF000000"/>
        <rFont val="Times New Roman"/>
        <family val="1"/>
      </rPr>
      <t>2</t>
    </r>
  </si>
  <si>
    <r>
      <t>Na</t>
    </r>
    <r>
      <rPr>
        <vertAlign val="subscript"/>
        <sz val="12"/>
        <color rgb="FF000000"/>
        <rFont val="Times New Roman"/>
        <family val="1"/>
      </rPr>
      <t>2</t>
    </r>
    <r>
      <rPr>
        <sz val="12"/>
        <color rgb="FF000000"/>
        <rFont val="Times New Roman"/>
        <family val="1"/>
      </rPr>
      <t>O</t>
    </r>
  </si>
  <si>
    <r>
      <t>P</t>
    </r>
    <r>
      <rPr>
        <vertAlign val="subscript"/>
        <sz val="12"/>
        <color rgb="FF000000"/>
        <rFont val="Times New Roman"/>
        <family val="1"/>
      </rPr>
      <t>2</t>
    </r>
    <r>
      <rPr>
        <sz val="12"/>
        <color rgb="FF000000"/>
        <rFont val="Times New Roman"/>
        <family val="1"/>
      </rPr>
      <t>O</t>
    </r>
    <r>
      <rPr>
        <vertAlign val="subscript"/>
        <sz val="12"/>
        <color rgb="FF000000"/>
        <rFont val="Times New Roman"/>
        <family val="1"/>
      </rPr>
      <t>5</t>
    </r>
  </si>
  <si>
    <r>
      <t>S46</t>
    </r>
    <r>
      <rPr>
        <vertAlign val="subscript"/>
        <sz val="12"/>
        <color rgb="FF000000"/>
        <rFont val="Times New Roman"/>
        <family val="1"/>
      </rPr>
      <t>2.6</t>
    </r>
    <r>
      <rPr>
        <sz val="12"/>
        <color rgb="FF000000"/>
        <rFont val="Times New Roman"/>
        <family val="1"/>
      </rPr>
      <t>(14)</t>
    </r>
  </si>
  <si>
    <r>
      <t>S46</t>
    </r>
    <r>
      <rPr>
        <vertAlign val="subscript"/>
        <sz val="12"/>
        <color rgb="FF000000"/>
        <rFont val="Times New Roman"/>
        <family val="1"/>
      </rPr>
      <t>2.6</t>
    </r>
    <r>
      <rPr>
        <sz val="12"/>
        <color rgb="FF000000"/>
        <rFont val="Times New Roman"/>
        <family val="1"/>
      </rPr>
      <t>(28)</t>
    </r>
  </si>
  <si>
    <r>
      <t>S46</t>
    </r>
    <r>
      <rPr>
        <vertAlign val="subscript"/>
        <sz val="12"/>
        <color rgb="FF000000"/>
        <rFont val="Times New Roman"/>
        <family val="1"/>
      </rPr>
      <t>2.6</t>
    </r>
    <r>
      <rPr>
        <sz val="12"/>
        <color rgb="FF000000"/>
        <rFont val="Times New Roman"/>
        <family val="1"/>
      </rPr>
      <t>(46)</t>
    </r>
  </si>
  <si>
    <t>NBS2-0.25(33)</t>
  </si>
  <si>
    <t>NBS2-0.50(33)</t>
  </si>
  <si>
    <t>NBS2-0.75(33)</t>
  </si>
  <si>
    <t>NBS2-2.50(33)</t>
  </si>
  <si>
    <t>NBS0.5-0.50(67)</t>
  </si>
  <si>
    <t>NBS4-4.00(20)</t>
  </si>
  <si>
    <t>NBS5.10-1.31(16)</t>
  </si>
  <si>
    <t>NCBPS(10)</t>
  </si>
  <si>
    <t>NCBPS(20)</t>
  </si>
  <si>
    <t>NCBPS(30)</t>
  </si>
  <si>
    <t>NCBPS(50)</t>
  </si>
  <si>
    <t>NCBPS(80)</t>
  </si>
  <si>
    <r>
      <t>S46</t>
    </r>
    <r>
      <rPr>
        <vertAlign val="subscript"/>
        <sz val="12"/>
        <color rgb="FF000000"/>
        <rFont val="Times New Roman"/>
        <family val="1"/>
      </rPr>
      <t>2.6</t>
    </r>
    <r>
      <rPr>
        <sz val="12"/>
        <color rgb="FF000000"/>
        <rFont val="Times New Roman"/>
        <family val="1"/>
      </rPr>
      <t>(5)</t>
    </r>
  </si>
  <si>
    <r>
      <t>S46</t>
    </r>
    <r>
      <rPr>
        <vertAlign val="subscript"/>
        <sz val="12"/>
        <color rgb="FF000000"/>
        <rFont val="Times New Roman"/>
        <family val="1"/>
      </rPr>
      <t>2.6</t>
    </r>
    <r>
      <rPr>
        <sz val="12"/>
        <color rgb="FF000000"/>
        <rFont val="Times New Roman"/>
        <family val="1"/>
      </rPr>
      <t>(9)</t>
    </r>
  </si>
  <si>
    <r>
      <t>S46</t>
    </r>
    <r>
      <rPr>
        <vertAlign val="subscript"/>
        <sz val="12"/>
        <color rgb="FF000000"/>
        <rFont val="Times New Roman"/>
        <family val="1"/>
      </rPr>
      <t>2.6</t>
    </r>
    <r>
      <rPr>
        <sz val="12"/>
        <color rgb="FF000000"/>
        <rFont val="Times New Roman"/>
        <family val="1"/>
      </rPr>
      <t>(18)</t>
    </r>
  </si>
  <si>
    <r>
      <t>S46</t>
    </r>
    <r>
      <rPr>
        <vertAlign val="subscript"/>
        <sz val="12"/>
        <color rgb="FF000000"/>
        <rFont val="Times New Roman"/>
        <family val="1"/>
      </rPr>
      <t>2.6</t>
    </r>
    <r>
      <rPr>
        <sz val="12"/>
        <color rgb="FF000000"/>
        <rFont val="Times New Roman"/>
        <family val="1"/>
      </rPr>
      <t>(37)</t>
    </r>
  </si>
  <si>
    <r>
      <t>S46</t>
    </r>
    <r>
      <rPr>
        <vertAlign val="subscript"/>
        <sz val="12"/>
        <color rgb="FF000000"/>
        <rFont val="Times New Roman"/>
        <family val="1"/>
      </rPr>
      <t>4.0</t>
    </r>
    <r>
      <rPr>
        <sz val="12"/>
        <color rgb="FF000000"/>
        <rFont val="Times New Roman"/>
        <family val="1"/>
      </rPr>
      <t>(2)</t>
    </r>
  </si>
  <si>
    <r>
      <t>S46</t>
    </r>
    <r>
      <rPr>
        <vertAlign val="subscript"/>
        <sz val="12"/>
        <color rgb="FF000000"/>
        <rFont val="Times New Roman"/>
        <family val="1"/>
      </rPr>
      <t>4.0</t>
    </r>
    <r>
      <rPr>
        <sz val="12"/>
        <color rgb="FF000000"/>
        <rFont val="Times New Roman"/>
        <family val="1"/>
      </rPr>
      <t>(5)</t>
    </r>
  </si>
  <si>
    <r>
      <t>S46</t>
    </r>
    <r>
      <rPr>
        <vertAlign val="subscript"/>
        <sz val="12"/>
        <color rgb="FF000000"/>
        <rFont val="Times New Roman"/>
        <family val="1"/>
      </rPr>
      <t>4.0</t>
    </r>
    <r>
      <rPr>
        <sz val="12"/>
        <color rgb="FF000000"/>
        <rFont val="Times New Roman"/>
        <family val="1"/>
      </rPr>
      <t>(7)</t>
    </r>
  </si>
  <si>
    <r>
      <t>S46</t>
    </r>
    <r>
      <rPr>
        <vertAlign val="subscript"/>
        <sz val="12"/>
        <color rgb="FF000000"/>
        <rFont val="Times New Roman"/>
        <family val="1"/>
      </rPr>
      <t>4.0</t>
    </r>
    <r>
      <rPr>
        <sz val="12"/>
        <color rgb="FF000000"/>
        <rFont val="Times New Roman"/>
        <family val="1"/>
      </rPr>
      <t>(10)</t>
    </r>
  </si>
  <si>
    <r>
      <t>S46</t>
    </r>
    <r>
      <rPr>
        <vertAlign val="subscript"/>
        <sz val="12"/>
        <color rgb="FF000000"/>
        <rFont val="Times New Roman"/>
        <family val="1"/>
      </rPr>
      <t>4.0</t>
    </r>
    <r>
      <rPr>
        <sz val="12"/>
        <color rgb="FF000000"/>
        <rFont val="Times New Roman"/>
        <family val="1"/>
      </rPr>
      <t>(15)</t>
    </r>
  </si>
  <si>
    <r>
      <t>S46</t>
    </r>
    <r>
      <rPr>
        <vertAlign val="subscript"/>
        <sz val="12"/>
        <color rgb="FF000000"/>
        <rFont val="Times New Roman"/>
        <family val="1"/>
      </rPr>
      <t>4.0</t>
    </r>
    <r>
      <rPr>
        <sz val="12"/>
        <color rgb="FF000000"/>
        <rFont val="Times New Roman"/>
        <family val="1"/>
      </rPr>
      <t>(19)</t>
    </r>
  </si>
  <si>
    <r>
      <t>S46</t>
    </r>
    <r>
      <rPr>
        <vertAlign val="subscript"/>
        <sz val="12"/>
        <color rgb="FF000000"/>
        <rFont val="Times New Roman"/>
        <family val="1"/>
      </rPr>
      <t>4.0</t>
    </r>
    <r>
      <rPr>
        <sz val="12"/>
        <color rgb="FF000000"/>
        <rFont val="Times New Roman"/>
        <family val="1"/>
      </rPr>
      <t>(24)</t>
    </r>
  </si>
  <si>
    <r>
      <t>S46</t>
    </r>
    <r>
      <rPr>
        <vertAlign val="subscript"/>
        <sz val="12"/>
        <color rgb="FF000000"/>
        <rFont val="Times New Roman"/>
        <family val="1"/>
      </rPr>
      <t>4.0</t>
    </r>
    <r>
      <rPr>
        <sz val="12"/>
        <color rgb="FF000000"/>
        <rFont val="Times New Roman"/>
        <family val="1"/>
      </rPr>
      <t>(39)</t>
    </r>
  </si>
  <si>
    <t>sum</t>
  </si>
  <si>
    <t>0Zr10Na</t>
  </si>
  <si>
    <t>4Zr10Na</t>
  </si>
  <si>
    <t>0Ca</t>
  </si>
  <si>
    <t>3Ca</t>
  </si>
  <si>
    <t>6Ca</t>
  </si>
  <si>
    <t>9Ca</t>
  </si>
  <si>
    <t>0Zr</t>
  </si>
  <si>
    <t>1Zr</t>
  </si>
  <si>
    <t>2Zr</t>
  </si>
  <si>
    <t>6Zr</t>
  </si>
  <si>
    <t>8Zr</t>
  </si>
  <si>
    <t>4Zr</t>
  </si>
  <si>
    <r>
      <t>ZrO</t>
    </r>
    <r>
      <rPr>
        <vertAlign val="subscript"/>
        <sz val="12"/>
        <color rgb="FF000000"/>
        <rFont val="Times New Roman"/>
        <family val="1"/>
      </rPr>
      <t>2</t>
    </r>
  </si>
  <si>
    <t>Angeli, Frédéric, et al. "Boron speciation in soda‐lime borosilicate glasses containing zirconium." Journal of the American Ceramic Society 93.9 (2010): 2693-2704.</t>
  </si>
  <si>
    <r>
      <t>La</t>
    </r>
    <r>
      <rPr>
        <vertAlign val="subscript"/>
        <sz val="12"/>
        <color rgb="FF000000"/>
        <rFont val="Times New Roman"/>
        <family val="1"/>
      </rPr>
      <t>2</t>
    </r>
    <r>
      <rPr>
        <sz val="12"/>
        <color rgb="FF000000"/>
        <rFont val="Times New Roman"/>
        <family val="1"/>
      </rPr>
      <t>O</t>
    </r>
    <r>
      <rPr>
        <vertAlign val="subscript"/>
        <sz val="12"/>
        <color rgb="FF000000"/>
        <rFont val="Times New Roman"/>
        <family val="1"/>
      </rPr>
      <t>3</t>
    </r>
  </si>
  <si>
    <t>0Ca0La</t>
  </si>
  <si>
    <t>0Ca1La</t>
  </si>
  <si>
    <t>0Ca2La</t>
  </si>
  <si>
    <t>0Ca4La</t>
  </si>
  <si>
    <t>0Ca8La</t>
  </si>
  <si>
    <t>0Ca10La</t>
  </si>
  <si>
    <t>4Ca0La</t>
  </si>
  <si>
    <t>8Ca0La</t>
  </si>
  <si>
    <t>10Ca0La</t>
  </si>
  <si>
    <t>17O 12La</t>
  </si>
  <si>
    <t>17O 5Ca4La</t>
  </si>
  <si>
    <t>Angeli, Frédéric, et al. "Influence of lanthanum on borosilicate glass structure: a multinuclear MAS and MQMAS NMR investigation." Journal of Non-Crystalline Solids 376 (2013): 189-198.</t>
  </si>
  <si>
    <t>CABS5</t>
  </si>
  <si>
    <t>CABS10</t>
  </si>
  <si>
    <t>CABS20</t>
  </si>
  <si>
    <t>CABS25</t>
  </si>
  <si>
    <r>
      <t>Al</t>
    </r>
    <r>
      <rPr>
        <vertAlign val="subscript"/>
        <sz val="12"/>
        <color rgb="FF000000"/>
        <rFont val="Times New Roman"/>
        <family val="1"/>
      </rPr>
      <t>2</t>
    </r>
    <r>
      <rPr>
        <sz val="12"/>
        <color rgb="FF000000"/>
        <rFont val="Times New Roman"/>
        <family val="1"/>
      </rPr>
      <t>O</t>
    </r>
    <r>
      <rPr>
        <vertAlign val="subscript"/>
        <sz val="12"/>
        <color rgb="FF000000"/>
        <rFont val="Times New Roman"/>
        <family val="1"/>
      </rPr>
      <t>3</t>
    </r>
  </si>
  <si>
    <t>Bista, Saurav, et al. "Structural changes in calcium aluminoborosilicate glasses recovered from pressures of 1.5 to 3 GPa: Interactions of two network species with coordination number increases." Journal of Non-Crystalline Solids 478 (2017): 50-57.</t>
  </si>
  <si>
    <t>MgO</t>
  </si>
  <si>
    <t>Na-I</t>
  </si>
  <si>
    <t>Ca-I</t>
  </si>
  <si>
    <t>Mg-I</t>
  </si>
  <si>
    <t>Na-II</t>
  </si>
  <si>
    <t>Ca-II</t>
  </si>
  <si>
    <t>Mg-II</t>
  </si>
  <si>
    <t>Chan, Jerry CC, Marko Bertmer, and Hellmut Eckert. "Site Connectivities in amorphous materials studied by double-resonance NMR of quadrupolar nuclei: high-resolution 11B↔ 27Al spectroscopy of aluminoborate glasses." Journal of the American Chemical Society 121.22 (1999): 5238-5248.</t>
  </si>
  <si>
    <t>LBS</t>
  </si>
  <si>
    <t>NBS</t>
  </si>
  <si>
    <t>LN-BS</t>
  </si>
  <si>
    <t>LK-BS</t>
  </si>
  <si>
    <t>NK-BS</t>
  </si>
  <si>
    <r>
      <t>Li</t>
    </r>
    <r>
      <rPr>
        <vertAlign val="subscript"/>
        <sz val="12"/>
        <color rgb="FF000000"/>
        <rFont val="Times New Roman"/>
        <family val="1"/>
      </rPr>
      <t>2</t>
    </r>
    <r>
      <rPr>
        <sz val="12"/>
        <color rgb="FF000000"/>
        <rFont val="Times New Roman"/>
        <family val="1"/>
      </rPr>
      <t>O</t>
    </r>
  </si>
  <si>
    <r>
      <t>K</t>
    </r>
    <r>
      <rPr>
        <vertAlign val="subscript"/>
        <sz val="12"/>
        <color rgb="FF000000"/>
        <rFont val="Times New Roman"/>
        <family val="1"/>
      </rPr>
      <t>2</t>
    </r>
    <r>
      <rPr>
        <sz val="12"/>
        <color rgb="FF000000"/>
        <rFont val="Times New Roman"/>
        <family val="1"/>
      </rPr>
      <t>O</t>
    </r>
  </si>
  <si>
    <t>Du, Lin-Shu, and Jonathan F. Stebbins. "Site preference and Si/B mixing in mixed-alkali borosilicate glasses: a high-resolution 11B and 17O NMR study." Chemistry of materials 15.20 (2003): 3913-3921.</t>
  </si>
  <si>
    <t>HF-1</t>
  </si>
  <si>
    <t>HF-2</t>
  </si>
  <si>
    <t>HF-3</t>
  </si>
  <si>
    <t>HF-4</t>
  </si>
  <si>
    <t>HF-5</t>
  </si>
  <si>
    <r>
      <t>HfO</t>
    </r>
    <r>
      <rPr>
        <vertAlign val="subscript"/>
        <sz val="12"/>
        <color rgb="FF000000"/>
        <rFont val="Times New Roman"/>
        <family val="1"/>
      </rPr>
      <t>2</t>
    </r>
  </si>
  <si>
    <t>Hopf, J., et al. "Glass–water interaction: Effect of high-valence cations on glass structure and chemical durability." Geochimica et cosmochimica Acta 181 (2016): 54-71.</t>
  </si>
  <si>
    <t>AB-0</t>
  </si>
  <si>
    <t>AB-5</t>
  </si>
  <si>
    <t>AB-10</t>
  </si>
  <si>
    <t>AB-15</t>
  </si>
  <si>
    <t>AB-20</t>
  </si>
  <si>
    <t>AB-25</t>
  </si>
  <si>
    <t>NB-15</t>
  </si>
  <si>
    <t>NB-25</t>
  </si>
  <si>
    <t>NB-30</t>
  </si>
  <si>
    <t>NB-35</t>
  </si>
  <si>
    <t>NB-40</t>
  </si>
  <si>
    <t>NB-45</t>
  </si>
  <si>
    <t>NB-50</t>
  </si>
  <si>
    <t>Kapoor, Saurabh, et al. "Structural and Chemical Approach toward Understanding the Aqueous Corrosion of Sodium Aluminoborate Glasses." The Journal of Physical Chemistry B 122.48 (2018): 10913-10927.</t>
  </si>
  <si>
    <t>B7N20</t>
  </si>
  <si>
    <t>B7N15</t>
  </si>
  <si>
    <t>B7N10</t>
  </si>
  <si>
    <t>B7N00</t>
  </si>
  <si>
    <t>B7N05</t>
  </si>
  <si>
    <t>B21N20</t>
  </si>
  <si>
    <t>B21N15</t>
  </si>
  <si>
    <t>B21N10</t>
  </si>
  <si>
    <t>B21N05</t>
  </si>
  <si>
    <t>B21N00</t>
  </si>
  <si>
    <t>Wu, Jingshi, and Jonathan F. Stebbins. "Effects of cation field strength on the structure of aluminoborosilicate glasses: high-resolution 11B, 27Al and 23Na MAS NMR." Journal of Non-Crystalline Solids 355.9 (2009): 556-562.</t>
  </si>
  <si>
    <t>Al0</t>
  </si>
  <si>
    <t>Al1</t>
  </si>
  <si>
    <t>Al5</t>
  </si>
  <si>
    <t>Al10</t>
  </si>
  <si>
    <t>Al2.5</t>
  </si>
  <si>
    <t>Al7.5</t>
  </si>
  <si>
    <t>Al12.5</t>
  </si>
  <si>
    <t>Al15</t>
  </si>
  <si>
    <t>Al17.5</t>
  </si>
  <si>
    <t>Al20</t>
  </si>
  <si>
    <t>Zheng, Q. J., et al. "Structure of boroaluminosilicate glasses: impact of [Al2O3]/[SiO2] ratio on the structural role of sodium." Physical Review B 86.5 (2012): 054203.; Zheng, Qiuju, et al. "Composition–structure–property relationships in boroaluminosilicate glasses." Journal of Non-Crystalline Solids 358.6-7 (2012): 993-1002.</t>
  </si>
  <si>
    <t>LB2</t>
  </si>
  <si>
    <t>NB2</t>
  </si>
  <si>
    <t>KB2</t>
  </si>
  <si>
    <t>Majérus, Odile, et al. "Temperature-induced boron coordination change in alkali borate glasses and melts." Physical Review B 67.2 (2003): 024210.</t>
  </si>
  <si>
    <t>BaO</t>
  </si>
  <si>
    <t>NB25</t>
  </si>
  <si>
    <t>NB30</t>
  </si>
  <si>
    <t>NB33</t>
  </si>
  <si>
    <t>NB37.5</t>
  </si>
  <si>
    <t>BB25</t>
  </si>
  <si>
    <t>BB30</t>
  </si>
  <si>
    <t>BB40</t>
  </si>
  <si>
    <t>BB50</t>
  </si>
  <si>
    <t>CB25</t>
  </si>
  <si>
    <t>CB30</t>
  </si>
  <si>
    <t>CB33</t>
  </si>
  <si>
    <t>CB40</t>
  </si>
  <si>
    <t>CB50</t>
  </si>
  <si>
    <t>BB33</t>
  </si>
  <si>
    <t>Wu, Jingshi, and Jonathan F. Stebbins. "Cation field strength effects on boron coordination in binary borate glasses." Journal of the American Ceramic Society 97.9 (2014): 2794-2801.</t>
  </si>
  <si>
    <t>75B</t>
  </si>
  <si>
    <t>63B-12Si</t>
  </si>
  <si>
    <t>51B-24Si</t>
  </si>
  <si>
    <t>37B-37Si</t>
  </si>
  <si>
    <t>24B-51Si</t>
  </si>
  <si>
    <t>12B-63Si</t>
  </si>
  <si>
    <t>6B-69Si</t>
  </si>
  <si>
    <t>Smedskjaer, Morten M., et al. "Topological principles of borosilicate glass chemistry." The Journal of Physical Chemistry B 115.44 (2011): 12930-12946.</t>
  </si>
  <si>
    <t>Li10</t>
  </si>
  <si>
    <t>Li15</t>
  </si>
  <si>
    <t>Li20</t>
  </si>
  <si>
    <t>Li25</t>
  </si>
  <si>
    <t>Li30</t>
  </si>
  <si>
    <t>Li35</t>
  </si>
  <si>
    <t>Li40</t>
  </si>
  <si>
    <t>Li48</t>
  </si>
  <si>
    <t>BABS27_FQ</t>
  </si>
  <si>
    <t>BABS21_FQ</t>
  </si>
  <si>
    <t>Wu, Jingshi, and Jonathan F. Stebbins. "Temperature and modifier cation field strength effects on aluminoborosilicate glass network structure." Journal of Non-Crystalline Solids 362 (2013): 73-81.</t>
  </si>
  <si>
    <t>Cm doped ISG</t>
  </si>
  <si>
    <t>Charpentier, Thibault, et al. "Self-healing capacity of nuclear glass observed by NMR spectroscopy." Scientific reports 6 (2016): 25499.</t>
  </si>
  <si>
    <t>NBF67.18.0</t>
  </si>
  <si>
    <t>NBF67.18.1</t>
  </si>
  <si>
    <t>NBF67.18.5</t>
  </si>
  <si>
    <t>NBF67.18.1-R5</t>
  </si>
  <si>
    <t>NBF67.18.1-R12</t>
  </si>
  <si>
    <t>NBF67.18.5-800</t>
  </si>
  <si>
    <t>NBF67.18.5-700</t>
  </si>
  <si>
    <t>NBF67.18.5-R5</t>
  </si>
  <si>
    <t>NBF67.18.5-R9</t>
  </si>
  <si>
    <t>NBF67.18.5-R15</t>
  </si>
  <si>
    <t>NBF67.18.5-R17</t>
  </si>
  <si>
    <t>NBF67.18.10-800</t>
  </si>
  <si>
    <t>NBF67.18.10-R5</t>
  </si>
  <si>
    <t>NBF67.18.10-R15</t>
  </si>
  <si>
    <t>Cochain, B., et al. "Effects of the Iron Content and Redox State on the Structure of Sodium Borosilicate Glasses: AR aman, M össbauer and Boron K‐Edge XANES Spectroscopy Study." Journal of the American Ceramic Society 95.3 (2012): 962-971.</t>
  </si>
  <si>
    <t>Zr0La</t>
  </si>
  <si>
    <t>Zr1La</t>
  </si>
  <si>
    <t>Zr2La</t>
  </si>
  <si>
    <t>Zr3La</t>
  </si>
  <si>
    <t>Quintas, Arnaud, et al. "ZrO2 addition in soda-lime aluminoborosilicate glasses containing rare earths: Impact on the network structure." Journal of Alloys and Compounds 714 (2017): 47-62.</t>
  </si>
  <si>
    <t>Priven, A. I. "Evaluation of the fraction of fourfold-coordinated boron in oxide glasses from their composition." Glass physics and chemistry 26.5 (2000): 441-454.</t>
  </si>
  <si>
    <t>FeO</t>
  </si>
  <si>
    <t>wt%</t>
  </si>
  <si>
    <t>mol%</t>
  </si>
  <si>
    <r>
      <t>B</t>
    </r>
    <r>
      <rPr>
        <vertAlign val="subscript"/>
        <sz val="11"/>
        <rFont val="Times New Roman"/>
        <family val="1"/>
      </rPr>
      <t>2</t>
    </r>
    <r>
      <rPr>
        <sz val="11"/>
        <rFont val="Times New Roman"/>
        <family val="1"/>
      </rPr>
      <t>O</t>
    </r>
    <r>
      <rPr>
        <vertAlign val="subscript"/>
        <sz val="11"/>
        <rFont val="Times New Roman"/>
        <family val="1"/>
      </rPr>
      <t>3</t>
    </r>
  </si>
  <si>
    <r>
      <t>SiO</t>
    </r>
    <r>
      <rPr>
        <vertAlign val="subscript"/>
        <sz val="11"/>
        <rFont val="Times New Roman"/>
        <family val="1"/>
      </rPr>
      <t>2</t>
    </r>
  </si>
  <si>
    <r>
      <t>Na</t>
    </r>
    <r>
      <rPr>
        <vertAlign val="subscript"/>
        <sz val="11"/>
        <rFont val="Times New Roman"/>
        <family val="1"/>
      </rPr>
      <t>2</t>
    </r>
    <r>
      <rPr>
        <sz val="11"/>
        <rFont val="Times New Roman"/>
        <family val="1"/>
      </rPr>
      <t>O</t>
    </r>
  </si>
  <si>
    <t>SUM</t>
  </si>
  <si>
    <t>K</t>
  </si>
  <si>
    <t>Sample No.</t>
  </si>
  <si>
    <t>a)</t>
  </si>
  <si>
    <t>R</t>
  </si>
  <si>
    <t>N4</t>
  </si>
  <si>
    <t>K=SiO2/B2O3</t>
  </si>
  <si>
    <t>R=Na2O/B2O3</t>
  </si>
  <si>
    <t>SiO2</t>
  </si>
  <si>
    <t>Na2O</t>
  </si>
  <si>
    <t>B2O3</t>
  </si>
  <si>
    <t>Yun, Y. H., and P. J. Bray. "Nuclear magnetic resonance studies of the glasses in the system Na2O-B2O3-SiO2." Journal of Non-Crystalline Solids 27.3 (1978): 363-380.</t>
  </si>
  <si>
    <t>Roderick, J. M., et al. "Density–structure relations in mixed-alkali borosilicate glasses by 29Si and 11B MAS–NMR." Journal of non-crystalline solids 293 (2001): 746-751.</t>
  </si>
  <si>
    <t>BSN</t>
  </si>
  <si>
    <t>BSNC</t>
  </si>
  <si>
    <t>BSNS</t>
  </si>
  <si>
    <t>BSNB</t>
  </si>
  <si>
    <t>SrO</t>
  </si>
  <si>
    <t>Osipov, A. A., V. E. Eremyashev, and L. M. Osipova. "Structure of Ca–Sr–Ba Sodium–Borosilicate Glasses according to 11 B and 29 Si NMR Spectroscopy." Glass Physics and Chemistry 44.2 (2018): 71-77.</t>
  </si>
  <si>
    <t>NABS-Zr</t>
  </si>
  <si>
    <t>NABS21</t>
  </si>
  <si>
    <t>Morin, Elizabeth I., and Jonathan F. Stebbins. "Multinuclear NMR investigation of temperature effects on structural reactions involving non-bridging oxygens in multicomponent oxide glasses." Journal of Non-Crystalline Solids 471 (2017): 179-186.</t>
  </si>
  <si>
    <t>BS3</t>
  </si>
  <si>
    <t>BS6</t>
  </si>
  <si>
    <t>Mendoza, C., et al. "Oxide glass structure evolution under swift heavy ion irradiation." Nuclear Instruments and Methods in Physics Research Section B: Beam Interactions with Materials and Atoms 325 (2014): 54-65.</t>
  </si>
  <si>
    <t>Martens, R., and W. Müller-Warmuth. "Structural groups and their mixing in borosilicate glasses of various compositions–an NMR study." Journal of non-crystalline solids 265.1-2 (2000): 167-175.</t>
  </si>
  <si>
    <t>Sum</t>
  </si>
  <si>
    <t>R=[Na/Li2O]/B2O3</t>
  </si>
  <si>
    <t>NAB10</t>
  </si>
  <si>
    <t>NAB15</t>
  </si>
  <si>
    <t>NAB20</t>
  </si>
  <si>
    <t>NAB40</t>
  </si>
  <si>
    <t>NAB60</t>
  </si>
  <si>
    <t>NAB80</t>
  </si>
  <si>
    <t>LiB15</t>
  </si>
  <si>
    <t>LiB10</t>
  </si>
  <si>
    <t>LiB5</t>
  </si>
  <si>
    <t>Na2O/Li2O</t>
  </si>
  <si>
    <t>Marcial, José, et al. "Boron-speciation and aluminosilicate crystallization in alkali boroaluminosilicate glasses along the NaAl1-xBxSiO4 and LiAl1-xBxSiO4 joins." Journal of Non-Crystalline Solids 506 (2019): 58-67.</t>
  </si>
  <si>
    <t>NBS-K0.5R0.25</t>
  </si>
  <si>
    <t>NBS-K0.5R0.5</t>
  </si>
  <si>
    <t>NBS-K0.5R0.75</t>
  </si>
  <si>
    <t>NBS-K2R0.25</t>
  </si>
  <si>
    <t>NBS-K2R0.5</t>
  </si>
  <si>
    <t>NBS-K2R0.75</t>
  </si>
  <si>
    <t>NBS-K4R0.25</t>
  </si>
  <si>
    <t>NBS-K4R0.5</t>
  </si>
  <si>
    <t>NBS-K4R0.75</t>
  </si>
  <si>
    <t>Du, Lin-Shu, and Jonathan F. Stebbins. "Nature of silicon− boron mixing in sodium borosilicate glasses: a high-resolution 11B and 17O NMR study." The Journal of Physical Chemistry B 107.37 (2003): 10063-10076.</t>
  </si>
  <si>
    <t>Dell, W. J., P. J. Bray, and S. Z. Xiao. "11B NMR studies and structural modeling of Na2O-B2O3-SiO2 glasses of high soda content." Journal of Non-Crystalline Solids 58.1 (1983): 1-16.</t>
  </si>
  <si>
    <t>ISG</t>
  </si>
  <si>
    <t>ISGV</t>
  </si>
  <si>
    <t>ISG-Si</t>
  </si>
  <si>
    <t>BFS</t>
  </si>
  <si>
    <t>BFS-Si</t>
  </si>
  <si>
    <t>BFS-B1</t>
  </si>
  <si>
    <t>BFS-B2</t>
  </si>
  <si>
    <t>BASN1</t>
  </si>
  <si>
    <t>BASN2</t>
  </si>
  <si>
    <t>BASN3</t>
  </si>
  <si>
    <t>BASN4</t>
  </si>
  <si>
    <t>LJ1</t>
  </si>
  <si>
    <t>LJ2</t>
  </si>
  <si>
    <t>LJ3</t>
  </si>
  <si>
    <t>LJ4</t>
  </si>
  <si>
    <t>LJ5</t>
  </si>
  <si>
    <t>LJ6</t>
  </si>
  <si>
    <t>LJ2b Al</t>
  </si>
  <si>
    <t>LJ4b Al free</t>
  </si>
  <si>
    <t>Jolivet, Valentin, et al. "Quantification of boron in aluminoborosilicate glasses using Raman and 11B NMR." Journal of Non-Crystalline Solids 511 (2019): 50-61.</t>
  </si>
  <si>
    <t>Nanba, Tokuro, Mitsunori Nishimura, and Yoshinari Miura. "A theoretical interpretation of the chemical shift of 29Si NMR peaks in alkali borosilicate glasses." Geochimica et Cosmochimica Acta 68.24 (2004): 5103-5111.</t>
  </si>
  <si>
    <t>Cs2O</t>
  </si>
  <si>
    <t>Parkinson, B. G., et al. "The effect of Cs2O additions on HLW wasteform glasses." Journal of non-crystalline solids 351.30-32 (2005): 2425-2432.</t>
  </si>
  <si>
    <t>U-0</t>
  </si>
  <si>
    <t>U-2</t>
  </si>
  <si>
    <t>U-3</t>
  </si>
  <si>
    <t>U-4</t>
  </si>
  <si>
    <t>U-5</t>
  </si>
  <si>
    <t>UO3</t>
  </si>
  <si>
    <t>Connelly, A. J., et al. "The effect of uranium oxide additions on the structure of alkali borosilicate glasses." Journal of Non-Crystalline Solids 378 (2013): 282-289.</t>
  </si>
  <si>
    <t>r</t>
  </si>
  <si>
    <t>Al2O3</t>
  </si>
  <si>
    <t>x</t>
  </si>
  <si>
    <t>Yamashita, Hiroshi, et al. "Nuclear magnetic resonance studies of alkaline earth phosphosilicate and aluminoborosilicate glasses." Journal of Non-Crystalline Solids 270.1-3 (2000): 48-59.</t>
  </si>
  <si>
    <t>(NC)BS</t>
  </si>
  <si>
    <t>(NC)ABS</t>
  </si>
  <si>
    <t>Edén, Mattias, Peter Sundberg, and Christina Stålhandske. "The split network analysis for exploring composition–structure correlations in multi-component glasses: II. Multinuclear NMR studies of alumino-borosilicates and glass-wool fibers." Journal of Non-Crystalline Solids 357.6 (2011): 1587-1594.</t>
  </si>
  <si>
    <t>S3</t>
  </si>
  <si>
    <t>S4</t>
  </si>
  <si>
    <t>S5</t>
  </si>
  <si>
    <t>S6</t>
  </si>
  <si>
    <t>Bouty, O., et al. "Modelling borosilicate glasses of nuclear interest with the help of RMC, WAXS, neutron diffraction and 11B NMR." Journal of non-crystalline solids 401 (2014): 27-31.</t>
  </si>
  <si>
    <t>KBS</t>
  </si>
  <si>
    <t>Cheng, Shaodong, et al. "Quantification of the boron speciation in alkali borosilicate glasses by electron energy loss spectroscopy." Scientific reports 5 (2015): 17526.</t>
  </si>
  <si>
    <t>Du, W-F., et al. "Study of Al2O3 effect on structural change and phase separation in Na2O-B2O3-SiO2 glass by NMR." Journal of materials science 35.19 (2000): 4865-4871.</t>
  </si>
  <si>
    <t>G1</t>
  </si>
  <si>
    <t>G2</t>
  </si>
  <si>
    <t>G3</t>
  </si>
  <si>
    <t>G4</t>
  </si>
  <si>
    <t>G5</t>
  </si>
  <si>
    <t>G6</t>
  </si>
  <si>
    <t>G7</t>
  </si>
  <si>
    <t>G8</t>
  </si>
  <si>
    <t>G9</t>
  </si>
  <si>
    <t>El-Damrawi, G., et al. "11B, 29Si and 27AI nuclear magnetic resonance studies of Na2 0-Al2 0 3-B2 0 3-Si02 glasses." Physics and chemistry of glasses 34.2 (1993).</t>
  </si>
  <si>
    <t>SNB-K2.12-R0.43</t>
  </si>
  <si>
    <t>SNB-K2.12-R0.56</t>
  </si>
  <si>
    <t>SNB-K2.12-R0.8</t>
  </si>
  <si>
    <t>SNB-K2.12-R1.06</t>
  </si>
  <si>
    <t>SNB-K2.12-R1.36</t>
  </si>
  <si>
    <t>SNB-K2.12-R0.72</t>
  </si>
  <si>
    <t>Grandjean, A., et al. "Electrical conductivity and 11B NMR studies of sodium borosilicate glasses." Journal of Non-Crystalline Solids 354.15-16 (2008): 1664-1670.</t>
  </si>
  <si>
    <t xml:space="preserve">Pyrex® </t>
  </si>
  <si>
    <t>Howes, A. P., et al. "Boron environments in Pyrex® glass—a high resolution, Double-Rotation NMR and thermodynamic modelling study." Physical Chemistry Chemical Physics 13.25 (2011): 11919-11928.</t>
  </si>
  <si>
    <t>Bi2O3</t>
  </si>
  <si>
    <t>Bi40B</t>
  </si>
  <si>
    <t>Bi40BSi5</t>
  </si>
  <si>
    <t>Bi40BSi10</t>
  </si>
  <si>
    <t>Bi40BSi20</t>
  </si>
  <si>
    <t>Bi50B</t>
  </si>
  <si>
    <t>Bi50BSi5</t>
  </si>
  <si>
    <t>Bi50BSi10</t>
  </si>
  <si>
    <t>Bi50BSi20</t>
  </si>
  <si>
    <t>Bi50BAl2</t>
  </si>
  <si>
    <t>Bi50BAl4</t>
  </si>
  <si>
    <t>Bi50BAl6</t>
  </si>
  <si>
    <t>Bi50BAl8</t>
  </si>
  <si>
    <t>Bi50BAl2Si5</t>
  </si>
  <si>
    <t>Bi50BAl2Si10</t>
  </si>
  <si>
    <t>Bi50BAl2Si20</t>
  </si>
  <si>
    <t>Bi50BAl4Si5</t>
  </si>
  <si>
    <t>Bi50BAl4Si10</t>
  </si>
  <si>
    <t>Bi50BAl6Si5</t>
  </si>
  <si>
    <t>Bi50BAl6Si10</t>
  </si>
  <si>
    <t>Bi50BAl6Si20</t>
  </si>
  <si>
    <t>Bi50BAl8Si5</t>
  </si>
  <si>
    <t>Bi50BAl8Si10</t>
  </si>
  <si>
    <t>Bi50BAl8Si20</t>
  </si>
  <si>
    <t>Bi50BAl4Si20</t>
  </si>
  <si>
    <t>Khanna, Atul, et al. "Structural study of bismuth borosilicate, aluminoborate and aluminoborosilicate glasses by 11B and 27Al MAS NMR spectroscopy and thermal analysis." Journal of non-crystalline solids 373 (2013): 34-41.</t>
  </si>
  <si>
    <t>E-glass</t>
  </si>
  <si>
    <t>Li-R0.1</t>
  </si>
  <si>
    <t>Li-R0.2</t>
  </si>
  <si>
    <t>Li-R0.3</t>
  </si>
  <si>
    <t>Li-R0.4</t>
  </si>
  <si>
    <t>Li-R0.5</t>
  </si>
  <si>
    <t>Li-R0.7</t>
  </si>
  <si>
    <t>Li-R0.9</t>
  </si>
  <si>
    <t>Na-R0.03</t>
  </si>
  <si>
    <t>Na-R0.2</t>
  </si>
  <si>
    <t>Na-R0.4</t>
  </si>
  <si>
    <t>Na-R0.7</t>
  </si>
  <si>
    <t>Na-R0.8</t>
  </si>
  <si>
    <t>K-R0.2</t>
  </si>
  <si>
    <t>K-R0.7</t>
  </si>
  <si>
    <t>Rb-R0.1</t>
  </si>
  <si>
    <t>Rb-R0.2</t>
  </si>
  <si>
    <t>Rb-R0.48</t>
  </si>
  <si>
    <t>Rb-R0.54</t>
  </si>
  <si>
    <t>Rb-R0.7</t>
  </si>
  <si>
    <t>Rb-R0.8</t>
  </si>
  <si>
    <t>Cs-R0.03</t>
  </si>
  <si>
    <t>Cs-R0.1</t>
  </si>
  <si>
    <t>Cs-R0.2</t>
  </si>
  <si>
    <t>Cs-R0.4</t>
  </si>
  <si>
    <t>Cs-R0.54</t>
  </si>
  <si>
    <t>Cs-R0.7</t>
  </si>
  <si>
    <t>Cs-R0.8</t>
  </si>
  <si>
    <t>Cs-R0.9</t>
  </si>
  <si>
    <t>Cs-R1.1</t>
  </si>
  <si>
    <t>Michaelis, Vladimir K., Pedro M. Aguiar, and Scott Kroeker. "Probing alkali coordination environments in alkali borate glasses by multinuclear magnetic resonance." Journal of Non-Crystalline Solids 353.26 (2007): 2582-2590.</t>
  </si>
  <si>
    <t>Y2O3</t>
  </si>
  <si>
    <t>CABS-20_0.1</t>
  </si>
  <si>
    <t>CABS-43_0.1</t>
  </si>
  <si>
    <t>LABS-43_0.1</t>
  </si>
  <si>
    <t>CABS-20_0.3</t>
  </si>
  <si>
    <t>CABS-43_0.5</t>
  </si>
  <si>
    <t>LABS-43_0.5</t>
  </si>
  <si>
    <t>YABS-43_0.5</t>
  </si>
  <si>
    <t>CABS-43_0.7</t>
  </si>
  <si>
    <t>LABS-43_0.7</t>
  </si>
  <si>
    <t>YABS-43_0.7</t>
  </si>
  <si>
    <t>LAB-33_1.0</t>
  </si>
  <si>
    <t>LAB-47_1.0</t>
  </si>
  <si>
    <t>YABS-43_0.1</t>
  </si>
  <si>
    <t>Morin, Elizabeth I., and Jonathan F. Stebbins. "Separating the effects of composition and fictive temperature on Al and B coordination in Ca, La, Y aluminosilicate, aluminoborosilicate and aluminoborate glasses." Journal of Non-Crystalline Solids 432 (2016): 384-392.</t>
  </si>
  <si>
    <t>Ba1M</t>
  </si>
  <si>
    <t>Ca1M</t>
  </si>
  <si>
    <t>Y1M</t>
  </si>
  <si>
    <t>La1M</t>
  </si>
  <si>
    <t>Ba2M</t>
  </si>
  <si>
    <t>Ca2M</t>
  </si>
  <si>
    <t>La2M</t>
  </si>
  <si>
    <t>Y2M</t>
  </si>
  <si>
    <t>Morin, Elizabeth I., Jingshi Wu, and Jonathan F. Stebbins. "Modifier cation (Ba, Ca, La, Y) field strength effects on aluminum and boron coordination in aluminoborosilicate glasses: the roles of fictive temperature and boron content." Applied Physics A 116.2 (2014): 479-490.</t>
  </si>
  <si>
    <t>MxO2/x-Al2O3-B2O3-SiO2, where Mx=Y3+, La3+, Ca2+ and Ba2+</t>
  </si>
  <si>
    <t>La2O3</t>
  </si>
  <si>
    <t>PbO</t>
  </si>
  <si>
    <t>Takaishi, Taigo, et al. "Structural Study of PbO–B2O3 Glasses by X‐ray Diffraction and 11B MAS NMR Techniques." Journal of the American Ceramic Society 83.10 (2000): 2543-2548.</t>
  </si>
  <si>
    <t>(1-y)[50ZnO-(50-x)P2O5-xB2O3]-yTeO2</t>
  </si>
  <si>
    <t>ZnO</t>
  </si>
  <si>
    <t>P2O5</t>
  </si>
  <si>
    <t>TeO2</t>
  </si>
  <si>
    <t>y</t>
  </si>
  <si>
    <t>Vosejpková, Kateřina, et al. "Structural studies of boron and tellurium coordination in zinc borophosphate glasses by 11B MAS NMR and Raman spectroscopy." Journal of Physics and Chemistry of Solids 73.2 (2012): 324-329.</t>
  </si>
  <si>
    <t>CABS7</t>
  </si>
  <si>
    <t>NABS7</t>
  </si>
  <si>
    <t>CABS21</t>
  </si>
  <si>
    <t>Wu, Jingshi, and Jonathan F. Stebbins. "Quench rate and temperature effects on boron coordination in aluminoborosilicate melts." Journal of Non-Crystalline Solids 356.41-42 (2010): 2097-2108.</t>
  </si>
  <si>
    <t>BBS433</t>
  </si>
  <si>
    <t>BBS352</t>
  </si>
  <si>
    <t>BBS252</t>
  </si>
  <si>
    <t>Zhao, Peidong, Scott Kroeker, and Jonathan F. Stebbins. "Non-bridging oxygen sites in barium borosilicate glasses: results from 11B and 17O NMR." Journal of non-crystalline solids 276.1-3 (2000): 122-131.</t>
  </si>
  <si>
    <t>Wondraczek, Lothar, et al. "Structure-energy map of alkali borosilicate glasses: Effects of pressure and temperature." Physical review B 76.1 (2007): 014202.</t>
  </si>
  <si>
    <t>B2</t>
  </si>
  <si>
    <t>B23</t>
  </si>
  <si>
    <t>B3</t>
  </si>
  <si>
    <t>B6</t>
  </si>
  <si>
    <t>B7</t>
  </si>
  <si>
    <t>B9</t>
  </si>
  <si>
    <t>B10</t>
  </si>
  <si>
    <t>B11</t>
  </si>
  <si>
    <t>B1112</t>
  </si>
  <si>
    <t>Gan, Hao, Paul C. Hess, and R. James Kirkpatrick. "Phosphorus and boron speciation in K2O-B2O3-SiO2-P2O5 glasses." Geochimica et Cosmochimica Acta 58.21 (1994): 4633-4647.</t>
  </si>
  <si>
    <t>Youngman, Randall E., and Josef W. Zwanziger. "Network modification in potassium borate glasses: structural studies with NMR and Raman spectroscopies." The Journal of Physical Chemistry 100.41 (1996): 16720-16728.</t>
  </si>
  <si>
    <t>B12.5</t>
  </si>
  <si>
    <t>B12.5-Mg5</t>
  </si>
  <si>
    <t>B12.5-Mg10</t>
  </si>
  <si>
    <t>B12.5-Sr5</t>
  </si>
  <si>
    <t>B12.5-Sr10</t>
  </si>
  <si>
    <t>B12.5-Mg5-Sr10</t>
  </si>
  <si>
    <t>Tainio, J. M., et al. "Structure and in vitro dissolution of Mg and Sr containing borosilicate bioactive glasses for bone tissue engineering." Journal of Non-Crystalline Solids 533 (2020): 119893.</t>
  </si>
  <si>
    <t>LiB-90</t>
  </si>
  <si>
    <t>CsB-70</t>
  </si>
  <si>
    <t>CsB-90</t>
  </si>
  <si>
    <t>LiB-70</t>
  </si>
  <si>
    <t>Li2O</t>
  </si>
  <si>
    <t>Aguiar, Pedro M., and Scott Kroeker. "Boron speciation and non-bridging oxygens in high-alkali borate glasses." Journal of non-crystalline solids 353.18-21 (2007): 1834-1839.</t>
  </si>
  <si>
    <t>a1.00</t>
  </si>
  <si>
    <t>a0.75</t>
  </si>
  <si>
    <t>a0.60</t>
  </si>
  <si>
    <t>a0.50</t>
  </si>
  <si>
    <t>a0.40</t>
  </si>
  <si>
    <t>a0.25</t>
  </si>
  <si>
    <t>a0.00</t>
  </si>
  <si>
    <t>b0.75</t>
  </si>
  <si>
    <t>b0.50</t>
  </si>
  <si>
    <t>b0.25</t>
  </si>
  <si>
    <t>b0.00</t>
  </si>
  <si>
    <t>Ollier, Nadège, et al. "A Raman and MAS NMR study of mixed alkali Na–K and Na–Li aluminoborosilicate glasses." Journal of non-crystalline solids 341.1-3 (2004): 26-34.</t>
  </si>
  <si>
    <t>a=Na2O/(Na2O+K2O)</t>
  </si>
  <si>
    <t>b=Na2O/(Na2O+Li2O)</t>
  </si>
  <si>
    <t>BO3/BO4</t>
  </si>
  <si>
    <t>Na2O/Na2O+Z</t>
  </si>
  <si>
    <t>Li-R0.03</t>
  </si>
  <si>
    <t>Cs-R0.32</t>
  </si>
  <si>
    <t>Cs-R0.6</t>
  </si>
  <si>
    <t>Cs-R1.4</t>
  </si>
  <si>
    <t>K2O</t>
  </si>
  <si>
    <t>Rb2O</t>
  </si>
  <si>
    <t>N4/N3</t>
  </si>
  <si>
    <t>Hayashi, Shigenobu, and Kikuko Hayamizu. "11B NMR study of the coordination of boron in AgI Ag2O B2O3 glass." Journal of non-crystalline solids 111.2-3 (1989): 214-220.</t>
  </si>
  <si>
    <t>Li</t>
  </si>
  <si>
    <t>Na</t>
  </si>
  <si>
    <t>Rb</t>
  </si>
  <si>
    <t>Cs</t>
  </si>
  <si>
    <t>X2O</t>
  </si>
  <si>
    <t>Zhong, Jianhui, and Philip J. Bray. "Change in boron coordination in alkali borate glasses, and mixed alkali effects, as elucidated by NMR." Journal of non-crystalline solids 111.1 (1989): 67-76.</t>
  </si>
  <si>
    <t>Silver, A. H., and P. J. Bray. "Nuclear magnetic resonance absorption in glass. I. Nuclear quadrupole effects in boron oxide, soda‐boric oxide, and borosilicate glasses." The Journal of Chemical Physics 29.5 (1958): 984-990.</t>
  </si>
  <si>
    <t>Svanson, S-E., E. T. Forslind, and J. Krogh-Moe. "NUCLEAR MAGNETIC RESONANCE STUDY OF BORON COÖRDINATION IN POTASSIUM BORATE GLASSES1." The Journal of Physical Chemistry 66.1 (1962): 174-175.</t>
  </si>
  <si>
    <t>Kroeker, S., et al. "Multiple four coordinated boron sites in caesium borate glasses and their relation to medium range order." Physics and Chemistry of Glasses 44.2 (2003): 54-58.</t>
  </si>
  <si>
    <t>Kiczenski, T. J., Du, L. S., &amp; Stebbins, J. (2005). The effect of fictive temperature on the structure of E-glass: A high resolution, multinuclear NMR study. Journal of Non-Crystalline Solids, 351(46-48), 3571-3578.</t>
  </si>
  <si>
    <t>Glass ID</t>
  </si>
  <si>
    <t>Na-R0.1</t>
  </si>
  <si>
    <t>K-R0.54</t>
  </si>
  <si>
    <t>Molar weight (IUPAC 2018)</t>
  </si>
  <si>
    <t>Method</t>
  </si>
  <si>
    <t>%</t>
  </si>
  <si>
    <t>XAFS</t>
  </si>
  <si>
    <t>LAWA44</t>
  </si>
  <si>
    <t>LAWABP1</t>
  </si>
  <si>
    <t>HLP-9</t>
  </si>
  <si>
    <t>Neutraon diffraction</t>
  </si>
  <si>
    <t>Cr2O3</t>
  </si>
  <si>
    <t>Fe2O3</t>
  </si>
  <si>
    <t>SO3</t>
  </si>
  <si>
    <t>TiO2</t>
  </si>
  <si>
    <t>ZrO2</t>
  </si>
  <si>
    <t>Icenhower, Jonathan P., et al. "Experimentally determined dissolution kinetics of Na-rich borosilicate glass at far from equilibrium conditions: implications for transition state theory." Geochimica et Cosmochimica Acta 72.12 (2008): 2767-2788.</t>
  </si>
  <si>
    <t>LAWE-1A</t>
  </si>
  <si>
    <t>LAWE-95A</t>
  </si>
  <si>
    <t>LAWE-290A</t>
  </si>
  <si>
    <t>Pierce, Eric M., et al. "Aluminoborosilicate waste glass dissolution under alkaline conditions at 40° C: implications for a chemical affinity-based rate equation." Environmental Chemistry 5.1 (2008): 73-85.</t>
  </si>
  <si>
    <t>NeB1</t>
  </si>
  <si>
    <t>NeB2</t>
  </si>
  <si>
    <t>NeB3</t>
  </si>
  <si>
    <t>NeB4</t>
  </si>
  <si>
    <t>Pierce, Eric M., et al. "Experimental determination of the effect of the ratio of B/Al on glass dissolution along the nepheline (NaAlSiO4)–malinkoite (NaBSiO4) join." Geochimica et Cosmochimica Acta 74.9 (2010): 2634-2654.</t>
  </si>
  <si>
    <t>Cooling rate</t>
  </si>
  <si>
    <t>Annealing</t>
  </si>
  <si>
    <t>Sample form</t>
  </si>
  <si>
    <t>Pressure</t>
  </si>
  <si>
    <t>Glass sample preperation details</t>
  </si>
  <si>
    <t>Water quench</t>
  </si>
  <si>
    <t>Powder</t>
  </si>
  <si>
    <t>Air quench</t>
  </si>
  <si>
    <t>Atm.</t>
  </si>
  <si>
    <t>0.0001 GPa</t>
  </si>
  <si>
    <t>Annealed</t>
  </si>
  <si>
    <t>Atm</t>
  </si>
  <si>
    <t>Sørensen, Søren S., et al. "Boron anomaly in the thermal conductivity of lithium borate glasses." Physical Review Materials 3.7 (2019): 075601.:S. A. Feller, W. J. Dell, and P. J. Bray, J. Non. Cryst. Solids 51,
21 (1982).</t>
  </si>
  <si>
    <t>Annealed for 2-2.5h at their respective Tg</t>
  </si>
  <si>
    <t>Fast quench</t>
  </si>
  <si>
    <t>Slow cooled</t>
  </si>
  <si>
    <t>BABS27_WQ</t>
  </si>
  <si>
    <t>BABS27_FQ-AN</t>
  </si>
  <si>
    <t>BABS21_WQ</t>
  </si>
  <si>
    <t>BABS21_FQ-AN</t>
  </si>
  <si>
    <t>Slow cooled (1K/min)</t>
  </si>
  <si>
    <t>Crushed not ground</t>
  </si>
  <si>
    <t>Annealed above Tg</t>
  </si>
  <si>
    <t>Annealed 3h at Tg</t>
  </si>
  <si>
    <r>
      <t xml:space="preserve">Annealed at 350 </t>
    </r>
    <r>
      <rPr>
        <sz val="12"/>
        <color theme="1"/>
        <rFont val="Calibri"/>
        <family val="2"/>
      </rPr>
      <t>°</t>
    </r>
    <r>
      <rPr>
        <sz val="12"/>
        <color theme="1"/>
        <rFont val="Times New Roman"/>
        <family val="1"/>
      </rPr>
      <t>C for 30 min</t>
    </r>
  </si>
  <si>
    <t>Slow cooling (0.017 °C/s)</t>
  </si>
  <si>
    <t>Annealed at 570 °C for 1h</t>
  </si>
  <si>
    <t>Annealed at 550 °C</t>
  </si>
  <si>
    <t>Annealed 50 °C below Tg</t>
  </si>
  <si>
    <t>Slow cooled (10 °C/min)</t>
  </si>
  <si>
    <t>2h 450 and 560 °C</t>
  </si>
  <si>
    <t>2h at 570 °C</t>
  </si>
  <si>
    <t>Water or liguid nitrogen quench</t>
  </si>
  <si>
    <t>Annealed 50 °C  above Tg</t>
  </si>
  <si>
    <t>water quench without annealing</t>
  </si>
  <si>
    <r>
      <t xml:space="preserve">Annealed at 5 </t>
    </r>
    <r>
      <rPr>
        <sz val="12"/>
        <color theme="1"/>
        <rFont val="Calibri"/>
        <family val="2"/>
      </rPr>
      <t>°</t>
    </r>
    <r>
      <rPr>
        <sz val="12"/>
        <color theme="1"/>
        <rFont val="Times New Roman"/>
        <family val="1"/>
      </rPr>
      <t>C below Tg</t>
    </r>
  </si>
  <si>
    <t>Fast quenched</t>
  </si>
  <si>
    <t>Cooled at 0.167 K/s</t>
  </si>
  <si>
    <t>Cooled at 0.1 K/s</t>
  </si>
  <si>
    <t>0.1 MPa</t>
  </si>
  <si>
    <t>Air quench (20 K/min)</t>
  </si>
  <si>
    <t>Air quench, except B23, B9 and B1112 were waster quenched</t>
  </si>
  <si>
    <t>Nitrogen cooled</t>
  </si>
  <si>
    <t>Annealed at 15-40 K below Tg for 5-12h</t>
  </si>
  <si>
    <r>
      <t xml:space="preserve">Annealed at 500 </t>
    </r>
    <r>
      <rPr>
        <sz val="12"/>
        <color theme="1"/>
        <rFont val="Calibri"/>
        <family val="2"/>
      </rPr>
      <t>°</t>
    </r>
    <r>
      <rPr>
        <sz val="12"/>
        <color theme="1"/>
        <rFont val="Times New Roman"/>
        <family val="1"/>
      </rPr>
      <t>C for 1h</t>
    </r>
  </si>
  <si>
    <r>
      <t xml:space="preserve">Annealed at 570 </t>
    </r>
    <r>
      <rPr>
        <sz val="12"/>
        <color theme="1"/>
        <rFont val="Calibri"/>
        <family val="2"/>
      </rPr>
      <t>°</t>
    </r>
    <r>
      <rPr>
        <sz val="12"/>
        <color theme="1"/>
        <rFont val="Times New Roman"/>
        <family val="1"/>
      </rPr>
      <t>C for 2h</t>
    </r>
  </si>
  <si>
    <t>XANES</t>
  </si>
  <si>
    <t>N4 (fraction)</t>
  </si>
  <si>
    <t>N4 (%)</t>
  </si>
  <si>
    <t>Mol%</t>
  </si>
  <si>
    <t>N4(%)</t>
  </si>
  <si>
    <r>
      <t>Fe</t>
    </r>
    <r>
      <rPr>
        <vertAlign val="subscript"/>
        <sz val="12"/>
        <color rgb="FF000000"/>
        <rFont val="Times New Roman"/>
        <family val="1"/>
      </rPr>
      <t>2</t>
    </r>
    <r>
      <rPr>
        <sz val="12"/>
        <color rgb="FF000000"/>
        <rFont val="Times New Roman"/>
        <family val="1"/>
      </rPr>
      <t>O</t>
    </r>
    <r>
      <rPr>
        <vertAlign val="subscript"/>
        <sz val="12"/>
        <color rgb="FF000000"/>
        <rFont val="Times New Roman"/>
        <family val="1"/>
      </rPr>
      <t>3</t>
    </r>
  </si>
  <si>
    <t>Yu, Yang, Baltzar Stevensson, and Mattias Edén. "Medium-range structural organization of phosphorus-bearing borosilicate glasses revealed by advanced solid-state NMR experiments and MD simulations: consequences of B/Si substitutions." The Journal of Physical Chemistry B 121.41 (2017): 9737-9752.</t>
  </si>
  <si>
    <t>Stevensson, Baltzar, Yang Yu, and Mattias Edén. "Structure–composition trends in multicomponent borosilicate-based glasses deduced from molecular dynamics simulations with improved B–O and P–O force fields." Physical Chemistry Chemical Physics 20.12 (2018): 8192-8209.</t>
  </si>
  <si>
    <t>Note</t>
  </si>
  <si>
    <t>Total iron reported as FeO. FeO was added as a raw material when preperaing glass samples. Wet chemical and Mossbauer spectroscopy analysis show that Fe3+ dominates in most of glasses, except 18.5-R17 and 18.10-R15</t>
  </si>
  <si>
    <t>ZrO2 reported as Zr1/2O</t>
  </si>
  <si>
    <t>not known</t>
  </si>
  <si>
    <t>annealed</t>
  </si>
  <si>
    <t>du-stebbins</t>
  </si>
  <si>
    <t>K'=[SiO2]/([B2O3]+[Al2O3])</t>
  </si>
  <si>
    <t>R'=([Alk])/([B2O3]+[Al2O3])</t>
  </si>
  <si>
    <t>Alk=[Cs,K,Na,Li]2O</t>
  </si>
  <si>
    <t>R'max=0.5+K'/16</t>
  </si>
  <si>
    <t>R'D1=0.5+K'/4</t>
  </si>
  <si>
    <t>N'4</t>
  </si>
  <si>
    <t>Annealed at 350 °C for 30 min</t>
  </si>
  <si>
    <t>Annealed at 5 °C below Tg</t>
  </si>
  <si>
    <t>Annealed at 500 °C for 1h</t>
  </si>
  <si>
    <t>Annealed at 570 °C for 2h</t>
  </si>
  <si>
    <t xml:space="preserve"> #</t>
  </si>
  <si>
    <t>new #</t>
  </si>
  <si>
    <t>Adj N'4</t>
  </si>
  <si>
    <t>abs Res</t>
  </si>
  <si>
    <t>Modified</t>
  </si>
  <si>
    <t>K'' coef</t>
  </si>
  <si>
    <t>R'' coef</t>
  </si>
  <si>
    <t>Thresholds</t>
  </si>
  <si>
    <t>Rmax cons</t>
  </si>
  <si>
    <t>Rmax slope</t>
  </si>
  <si>
    <t>RD1 const</t>
  </si>
  <si>
    <t>RD1 slope</t>
  </si>
  <si>
    <t>R''max=m+K''*n</t>
  </si>
  <si>
    <t>R''D1=o+K''*p</t>
  </si>
  <si>
    <t>squares</t>
  </si>
  <si>
    <t>Stats</t>
  </si>
  <si>
    <t>SOS</t>
  </si>
  <si>
    <t>SOV</t>
  </si>
  <si>
    <t>R2</t>
  </si>
  <si>
    <t>R''=([Na2O]+x[Li2O]+...)/(a[B2O3]+b[Al2O3]+...)</t>
  </si>
  <si>
    <t>N''4</t>
  </si>
  <si>
    <t>Adj N''4</t>
  </si>
  <si>
    <t>var</t>
  </si>
  <si>
    <r>
      <t>B</t>
    </r>
    <r>
      <rPr>
        <vertAlign val="subscript"/>
        <sz val="12"/>
        <color theme="1"/>
        <rFont val="Times New Roman"/>
        <family val="1"/>
      </rPr>
      <t>2</t>
    </r>
    <r>
      <rPr>
        <sz val="12"/>
        <color theme="1"/>
        <rFont val="Times New Roman"/>
        <family val="1"/>
      </rPr>
      <t>O</t>
    </r>
    <r>
      <rPr>
        <vertAlign val="subscript"/>
        <sz val="12"/>
        <color theme="1"/>
        <rFont val="Times New Roman"/>
        <family val="1"/>
      </rPr>
      <t>3</t>
    </r>
  </si>
  <si>
    <r>
      <t>Al</t>
    </r>
    <r>
      <rPr>
        <vertAlign val="subscript"/>
        <sz val="12"/>
        <color theme="1"/>
        <rFont val="Times New Roman"/>
        <family val="1"/>
      </rPr>
      <t>2</t>
    </r>
    <r>
      <rPr>
        <sz val="12"/>
        <color theme="1"/>
        <rFont val="Times New Roman"/>
        <family val="1"/>
      </rPr>
      <t>O</t>
    </r>
    <r>
      <rPr>
        <vertAlign val="subscript"/>
        <sz val="12"/>
        <color theme="1"/>
        <rFont val="Times New Roman"/>
        <family val="1"/>
      </rPr>
      <t>3</t>
    </r>
  </si>
  <si>
    <r>
      <t>P</t>
    </r>
    <r>
      <rPr>
        <vertAlign val="subscript"/>
        <sz val="12"/>
        <color theme="1"/>
        <rFont val="Times New Roman"/>
        <family val="1"/>
      </rPr>
      <t>2</t>
    </r>
    <r>
      <rPr>
        <sz val="12"/>
        <color theme="1"/>
        <rFont val="Times New Roman"/>
        <family val="1"/>
      </rPr>
      <t>O</t>
    </r>
    <r>
      <rPr>
        <vertAlign val="subscript"/>
        <sz val="12"/>
        <color theme="1"/>
        <rFont val="Times New Roman"/>
        <family val="1"/>
      </rPr>
      <t>5</t>
    </r>
  </si>
  <si>
    <r>
      <t>Fe</t>
    </r>
    <r>
      <rPr>
        <vertAlign val="subscript"/>
        <sz val="12"/>
        <color theme="1"/>
        <rFont val="Times New Roman"/>
        <family val="1"/>
      </rPr>
      <t>2</t>
    </r>
    <r>
      <rPr>
        <sz val="12"/>
        <color theme="1"/>
        <rFont val="Times New Roman"/>
        <family val="1"/>
      </rPr>
      <t>O</t>
    </r>
    <r>
      <rPr>
        <vertAlign val="subscript"/>
        <sz val="12"/>
        <color theme="1"/>
        <rFont val="Times New Roman"/>
        <family val="1"/>
      </rPr>
      <t>3</t>
    </r>
  </si>
  <si>
    <r>
      <t>TiO</t>
    </r>
    <r>
      <rPr>
        <vertAlign val="subscript"/>
        <sz val="12"/>
        <color theme="1"/>
        <rFont val="Times New Roman"/>
        <family val="1"/>
      </rPr>
      <t>2</t>
    </r>
  </si>
  <si>
    <r>
      <t>ZrO</t>
    </r>
    <r>
      <rPr>
        <vertAlign val="subscript"/>
        <sz val="12"/>
        <color theme="1"/>
        <rFont val="Times New Roman"/>
        <family val="1"/>
      </rPr>
      <t>2</t>
    </r>
  </si>
  <si>
    <r>
      <t>HfO</t>
    </r>
    <r>
      <rPr>
        <vertAlign val="subscript"/>
        <sz val="12"/>
        <color theme="1"/>
        <rFont val="Times New Roman"/>
        <family val="1"/>
      </rPr>
      <t>2</t>
    </r>
  </si>
  <si>
    <r>
      <t>Li</t>
    </r>
    <r>
      <rPr>
        <vertAlign val="subscript"/>
        <sz val="12"/>
        <color theme="1"/>
        <rFont val="Times New Roman"/>
        <family val="1"/>
      </rPr>
      <t>2</t>
    </r>
    <r>
      <rPr>
        <sz val="12"/>
        <color theme="1"/>
        <rFont val="Times New Roman"/>
        <family val="1"/>
      </rPr>
      <t>O</t>
    </r>
  </si>
  <si>
    <r>
      <t>K</t>
    </r>
    <r>
      <rPr>
        <vertAlign val="subscript"/>
        <sz val="12"/>
        <color theme="1"/>
        <rFont val="Times New Roman"/>
        <family val="1"/>
      </rPr>
      <t>2</t>
    </r>
    <r>
      <rPr>
        <sz val="12"/>
        <color theme="1"/>
        <rFont val="Times New Roman"/>
        <family val="1"/>
      </rPr>
      <t>O</t>
    </r>
  </si>
  <si>
    <r>
      <t>Cs</t>
    </r>
    <r>
      <rPr>
        <vertAlign val="subscript"/>
        <sz val="12"/>
        <color theme="1"/>
        <rFont val="Times New Roman"/>
        <family val="1"/>
      </rPr>
      <t>2</t>
    </r>
    <r>
      <rPr>
        <sz val="12"/>
        <color theme="1"/>
        <rFont val="Times New Roman"/>
        <family val="1"/>
      </rPr>
      <t>O</t>
    </r>
  </si>
  <si>
    <r>
      <t>Rb</t>
    </r>
    <r>
      <rPr>
        <vertAlign val="subscript"/>
        <sz val="12"/>
        <color theme="1"/>
        <rFont val="Times New Roman"/>
        <family val="1"/>
      </rPr>
      <t>2</t>
    </r>
    <r>
      <rPr>
        <sz val="12"/>
        <color theme="1"/>
        <rFont val="Times New Roman"/>
        <family val="1"/>
      </rPr>
      <t>O</t>
    </r>
  </si>
  <si>
    <r>
      <t>Bi</t>
    </r>
    <r>
      <rPr>
        <vertAlign val="subscript"/>
        <sz val="12"/>
        <color theme="1"/>
        <rFont val="Times New Roman"/>
        <family val="1"/>
      </rPr>
      <t>2</t>
    </r>
    <r>
      <rPr>
        <sz val="12"/>
        <color theme="1"/>
        <rFont val="Times New Roman"/>
        <family val="1"/>
      </rPr>
      <t>O</t>
    </r>
    <r>
      <rPr>
        <vertAlign val="subscript"/>
        <sz val="12"/>
        <color theme="1"/>
        <rFont val="Times New Roman"/>
        <family val="1"/>
      </rPr>
      <t>3</t>
    </r>
  </si>
  <si>
    <t>K''=[SiO2]+e[TeO2]/(a[B2O3]+b[Al2O3]+c[P2O5]+...)</t>
  </si>
  <si>
    <t>Berstein equation</t>
  </si>
  <si>
    <t>b</t>
  </si>
  <si>
    <t>a</t>
  </si>
  <si>
    <t>c</t>
  </si>
  <si>
    <t>d cons</t>
  </si>
  <si>
    <t>d slope</t>
  </si>
  <si>
    <t>Outlier</t>
  </si>
  <si>
    <t>XL OL Set</t>
  </si>
  <si>
    <t>Alk+AE</t>
  </si>
  <si>
    <t>Si/(Si+B+P+Te)</t>
  </si>
  <si>
    <t>not SiO2</t>
  </si>
  <si>
    <t>0 Alk+AE</t>
  </si>
  <si>
    <t>OL</t>
  </si>
  <si>
    <t>valence</t>
  </si>
  <si>
    <t>K''=([SiO2]+e[TeO2])/(a[B2O3]+b[Al2O3]+c[P2O5]+...)</t>
  </si>
  <si>
    <t>d slope / e</t>
  </si>
  <si>
    <t>1% Al</t>
  </si>
  <si>
    <t>1.5% Al</t>
  </si>
  <si>
    <t>2% Al</t>
  </si>
  <si>
    <t>4% Al</t>
  </si>
  <si>
    <t>Furnace cooled (30K/h)</t>
  </si>
  <si>
    <t>Bruns S, Uesbeck T, Weil D, Möncke D, van Wüllen L, Durst K and de Ligny D (2020) Influence of Al2O3 Addition on Structure and Mechanical Properties of Borosilicate Glasses. Front. Mater. 7:189. doi: 10.3389/fmats.2020.00189</t>
  </si>
  <si>
    <t>A Chim Lee, Sung Keun Lee, Network polymerization and cation coordination environments in boron-bearing rhyolitic melts: Insights from 17O, 11B, and 27Al solid-state NMR of sodium aluminoborosilicate glasses with varying boron content, Geochimica et Cosmochimica Acta, Volume 268, 2020, Pages 325-347, ISSN 0016-7037, https://doi.org/10.1016/j.gca.2019.10.010.</t>
  </si>
  <si>
    <t>Ref</t>
  </si>
  <si>
    <t>wt %</t>
  </si>
  <si>
    <t>Lee-XMa0.25-non-enriched</t>
  </si>
  <si>
    <t>Lee-XMa0-non-enriched</t>
  </si>
  <si>
    <t>Lee-Xa0.5-non-enriched</t>
  </si>
  <si>
    <t>Lee-XMa0.75-non-enriched</t>
  </si>
  <si>
    <t>Lee-XMa1-non-enriched</t>
  </si>
  <si>
    <t>Lee-XMa0-enriched</t>
  </si>
  <si>
    <t>Lee-XMa0.25-enriched</t>
  </si>
  <si>
    <t>Lee-Xa0.5-enriched</t>
  </si>
  <si>
    <t>Lee-XMa0.75-enriched</t>
  </si>
  <si>
    <t>Lee-XMa1-enriched</t>
  </si>
  <si>
    <t>Lee-XRd0-non-enriched</t>
  </si>
  <si>
    <t>Lee-XRd0.25-non-enriched</t>
  </si>
  <si>
    <t>Lee-XRd0.5-non-enriched</t>
  </si>
  <si>
    <t>Lee-XRd0.75-non-enriched</t>
  </si>
  <si>
    <t>Lee-XRd1-non-enriched</t>
  </si>
  <si>
    <t>Lee-XRd0-enriched</t>
  </si>
  <si>
    <t>Lee-XRd0.25-enriched</t>
  </si>
  <si>
    <t>Lee-XRd0.5-enriched</t>
  </si>
  <si>
    <t>Lee-XRd0.75-enriched</t>
  </si>
  <si>
    <t>Lee-XRd1-enriched</t>
  </si>
  <si>
    <t>Lee-XRd0.1-non-enriched</t>
  </si>
  <si>
    <t>CABS5-0.0001GPa</t>
  </si>
  <si>
    <t>CABS5-1GPa</t>
  </si>
  <si>
    <t>CABS5-2GPa</t>
  </si>
  <si>
    <t>CABS10-0.0001GPa</t>
  </si>
  <si>
    <t>CABS10-1GPa</t>
  </si>
  <si>
    <t>CABS10-2GPa</t>
  </si>
  <si>
    <t>CABS15-0.0001GPa</t>
  </si>
  <si>
    <t>CABS20-0.0001GPa</t>
  </si>
  <si>
    <t>CABS15-1GPa</t>
  </si>
  <si>
    <t>CABS15-2GPa</t>
  </si>
  <si>
    <t>CABS20-1GPa</t>
  </si>
  <si>
    <t>CABS20-2GPa</t>
  </si>
  <si>
    <t>CABS25-0.0001GPa</t>
  </si>
  <si>
    <t>CABS25-1GPa</t>
  </si>
  <si>
    <t>CABS25-2GPa</t>
  </si>
  <si>
    <t>0.0001Gpa</t>
  </si>
  <si>
    <t>2 Gpa</t>
  </si>
  <si>
    <t>1GPa</t>
  </si>
  <si>
    <t>783°C</t>
  </si>
  <si>
    <t>795°C</t>
  </si>
  <si>
    <t>810°C</t>
  </si>
  <si>
    <t>740°C</t>
  </si>
  <si>
    <t>745°C</t>
  </si>
  <si>
    <t>760°C</t>
  </si>
  <si>
    <t>710°C</t>
  </si>
  <si>
    <t>720°C</t>
  </si>
  <si>
    <t>681°C</t>
  </si>
  <si>
    <t>690°C</t>
  </si>
  <si>
    <t>657°C</t>
  </si>
  <si>
    <t>670°C</t>
  </si>
  <si>
    <t>Annealing temp is holding temp for compression experiments. Annealed for 4 hours to reduce thermal stress, beam-bending viscometer measurement made, then annealed for 24h to reach structural equilibrium</t>
  </si>
  <si>
    <t>Jingshi Wu, Timothy M. Gross, Liping Huang, Siva Priya Jaccani, Randall E. Youngman, Sylwester J. Rzoska, Michal Bockowski, Saurav Bista, Jonathan F. Stebbins, Morten M. Smedskjaer, Composition and pressure effects on the structure, elastic properties and hardness of aluminoborosilicate glass, Journal of Non-Crystalline Solids, Volume 530, 2020, 119797, ISSN 0022-3093, https://doi.org/10.1016/j.jnoncrysol.2019.119797.</t>
  </si>
  <si>
    <t>Nicholas J. Smith, Cody V. Cushman, Matthew R. Linford, Robert A. Schaut, Joy Banerjee, Randall E. Youngman, Lars Thomsen, Landon S. Fisher, Anders J. Barlow, Paul J. Pigram, Boron coordination structure at the surfaces of sodium borosilicate and aluminoborosilicate glasses by B K-edge NEXAFS, Journal of Non-Crystalline Solids, Volume 545, 2020, 120247, ISSN 0022-3093, https://doi.org/10.1016/j.jnoncrysol.2020.120247.</t>
  </si>
  <si>
    <t>NBS-10-10-80</t>
  </si>
  <si>
    <t>NBS-10-20-80</t>
  </si>
  <si>
    <t>NBS-10-30-60</t>
  </si>
  <si>
    <t>NBS-10-60-30</t>
  </si>
  <si>
    <t>NBS-10-70-20</t>
  </si>
  <si>
    <t>NBS-10-80-10</t>
  </si>
  <si>
    <t>NBS-20-10-70</t>
  </si>
  <si>
    <t>NBS-20-20-60</t>
  </si>
  <si>
    <t>NBS-20-40-40</t>
  </si>
  <si>
    <t>NBS-20-30-50</t>
  </si>
  <si>
    <t>NBS-20-50-30</t>
  </si>
  <si>
    <t>NBS-20-60-20</t>
  </si>
  <si>
    <t>NBS-30-10-60</t>
  </si>
  <si>
    <t>NBS-30-20-50</t>
  </si>
  <si>
    <t>NBS-30-30-40</t>
  </si>
  <si>
    <t>NBS-30-60-10</t>
  </si>
  <si>
    <t>NBS-40-10-50</t>
  </si>
  <si>
    <t>NBS-40-30-30</t>
  </si>
  <si>
    <t>NABS-10-5-10-75</t>
  </si>
  <si>
    <t>NABS-10-5-20-65</t>
  </si>
  <si>
    <t>NABS-10-5-30-60</t>
  </si>
  <si>
    <t>NABS-10-5-35-50</t>
  </si>
  <si>
    <t>NABS-10-5-45-40</t>
  </si>
  <si>
    <t>NABS-10-5-55-30</t>
  </si>
  <si>
    <t>NABS-10-5-65-20</t>
  </si>
  <si>
    <t>NABS-10-5-75-10</t>
  </si>
  <si>
    <t>course annealed then BBV and re-anneal at measured anneal point</t>
  </si>
  <si>
    <t>40L30B30S</t>
  </si>
  <si>
    <t>40L50B10S</t>
  </si>
  <si>
    <t>60L25B15S</t>
  </si>
  <si>
    <t>N4 values also obtained via AIMD, DBX, CMD0300, CMD700</t>
  </si>
  <si>
    <t>Takahiro Ohkubo, Shingo Urata, Yutaka Imamura, Taketoshi Taniguchi, Nanae Ishioka, Masamichi Tanida, Eiji Tsuchida, Lu Deng, and Jincheng Du, Modeling the Structure and Dynamics of Lithium Borosilicate Glasses with Ab Initio Molecular Dynamics Simulations. The Journal of Physical Chemistry C 2021 125 (15), 8080-8089, DOI: 10.1021/acs.jpcc.1c00309</t>
  </si>
  <si>
    <t>glass flake</t>
  </si>
  <si>
    <t>atm</t>
  </si>
  <si>
    <t>Lv-K2.0-0.75</t>
  </si>
  <si>
    <t>Lv-RbNa2.0-0.75</t>
  </si>
  <si>
    <t>Lv-KNa2.0-0.75</t>
  </si>
  <si>
    <t>Lv-Na2.0-0.75</t>
  </si>
  <si>
    <t>Lv-LiNa2.0-0.75</t>
  </si>
  <si>
    <t>Lv-CaNa2.0-0.75</t>
  </si>
  <si>
    <t>Lv-MgNa2.0-0.75</t>
  </si>
  <si>
    <t>Lv-RbNa2.02.1</t>
  </si>
  <si>
    <t>Lv-Na2.02.1</t>
  </si>
  <si>
    <t>Lv-LiNa2.02.1</t>
  </si>
  <si>
    <t>Lv-CaNa2.02.1</t>
  </si>
  <si>
    <t>Lv-MgNa2.02.1</t>
  </si>
  <si>
    <t>Lv-K4.0-0.75</t>
  </si>
  <si>
    <t>Lv-RbNa4.0-0.75</t>
  </si>
  <si>
    <t>Lv-Na4.0-0.75</t>
  </si>
  <si>
    <t>Lv-MgNa4.0-0.75</t>
  </si>
  <si>
    <t>Lv-Na2.0-0.26</t>
  </si>
  <si>
    <t>Lv-Na2.0-2.5</t>
  </si>
  <si>
    <t>Lv-Na4.0-1.2</t>
  </si>
  <si>
    <t>Lv-Na2.0-0.5</t>
  </si>
  <si>
    <t>Lv-CaNa0.5-0.5</t>
  </si>
  <si>
    <t>Lv-CaNa2.0-0.5</t>
  </si>
  <si>
    <t>Lv-CaNa4.0-1.2</t>
  </si>
  <si>
    <t>Lv-CaNa4.0-2.0</t>
  </si>
  <si>
    <t>Lv-CaNa4.0-3.3</t>
  </si>
  <si>
    <t>Peng Lv, Baltzar Stevensson, Yang Yu, Tieshan Wang, and Mattias Edén. BO3/BO4 Intermixing in Borosilicate Glass Networks Probed by Double-Quantum 11B NMR: What Factors Govern BO4–BO4 Formation? The Journal of Physical Chemistry C 2023 127 (40), 20026-20040, DOI: 10.1021/acs.jpcc.3c03577</t>
  </si>
  <si>
    <t>DPG0</t>
  </si>
  <si>
    <t>DPG2</t>
  </si>
  <si>
    <t>DPG4</t>
  </si>
  <si>
    <t>DPG6</t>
  </si>
  <si>
    <t>DPG8</t>
  </si>
  <si>
    <t>ref</t>
  </si>
  <si>
    <t>SnO2</t>
  </si>
  <si>
    <t>DOG6</t>
  </si>
  <si>
    <t>Sr0</t>
  </si>
  <si>
    <t>SbO2</t>
  </si>
  <si>
    <t>680 C for 2h</t>
  </si>
  <si>
    <t>Qianxing Huang, Jianlei Liu, Xi He, Taoyong Liu, Anxian Lu, Analysis of structure evolution and performance in alkali-free glass substrates via XPS and infrared: Boron-aluminum anomaly, Journal of Non-Crystalline Solids, Volume 555, 2021, 120531, ISSN 0022-3093, https://doi.org/10.1016/j.jnoncrysol.2020.120531.</t>
  </si>
  <si>
    <t>Peng Lv, Chunting Wang, Baltzar Stevensson, Yang Yu, Tieshan Wang, Mattias Edén, Impact of the cation field strength on physical properties and structures of alkali and alkaline-earth borosilicate glasses, Ceramics International, Volume 48, Issue 13, 2022, Pages 18094-18107, ISSN 0272-8842, https://doi.org/10.1016/j.ceramint.2022.03.022.</t>
  </si>
  <si>
    <t>Li2.0-0.75</t>
  </si>
  <si>
    <t>Na2.0-0.75</t>
  </si>
  <si>
    <t>Rb2.0-0.75</t>
  </si>
  <si>
    <t>Mg2.0-0.75</t>
  </si>
  <si>
    <t>Ca2.0-0.75</t>
  </si>
  <si>
    <t>Sr2.0-0.75</t>
  </si>
  <si>
    <t>Ba2.0-0.75</t>
  </si>
  <si>
    <t>Li4.0-0.75</t>
  </si>
  <si>
    <t>Na4.0-0.75</t>
  </si>
  <si>
    <t>Rb4.0-0.75</t>
  </si>
  <si>
    <t>Mg4.0-0.75</t>
  </si>
  <si>
    <t>Ca4.0-0.75</t>
  </si>
  <si>
    <t>Sr4.0-0.75</t>
  </si>
  <si>
    <t>Li2.0-2.1</t>
  </si>
  <si>
    <t>Na2.0-2.1</t>
  </si>
  <si>
    <t>Rb2.0-2.1</t>
  </si>
  <si>
    <t>Mg2.0-2.1</t>
  </si>
  <si>
    <t>Ca2.0-2.1</t>
  </si>
  <si>
    <t>Sr2.0-2.1</t>
  </si>
  <si>
    <t>Ba2.0-2.1</t>
  </si>
  <si>
    <t>Li4.0-2.1</t>
  </si>
  <si>
    <t>Na4.0-2.1</t>
  </si>
  <si>
    <t>Rb4.0-2.1</t>
  </si>
  <si>
    <t>Mg4.0-2.1</t>
  </si>
  <si>
    <t>Ca4.0-2.1</t>
  </si>
  <si>
    <t>Sr4.0-2.1</t>
  </si>
  <si>
    <t>Ba4.0-2.1</t>
  </si>
  <si>
    <t>pLi4.0-0.75</t>
  </si>
  <si>
    <t>pK4.0-0.75</t>
  </si>
  <si>
    <t>pRb4.0-0.75</t>
  </si>
  <si>
    <t>pLi2.0-2.1</t>
  </si>
  <si>
    <t>pK2.0-2.1</t>
  </si>
  <si>
    <t>pRb2.0-2.1</t>
  </si>
  <si>
    <t>Ba4.0-0.75</t>
  </si>
  <si>
    <t>K2.0-0.75</t>
  </si>
  <si>
    <t>K4.0-0.75</t>
  </si>
  <si>
    <t>K2.0-2.1</t>
  </si>
  <si>
    <t>K4.0-2.1</t>
  </si>
  <si>
    <t>La glass is missing from  initial composition table but included in N4 measures, typo in comp table?</t>
  </si>
  <si>
    <t>Lv P, Sun Z, Wang F, Yu Y, Yang F, Yue S, et al. Cation field-strength effects on ion irradiation-induced mechanical property changes of borosilicate glass structures. J Am Ceram Soc. 2023;106:5766–5780. https://doi.org/10.1111/jace.19213</t>
  </si>
  <si>
    <t>RbNa</t>
  </si>
  <si>
    <t>LiNa</t>
  </si>
  <si>
    <t>BaNa</t>
  </si>
  <si>
    <t>SrNa</t>
  </si>
  <si>
    <t>CaNa</t>
  </si>
  <si>
    <t>MgNa</t>
  </si>
  <si>
    <t>KNa</t>
  </si>
  <si>
    <t>ISG-C</t>
  </si>
  <si>
    <t>ISG-A00</t>
  </si>
  <si>
    <t>ISG-A12</t>
  </si>
  <si>
    <t>ISG-A22</t>
  </si>
  <si>
    <t>ISG-A00N</t>
  </si>
  <si>
    <t>ISG-A11N</t>
  </si>
  <si>
    <t>ISG-A18N</t>
  </si>
  <si>
    <t>ISG-A23N</t>
  </si>
  <si>
    <t>Lu X, Reiser JT, Parruzot B, et
al. Effects of Al:Si and (Al + Na):Si ratios on the
properties of the international simple glass, part II:
Structure. J Am Ceram Soc. 2021;104:183–207. https://doi.org/10.1111/jace.17447</t>
  </si>
  <si>
    <t>N4 data also simulated by MD, YBDX</t>
  </si>
  <si>
    <t>annealed for 20 min</t>
  </si>
  <si>
    <t>room temp cool 0.5-1CC/min</t>
  </si>
  <si>
    <t>Tostanoski NJ, Möncke D, Youngman R, Sundaram SK. Structure-terahertz property relationship in sodium borosilicate glasses. Int J Appl Glass Sci. 2023;14:288–306. https://doi.org/10.1111/ijag.16608</t>
  </si>
  <si>
    <t>NaBSi1</t>
  </si>
  <si>
    <t>NaBSi2</t>
  </si>
  <si>
    <t>NabSi3</t>
  </si>
  <si>
    <t>NaBSi4</t>
  </si>
  <si>
    <t>NaBSi5</t>
  </si>
  <si>
    <t>BNaSi1</t>
  </si>
  <si>
    <t>BNaSi2</t>
  </si>
  <si>
    <t>BNaSi3</t>
  </si>
  <si>
    <t>BNaSi4</t>
  </si>
  <si>
    <t>BNaSi5</t>
  </si>
  <si>
    <t>annealed at 450-600C</t>
  </si>
  <si>
    <t>1C/min</t>
  </si>
  <si>
    <t>MgNa2.0-0.75</t>
  </si>
  <si>
    <t>MgNa4.0-0.75</t>
  </si>
  <si>
    <t>MgNa2.0-2.1</t>
  </si>
  <si>
    <t>MgNa4.0-2.1</t>
  </si>
  <si>
    <t>Some N4 NMR data from Lv et al. 2022. MD data also in paper</t>
  </si>
  <si>
    <t>Peng Lv, Baltzar Stevensson, Renny Mathew, Tieshan Wang, and Mattias Edén. Sub-Nanometer-Range Structural Effects From Mg2+ Incorporation in Na-Based Borosilicate Glasses Revealed by Heteronuclear NMR and MD Simulations, The Journal of Physical Chemistry B 2024 128 (28), 6922-6939. 10.1021/acs.jpcb.4c01840</t>
  </si>
  <si>
    <t xml:space="preserve"> [(77 – x) B2O3 –x ZnO 22.7 Na2O– 0.3 CoO]</t>
  </si>
  <si>
    <t>CoO</t>
  </si>
  <si>
    <t>0BNCZ</t>
  </si>
  <si>
    <t>5BNCZ</t>
  </si>
  <si>
    <t>10BNCZ</t>
  </si>
  <si>
    <t>15BNCZ</t>
  </si>
  <si>
    <t>20BNCZ</t>
  </si>
  <si>
    <t>FT-IR</t>
  </si>
  <si>
    <t>FT-IR Spectroscapy instead of NMR - does this make sense?</t>
  </si>
  <si>
    <t>370C for 3h</t>
  </si>
  <si>
    <t>room temp cool for 10h</t>
  </si>
  <si>
    <t>Afaf M. Babeer, Abd El-razek Mahmoud, H.Y. Morshidy. Ligand field parameters, optical, thermal, magnetic, and structural features of ZnO containing cobalt-borate glasses. Materials Chemistry and Physics
Volume 302, 1 July 2023, 127681. 10.1016/j.matchemphys.2023.127681</t>
  </si>
  <si>
    <t>Tg-20C for 30min</t>
  </si>
  <si>
    <t>LNBS</t>
  </si>
  <si>
    <t>RBS</t>
  </si>
  <si>
    <t>CBS</t>
  </si>
  <si>
    <t>RCBS</t>
  </si>
  <si>
    <t>Brian Topper, Lucas Greiner, Randall E. Youngman, Darren Stohr, Efstratios I. Kamitsos, Doris Möncke, Effect of modifier cation size on the structure, properties and nickel speciation in BK7 type alkali borosilicate glasses, Journal of Non-Crystalline Solids: X, Volume 17, 2023, 100161. https://doi.org/10.1016/j.nocx.2023.100161.</t>
  </si>
  <si>
    <t>N26M0</t>
  </si>
  <si>
    <t>N19M8</t>
  </si>
  <si>
    <t>N13M13</t>
  </si>
  <si>
    <t>N8M19</t>
  </si>
  <si>
    <t>N0M12</t>
  </si>
  <si>
    <t>N19C8</t>
  </si>
  <si>
    <t>A0B0</t>
  </si>
  <si>
    <t>Tg+20C for 1.4h</t>
  </si>
  <si>
    <t>quenched on fall plate</t>
  </si>
  <si>
    <t>Bisbrouck, N., Bertani, M., Angeli, F., Charpentier, T., de Ligny, D., Delaye, J.-M., Gin, S. and Micoulaut, M. (2021), Impact of magnesium on the structure of aluminoborosilicate glasses: A solid-state NMR and Raman spectroscopy study. J Am Ceram Soc, 104: 4518-4536. https://doi.org/10.1111/jace.17876</t>
  </si>
  <si>
    <t>Cold water quenched</t>
  </si>
  <si>
    <t>Rapidly cooled using rollout machine</t>
  </si>
  <si>
    <t>usual melt-quench method'.. Treating as cold water quench based on https://www.sciencedirect.com/topics/engineering/melt-quenching</t>
  </si>
  <si>
    <t>Unclear if enriched value N4 is reported, but in Fig S3, there is a noticable difference between the two, so I wonder if we can find these values somewhere? 'quenched into glasses'.. Treating as cold water quench based on https://www.sciencedirect.com/topics/engineering/melt-quenching</t>
  </si>
  <si>
    <t>Quenched between 2 metal plates rapid quenching essential to reduce sub-liquidus phase separation</t>
  </si>
  <si>
    <t>Room temp cool</t>
  </si>
  <si>
    <t>Sb2O3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</si>
</sst>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8" x14ac:knownFonts="1">
    <font>
      <sz val="11"/>
      <color theme="1"/>
      <name val="Calibri"/>
      <family val="2"/>
      <scheme val="minor"/>
    </font>
    <font>
      <sz val="12"/>
      <color theme="1"/>
      <name val="Times New Roman"/>
      <family val="1"/>
    </font>
    <font>
      <sz val="12"/>
      <color rgb="FF000000"/>
      <name val="Times New Roman"/>
      <family val="1"/>
    </font>
    <font>
      <vertAlign val="subscript"/>
      <sz val="12"/>
      <color rgb="FF000000"/>
      <name val="Times New Roman"/>
      <family val="1"/>
    </font>
    <font>
      <b/>
      <sz val="12"/>
      <color rgb="FF000000"/>
      <name val="Times New Roman"/>
      <family val="1"/>
    </font>
    <font>
      <b/>
      <sz val="12"/>
      <color theme="1"/>
      <name val="Times New Roman"/>
      <family val="1"/>
    </font>
    <font>
      <sz val="11"/>
      <color rgb="FF9C5700"/>
      <name val="Calibri"/>
      <family val="2"/>
      <scheme val="minor"/>
    </font>
    <font>
      <sz val="11"/>
      <name val="Times New Roman"/>
      <family val="1"/>
    </font>
    <font>
      <vertAlign val="subscript"/>
      <sz val="11"/>
      <name val="Times New Roman"/>
      <family val="1"/>
    </font>
    <font>
      <sz val="8"/>
      <name val="Calibri"/>
      <family val="2"/>
      <scheme val="minor"/>
    </font>
    <font>
      <sz val="12"/>
      <name val="Times New Roman"/>
      <family val="1"/>
    </font>
    <font>
      <sz val="11"/>
      <color rgb="FF9C0006"/>
      <name val="Calibri"/>
      <family val="2"/>
      <scheme val="minor"/>
    </font>
    <font>
      <sz val="11"/>
      <color theme="1"/>
      <name val="Times New Roman"/>
      <family val="1"/>
    </font>
    <font>
      <sz val="12"/>
      <color theme="1"/>
      <name val="Calibri"/>
      <family val="2"/>
    </font>
    <font>
      <sz val="11"/>
      <color theme="1"/>
      <name val="Calibri"/>
      <family val="2"/>
      <scheme val="minor"/>
    </font>
    <font>
      <sz val="12"/>
      <color rgb="FF9C0006"/>
      <name val="Times New Roman"/>
      <family val="1"/>
    </font>
    <font>
      <vertAlign val="subscript"/>
      <sz val="12"/>
      <color theme="1"/>
      <name val="Times New Roman"/>
      <family val="1"/>
    </font>
    <font>
      <sz val="11"/>
      <color rgb="FF000000"/>
      <name val="Calibri"/>
      <family val="2"/>
      <scheme val="minor"/>
    </font>
  </fonts>
  <fills count="9">
    <fill>
      <patternFill patternType="none"/>
    </fill>
    <fill>
      <patternFill patternType="gray125"/>
    </fill>
    <fill>
      <patternFill patternType="solid">
        <fgColor rgb="FFFFEB9C"/>
      </patternFill>
    </fill>
    <fill>
      <patternFill patternType="solid">
        <fgColor rgb="FFFFC7CE"/>
      </patternFill>
    </fill>
    <fill>
      <patternFill patternType="solid">
        <fgColor rgb="FFFFFFCC"/>
      </patternFill>
    </fill>
    <fill>
      <patternFill patternType="solid">
        <fgColor theme="8" tint="0.59999389629810485"/>
        <bgColor indexed="64"/>
      </patternFill>
    </fill>
    <fill>
      <patternFill patternType="solid">
        <fgColor theme="0" tint="-0.14999847407452621"/>
        <bgColor indexed="64"/>
      </patternFill>
    </fill>
    <fill>
      <patternFill patternType="solid">
        <fgColor rgb="FFCCF7FE"/>
        <bgColor indexed="64"/>
      </patternFill>
    </fill>
    <fill>
      <patternFill patternType="solid">
        <fgColor rgb="FFFFFF00"/>
        <bgColor indexed="64"/>
      </patternFill>
    </fill>
  </fills>
  <borders count="31">
    <border>
      <left/>
      <right/>
      <top/>
      <bottom/>
      <diagonal/>
    </border>
    <border>
      <left/>
      <right style="thin">
        <color indexed="64"/>
      </right>
      <top style="double">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medium">
        <color indexed="64"/>
      </right>
      <top/>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style="thin">
        <color indexed="64"/>
      </top>
      <bottom/>
      <diagonal/>
    </border>
  </borders>
  <cellStyleXfs count="4">
    <xf numFmtId="0" fontId="0" fillId="0" borderId="0"/>
    <xf numFmtId="0" fontId="6" fillId="2" borderId="0" applyNumberFormat="0" applyBorder="0" applyAlignment="0" applyProtection="0"/>
    <xf numFmtId="0" fontId="11" fillId="3" borderId="0" applyNumberFormat="0" applyBorder="0" applyAlignment="0" applyProtection="0"/>
    <xf numFmtId="0" fontId="14" fillId="4" borderId="24" applyNumberFormat="0" applyFont="0" applyAlignment="0" applyProtection="0"/>
  </cellStyleXfs>
  <cellXfs count="170">
    <xf numFmtId="0" fontId="0" fillId="0" borderId="0" xfId="0"/>
    <xf numFmtId="0" fontId="1" fillId="0" borderId="6" xfId="0" applyFont="1" applyBorder="1" applyAlignment="1">
      <alignment horizontal="center" vertical="center"/>
    </xf>
    <xf numFmtId="0" fontId="7" fillId="0" borderId="0" xfId="1" applyFont="1" applyFill="1" applyBorder="1" applyAlignment="1">
      <alignment horizontal="center" vertical="center"/>
    </xf>
    <xf numFmtId="0" fontId="7" fillId="0" borderId="0" xfId="0" applyFont="1" applyAlignment="1">
      <alignment horizontal="center" vertical="center"/>
    </xf>
    <xf numFmtId="0" fontId="7" fillId="0" borderId="13" xfId="0" applyFont="1" applyBorder="1" applyAlignment="1">
      <alignment horizontal="center" vertical="center" wrapText="1"/>
    </xf>
    <xf numFmtId="0" fontId="7" fillId="0" borderId="15" xfId="0" applyFont="1" applyBorder="1" applyAlignment="1">
      <alignment horizontal="center" vertical="center"/>
    </xf>
    <xf numFmtId="0" fontId="7" fillId="0" borderId="12"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6" xfId="1" applyFont="1" applyFill="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4" xfId="0" applyFont="1" applyBorder="1" applyAlignment="1">
      <alignment horizontal="center" vertical="center"/>
    </xf>
    <xf numFmtId="0" fontId="7" fillId="0" borderId="14" xfId="0" applyFont="1" applyBorder="1" applyAlignment="1">
      <alignment horizontal="center" vertical="center"/>
    </xf>
    <xf numFmtId="0" fontId="7" fillId="0" borderId="15" xfId="0" applyFont="1" applyBorder="1" applyAlignment="1">
      <alignment vertical="center"/>
    </xf>
    <xf numFmtId="0" fontId="7" fillId="0" borderId="0" xfId="0" applyFont="1" applyAlignment="1">
      <alignment vertical="center"/>
    </xf>
    <xf numFmtId="0" fontId="7" fillId="0" borderId="13" xfId="0" applyFont="1" applyBorder="1" applyAlignment="1">
      <alignment vertical="center"/>
    </xf>
    <xf numFmtId="0" fontId="1" fillId="0" borderId="0" xfId="0" applyFont="1" applyAlignment="1">
      <alignment horizontal="center" vertical="center"/>
    </xf>
    <xf numFmtId="0" fontId="7" fillId="0" borderId="0" xfId="0" applyFont="1" applyAlignment="1">
      <alignment horizontal="center" vertical="center" wrapText="1"/>
    </xf>
    <xf numFmtId="1" fontId="7" fillId="0" borderId="0" xfId="0" applyNumberFormat="1" applyFont="1" applyAlignment="1">
      <alignment horizontal="center" vertical="center"/>
    </xf>
    <xf numFmtId="1" fontId="7" fillId="0" borderId="6" xfId="0" applyNumberFormat="1" applyFont="1" applyBorder="1" applyAlignment="1">
      <alignment horizontal="center" vertical="center"/>
    </xf>
    <xf numFmtId="165" fontId="7" fillId="0" borderId="0" xfId="0" applyNumberFormat="1" applyFont="1" applyAlignment="1">
      <alignment horizontal="center" vertical="center"/>
    </xf>
    <xf numFmtId="165" fontId="7" fillId="0" borderId="6" xfId="0" applyNumberFormat="1" applyFont="1" applyBorder="1" applyAlignment="1">
      <alignment horizontal="center" vertical="center"/>
    </xf>
    <xf numFmtId="165" fontId="7" fillId="0" borderId="2" xfId="0" applyNumberFormat="1" applyFont="1" applyBorder="1" applyAlignment="1">
      <alignment horizontal="center" vertical="center"/>
    </xf>
    <xf numFmtId="165" fontId="7" fillId="0" borderId="5" xfId="0" applyNumberFormat="1" applyFont="1" applyBorder="1" applyAlignment="1">
      <alignment horizontal="center" vertical="center"/>
    </xf>
    <xf numFmtId="164" fontId="7" fillId="0" borderId="0" xfId="0" applyNumberFormat="1" applyFont="1" applyAlignment="1">
      <alignment horizontal="center" vertical="center"/>
    </xf>
    <xf numFmtId="2" fontId="7" fillId="0" borderId="0" xfId="0" applyNumberFormat="1" applyFont="1" applyAlignment="1">
      <alignment horizontal="center" vertical="center"/>
    </xf>
    <xf numFmtId="0" fontId="12" fillId="0" borderId="0" xfId="0" applyFont="1" applyAlignment="1">
      <alignment horizontal="center" vertical="center"/>
    </xf>
    <xf numFmtId="2" fontId="7" fillId="0" borderId="0" xfId="1" applyNumberFormat="1" applyFont="1" applyFill="1" applyBorder="1" applyAlignment="1">
      <alignment horizontal="center" vertical="center"/>
    </xf>
    <xf numFmtId="0" fontId="7" fillId="0" borderId="15" xfId="1" applyFont="1" applyFill="1" applyBorder="1" applyAlignment="1">
      <alignment horizontal="center" vertical="center"/>
    </xf>
    <xf numFmtId="2" fontId="7" fillId="0" borderId="2" xfId="0" applyNumberFormat="1" applyFont="1" applyBorder="1" applyAlignment="1">
      <alignment horizontal="center" vertical="center"/>
    </xf>
    <xf numFmtId="2" fontId="7" fillId="0" borderId="6" xfId="1" applyNumberFormat="1" applyFont="1" applyFill="1" applyBorder="1" applyAlignment="1">
      <alignment horizontal="center" vertical="center"/>
    </xf>
    <xf numFmtId="2" fontId="7" fillId="0" borderId="5" xfId="0" applyNumberFormat="1" applyFont="1" applyBorder="1" applyAlignment="1">
      <alignment horizontal="center" vertical="center"/>
    </xf>
    <xf numFmtId="2" fontId="7" fillId="0" borderId="6" xfId="0" applyNumberFormat="1" applyFont="1" applyBorder="1" applyAlignment="1">
      <alignment horizontal="center" vertical="center"/>
    </xf>
    <xf numFmtId="0" fontId="1" fillId="0" borderId="25" xfId="0" applyFont="1" applyBorder="1" applyAlignment="1">
      <alignment horizontal="center" vertical="center"/>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3" xfId="0" applyFont="1" applyBorder="1" applyAlignment="1">
      <alignment horizontal="center" vertical="center" wrapText="1"/>
    </xf>
    <xf numFmtId="0" fontId="1" fillId="0" borderId="16" xfId="0" applyFont="1" applyBorder="1" applyAlignment="1">
      <alignment horizontal="center"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1" fillId="0" borderId="17" xfId="0" applyFont="1" applyBorder="1" applyAlignment="1">
      <alignment horizontal="center" vertical="center"/>
    </xf>
    <xf numFmtId="0" fontId="1" fillId="0" borderId="26" xfId="0" applyFont="1" applyBorder="1" applyAlignment="1">
      <alignment horizontal="center" vertical="center"/>
    </xf>
    <xf numFmtId="0" fontId="2" fillId="0" borderId="5"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 fillId="0" borderId="0" xfId="0" applyFont="1" applyAlignment="1">
      <alignment horizontal="center" vertical="center" wrapText="1"/>
    </xf>
    <xf numFmtId="0" fontId="1" fillId="0" borderId="23" xfId="0" applyFont="1" applyBorder="1" applyAlignment="1">
      <alignment horizontal="center" vertical="center"/>
    </xf>
    <xf numFmtId="0" fontId="1" fillId="0" borderId="5" xfId="0" applyFont="1" applyBorder="1" applyAlignment="1">
      <alignment horizontal="center" vertical="center" wrapText="1"/>
    </xf>
    <xf numFmtId="0" fontId="10" fillId="0" borderId="0" xfId="1" applyNumberFormat="1" applyFont="1" applyFill="1" applyAlignment="1">
      <alignment horizontal="center" vertical="center"/>
    </xf>
    <xf numFmtId="0" fontId="10" fillId="4" borderId="24" xfId="3" applyNumberFormat="1" applyFont="1" applyAlignment="1">
      <alignment horizontal="center" vertical="center"/>
    </xf>
    <xf numFmtId="0" fontId="10" fillId="0" borderId="0" xfId="0" applyFont="1" applyAlignment="1">
      <alignment horizontal="center" vertical="center"/>
    </xf>
    <xf numFmtId="0" fontId="10" fillId="0" borderId="6" xfId="1" applyNumberFormat="1" applyFont="1" applyFill="1" applyBorder="1" applyAlignment="1">
      <alignment horizontal="center" vertical="center"/>
    </xf>
    <xf numFmtId="0" fontId="10" fillId="0" borderId="6" xfId="0" applyFont="1" applyBorder="1" applyAlignment="1">
      <alignment horizontal="center" vertical="center"/>
    </xf>
    <xf numFmtId="0" fontId="11" fillId="0" borderId="2" xfId="2" applyNumberFormat="1" applyFill="1" applyBorder="1" applyAlignment="1">
      <alignment horizontal="center" vertical="center"/>
    </xf>
    <xf numFmtId="0" fontId="1" fillId="4" borderId="24" xfId="3" applyNumberFormat="1" applyFont="1" applyAlignment="1">
      <alignment horizontal="center" vertical="center"/>
    </xf>
    <xf numFmtId="0" fontId="1" fillId="0" borderId="2" xfId="0" applyFont="1" applyBorder="1" applyAlignment="1">
      <alignment horizontal="center" vertical="center" wrapText="1"/>
    </xf>
    <xf numFmtId="0" fontId="7" fillId="0" borderId="3" xfId="0" applyFont="1" applyBorder="1" applyAlignment="1">
      <alignment horizontal="center" vertical="center"/>
    </xf>
    <xf numFmtId="0" fontId="11" fillId="0" borderId="3" xfId="2" applyNumberFormat="1" applyFill="1" applyBorder="1" applyAlignment="1">
      <alignment horizontal="center" vertical="center"/>
    </xf>
    <xf numFmtId="0" fontId="7" fillId="0" borderId="11" xfId="0" applyFont="1" applyBorder="1" applyAlignment="1">
      <alignment horizontal="center" vertical="center"/>
    </xf>
    <xf numFmtId="0" fontId="1" fillId="0" borderId="19" xfId="0" applyFont="1" applyBorder="1" applyAlignment="1">
      <alignment horizontal="center" vertical="center" wrapText="1"/>
    </xf>
    <xf numFmtId="0" fontId="1" fillId="0" borderId="19" xfId="0" applyFont="1" applyBorder="1" applyAlignment="1">
      <alignment horizontal="center" vertical="center"/>
    </xf>
    <xf numFmtId="0" fontId="1" fillId="0" borderId="18" xfId="0" applyFont="1" applyBorder="1" applyAlignment="1">
      <alignment horizontal="center" vertical="center"/>
    </xf>
    <xf numFmtId="0" fontId="2" fillId="0" borderId="18" xfId="0" applyFont="1" applyBorder="1" applyAlignment="1">
      <alignment horizontal="center" vertical="center"/>
    </xf>
    <xf numFmtId="0" fontId="1" fillId="0" borderId="21" xfId="0" applyFont="1" applyBorder="1" applyAlignment="1">
      <alignment horizontal="center" vertical="center"/>
    </xf>
    <xf numFmtId="0" fontId="1" fillId="0" borderId="20" xfId="0" applyFont="1" applyBorder="1" applyAlignment="1">
      <alignment horizontal="center" vertical="center"/>
    </xf>
    <xf numFmtId="0" fontId="1" fillId="0" borderId="28" xfId="0" applyFont="1" applyBorder="1" applyAlignment="1">
      <alignment horizontal="center" vertical="center"/>
    </xf>
    <xf numFmtId="0" fontId="1" fillId="0" borderId="18" xfId="0" applyFont="1" applyBorder="1" applyAlignment="1">
      <alignment horizontal="center" vertical="center" wrapText="1"/>
    </xf>
    <xf numFmtId="0" fontId="2" fillId="5" borderId="3"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6" borderId="3" xfId="0" applyFont="1" applyFill="1" applyBorder="1"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10" fillId="0" borderId="0" xfId="1" applyNumberFormat="1" applyFont="1" applyFill="1" applyBorder="1" applyAlignment="1">
      <alignment horizontal="center" vertical="center"/>
    </xf>
    <xf numFmtId="0" fontId="10" fillId="4" borderId="0" xfId="3" applyNumberFormat="1" applyFont="1" applyBorder="1" applyAlignment="1">
      <alignment horizontal="center" vertical="center"/>
    </xf>
    <xf numFmtId="0" fontId="1" fillId="4" borderId="0" xfId="3" applyNumberFormat="1" applyFont="1" applyBorder="1" applyAlignment="1">
      <alignment horizontal="center" vertical="center"/>
    </xf>
    <xf numFmtId="0" fontId="2" fillId="0" borderId="0" xfId="0" applyFont="1" applyAlignment="1">
      <alignment horizontal="right" vertical="center"/>
    </xf>
    <xf numFmtId="0" fontId="1" fillId="0" borderId="0" xfId="0" applyFont="1" applyAlignment="1">
      <alignment horizontal="right" vertical="center"/>
    </xf>
    <xf numFmtId="0" fontId="1" fillId="0" borderId="0" xfId="0" applyFont="1" applyAlignment="1">
      <alignment horizontal="left"/>
    </xf>
    <xf numFmtId="0" fontId="1" fillId="0" borderId="0" xfId="0" applyFont="1" applyAlignment="1">
      <alignment horizontal="left" vertical="center"/>
    </xf>
    <xf numFmtId="3" fontId="1" fillId="0" borderId="0" xfId="0" applyNumberFormat="1" applyFont="1" applyAlignment="1">
      <alignment horizontal="center" vertical="center"/>
    </xf>
    <xf numFmtId="0" fontId="15" fillId="0" borderId="0" xfId="2" applyNumberFormat="1" applyFont="1" applyFill="1" applyBorder="1" applyAlignment="1">
      <alignment horizontal="center" vertical="center"/>
    </xf>
    <xf numFmtId="3" fontId="2" fillId="0" borderId="0" xfId="0" applyNumberFormat="1" applyFont="1" applyAlignment="1">
      <alignment horizontal="center" vertical="center"/>
    </xf>
    <xf numFmtId="0" fontId="2" fillId="5" borderId="0" xfId="0" applyFont="1" applyFill="1" applyAlignment="1">
      <alignment horizontal="center" vertical="center"/>
    </xf>
    <xf numFmtId="0" fontId="1" fillId="5" borderId="0" xfId="0" applyFont="1" applyFill="1" applyAlignment="1">
      <alignment horizontal="center" vertical="center"/>
    </xf>
    <xf numFmtId="0" fontId="2" fillId="6" borderId="0" xfId="0" applyFont="1" applyFill="1" applyAlignment="1">
      <alignment horizontal="center" vertical="center"/>
    </xf>
    <xf numFmtId="0" fontId="2" fillId="5" borderId="0" xfId="0" applyFont="1" applyFill="1" applyAlignment="1">
      <alignment vertical="center"/>
    </xf>
    <xf numFmtId="0" fontId="1" fillId="6" borderId="0" xfId="0" applyFont="1" applyFill="1" applyAlignment="1">
      <alignment horizontal="center" vertical="center"/>
    </xf>
    <xf numFmtId="0" fontId="1" fillId="0" borderId="0" xfId="0" applyFont="1" applyAlignment="1">
      <alignment horizontal="left" vertical="center" indent="2"/>
    </xf>
    <xf numFmtId="0" fontId="1" fillId="0" borderId="0" xfId="0" applyFont="1" applyAlignment="1">
      <alignment vertical="top"/>
    </xf>
    <xf numFmtId="0" fontId="1" fillId="0" borderId="0" xfId="0" applyFont="1" applyAlignment="1">
      <alignment horizontal="center"/>
    </xf>
    <xf numFmtId="0" fontId="1" fillId="7" borderId="0" xfId="0" applyFont="1" applyFill="1" applyAlignment="1">
      <alignment horizontal="center" vertical="center"/>
    </xf>
    <xf numFmtId="0" fontId="1" fillId="4" borderId="0" xfId="3" applyFont="1" applyBorder="1" applyAlignment="1">
      <alignment horizontal="center" vertical="center"/>
    </xf>
    <xf numFmtId="0" fontId="15" fillId="0" borderId="0" xfId="2" applyFont="1" applyFill="1" applyAlignment="1">
      <alignment horizontal="center" vertical="center"/>
    </xf>
    <xf numFmtId="0" fontId="10" fillId="0" borderId="0" xfId="1" applyFont="1" applyFill="1" applyAlignment="1">
      <alignment horizontal="center" vertical="center"/>
    </xf>
    <xf numFmtId="0" fontId="10" fillId="4" borderId="0" xfId="3" applyFont="1" applyBorder="1" applyAlignment="1">
      <alignment horizontal="center" vertical="center"/>
    </xf>
    <xf numFmtId="0" fontId="10" fillId="0" borderId="0" xfId="2" applyFont="1" applyFill="1" applyAlignment="1">
      <alignment horizontal="center" vertical="center"/>
    </xf>
    <xf numFmtId="0" fontId="1" fillId="0" borderId="0" xfId="3" applyFont="1" applyFill="1" applyBorder="1" applyAlignment="1">
      <alignment horizontal="center" vertical="center"/>
    </xf>
    <xf numFmtId="2" fontId="1" fillId="0" borderId="0" xfId="0" applyNumberFormat="1" applyFont="1" applyAlignment="1">
      <alignment horizontal="center" vertical="center"/>
    </xf>
    <xf numFmtId="164" fontId="1" fillId="7" borderId="0" xfId="0" applyNumberFormat="1" applyFont="1" applyFill="1" applyAlignment="1">
      <alignment horizontal="center" vertical="center"/>
    </xf>
    <xf numFmtId="2" fontId="1" fillId="7" borderId="0" xfId="0" applyNumberFormat="1" applyFont="1" applyFill="1" applyAlignment="1">
      <alignment horizontal="center" vertical="center"/>
    </xf>
    <xf numFmtId="0" fontId="0" fillId="0" borderId="6" xfId="0" applyBorder="1"/>
    <xf numFmtId="0" fontId="2" fillId="0" borderId="5" xfId="0" applyFont="1" applyBorder="1" applyAlignment="1">
      <alignment horizontal="center" vertical="center" wrapText="1"/>
    </xf>
    <xf numFmtId="0" fontId="0" fillId="0" borderId="4" xfId="0" applyBorder="1"/>
    <xf numFmtId="0" fontId="0" fillId="0" borderId="14" xfId="0" applyBorder="1"/>
    <xf numFmtId="0" fontId="0" fillId="0" borderId="3" xfId="0" applyBorder="1"/>
    <xf numFmtId="0" fontId="0" fillId="0" borderId="11" xfId="0" applyBorder="1"/>
    <xf numFmtId="0" fontId="0" fillId="0" borderId="2" xfId="0" applyBorder="1"/>
    <xf numFmtId="0" fontId="0" fillId="0" borderId="5" xfId="0" applyBorder="1"/>
    <xf numFmtId="0" fontId="1" fillId="0" borderId="14" xfId="0" applyFont="1" applyBorder="1" applyAlignment="1">
      <alignment horizontal="center" vertical="center" wrapText="1"/>
    </xf>
    <xf numFmtId="0" fontId="0" fillId="8" borderId="0" xfId="0" applyFill="1"/>
    <xf numFmtId="0" fontId="0" fillId="0" borderId="15" xfId="0" applyBorder="1"/>
    <xf numFmtId="0" fontId="0" fillId="0" borderId="12" xfId="0" applyBorder="1"/>
    <xf numFmtId="0" fontId="4" fillId="0" borderId="5" xfId="0" applyFont="1" applyBorder="1" applyAlignment="1">
      <alignment horizontal="center" vertical="center"/>
    </xf>
    <xf numFmtId="0" fontId="0" fillId="0" borderId="4" xfId="0" quotePrefix="1" applyBorder="1"/>
    <xf numFmtId="0" fontId="0" fillId="0" borderId="14" xfId="0" quotePrefix="1" applyBorder="1"/>
    <xf numFmtId="0" fontId="1" fillId="0" borderId="27" xfId="0" applyFont="1" applyBorder="1" applyAlignment="1">
      <alignment horizontal="center" vertical="center" wrapText="1"/>
    </xf>
    <xf numFmtId="0" fontId="1" fillId="0" borderId="25" xfId="0" applyFont="1" applyBorder="1" applyAlignment="1">
      <alignment horizontal="center" vertical="center" wrapText="1"/>
    </xf>
    <xf numFmtId="0" fontId="5" fillId="0" borderId="22" xfId="0" applyFont="1" applyBorder="1" applyAlignment="1">
      <alignment horizontal="center" vertical="center"/>
    </xf>
    <xf numFmtId="0" fontId="5" fillId="0" borderId="0" xfId="0" applyFont="1" applyAlignment="1">
      <alignment horizontal="center" vertical="center"/>
    </xf>
    <xf numFmtId="0" fontId="5" fillId="0" borderId="16" xfId="0" applyFont="1" applyBorder="1" applyAlignment="1">
      <alignment horizontal="center" vertical="center"/>
    </xf>
    <xf numFmtId="0" fontId="1" fillId="0" borderId="2"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1" fillId="0" borderId="5" xfId="0" applyFont="1" applyBorder="1" applyAlignment="1">
      <alignment horizontal="center" vertical="center" wrapText="1"/>
    </xf>
    <xf numFmtId="0" fontId="2" fillId="5" borderId="3" xfId="0" applyFont="1" applyFill="1" applyBorder="1" applyAlignment="1">
      <alignment horizontal="center" vertical="center" wrapText="1"/>
    </xf>
    <xf numFmtId="0" fontId="1" fillId="0" borderId="16"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1" fillId="0" borderId="26" xfId="0" applyFont="1" applyBorder="1" applyAlignment="1">
      <alignment horizontal="center" vertical="center" wrapText="1"/>
    </xf>
    <xf numFmtId="0" fontId="1" fillId="0" borderId="27" xfId="0" applyFont="1" applyBorder="1" applyAlignment="1">
      <alignment horizontal="center" vertical="center"/>
    </xf>
    <xf numFmtId="0" fontId="1" fillId="0" borderId="26" xfId="0" applyFont="1" applyBorder="1" applyAlignment="1">
      <alignment horizontal="center" vertical="center"/>
    </xf>
    <xf numFmtId="0" fontId="4" fillId="0" borderId="14" xfId="0" applyFont="1" applyBorder="1" applyAlignment="1">
      <alignment horizontal="center" vertical="center"/>
    </xf>
    <xf numFmtId="0" fontId="4" fillId="0" borderId="6" xfId="0" applyFont="1" applyBorder="1" applyAlignment="1">
      <alignment horizontal="center" vertical="center"/>
    </xf>
    <xf numFmtId="0" fontId="0" fillId="0" borderId="12"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0" xfId="0" applyBorder="1" applyAlignment="1">
      <alignment horizontal="center" wrapText="1"/>
    </xf>
    <xf numFmtId="0" fontId="0" fillId="0" borderId="3" xfId="0" applyBorder="1" applyAlignment="1">
      <alignment horizontal="center" wrapText="1"/>
    </xf>
    <xf numFmtId="0" fontId="0" fillId="0" borderId="11" xfId="0" applyBorder="1" applyAlignment="1">
      <alignment horizontal="center" wrapText="1"/>
    </xf>
    <xf numFmtId="0" fontId="0" fillId="0" borderId="15" xfId="0" applyBorder="1" applyAlignment="1">
      <alignment horizontal="center" wrapText="1"/>
    </xf>
    <xf numFmtId="0" fontId="0" fillId="0" borderId="0" xfId="0" applyAlignment="1">
      <alignment horizontal="center" wrapText="1"/>
    </xf>
    <xf numFmtId="0" fontId="0" fillId="0" borderId="6" xfId="0" applyBorder="1" applyAlignment="1">
      <alignment horizontal="center" wrapText="1"/>
    </xf>
    <xf numFmtId="0" fontId="2" fillId="0" borderId="29"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horizontal="center" vertical="center"/>
    </xf>
    <xf numFmtId="0" fontId="0" fillId="0" borderId="3" xfId="0" quotePrefix="1" applyBorder="1" applyAlignment="1">
      <alignment horizontal="center" wrapText="1"/>
    </xf>
    <xf numFmtId="0" fontId="17" fillId="0" borderId="15" xfId="0" applyFont="1" applyBorder="1" applyAlignment="1">
      <alignment horizontal="center" vertical="center" wrapText="1"/>
    </xf>
    <xf numFmtId="0" fontId="17" fillId="0" borderId="0" xfId="0" applyFont="1" applyAlignment="1">
      <alignment horizontal="center" vertical="center" wrapText="1"/>
    </xf>
    <xf numFmtId="0" fontId="17" fillId="0" borderId="6"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15" xfId="0" applyFont="1" applyBorder="1" applyAlignment="1">
      <alignment horizontal="center" vertical="center"/>
    </xf>
  </cellXfs>
  <cellStyles count="4">
    <cellStyle name="Bad" xfId="2" builtinId="27"/>
    <cellStyle name="Neutral" xfId="1" builtinId="28"/>
    <cellStyle name="Normal" xfId="0" builtinId="0"/>
    <cellStyle name="Note" xfId="3" builtinId="10"/>
  </cellStyles>
  <dxfs count="0"/>
  <tableStyles count="0" defaultTableStyle="TableStyleMedium2" defaultPivotStyle="PivotStyleLight16"/>
  <colors>
    <mruColors>
      <color rgb="FFCCF7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'JDV (full data)(same coef)'!$BH$1</c:f>
              <c:strCache>
                <c:ptCount val="1"/>
                <c:pt idx="0">
                  <c:v>Adj N''4</c:v>
                </c:pt>
              </c:strCache>
            </c:strRef>
          </c:tx>
          <c:spPr>
            <a:ln w="19050" cap="rnd">
              <a:noFill/>
              <a:round/>
            </a:ln>
            <a:effectLst/>
          </c:spPr>
          <c:marker>
            <c:symbol val="circle"/>
            <c:size val="5"/>
            <c:spPr>
              <a:solidFill>
                <a:schemeClr val="accent1"/>
              </a:solidFill>
              <a:ln w="9525">
                <a:solidFill>
                  <a:schemeClr val="accent1"/>
                </a:solidFill>
              </a:ln>
              <a:effectLst/>
            </c:spPr>
          </c:marker>
          <c:xVal>
            <c:numRef>
              <c:f>'JDV (full data)(same coef)'!$AS$2:$AS$647</c:f>
              <c:numCache>
                <c:formatCode>General</c:formatCode>
                <c:ptCount val="646"/>
                <c:pt idx="0">
                  <c:v>0.33</c:v>
                </c:pt>
                <c:pt idx="1">
                  <c:v>0.2</c:v>
                </c:pt>
                <c:pt idx="2">
                  <c:v>0.5</c:v>
                </c:pt>
                <c:pt idx="3">
                  <c:v>0</c:v>
                </c:pt>
                <c:pt idx="4">
                  <c:v>0</c:v>
                </c:pt>
                <c:pt idx="5">
                  <c:v>0</c:v>
                </c:pt>
                <c:pt idx="6">
                  <c:v>0</c:v>
                </c:pt>
                <c:pt idx="7">
                  <c:v>0</c:v>
                </c:pt>
                <c:pt idx="8">
                  <c:v>0</c:v>
                </c:pt>
                <c:pt idx="9">
                  <c:v>0.1</c:v>
                </c:pt>
                <c:pt idx="10">
                  <c:v>0.32</c:v>
                </c:pt>
                <c:pt idx="11">
                  <c:v>0</c:v>
                </c:pt>
                <c:pt idx="12">
                  <c:v>0.03</c:v>
                </c:pt>
                <c:pt idx="13">
                  <c:v>0.03</c:v>
                </c:pt>
                <c:pt idx="14">
                  <c:v>0.15</c:v>
                </c:pt>
                <c:pt idx="15">
                  <c:v>0.22</c:v>
                </c:pt>
                <c:pt idx="16">
                  <c:v>6.9100000000000003E-3</c:v>
                </c:pt>
                <c:pt idx="17">
                  <c:v>0.47</c:v>
                </c:pt>
                <c:pt idx="18">
                  <c:v>0.32899999999999996</c:v>
                </c:pt>
                <c:pt idx="19">
                  <c:v>0.38</c:v>
                </c:pt>
                <c:pt idx="20">
                  <c:v>0.66</c:v>
                </c:pt>
                <c:pt idx="21">
                  <c:v>0.39</c:v>
                </c:pt>
                <c:pt idx="22">
                  <c:v>0.25</c:v>
                </c:pt>
                <c:pt idx="23">
                  <c:v>0.51</c:v>
                </c:pt>
                <c:pt idx="24">
                  <c:v>0.48700000000000004</c:v>
                </c:pt>
                <c:pt idx="25">
                  <c:v>0.45</c:v>
                </c:pt>
                <c:pt idx="26">
                  <c:v>0.13</c:v>
                </c:pt>
                <c:pt idx="27">
                  <c:v>0.65</c:v>
                </c:pt>
                <c:pt idx="28">
                  <c:v>0.66099079999999999</c:v>
                </c:pt>
                <c:pt idx="29">
                  <c:v>0.02</c:v>
                </c:pt>
                <c:pt idx="30">
                  <c:v>0.185</c:v>
                </c:pt>
                <c:pt idx="31">
                  <c:v>0.08</c:v>
                </c:pt>
                <c:pt idx="32">
                  <c:v>0.41</c:v>
                </c:pt>
                <c:pt idx="33">
                  <c:v>0.11599999999999999</c:v>
                </c:pt>
                <c:pt idx="34">
                  <c:v>0.35100000000000003</c:v>
                </c:pt>
                <c:pt idx="35">
                  <c:v>0.35</c:v>
                </c:pt>
                <c:pt idx="36">
                  <c:v>0.16164999999999999</c:v>
                </c:pt>
                <c:pt idx="37">
                  <c:v>0.41100000000000003</c:v>
                </c:pt>
                <c:pt idx="38">
                  <c:v>0.66</c:v>
                </c:pt>
                <c:pt idx="39">
                  <c:v>0.66</c:v>
                </c:pt>
                <c:pt idx="40">
                  <c:v>0.41600000000000004</c:v>
                </c:pt>
                <c:pt idx="41">
                  <c:v>0.14503869999999999</c:v>
                </c:pt>
                <c:pt idx="42">
                  <c:v>0.28000000000000003</c:v>
                </c:pt>
                <c:pt idx="43">
                  <c:v>0.11199999999999999</c:v>
                </c:pt>
                <c:pt idx="44">
                  <c:v>0.34</c:v>
                </c:pt>
                <c:pt idx="45">
                  <c:v>0.11600000000000002</c:v>
                </c:pt>
                <c:pt idx="46">
                  <c:v>0.17699999999999999</c:v>
                </c:pt>
                <c:pt idx="47">
                  <c:v>0.33</c:v>
                </c:pt>
                <c:pt idx="48">
                  <c:v>0.57999999999999996</c:v>
                </c:pt>
                <c:pt idx="49">
                  <c:v>0.01</c:v>
                </c:pt>
                <c:pt idx="50">
                  <c:v>0.64</c:v>
                </c:pt>
                <c:pt idx="51">
                  <c:v>0.64</c:v>
                </c:pt>
                <c:pt idx="52">
                  <c:v>0.64</c:v>
                </c:pt>
                <c:pt idx="53">
                  <c:v>0.34</c:v>
                </c:pt>
                <c:pt idx="54">
                  <c:v>0.54</c:v>
                </c:pt>
                <c:pt idx="55">
                  <c:v>0.27500000000000002</c:v>
                </c:pt>
                <c:pt idx="56">
                  <c:v>0.31</c:v>
                </c:pt>
                <c:pt idx="57">
                  <c:v>0.45</c:v>
                </c:pt>
                <c:pt idx="58">
                  <c:v>0.62</c:v>
                </c:pt>
                <c:pt idx="59">
                  <c:v>0.34</c:v>
                </c:pt>
                <c:pt idx="60">
                  <c:v>0.72</c:v>
                </c:pt>
                <c:pt idx="61">
                  <c:v>0.49</c:v>
                </c:pt>
                <c:pt idx="62">
                  <c:v>0.33</c:v>
                </c:pt>
                <c:pt idx="63">
                  <c:v>0.25</c:v>
                </c:pt>
                <c:pt idx="64">
                  <c:v>9.4E-2</c:v>
                </c:pt>
                <c:pt idx="65">
                  <c:v>0.622</c:v>
                </c:pt>
                <c:pt idx="66">
                  <c:v>0.44</c:v>
                </c:pt>
                <c:pt idx="67">
                  <c:v>0.37</c:v>
                </c:pt>
                <c:pt idx="68">
                  <c:v>0.56999999999999995</c:v>
                </c:pt>
                <c:pt idx="69">
                  <c:v>0.49</c:v>
                </c:pt>
                <c:pt idx="70">
                  <c:v>0.16600000000000001</c:v>
                </c:pt>
                <c:pt idx="71">
                  <c:v>0.33012000000000002</c:v>
                </c:pt>
                <c:pt idx="72">
                  <c:v>0.4</c:v>
                </c:pt>
                <c:pt idx="73">
                  <c:v>0.27</c:v>
                </c:pt>
                <c:pt idx="74">
                  <c:v>0.45</c:v>
                </c:pt>
                <c:pt idx="75">
                  <c:v>0.21</c:v>
                </c:pt>
                <c:pt idx="76">
                  <c:v>0.21</c:v>
                </c:pt>
                <c:pt idx="77">
                  <c:v>0.11</c:v>
                </c:pt>
                <c:pt idx="78">
                  <c:v>0.12</c:v>
                </c:pt>
                <c:pt idx="79">
                  <c:v>0.49</c:v>
                </c:pt>
                <c:pt idx="80">
                  <c:v>0.26</c:v>
                </c:pt>
                <c:pt idx="81">
                  <c:v>0.21</c:v>
                </c:pt>
                <c:pt idx="82">
                  <c:v>0.39</c:v>
                </c:pt>
                <c:pt idx="83">
                  <c:v>0.43</c:v>
                </c:pt>
                <c:pt idx="84">
                  <c:v>0.56000000000000005</c:v>
                </c:pt>
                <c:pt idx="85">
                  <c:v>0.64</c:v>
                </c:pt>
                <c:pt idx="86">
                  <c:v>0.56000000000000005</c:v>
                </c:pt>
                <c:pt idx="87">
                  <c:v>0.15548000000000001</c:v>
                </c:pt>
                <c:pt idx="88">
                  <c:v>0.27</c:v>
                </c:pt>
                <c:pt idx="89">
                  <c:v>0.05</c:v>
                </c:pt>
                <c:pt idx="90">
                  <c:v>0.22</c:v>
                </c:pt>
                <c:pt idx="91">
                  <c:v>0.22</c:v>
                </c:pt>
                <c:pt idx="92">
                  <c:v>3.4320000000000003E-2</c:v>
                </c:pt>
                <c:pt idx="93">
                  <c:v>0.64</c:v>
                </c:pt>
                <c:pt idx="94">
                  <c:v>0.33500000000000002</c:v>
                </c:pt>
                <c:pt idx="95">
                  <c:v>0.33653</c:v>
                </c:pt>
                <c:pt idx="96">
                  <c:v>0.15437000000000001</c:v>
                </c:pt>
                <c:pt idx="97">
                  <c:v>0.35</c:v>
                </c:pt>
                <c:pt idx="98">
                  <c:v>0.22</c:v>
                </c:pt>
                <c:pt idx="99">
                  <c:v>0.41100000000000003</c:v>
                </c:pt>
                <c:pt idx="100">
                  <c:v>0.43</c:v>
                </c:pt>
                <c:pt idx="101">
                  <c:v>0.33399999999999996</c:v>
                </c:pt>
                <c:pt idx="102">
                  <c:v>9.6518700000000013E-2</c:v>
                </c:pt>
                <c:pt idx="103">
                  <c:v>4.8669999999999998E-2</c:v>
                </c:pt>
                <c:pt idx="104">
                  <c:v>0.157</c:v>
                </c:pt>
                <c:pt idx="105">
                  <c:v>0.01</c:v>
                </c:pt>
                <c:pt idx="106">
                  <c:v>0.35</c:v>
                </c:pt>
                <c:pt idx="107">
                  <c:v>0.64</c:v>
                </c:pt>
                <c:pt idx="108">
                  <c:v>0.53</c:v>
                </c:pt>
                <c:pt idx="109">
                  <c:v>0.68</c:v>
                </c:pt>
                <c:pt idx="110">
                  <c:v>0.65</c:v>
                </c:pt>
                <c:pt idx="111">
                  <c:v>0.67</c:v>
                </c:pt>
                <c:pt idx="112">
                  <c:v>0.27</c:v>
                </c:pt>
                <c:pt idx="113">
                  <c:v>0.64</c:v>
                </c:pt>
                <c:pt idx="114">
                  <c:v>0.41</c:v>
                </c:pt>
                <c:pt idx="115">
                  <c:v>0.16763000000000003</c:v>
                </c:pt>
                <c:pt idx="116">
                  <c:v>0.28000000000000003</c:v>
                </c:pt>
                <c:pt idx="117">
                  <c:v>0.51</c:v>
                </c:pt>
                <c:pt idx="118">
                  <c:v>0.38412000000000002</c:v>
                </c:pt>
                <c:pt idx="119">
                  <c:v>0.15121000000000001</c:v>
                </c:pt>
                <c:pt idx="120">
                  <c:v>0.16</c:v>
                </c:pt>
                <c:pt idx="121">
                  <c:v>0.31691999999999998</c:v>
                </c:pt>
                <c:pt idx="122">
                  <c:v>0.45695279999999999</c:v>
                </c:pt>
                <c:pt idx="123">
                  <c:v>0.4</c:v>
                </c:pt>
                <c:pt idx="124">
                  <c:v>0.61</c:v>
                </c:pt>
                <c:pt idx="125">
                  <c:v>0.61</c:v>
                </c:pt>
                <c:pt idx="126">
                  <c:v>0.61</c:v>
                </c:pt>
                <c:pt idx="127">
                  <c:v>0.68</c:v>
                </c:pt>
                <c:pt idx="128">
                  <c:v>0.6994267999999999</c:v>
                </c:pt>
                <c:pt idx="129">
                  <c:v>0.54</c:v>
                </c:pt>
                <c:pt idx="130">
                  <c:v>0.52</c:v>
                </c:pt>
                <c:pt idx="131">
                  <c:v>0.23199999999999998</c:v>
                </c:pt>
                <c:pt idx="132">
                  <c:v>0.56999999999999995</c:v>
                </c:pt>
                <c:pt idx="133">
                  <c:v>0.76</c:v>
                </c:pt>
                <c:pt idx="134">
                  <c:v>0.49</c:v>
                </c:pt>
                <c:pt idx="135">
                  <c:v>0.38799999999999996</c:v>
                </c:pt>
                <c:pt idx="136">
                  <c:v>0.38799999999999996</c:v>
                </c:pt>
                <c:pt idx="137">
                  <c:v>0.31974000000000002</c:v>
                </c:pt>
                <c:pt idx="138">
                  <c:v>0.42</c:v>
                </c:pt>
                <c:pt idx="139">
                  <c:v>0.35</c:v>
                </c:pt>
                <c:pt idx="140">
                  <c:v>0.35</c:v>
                </c:pt>
                <c:pt idx="141">
                  <c:v>0.23</c:v>
                </c:pt>
                <c:pt idx="142">
                  <c:v>0.22</c:v>
                </c:pt>
                <c:pt idx="143">
                  <c:v>0.12</c:v>
                </c:pt>
                <c:pt idx="144">
                  <c:v>0.12</c:v>
                </c:pt>
                <c:pt idx="145">
                  <c:v>0.12</c:v>
                </c:pt>
                <c:pt idx="146">
                  <c:v>0.05</c:v>
                </c:pt>
                <c:pt idx="147">
                  <c:v>0.22500000000000001</c:v>
                </c:pt>
                <c:pt idx="148">
                  <c:v>0.31</c:v>
                </c:pt>
                <c:pt idx="149">
                  <c:v>0.34</c:v>
                </c:pt>
                <c:pt idx="150">
                  <c:v>0.42</c:v>
                </c:pt>
                <c:pt idx="151">
                  <c:v>0.48</c:v>
                </c:pt>
                <c:pt idx="152">
                  <c:v>0.27</c:v>
                </c:pt>
                <c:pt idx="153">
                  <c:v>0.17</c:v>
                </c:pt>
                <c:pt idx="154">
                  <c:v>0.32</c:v>
                </c:pt>
                <c:pt idx="155">
                  <c:v>0.22</c:v>
                </c:pt>
                <c:pt idx="156">
                  <c:v>0.22</c:v>
                </c:pt>
                <c:pt idx="157">
                  <c:v>0.38</c:v>
                </c:pt>
                <c:pt idx="158">
                  <c:v>0.38</c:v>
                </c:pt>
                <c:pt idx="159">
                  <c:v>0.61</c:v>
                </c:pt>
                <c:pt idx="160">
                  <c:v>0.22500000000000001</c:v>
                </c:pt>
                <c:pt idx="161">
                  <c:v>0.65500000000000003</c:v>
                </c:pt>
                <c:pt idx="162">
                  <c:v>0.42399999999999999</c:v>
                </c:pt>
                <c:pt idx="163">
                  <c:v>0.42399999999999999</c:v>
                </c:pt>
                <c:pt idx="164">
                  <c:v>7.1609999999999993E-2</c:v>
                </c:pt>
                <c:pt idx="165">
                  <c:v>0.21</c:v>
                </c:pt>
                <c:pt idx="166">
                  <c:v>0.21</c:v>
                </c:pt>
                <c:pt idx="167">
                  <c:v>0.39700000000000002</c:v>
                </c:pt>
                <c:pt idx="168">
                  <c:v>0.5163278</c:v>
                </c:pt>
                <c:pt idx="169">
                  <c:v>0.03</c:v>
                </c:pt>
                <c:pt idx="170">
                  <c:v>0.4</c:v>
                </c:pt>
                <c:pt idx="171">
                  <c:v>7.0000000000000007E-2</c:v>
                </c:pt>
                <c:pt idx="172">
                  <c:v>0.54</c:v>
                </c:pt>
                <c:pt idx="173">
                  <c:v>0.26775060000000001</c:v>
                </c:pt>
                <c:pt idx="174">
                  <c:v>0.13600000000000001</c:v>
                </c:pt>
                <c:pt idx="175">
                  <c:v>0.14410000000000001</c:v>
                </c:pt>
                <c:pt idx="176">
                  <c:v>0.63100000000000001</c:v>
                </c:pt>
                <c:pt idx="177">
                  <c:v>0.67</c:v>
                </c:pt>
                <c:pt idx="178">
                  <c:v>0.22159000000000004</c:v>
                </c:pt>
                <c:pt idx="179">
                  <c:v>0.55000000000000004</c:v>
                </c:pt>
                <c:pt idx="180">
                  <c:v>0.35725130843291714</c:v>
                </c:pt>
                <c:pt idx="181">
                  <c:v>0.16</c:v>
                </c:pt>
                <c:pt idx="182">
                  <c:v>0.6</c:v>
                </c:pt>
                <c:pt idx="183">
                  <c:v>0.45</c:v>
                </c:pt>
                <c:pt idx="184">
                  <c:v>0.52</c:v>
                </c:pt>
                <c:pt idx="185">
                  <c:v>0.38</c:v>
                </c:pt>
                <c:pt idx="186">
                  <c:v>0.10800000000000001</c:v>
                </c:pt>
                <c:pt idx="187">
                  <c:v>0.28000000000000003</c:v>
                </c:pt>
                <c:pt idx="188">
                  <c:v>0.33</c:v>
                </c:pt>
                <c:pt idx="189">
                  <c:v>0.64</c:v>
                </c:pt>
                <c:pt idx="190">
                  <c:v>0.67</c:v>
                </c:pt>
                <c:pt idx="191">
                  <c:v>0.49</c:v>
                </c:pt>
                <c:pt idx="192">
                  <c:v>0.26</c:v>
                </c:pt>
                <c:pt idx="193">
                  <c:v>0.6</c:v>
                </c:pt>
                <c:pt idx="194">
                  <c:v>0.5</c:v>
                </c:pt>
                <c:pt idx="195">
                  <c:v>0.5</c:v>
                </c:pt>
                <c:pt idx="196">
                  <c:v>0.6</c:v>
                </c:pt>
                <c:pt idx="197">
                  <c:v>0.6</c:v>
                </c:pt>
                <c:pt idx="198">
                  <c:v>0.6</c:v>
                </c:pt>
                <c:pt idx="199">
                  <c:v>0.6</c:v>
                </c:pt>
                <c:pt idx="200">
                  <c:v>0.28000000000000003</c:v>
                </c:pt>
                <c:pt idx="201">
                  <c:v>0.38</c:v>
                </c:pt>
                <c:pt idx="202">
                  <c:v>0.36</c:v>
                </c:pt>
                <c:pt idx="203">
                  <c:v>0.24199999999999999</c:v>
                </c:pt>
                <c:pt idx="204">
                  <c:v>0.14199999999999999</c:v>
                </c:pt>
                <c:pt idx="205">
                  <c:v>0.316</c:v>
                </c:pt>
                <c:pt idx="206">
                  <c:v>2.9000000000000005E-2</c:v>
                </c:pt>
                <c:pt idx="207">
                  <c:v>0.35</c:v>
                </c:pt>
                <c:pt idx="208">
                  <c:v>0.13011</c:v>
                </c:pt>
                <c:pt idx="209">
                  <c:v>0.53500000000000003</c:v>
                </c:pt>
                <c:pt idx="210">
                  <c:v>0.36</c:v>
                </c:pt>
                <c:pt idx="211">
                  <c:v>0.34</c:v>
                </c:pt>
                <c:pt idx="212">
                  <c:v>0.42</c:v>
                </c:pt>
                <c:pt idx="213">
                  <c:v>0.18</c:v>
                </c:pt>
                <c:pt idx="214">
                  <c:v>0.53</c:v>
                </c:pt>
                <c:pt idx="215">
                  <c:v>0.28000000000000003</c:v>
                </c:pt>
                <c:pt idx="216">
                  <c:v>0.28000000000000003</c:v>
                </c:pt>
                <c:pt idx="217">
                  <c:v>0.23</c:v>
                </c:pt>
                <c:pt idx="218">
                  <c:v>0.36368000523699207</c:v>
                </c:pt>
                <c:pt idx="219">
                  <c:v>0.63</c:v>
                </c:pt>
                <c:pt idx="220">
                  <c:v>0.61</c:v>
                </c:pt>
                <c:pt idx="221">
                  <c:v>0.5</c:v>
                </c:pt>
                <c:pt idx="222">
                  <c:v>0.66711519999999991</c:v>
                </c:pt>
                <c:pt idx="223">
                  <c:v>0.43</c:v>
                </c:pt>
                <c:pt idx="224">
                  <c:v>0.56999999999999995</c:v>
                </c:pt>
                <c:pt idx="225">
                  <c:v>0.38</c:v>
                </c:pt>
                <c:pt idx="226">
                  <c:v>0.39</c:v>
                </c:pt>
                <c:pt idx="227">
                  <c:v>0.52</c:v>
                </c:pt>
                <c:pt idx="228">
                  <c:v>0.66</c:v>
                </c:pt>
                <c:pt idx="229">
                  <c:v>0.2</c:v>
                </c:pt>
                <c:pt idx="230">
                  <c:v>0.55000000000000004</c:v>
                </c:pt>
                <c:pt idx="231">
                  <c:v>0.56000000000000005</c:v>
                </c:pt>
                <c:pt idx="232">
                  <c:v>0.43200000000000005</c:v>
                </c:pt>
                <c:pt idx="233">
                  <c:v>0.43200000000000005</c:v>
                </c:pt>
                <c:pt idx="234">
                  <c:v>0.434</c:v>
                </c:pt>
                <c:pt idx="235">
                  <c:v>0.16</c:v>
                </c:pt>
                <c:pt idx="236">
                  <c:v>0.27</c:v>
                </c:pt>
                <c:pt idx="237">
                  <c:v>0.36771194916750011</c:v>
                </c:pt>
                <c:pt idx="238">
                  <c:v>0.41</c:v>
                </c:pt>
                <c:pt idx="239">
                  <c:v>0.7</c:v>
                </c:pt>
                <c:pt idx="240">
                  <c:v>0.46</c:v>
                </c:pt>
                <c:pt idx="241">
                  <c:v>0.62</c:v>
                </c:pt>
                <c:pt idx="242">
                  <c:v>0.51</c:v>
                </c:pt>
                <c:pt idx="243">
                  <c:v>0.36901186004118164</c:v>
                </c:pt>
                <c:pt idx="244">
                  <c:v>0.33</c:v>
                </c:pt>
                <c:pt idx="245">
                  <c:v>0.37</c:v>
                </c:pt>
                <c:pt idx="246">
                  <c:v>0.61</c:v>
                </c:pt>
                <c:pt idx="247">
                  <c:v>0.61</c:v>
                </c:pt>
                <c:pt idx="248">
                  <c:v>0.47</c:v>
                </c:pt>
                <c:pt idx="249">
                  <c:v>0.57999999999999996</c:v>
                </c:pt>
                <c:pt idx="250">
                  <c:v>0.06</c:v>
                </c:pt>
                <c:pt idx="251">
                  <c:v>0.19399999999999998</c:v>
                </c:pt>
                <c:pt idx="252">
                  <c:v>0.32</c:v>
                </c:pt>
                <c:pt idx="253">
                  <c:v>0.37</c:v>
                </c:pt>
                <c:pt idx="254">
                  <c:v>0.39</c:v>
                </c:pt>
                <c:pt idx="255">
                  <c:v>0.4</c:v>
                </c:pt>
                <c:pt idx="256">
                  <c:v>0.7</c:v>
                </c:pt>
                <c:pt idx="257">
                  <c:v>0.41899999999999998</c:v>
                </c:pt>
                <c:pt idx="258">
                  <c:v>0.41899999999999998</c:v>
                </c:pt>
                <c:pt idx="259">
                  <c:v>0.1</c:v>
                </c:pt>
                <c:pt idx="260">
                  <c:v>0.43799999999999994</c:v>
                </c:pt>
                <c:pt idx="261">
                  <c:v>0.28000000000000003</c:v>
                </c:pt>
                <c:pt idx="262">
                  <c:v>0.69</c:v>
                </c:pt>
                <c:pt idx="263">
                  <c:v>0.69</c:v>
                </c:pt>
                <c:pt idx="264">
                  <c:v>0.66</c:v>
                </c:pt>
                <c:pt idx="265">
                  <c:v>0.48</c:v>
                </c:pt>
                <c:pt idx="266">
                  <c:v>0.433</c:v>
                </c:pt>
                <c:pt idx="267">
                  <c:v>0.04</c:v>
                </c:pt>
                <c:pt idx="268">
                  <c:v>0.02</c:v>
                </c:pt>
                <c:pt idx="269">
                  <c:v>0.35</c:v>
                </c:pt>
                <c:pt idx="270">
                  <c:v>0.11</c:v>
                </c:pt>
                <c:pt idx="271">
                  <c:v>0.39700000000000002</c:v>
                </c:pt>
                <c:pt idx="272">
                  <c:v>0.24</c:v>
                </c:pt>
                <c:pt idx="273">
                  <c:v>0.36499999999999999</c:v>
                </c:pt>
                <c:pt idx="274">
                  <c:v>0.34</c:v>
                </c:pt>
                <c:pt idx="275">
                  <c:v>0.29499999999999998</c:v>
                </c:pt>
                <c:pt idx="276">
                  <c:v>0.55000000000000004</c:v>
                </c:pt>
                <c:pt idx="277">
                  <c:v>0.33</c:v>
                </c:pt>
                <c:pt idx="278">
                  <c:v>0.7</c:v>
                </c:pt>
                <c:pt idx="279">
                  <c:v>0.29209000000000002</c:v>
                </c:pt>
                <c:pt idx="280">
                  <c:v>0.67</c:v>
                </c:pt>
                <c:pt idx="281">
                  <c:v>0.433</c:v>
                </c:pt>
                <c:pt idx="282">
                  <c:v>0.433</c:v>
                </c:pt>
                <c:pt idx="283">
                  <c:v>0.33</c:v>
                </c:pt>
                <c:pt idx="284">
                  <c:v>0.69</c:v>
                </c:pt>
                <c:pt idx="285">
                  <c:v>0.06</c:v>
                </c:pt>
                <c:pt idx="286">
                  <c:v>0.68</c:v>
                </c:pt>
                <c:pt idx="287">
                  <c:v>0.37740833695016318</c:v>
                </c:pt>
                <c:pt idx="288">
                  <c:v>0.29499999999999998</c:v>
                </c:pt>
                <c:pt idx="289">
                  <c:v>0.71</c:v>
                </c:pt>
                <c:pt idx="290">
                  <c:v>0.71</c:v>
                </c:pt>
                <c:pt idx="291">
                  <c:v>0.19899999999999998</c:v>
                </c:pt>
                <c:pt idx="292">
                  <c:v>0.47</c:v>
                </c:pt>
                <c:pt idx="293">
                  <c:v>0.59</c:v>
                </c:pt>
                <c:pt idx="294">
                  <c:v>0.20585799999999999</c:v>
                </c:pt>
                <c:pt idx="295">
                  <c:v>0.44500000000000001</c:v>
                </c:pt>
                <c:pt idx="296">
                  <c:v>0.08</c:v>
                </c:pt>
                <c:pt idx="297">
                  <c:v>0.36</c:v>
                </c:pt>
                <c:pt idx="298">
                  <c:v>0.62</c:v>
                </c:pt>
                <c:pt idx="299">
                  <c:v>0.58099999999999996</c:v>
                </c:pt>
                <c:pt idx="300">
                  <c:v>0.12</c:v>
                </c:pt>
                <c:pt idx="301">
                  <c:v>0.75</c:v>
                </c:pt>
                <c:pt idx="302">
                  <c:v>0.48499999999999999</c:v>
                </c:pt>
                <c:pt idx="303">
                  <c:v>0.04</c:v>
                </c:pt>
                <c:pt idx="304">
                  <c:v>0.38</c:v>
                </c:pt>
                <c:pt idx="305">
                  <c:v>0.28688000000000002</c:v>
                </c:pt>
                <c:pt idx="306">
                  <c:v>0.57999999999999996</c:v>
                </c:pt>
                <c:pt idx="307">
                  <c:v>0.38154541153488092</c:v>
                </c:pt>
                <c:pt idx="308">
                  <c:v>0.4</c:v>
                </c:pt>
                <c:pt idx="309">
                  <c:v>0.6994267999999999</c:v>
                </c:pt>
                <c:pt idx="310">
                  <c:v>0.7</c:v>
                </c:pt>
                <c:pt idx="311">
                  <c:v>0.7</c:v>
                </c:pt>
                <c:pt idx="312">
                  <c:v>0.34</c:v>
                </c:pt>
                <c:pt idx="313">
                  <c:v>0.34</c:v>
                </c:pt>
                <c:pt idx="314">
                  <c:v>0.34</c:v>
                </c:pt>
                <c:pt idx="315">
                  <c:v>0.55798000000000003</c:v>
                </c:pt>
                <c:pt idx="316">
                  <c:v>0.44830999999999999</c:v>
                </c:pt>
                <c:pt idx="317">
                  <c:v>0.30399999999999999</c:v>
                </c:pt>
                <c:pt idx="318">
                  <c:v>0.80799999999999994</c:v>
                </c:pt>
                <c:pt idx="319">
                  <c:v>0.44</c:v>
                </c:pt>
                <c:pt idx="320">
                  <c:v>0.22800000000000001</c:v>
                </c:pt>
                <c:pt idx="321">
                  <c:v>0.55000000000000004</c:v>
                </c:pt>
                <c:pt idx="322">
                  <c:v>0.54</c:v>
                </c:pt>
                <c:pt idx="323">
                  <c:v>0.45</c:v>
                </c:pt>
                <c:pt idx="324">
                  <c:v>0.45</c:v>
                </c:pt>
                <c:pt idx="325">
                  <c:v>0.45</c:v>
                </c:pt>
                <c:pt idx="326">
                  <c:v>0.45</c:v>
                </c:pt>
                <c:pt idx="327">
                  <c:v>0.25</c:v>
                </c:pt>
                <c:pt idx="328">
                  <c:v>0.25</c:v>
                </c:pt>
                <c:pt idx="329">
                  <c:v>0.67</c:v>
                </c:pt>
                <c:pt idx="330">
                  <c:v>0.39977000000000001</c:v>
                </c:pt>
                <c:pt idx="331">
                  <c:v>0.29826000000000003</c:v>
                </c:pt>
                <c:pt idx="332">
                  <c:v>0.24</c:v>
                </c:pt>
                <c:pt idx="333">
                  <c:v>0.44</c:v>
                </c:pt>
                <c:pt idx="334">
                  <c:v>0.38598563361471688</c:v>
                </c:pt>
                <c:pt idx="335">
                  <c:v>0.56999999999999995</c:v>
                </c:pt>
                <c:pt idx="336">
                  <c:v>0.39</c:v>
                </c:pt>
                <c:pt idx="337">
                  <c:v>0.115</c:v>
                </c:pt>
                <c:pt idx="338">
                  <c:v>0.72</c:v>
                </c:pt>
                <c:pt idx="339">
                  <c:v>0.69</c:v>
                </c:pt>
                <c:pt idx="340">
                  <c:v>0.13100000000000001</c:v>
                </c:pt>
                <c:pt idx="341">
                  <c:v>0.71</c:v>
                </c:pt>
                <c:pt idx="342">
                  <c:v>0.3</c:v>
                </c:pt>
                <c:pt idx="343">
                  <c:v>0.22605550000000002</c:v>
                </c:pt>
                <c:pt idx="344">
                  <c:v>0.57999999999999996</c:v>
                </c:pt>
                <c:pt idx="345">
                  <c:v>0.32</c:v>
                </c:pt>
                <c:pt idx="346">
                  <c:v>0.47</c:v>
                </c:pt>
                <c:pt idx="347">
                  <c:v>0.28000000000000003</c:v>
                </c:pt>
                <c:pt idx="348">
                  <c:v>0.27755000000000002</c:v>
                </c:pt>
                <c:pt idx="349">
                  <c:v>0.75800000000000001</c:v>
                </c:pt>
                <c:pt idx="350">
                  <c:v>0.59</c:v>
                </c:pt>
                <c:pt idx="351">
                  <c:v>0.61</c:v>
                </c:pt>
                <c:pt idx="352">
                  <c:v>0.28999999999999998</c:v>
                </c:pt>
                <c:pt idx="353">
                  <c:v>0.66</c:v>
                </c:pt>
                <c:pt idx="354">
                  <c:v>0.72</c:v>
                </c:pt>
                <c:pt idx="355">
                  <c:v>0.35</c:v>
                </c:pt>
                <c:pt idx="356">
                  <c:v>0.56999999999999995</c:v>
                </c:pt>
                <c:pt idx="357">
                  <c:v>0.56999999999999995</c:v>
                </c:pt>
                <c:pt idx="358">
                  <c:v>0.71099999999999997</c:v>
                </c:pt>
                <c:pt idx="359">
                  <c:v>0.37</c:v>
                </c:pt>
                <c:pt idx="360">
                  <c:v>0.68</c:v>
                </c:pt>
                <c:pt idx="361">
                  <c:v>0.25</c:v>
                </c:pt>
                <c:pt idx="362">
                  <c:v>0.62</c:v>
                </c:pt>
                <c:pt idx="363">
                  <c:v>0.43</c:v>
                </c:pt>
                <c:pt idx="364">
                  <c:v>0.54</c:v>
                </c:pt>
                <c:pt idx="365">
                  <c:v>0.54</c:v>
                </c:pt>
                <c:pt idx="366">
                  <c:v>0.192</c:v>
                </c:pt>
                <c:pt idx="367">
                  <c:v>0.56700000000000006</c:v>
                </c:pt>
                <c:pt idx="368">
                  <c:v>0.56000000000000005</c:v>
                </c:pt>
                <c:pt idx="369">
                  <c:v>0.125</c:v>
                </c:pt>
                <c:pt idx="370">
                  <c:v>0.39518350345983161</c:v>
                </c:pt>
                <c:pt idx="371">
                  <c:v>0.56600000000000006</c:v>
                </c:pt>
                <c:pt idx="372">
                  <c:v>0.39</c:v>
                </c:pt>
                <c:pt idx="373">
                  <c:v>0.187</c:v>
                </c:pt>
                <c:pt idx="374">
                  <c:v>0.49</c:v>
                </c:pt>
                <c:pt idx="375">
                  <c:v>0.71</c:v>
                </c:pt>
                <c:pt idx="376">
                  <c:v>0.39690729833140176</c:v>
                </c:pt>
                <c:pt idx="377">
                  <c:v>0.125</c:v>
                </c:pt>
                <c:pt idx="378">
                  <c:v>0.33</c:v>
                </c:pt>
                <c:pt idx="379">
                  <c:v>0.42</c:v>
                </c:pt>
                <c:pt idx="380">
                  <c:v>0.18096309999999999</c:v>
                </c:pt>
                <c:pt idx="381">
                  <c:v>0.38400000000000001</c:v>
                </c:pt>
                <c:pt idx="382">
                  <c:v>0.4</c:v>
                </c:pt>
                <c:pt idx="383">
                  <c:v>0.4</c:v>
                </c:pt>
                <c:pt idx="384">
                  <c:v>0.72</c:v>
                </c:pt>
                <c:pt idx="385">
                  <c:v>0.25083709999999998</c:v>
                </c:pt>
                <c:pt idx="386">
                  <c:v>0.44</c:v>
                </c:pt>
                <c:pt idx="387">
                  <c:v>0.72699999999999998</c:v>
                </c:pt>
                <c:pt idx="388">
                  <c:v>0.73</c:v>
                </c:pt>
                <c:pt idx="389">
                  <c:v>0.43</c:v>
                </c:pt>
                <c:pt idx="390">
                  <c:v>0.15</c:v>
                </c:pt>
                <c:pt idx="391">
                  <c:v>0.04</c:v>
                </c:pt>
                <c:pt idx="392">
                  <c:v>0.27960000000000002</c:v>
                </c:pt>
                <c:pt idx="393">
                  <c:v>0.47</c:v>
                </c:pt>
                <c:pt idx="394">
                  <c:v>0.38</c:v>
                </c:pt>
                <c:pt idx="395">
                  <c:v>0.32</c:v>
                </c:pt>
                <c:pt idx="396">
                  <c:v>0.43</c:v>
                </c:pt>
                <c:pt idx="397">
                  <c:v>0.43</c:v>
                </c:pt>
                <c:pt idx="398">
                  <c:v>0.43</c:v>
                </c:pt>
                <c:pt idx="399">
                  <c:v>0.41</c:v>
                </c:pt>
                <c:pt idx="400">
                  <c:v>0.26</c:v>
                </c:pt>
                <c:pt idx="401">
                  <c:v>0.55700000000000005</c:v>
                </c:pt>
                <c:pt idx="402">
                  <c:v>0.38</c:v>
                </c:pt>
                <c:pt idx="403">
                  <c:v>0.28999999999999998</c:v>
                </c:pt>
                <c:pt idx="404">
                  <c:v>0.115</c:v>
                </c:pt>
                <c:pt idx="405">
                  <c:v>0</c:v>
                </c:pt>
                <c:pt idx="406">
                  <c:v>0.46</c:v>
                </c:pt>
                <c:pt idx="407">
                  <c:v>0.25</c:v>
                </c:pt>
                <c:pt idx="408">
                  <c:v>0.40799340682654572</c:v>
                </c:pt>
                <c:pt idx="409">
                  <c:v>0.73</c:v>
                </c:pt>
                <c:pt idx="410">
                  <c:v>0.7</c:v>
                </c:pt>
                <c:pt idx="411">
                  <c:v>0.5</c:v>
                </c:pt>
                <c:pt idx="412">
                  <c:v>0.45</c:v>
                </c:pt>
                <c:pt idx="413">
                  <c:v>0.45</c:v>
                </c:pt>
                <c:pt idx="414">
                  <c:v>0.42700000000000005</c:v>
                </c:pt>
                <c:pt idx="415">
                  <c:v>0.434</c:v>
                </c:pt>
                <c:pt idx="416">
                  <c:v>0.48899999999999999</c:v>
                </c:pt>
                <c:pt idx="417">
                  <c:v>0.55200000000000005</c:v>
                </c:pt>
                <c:pt idx="418">
                  <c:v>0.73699999999999999</c:v>
                </c:pt>
                <c:pt idx="419">
                  <c:v>0.40100999999999998</c:v>
                </c:pt>
                <c:pt idx="420">
                  <c:v>0.04</c:v>
                </c:pt>
                <c:pt idx="421">
                  <c:v>0.55000000000000004</c:v>
                </c:pt>
                <c:pt idx="422">
                  <c:v>0.55000000000000004</c:v>
                </c:pt>
                <c:pt idx="423">
                  <c:v>8.900000000000001E-2</c:v>
                </c:pt>
                <c:pt idx="424">
                  <c:v>0.56999999999999995</c:v>
                </c:pt>
                <c:pt idx="425">
                  <c:v>0.25589000000000001</c:v>
                </c:pt>
                <c:pt idx="426">
                  <c:v>0.4</c:v>
                </c:pt>
                <c:pt idx="427">
                  <c:v>0.74</c:v>
                </c:pt>
                <c:pt idx="428">
                  <c:v>0.56999999999999995</c:v>
                </c:pt>
                <c:pt idx="429">
                  <c:v>0.22</c:v>
                </c:pt>
                <c:pt idx="430">
                  <c:v>0.17100000000000001</c:v>
                </c:pt>
                <c:pt idx="431">
                  <c:v>0.29092199999999996</c:v>
                </c:pt>
                <c:pt idx="432">
                  <c:v>0.08</c:v>
                </c:pt>
                <c:pt idx="433">
                  <c:v>0.42</c:v>
                </c:pt>
                <c:pt idx="434">
                  <c:v>0.43</c:v>
                </c:pt>
                <c:pt idx="435">
                  <c:v>0.48</c:v>
                </c:pt>
                <c:pt idx="436">
                  <c:v>0.71</c:v>
                </c:pt>
                <c:pt idx="437">
                  <c:v>0.31786999999999999</c:v>
                </c:pt>
                <c:pt idx="438">
                  <c:v>0.74400000000000011</c:v>
                </c:pt>
                <c:pt idx="439">
                  <c:v>0.16800000000000001</c:v>
                </c:pt>
                <c:pt idx="440">
                  <c:v>0.94900000000000007</c:v>
                </c:pt>
                <c:pt idx="441">
                  <c:v>0.38</c:v>
                </c:pt>
                <c:pt idx="442">
                  <c:v>0.41</c:v>
                </c:pt>
                <c:pt idx="443">
                  <c:v>0.73</c:v>
                </c:pt>
                <c:pt idx="444">
                  <c:v>0.19497</c:v>
                </c:pt>
                <c:pt idx="445">
                  <c:v>0.17100000000000001</c:v>
                </c:pt>
                <c:pt idx="446">
                  <c:v>0.17</c:v>
                </c:pt>
                <c:pt idx="447">
                  <c:v>0.14199999999999999</c:v>
                </c:pt>
                <c:pt idx="448">
                  <c:v>0.79</c:v>
                </c:pt>
                <c:pt idx="449">
                  <c:v>0.79</c:v>
                </c:pt>
                <c:pt idx="450">
                  <c:v>0.27</c:v>
                </c:pt>
                <c:pt idx="451">
                  <c:v>0.41200000000000003</c:v>
                </c:pt>
                <c:pt idx="452">
                  <c:v>0.41</c:v>
                </c:pt>
                <c:pt idx="453">
                  <c:v>0.73</c:v>
                </c:pt>
                <c:pt idx="454">
                  <c:v>0.41</c:v>
                </c:pt>
                <c:pt idx="455">
                  <c:v>0.83</c:v>
                </c:pt>
                <c:pt idx="456">
                  <c:v>0.56999999999999995</c:v>
                </c:pt>
                <c:pt idx="457">
                  <c:v>0.75</c:v>
                </c:pt>
                <c:pt idx="458">
                  <c:v>0.62867919999999999</c:v>
                </c:pt>
                <c:pt idx="459">
                  <c:v>0.54</c:v>
                </c:pt>
                <c:pt idx="460">
                  <c:v>0.36</c:v>
                </c:pt>
                <c:pt idx="461">
                  <c:v>0.38708140000000002</c:v>
                </c:pt>
                <c:pt idx="462">
                  <c:v>2.6000000000000002E-2</c:v>
                </c:pt>
                <c:pt idx="463">
                  <c:v>9.7000000000000017E-2</c:v>
                </c:pt>
                <c:pt idx="464">
                  <c:v>0.25114730000000002</c:v>
                </c:pt>
                <c:pt idx="465">
                  <c:v>0.4</c:v>
                </c:pt>
                <c:pt idx="466">
                  <c:v>0.53</c:v>
                </c:pt>
                <c:pt idx="467">
                  <c:v>0.26</c:v>
                </c:pt>
                <c:pt idx="468">
                  <c:v>0.34</c:v>
                </c:pt>
                <c:pt idx="469">
                  <c:v>0.59</c:v>
                </c:pt>
                <c:pt idx="470">
                  <c:v>0.7</c:v>
                </c:pt>
                <c:pt idx="471">
                  <c:v>0.34</c:v>
                </c:pt>
                <c:pt idx="472">
                  <c:v>0.40399999999999997</c:v>
                </c:pt>
                <c:pt idx="473">
                  <c:v>0.25</c:v>
                </c:pt>
                <c:pt idx="474">
                  <c:v>0.55100000000000005</c:v>
                </c:pt>
                <c:pt idx="475">
                  <c:v>0.32</c:v>
                </c:pt>
                <c:pt idx="476">
                  <c:v>0.3</c:v>
                </c:pt>
                <c:pt idx="477">
                  <c:v>0.26</c:v>
                </c:pt>
                <c:pt idx="478">
                  <c:v>0.42899999999999999</c:v>
                </c:pt>
                <c:pt idx="479">
                  <c:v>0.4314026626172337</c:v>
                </c:pt>
                <c:pt idx="480">
                  <c:v>0.76</c:v>
                </c:pt>
                <c:pt idx="481">
                  <c:v>0.68</c:v>
                </c:pt>
                <c:pt idx="482">
                  <c:v>0.75</c:v>
                </c:pt>
                <c:pt idx="483">
                  <c:v>0.72</c:v>
                </c:pt>
                <c:pt idx="484">
                  <c:v>0.43</c:v>
                </c:pt>
                <c:pt idx="485">
                  <c:v>0.157</c:v>
                </c:pt>
                <c:pt idx="486">
                  <c:v>0.18</c:v>
                </c:pt>
                <c:pt idx="487">
                  <c:v>0.73</c:v>
                </c:pt>
                <c:pt idx="488">
                  <c:v>0.56299999999999994</c:v>
                </c:pt>
                <c:pt idx="489">
                  <c:v>0.28800000000000003</c:v>
                </c:pt>
                <c:pt idx="490">
                  <c:v>0.77</c:v>
                </c:pt>
                <c:pt idx="491">
                  <c:v>0.77</c:v>
                </c:pt>
                <c:pt idx="492">
                  <c:v>0.52300000000000002</c:v>
                </c:pt>
                <c:pt idx="493">
                  <c:v>0.28000000000000003</c:v>
                </c:pt>
                <c:pt idx="494">
                  <c:v>0.41899999999999998</c:v>
                </c:pt>
                <c:pt idx="495">
                  <c:v>0.33</c:v>
                </c:pt>
                <c:pt idx="496">
                  <c:v>0.32</c:v>
                </c:pt>
                <c:pt idx="497">
                  <c:v>0.15</c:v>
                </c:pt>
                <c:pt idx="498">
                  <c:v>0.81</c:v>
                </c:pt>
                <c:pt idx="499">
                  <c:v>0.62</c:v>
                </c:pt>
                <c:pt idx="500">
                  <c:v>1</c:v>
                </c:pt>
                <c:pt idx="501">
                  <c:v>0.16500000000000001</c:v>
                </c:pt>
                <c:pt idx="502">
                  <c:v>0.77099999999999991</c:v>
                </c:pt>
                <c:pt idx="503">
                  <c:v>0.17</c:v>
                </c:pt>
                <c:pt idx="504">
                  <c:v>1</c:v>
                </c:pt>
                <c:pt idx="505">
                  <c:v>1</c:v>
                </c:pt>
                <c:pt idx="506">
                  <c:v>0.39204</c:v>
                </c:pt>
                <c:pt idx="507">
                  <c:v>0.48084840000000001</c:v>
                </c:pt>
                <c:pt idx="508">
                  <c:v>0.55000000000000004</c:v>
                </c:pt>
                <c:pt idx="509">
                  <c:v>0.28893000000000002</c:v>
                </c:pt>
                <c:pt idx="510">
                  <c:v>0.38934000000000002</c:v>
                </c:pt>
                <c:pt idx="511">
                  <c:v>0.54</c:v>
                </c:pt>
                <c:pt idx="512">
                  <c:v>0.62</c:v>
                </c:pt>
                <c:pt idx="513">
                  <c:v>0.17</c:v>
                </c:pt>
                <c:pt idx="514">
                  <c:v>0.23723</c:v>
                </c:pt>
                <c:pt idx="515">
                  <c:v>0.41</c:v>
                </c:pt>
                <c:pt idx="516">
                  <c:v>0</c:v>
                </c:pt>
                <c:pt idx="517">
                  <c:v>0.45</c:v>
                </c:pt>
                <c:pt idx="518">
                  <c:v>0.52</c:v>
                </c:pt>
                <c:pt idx="519">
                  <c:v>0.38299999999999995</c:v>
                </c:pt>
                <c:pt idx="520">
                  <c:v>0.44500000000000001</c:v>
                </c:pt>
                <c:pt idx="521">
                  <c:v>0.155</c:v>
                </c:pt>
                <c:pt idx="522">
                  <c:v>0.27600000000000002</c:v>
                </c:pt>
                <c:pt idx="523">
                  <c:v>0.7</c:v>
                </c:pt>
                <c:pt idx="524">
                  <c:v>0.33</c:v>
                </c:pt>
                <c:pt idx="525">
                  <c:v>0.28000000000000003</c:v>
                </c:pt>
                <c:pt idx="526">
                  <c:v>0.38</c:v>
                </c:pt>
                <c:pt idx="527">
                  <c:v>0.12</c:v>
                </c:pt>
                <c:pt idx="528">
                  <c:v>0.39899999999999997</c:v>
                </c:pt>
                <c:pt idx="529">
                  <c:v>0.44</c:v>
                </c:pt>
                <c:pt idx="530">
                  <c:v>0.51</c:v>
                </c:pt>
                <c:pt idx="531">
                  <c:v>0.76</c:v>
                </c:pt>
                <c:pt idx="532">
                  <c:v>0.27660000000000001</c:v>
                </c:pt>
                <c:pt idx="533">
                  <c:v>0.377</c:v>
                </c:pt>
                <c:pt idx="534">
                  <c:v>0.7</c:v>
                </c:pt>
                <c:pt idx="535">
                  <c:v>0.155</c:v>
                </c:pt>
                <c:pt idx="536">
                  <c:v>0.53</c:v>
                </c:pt>
                <c:pt idx="537">
                  <c:v>0.16899999999999998</c:v>
                </c:pt>
                <c:pt idx="538">
                  <c:v>0.13</c:v>
                </c:pt>
                <c:pt idx="539">
                  <c:v>0.46</c:v>
                </c:pt>
                <c:pt idx="540">
                  <c:v>0.51316000000000006</c:v>
                </c:pt>
                <c:pt idx="541">
                  <c:v>0.64</c:v>
                </c:pt>
                <c:pt idx="542">
                  <c:v>0.63</c:v>
                </c:pt>
                <c:pt idx="543">
                  <c:v>0.43</c:v>
                </c:pt>
                <c:pt idx="544">
                  <c:v>0.45299999999999996</c:v>
                </c:pt>
                <c:pt idx="545">
                  <c:v>0.51</c:v>
                </c:pt>
                <c:pt idx="546">
                  <c:v>0.63</c:v>
                </c:pt>
                <c:pt idx="547">
                  <c:v>0.41</c:v>
                </c:pt>
                <c:pt idx="548">
                  <c:v>0.19</c:v>
                </c:pt>
                <c:pt idx="549">
                  <c:v>0.68</c:v>
                </c:pt>
                <c:pt idx="550">
                  <c:v>0.66</c:v>
                </c:pt>
                <c:pt idx="551">
                  <c:v>0.51</c:v>
                </c:pt>
                <c:pt idx="552">
                  <c:v>0.52</c:v>
                </c:pt>
                <c:pt idx="553">
                  <c:v>0.45</c:v>
                </c:pt>
                <c:pt idx="554">
                  <c:v>0.4</c:v>
                </c:pt>
                <c:pt idx="555">
                  <c:v>0.58390759999999997</c:v>
                </c:pt>
                <c:pt idx="556">
                  <c:v>0.42</c:v>
                </c:pt>
                <c:pt idx="557">
                  <c:v>0.32</c:v>
                </c:pt>
                <c:pt idx="558">
                  <c:v>0.4</c:v>
                </c:pt>
                <c:pt idx="559">
                  <c:v>0.13</c:v>
                </c:pt>
                <c:pt idx="560">
                  <c:v>0.18600000000000003</c:v>
                </c:pt>
                <c:pt idx="561">
                  <c:v>0.73</c:v>
                </c:pt>
                <c:pt idx="562">
                  <c:v>0.48</c:v>
                </c:pt>
                <c:pt idx="563">
                  <c:v>0.39</c:v>
                </c:pt>
                <c:pt idx="564">
                  <c:v>0.39399999999999996</c:v>
                </c:pt>
                <c:pt idx="565">
                  <c:v>0.49973000000000001</c:v>
                </c:pt>
                <c:pt idx="566">
                  <c:v>0.38</c:v>
                </c:pt>
                <c:pt idx="567">
                  <c:v>0.83</c:v>
                </c:pt>
                <c:pt idx="568">
                  <c:v>0.25</c:v>
                </c:pt>
                <c:pt idx="569">
                  <c:v>0.3</c:v>
                </c:pt>
                <c:pt idx="570">
                  <c:v>0.53</c:v>
                </c:pt>
                <c:pt idx="571">
                  <c:v>0.85</c:v>
                </c:pt>
                <c:pt idx="572">
                  <c:v>0.5</c:v>
                </c:pt>
                <c:pt idx="573">
                  <c:v>0.35899999999999999</c:v>
                </c:pt>
                <c:pt idx="574">
                  <c:v>0.45</c:v>
                </c:pt>
                <c:pt idx="575">
                  <c:v>0.39</c:v>
                </c:pt>
                <c:pt idx="576">
                  <c:v>0.32899999999999996</c:v>
                </c:pt>
                <c:pt idx="577">
                  <c:v>0.45</c:v>
                </c:pt>
                <c:pt idx="578">
                  <c:v>0.436</c:v>
                </c:pt>
                <c:pt idx="579">
                  <c:v>0.38</c:v>
                </c:pt>
                <c:pt idx="580">
                  <c:v>0.38</c:v>
                </c:pt>
                <c:pt idx="581">
                  <c:v>0.40700000000000003</c:v>
                </c:pt>
                <c:pt idx="582">
                  <c:v>0.5</c:v>
                </c:pt>
                <c:pt idx="583">
                  <c:v>0.38</c:v>
                </c:pt>
                <c:pt idx="584">
                  <c:v>8.5000000000000006E-2</c:v>
                </c:pt>
                <c:pt idx="585">
                  <c:v>0.57999999999999996</c:v>
                </c:pt>
                <c:pt idx="586">
                  <c:v>0.36700000000000005</c:v>
                </c:pt>
                <c:pt idx="587">
                  <c:v>0.34734999999999999</c:v>
                </c:pt>
                <c:pt idx="588">
                  <c:v>8.199999999999999E-2</c:v>
                </c:pt>
                <c:pt idx="589">
                  <c:v>0.38165999999999994</c:v>
                </c:pt>
                <c:pt idx="590">
                  <c:v>0.88800000000000001</c:v>
                </c:pt>
                <c:pt idx="591">
                  <c:v>0.35</c:v>
                </c:pt>
                <c:pt idx="592">
                  <c:v>0.1</c:v>
                </c:pt>
                <c:pt idx="593">
                  <c:v>0.11</c:v>
                </c:pt>
                <c:pt idx="594">
                  <c:v>0.33857999999999999</c:v>
                </c:pt>
                <c:pt idx="595">
                  <c:v>0.37</c:v>
                </c:pt>
                <c:pt idx="596">
                  <c:v>0.37</c:v>
                </c:pt>
                <c:pt idx="597">
                  <c:v>0.61</c:v>
                </c:pt>
                <c:pt idx="598">
                  <c:v>0.49399999999999999</c:v>
                </c:pt>
                <c:pt idx="599">
                  <c:v>0.68</c:v>
                </c:pt>
                <c:pt idx="600">
                  <c:v>0.5</c:v>
                </c:pt>
                <c:pt idx="601">
                  <c:v>0.127</c:v>
                </c:pt>
                <c:pt idx="602">
                  <c:v>8.0000000000000002E-3</c:v>
                </c:pt>
                <c:pt idx="603">
                  <c:v>0.43099999999999999</c:v>
                </c:pt>
                <c:pt idx="604">
                  <c:v>0.91</c:v>
                </c:pt>
                <c:pt idx="605">
                  <c:v>0.34100000000000003</c:v>
                </c:pt>
                <c:pt idx="606">
                  <c:v>0.35600000000000004</c:v>
                </c:pt>
                <c:pt idx="607">
                  <c:v>0.45</c:v>
                </c:pt>
                <c:pt idx="608">
                  <c:v>0.46600000000000003</c:v>
                </c:pt>
                <c:pt idx="609">
                  <c:v>0.29199999999999998</c:v>
                </c:pt>
                <c:pt idx="610">
                  <c:v>0.31991999999999998</c:v>
                </c:pt>
                <c:pt idx="611">
                  <c:v>0.64</c:v>
                </c:pt>
                <c:pt idx="612">
                  <c:v>0</c:v>
                </c:pt>
                <c:pt idx="613">
                  <c:v>0.43159999999999998</c:v>
                </c:pt>
                <c:pt idx="614">
                  <c:v>0.3</c:v>
                </c:pt>
                <c:pt idx="615">
                  <c:v>0.56999999999999995</c:v>
                </c:pt>
                <c:pt idx="616">
                  <c:v>0.52</c:v>
                </c:pt>
                <c:pt idx="617">
                  <c:v>0.93200000000000005</c:v>
                </c:pt>
                <c:pt idx="618">
                  <c:v>0.39500000000000002</c:v>
                </c:pt>
                <c:pt idx="619">
                  <c:v>0.63</c:v>
                </c:pt>
                <c:pt idx="620">
                  <c:v>0.01</c:v>
                </c:pt>
                <c:pt idx="621">
                  <c:v>0.46</c:v>
                </c:pt>
                <c:pt idx="622">
                  <c:v>0.37</c:v>
                </c:pt>
                <c:pt idx="623">
                  <c:v>0.14000000000000001</c:v>
                </c:pt>
                <c:pt idx="624">
                  <c:v>0.13699999999999998</c:v>
                </c:pt>
                <c:pt idx="625">
                  <c:v>0.67</c:v>
                </c:pt>
                <c:pt idx="626">
                  <c:v>0.56999999999999995</c:v>
                </c:pt>
                <c:pt idx="627">
                  <c:v>0.60199999999999998</c:v>
                </c:pt>
                <c:pt idx="628">
                  <c:v>0.41600000000000004</c:v>
                </c:pt>
                <c:pt idx="629">
                  <c:v>0.83</c:v>
                </c:pt>
                <c:pt idx="630">
                  <c:v>0.46</c:v>
                </c:pt>
                <c:pt idx="631">
                  <c:v>0.42</c:v>
                </c:pt>
                <c:pt idx="632">
                  <c:v>0.27960000000000002</c:v>
                </c:pt>
                <c:pt idx="633">
                  <c:v>0.85</c:v>
                </c:pt>
                <c:pt idx="634">
                  <c:v>0.81</c:v>
                </c:pt>
                <c:pt idx="635">
                  <c:v>0.52</c:v>
                </c:pt>
                <c:pt idx="636">
                  <c:v>0.27</c:v>
                </c:pt>
                <c:pt idx="637">
                  <c:v>0.18</c:v>
                </c:pt>
                <c:pt idx="638">
                  <c:v>0.46</c:v>
                </c:pt>
                <c:pt idx="639">
                  <c:v>0.41</c:v>
                </c:pt>
                <c:pt idx="640">
                  <c:v>0.94599999999999995</c:v>
                </c:pt>
                <c:pt idx="641">
                  <c:v>0.65400000000000003</c:v>
                </c:pt>
                <c:pt idx="642">
                  <c:v>0.48</c:v>
                </c:pt>
                <c:pt idx="643">
                  <c:v>0.91599999999999993</c:v>
                </c:pt>
                <c:pt idx="644">
                  <c:v>0.28000000000000003</c:v>
                </c:pt>
                <c:pt idx="645">
                  <c:v>0.12300000000000001</c:v>
                </c:pt>
              </c:numCache>
            </c:numRef>
          </c:xVal>
          <c:yVal>
            <c:numRef>
              <c:f>'JDV (full data)(same coef)'!$BH$2:$BH$647</c:f>
              <c:numCache>
                <c:formatCode>General</c:formatCode>
                <c:ptCount val="646"/>
                <c:pt idx="0">
                  <c:v>0.33</c:v>
                </c:pt>
                <c:pt idx="1">
                  <c:v>0.2</c:v>
                </c:pt>
                <c:pt idx="2">
                  <c:v>0.5</c:v>
                </c:pt>
                <c:pt idx="3">
                  <c:v>0</c:v>
                </c:pt>
                <c:pt idx="4">
                  <c:v>0</c:v>
                </c:pt>
                <c:pt idx="5">
                  <c:v>0</c:v>
                </c:pt>
                <c:pt idx="6">
                  <c:v>0</c:v>
                </c:pt>
                <c:pt idx="7">
                  <c:v>0</c:v>
                </c:pt>
                <c:pt idx="8">
                  <c:v>0</c:v>
                </c:pt>
                <c:pt idx="9">
                  <c:v>0.1</c:v>
                </c:pt>
                <c:pt idx="10">
                  <c:v>0.32</c:v>
                </c:pt>
                <c:pt idx="11">
                  <c:v>0</c:v>
                </c:pt>
                <c:pt idx="12">
                  <c:v>2.9999999999999995E-2</c:v>
                </c:pt>
                <c:pt idx="13">
                  <c:v>2.9999999999999995E-2</c:v>
                </c:pt>
                <c:pt idx="14">
                  <c:v>0.15000000000000002</c:v>
                </c:pt>
                <c:pt idx="15">
                  <c:v>0.22058823529411764</c:v>
                </c:pt>
                <c:pt idx="16">
                  <c:v>7.7351736458709762E-3</c:v>
                </c:pt>
                <c:pt idx="17">
                  <c:v>0.47096593555495536</c:v>
                </c:pt>
                <c:pt idx="18">
                  <c:v>0.32802124833997343</c:v>
                </c:pt>
                <c:pt idx="19">
                  <c:v>0.379</c:v>
                </c:pt>
                <c:pt idx="20">
                  <c:v>0.65878881989256866</c:v>
                </c:pt>
                <c:pt idx="21">
                  <c:v>0.38848273636842112</c:v>
                </c:pt>
                <c:pt idx="22">
                  <c:v>0.24843945068664169</c:v>
                </c:pt>
                <c:pt idx="23">
                  <c:v>0.50830505645362289</c:v>
                </c:pt>
                <c:pt idx="24">
                  <c:v>0.48513260222162202</c:v>
                </c:pt>
                <c:pt idx="25">
                  <c:v>0.45293136670932144</c:v>
                </c:pt>
                <c:pt idx="26">
                  <c:v>0.13330505645362278</c:v>
                </c:pt>
                <c:pt idx="27">
                  <c:v>0.64655326728513784</c:v>
                </c:pt>
                <c:pt idx="28">
                  <c:v>0.6575167484174248</c:v>
                </c:pt>
                <c:pt idx="29">
                  <c:v>2.3600514152491092E-2</c:v>
                </c:pt>
                <c:pt idx="30">
                  <c:v>0.18105849582172701</c:v>
                </c:pt>
                <c:pt idx="31">
                  <c:v>7.575757575757576E-2</c:v>
                </c:pt>
                <c:pt idx="32">
                  <c:v>0.41429926888828866</c:v>
                </c:pt>
                <c:pt idx="33">
                  <c:v>0.1111111111111111</c:v>
                </c:pt>
                <c:pt idx="34">
                  <c:v>0.34589502018842533</c:v>
                </c:pt>
                <c:pt idx="35">
                  <c:v>0.35514940303508769</c:v>
                </c:pt>
                <c:pt idx="36">
                  <c:v>0.16700000000000004</c:v>
                </c:pt>
                <c:pt idx="37">
                  <c:v>0.40557507849597346</c:v>
                </c:pt>
                <c:pt idx="38">
                  <c:v>0.6654627576784401</c:v>
                </c:pt>
                <c:pt idx="39">
                  <c:v>0.6654627576784401</c:v>
                </c:pt>
                <c:pt idx="40">
                  <c:v>0.41043723554301831</c:v>
                </c:pt>
                <c:pt idx="41">
                  <c:v>0.13946115793410221</c:v>
                </c:pt>
                <c:pt idx="42">
                  <c:v>0.2857142857142857</c:v>
                </c:pt>
                <c:pt idx="43">
                  <c:v>0.10619469026548671</c:v>
                </c:pt>
                <c:pt idx="44">
                  <c:v>0.34581497797356825</c:v>
                </c:pt>
                <c:pt idx="45">
                  <c:v>0.10999999999999999</c:v>
                </c:pt>
                <c:pt idx="46">
                  <c:v>0.17096018735362997</c:v>
                </c:pt>
                <c:pt idx="47">
                  <c:v>0.33610051415249115</c:v>
                </c:pt>
                <c:pt idx="48">
                  <c:v>0.57375189356349265</c:v>
                </c:pt>
                <c:pt idx="49">
                  <c:v>1.6483516483516484E-2</c:v>
                </c:pt>
                <c:pt idx="50">
                  <c:v>0.64655326728513784</c:v>
                </c:pt>
                <c:pt idx="51">
                  <c:v>0.64655326728513784</c:v>
                </c:pt>
                <c:pt idx="52">
                  <c:v>0.64655326728513784</c:v>
                </c:pt>
                <c:pt idx="53">
                  <c:v>0.33333333333333331</c:v>
                </c:pt>
                <c:pt idx="54">
                  <c:v>0.53330505645362281</c:v>
                </c:pt>
                <c:pt idx="55">
                  <c:v>0.28199999999999997</c:v>
                </c:pt>
                <c:pt idx="56">
                  <c:v>0.31732168850072778</c:v>
                </c:pt>
                <c:pt idx="57">
                  <c:v>0.44263260222162204</c:v>
                </c:pt>
                <c:pt idx="58">
                  <c:v>0.62764377689183548</c:v>
                </c:pt>
                <c:pt idx="59">
                  <c:v>0.34782729340571705</c:v>
                </c:pt>
                <c:pt idx="60">
                  <c:v>0.71209627029705502</c:v>
                </c:pt>
                <c:pt idx="61">
                  <c:v>0.48208522689682587</c:v>
                </c:pt>
                <c:pt idx="62">
                  <c:v>0.3218160697017543</c:v>
                </c:pt>
                <c:pt idx="63">
                  <c:v>0.25830505645362284</c:v>
                </c:pt>
                <c:pt idx="64">
                  <c:v>0.1025273224043716</c:v>
                </c:pt>
                <c:pt idx="65">
                  <c:v>0.61346165909685879</c:v>
                </c:pt>
                <c:pt idx="66">
                  <c:v>0.44871794871794873</c:v>
                </c:pt>
                <c:pt idx="67">
                  <c:v>0.37899999999999995</c:v>
                </c:pt>
                <c:pt idx="68">
                  <c:v>0.57908624630305905</c:v>
                </c:pt>
                <c:pt idx="69">
                  <c:v>0.49929926888828868</c:v>
                </c:pt>
                <c:pt idx="70">
                  <c:v>0.15666666666666665</c:v>
                </c:pt>
                <c:pt idx="71">
                  <c:v>0.32074000000000003</c:v>
                </c:pt>
                <c:pt idx="72">
                  <c:v>0.39041856023015925</c:v>
                </c:pt>
                <c:pt idx="73">
                  <c:v>0.26041666666666663</c:v>
                </c:pt>
                <c:pt idx="74">
                  <c:v>0.44026718081915772</c:v>
                </c:pt>
                <c:pt idx="75">
                  <c:v>0.2</c:v>
                </c:pt>
                <c:pt idx="76">
                  <c:v>0.2</c:v>
                </c:pt>
                <c:pt idx="77">
                  <c:v>0.1</c:v>
                </c:pt>
                <c:pt idx="78">
                  <c:v>0.11</c:v>
                </c:pt>
                <c:pt idx="79">
                  <c:v>0.5</c:v>
                </c:pt>
                <c:pt idx="80">
                  <c:v>0.25</c:v>
                </c:pt>
                <c:pt idx="81">
                  <c:v>0.19999999999999998</c:v>
                </c:pt>
                <c:pt idx="82">
                  <c:v>0.40000000000000008</c:v>
                </c:pt>
                <c:pt idx="83">
                  <c:v>0.44026718081915772</c:v>
                </c:pt>
                <c:pt idx="84">
                  <c:v>0.57080505645362289</c:v>
                </c:pt>
                <c:pt idx="85">
                  <c:v>0.62909835307593576</c:v>
                </c:pt>
                <c:pt idx="86">
                  <c:v>0.5714285714285714</c:v>
                </c:pt>
                <c:pt idx="87">
                  <c:v>0.16700000000000004</c:v>
                </c:pt>
                <c:pt idx="88">
                  <c:v>0.28179852231546348</c:v>
                </c:pt>
                <c:pt idx="89">
                  <c:v>6.1855670103092786E-2</c:v>
                </c:pt>
                <c:pt idx="90">
                  <c:v>0.2319338474858243</c:v>
                </c:pt>
                <c:pt idx="91">
                  <c:v>0.2319338474858243</c:v>
                </c:pt>
                <c:pt idx="92">
                  <c:v>2.2235565803807849E-2</c:v>
                </c:pt>
                <c:pt idx="93">
                  <c:v>0.62764377689183548</c:v>
                </c:pt>
                <c:pt idx="94">
                  <c:v>0.34753510655283798</c:v>
                </c:pt>
                <c:pt idx="95">
                  <c:v>0.34914940303508779</c:v>
                </c:pt>
                <c:pt idx="96">
                  <c:v>0.16700000000000004</c:v>
                </c:pt>
                <c:pt idx="97">
                  <c:v>0.33724520279717968</c:v>
                </c:pt>
                <c:pt idx="98">
                  <c:v>0.20708522689682596</c:v>
                </c:pt>
                <c:pt idx="99">
                  <c:v>0.3977358021432259</c:v>
                </c:pt>
                <c:pt idx="100">
                  <c:v>0.41666666666666663</c:v>
                </c:pt>
                <c:pt idx="101">
                  <c:v>0.34741259898591925</c:v>
                </c:pt>
                <c:pt idx="102">
                  <c:v>8.3080858159622503E-2</c:v>
                </c:pt>
                <c:pt idx="103">
                  <c:v>3.5169999999999993E-2</c:v>
                </c:pt>
                <c:pt idx="104">
                  <c:v>0.17063492063492061</c:v>
                </c:pt>
                <c:pt idx="105">
                  <c:v>2.375189356349261E-2</c:v>
                </c:pt>
                <c:pt idx="106">
                  <c:v>0.33610051415249115</c:v>
                </c:pt>
                <c:pt idx="107">
                  <c:v>0.6257528278525053</c:v>
                </c:pt>
                <c:pt idx="108">
                  <c:v>0.54443384748582446</c:v>
                </c:pt>
                <c:pt idx="109">
                  <c:v>0.6654627576784401</c:v>
                </c:pt>
                <c:pt idx="110">
                  <c:v>0.63539666795308947</c:v>
                </c:pt>
                <c:pt idx="111">
                  <c:v>0.68465660131073935</c:v>
                </c:pt>
                <c:pt idx="112">
                  <c:v>0.25511875511875509</c:v>
                </c:pt>
                <c:pt idx="113">
                  <c:v>0.65495748523771657</c:v>
                </c:pt>
                <c:pt idx="114">
                  <c:v>0.42497172312028952</c:v>
                </c:pt>
                <c:pt idx="115">
                  <c:v>0.18269728070693125</c:v>
                </c:pt>
                <c:pt idx="116">
                  <c:v>0.29514824797843664</c:v>
                </c:pt>
                <c:pt idx="117">
                  <c:v>0.49466248037676602</c:v>
                </c:pt>
                <c:pt idx="118">
                  <c:v>0.39948273636842102</c:v>
                </c:pt>
                <c:pt idx="119">
                  <c:v>0.16700000000000004</c:v>
                </c:pt>
                <c:pt idx="120">
                  <c:v>0.17700000000000002</c:v>
                </c:pt>
                <c:pt idx="121">
                  <c:v>0.33400000000000002</c:v>
                </c:pt>
                <c:pt idx="122">
                  <c:v>0.43954694578522246</c:v>
                </c:pt>
                <c:pt idx="123">
                  <c:v>0.41751499443293716</c:v>
                </c:pt>
                <c:pt idx="124">
                  <c:v>0.62764377689183548</c:v>
                </c:pt>
                <c:pt idx="125">
                  <c:v>0.62764377689183548</c:v>
                </c:pt>
                <c:pt idx="126">
                  <c:v>0.62771381204144039</c:v>
                </c:pt>
                <c:pt idx="127">
                  <c:v>0.66214022654687965</c:v>
                </c:pt>
                <c:pt idx="128">
                  <c:v>0.68137937908862978</c:v>
                </c:pt>
                <c:pt idx="129">
                  <c:v>0.55830505645362283</c:v>
                </c:pt>
                <c:pt idx="130">
                  <c:v>0.53834115805946792</c:v>
                </c:pt>
                <c:pt idx="131">
                  <c:v>0.25043782837127848</c:v>
                </c:pt>
                <c:pt idx="132">
                  <c:v>0.58862888809557734</c:v>
                </c:pt>
                <c:pt idx="133">
                  <c:v>0.74110071925164922</c:v>
                </c:pt>
                <c:pt idx="134">
                  <c:v>0.47096593555495536</c:v>
                </c:pt>
                <c:pt idx="135">
                  <c:v>0.40721772143163187</c:v>
                </c:pt>
                <c:pt idx="136">
                  <c:v>0.40721772143163187</c:v>
                </c:pt>
                <c:pt idx="137">
                  <c:v>0.29994999999999999</c:v>
                </c:pt>
                <c:pt idx="138">
                  <c:v>0.40000000000000008</c:v>
                </c:pt>
                <c:pt idx="139">
                  <c:v>0.33</c:v>
                </c:pt>
                <c:pt idx="140">
                  <c:v>0.33</c:v>
                </c:pt>
                <c:pt idx="141">
                  <c:v>0.25</c:v>
                </c:pt>
                <c:pt idx="142">
                  <c:v>0.2</c:v>
                </c:pt>
                <c:pt idx="143">
                  <c:v>0.1</c:v>
                </c:pt>
                <c:pt idx="144">
                  <c:v>0.1</c:v>
                </c:pt>
                <c:pt idx="145">
                  <c:v>0.1</c:v>
                </c:pt>
                <c:pt idx="146">
                  <c:v>2.9999999999999995E-2</c:v>
                </c:pt>
                <c:pt idx="147">
                  <c:v>0.20499999999999999</c:v>
                </c:pt>
                <c:pt idx="148">
                  <c:v>0.33</c:v>
                </c:pt>
                <c:pt idx="149">
                  <c:v>0.32</c:v>
                </c:pt>
                <c:pt idx="150">
                  <c:v>0.39999999999999997</c:v>
                </c:pt>
                <c:pt idx="151">
                  <c:v>0.5</c:v>
                </c:pt>
                <c:pt idx="152">
                  <c:v>0.25</c:v>
                </c:pt>
                <c:pt idx="153">
                  <c:v>0.15</c:v>
                </c:pt>
                <c:pt idx="154">
                  <c:v>0.3</c:v>
                </c:pt>
                <c:pt idx="155">
                  <c:v>0.19999999999999998</c:v>
                </c:pt>
                <c:pt idx="156">
                  <c:v>0.19999999999999998</c:v>
                </c:pt>
                <c:pt idx="157">
                  <c:v>0.40000000000000008</c:v>
                </c:pt>
                <c:pt idx="158">
                  <c:v>0.40000000000000008</c:v>
                </c:pt>
                <c:pt idx="159">
                  <c:v>0.6300173530918316</c:v>
                </c:pt>
                <c:pt idx="160">
                  <c:v>0.20481927710843373</c:v>
                </c:pt>
                <c:pt idx="161">
                  <c:v>0.63437866388123088</c:v>
                </c:pt>
                <c:pt idx="162">
                  <c:v>0.40335323702007381</c:v>
                </c:pt>
                <c:pt idx="163">
                  <c:v>0.40335323702007381</c:v>
                </c:pt>
                <c:pt idx="164">
                  <c:v>5.0593758821704471E-2</c:v>
                </c:pt>
                <c:pt idx="165">
                  <c:v>0.18867924528301888</c:v>
                </c:pt>
                <c:pt idx="166">
                  <c:v>0.18867924528301888</c:v>
                </c:pt>
                <c:pt idx="167">
                  <c:v>0.41843971631205673</c:v>
                </c:pt>
                <c:pt idx="168">
                  <c:v>0.49466192170818513</c:v>
                </c:pt>
                <c:pt idx="169">
                  <c:v>8.3050564536228944E-3</c:v>
                </c:pt>
                <c:pt idx="170">
                  <c:v>0.42181606970175445</c:v>
                </c:pt>
                <c:pt idx="171">
                  <c:v>9.1919674874491999E-2</c:v>
                </c:pt>
                <c:pt idx="172">
                  <c:v>0.51775031839855767</c:v>
                </c:pt>
                <c:pt idx="173">
                  <c:v>0.29027962682016528</c:v>
                </c:pt>
                <c:pt idx="174">
                  <c:v>0.15870496746548168</c:v>
                </c:pt>
                <c:pt idx="175">
                  <c:v>0.16700000000000004</c:v>
                </c:pt>
                <c:pt idx="176">
                  <c:v>0.65414417382295098</c:v>
                </c:pt>
                <c:pt idx="177">
                  <c:v>0.64655326728513784</c:v>
                </c:pt>
                <c:pt idx="178">
                  <c:v>0.19811999999999999</c:v>
                </c:pt>
                <c:pt idx="179">
                  <c:v>0.57375189356349265</c:v>
                </c:pt>
                <c:pt idx="180">
                  <c:v>0.3334166458385403</c:v>
                </c:pt>
                <c:pt idx="181">
                  <c:v>0.13596518898212995</c:v>
                </c:pt>
                <c:pt idx="182">
                  <c:v>0.62435779230806521</c:v>
                </c:pt>
                <c:pt idx="183">
                  <c:v>0.42561983471074383</c:v>
                </c:pt>
                <c:pt idx="184">
                  <c:v>0.54443384748582446</c:v>
                </c:pt>
                <c:pt idx="185">
                  <c:v>0.40458015267175568</c:v>
                </c:pt>
                <c:pt idx="186">
                  <c:v>8.3333333333333329E-2</c:v>
                </c:pt>
                <c:pt idx="187">
                  <c:v>0.2551494030350876</c:v>
                </c:pt>
                <c:pt idx="188">
                  <c:v>0.35514940303508769</c:v>
                </c:pt>
                <c:pt idx="189">
                  <c:v>0.66591840804936298</c:v>
                </c:pt>
                <c:pt idx="190">
                  <c:v>0.64397470041332383</c:v>
                </c:pt>
                <c:pt idx="191">
                  <c:v>0.51730779498490864</c:v>
                </c:pt>
                <c:pt idx="192">
                  <c:v>0.23255813953488372</c:v>
                </c:pt>
                <c:pt idx="193">
                  <c:v>0.6275729548304374</c:v>
                </c:pt>
                <c:pt idx="194">
                  <c:v>0.527632602221622</c:v>
                </c:pt>
                <c:pt idx="195">
                  <c:v>0.527632602221622</c:v>
                </c:pt>
                <c:pt idx="196">
                  <c:v>0.62764377689183548</c:v>
                </c:pt>
                <c:pt idx="197">
                  <c:v>0.62764377689183548</c:v>
                </c:pt>
                <c:pt idx="198">
                  <c:v>0.62764377689183548</c:v>
                </c:pt>
                <c:pt idx="199">
                  <c:v>0.62764377689183548</c:v>
                </c:pt>
                <c:pt idx="200">
                  <c:v>0.30769230769230771</c:v>
                </c:pt>
                <c:pt idx="201">
                  <c:v>0.40799999999999997</c:v>
                </c:pt>
                <c:pt idx="202">
                  <c:v>0.38848273636842112</c:v>
                </c:pt>
                <c:pt idx="203">
                  <c:v>0.2134796238244514</c:v>
                </c:pt>
                <c:pt idx="204">
                  <c:v>0.17063492063492061</c:v>
                </c:pt>
                <c:pt idx="205">
                  <c:v>0.34479421946712258</c:v>
                </c:pt>
                <c:pt idx="206">
                  <c:v>0</c:v>
                </c:pt>
                <c:pt idx="207">
                  <c:v>0.32051282051282048</c:v>
                </c:pt>
                <c:pt idx="208">
                  <c:v>0.10038999999999998</c:v>
                </c:pt>
                <c:pt idx="209">
                  <c:v>0.50520833333333337</c:v>
                </c:pt>
                <c:pt idx="210">
                  <c:v>0.330188679245283</c:v>
                </c:pt>
                <c:pt idx="211">
                  <c:v>0.37</c:v>
                </c:pt>
                <c:pt idx="212">
                  <c:v>0.44999999999999996</c:v>
                </c:pt>
                <c:pt idx="213">
                  <c:v>0.15</c:v>
                </c:pt>
                <c:pt idx="214">
                  <c:v>0.5</c:v>
                </c:pt>
                <c:pt idx="215">
                  <c:v>0.25</c:v>
                </c:pt>
                <c:pt idx="216">
                  <c:v>0.25</c:v>
                </c:pt>
                <c:pt idx="217">
                  <c:v>0.19999999999999998</c:v>
                </c:pt>
                <c:pt idx="218">
                  <c:v>0.33366658335416138</c:v>
                </c:pt>
                <c:pt idx="219">
                  <c:v>0.59966456716389405</c:v>
                </c:pt>
                <c:pt idx="220">
                  <c:v>0.64079820499152407</c:v>
                </c:pt>
                <c:pt idx="221">
                  <c:v>0.46886940887252393</c:v>
                </c:pt>
                <c:pt idx="222">
                  <c:v>0.63576734857704487</c:v>
                </c:pt>
                <c:pt idx="223">
                  <c:v>0.46142281532261437</c:v>
                </c:pt>
                <c:pt idx="224">
                  <c:v>0.53846153846153844</c:v>
                </c:pt>
                <c:pt idx="225">
                  <c:v>0.34795509067320091</c:v>
                </c:pt>
                <c:pt idx="226">
                  <c:v>0.35763260222162202</c:v>
                </c:pt>
                <c:pt idx="227">
                  <c:v>0.48723897911832947</c:v>
                </c:pt>
                <c:pt idx="228">
                  <c:v>0.62714802246204859</c:v>
                </c:pt>
                <c:pt idx="229">
                  <c:v>0.23292718081286545</c:v>
                </c:pt>
                <c:pt idx="230">
                  <c:v>0.58330505645362285</c:v>
                </c:pt>
                <c:pt idx="231">
                  <c:v>0.59330505645362286</c:v>
                </c:pt>
                <c:pt idx="232">
                  <c:v>0.39865414756469986</c:v>
                </c:pt>
                <c:pt idx="233">
                  <c:v>0.39865414756469986</c:v>
                </c:pt>
                <c:pt idx="234">
                  <c:v>0.40051823276331844</c:v>
                </c:pt>
                <c:pt idx="235">
                  <c:v>0.19402985074626866</c:v>
                </c:pt>
                <c:pt idx="236">
                  <c:v>0.23584905660377359</c:v>
                </c:pt>
                <c:pt idx="237">
                  <c:v>0.3334166458385403</c:v>
                </c:pt>
                <c:pt idx="238">
                  <c:v>0.44444444444444442</c:v>
                </c:pt>
                <c:pt idx="239">
                  <c:v>0.6654627576784401</c:v>
                </c:pt>
                <c:pt idx="240">
                  <c:v>0.42520769662279306</c:v>
                </c:pt>
                <c:pt idx="241">
                  <c:v>0.65495748523771657</c:v>
                </c:pt>
                <c:pt idx="242">
                  <c:v>0.54500000000000004</c:v>
                </c:pt>
                <c:pt idx="243">
                  <c:v>0.3334166458385403</c:v>
                </c:pt>
                <c:pt idx="244">
                  <c:v>0.29411764705882354</c:v>
                </c:pt>
                <c:pt idx="245">
                  <c:v>0.33410672853828305</c:v>
                </c:pt>
                <c:pt idx="246">
                  <c:v>0.64655326728513784</c:v>
                </c:pt>
                <c:pt idx="247">
                  <c:v>0.64655326728513784</c:v>
                </c:pt>
                <c:pt idx="248">
                  <c:v>0.43330505645362283</c:v>
                </c:pt>
                <c:pt idx="249">
                  <c:v>0.54330505645362281</c:v>
                </c:pt>
                <c:pt idx="250">
                  <c:v>9.6721103937207231E-2</c:v>
                </c:pt>
                <c:pt idx="251">
                  <c:v>0.23079871224896517</c:v>
                </c:pt>
                <c:pt idx="252">
                  <c:v>0.28301886792452829</c:v>
                </c:pt>
                <c:pt idx="253">
                  <c:v>0.33300000000000002</c:v>
                </c:pt>
                <c:pt idx="254">
                  <c:v>0.35294117647058826</c:v>
                </c:pt>
                <c:pt idx="255">
                  <c:v>0.36231884057971009</c:v>
                </c:pt>
                <c:pt idx="256">
                  <c:v>0.66228874248626246</c:v>
                </c:pt>
                <c:pt idx="257">
                  <c:v>0.38128062727607437</c:v>
                </c:pt>
                <c:pt idx="258">
                  <c:v>0.38128062727607437</c:v>
                </c:pt>
                <c:pt idx="259">
                  <c:v>0.13784144371883997</c:v>
                </c:pt>
                <c:pt idx="260">
                  <c:v>0.39959384747953219</c:v>
                </c:pt>
                <c:pt idx="261">
                  <c:v>0.24154589371980673</c:v>
                </c:pt>
                <c:pt idx="262">
                  <c:v>0.6515428474104572</c:v>
                </c:pt>
                <c:pt idx="263">
                  <c:v>0.65154212713747739</c:v>
                </c:pt>
                <c:pt idx="264">
                  <c:v>0.62151533793038793</c:v>
                </c:pt>
                <c:pt idx="265">
                  <c:v>0.44142259414225948</c:v>
                </c:pt>
                <c:pt idx="266">
                  <c:v>0.39439494443408984</c:v>
                </c:pt>
                <c:pt idx="267">
                  <c:v>7.874015748031496E-2</c:v>
                </c:pt>
                <c:pt idx="268">
                  <c:v>5.8823529411764705E-2</c:v>
                </c:pt>
                <c:pt idx="269">
                  <c:v>0.3888888888888889</c:v>
                </c:pt>
                <c:pt idx="270">
                  <c:v>0.14942528735632185</c:v>
                </c:pt>
                <c:pt idx="271">
                  <c:v>0.35714285714285715</c:v>
                </c:pt>
                <c:pt idx="272">
                  <c:v>0.2</c:v>
                </c:pt>
                <c:pt idx="273">
                  <c:v>0.40558318803324256</c:v>
                </c:pt>
                <c:pt idx="274">
                  <c:v>0.29917184265010355</c:v>
                </c:pt>
                <c:pt idx="275">
                  <c:v>0.25391849529780564</c:v>
                </c:pt>
                <c:pt idx="276">
                  <c:v>0.59163838978695615</c:v>
                </c:pt>
                <c:pt idx="277">
                  <c:v>0.3718160697017544</c:v>
                </c:pt>
                <c:pt idx="278">
                  <c:v>0.65809494544079117</c:v>
                </c:pt>
                <c:pt idx="279">
                  <c:v>0.33400000000000002</c:v>
                </c:pt>
                <c:pt idx="280">
                  <c:v>0.62764377689183548</c:v>
                </c:pt>
                <c:pt idx="281">
                  <c:v>0.39050670254415781</c:v>
                </c:pt>
                <c:pt idx="282">
                  <c:v>0.39050670254415781</c:v>
                </c:pt>
                <c:pt idx="283">
                  <c:v>0.28735632183908044</c:v>
                </c:pt>
                <c:pt idx="284">
                  <c:v>0.64655326728513784</c:v>
                </c:pt>
                <c:pt idx="285">
                  <c:v>1.6331233830560898E-2</c:v>
                </c:pt>
                <c:pt idx="286">
                  <c:v>0.63631062665543237</c:v>
                </c:pt>
                <c:pt idx="287">
                  <c:v>0.3334166458385403</c:v>
                </c:pt>
                <c:pt idx="288">
                  <c:v>0.33945265519197715</c:v>
                </c:pt>
                <c:pt idx="289">
                  <c:v>0.66553672046414991</c:v>
                </c:pt>
                <c:pt idx="290">
                  <c:v>0.6654627576784401</c:v>
                </c:pt>
                <c:pt idx="291">
                  <c:v>0.24368231046931407</c:v>
                </c:pt>
                <c:pt idx="292">
                  <c:v>0.42517847336628228</c:v>
                </c:pt>
                <c:pt idx="293">
                  <c:v>0.63539666795308947</c:v>
                </c:pt>
                <c:pt idx="294">
                  <c:v>0.25133689839572193</c:v>
                </c:pt>
                <c:pt idx="295">
                  <c:v>0.39948273636842102</c:v>
                </c:pt>
                <c:pt idx="296">
                  <c:v>0.12561184921492596</c:v>
                </c:pt>
                <c:pt idx="297">
                  <c:v>0.31411530815109345</c:v>
                </c:pt>
                <c:pt idx="298">
                  <c:v>0.57346518898212995</c:v>
                </c:pt>
                <c:pt idx="299">
                  <c:v>0.6275729548304374</c:v>
                </c:pt>
                <c:pt idx="300">
                  <c:v>0.16666666666666666</c:v>
                </c:pt>
                <c:pt idx="301">
                  <c:v>0.70328173846504471</c:v>
                </c:pt>
                <c:pt idx="302">
                  <c:v>0.53174395800558261</c:v>
                </c:pt>
                <c:pt idx="303">
                  <c:v>8.6956521739130432E-2</c:v>
                </c:pt>
                <c:pt idx="304">
                  <c:v>0.33300000000000002</c:v>
                </c:pt>
                <c:pt idx="305">
                  <c:v>0.33400000000000002</c:v>
                </c:pt>
                <c:pt idx="306">
                  <c:v>0.62764377689183548</c:v>
                </c:pt>
                <c:pt idx="307">
                  <c:v>0.33366658335416138</c:v>
                </c:pt>
                <c:pt idx="308">
                  <c:v>0.35199999999999998</c:v>
                </c:pt>
                <c:pt idx="309">
                  <c:v>0.65100790684894461</c:v>
                </c:pt>
                <c:pt idx="310">
                  <c:v>0.65154358376758914</c:v>
                </c:pt>
                <c:pt idx="311">
                  <c:v>0.65154125713558675</c:v>
                </c:pt>
                <c:pt idx="312">
                  <c:v>0.38848273636842112</c:v>
                </c:pt>
                <c:pt idx="313">
                  <c:v>0.38848273636842112</c:v>
                </c:pt>
                <c:pt idx="314">
                  <c:v>0.38848273636842112</c:v>
                </c:pt>
                <c:pt idx="315">
                  <c:v>0.50940411593370771</c:v>
                </c:pt>
                <c:pt idx="316">
                  <c:v>0.39948273636842102</c:v>
                </c:pt>
                <c:pt idx="317">
                  <c:v>0.25511875511875509</c:v>
                </c:pt>
                <c:pt idx="318">
                  <c:v>0.85725901738193455</c:v>
                </c:pt>
                <c:pt idx="319">
                  <c:v>0.39041856023015925</c:v>
                </c:pt>
                <c:pt idx="320">
                  <c:v>0.27795450930491489</c:v>
                </c:pt>
                <c:pt idx="321">
                  <c:v>0.59999999999999987</c:v>
                </c:pt>
                <c:pt idx="322">
                  <c:v>0.59</c:v>
                </c:pt>
                <c:pt idx="323">
                  <c:v>0.5</c:v>
                </c:pt>
                <c:pt idx="324">
                  <c:v>0.5</c:v>
                </c:pt>
                <c:pt idx="325">
                  <c:v>0.5</c:v>
                </c:pt>
                <c:pt idx="326">
                  <c:v>0.5</c:v>
                </c:pt>
                <c:pt idx="327">
                  <c:v>0.2</c:v>
                </c:pt>
                <c:pt idx="328">
                  <c:v>0.19999999999999998</c:v>
                </c:pt>
                <c:pt idx="329">
                  <c:v>0.61964153344036055</c:v>
                </c:pt>
                <c:pt idx="330">
                  <c:v>0.34914940303508779</c:v>
                </c:pt>
                <c:pt idx="331">
                  <c:v>0.34914940303508779</c:v>
                </c:pt>
                <c:pt idx="332">
                  <c:v>0.18867924528301888</c:v>
                </c:pt>
                <c:pt idx="333">
                  <c:v>0.38848273636842112</c:v>
                </c:pt>
                <c:pt idx="334">
                  <c:v>0.3334166458385403</c:v>
                </c:pt>
                <c:pt idx="335">
                  <c:v>0.51633123383056068</c:v>
                </c:pt>
                <c:pt idx="336">
                  <c:v>0.33610051415249115</c:v>
                </c:pt>
                <c:pt idx="337">
                  <c:v>6.0606060606060601E-2</c:v>
                </c:pt>
                <c:pt idx="338">
                  <c:v>0.6654627576784401</c:v>
                </c:pt>
                <c:pt idx="339">
                  <c:v>0.63539666795308947</c:v>
                </c:pt>
                <c:pt idx="340">
                  <c:v>0.18586924655526238</c:v>
                </c:pt>
                <c:pt idx="341">
                  <c:v>0.65495748523771657</c:v>
                </c:pt>
                <c:pt idx="342">
                  <c:v>0.35514940303508769</c:v>
                </c:pt>
                <c:pt idx="343">
                  <c:v>0.28143712574850305</c:v>
                </c:pt>
                <c:pt idx="344">
                  <c:v>0.63539666795308947</c:v>
                </c:pt>
                <c:pt idx="345">
                  <c:v>0.26455026455026454</c:v>
                </c:pt>
                <c:pt idx="346">
                  <c:v>0.41429926888828866</c:v>
                </c:pt>
                <c:pt idx="347">
                  <c:v>0.3360258481421648</c:v>
                </c:pt>
                <c:pt idx="348">
                  <c:v>0.33400000000000002</c:v>
                </c:pt>
                <c:pt idx="349">
                  <c:v>0.70153085972492402</c:v>
                </c:pt>
                <c:pt idx="350">
                  <c:v>0.64655326728513784</c:v>
                </c:pt>
                <c:pt idx="351">
                  <c:v>0.66657508064275195</c:v>
                </c:pt>
                <c:pt idx="352">
                  <c:v>0.34722222222222215</c:v>
                </c:pt>
                <c:pt idx="353">
                  <c:v>0.6027671808191577</c:v>
                </c:pt>
                <c:pt idx="354">
                  <c:v>0.66245669564490983</c:v>
                </c:pt>
                <c:pt idx="355">
                  <c:v>0.29239766081871343</c:v>
                </c:pt>
                <c:pt idx="356">
                  <c:v>0.62764377689183548</c:v>
                </c:pt>
                <c:pt idx="357">
                  <c:v>0.62764377689183548</c:v>
                </c:pt>
                <c:pt idx="358">
                  <c:v>0.65280968738103928</c:v>
                </c:pt>
                <c:pt idx="359">
                  <c:v>0.42857142857142855</c:v>
                </c:pt>
                <c:pt idx="360">
                  <c:v>0.62141299433893593</c:v>
                </c:pt>
                <c:pt idx="361">
                  <c:v>0.30864197530864196</c:v>
                </c:pt>
                <c:pt idx="362">
                  <c:v>0.56037199984566788</c:v>
                </c:pt>
                <c:pt idx="363">
                  <c:v>0.37037037037037029</c:v>
                </c:pt>
                <c:pt idx="364">
                  <c:v>0.59999999999999987</c:v>
                </c:pt>
                <c:pt idx="365">
                  <c:v>0.6</c:v>
                </c:pt>
                <c:pt idx="366">
                  <c:v>0.25263157894736843</c:v>
                </c:pt>
                <c:pt idx="367">
                  <c:v>0.62764377689183548</c:v>
                </c:pt>
                <c:pt idx="368">
                  <c:v>0.62074585704536533</c:v>
                </c:pt>
                <c:pt idx="369">
                  <c:v>0.18614718614718614</c:v>
                </c:pt>
                <c:pt idx="370">
                  <c:v>0.33366658335416138</c:v>
                </c:pt>
                <c:pt idx="371">
                  <c:v>0.6275729548304374</c:v>
                </c:pt>
                <c:pt idx="372">
                  <c:v>0.45293136670932144</c:v>
                </c:pt>
                <c:pt idx="373">
                  <c:v>0.25</c:v>
                </c:pt>
                <c:pt idx="374">
                  <c:v>0.55315934358117635</c:v>
                </c:pt>
                <c:pt idx="375">
                  <c:v>0.64655326728513784</c:v>
                </c:pt>
                <c:pt idx="376">
                  <c:v>0.3334166458385403</c:v>
                </c:pt>
                <c:pt idx="377">
                  <c:v>6.0606060606060601E-2</c:v>
                </c:pt>
                <c:pt idx="378">
                  <c:v>0.39499036608863197</c:v>
                </c:pt>
                <c:pt idx="379">
                  <c:v>0.48520710059171596</c:v>
                </c:pt>
                <c:pt idx="380">
                  <c:v>0.24689165186500894</c:v>
                </c:pt>
                <c:pt idx="381">
                  <c:v>0.31780077333464152</c:v>
                </c:pt>
                <c:pt idx="382">
                  <c:v>0.4662206420735614</c:v>
                </c:pt>
                <c:pt idx="383">
                  <c:v>0.33333333333333331</c:v>
                </c:pt>
                <c:pt idx="384">
                  <c:v>0.65154192986915815</c:v>
                </c:pt>
                <c:pt idx="385">
                  <c:v>0.31972789115646255</c:v>
                </c:pt>
                <c:pt idx="386">
                  <c:v>0.50889523300981054</c:v>
                </c:pt>
                <c:pt idx="387">
                  <c:v>0.6580437231700631</c:v>
                </c:pt>
                <c:pt idx="388">
                  <c:v>0.66081924091334421</c:v>
                </c:pt>
                <c:pt idx="389">
                  <c:v>0.49925037481259366</c:v>
                </c:pt>
                <c:pt idx="390">
                  <c:v>0.21951219512195122</c:v>
                </c:pt>
                <c:pt idx="391">
                  <c:v>0.10954415954415954</c:v>
                </c:pt>
                <c:pt idx="392">
                  <c:v>0.34914940303508779</c:v>
                </c:pt>
                <c:pt idx="393">
                  <c:v>0.4</c:v>
                </c:pt>
                <c:pt idx="394">
                  <c:v>0.44999999999999996</c:v>
                </c:pt>
                <c:pt idx="395">
                  <c:v>0.25</c:v>
                </c:pt>
                <c:pt idx="396">
                  <c:v>0.5</c:v>
                </c:pt>
                <c:pt idx="397">
                  <c:v>0.5</c:v>
                </c:pt>
                <c:pt idx="398">
                  <c:v>0.5</c:v>
                </c:pt>
                <c:pt idx="399">
                  <c:v>0.48000000000000004</c:v>
                </c:pt>
                <c:pt idx="400">
                  <c:v>0.33025029801053252</c:v>
                </c:pt>
                <c:pt idx="401">
                  <c:v>0.62757400017451703</c:v>
                </c:pt>
                <c:pt idx="402">
                  <c:v>0.45064377682403434</c:v>
                </c:pt>
                <c:pt idx="403">
                  <c:v>0.36077057793345013</c:v>
                </c:pt>
                <c:pt idx="404">
                  <c:v>0.18614718614718614</c:v>
                </c:pt>
                <c:pt idx="405">
                  <c:v>7.1428571428571425E-2</c:v>
                </c:pt>
                <c:pt idx="406">
                  <c:v>0.38848273636842112</c:v>
                </c:pt>
                <c:pt idx="407">
                  <c:v>0.3218160697017543</c:v>
                </c:pt>
                <c:pt idx="408">
                  <c:v>0.33591602099475126</c:v>
                </c:pt>
                <c:pt idx="409">
                  <c:v>0.6576764969282568</c:v>
                </c:pt>
                <c:pt idx="410">
                  <c:v>0.62764377689183548</c:v>
                </c:pt>
                <c:pt idx="411">
                  <c:v>0.42763185564879674</c:v>
                </c:pt>
                <c:pt idx="412">
                  <c:v>0.37735849056603776</c:v>
                </c:pt>
                <c:pt idx="413">
                  <c:v>0.37735849056603776</c:v>
                </c:pt>
                <c:pt idx="414">
                  <c:v>0.5</c:v>
                </c:pt>
                <c:pt idx="415">
                  <c:v>0.50829562594268485</c:v>
                </c:pt>
                <c:pt idx="416">
                  <c:v>0.41379310344827586</c:v>
                </c:pt>
                <c:pt idx="417">
                  <c:v>0.62757400017451703</c:v>
                </c:pt>
                <c:pt idx="418">
                  <c:v>0.66081924091334421</c:v>
                </c:pt>
                <c:pt idx="419">
                  <c:v>0.4773</c:v>
                </c:pt>
                <c:pt idx="420">
                  <c:v>0.1170750382848392</c:v>
                </c:pt>
                <c:pt idx="421">
                  <c:v>0.62749831927342548</c:v>
                </c:pt>
                <c:pt idx="422">
                  <c:v>0.62764377689183548</c:v>
                </c:pt>
                <c:pt idx="423">
                  <c:v>0.16666666666666666</c:v>
                </c:pt>
                <c:pt idx="424">
                  <c:v>0.49216300940438878</c:v>
                </c:pt>
                <c:pt idx="425">
                  <c:v>0.33400000000000002</c:v>
                </c:pt>
                <c:pt idx="426">
                  <c:v>0.3218160697017543</c:v>
                </c:pt>
                <c:pt idx="427">
                  <c:v>0.66142914144579457</c:v>
                </c:pt>
                <c:pt idx="428">
                  <c:v>0.64865432177328253</c:v>
                </c:pt>
                <c:pt idx="429">
                  <c:v>0.29870129870129869</c:v>
                </c:pt>
                <c:pt idx="430">
                  <c:v>0.25</c:v>
                </c:pt>
                <c:pt idx="431">
                  <c:v>0.37007874015748032</c:v>
                </c:pt>
                <c:pt idx="432">
                  <c:v>0</c:v>
                </c:pt>
                <c:pt idx="433">
                  <c:v>0.5</c:v>
                </c:pt>
                <c:pt idx="434">
                  <c:v>0.34966456716389399</c:v>
                </c:pt>
                <c:pt idx="435">
                  <c:v>0.56088560885608851</c:v>
                </c:pt>
                <c:pt idx="436">
                  <c:v>0.62875189356349259</c:v>
                </c:pt>
                <c:pt idx="437">
                  <c:v>0.39948273636842102</c:v>
                </c:pt>
                <c:pt idx="438">
                  <c:v>0.66226947259626934</c:v>
                </c:pt>
                <c:pt idx="439">
                  <c:v>0.25</c:v>
                </c:pt>
                <c:pt idx="440">
                  <c:v>0.86615180170662631</c:v>
                </c:pt>
                <c:pt idx="441">
                  <c:v>0.46296296296296291</c:v>
                </c:pt>
                <c:pt idx="442">
                  <c:v>0.32679738562091498</c:v>
                </c:pt>
                <c:pt idx="443">
                  <c:v>0.64655326728513784</c:v>
                </c:pt>
                <c:pt idx="444">
                  <c:v>0.11141848006632056</c:v>
                </c:pt>
                <c:pt idx="445">
                  <c:v>0.25595238095238093</c:v>
                </c:pt>
                <c:pt idx="446">
                  <c:v>0.25641025641025639</c:v>
                </c:pt>
                <c:pt idx="447">
                  <c:v>5.5555555555555552E-2</c:v>
                </c:pt>
                <c:pt idx="448">
                  <c:v>0.70328173846504471</c:v>
                </c:pt>
                <c:pt idx="449">
                  <c:v>0.7032817384650446</c:v>
                </c:pt>
                <c:pt idx="450">
                  <c:v>0.18299790049722736</c:v>
                </c:pt>
                <c:pt idx="451">
                  <c:v>0.5</c:v>
                </c:pt>
                <c:pt idx="452">
                  <c:v>0.3218160697017543</c:v>
                </c:pt>
                <c:pt idx="453">
                  <c:v>0.64162035674775464</c:v>
                </c:pt>
                <c:pt idx="454">
                  <c:v>0.49880095923261392</c:v>
                </c:pt>
                <c:pt idx="455">
                  <c:v>0.74110071925164922</c:v>
                </c:pt>
                <c:pt idx="456">
                  <c:v>0.65990114285688062</c:v>
                </c:pt>
                <c:pt idx="457">
                  <c:v>0.66000510608333296</c:v>
                </c:pt>
                <c:pt idx="458">
                  <c:v>0.53868194842406869</c:v>
                </c:pt>
                <c:pt idx="459">
                  <c:v>0.63001673254903423</c:v>
                </c:pt>
                <c:pt idx="460">
                  <c:v>0.26881720430107525</c:v>
                </c:pt>
                <c:pt idx="461">
                  <c:v>0.29574468085106387</c:v>
                </c:pt>
                <c:pt idx="462">
                  <c:v>0.11764705882352941</c:v>
                </c:pt>
                <c:pt idx="463">
                  <c:v>5.1494030350877074E-3</c:v>
                </c:pt>
                <c:pt idx="464">
                  <c:v>0.34306569343065696</c:v>
                </c:pt>
                <c:pt idx="465">
                  <c:v>0.4925373134328358</c:v>
                </c:pt>
                <c:pt idx="466">
                  <c:v>0.62288548403006216</c:v>
                </c:pt>
                <c:pt idx="467">
                  <c:v>0.16666666666666666</c:v>
                </c:pt>
                <c:pt idx="468">
                  <c:v>0.43416370106761559</c:v>
                </c:pt>
                <c:pt idx="469">
                  <c:v>0.68465660131073935</c:v>
                </c:pt>
                <c:pt idx="470">
                  <c:v>0.60520907150391612</c:v>
                </c:pt>
                <c:pt idx="471">
                  <c:v>0.24509803921568624</c:v>
                </c:pt>
                <c:pt idx="472">
                  <c:v>0.5</c:v>
                </c:pt>
                <c:pt idx="473">
                  <c:v>0.34641068447412354</c:v>
                </c:pt>
                <c:pt idx="474">
                  <c:v>0.45454545454545453</c:v>
                </c:pt>
                <c:pt idx="475">
                  <c:v>0.41666666666666669</c:v>
                </c:pt>
                <c:pt idx="476">
                  <c:v>0.39682539682539675</c:v>
                </c:pt>
                <c:pt idx="477">
                  <c:v>0.35714285714285715</c:v>
                </c:pt>
                <c:pt idx="478">
                  <c:v>0.52671755725190839</c:v>
                </c:pt>
                <c:pt idx="479">
                  <c:v>0.3334166458385403</c:v>
                </c:pt>
                <c:pt idx="480">
                  <c:v>0.66198896599895463</c:v>
                </c:pt>
                <c:pt idx="481">
                  <c:v>0.7780730064385537</c:v>
                </c:pt>
                <c:pt idx="482">
                  <c:v>0.65154327169448145</c:v>
                </c:pt>
                <c:pt idx="483">
                  <c:v>0.81856863150808112</c:v>
                </c:pt>
                <c:pt idx="484">
                  <c:v>0.53048192736379218</c:v>
                </c:pt>
                <c:pt idx="485">
                  <c:v>5.5555555555555552E-2</c:v>
                </c:pt>
                <c:pt idx="486">
                  <c:v>0.28183098591549294</c:v>
                </c:pt>
                <c:pt idx="487">
                  <c:v>0.62764377689183548</c:v>
                </c:pt>
                <c:pt idx="488">
                  <c:v>0.6654627576784401</c:v>
                </c:pt>
                <c:pt idx="489">
                  <c:v>0.18411516005637205</c:v>
                </c:pt>
                <c:pt idx="490">
                  <c:v>0.66591840804936298</c:v>
                </c:pt>
                <c:pt idx="491">
                  <c:v>0.6654627576784401</c:v>
                </c:pt>
                <c:pt idx="492">
                  <c:v>0.6275729548304374</c:v>
                </c:pt>
                <c:pt idx="493">
                  <c:v>0.38461538461538464</c:v>
                </c:pt>
                <c:pt idx="494">
                  <c:v>0.31433224755700329</c:v>
                </c:pt>
                <c:pt idx="495">
                  <c:v>0.2252252252252252</c:v>
                </c:pt>
                <c:pt idx="496">
                  <c:v>0.21428571428571427</c:v>
                </c:pt>
                <c:pt idx="497">
                  <c:v>0.25641025641025639</c:v>
                </c:pt>
                <c:pt idx="498">
                  <c:v>0.70328173846504471</c:v>
                </c:pt>
                <c:pt idx="499">
                  <c:v>0.51282051282051277</c:v>
                </c:pt>
                <c:pt idx="500">
                  <c:v>0.89237664239806747</c:v>
                </c:pt>
                <c:pt idx="501">
                  <c:v>0.27272727272727271</c:v>
                </c:pt>
                <c:pt idx="502">
                  <c:v>0.6632360103840147</c:v>
                </c:pt>
                <c:pt idx="503">
                  <c:v>0.27777777777777779</c:v>
                </c:pt>
                <c:pt idx="504">
                  <c:v>0.89207165061753035</c:v>
                </c:pt>
                <c:pt idx="505">
                  <c:v>0.89206917100955851</c:v>
                </c:pt>
                <c:pt idx="506">
                  <c:v>0.50075999999999998</c:v>
                </c:pt>
                <c:pt idx="507">
                  <c:v>0.37165775401069528</c:v>
                </c:pt>
                <c:pt idx="508">
                  <c:v>0.44026718081915772</c:v>
                </c:pt>
                <c:pt idx="509">
                  <c:v>0.39948273636842102</c:v>
                </c:pt>
                <c:pt idx="510">
                  <c:v>0.5</c:v>
                </c:pt>
                <c:pt idx="511">
                  <c:v>0.65100255914238536</c:v>
                </c:pt>
                <c:pt idx="512">
                  <c:v>0.50830505645362289</c:v>
                </c:pt>
                <c:pt idx="513">
                  <c:v>0.28183098591549294</c:v>
                </c:pt>
                <c:pt idx="514">
                  <c:v>0.34914940303508779</c:v>
                </c:pt>
                <c:pt idx="515">
                  <c:v>0.29761904761904756</c:v>
                </c:pt>
                <c:pt idx="516">
                  <c:v>0.11538461538461539</c:v>
                </c:pt>
                <c:pt idx="517">
                  <c:v>0.33333333333333326</c:v>
                </c:pt>
                <c:pt idx="518">
                  <c:v>0.40331164991129509</c:v>
                </c:pt>
                <c:pt idx="519">
                  <c:v>0.5</c:v>
                </c:pt>
                <c:pt idx="520">
                  <c:v>0.32781456953642385</c:v>
                </c:pt>
                <c:pt idx="521">
                  <c:v>0.27272727272727271</c:v>
                </c:pt>
                <c:pt idx="522">
                  <c:v>0.15823935572240894</c:v>
                </c:pt>
                <c:pt idx="523">
                  <c:v>0.81856863150808112</c:v>
                </c:pt>
                <c:pt idx="524">
                  <c:v>0.44961240310077522</c:v>
                </c:pt>
                <c:pt idx="525">
                  <c:v>0.4</c:v>
                </c:pt>
                <c:pt idx="526">
                  <c:v>0.5</c:v>
                </c:pt>
                <c:pt idx="527">
                  <c:v>0</c:v>
                </c:pt>
                <c:pt idx="528">
                  <c:v>0.27867746288798922</c:v>
                </c:pt>
                <c:pt idx="529">
                  <c:v>0.56037199984566788</c:v>
                </c:pt>
                <c:pt idx="530">
                  <c:v>0.63043478260869568</c:v>
                </c:pt>
                <c:pt idx="531">
                  <c:v>0.63799790049722738</c:v>
                </c:pt>
                <c:pt idx="532">
                  <c:v>0.39948273636842102</c:v>
                </c:pt>
                <c:pt idx="533">
                  <c:v>0.5</c:v>
                </c:pt>
                <c:pt idx="534">
                  <c:v>0.57653584153922155</c:v>
                </c:pt>
                <c:pt idx="535">
                  <c:v>0.2792207792207792</c:v>
                </c:pt>
                <c:pt idx="536">
                  <c:v>0.65495748523771657</c:v>
                </c:pt>
                <c:pt idx="537">
                  <c:v>0.29423473510199871</c:v>
                </c:pt>
                <c:pt idx="538">
                  <c:v>0.25641025641025639</c:v>
                </c:pt>
                <c:pt idx="539">
                  <c:v>0.33333333333333331</c:v>
                </c:pt>
                <c:pt idx="540">
                  <c:v>0.38603696098562629</c:v>
                </c:pt>
                <c:pt idx="541">
                  <c:v>0.51282051282051277</c:v>
                </c:pt>
                <c:pt idx="542">
                  <c:v>0.50276718081915772</c:v>
                </c:pt>
                <c:pt idx="543">
                  <c:v>0.55763239875389403</c:v>
                </c:pt>
                <c:pt idx="544">
                  <c:v>0.3241935483870968</c:v>
                </c:pt>
                <c:pt idx="545">
                  <c:v>0.63917602215411851</c:v>
                </c:pt>
                <c:pt idx="546">
                  <c:v>0.5</c:v>
                </c:pt>
                <c:pt idx="547">
                  <c:v>0.54</c:v>
                </c:pt>
                <c:pt idx="548">
                  <c:v>0.32051282051282054</c:v>
                </c:pt>
                <c:pt idx="549">
                  <c:v>0.54816258624314518</c:v>
                </c:pt>
                <c:pt idx="550">
                  <c:v>0.52791856023015926</c:v>
                </c:pt>
                <c:pt idx="551">
                  <c:v>0.37735849056603776</c:v>
                </c:pt>
                <c:pt idx="552">
                  <c:v>0.65285643074957189</c:v>
                </c:pt>
                <c:pt idx="553">
                  <c:v>0.58334561466801982</c:v>
                </c:pt>
                <c:pt idx="554">
                  <c:v>0.53374233128834347</c:v>
                </c:pt>
                <c:pt idx="555">
                  <c:v>0.44976076555023919</c:v>
                </c:pt>
                <c:pt idx="556">
                  <c:v>0.55555555555555547</c:v>
                </c:pt>
                <c:pt idx="557">
                  <c:v>0.18411516005637205</c:v>
                </c:pt>
                <c:pt idx="558">
                  <c:v>0.54</c:v>
                </c:pt>
                <c:pt idx="559">
                  <c:v>0.27027027027027029</c:v>
                </c:pt>
                <c:pt idx="560">
                  <c:v>0.32628895650028783</c:v>
                </c:pt>
                <c:pt idx="561">
                  <c:v>0.58966456716389404</c:v>
                </c:pt>
                <c:pt idx="562">
                  <c:v>0.62134061342740143</c:v>
                </c:pt>
                <c:pt idx="563">
                  <c:v>0.53174395800558261</c:v>
                </c:pt>
                <c:pt idx="564">
                  <c:v>0.25187969924812031</c:v>
                </c:pt>
                <c:pt idx="565">
                  <c:v>0.35703549624888248</c:v>
                </c:pt>
                <c:pt idx="566">
                  <c:v>0.52360051415249098</c:v>
                </c:pt>
                <c:pt idx="567">
                  <c:v>0.68619316196146773</c:v>
                </c:pt>
                <c:pt idx="568">
                  <c:v>0.10576923076923077</c:v>
                </c:pt>
                <c:pt idx="569">
                  <c:v>0.15514940303508773</c:v>
                </c:pt>
                <c:pt idx="570">
                  <c:v>0.38330505645362284</c:v>
                </c:pt>
                <c:pt idx="571">
                  <c:v>0.70328173846504471</c:v>
                </c:pt>
                <c:pt idx="572">
                  <c:v>0.64848363981818635</c:v>
                </c:pt>
                <c:pt idx="573">
                  <c:v>0.50806451612903225</c:v>
                </c:pt>
                <c:pt idx="574">
                  <c:v>0.59999999999999987</c:v>
                </c:pt>
                <c:pt idx="575">
                  <c:v>0.54</c:v>
                </c:pt>
                <c:pt idx="576">
                  <c:v>0.17842605156037991</c:v>
                </c:pt>
                <c:pt idx="577">
                  <c:v>0.6007097831442707</c:v>
                </c:pt>
                <c:pt idx="578">
                  <c:v>0.28478260869565214</c:v>
                </c:pt>
                <c:pt idx="579">
                  <c:v>0.53174395800558261</c:v>
                </c:pt>
                <c:pt idx="580">
                  <c:v>0.53174395800558261</c:v>
                </c:pt>
                <c:pt idx="581">
                  <c:v>0.25511875511875509</c:v>
                </c:pt>
                <c:pt idx="582">
                  <c:v>0.65288794656689408</c:v>
                </c:pt>
                <c:pt idx="583">
                  <c:v>0.53333333333333333</c:v>
                </c:pt>
                <c:pt idx="584">
                  <c:v>0.23888888888888887</c:v>
                </c:pt>
                <c:pt idx="585">
                  <c:v>0.42540600055050914</c:v>
                </c:pt>
                <c:pt idx="586">
                  <c:v>0.21225071225071224</c:v>
                </c:pt>
                <c:pt idx="587">
                  <c:v>0.19258436729404155</c:v>
                </c:pt>
                <c:pt idx="588">
                  <c:v>0.23888888888888887</c:v>
                </c:pt>
                <c:pt idx="589">
                  <c:v>0.53861000000000003</c:v>
                </c:pt>
                <c:pt idx="590">
                  <c:v>0.72975502501566791</c:v>
                </c:pt>
                <c:pt idx="591">
                  <c:v>0.50898370354643518</c:v>
                </c:pt>
                <c:pt idx="592">
                  <c:v>0.25974025974025972</c:v>
                </c:pt>
                <c:pt idx="593">
                  <c:v>0.27027027027027029</c:v>
                </c:pt>
                <c:pt idx="594">
                  <c:v>0.5</c:v>
                </c:pt>
                <c:pt idx="595">
                  <c:v>0.53174395800558261</c:v>
                </c:pt>
                <c:pt idx="596">
                  <c:v>0.53174395800558261</c:v>
                </c:pt>
                <c:pt idx="597">
                  <c:v>0.44783945699144445</c:v>
                </c:pt>
                <c:pt idx="598">
                  <c:v>0.33060482037289673</c:v>
                </c:pt>
                <c:pt idx="599">
                  <c:v>0.51633123383056068</c:v>
                </c:pt>
                <c:pt idx="600">
                  <c:v>0.6654627576784401</c:v>
                </c:pt>
                <c:pt idx="601">
                  <c:v>0.29411764705882354</c:v>
                </c:pt>
                <c:pt idx="602">
                  <c:v>0.17653403643336529</c:v>
                </c:pt>
                <c:pt idx="603">
                  <c:v>0.26219512195121952</c:v>
                </c:pt>
                <c:pt idx="604">
                  <c:v>0.74110071925164922</c:v>
                </c:pt>
                <c:pt idx="605">
                  <c:v>0.17204301075268816</c:v>
                </c:pt>
                <c:pt idx="606">
                  <c:v>0.18411516005637205</c:v>
                </c:pt>
                <c:pt idx="607">
                  <c:v>0.6275729548304374</c:v>
                </c:pt>
                <c:pt idx="608">
                  <c:v>0.64396565281026485</c:v>
                </c:pt>
                <c:pt idx="609">
                  <c:v>0.47043870438704394</c:v>
                </c:pt>
                <c:pt idx="610">
                  <c:v>0.5</c:v>
                </c:pt>
                <c:pt idx="611">
                  <c:v>0.82034867444539783</c:v>
                </c:pt>
                <c:pt idx="612">
                  <c:v>0.18181818181818182</c:v>
                </c:pt>
                <c:pt idx="613">
                  <c:v>0.24922001825110449</c:v>
                </c:pt>
                <c:pt idx="614">
                  <c:v>0.48371845607456554</c:v>
                </c:pt>
                <c:pt idx="615">
                  <c:v>0.38610051415249114</c:v>
                </c:pt>
                <c:pt idx="616">
                  <c:v>0.33610051415249115</c:v>
                </c:pt>
                <c:pt idx="617">
                  <c:v>0.74799501185026096</c:v>
                </c:pt>
                <c:pt idx="618">
                  <c:v>0.21022727272727271</c:v>
                </c:pt>
                <c:pt idx="619">
                  <c:v>0.44026718081915772</c:v>
                </c:pt>
                <c:pt idx="620">
                  <c:v>0.19983719983719986</c:v>
                </c:pt>
                <c:pt idx="621">
                  <c:v>0.26666666666666666</c:v>
                </c:pt>
                <c:pt idx="622">
                  <c:v>0.56445922790041325</c:v>
                </c:pt>
                <c:pt idx="623">
                  <c:v>0.33578431372549022</c:v>
                </c:pt>
                <c:pt idx="624">
                  <c:v>0.33333333333333331</c:v>
                </c:pt>
                <c:pt idx="625">
                  <c:v>0.86962115395866979</c:v>
                </c:pt>
                <c:pt idx="626">
                  <c:v>0.36966456716389401</c:v>
                </c:pt>
                <c:pt idx="627">
                  <c:v>0.39849624060150374</c:v>
                </c:pt>
                <c:pt idx="628">
                  <c:v>0.63251482797535852</c:v>
                </c:pt>
                <c:pt idx="629">
                  <c:v>0.61346165909685879</c:v>
                </c:pt>
                <c:pt idx="630">
                  <c:v>0.2424242424242424</c:v>
                </c:pt>
                <c:pt idx="631">
                  <c:v>0.63917602215411851</c:v>
                </c:pt>
                <c:pt idx="632">
                  <c:v>0.5</c:v>
                </c:pt>
                <c:pt idx="633">
                  <c:v>0.62764377689183548</c:v>
                </c:pt>
                <c:pt idx="634">
                  <c:v>0.58395522388059706</c:v>
                </c:pt>
                <c:pt idx="635">
                  <c:v>0.29166666666666669</c:v>
                </c:pt>
                <c:pt idx="636">
                  <c:v>0.5</c:v>
                </c:pt>
                <c:pt idx="637">
                  <c:v>0.41429926888828866</c:v>
                </c:pt>
                <c:pt idx="638">
                  <c:v>0.22222222222222221</c:v>
                </c:pt>
                <c:pt idx="639">
                  <c:v>0.64854373995811698</c:v>
                </c:pt>
                <c:pt idx="640">
                  <c:v>0.70715297271879163</c:v>
                </c:pt>
                <c:pt idx="641">
                  <c:v>0.40594059405940597</c:v>
                </c:pt>
                <c:pt idx="642">
                  <c:v>0.23076923076923078</c:v>
                </c:pt>
                <c:pt idx="643">
                  <c:v>0.66293525153676103</c:v>
                </c:pt>
                <c:pt idx="644">
                  <c:v>0.53846153846153844</c:v>
                </c:pt>
                <c:pt idx="645">
                  <c:v>0.38638905618170871</c:v>
                </c:pt>
              </c:numCache>
            </c:numRef>
          </c:yVal>
          <c:smooth val="0"/>
          <c:extLst>
            <c:ext xmlns:c16="http://schemas.microsoft.com/office/drawing/2014/chart" uri="{C3380CC4-5D6E-409C-BE32-E72D297353CC}">
              <c16:uniqueId val="{00000000-211D-4F3F-BA96-128F2EB0F5CC}"/>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211D-4F3F-BA96-128F2EB0F5CC}"/>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excluded</c:v>
          </c:tx>
          <c:spPr>
            <a:ln w="25400" cap="rnd">
              <a:noFill/>
              <a:round/>
            </a:ln>
            <a:effectLst/>
          </c:spPr>
          <c:marker>
            <c:symbol val="circle"/>
            <c:size val="5"/>
            <c:spPr>
              <a:solidFill>
                <a:schemeClr val="accent1"/>
              </a:solidFill>
              <a:ln w="9525">
                <a:solidFill>
                  <a:schemeClr val="accent1"/>
                </a:solidFill>
              </a:ln>
              <a:effectLst/>
            </c:spPr>
          </c:marker>
          <c:xVal>
            <c:numRef>
              <c:f>'JDV (full data)(same coef)'!$AS$649:$AS$671</c:f>
              <c:numCache>
                <c:formatCode>General</c:formatCode>
                <c:ptCount val="23"/>
                <c:pt idx="0">
                  <c:v>0.35</c:v>
                </c:pt>
                <c:pt idx="1">
                  <c:v>0.755</c:v>
                </c:pt>
                <c:pt idx="2">
                  <c:v>0.72400000000000009</c:v>
                </c:pt>
                <c:pt idx="3">
                  <c:v>0.69700000000000006</c:v>
                </c:pt>
                <c:pt idx="4">
                  <c:v>0.04</c:v>
                </c:pt>
                <c:pt idx="5">
                  <c:v>0.83099999999999996</c:v>
                </c:pt>
                <c:pt idx="6">
                  <c:v>0.74400000000000011</c:v>
                </c:pt>
                <c:pt idx="7">
                  <c:v>0.3</c:v>
                </c:pt>
                <c:pt idx="8">
                  <c:v>0.68</c:v>
                </c:pt>
                <c:pt idx="9">
                  <c:v>0.78</c:v>
                </c:pt>
                <c:pt idx="10">
                  <c:v>5.5999999999999994E-2</c:v>
                </c:pt>
                <c:pt idx="11">
                  <c:v>0.54799999999999993</c:v>
                </c:pt>
                <c:pt idx="12">
                  <c:v>0.74900000000000011</c:v>
                </c:pt>
                <c:pt idx="13">
                  <c:v>0.755</c:v>
                </c:pt>
                <c:pt idx="14">
                  <c:v>1</c:v>
                </c:pt>
                <c:pt idx="15">
                  <c:v>0.94099999999999995</c:v>
                </c:pt>
                <c:pt idx="16">
                  <c:v>0.90500000000000003</c:v>
                </c:pt>
                <c:pt idx="17">
                  <c:v>1</c:v>
                </c:pt>
                <c:pt idx="18">
                  <c:v>0.93</c:v>
                </c:pt>
                <c:pt idx="19">
                  <c:v>0.91400000000000003</c:v>
                </c:pt>
                <c:pt idx="20">
                  <c:v>1</c:v>
                </c:pt>
                <c:pt idx="21">
                  <c:v>0.94799999999999995</c:v>
                </c:pt>
                <c:pt idx="22">
                  <c:v>0.90599999999999992</c:v>
                </c:pt>
              </c:numCache>
            </c:numRef>
          </c:xVal>
          <c:yVal>
            <c:numRef>
              <c:f>'JDV (full data)(same coef)'!$BH$649:$BH$671</c:f>
              <c:numCache>
                <c:formatCode>General</c:formatCode>
                <c:ptCount val="23"/>
                <c:pt idx="0">
                  <c:v>0.64466231824580755</c:v>
                </c:pt>
                <c:pt idx="1">
                  <c:v>0.40165631469979296</c:v>
                </c:pt>
                <c:pt idx="2">
                  <c:v>0.40145985401459855</c:v>
                </c:pt>
                <c:pt idx="3">
                  <c:v>0.40340909090909088</c:v>
                </c:pt>
                <c:pt idx="4">
                  <c:v>0.44079415954415957</c:v>
                </c:pt>
                <c:pt idx="5">
                  <c:v>0.47970479704797048</c:v>
                </c:pt>
                <c:pt idx="6">
                  <c:v>0.35860058309037907</c:v>
                </c:pt>
                <c:pt idx="7">
                  <c:v>0.62749831927342548</c:v>
                </c:pt>
                <c:pt idx="8">
                  <c:v>0.35714285714285715</c:v>
                </c:pt>
                <c:pt idx="9">
                  <c:v>0.45545454545454545</c:v>
                </c:pt>
                <c:pt idx="10">
                  <c:v>0.35833333333333334</c:v>
                </c:pt>
                <c:pt idx="11">
                  <c:v>8.3050564536228944E-3</c:v>
                </c:pt>
                <c:pt idx="12">
                  <c:v>8.3050564536228944E-3</c:v>
                </c:pt>
                <c:pt idx="13">
                  <c:v>8.3050564536228944E-3</c:v>
                </c:pt>
                <c:pt idx="14">
                  <c:v>0</c:v>
                </c:pt>
                <c:pt idx="15">
                  <c:v>0</c:v>
                </c:pt>
                <c:pt idx="16">
                  <c:v>6.6260514146198823E-2</c:v>
                </c:pt>
                <c:pt idx="17">
                  <c:v>0</c:v>
                </c:pt>
                <c:pt idx="18">
                  <c:v>0</c:v>
                </c:pt>
                <c:pt idx="19">
                  <c:v>6.6260514146198823E-2</c:v>
                </c:pt>
                <c:pt idx="20">
                  <c:v>0</c:v>
                </c:pt>
                <c:pt idx="21">
                  <c:v>0</c:v>
                </c:pt>
                <c:pt idx="22">
                  <c:v>6.6260514146198823E-2</c:v>
                </c:pt>
              </c:numCache>
            </c:numRef>
          </c:yVal>
          <c:smooth val="0"/>
          <c:extLst>
            <c:ext xmlns:c16="http://schemas.microsoft.com/office/drawing/2014/chart" uri="{C3380CC4-5D6E-409C-BE32-E72D297353CC}">
              <c16:uniqueId val="{00000000-332B-4AC4-94DD-7ECC3100E64E}"/>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332B-4AC4-94DD-7ECC3100E64E}"/>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'JDV (reduced SiO2 data set)'!$BH$1</c:f>
              <c:strCache>
                <c:ptCount val="1"/>
                <c:pt idx="0">
                  <c:v>Adj N''4</c:v>
                </c:pt>
              </c:strCache>
            </c:strRef>
          </c:tx>
          <c:spPr>
            <a:ln w="19050" cap="rnd">
              <a:noFill/>
              <a:round/>
            </a:ln>
            <a:effectLst/>
          </c:spPr>
          <c:marker>
            <c:symbol val="circle"/>
            <c:size val="5"/>
            <c:spPr>
              <a:solidFill>
                <a:schemeClr val="accent1"/>
              </a:solidFill>
              <a:ln w="9525">
                <a:solidFill>
                  <a:schemeClr val="accent1"/>
                </a:solidFill>
              </a:ln>
              <a:effectLst/>
            </c:spPr>
          </c:marker>
          <c:xVal>
            <c:numRef>
              <c:f>'JDV (reduced SiO2 data set)'!$AS$2:$AS$441</c:f>
              <c:numCache>
                <c:formatCode>General</c:formatCode>
                <c:ptCount val="440"/>
                <c:pt idx="0">
                  <c:v>0.33</c:v>
                </c:pt>
                <c:pt idx="1">
                  <c:v>0.2</c:v>
                </c:pt>
                <c:pt idx="2">
                  <c:v>0.5</c:v>
                </c:pt>
                <c:pt idx="3">
                  <c:v>0</c:v>
                </c:pt>
                <c:pt idx="4">
                  <c:v>0</c:v>
                </c:pt>
                <c:pt idx="5">
                  <c:v>0</c:v>
                </c:pt>
                <c:pt idx="6">
                  <c:v>0</c:v>
                </c:pt>
                <c:pt idx="7">
                  <c:v>0</c:v>
                </c:pt>
                <c:pt idx="8">
                  <c:v>0.15</c:v>
                </c:pt>
                <c:pt idx="9">
                  <c:v>0.66</c:v>
                </c:pt>
                <c:pt idx="10">
                  <c:v>0.22</c:v>
                </c:pt>
                <c:pt idx="11">
                  <c:v>0.03</c:v>
                </c:pt>
                <c:pt idx="12">
                  <c:v>0.38</c:v>
                </c:pt>
                <c:pt idx="13">
                  <c:v>0.35</c:v>
                </c:pt>
                <c:pt idx="14">
                  <c:v>0.39</c:v>
                </c:pt>
                <c:pt idx="15">
                  <c:v>0.57999999999999996</c:v>
                </c:pt>
                <c:pt idx="16">
                  <c:v>0.72</c:v>
                </c:pt>
                <c:pt idx="17">
                  <c:v>0.45</c:v>
                </c:pt>
                <c:pt idx="18">
                  <c:v>0.35</c:v>
                </c:pt>
                <c:pt idx="19">
                  <c:v>0.66099079999999999</c:v>
                </c:pt>
                <c:pt idx="20">
                  <c:v>0.49</c:v>
                </c:pt>
                <c:pt idx="21">
                  <c:v>0.62</c:v>
                </c:pt>
                <c:pt idx="22">
                  <c:v>0.65</c:v>
                </c:pt>
                <c:pt idx="23">
                  <c:v>0.4</c:v>
                </c:pt>
                <c:pt idx="24">
                  <c:v>0.76</c:v>
                </c:pt>
                <c:pt idx="25">
                  <c:v>0.27</c:v>
                </c:pt>
                <c:pt idx="26">
                  <c:v>0.34</c:v>
                </c:pt>
                <c:pt idx="27">
                  <c:v>0.64</c:v>
                </c:pt>
                <c:pt idx="28">
                  <c:v>0.64</c:v>
                </c:pt>
                <c:pt idx="29">
                  <c:v>0.64</c:v>
                </c:pt>
                <c:pt idx="30">
                  <c:v>0.54</c:v>
                </c:pt>
                <c:pt idx="31">
                  <c:v>0.38799999999999996</c:v>
                </c:pt>
                <c:pt idx="32">
                  <c:v>0.38799999999999996</c:v>
                </c:pt>
                <c:pt idx="33">
                  <c:v>0.31</c:v>
                </c:pt>
                <c:pt idx="34">
                  <c:v>0.66</c:v>
                </c:pt>
                <c:pt idx="35">
                  <c:v>0.66</c:v>
                </c:pt>
                <c:pt idx="36">
                  <c:v>0.22</c:v>
                </c:pt>
                <c:pt idx="37">
                  <c:v>0.44</c:v>
                </c:pt>
                <c:pt idx="38">
                  <c:v>0.37</c:v>
                </c:pt>
                <c:pt idx="39">
                  <c:v>0.21</c:v>
                </c:pt>
                <c:pt idx="40">
                  <c:v>0.21</c:v>
                </c:pt>
                <c:pt idx="41">
                  <c:v>0.11</c:v>
                </c:pt>
                <c:pt idx="42">
                  <c:v>0.12</c:v>
                </c:pt>
                <c:pt idx="43">
                  <c:v>0.49</c:v>
                </c:pt>
                <c:pt idx="44">
                  <c:v>0.26</c:v>
                </c:pt>
                <c:pt idx="45">
                  <c:v>0.41100000000000003</c:v>
                </c:pt>
                <c:pt idx="46">
                  <c:v>0.56000000000000005</c:v>
                </c:pt>
                <c:pt idx="47">
                  <c:v>0.05</c:v>
                </c:pt>
                <c:pt idx="48">
                  <c:v>0.49</c:v>
                </c:pt>
                <c:pt idx="49">
                  <c:v>0.68</c:v>
                </c:pt>
                <c:pt idx="50">
                  <c:v>0.6994267999999999</c:v>
                </c:pt>
                <c:pt idx="51">
                  <c:v>0.6</c:v>
                </c:pt>
                <c:pt idx="52">
                  <c:v>0.61</c:v>
                </c:pt>
                <c:pt idx="53">
                  <c:v>0.61</c:v>
                </c:pt>
                <c:pt idx="54">
                  <c:v>0.61</c:v>
                </c:pt>
                <c:pt idx="55">
                  <c:v>0.57999999999999996</c:v>
                </c:pt>
                <c:pt idx="56">
                  <c:v>0.47</c:v>
                </c:pt>
                <c:pt idx="57">
                  <c:v>0.64</c:v>
                </c:pt>
                <c:pt idx="58">
                  <c:v>0.622</c:v>
                </c:pt>
                <c:pt idx="59">
                  <c:v>0.27</c:v>
                </c:pt>
                <c:pt idx="60">
                  <c:v>0.28000000000000003</c:v>
                </c:pt>
                <c:pt idx="61">
                  <c:v>0.02</c:v>
                </c:pt>
                <c:pt idx="62">
                  <c:v>0.51</c:v>
                </c:pt>
                <c:pt idx="63">
                  <c:v>0.64</c:v>
                </c:pt>
                <c:pt idx="64">
                  <c:v>0.54</c:v>
                </c:pt>
                <c:pt idx="65">
                  <c:v>0.64</c:v>
                </c:pt>
                <c:pt idx="66">
                  <c:v>0.68</c:v>
                </c:pt>
                <c:pt idx="67">
                  <c:v>0.36499999999999999</c:v>
                </c:pt>
                <c:pt idx="68">
                  <c:v>0.61</c:v>
                </c:pt>
                <c:pt idx="69">
                  <c:v>0.65</c:v>
                </c:pt>
                <c:pt idx="70">
                  <c:v>0.33</c:v>
                </c:pt>
                <c:pt idx="71">
                  <c:v>0.64</c:v>
                </c:pt>
                <c:pt idx="72">
                  <c:v>0.52</c:v>
                </c:pt>
                <c:pt idx="73">
                  <c:v>0.23199999999999998</c:v>
                </c:pt>
                <c:pt idx="74">
                  <c:v>0.01</c:v>
                </c:pt>
                <c:pt idx="75">
                  <c:v>0.67</c:v>
                </c:pt>
                <c:pt idx="76">
                  <c:v>0.433</c:v>
                </c:pt>
                <c:pt idx="77">
                  <c:v>0.433</c:v>
                </c:pt>
                <c:pt idx="78">
                  <c:v>0.42</c:v>
                </c:pt>
                <c:pt idx="79">
                  <c:v>0.35</c:v>
                </c:pt>
                <c:pt idx="80">
                  <c:v>0.35</c:v>
                </c:pt>
                <c:pt idx="81">
                  <c:v>0.23</c:v>
                </c:pt>
                <c:pt idx="82">
                  <c:v>0.22</c:v>
                </c:pt>
                <c:pt idx="83">
                  <c:v>0.31</c:v>
                </c:pt>
                <c:pt idx="84">
                  <c:v>0.34</c:v>
                </c:pt>
                <c:pt idx="85">
                  <c:v>0.42</c:v>
                </c:pt>
                <c:pt idx="86">
                  <c:v>0.48</c:v>
                </c:pt>
                <c:pt idx="87">
                  <c:v>0.27</c:v>
                </c:pt>
                <c:pt idx="88">
                  <c:v>0.17</c:v>
                </c:pt>
                <c:pt idx="89">
                  <c:v>0.42399999999999999</c:v>
                </c:pt>
                <c:pt idx="90">
                  <c:v>0.42399999999999999</c:v>
                </c:pt>
                <c:pt idx="91">
                  <c:v>0.56999999999999995</c:v>
                </c:pt>
                <c:pt idx="92">
                  <c:v>0.51</c:v>
                </c:pt>
                <c:pt idx="93">
                  <c:v>0.21</c:v>
                </c:pt>
                <c:pt idx="94">
                  <c:v>0.21</c:v>
                </c:pt>
                <c:pt idx="95">
                  <c:v>0.5163278</c:v>
                </c:pt>
                <c:pt idx="96">
                  <c:v>7.0000000000000007E-2</c:v>
                </c:pt>
                <c:pt idx="97">
                  <c:v>0.43</c:v>
                </c:pt>
                <c:pt idx="98">
                  <c:v>0.433</c:v>
                </c:pt>
                <c:pt idx="99">
                  <c:v>0.65500000000000003</c:v>
                </c:pt>
                <c:pt idx="100">
                  <c:v>0.22</c:v>
                </c:pt>
                <c:pt idx="101">
                  <c:v>0.22</c:v>
                </c:pt>
                <c:pt idx="102">
                  <c:v>0.63100000000000001</c:v>
                </c:pt>
                <c:pt idx="103">
                  <c:v>0.45</c:v>
                </c:pt>
                <c:pt idx="104">
                  <c:v>0.35725130843291714</c:v>
                </c:pt>
                <c:pt idx="105">
                  <c:v>0.6</c:v>
                </c:pt>
                <c:pt idx="106">
                  <c:v>0.6</c:v>
                </c:pt>
                <c:pt idx="107">
                  <c:v>0.6</c:v>
                </c:pt>
                <c:pt idx="108">
                  <c:v>0.6</c:v>
                </c:pt>
                <c:pt idx="109">
                  <c:v>0.6</c:v>
                </c:pt>
                <c:pt idx="110">
                  <c:v>0.67</c:v>
                </c:pt>
                <c:pt idx="111">
                  <c:v>0.43200000000000005</c:v>
                </c:pt>
                <c:pt idx="112">
                  <c:v>0.43200000000000005</c:v>
                </c:pt>
                <c:pt idx="113">
                  <c:v>0.45</c:v>
                </c:pt>
                <c:pt idx="114">
                  <c:v>0.38</c:v>
                </c:pt>
                <c:pt idx="115">
                  <c:v>0.47</c:v>
                </c:pt>
                <c:pt idx="116">
                  <c:v>0.13</c:v>
                </c:pt>
                <c:pt idx="117">
                  <c:v>0.53</c:v>
                </c:pt>
                <c:pt idx="118">
                  <c:v>0.67</c:v>
                </c:pt>
                <c:pt idx="119">
                  <c:v>0.26</c:v>
                </c:pt>
                <c:pt idx="120">
                  <c:v>0.64</c:v>
                </c:pt>
                <c:pt idx="121">
                  <c:v>0.55000000000000004</c:v>
                </c:pt>
                <c:pt idx="122">
                  <c:v>0.61</c:v>
                </c:pt>
                <c:pt idx="123">
                  <c:v>0.48700000000000004</c:v>
                </c:pt>
                <c:pt idx="124">
                  <c:v>0.56999999999999995</c:v>
                </c:pt>
                <c:pt idx="125">
                  <c:v>0.53500000000000003</c:v>
                </c:pt>
                <c:pt idx="126">
                  <c:v>0.36</c:v>
                </c:pt>
                <c:pt idx="127">
                  <c:v>0.18</c:v>
                </c:pt>
                <c:pt idx="128">
                  <c:v>0.53</c:v>
                </c:pt>
                <c:pt idx="129">
                  <c:v>0.28000000000000003</c:v>
                </c:pt>
                <c:pt idx="130">
                  <c:v>0.36368000523699207</c:v>
                </c:pt>
                <c:pt idx="131">
                  <c:v>0.63</c:v>
                </c:pt>
                <c:pt idx="132">
                  <c:v>0.16</c:v>
                </c:pt>
                <c:pt idx="133">
                  <c:v>0.25</c:v>
                </c:pt>
                <c:pt idx="134">
                  <c:v>0.56999999999999995</c:v>
                </c:pt>
                <c:pt idx="135">
                  <c:v>0.47</c:v>
                </c:pt>
                <c:pt idx="136">
                  <c:v>0.38</c:v>
                </c:pt>
                <c:pt idx="137">
                  <c:v>0.7</c:v>
                </c:pt>
                <c:pt idx="138">
                  <c:v>0.52</c:v>
                </c:pt>
                <c:pt idx="139">
                  <c:v>0.56000000000000005</c:v>
                </c:pt>
                <c:pt idx="140">
                  <c:v>0.66711519999999991</c:v>
                </c:pt>
                <c:pt idx="141">
                  <c:v>0.16</c:v>
                </c:pt>
                <c:pt idx="142">
                  <c:v>0.27</c:v>
                </c:pt>
                <c:pt idx="143">
                  <c:v>0.36771194916750011</c:v>
                </c:pt>
                <c:pt idx="144">
                  <c:v>0.41</c:v>
                </c:pt>
                <c:pt idx="145">
                  <c:v>0.5</c:v>
                </c:pt>
                <c:pt idx="146">
                  <c:v>0.51</c:v>
                </c:pt>
                <c:pt idx="147">
                  <c:v>0.41</c:v>
                </c:pt>
                <c:pt idx="148">
                  <c:v>0.62</c:v>
                </c:pt>
                <c:pt idx="149">
                  <c:v>0.36901186004118164</c:v>
                </c:pt>
                <c:pt idx="150">
                  <c:v>0.61</c:v>
                </c:pt>
                <c:pt idx="151">
                  <c:v>0.61</c:v>
                </c:pt>
                <c:pt idx="152">
                  <c:v>0.33</c:v>
                </c:pt>
                <c:pt idx="153">
                  <c:v>0.37</c:v>
                </c:pt>
                <c:pt idx="154">
                  <c:v>0.7</c:v>
                </c:pt>
                <c:pt idx="155">
                  <c:v>0.52</c:v>
                </c:pt>
                <c:pt idx="156">
                  <c:v>0.66</c:v>
                </c:pt>
                <c:pt idx="157">
                  <c:v>0.06</c:v>
                </c:pt>
                <c:pt idx="158">
                  <c:v>0.32</c:v>
                </c:pt>
                <c:pt idx="159">
                  <c:v>0.37</c:v>
                </c:pt>
                <c:pt idx="160">
                  <c:v>0.39</c:v>
                </c:pt>
                <c:pt idx="161">
                  <c:v>0.41</c:v>
                </c:pt>
                <c:pt idx="162">
                  <c:v>0.49</c:v>
                </c:pt>
                <c:pt idx="163">
                  <c:v>0.48499999999999999</c:v>
                </c:pt>
                <c:pt idx="164">
                  <c:v>0.69</c:v>
                </c:pt>
                <c:pt idx="165">
                  <c:v>0.69</c:v>
                </c:pt>
                <c:pt idx="166">
                  <c:v>0.75</c:v>
                </c:pt>
                <c:pt idx="167">
                  <c:v>0.48</c:v>
                </c:pt>
                <c:pt idx="168">
                  <c:v>0.39700000000000002</c:v>
                </c:pt>
                <c:pt idx="169">
                  <c:v>0.49</c:v>
                </c:pt>
                <c:pt idx="170">
                  <c:v>0.33500000000000002</c:v>
                </c:pt>
                <c:pt idx="171">
                  <c:v>0.7</c:v>
                </c:pt>
                <c:pt idx="172">
                  <c:v>0.34</c:v>
                </c:pt>
                <c:pt idx="173">
                  <c:v>0.54</c:v>
                </c:pt>
                <c:pt idx="174">
                  <c:v>0.62</c:v>
                </c:pt>
                <c:pt idx="175">
                  <c:v>0.56000000000000005</c:v>
                </c:pt>
                <c:pt idx="176">
                  <c:v>0.71</c:v>
                </c:pt>
                <c:pt idx="177">
                  <c:v>0.39</c:v>
                </c:pt>
                <c:pt idx="178">
                  <c:v>0.71</c:v>
                </c:pt>
                <c:pt idx="179">
                  <c:v>0.58099999999999996</c:v>
                </c:pt>
                <c:pt idx="180">
                  <c:v>0.59</c:v>
                </c:pt>
                <c:pt idx="181">
                  <c:v>0.66</c:v>
                </c:pt>
                <c:pt idx="182">
                  <c:v>0.06</c:v>
                </c:pt>
                <c:pt idx="183">
                  <c:v>0.57999999999999996</c:v>
                </c:pt>
                <c:pt idx="184">
                  <c:v>0.37740833695016318</c:v>
                </c:pt>
                <c:pt idx="185">
                  <c:v>0.69</c:v>
                </c:pt>
                <c:pt idx="186">
                  <c:v>0.19899999999999998</c:v>
                </c:pt>
                <c:pt idx="187">
                  <c:v>0.44</c:v>
                </c:pt>
                <c:pt idx="188">
                  <c:v>0.47</c:v>
                </c:pt>
                <c:pt idx="189">
                  <c:v>0.316</c:v>
                </c:pt>
                <c:pt idx="190">
                  <c:v>0.20585799999999999</c:v>
                </c:pt>
                <c:pt idx="191">
                  <c:v>0.66</c:v>
                </c:pt>
                <c:pt idx="192">
                  <c:v>0.36</c:v>
                </c:pt>
                <c:pt idx="193">
                  <c:v>0.68</c:v>
                </c:pt>
                <c:pt idx="194">
                  <c:v>0.67</c:v>
                </c:pt>
                <c:pt idx="195">
                  <c:v>0.38154541153488092</c:v>
                </c:pt>
                <c:pt idx="196">
                  <c:v>0.4</c:v>
                </c:pt>
                <c:pt idx="197">
                  <c:v>0.7</c:v>
                </c:pt>
                <c:pt idx="198">
                  <c:v>0.7</c:v>
                </c:pt>
                <c:pt idx="199">
                  <c:v>0.6994267999999999</c:v>
                </c:pt>
                <c:pt idx="200">
                  <c:v>0.75800000000000001</c:v>
                </c:pt>
                <c:pt idx="201">
                  <c:v>0.30399999999999999</c:v>
                </c:pt>
                <c:pt idx="202">
                  <c:v>0.94900000000000007</c:v>
                </c:pt>
                <c:pt idx="203">
                  <c:v>0.55000000000000004</c:v>
                </c:pt>
                <c:pt idx="204">
                  <c:v>0.54</c:v>
                </c:pt>
                <c:pt idx="205">
                  <c:v>0.45</c:v>
                </c:pt>
                <c:pt idx="206">
                  <c:v>0.45</c:v>
                </c:pt>
                <c:pt idx="207">
                  <c:v>0.45</c:v>
                </c:pt>
                <c:pt idx="208">
                  <c:v>0.45</c:v>
                </c:pt>
                <c:pt idx="209">
                  <c:v>0.25</c:v>
                </c:pt>
                <c:pt idx="210">
                  <c:v>0.24</c:v>
                </c:pt>
                <c:pt idx="211">
                  <c:v>0.55000000000000004</c:v>
                </c:pt>
                <c:pt idx="212">
                  <c:v>0.55000000000000004</c:v>
                </c:pt>
                <c:pt idx="213">
                  <c:v>0.72</c:v>
                </c:pt>
                <c:pt idx="214">
                  <c:v>0.38598563361471688</c:v>
                </c:pt>
                <c:pt idx="215">
                  <c:v>0.62</c:v>
                </c:pt>
                <c:pt idx="216">
                  <c:v>0.57999999999999996</c:v>
                </c:pt>
                <c:pt idx="217">
                  <c:v>0.56999999999999995</c:v>
                </c:pt>
                <c:pt idx="218">
                  <c:v>0.29499999999999998</c:v>
                </c:pt>
                <c:pt idx="219">
                  <c:v>0.56999999999999995</c:v>
                </c:pt>
                <c:pt idx="220">
                  <c:v>0.56999999999999995</c:v>
                </c:pt>
                <c:pt idx="221">
                  <c:v>0.71</c:v>
                </c:pt>
                <c:pt idx="222">
                  <c:v>0.67</c:v>
                </c:pt>
                <c:pt idx="223">
                  <c:v>0.22605550000000002</c:v>
                </c:pt>
                <c:pt idx="224">
                  <c:v>0.72</c:v>
                </c:pt>
                <c:pt idx="225">
                  <c:v>0.59</c:v>
                </c:pt>
                <c:pt idx="226">
                  <c:v>0.56000000000000005</c:v>
                </c:pt>
                <c:pt idx="227">
                  <c:v>0.28000000000000003</c:v>
                </c:pt>
                <c:pt idx="228">
                  <c:v>0.43</c:v>
                </c:pt>
                <c:pt idx="229">
                  <c:v>0.56700000000000006</c:v>
                </c:pt>
                <c:pt idx="230">
                  <c:v>0.69</c:v>
                </c:pt>
                <c:pt idx="231">
                  <c:v>0.56600000000000006</c:v>
                </c:pt>
                <c:pt idx="232">
                  <c:v>0.71099999999999997</c:v>
                </c:pt>
                <c:pt idx="233">
                  <c:v>0.37</c:v>
                </c:pt>
                <c:pt idx="234">
                  <c:v>0.5</c:v>
                </c:pt>
                <c:pt idx="235">
                  <c:v>0.5</c:v>
                </c:pt>
                <c:pt idx="236">
                  <c:v>0.61</c:v>
                </c:pt>
                <c:pt idx="237">
                  <c:v>0.54</c:v>
                </c:pt>
                <c:pt idx="238">
                  <c:v>0.54</c:v>
                </c:pt>
                <c:pt idx="239">
                  <c:v>0.192</c:v>
                </c:pt>
                <c:pt idx="240">
                  <c:v>0.39518350345983161</c:v>
                </c:pt>
                <c:pt idx="241">
                  <c:v>0.187</c:v>
                </c:pt>
                <c:pt idx="242">
                  <c:v>0.68</c:v>
                </c:pt>
                <c:pt idx="243">
                  <c:v>0.39690729833140176</c:v>
                </c:pt>
                <c:pt idx="244">
                  <c:v>0.71</c:v>
                </c:pt>
                <c:pt idx="245">
                  <c:v>0.33</c:v>
                </c:pt>
                <c:pt idx="246">
                  <c:v>0.42</c:v>
                </c:pt>
                <c:pt idx="247">
                  <c:v>0.18096309999999999</c:v>
                </c:pt>
                <c:pt idx="248">
                  <c:v>0.49</c:v>
                </c:pt>
                <c:pt idx="249">
                  <c:v>0.55700000000000005</c:v>
                </c:pt>
                <c:pt idx="250">
                  <c:v>0.73</c:v>
                </c:pt>
                <c:pt idx="251">
                  <c:v>0.72699999999999998</c:v>
                </c:pt>
                <c:pt idx="252">
                  <c:v>0.72</c:v>
                </c:pt>
                <c:pt idx="253">
                  <c:v>0.25083709999999998</c:v>
                </c:pt>
                <c:pt idx="254">
                  <c:v>0.04</c:v>
                </c:pt>
                <c:pt idx="255">
                  <c:v>1</c:v>
                </c:pt>
                <c:pt idx="256">
                  <c:v>0.47</c:v>
                </c:pt>
                <c:pt idx="257">
                  <c:v>0.38</c:v>
                </c:pt>
                <c:pt idx="258">
                  <c:v>1</c:v>
                </c:pt>
                <c:pt idx="259">
                  <c:v>1</c:v>
                </c:pt>
                <c:pt idx="260">
                  <c:v>0.26</c:v>
                </c:pt>
                <c:pt idx="261">
                  <c:v>0.38</c:v>
                </c:pt>
                <c:pt idx="262">
                  <c:v>0.28999999999999998</c:v>
                </c:pt>
                <c:pt idx="263">
                  <c:v>0.73</c:v>
                </c:pt>
                <c:pt idx="264">
                  <c:v>0</c:v>
                </c:pt>
                <c:pt idx="265">
                  <c:v>0.55200000000000005</c:v>
                </c:pt>
                <c:pt idx="266">
                  <c:v>0.40799340682654572</c:v>
                </c:pt>
                <c:pt idx="267">
                  <c:v>0.45</c:v>
                </c:pt>
                <c:pt idx="268">
                  <c:v>0.45</c:v>
                </c:pt>
                <c:pt idx="269">
                  <c:v>0.42700000000000005</c:v>
                </c:pt>
                <c:pt idx="270">
                  <c:v>0.55000000000000004</c:v>
                </c:pt>
                <c:pt idx="271">
                  <c:v>0.55000000000000004</c:v>
                </c:pt>
                <c:pt idx="272">
                  <c:v>0.73699999999999999</c:v>
                </c:pt>
                <c:pt idx="273">
                  <c:v>0.83</c:v>
                </c:pt>
                <c:pt idx="274">
                  <c:v>0.48899999999999999</c:v>
                </c:pt>
                <c:pt idx="275">
                  <c:v>0.7</c:v>
                </c:pt>
                <c:pt idx="276">
                  <c:v>0.71</c:v>
                </c:pt>
                <c:pt idx="277">
                  <c:v>0.74</c:v>
                </c:pt>
                <c:pt idx="278">
                  <c:v>0.04</c:v>
                </c:pt>
                <c:pt idx="279">
                  <c:v>0.56999999999999995</c:v>
                </c:pt>
                <c:pt idx="280">
                  <c:v>0.56999999999999995</c:v>
                </c:pt>
                <c:pt idx="281">
                  <c:v>0.79</c:v>
                </c:pt>
                <c:pt idx="282">
                  <c:v>0.79</c:v>
                </c:pt>
                <c:pt idx="283">
                  <c:v>0.5</c:v>
                </c:pt>
                <c:pt idx="284">
                  <c:v>0.17100000000000001</c:v>
                </c:pt>
                <c:pt idx="285">
                  <c:v>0.29092199999999996</c:v>
                </c:pt>
                <c:pt idx="286">
                  <c:v>0.74400000000000011</c:v>
                </c:pt>
                <c:pt idx="287">
                  <c:v>0.42</c:v>
                </c:pt>
                <c:pt idx="288">
                  <c:v>0.43</c:v>
                </c:pt>
                <c:pt idx="289">
                  <c:v>0.48</c:v>
                </c:pt>
                <c:pt idx="290">
                  <c:v>0.80799999999999994</c:v>
                </c:pt>
                <c:pt idx="291">
                  <c:v>0.16800000000000001</c:v>
                </c:pt>
                <c:pt idx="292">
                  <c:v>0.73</c:v>
                </c:pt>
                <c:pt idx="293">
                  <c:v>0.44</c:v>
                </c:pt>
                <c:pt idx="294">
                  <c:v>0.17100000000000001</c:v>
                </c:pt>
                <c:pt idx="295">
                  <c:v>0.7</c:v>
                </c:pt>
                <c:pt idx="296">
                  <c:v>0.17</c:v>
                </c:pt>
                <c:pt idx="297">
                  <c:v>0.54</c:v>
                </c:pt>
                <c:pt idx="298">
                  <c:v>0.27</c:v>
                </c:pt>
                <c:pt idx="299">
                  <c:v>0.41200000000000003</c:v>
                </c:pt>
                <c:pt idx="300">
                  <c:v>0.53</c:v>
                </c:pt>
                <c:pt idx="301">
                  <c:v>0.75</c:v>
                </c:pt>
                <c:pt idx="302">
                  <c:v>0.41</c:v>
                </c:pt>
                <c:pt idx="303">
                  <c:v>0.62</c:v>
                </c:pt>
                <c:pt idx="304">
                  <c:v>0.73</c:v>
                </c:pt>
                <c:pt idx="305">
                  <c:v>0.62867919999999999</c:v>
                </c:pt>
                <c:pt idx="306">
                  <c:v>0.56999999999999995</c:v>
                </c:pt>
                <c:pt idx="307">
                  <c:v>0.38708140000000002</c:v>
                </c:pt>
                <c:pt idx="308">
                  <c:v>0.25114730000000002</c:v>
                </c:pt>
                <c:pt idx="309">
                  <c:v>0.34</c:v>
                </c:pt>
                <c:pt idx="310">
                  <c:v>0.40399999999999997</c:v>
                </c:pt>
                <c:pt idx="311">
                  <c:v>0.76</c:v>
                </c:pt>
                <c:pt idx="312">
                  <c:v>0.25</c:v>
                </c:pt>
                <c:pt idx="313">
                  <c:v>0.55100000000000005</c:v>
                </c:pt>
                <c:pt idx="314">
                  <c:v>0.4314026626172337</c:v>
                </c:pt>
                <c:pt idx="315">
                  <c:v>0.55000000000000004</c:v>
                </c:pt>
                <c:pt idx="316">
                  <c:v>0.75</c:v>
                </c:pt>
                <c:pt idx="317">
                  <c:v>0.81</c:v>
                </c:pt>
                <c:pt idx="318">
                  <c:v>0.59</c:v>
                </c:pt>
                <c:pt idx="319">
                  <c:v>0.52300000000000002</c:v>
                </c:pt>
                <c:pt idx="320">
                  <c:v>0.77</c:v>
                </c:pt>
                <c:pt idx="321">
                  <c:v>0.18</c:v>
                </c:pt>
                <c:pt idx="322">
                  <c:v>0.77</c:v>
                </c:pt>
                <c:pt idx="323">
                  <c:v>0.28800000000000003</c:v>
                </c:pt>
                <c:pt idx="324">
                  <c:v>0.28000000000000003</c:v>
                </c:pt>
                <c:pt idx="325">
                  <c:v>0.56299999999999994</c:v>
                </c:pt>
                <c:pt idx="326">
                  <c:v>0.77099999999999991</c:v>
                </c:pt>
                <c:pt idx="327">
                  <c:v>0.73</c:v>
                </c:pt>
                <c:pt idx="328">
                  <c:v>0.15</c:v>
                </c:pt>
                <c:pt idx="329">
                  <c:v>0.62</c:v>
                </c:pt>
                <c:pt idx="330">
                  <c:v>0.16500000000000001</c:v>
                </c:pt>
                <c:pt idx="331">
                  <c:v>0.17</c:v>
                </c:pt>
                <c:pt idx="332">
                  <c:v>0.48084840000000001</c:v>
                </c:pt>
                <c:pt idx="333">
                  <c:v>0.54</c:v>
                </c:pt>
                <c:pt idx="334">
                  <c:v>0.17</c:v>
                </c:pt>
                <c:pt idx="335">
                  <c:v>0.16899999999999998</c:v>
                </c:pt>
                <c:pt idx="336">
                  <c:v>0</c:v>
                </c:pt>
                <c:pt idx="337">
                  <c:v>0.63</c:v>
                </c:pt>
                <c:pt idx="338">
                  <c:v>0.52</c:v>
                </c:pt>
                <c:pt idx="339">
                  <c:v>0.155</c:v>
                </c:pt>
                <c:pt idx="340">
                  <c:v>0.68</c:v>
                </c:pt>
                <c:pt idx="341">
                  <c:v>0.28000000000000003</c:v>
                </c:pt>
                <c:pt idx="342">
                  <c:v>0.38</c:v>
                </c:pt>
                <c:pt idx="343">
                  <c:v>0.51</c:v>
                </c:pt>
                <c:pt idx="344">
                  <c:v>0.76</c:v>
                </c:pt>
                <c:pt idx="345">
                  <c:v>0.68</c:v>
                </c:pt>
                <c:pt idx="346">
                  <c:v>0.7</c:v>
                </c:pt>
                <c:pt idx="347">
                  <c:v>0.53</c:v>
                </c:pt>
                <c:pt idx="348">
                  <c:v>0.155</c:v>
                </c:pt>
                <c:pt idx="349">
                  <c:v>0.72</c:v>
                </c:pt>
                <c:pt idx="350">
                  <c:v>0.53</c:v>
                </c:pt>
                <c:pt idx="351">
                  <c:v>0.13</c:v>
                </c:pt>
                <c:pt idx="352">
                  <c:v>0.43</c:v>
                </c:pt>
                <c:pt idx="353">
                  <c:v>0.51316000000000006</c:v>
                </c:pt>
                <c:pt idx="354">
                  <c:v>0.64</c:v>
                </c:pt>
                <c:pt idx="355">
                  <c:v>0.66</c:v>
                </c:pt>
                <c:pt idx="356">
                  <c:v>0.51</c:v>
                </c:pt>
                <c:pt idx="357">
                  <c:v>0.63</c:v>
                </c:pt>
                <c:pt idx="358">
                  <c:v>0.19</c:v>
                </c:pt>
                <c:pt idx="359">
                  <c:v>0.51</c:v>
                </c:pt>
                <c:pt idx="360">
                  <c:v>0.39</c:v>
                </c:pt>
                <c:pt idx="361">
                  <c:v>0.52</c:v>
                </c:pt>
                <c:pt idx="362">
                  <c:v>0.58390759999999997</c:v>
                </c:pt>
                <c:pt idx="363">
                  <c:v>0.32</c:v>
                </c:pt>
                <c:pt idx="364">
                  <c:v>0.48</c:v>
                </c:pt>
                <c:pt idx="365">
                  <c:v>0.83</c:v>
                </c:pt>
                <c:pt idx="366">
                  <c:v>0.85</c:v>
                </c:pt>
                <c:pt idx="367">
                  <c:v>0.44</c:v>
                </c:pt>
                <c:pt idx="368">
                  <c:v>0.73</c:v>
                </c:pt>
                <c:pt idx="369">
                  <c:v>0.13</c:v>
                </c:pt>
                <c:pt idx="370">
                  <c:v>0.38</c:v>
                </c:pt>
                <c:pt idx="371">
                  <c:v>0.38</c:v>
                </c:pt>
                <c:pt idx="372">
                  <c:v>0.7</c:v>
                </c:pt>
                <c:pt idx="373">
                  <c:v>0.88800000000000001</c:v>
                </c:pt>
                <c:pt idx="374">
                  <c:v>0.45</c:v>
                </c:pt>
                <c:pt idx="375">
                  <c:v>0.45</c:v>
                </c:pt>
                <c:pt idx="376">
                  <c:v>0.5</c:v>
                </c:pt>
                <c:pt idx="377">
                  <c:v>0.436</c:v>
                </c:pt>
                <c:pt idx="378">
                  <c:v>0.40700000000000003</c:v>
                </c:pt>
                <c:pt idx="379">
                  <c:v>0.37</c:v>
                </c:pt>
                <c:pt idx="380">
                  <c:v>0.37</c:v>
                </c:pt>
                <c:pt idx="381">
                  <c:v>0.5</c:v>
                </c:pt>
                <c:pt idx="382">
                  <c:v>0.38</c:v>
                </c:pt>
                <c:pt idx="383">
                  <c:v>0.61</c:v>
                </c:pt>
                <c:pt idx="384">
                  <c:v>0.57999999999999996</c:v>
                </c:pt>
                <c:pt idx="385">
                  <c:v>0.91</c:v>
                </c:pt>
                <c:pt idx="386">
                  <c:v>0.45</c:v>
                </c:pt>
                <c:pt idx="387">
                  <c:v>0.38</c:v>
                </c:pt>
                <c:pt idx="388">
                  <c:v>0.1</c:v>
                </c:pt>
                <c:pt idx="389">
                  <c:v>0.11</c:v>
                </c:pt>
                <c:pt idx="390">
                  <c:v>0.49399999999999999</c:v>
                </c:pt>
                <c:pt idx="391">
                  <c:v>0.68</c:v>
                </c:pt>
                <c:pt idx="392">
                  <c:v>0.127</c:v>
                </c:pt>
                <c:pt idx="393">
                  <c:v>0.5</c:v>
                </c:pt>
                <c:pt idx="394">
                  <c:v>8.0000000000000002E-3</c:v>
                </c:pt>
                <c:pt idx="395">
                  <c:v>0.93200000000000005</c:v>
                </c:pt>
                <c:pt idx="396">
                  <c:v>0.35600000000000004</c:v>
                </c:pt>
                <c:pt idx="397">
                  <c:v>0.56999999999999995</c:v>
                </c:pt>
                <c:pt idx="398">
                  <c:v>0.52</c:v>
                </c:pt>
                <c:pt idx="399">
                  <c:v>0.45</c:v>
                </c:pt>
                <c:pt idx="400">
                  <c:v>0.46600000000000003</c:v>
                </c:pt>
                <c:pt idx="401">
                  <c:v>0.63</c:v>
                </c:pt>
                <c:pt idx="402">
                  <c:v>0.29199999999999998</c:v>
                </c:pt>
                <c:pt idx="403">
                  <c:v>0</c:v>
                </c:pt>
                <c:pt idx="404">
                  <c:v>0.01</c:v>
                </c:pt>
                <c:pt idx="405">
                  <c:v>0.37</c:v>
                </c:pt>
                <c:pt idx="406">
                  <c:v>0.14000000000000001</c:v>
                </c:pt>
                <c:pt idx="407">
                  <c:v>0.56999999999999995</c:v>
                </c:pt>
                <c:pt idx="408">
                  <c:v>0.60199999999999998</c:v>
                </c:pt>
                <c:pt idx="409">
                  <c:v>0.64</c:v>
                </c:pt>
                <c:pt idx="410">
                  <c:v>0.3</c:v>
                </c:pt>
                <c:pt idx="411">
                  <c:v>0.41600000000000004</c:v>
                </c:pt>
                <c:pt idx="412">
                  <c:v>0.42</c:v>
                </c:pt>
                <c:pt idx="413">
                  <c:v>0.83</c:v>
                </c:pt>
                <c:pt idx="414">
                  <c:v>0.85</c:v>
                </c:pt>
                <c:pt idx="415">
                  <c:v>0.81</c:v>
                </c:pt>
                <c:pt idx="416">
                  <c:v>0.52</c:v>
                </c:pt>
                <c:pt idx="417">
                  <c:v>0.94599999999999995</c:v>
                </c:pt>
                <c:pt idx="418">
                  <c:v>0.67</c:v>
                </c:pt>
                <c:pt idx="419">
                  <c:v>0.41</c:v>
                </c:pt>
                <c:pt idx="420">
                  <c:v>0.65400000000000003</c:v>
                </c:pt>
                <c:pt idx="421">
                  <c:v>0.91599999999999993</c:v>
                </c:pt>
                <c:pt idx="422">
                  <c:v>0</c:v>
                </c:pt>
                <c:pt idx="423">
                  <c:v>0.46</c:v>
                </c:pt>
                <c:pt idx="424">
                  <c:v>0.42</c:v>
                </c:pt>
                <c:pt idx="425">
                  <c:v>0.38</c:v>
                </c:pt>
                <c:pt idx="426">
                  <c:v>0.3</c:v>
                </c:pt>
                <c:pt idx="427">
                  <c:v>0.28999999999999998</c:v>
                </c:pt>
                <c:pt idx="428">
                  <c:v>0.25</c:v>
                </c:pt>
                <c:pt idx="429">
                  <c:v>8.199999999999999E-2</c:v>
                </c:pt>
                <c:pt idx="430">
                  <c:v>8.5000000000000006E-2</c:v>
                </c:pt>
                <c:pt idx="431">
                  <c:v>0.125</c:v>
                </c:pt>
                <c:pt idx="432">
                  <c:v>0.115</c:v>
                </c:pt>
                <c:pt idx="433">
                  <c:v>0.157</c:v>
                </c:pt>
                <c:pt idx="434">
                  <c:v>0.14199999999999999</c:v>
                </c:pt>
                <c:pt idx="435">
                  <c:v>0.125</c:v>
                </c:pt>
                <c:pt idx="436">
                  <c:v>0.115</c:v>
                </c:pt>
                <c:pt idx="437">
                  <c:v>0.157</c:v>
                </c:pt>
                <c:pt idx="438">
                  <c:v>0.14199999999999999</c:v>
                </c:pt>
                <c:pt idx="439">
                  <c:v>0.28000000000000003</c:v>
                </c:pt>
              </c:numCache>
            </c:numRef>
          </c:xVal>
          <c:yVal>
            <c:numRef>
              <c:f>'JDV (reduced SiO2 data set)'!$BH$2:$BH$441</c:f>
              <c:numCache>
                <c:formatCode>General</c:formatCode>
                <c:ptCount val="440"/>
                <c:pt idx="0">
                  <c:v>0.33</c:v>
                </c:pt>
                <c:pt idx="1">
                  <c:v>0.2</c:v>
                </c:pt>
                <c:pt idx="2">
                  <c:v>0.5</c:v>
                </c:pt>
                <c:pt idx="3">
                  <c:v>0</c:v>
                </c:pt>
                <c:pt idx="4">
                  <c:v>0</c:v>
                </c:pt>
                <c:pt idx="5">
                  <c:v>0</c:v>
                </c:pt>
                <c:pt idx="6">
                  <c:v>0</c:v>
                </c:pt>
                <c:pt idx="7">
                  <c:v>0</c:v>
                </c:pt>
                <c:pt idx="8">
                  <c:v>0.15000000000000002</c:v>
                </c:pt>
                <c:pt idx="9">
                  <c:v>0.66000497331883068</c:v>
                </c:pt>
                <c:pt idx="10">
                  <c:v>0.22058823529411764</c:v>
                </c:pt>
                <c:pt idx="11">
                  <c:v>3.0873073755461111E-2</c:v>
                </c:pt>
                <c:pt idx="12">
                  <c:v>0.379</c:v>
                </c:pt>
                <c:pt idx="13">
                  <c:v>0.34891944690115723</c:v>
                </c:pt>
                <c:pt idx="14">
                  <c:v>0.38872493864183988</c:v>
                </c:pt>
                <c:pt idx="15">
                  <c:v>0.57863560782887502</c:v>
                </c:pt>
                <c:pt idx="16">
                  <c:v>0.72165703695546046</c:v>
                </c:pt>
                <c:pt idx="17">
                  <c:v>0.45194142492313527</c:v>
                </c:pt>
                <c:pt idx="18">
                  <c:v>0.34777475825646864</c:v>
                </c:pt>
                <c:pt idx="19">
                  <c:v>0.65853377499775489</c:v>
                </c:pt>
                <c:pt idx="20">
                  <c:v>0.48696894116220824</c:v>
                </c:pt>
                <c:pt idx="21">
                  <c:v>0.62398456419258264</c:v>
                </c:pt>
                <c:pt idx="22">
                  <c:v>0.64585409830494755</c:v>
                </c:pt>
                <c:pt idx="23">
                  <c:v>0.39530227449554167</c:v>
                </c:pt>
                <c:pt idx="24">
                  <c:v>0.75520176886677193</c:v>
                </c:pt>
                <c:pt idx="25">
                  <c:v>0.27554294462340856</c:v>
                </c:pt>
                <c:pt idx="26">
                  <c:v>0.34581497797356825</c:v>
                </c:pt>
                <c:pt idx="27">
                  <c:v>0.64585409830494755</c:v>
                </c:pt>
                <c:pt idx="28">
                  <c:v>0.64585409830494755</c:v>
                </c:pt>
                <c:pt idx="29">
                  <c:v>0.64585409830494755</c:v>
                </c:pt>
                <c:pt idx="30">
                  <c:v>0.54688528371145229</c:v>
                </c:pt>
                <c:pt idx="31">
                  <c:v>0.39499420996808415</c:v>
                </c:pt>
                <c:pt idx="32">
                  <c:v>0.39499420996808415</c:v>
                </c:pt>
                <c:pt idx="33">
                  <c:v>0.31732168850072778</c:v>
                </c:pt>
                <c:pt idx="34">
                  <c:v>0.66772363241731236</c:v>
                </c:pt>
                <c:pt idx="35">
                  <c:v>0.66772363241731236</c:v>
                </c:pt>
                <c:pt idx="36">
                  <c:v>0.21196894116220838</c:v>
                </c:pt>
                <c:pt idx="37">
                  <c:v>0.44871794871794873</c:v>
                </c:pt>
                <c:pt idx="38">
                  <c:v>0.37899999999999995</c:v>
                </c:pt>
                <c:pt idx="39">
                  <c:v>0.2</c:v>
                </c:pt>
                <c:pt idx="40">
                  <c:v>0.2</c:v>
                </c:pt>
                <c:pt idx="41">
                  <c:v>0.1</c:v>
                </c:pt>
                <c:pt idx="42">
                  <c:v>0.11</c:v>
                </c:pt>
                <c:pt idx="43">
                  <c:v>0.5</c:v>
                </c:pt>
                <c:pt idx="44">
                  <c:v>0.25</c:v>
                </c:pt>
                <c:pt idx="45">
                  <c:v>0.40022534997969067</c:v>
                </c:pt>
                <c:pt idx="46">
                  <c:v>0.5714285714285714</c:v>
                </c:pt>
                <c:pt idx="47">
                  <c:v>6.1855670103092786E-2</c:v>
                </c:pt>
                <c:pt idx="48">
                  <c:v>0.50205827197517316</c:v>
                </c:pt>
                <c:pt idx="49">
                  <c:v>0.66772363241731236</c:v>
                </c:pt>
                <c:pt idx="50">
                  <c:v>0.68613180141836771</c:v>
                </c:pt>
                <c:pt idx="51">
                  <c:v>0.6136486783225118</c:v>
                </c:pt>
                <c:pt idx="52">
                  <c:v>0.62398456419258264</c:v>
                </c:pt>
                <c:pt idx="53">
                  <c:v>0.62398456419258264</c:v>
                </c:pt>
                <c:pt idx="54">
                  <c:v>0.6240655624670729</c:v>
                </c:pt>
                <c:pt idx="55">
                  <c:v>0.56587307375546114</c:v>
                </c:pt>
                <c:pt idx="56">
                  <c:v>0.4558730737554611</c:v>
                </c:pt>
                <c:pt idx="57">
                  <c:v>0.62566683604737994</c:v>
                </c:pt>
                <c:pt idx="58">
                  <c:v>0.607582413608309</c:v>
                </c:pt>
                <c:pt idx="59">
                  <c:v>0.25511875511875509</c:v>
                </c:pt>
                <c:pt idx="60">
                  <c:v>0.29514824797843664</c:v>
                </c:pt>
                <c:pt idx="61">
                  <c:v>3.527475825646853E-2</c:v>
                </c:pt>
                <c:pt idx="62">
                  <c:v>0.49466248037676602</c:v>
                </c:pt>
                <c:pt idx="63">
                  <c:v>0.65557389124377641</c:v>
                </c:pt>
                <c:pt idx="64">
                  <c:v>0.55587307375546113</c:v>
                </c:pt>
                <c:pt idx="65">
                  <c:v>0.62398456419258264</c:v>
                </c:pt>
                <c:pt idx="66">
                  <c:v>0.66388100068003442</c:v>
                </c:pt>
                <c:pt idx="67">
                  <c:v>0.38131070330222039</c:v>
                </c:pt>
                <c:pt idx="68">
                  <c:v>0.62672969399748202</c:v>
                </c:pt>
                <c:pt idx="69">
                  <c:v>0.63295107317865229</c:v>
                </c:pt>
                <c:pt idx="70">
                  <c:v>0.34777475825646864</c:v>
                </c:pt>
                <c:pt idx="71">
                  <c:v>0.62179761078134621</c:v>
                </c:pt>
                <c:pt idx="72">
                  <c:v>0.53834115805946792</c:v>
                </c:pt>
                <c:pt idx="73">
                  <c:v>0.25043782837127848</c:v>
                </c:pt>
                <c:pt idx="74">
                  <c:v>2.8635607828874865E-2</c:v>
                </c:pt>
                <c:pt idx="75">
                  <c:v>0.68992203170429933</c:v>
                </c:pt>
                <c:pt idx="76">
                  <c:v>0.41307471984599609</c:v>
                </c:pt>
                <c:pt idx="77">
                  <c:v>0.41307471984599609</c:v>
                </c:pt>
                <c:pt idx="78">
                  <c:v>0.40000000000000008</c:v>
                </c:pt>
                <c:pt idx="79">
                  <c:v>0.33</c:v>
                </c:pt>
                <c:pt idx="80">
                  <c:v>0.33</c:v>
                </c:pt>
                <c:pt idx="81">
                  <c:v>0.25</c:v>
                </c:pt>
                <c:pt idx="82">
                  <c:v>0.2</c:v>
                </c:pt>
                <c:pt idx="83">
                  <c:v>0.33</c:v>
                </c:pt>
                <c:pt idx="84">
                  <c:v>0.32</c:v>
                </c:pt>
                <c:pt idx="85">
                  <c:v>0.39999999999999997</c:v>
                </c:pt>
                <c:pt idx="86">
                  <c:v>0.5</c:v>
                </c:pt>
                <c:pt idx="87">
                  <c:v>0.25</c:v>
                </c:pt>
                <c:pt idx="88">
                  <c:v>0.15</c:v>
                </c:pt>
                <c:pt idx="89">
                  <c:v>0.40345629911476177</c:v>
                </c:pt>
                <c:pt idx="90">
                  <c:v>0.40345629911476177</c:v>
                </c:pt>
                <c:pt idx="91">
                  <c:v>0.59068820730093397</c:v>
                </c:pt>
                <c:pt idx="92">
                  <c:v>0.53087307375546111</c:v>
                </c:pt>
                <c:pt idx="93">
                  <c:v>0.18867924528301888</c:v>
                </c:pt>
                <c:pt idx="94">
                  <c:v>0.18867924528301888</c:v>
                </c:pt>
                <c:pt idx="95">
                  <c:v>0.49466192170818513</c:v>
                </c:pt>
                <c:pt idx="96">
                  <c:v>9.1919674874491999E-2</c:v>
                </c:pt>
                <c:pt idx="97">
                  <c:v>0.45194142492313527</c:v>
                </c:pt>
                <c:pt idx="98">
                  <c:v>0.41072835493092974</c:v>
                </c:pt>
                <c:pt idx="99">
                  <c:v>0.63177371332849341</c:v>
                </c:pt>
                <c:pt idx="100">
                  <c:v>0.24360809158980185</c:v>
                </c:pt>
                <c:pt idx="101">
                  <c:v>0.24360809158980185</c:v>
                </c:pt>
                <c:pt idx="102">
                  <c:v>0.65463326612066386</c:v>
                </c:pt>
                <c:pt idx="103">
                  <c:v>0.47372493864183984</c:v>
                </c:pt>
                <c:pt idx="104">
                  <c:v>0.3334166458385403</c:v>
                </c:pt>
                <c:pt idx="105">
                  <c:v>0.62390265582512061</c:v>
                </c:pt>
                <c:pt idx="106">
                  <c:v>0.62398456419258264</c:v>
                </c:pt>
                <c:pt idx="107">
                  <c:v>0.62398456419258264</c:v>
                </c:pt>
                <c:pt idx="108">
                  <c:v>0.62398456419258264</c:v>
                </c:pt>
                <c:pt idx="109">
                  <c:v>0.62398456419258264</c:v>
                </c:pt>
                <c:pt idx="110">
                  <c:v>0.64585409830494755</c:v>
                </c:pt>
                <c:pt idx="111">
                  <c:v>0.40778211546000515</c:v>
                </c:pt>
                <c:pt idx="112">
                  <c:v>0.40778211546000515</c:v>
                </c:pt>
                <c:pt idx="113">
                  <c:v>0.42561983471074383</c:v>
                </c:pt>
                <c:pt idx="114">
                  <c:v>0.40458015267175568</c:v>
                </c:pt>
                <c:pt idx="115">
                  <c:v>0.44539160530850652</c:v>
                </c:pt>
                <c:pt idx="116">
                  <c:v>0.15587307375546111</c:v>
                </c:pt>
                <c:pt idx="117">
                  <c:v>0.5561080915898019</c:v>
                </c:pt>
                <c:pt idx="118">
                  <c:v>0.6428718891078069</c:v>
                </c:pt>
                <c:pt idx="119">
                  <c:v>0.23255813953488372</c:v>
                </c:pt>
                <c:pt idx="120">
                  <c:v>0.66825060914291157</c:v>
                </c:pt>
                <c:pt idx="121">
                  <c:v>0.57863560782887502</c:v>
                </c:pt>
                <c:pt idx="122">
                  <c:v>0.6391981531403147</c:v>
                </c:pt>
                <c:pt idx="123">
                  <c:v>0.51622493864183983</c:v>
                </c:pt>
                <c:pt idx="124">
                  <c:v>0.59932202599291118</c:v>
                </c:pt>
                <c:pt idx="125">
                  <c:v>0.50520833333333337</c:v>
                </c:pt>
                <c:pt idx="126">
                  <c:v>0.330188679245283</c:v>
                </c:pt>
                <c:pt idx="127">
                  <c:v>0.15</c:v>
                </c:pt>
                <c:pt idx="128">
                  <c:v>0.5</c:v>
                </c:pt>
                <c:pt idx="129">
                  <c:v>0.25</c:v>
                </c:pt>
                <c:pt idx="130">
                  <c:v>0.33366658335416138</c:v>
                </c:pt>
                <c:pt idx="131">
                  <c:v>0.59980937327031425</c:v>
                </c:pt>
                <c:pt idx="132">
                  <c:v>0.12970961129007508</c:v>
                </c:pt>
                <c:pt idx="133">
                  <c:v>0.28087307375546111</c:v>
                </c:pt>
                <c:pt idx="134">
                  <c:v>0.53846153846153844</c:v>
                </c:pt>
                <c:pt idx="135">
                  <c:v>0.50205827197517316</c:v>
                </c:pt>
                <c:pt idx="136">
                  <c:v>0.34791674565594422</c:v>
                </c:pt>
                <c:pt idx="137">
                  <c:v>0.66772363241731236</c:v>
                </c:pt>
                <c:pt idx="138">
                  <c:v>0.48723897911832947</c:v>
                </c:pt>
                <c:pt idx="139">
                  <c:v>0.59337307375546111</c:v>
                </c:pt>
                <c:pt idx="140">
                  <c:v>0.63337977920836397</c:v>
                </c:pt>
                <c:pt idx="141">
                  <c:v>0.19402985074626866</c:v>
                </c:pt>
                <c:pt idx="142">
                  <c:v>0.23584905660377359</c:v>
                </c:pt>
                <c:pt idx="143">
                  <c:v>0.3334166458385403</c:v>
                </c:pt>
                <c:pt idx="144">
                  <c:v>0.44444444444444442</c:v>
                </c:pt>
                <c:pt idx="145">
                  <c:v>0.46544766206548649</c:v>
                </c:pt>
                <c:pt idx="146">
                  <c:v>0.54500000000000004</c:v>
                </c:pt>
                <c:pt idx="147">
                  <c:v>0.44539160530850652</c:v>
                </c:pt>
                <c:pt idx="148">
                  <c:v>0.65557389124377641</c:v>
                </c:pt>
                <c:pt idx="149">
                  <c:v>0.3334166458385403</c:v>
                </c:pt>
                <c:pt idx="150">
                  <c:v>0.64585409830494755</c:v>
                </c:pt>
                <c:pt idx="151">
                  <c:v>0.64585409830494755</c:v>
                </c:pt>
                <c:pt idx="152">
                  <c:v>0.29411764705882354</c:v>
                </c:pt>
                <c:pt idx="153">
                  <c:v>0.33410672853828305</c:v>
                </c:pt>
                <c:pt idx="154">
                  <c:v>0.6640527649283039</c:v>
                </c:pt>
                <c:pt idx="155">
                  <c:v>0.5561080915898019</c:v>
                </c:pt>
                <c:pt idx="156">
                  <c:v>0.62341120562034835</c:v>
                </c:pt>
                <c:pt idx="157">
                  <c:v>9.6721103937207231E-2</c:v>
                </c:pt>
                <c:pt idx="158">
                  <c:v>0.28301886792452829</c:v>
                </c:pt>
                <c:pt idx="159">
                  <c:v>0.33300000000000002</c:v>
                </c:pt>
                <c:pt idx="160">
                  <c:v>0.35294117647058826</c:v>
                </c:pt>
                <c:pt idx="161">
                  <c:v>0.4475397404221278</c:v>
                </c:pt>
                <c:pt idx="162">
                  <c:v>0.52792233510365805</c:v>
                </c:pt>
                <c:pt idx="163">
                  <c:v>0.52313982850190222</c:v>
                </c:pt>
                <c:pt idx="164">
                  <c:v>0.65162473466200665</c:v>
                </c:pt>
                <c:pt idx="165">
                  <c:v>0.65162390163931938</c:v>
                </c:pt>
                <c:pt idx="166">
                  <c:v>0.7114627006420422</c:v>
                </c:pt>
                <c:pt idx="167">
                  <c:v>0.44142259414225948</c:v>
                </c:pt>
                <c:pt idx="168">
                  <c:v>0.35714285714285715</c:v>
                </c:pt>
                <c:pt idx="169">
                  <c:v>0.53039160530850649</c:v>
                </c:pt>
                <c:pt idx="170">
                  <c:v>0.37548729582713941</c:v>
                </c:pt>
                <c:pt idx="171">
                  <c:v>0.65920248151829952</c:v>
                </c:pt>
                <c:pt idx="172">
                  <c:v>0.29917184265010355</c:v>
                </c:pt>
                <c:pt idx="173">
                  <c:v>0.58087307375546104</c:v>
                </c:pt>
                <c:pt idx="174">
                  <c:v>0.57862488552167479</c:v>
                </c:pt>
                <c:pt idx="175">
                  <c:v>0.60211503008021783</c:v>
                </c:pt>
                <c:pt idx="176">
                  <c:v>0.6678091731501129</c:v>
                </c:pt>
                <c:pt idx="177">
                  <c:v>0.34777475825646864</c:v>
                </c:pt>
                <c:pt idx="178">
                  <c:v>0.66772363241731236</c:v>
                </c:pt>
                <c:pt idx="179">
                  <c:v>0.62390265582512061</c:v>
                </c:pt>
                <c:pt idx="180">
                  <c:v>0.63295107317865229</c:v>
                </c:pt>
                <c:pt idx="181">
                  <c:v>0.6168967949224814</c:v>
                </c:pt>
                <c:pt idx="182">
                  <c:v>1.6476039936980991E-2</c:v>
                </c:pt>
                <c:pt idx="183">
                  <c:v>0.62398456419258264</c:v>
                </c:pt>
                <c:pt idx="184">
                  <c:v>0.3334166458385403</c:v>
                </c:pt>
                <c:pt idx="185">
                  <c:v>0.64585409830494755</c:v>
                </c:pt>
                <c:pt idx="186">
                  <c:v>0.24368231046931407</c:v>
                </c:pt>
                <c:pt idx="187">
                  <c:v>0.39530227449554167</c:v>
                </c:pt>
                <c:pt idx="188">
                  <c:v>0.42517847336628228</c:v>
                </c:pt>
                <c:pt idx="189">
                  <c:v>0.36112464529063809</c:v>
                </c:pt>
                <c:pt idx="190">
                  <c:v>0.25133689839572193</c:v>
                </c:pt>
                <c:pt idx="191">
                  <c:v>0.61444142492313525</c:v>
                </c:pt>
                <c:pt idx="192">
                  <c:v>0.31411530815109345</c:v>
                </c:pt>
                <c:pt idx="193">
                  <c:v>0.63400810066074986</c:v>
                </c:pt>
                <c:pt idx="194">
                  <c:v>0.62398456419258264</c:v>
                </c:pt>
                <c:pt idx="195">
                  <c:v>0.33366658335416138</c:v>
                </c:pt>
                <c:pt idx="196">
                  <c:v>0.35199999999999998</c:v>
                </c:pt>
                <c:pt idx="197">
                  <c:v>0.65162558628661849</c:v>
                </c:pt>
                <c:pt idx="198">
                  <c:v>0.65162289544953689</c:v>
                </c:pt>
                <c:pt idx="199">
                  <c:v>0.65100605586026428</c:v>
                </c:pt>
                <c:pt idx="200">
                  <c:v>0.70943774377978608</c:v>
                </c:pt>
                <c:pt idx="201">
                  <c:v>0.25511875511875509</c:v>
                </c:pt>
                <c:pt idx="202">
                  <c:v>0.89982803095292208</c:v>
                </c:pt>
                <c:pt idx="203">
                  <c:v>0.59999999999999987</c:v>
                </c:pt>
                <c:pt idx="204">
                  <c:v>0.59</c:v>
                </c:pt>
                <c:pt idx="205">
                  <c:v>0.5</c:v>
                </c:pt>
                <c:pt idx="206">
                  <c:v>0.5</c:v>
                </c:pt>
                <c:pt idx="207">
                  <c:v>0.5</c:v>
                </c:pt>
                <c:pt idx="208">
                  <c:v>0.5</c:v>
                </c:pt>
                <c:pt idx="209">
                  <c:v>0.2</c:v>
                </c:pt>
                <c:pt idx="210">
                  <c:v>0.18867924528301888</c:v>
                </c:pt>
                <c:pt idx="211">
                  <c:v>0.60211503008021783</c:v>
                </c:pt>
                <c:pt idx="212">
                  <c:v>0.60211503008021783</c:v>
                </c:pt>
                <c:pt idx="213">
                  <c:v>0.66772363241731236</c:v>
                </c:pt>
                <c:pt idx="214">
                  <c:v>0.3334166458385403</c:v>
                </c:pt>
                <c:pt idx="215">
                  <c:v>0.56720961129007519</c:v>
                </c:pt>
                <c:pt idx="216">
                  <c:v>0.63295107317865229</c:v>
                </c:pt>
                <c:pt idx="217">
                  <c:v>0.51647603993698088</c:v>
                </c:pt>
                <c:pt idx="218">
                  <c:v>0.34854775524519727</c:v>
                </c:pt>
                <c:pt idx="219">
                  <c:v>0.62398456419258264</c:v>
                </c:pt>
                <c:pt idx="220">
                  <c:v>0.62398456419258264</c:v>
                </c:pt>
                <c:pt idx="221">
                  <c:v>0.65557389124377641</c:v>
                </c:pt>
                <c:pt idx="222">
                  <c:v>0.61472966982485988</c:v>
                </c:pt>
                <c:pt idx="223">
                  <c:v>0.28143712574850305</c:v>
                </c:pt>
                <c:pt idx="224">
                  <c:v>0.66424700904889733</c:v>
                </c:pt>
                <c:pt idx="225">
                  <c:v>0.64585409830494755</c:v>
                </c:pt>
                <c:pt idx="226">
                  <c:v>0.61600686144919348</c:v>
                </c:pt>
                <c:pt idx="227">
                  <c:v>0.3360258481421648</c:v>
                </c:pt>
                <c:pt idx="228">
                  <c:v>0.48651044932200926</c:v>
                </c:pt>
                <c:pt idx="229">
                  <c:v>0.62398456419258264</c:v>
                </c:pt>
                <c:pt idx="230">
                  <c:v>0.63295107317865229</c:v>
                </c:pt>
                <c:pt idx="231">
                  <c:v>0.62390265582512061</c:v>
                </c:pt>
                <c:pt idx="232">
                  <c:v>0.65308988255205058</c:v>
                </c:pt>
                <c:pt idx="233">
                  <c:v>0.42857142857142855</c:v>
                </c:pt>
                <c:pt idx="234">
                  <c:v>0.55872493864183981</c:v>
                </c:pt>
                <c:pt idx="235">
                  <c:v>0.55872493864183981</c:v>
                </c:pt>
                <c:pt idx="236">
                  <c:v>0.66901007560039272</c:v>
                </c:pt>
                <c:pt idx="237">
                  <c:v>0.59999999999999987</c:v>
                </c:pt>
                <c:pt idx="238">
                  <c:v>0.6</c:v>
                </c:pt>
                <c:pt idx="239">
                  <c:v>0.25263157894736843</c:v>
                </c:pt>
                <c:pt idx="240">
                  <c:v>0.33366658335416138</c:v>
                </c:pt>
                <c:pt idx="241">
                  <c:v>0.25</c:v>
                </c:pt>
                <c:pt idx="242">
                  <c:v>0.61677843072451044</c:v>
                </c:pt>
                <c:pt idx="243">
                  <c:v>0.3334166458385403</c:v>
                </c:pt>
                <c:pt idx="244">
                  <c:v>0.64585409830494755</c:v>
                </c:pt>
                <c:pt idx="245">
                  <c:v>0.39499036608863197</c:v>
                </c:pt>
                <c:pt idx="246">
                  <c:v>0.48520710059171596</c:v>
                </c:pt>
                <c:pt idx="247">
                  <c:v>0.24689165186500894</c:v>
                </c:pt>
                <c:pt idx="248">
                  <c:v>0.55629245332026866</c:v>
                </c:pt>
                <c:pt idx="249">
                  <c:v>0.62390386480471416</c:v>
                </c:pt>
                <c:pt idx="250">
                  <c:v>0.6623532313021363</c:v>
                </c:pt>
                <c:pt idx="251">
                  <c:v>0.65914324104308308</c:v>
                </c:pt>
                <c:pt idx="252">
                  <c:v>0.65162367349111716</c:v>
                </c:pt>
                <c:pt idx="253">
                  <c:v>0.31972789115646255</c:v>
                </c:pt>
                <c:pt idx="254">
                  <c:v>0.10954415954415954</c:v>
                </c:pt>
                <c:pt idx="255">
                  <c:v>0.93015804176569095</c:v>
                </c:pt>
                <c:pt idx="256">
                  <c:v>0.4</c:v>
                </c:pt>
                <c:pt idx="257">
                  <c:v>0.44999999999999996</c:v>
                </c:pt>
                <c:pt idx="258">
                  <c:v>0.92980530734452371</c:v>
                </c:pt>
                <c:pt idx="259">
                  <c:v>0.92980243958500197</c:v>
                </c:pt>
                <c:pt idx="260">
                  <c:v>0.33035109486741476</c:v>
                </c:pt>
                <c:pt idx="261">
                  <c:v>0.45064377682403434</c:v>
                </c:pt>
                <c:pt idx="262">
                  <c:v>0.36077057793345013</c:v>
                </c:pt>
                <c:pt idx="263">
                  <c:v>0.65871853013575044</c:v>
                </c:pt>
                <c:pt idx="264">
                  <c:v>7.1428571428571425E-2</c:v>
                </c:pt>
                <c:pt idx="265">
                  <c:v>0.62390386480471416</c:v>
                </c:pt>
                <c:pt idx="266">
                  <c:v>0.33591602099475126</c:v>
                </c:pt>
                <c:pt idx="267">
                  <c:v>0.37735849056603776</c:v>
                </c:pt>
                <c:pt idx="268">
                  <c:v>0.37735849056603776</c:v>
                </c:pt>
                <c:pt idx="269">
                  <c:v>0.5</c:v>
                </c:pt>
                <c:pt idx="270">
                  <c:v>0.62381633700710293</c:v>
                </c:pt>
                <c:pt idx="271">
                  <c:v>0.62398456419258264</c:v>
                </c:pt>
                <c:pt idx="272">
                  <c:v>0.6623532313021363</c:v>
                </c:pt>
                <c:pt idx="273">
                  <c:v>0.75520176886677193</c:v>
                </c:pt>
                <c:pt idx="274">
                  <c:v>0.41379310344827586</c:v>
                </c:pt>
                <c:pt idx="275">
                  <c:v>0.62398456419258264</c:v>
                </c:pt>
                <c:pt idx="276">
                  <c:v>0.63363560782887496</c:v>
                </c:pt>
                <c:pt idx="277">
                  <c:v>0.66305860411875628</c:v>
                </c:pt>
                <c:pt idx="278">
                  <c:v>0.1170750382848392</c:v>
                </c:pt>
                <c:pt idx="279">
                  <c:v>0.49216300940438878</c:v>
                </c:pt>
                <c:pt idx="280">
                  <c:v>0.64828404653965477</c:v>
                </c:pt>
                <c:pt idx="281">
                  <c:v>0.7114627006420422</c:v>
                </c:pt>
                <c:pt idx="282">
                  <c:v>0.7114627006420422</c:v>
                </c:pt>
                <c:pt idx="283">
                  <c:v>0.42137627795674182</c:v>
                </c:pt>
                <c:pt idx="284">
                  <c:v>0.25</c:v>
                </c:pt>
                <c:pt idx="285">
                  <c:v>0.37007874015748032</c:v>
                </c:pt>
                <c:pt idx="286">
                  <c:v>0.66403047857855135</c:v>
                </c:pt>
                <c:pt idx="287">
                  <c:v>0.5</c:v>
                </c:pt>
                <c:pt idx="288">
                  <c:v>0.34980937327031414</c:v>
                </c:pt>
                <c:pt idx="289">
                  <c:v>0.56088560885608851</c:v>
                </c:pt>
                <c:pt idx="290">
                  <c:v>0.88954319269987037</c:v>
                </c:pt>
                <c:pt idx="291">
                  <c:v>0.25</c:v>
                </c:pt>
                <c:pt idx="292">
                  <c:v>0.64585409830494755</c:v>
                </c:pt>
                <c:pt idx="293">
                  <c:v>0.52424311249972133</c:v>
                </c:pt>
                <c:pt idx="294">
                  <c:v>0.25595238095238093</c:v>
                </c:pt>
                <c:pt idx="295">
                  <c:v>0.61376158797658442</c:v>
                </c:pt>
                <c:pt idx="296">
                  <c:v>0.25641025641025639</c:v>
                </c:pt>
                <c:pt idx="297">
                  <c:v>0.62672897631648727</c:v>
                </c:pt>
                <c:pt idx="298">
                  <c:v>0.18314270660364751</c:v>
                </c:pt>
                <c:pt idx="299">
                  <c:v>0.5</c:v>
                </c:pt>
                <c:pt idx="300">
                  <c:v>0.61848142022133978</c:v>
                </c:pt>
                <c:pt idx="301">
                  <c:v>0.66141165386844192</c:v>
                </c:pt>
                <c:pt idx="302">
                  <c:v>0.49880095923261392</c:v>
                </c:pt>
                <c:pt idx="303">
                  <c:v>0.53087307375546111</c:v>
                </c:pt>
                <c:pt idx="304">
                  <c:v>0.64014900244954798</c:v>
                </c:pt>
                <c:pt idx="305">
                  <c:v>0.53868194842406869</c:v>
                </c:pt>
                <c:pt idx="306">
                  <c:v>0.66129141650191103</c:v>
                </c:pt>
                <c:pt idx="307">
                  <c:v>0.29574468085106387</c:v>
                </c:pt>
                <c:pt idx="308">
                  <c:v>0.34306569343065696</c:v>
                </c:pt>
                <c:pt idx="309">
                  <c:v>0.43416370106761559</c:v>
                </c:pt>
                <c:pt idx="310">
                  <c:v>0.5</c:v>
                </c:pt>
                <c:pt idx="311">
                  <c:v>0.66370606218915518</c:v>
                </c:pt>
                <c:pt idx="312">
                  <c:v>0.34641068447412354</c:v>
                </c:pt>
                <c:pt idx="313">
                  <c:v>0.45454545454545453</c:v>
                </c:pt>
                <c:pt idx="314">
                  <c:v>0.3334166458385403</c:v>
                </c:pt>
                <c:pt idx="315">
                  <c:v>0.45194142492313527</c:v>
                </c:pt>
                <c:pt idx="316">
                  <c:v>0.6516252253623771</c:v>
                </c:pt>
                <c:pt idx="317">
                  <c:v>0.7114627006420422</c:v>
                </c:pt>
                <c:pt idx="318">
                  <c:v>0.68992203170429933</c:v>
                </c:pt>
                <c:pt idx="319">
                  <c:v>0.62390265582512061</c:v>
                </c:pt>
                <c:pt idx="320">
                  <c:v>0.66825060914291157</c:v>
                </c:pt>
                <c:pt idx="321">
                  <c:v>0.28183098591549294</c:v>
                </c:pt>
                <c:pt idx="322">
                  <c:v>0.66772363241731236</c:v>
                </c:pt>
                <c:pt idx="323">
                  <c:v>0.18411516005637205</c:v>
                </c:pt>
                <c:pt idx="324">
                  <c:v>0.38461538461538464</c:v>
                </c:pt>
                <c:pt idx="325">
                  <c:v>0.66772363241731236</c:v>
                </c:pt>
                <c:pt idx="326">
                  <c:v>0.66514831574287148</c:v>
                </c:pt>
                <c:pt idx="327">
                  <c:v>0.62398456419258264</c:v>
                </c:pt>
                <c:pt idx="328">
                  <c:v>0.25641025641025639</c:v>
                </c:pt>
                <c:pt idx="329">
                  <c:v>0.51282051282051277</c:v>
                </c:pt>
                <c:pt idx="330">
                  <c:v>0.27272727272727271</c:v>
                </c:pt>
                <c:pt idx="331">
                  <c:v>0.27777777777777779</c:v>
                </c:pt>
                <c:pt idx="332">
                  <c:v>0.37165775401069528</c:v>
                </c:pt>
                <c:pt idx="333">
                  <c:v>0.65099987103726864</c:v>
                </c:pt>
                <c:pt idx="334">
                  <c:v>0.28183098591549294</c:v>
                </c:pt>
                <c:pt idx="335">
                  <c:v>0.28183977300569868</c:v>
                </c:pt>
                <c:pt idx="336">
                  <c:v>0.11538461538461539</c:v>
                </c:pt>
                <c:pt idx="337">
                  <c:v>0.51444142492313527</c:v>
                </c:pt>
                <c:pt idx="338">
                  <c:v>0.40331164991129509</c:v>
                </c:pt>
                <c:pt idx="339">
                  <c:v>0.27272727272727271</c:v>
                </c:pt>
                <c:pt idx="340">
                  <c:v>0.79796160422079876</c:v>
                </c:pt>
                <c:pt idx="341">
                  <c:v>0.4</c:v>
                </c:pt>
                <c:pt idx="342">
                  <c:v>0.5</c:v>
                </c:pt>
                <c:pt idx="343">
                  <c:v>0.63043478260869568</c:v>
                </c:pt>
                <c:pt idx="344">
                  <c:v>0.63814270660364747</c:v>
                </c:pt>
                <c:pt idx="345">
                  <c:v>0.55671510271581348</c:v>
                </c:pt>
                <c:pt idx="346">
                  <c:v>0.57653584153922155</c:v>
                </c:pt>
                <c:pt idx="347">
                  <c:v>0.40587307375546111</c:v>
                </c:pt>
                <c:pt idx="348">
                  <c:v>0.2792207792207792</c:v>
                </c:pt>
                <c:pt idx="349">
                  <c:v>0.84479631184323445</c:v>
                </c:pt>
                <c:pt idx="350">
                  <c:v>0.65557389124377641</c:v>
                </c:pt>
                <c:pt idx="351">
                  <c:v>0.25641025641025639</c:v>
                </c:pt>
                <c:pt idx="352">
                  <c:v>0.55693908210125054</c:v>
                </c:pt>
                <c:pt idx="353">
                  <c:v>0.38603696098562629</c:v>
                </c:pt>
                <c:pt idx="354">
                  <c:v>0.51282051282051277</c:v>
                </c:pt>
                <c:pt idx="355">
                  <c:v>0.53280227449554174</c:v>
                </c:pt>
                <c:pt idx="356">
                  <c:v>0.63732203791133435</c:v>
                </c:pt>
                <c:pt idx="357">
                  <c:v>0.5</c:v>
                </c:pt>
                <c:pt idx="358">
                  <c:v>0.32051282051282054</c:v>
                </c:pt>
                <c:pt idx="359">
                  <c:v>0.37735849056603776</c:v>
                </c:pt>
                <c:pt idx="360">
                  <c:v>0.52313982850190222</c:v>
                </c:pt>
                <c:pt idx="361">
                  <c:v>0.65314394300906919</c:v>
                </c:pt>
                <c:pt idx="362">
                  <c:v>0.44976076555023919</c:v>
                </c:pt>
                <c:pt idx="363">
                  <c:v>0.18411516005637205</c:v>
                </c:pt>
                <c:pt idx="364">
                  <c:v>0.616694719488461</c:v>
                </c:pt>
                <c:pt idx="365">
                  <c:v>0.69169912166642356</c:v>
                </c:pt>
                <c:pt idx="366">
                  <c:v>0.7114627006420422</c:v>
                </c:pt>
                <c:pt idx="367">
                  <c:v>0.57862488552167479</c:v>
                </c:pt>
                <c:pt idx="368">
                  <c:v>0.58980937327031413</c:v>
                </c:pt>
                <c:pt idx="369">
                  <c:v>0.27027027027027029</c:v>
                </c:pt>
                <c:pt idx="370">
                  <c:v>0.52313982850190222</c:v>
                </c:pt>
                <c:pt idx="371">
                  <c:v>0.52313982850190222</c:v>
                </c:pt>
                <c:pt idx="372">
                  <c:v>0.84479631184323445</c:v>
                </c:pt>
                <c:pt idx="373">
                  <c:v>0.74208004839935304</c:v>
                </c:pt>
                <c:pt idx="374">
                  <c:v>0.59938133831617213</c:v>
                </c:pt>
                <c:pt idx="375">
                  <c:v>0.59999999999999987</c:v>
                </c:pt>
                <c:pt idx="376">
                  <c:v>0.65004717047330896</c:v>
                </c:pt>
                <c:pt idx="377">
                  <c:v>0.28478260869565214</c:v>
                </c:pt>
                <c:pt idx="378">
                  <c:v>0.25511875511875509</c:v>
                </c:pt>
                <c:pt idx="379">
                  <c:v>0.52313982850190222</c:v>
                </c:pt>
                <c:pt idx="380">
                  <c:v>0.52313982850190222</c:v>
                </c:pt>
                <c:pt idx="381">
                  <c:v>0.65318039223258972</c:v>
                </c:pt>
                <c:pt idx="382">
                  <c:v>0.53333333333333333</c:v>
                </c:pt>
                <c:pt idx="383">
                  <c:v>0.45639197346411281</c:v>
                </c:pt>
                <c:pt idx="384">
                  <c:v>0.42540600055050914</c:v>
                </c:pt>
                <c:pt idx="385">
                  <c:v>0.75520176886677193</c:v>
                </c:pt>
                <c:pt idx="386">
                  <c:v>0.60523924923912709</c:v>
                </c:pt>
                <c:pt idx="387">
                  <c:v>0.53527475825646853</c:v>
                </c:pt>
                <c:pt idx="388">
                  <c:v>0.25974025974025972</c:v>
                </c:pt>
                <c:pt idx="389">
                  <c:v>0.27027027027027029</c:v>
                </c:pt>
                <c:pt idx="390">
                  <c:v>0.33060482037289673</c:v>
                </c:pt>
                <c:pt idx="391">
                  <c:v>0.51647603993698088</c:v>
                </c:pt>
                <c:pt idx="392">
                  <c:v>0.29411764705882354</c:v>
                </c:pt>
                <c:pt idx="393">
                  <c:v>0.66772363241731236</c:v>
                </c:pt>
                <c:pt idx="394">
                  <c:v>0.17653403643336529</c:v>
                </c:pt>
                <c:pt idx="395">
                  <c:v>0.76317527656211248</c:v>
                </c:pt>
                <c:pt idx="396">
                  <c:v>0.18411516005637205</c:v>
                </c:pt>
                <c:pt idx="397">
                  <c:v>0.39777475825646857</c:v>
                </c:pt>
                <c:pt idx="398">
                  <c:v>0.34777475825646864</c:v>
                </c:pt>
                <c:pt idx="399">
                  <c:v>0.62390265582512061</c:v>
                </c:pt>
                <c:pt idx="400">
                  <c:v>0.64286142521588707</c:v>
                </c:pt>
                <c:pt idx="401">
                  <c:v>0.45194142492313527</c:v>
                </c:pt>
                <c:pt idx="402">
                  <c:v>0.47043870438704394</c:v>
                </c:pt>
                <c:pt idx="403">
                  <c:v>0.18181818181818182</c:v>
                </c:pt>
                <c:pt idx="404">
                  <c:v>0.19983719983719986</c:v>
                </c:pt>
                <c:pt idx="405">
                  <c:v>0.56445922790041325</c:v>
                </c:pt>
                <c:pt idx="406">
                  <c:v>0.33578431372549022</c:v>
                </c:pt>
                <c:pt idx="407">
                  <c:v>0.36980937327031421</c:v>
                </c:pt>
                <c:pt idx="408">
                  <c:v>0.39849624060150374</c:v>
                </c:pt>
                <c:pt idx="409">
                  <c:v>0.84685499819222831</c:v>
                </c:pt>
                <c:pt idx="410">
                  <c:v>0.50842890431313592</c:v>
                </c:pt>
                <c:pt idx="411">
                  <c:v>0.6296181172719354</c:v>
                </c:pt>
                <c:pt idx="412">
                  <c:v>0.63732203791133435</c:v>
                </c:pt>
                <c:pt idx="413">
                  <c:v>0.607582413608309</c:v>
                </c:pt>
                <c:pt idx="414">
                  <c:v>0.62398456419258264</c:v>
                </c:pt>
                <c:pt idx="415">
                  <c:v>0.58395522388059706</c:v>
                </c:pt>
                <c:pt idx="416">
                  <c:v>0.29166666666666669</c:v>
                </c:pt>
                <c:pt idx="417">
                  <c:v>0.71593992809811691</c:v>
                </c:pt>
                <c:pt idx="418">
                  <c:v>0.90384046681691277</c:v>
                </c:pt>
                <c:pt idx="419">
                  <c:v>0.64815615452730169</c:v>
                </c:pt>
                <c:pt idx="420">
                  <c:v>0.40594059405940597</c:v>
                </c:pt>
                <c:pt idx="421">
                  <c:v>0.66480047686763988</c:v>
                </c:pt>
                <c:pt idx="422">
                  <c:v>0</c:v>
                </c:pt>
                <c:pt idx="423">
                  <c:v>0.33333333333333331</c:v>
                </c:pt>
                <c:pt idx="424">
                  <c:v>0.55555555555555547</c:v>
                </c:pt>
                <c:pt idx="425">
                  <c:v>0.46296296296296291</c:v>
                </c:pt>
                <c:pt idx="426">
                  <c:v>0.39682539682539675</c:v>
                </c:pt>
                <c:pt idx="427">
                  <c:v>0.34722222222222215</c:v>
                </c:pt>
                <c:pt idx="428">
                  <c:v>0.30864197530864196</c:v>
                </c:pt>
                <c:pt idx="429">
                  <c:v>0.23888888888888887</c:v>
                </c:pt>
                <c:pt idx="430">
                  <c:v>0.23888888888888887</c:v>
                </c:pt>
                <c:pt idx="431">
                  <c:v>0.18614718614718614</c:v>
                </c:pt>
                <c:pt idx="432">
                  <c:v>0.18614718614718614</c:v>
                </c:pt>
                <c:pt idx="433">
                  <c:v>0.17063492063492061</c:v>
                </c:pt>
                <c:pt idx="434">
                  <c:v>0.17063492063492061</c:v>
                </c:pt>
                <c:pt idx="435">
                  <c:v>6.0606060606060601E-2</c:v>
                </c:pt>
                <c:pt idx="436">
                  <c:v>6.0606060606060601E-2</c:v>
                </c:pt>
                <c:pt idx="437">
                  <c:v>5.5555555555555552E-2</c:v>
                </c:pt>
                <c:pt idx="438">
                  <c:v>5.5555555555555552E-2</c:v>
                </c:pt>
                <c:pt idx="439">
                  <c:v>0.53846153846153844</c:v>
                </c:pt>
              </c:numCache>
            </c:numRef>
          </c:yVal>
          <c:smooth val="0"/>
          <c:extLst>
            <c:ext xmlns:c16="http://schemas.microsoft.com/office/drawing/2014/chart" uri="{C3380CC4-5D6E-409C-BE32-E72D297353CC}">
              <c16:uniqueId val="{00000000-388A-435F-B314-6701BF3E3ECA}"/>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388A-435F-B314-6701BF3E3ECA}"/>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'JDV (reduced SiO2 data set)'!$AS$443:$AS$671</c:f>
              <c:numCache>
                <c:formatCode>General</c:formatCode>
                <c:ptCount val="229"/>
                <c:pt idx="0">
                  <c:v>0.83099999999999996</c:v>
                </c:pt>
                <c:pt idx="1">
                  <c:v>0.74400000000000011</c:v>
                </c:pt>
                <c:pt idx="2">
                  <c:v>0.18</c:v>
                </c:pt>
                <c:pt idx="3">
                  <c:v>0.3</c:v>
                </c:pt>
                <c:pt idx="4">
                  <c:v>0.69700000000000006</c:v>
                </c:pt>
                <c:pt idx="5">
                  <c:v>0.35</c:v>
                </c:pt>
                <c:pt idx="6">
                  <c:v>0.78</c:v>
                </c:pt>
                <c:pt idx="7">
                  <c:v>0.68</c:v>
                </c:pt>
                <c:pt idx="8">
                  <c:v>5.5999999999999994E-2</c:v>
                </c:pt>
                <c:pt idx="9">
                  <c:v>0.72400000000000009</c:v>
                </c:pt>
                <c:pt idx="10">
                  <c:v>0.755</c:v>
                </c:pt>
                <c:pt idx="11">
                  <c:v>0.34</c:v>
                </c:pt>
                <c:pt idx="12">
                  <c:v>0.33399999999999996</c:v>
                </c:pt>
                <c:pt idx="13">
                  <c:v>0.41899999999999998</c:v>
                </c:pt>
                <c:pt idx="14">
                  <c:v>0.11599999999999999</c:v>
                </c:pt>
                <c:pt idx="15">
                  <c:v>0.22500000000000001</c:v>
                </c:pt>
                <c:pt idx="16">
                  <c:v>0.32</c:v>
                </c:pt>
                <c:pt idx="17">
                  <c:v>0.43</c:v>
                </c:pt>
                <c:pt idx="18">
                  <c:v>0.43799999999999994</c:v>
                </c:pt>
                <c:pt idx="19">
                  <c:v>0.41899999999999998</c:v>
                </c:pt>
                <c:pt idx="20">
                  <c:v>2.6000000000000002E-2</c:v>
                </c:pt>
                <c:pt idx="21">
                  <c:v>0.10800000000000001</c:v>
                </c:pt>
                <c:pt idx="22">
                  <c:v>0.08</c:v>
                </c:pt>
                <c:pt idx="23">
                  <c:v>0.13699999999999998</c:v>
                </c:pt>
                <c:pt idx="24">
                  <c:v>0.12</c:v>
                </c:pt>
                <c:pt idx="25">
                  <c:v>8.900000000000001E-2</c:v>
                </c:pt>
                <c:pt idx="26">
                  <c:v>0.29499999999999998</c:v>
                </c:pt>
                <c:pt idx="27">
                  <c:v>0.24199999999999999</c:v>
                </c:pt>
                <c:pt idx="28">
                  <c:v>0.185</c:v>
                </c:pt>
                <c:pt idx="29">
                  <c:v>0.13600000000000001</c:v>
                </c:pt>
                <c:pt idx="30">
                  <c:v>0.1</c:v>
                </c:pt>
                <c:pt idx="31">
                  <c:v>0.08</c:v>
                </c:pt>
                <c:pt idx="32">
                  <c:v>9.4E-2</c:v>
                </c:pt>
                <c:pt idx="33">
                  <c:v>0.13100000000000001</c:v>
                </c:pt>
                <c:pt idx="34">
                  <c:v>0.19399999999999998</c:v>
                </c:pt>
                <c:pt idx="35">
                  <c:v>0.22800000000000001</c:v>
                </c:pt>
                <c:pt idx="36">
                  <c:v>0.18600000000000003</c:v>
                </c:pt>
                <c:pt idx="37">
                  <c:v>0.12300000000000001</c:v>
                </c:pt>
                <c:pt idx="38">
                  <c:v>0.04</c:v>
                </c:pt>
                <c:pt idx="39">
                  <c:v>0.46</c:v>
                </c:pt>
                <c:pt idx="40">
                  <c:v>0.43</c:v>
                </c:pt>
                <c:pt idx="41">
                  <c:v>0.4</c:v>
                </c:pt>
                <c:pt idx="42">
                  <c:v>0.35100000000000003</c:v>
                </c:pt>
                <c:pt idx="43">
                  <c:v>0.41600000000000004</c:v>
                </c:pt>
                <c:pt idx="44">
                  <c:v>0.434</c:v>
                </c:pt>
                <c:pt idx="45">
                  <c:v>0.41100000000000003</c:v>
                </c:pt>
                <c:pt idx="46">
                  <c:v>0.34100000000000003</c:v>
                </c:pt>
                <c:pt idx="47">
                  <c:v>0.39500000000000002</c:v>
                </c:pt>
                <c:pt idx="48">
                  <c:v>0.43099999999999999</c:v>
                </c:pt>
                <c:pt idx="49">
                  <c:v>0.44500000000000001</c:v>
                </c:pt>
                <c:pt idx="50">
                  <c:v>0.35899999999999999</c:v>
                </c:pt>
                <c:pt idx="51">
                  <c:v>0.32899999999999996</c:v>
                </c:pt>
                <c:pt idx="52">
                  <c:v>0.36700000000000005</c:v>
                </c:pt>
                <c:pt idx="53">
                  <c:v>0.39399999999999996</c:v>
                </c:pt>
                <c:pt idx="54">
                  <c:v>0.41899999999999998</c:v>
                </c:pt>
                <c:pt idx="55">
                  <c:v>0.38299999999999995</c:v>
                </c:pt>
                <c:pt idx="56">
                  <c:v>0.39899999999999997</c:v>
                </c:pt>
                <c:pt idx="57">
                  <c:v>0.45299999999999996</c:v>
                </c:pt>
                <c:pt idx="58">
                  <c:v>0.11199999999999999</c:v>
                </c:pt>
                <c:pt idx="59">
                  <c:v>0.17699999999999999</c:v>
                </c:pt>
                <c:pt idx="60">
                  <c:v>0.25</c:v>
                </c:pt>
                <c:pt idx="61">
                  <c:v>0.32899999999999996</c:v>
                </c:pt>
                <c:pt idx="62">
                  <c:v>0.39700000000000002</c:v>
                </c:pt>
                <c:pt idx="63">
                  <c:v>0.42899999999999999</c:v>
                </c:pt>
                <c:pt idx="64">
                  <c:v>0.434</c:v>
                </c:pt>
                <c:pt idx="65">
                  <c:v>0.38400000000000001</c:v>
                </c:pt>
                <c:pt idx="66">
                  <c:v>0.01</c:v>
                </c:pt>
                <c:pt idx="67">
                  <c:v>0.02</c:v>
                </c:pt>
                <c:pt idx="68">
                  <c:v>0.24</c:v>
                </c:pt>
                <c:pt idx="69">
                  <c:v>0.28000000000000003</c:v>
                </c:pt>
                <c:pt idx="70">
                  <c:v>0.28000000000000003</c:v>
                </c:pt>
                <c:pt idx="71">
                  <c:v>0.34</c:v>
                </c:pt>
                <c:pt idx="72">
                  <c:v>0.26</c:v>
                </c:pt>
                <c:pt idx="73">
                  <c:v>0.32</c:v>
                </c:pt>
                <c:pt idx="74">
                  <c:v>0.33</c:v>
                </c:pt>
                <c:pt idx="75">
                  <c:v>0.27</c:v>
                </c:pt>
                <c:pt idx="76">
                  <c:v>0.35</c:v>
                </c:pt>
                <c:pt idx="77">
                  <c:v>0.39</c:v>
                </c:pt>
                <c:pt idx="78">
                  <c:v>0.45</c:v>
                </c:pt>
                <c:pt idx="79">
                  <c:v>0.4</c:v>
                </c:pt>
                <c:pt idx="80">
                  <c:v>0.11600000000000002</c:v>
                </c:pt>
                <c:pt idx="81">
                  <c:v>0.16</c:v>
                </c:pt>
                <c:pt idx="82">
                  <c:v>0.22500000000000001</c:v>
                </c:pt>
                <c:pt idx="83">
                  <c:v>0.28000000000000003</c:v>
                </c:pt>
                <c:pt idx="84">
                  <c:v>0.27500000000000002</c:v>
                </c:pt>
                <c:pt idx="85">
                  <c:v>0.38</c:v>
                </c:pt>
                <c:pt idx="86">
                  <c:v>0.34</c:v>
                </c:pt>
                <c:pt idx="87">
                  <c:v>0.38</c:v>
                </c:pt>
                <c:pt idx="88">
                  <c:v>0.42</c:v>
                </c:pt>
                <c:pt idx="89">
                  <c:v>0.43</c:v>
                </c:pt>
                <c:pt idx="90">
                  <c:v>0.44500000000000001</c:v>
                </c:pt>
                <c:pt idx="91">
                  <c:v>9.7000000000000017E-2</c:v>
                </c:pt>
                <c:pt idx="92">
                  <c:v>0.08</c:v>
                </c:pt>
                <c:pt idx="93">
                  <c:v>2.9000000000000005E-2</c:v>
                </c:pt>
                <c:pt idx="94">
                  <c:v>0.04</c:v>
                </c:pt>
                <c:pt idx="95">
                  <c:v>0.46</c:v>
                </c:pt>
                <c:pt idx="96">
                  <c:v>0.46</c:v>
                </c:pt>
                <c:pt idx="97">
                  <c:v>0.46</c:v>
                </c:pt>
                <c:pt idx="98">
                  <c:v>0.45</c:v>
                </c:pt>
                <c:pt idx="99">
                  <c:v>0.43</c:v>
                </c:pt>
                <c:pt idx="100">
                  <c:v>0.43</c:v>
                </c:pt>
                <c:pt idx="101">
                  <c:v>0.41</c:v>
                </c:pt>
                <c:pt idx="102">
                  <c:v>0.36</c:v>
                </c:pt>
                <c:pt idx="103">
                  <c:v>0.34</c:v>
                </c:pt>
                <c:pt idx="104">
                  <c:v>0.33</c:v>
                </c:pt>
                <c:pt idx="105">
                  <c:v>0.41</c:v>
                </c:pt>
                <c:pt idx="106">
                  <c:v>0.4</c:v>
                </c:pt>
                <c:pt idx="107">
                  <c:v>0.35</c:v>
                </c:pt>
                <c:pt idx="108">
                  <c:v>0.35</c:v>
                </c:pt>
                <c:pt idx="109">
                  <c:v>0.32</c:v>
                </c:pt>
                <c:pt idx="110">
                  <c:v>0.33</c:v>
                </c:pt>
                <c:pt idx="111">
                  <c:v>0.28000000000000003</c:v>
                </c:pt>
                <c:pt idx="112">
                  <c:v>0.27</c:v>
                </c:pt>
                <c:pt idx="113">
                  <c:v>0.03</c:v>
                </c:pt>
                <c:pt idx="114">
                  <c:v>0.12</c:v>
                </c:pt>
                <c:pt idx="115">
                  <c:v>0.21</c:v>
                </c:pt>
                <c:pt idx="116">
                  <c:v>0.32</c:v>
                </c:pt>
                <c:pt idx="117">
                  <c:v>0.38</c:v>
                </c:pt>
                <c:pt idx="118">
                  <c:v>0.43</c:v>
                </c:pt>
                <c:pt idx="119">
                  <c:v>0.44</c:v>
                </c:pt>
                <c:pt idx="120">
                  <c:v>0.4</c:v>
                </c:pt>
                <c:pt idx="121">
                  <c:v>0.03</c:v>
                </c:pt>
                <c:pt idx="122">
                  <c:v>0.1</c:v>
                </c:pt>
                <c:pt idx="123">
                  <c:v>0.22</c:v>
                </c:pt>
                <c:pt idx="124">
                  <c:v>0.38</c:v>
                </c:pt>
                <c:pt idx="125">
                  <c:v>0.39</c:v>
                </c:pt>
                <c:pt idx="126">
                  <c:v>0.33</c:v>
                </c:pt>
                <c:pt idx="127">
                  <c:v>0.25</c:v>
                </c:pt>
                <c:pt idx="128">
                  <c:v>0.4</c:v>
                </c:pt>
                <c:pt idx="129">
                  <c:v>0.34</c:v>
                </c:pt>
                <c:pt idx="130">
                  <c:v>0.12</c:v>
                </c:pt>
                <c:pt idx="131">
                  <c:v>0.22</c:v>
                </c:pt>
                <c:pt idx="132">
                  <c:v>0.41</c:v>
                </c:pt>
                <c:pt idx="133">
                  <c:v>0.39</c:v>
                </c:pt>
                <c:pt idx="134">
                  <c:v>0.34</c:v>
                </c:pt>
                <c:pt idx="135">
                  <c:v>0.3</c:v>
                </c:pt>
                <c:pt idx="136">
                  <c:v>0.05</c:v>
                </c:pt>
                <c:pt idx="137">
                  <c:v>0.12</c:v>
                </c:pt>
                <c:pt idx="138">
                  <c:v>0.23</c:v>
                </c:pt>
                <c:pt idx="139">
                  <c:v>0.32</c:v>
                </c:pt>
                <c:pt idx="140">
                  <c:v>0.39</c:v>
                </c:pt>
                <c:pt idx="141">
                  <c:v>0.41</c:v>
                </c:pt>
                <c:pt idx="142">
                  <c:v>0.4</c:v>
                </c:pt>
                <c:pt idx="143">
                  <c:v>0.36</c:v>
                </c:pt>
                <c:pt idx="144">
                  <c:v>0.35</c:v>
                </c:pt>
                <c:pt idx="145">
                  <c:v>0.33</c:v>
                </c:pt>
                <c:pt idx="146">
                  <c:v>0.28000000000000003</c:v>
                </c:pt>
                <c:pt idx="147">
                  <c:v>0.3</c:v>
                </c:pt>
                <c:pt idx="148">
                  <c:v>0.25</c:v>
                </c:pt>
                <c:pt idx="149">
                  <c:v>0.16600000000000001</c:v>
                </c:pt>
                <c:pt idx="150">
                  <c:v>0.12</c:v>
                </c:pt>
                <c:pt idx="151">
                  <c:v>0.2</c:v>
                </c:pt>
                <c:pt idx="152">
                  <c:v>0.33</c:v>
                </c:pt>
                <c:pt idx="153">
                  <c:v>0.43</c:v>
                </c:pt>
                <c:pt idx="154">
                  <c:v>0.4</c:v>
                </c:pt>
                <c:pt idx="155">
                  <c:v>0.32</c:v>
                </c:pt>
                <c:pt idx="156">
                  <c:v>0.26</c:v>
                </c:pt>
                <c:pt idx="157">
                  <c:v>0.48</c:v>
                </c:pt>
                <c:pt idx="158">
                  <c:v>0</c:v>
                </c:pt>
                <c:pt idx="159">
                  <c:v>0.04</c:v>
                </c:pt>
                <c:pt idx="160">
                  <c:v>0.11</c:v>
                </c:pt>
                <c:pt idx="161">
                  <c:v>0.15</c:v>
                </c:pt>
                <c:pt idx="162">
                  <c:v>0.22</c:v>
                </c:pt>
                <c:pt idx="163">
                  <c:v>0.35</c:v>
                </c:pt>
                <c:pt idx="164">
                  <c:v>0.4</c:v>
                </c:pt>
                <c:pt idx="165">
                  <c:v>0.4</c:v>
                </c:pt>
                <c:pt idx="166">
                  <c:v>0.46</c:v>
                </c:pt>
                <c:pt idx="167">
                  <c:v>0.41</c:v>
                </c:pt>
                <c:pt idx="168">
                  <c:v>0.34</c:v>
                </c:pt>
                <c:pt idx="169">
                  <c:v>0.25</c:v>
                </c:pt>
                <c:pt idx="170">
                  <c:v>0.16164999999999999</c:v>
                </c:pt>
                <c:pt idx="171">
                  <c:v>0.31691999999999998</c:v>
                </c:pt>
                <c:pt idx="172">
                  <c:v>0.38934000000000002</c:v>
                </c:pt>
                <c:pt idx="173">
                  <c:v>0.44830999999999999</c:v>
                </c:pt>
                <c:pt idx="174">
                  <c:v>0.39977000000000001</c:v>
                </c:pt>
                <c:pt idx="175">
                  <c:v>0.15437000000000001</c:v>
                </c:pt>
                <c:pt idx="176">
                  <c:v>0.29209000000000002</c:v>
                </c:pt>
                <c:pt idx="177">
                  <c:v>0.377</c:v>
                </c:pt>
                <c:pt idx="178">
                  <c:v>0.38412000000000002</c:v>
                </c:pt>
                <c:pt idx="179">
                  <c:v>0.33653</c:v>
                </c:pt>
                <c:pt idx="180">
                  <c:v>0.15548000000000001</c:v>
                </c:pt>
                <c:pt idx="181">
                  <c:v>0.28688000000000002</c:v>
                </c:pt>
                <c:pt idx="182">
                  <c:v>0.33857999999999999</c:v>
                </c:pt>
                <c:pt idx="183">
                  <c:v>0.31786999999999999</c:v>
                </c:pt>
                <c:pt idx="184">
                  <c:v>0.29826000000000003</c:v>
                </c:pt>
                <c:pt idx="185">
                  <c:v>0.15121000000000001</c:v>
                </c:pt>
                <c:pt idx="186">
                  <c:v>0.27755000000000002</c:v>
                </c:pt>
                <c:pt idx="187">
                  <c:v>0.31991999999999998</c:v>
                </c:pt>
                <c:pt idx="188">
                  <c:v>0.28893000000000002</c:v>
                </c:pt>
                <c:pt idx="189">
                  <c:v>0.27960000000000002</c:v>
                </c:pt>
                <c:pt idx="190">
                  <c:v>0.14410000000000001</c:v>
                </c:pt>
                <c:pt idx="191">
                  <c:v>0.25589000000000001</c:v>
                </c:pt>
                <c:pt idx="192">
                  <c:v>0.27960000000000002</c:v>
                </c:pt>
                <c:pt idx="193">
                  <c:v>0.27660000000000001</c:v>
                </c:pt>
                <c:pt idx="194">
                  <c:v>0.23723</c:v>
                </c:pt>
                <c:pt idx="195">
                  <c:v>6.9100000000000003E-3</c:v>
                </c:pt>
                <c:pt idx="196">
                  <c:v>3.4320000000000003E-2</c:v>
                </c:pt>
                <c:pt idx="197">
                  <c:v>7.1609999999999993E-2</c:v>
                </c:pt>
                <c:pt idx="198">
                  <c:v>0.19497</c:v>
                </c:pt>
                <c:pt idx="199">
                  <c:v>0.27600000000000002</c:v>
                </c:pt>
                <c:pt idx="200">
                  <c:v>0.34734999999999999</c:v>
                </c:pt>
                <c:pt idx="201">
                  <c:v>0.43159999999999998</c:v>
                </c:pt>
                <c:pt idx="202">
                  <c:v>0.49973000000000001</c:v>
                </c:pt>
                <c:pt idx="203">
                  <c:v>0.55798000000000003</c:v>
                </c:pt>
                <c:pt idx="204">
                  <c:v>9.6518700000000013E-2</c:v>
                </c:pt>
                <c:pt idx="205">
                  <c:v>0.14503869999999999</c:v>
                </c:pt>
                <c:pt idx="206">
                  <c:v>0.16763000000000003</c:v>
                </c:pt>
                <c:pt idx="207">
                  <c:v>0.26775060000000001</c:v>
                </c:pt>
                <c:pt idx="208">
                  <c:v>0.45695279999999999</c:v>
                </c:pt>
                <c:pt idx="209">
                  <c:v>4.8669999999999998E-2</c:v>
                </c:pt>
                <c:pt idx="210">
                  <c:v>0.13011</c:v>
                </c:pt>
                <c:pt idx="211">
                  <c:v>0.22159000000000004</c:v>
                </c:pt>
                <c:pt idx="212">
                  <c:v>0.31974000000000002</c:v>
                </c:pt>
                <c:pt idx="213">
                  <c:v>0.33012000000000002</c:v>
                </c:pt>
                <c:pt idx="214">
                  <c:v>0.40100999999999998</c:v>
                </c:pt>
                <c:pt idx="215">
                  <c:v>0.39204</c:v>
                </c:pt>
                <c:pt idx="216">
                  <c:v>0.38165999999999994</c:v>
                </c:pt>
                <c:pt idx="217">
                  <c:v>0.54799999999999993</c:v>
                </c:pt>
                <c:pt idx="218">
                  <c:v>0.74900000000000011</c:v>
                </c:pt>
                <c:pt idx="219">
                  <c:v>0.755</c:v>
                </c:pt>
                <c:pt idx="220">
                  <c:v>1</c:v>
                </c:pt>
                <c:pt idx="221">
                  <c:v>0.94099999999999995</c:v>
                </c:pt>
                <c:pt idx="222">
                  <c:v>0.90500000000000003</c:v>
                </c:pt>
                <c:pt idx="223">
                  <c:v>1</c:v>
                </c:pt>
                <c:pt idx="224">
                  <c:v>0.93</c:v>
                </c:pt>
                <c:pt idx="225">
                  <c:v>0.91400000000000003</c:v>
                </c:pt>
                <c:pt idx="226">
                  <c:v>1</c:v>
                </c:pt>
                <c:pt idx="227">
                  <c:v>0.94799999999999995</c:v>
                </c:pt>
                <c:pt idx="228">
                  <c:v>0.90599999999999992</c:v>
                </c:pt>
              </c:numCache>
            </c:numRef>
          </c:xVal>
          <c:yVal>
            <c:numRef>
              <c:f>'JDV (reduced SiO2 data set)'!$BH$443:$BH$671</c:f>
              <c:numCache>
                <c:formatCode>General</c:formatCode>
                <c:ptCount val="229"/>
                <c:pt idx="0">
                  <c:v>0.47970479704797048</c:v>
                </c:pt>
                <c:pt idx="1">
                  <c:v>0.35860058309037907</c:v>
                </c:pt>
                <c:pt idx="2">
                  <c:v>0.44539160530850652</c:v>
                </c:pt>
                <c:pt idx="3">
                  <c:v>0.62381633700710293</c:v>
                </c:pt>
                <c:pt idx="4">
                  <c:v>0.40340909090909088</c:v>
                </c:pt>
                <c:pt idx="5">
                  <c:v>0.64366714489371102</c:v>
                </c:pt>
                <c:pt idx="6">
                  <c:v>0.45545454545454545</c:v>
                </c:pt>
                <c:pt idx="7">
                  <c:v>0.35714285714285715</c:v>
                </c:pt>
                <c:pt idx="8">
                  <c:v>0.35833333333333334</c:v>
                </c:pt>
                <c:pt idx="9">
                  <c:v>0.40145985401459855</c:v>
                </c:pt>
                <c:pt idx="10">
                  <c:v>0.40165631469979296</c:v>
                </c:pt>
                <c:pt idx="11">
                  <c:v>0.38456644672774809</c:v>
                </c:pt>
                <c:pt idx="12">
                  <c:v>0.39113249788378235</c:v>
                </c:pt>
                <c:pt idx="13">
                  <c:v>0.4180189109701129</c:v>
                </c:pt>
                <c:pt idx="14">
                  <c:v>0.1111111111111111</c:v>
                </c:pt>
                <c:pt idx="15">
                  <c:v>0.20481927710843373</c:v>
                </c:pt>
                <c:pt idx="16">
                  <c:v>0.25</c:v>
                </c:pt>
                <c:pt idx="17">
                  <c:v>0.49925037481259366</c:v>
                </c:pt>
                <c:pt idx="18">
                  <c:v>0.44331374637739529</c:v>
                </c:pt>
                <c:pt idx="19">
                  <c:v>0.4180189109701129</c:v>
                </c:pt>
                <c:pt idx="20">
                  <c:v>0.11764705882352941</c:v>
                </c:pt>
                <c:pt idx="21">
                  <c:v>8.3333333333333329E-2</c:v>
                </c:pt>
                <c:pt idx="22">
                  <c:v>7.575757575757576E-2</c:v>
                </c:pt>
                <c:pt idx="23">
                  <c:v>0.33333333333333331</c:v>
                </c:pt>
                <c:pt idx="24">
                  <c:v>0.16666666666666666</c:v>
                </c:pt>
                <c:pt idx="25">
                  <c:v>0.16666666666666666</c:v>
                </c:pt>
                <c:pt idx="26">
                  <c:v>0.25391849529780564</c:v>
                </c:pt>
                <c:pt idx="27">
                  <c:v>0.2134796238244514</c:v>
                </c:pt>
                <c:pt idx="28">
                  <c:v>0.18105849582172701</c:v>
                </c:pt>
                <c:pt idx="29">
                  <c:v>0.15870496746548168</c:v>
                </c:pt>
                <c:pt idx="30">
                  <c:v>0.13784144371883997</c:v>
                </c:pt>
                <c:pt idx="31">
                  <c:v>0.12561184921492596</c:v>
                </c:pt>
                <c:pt idx="32">
                  <c:v>0.1025273224043716</c:v>
                </c:pt>
                <c:pt idx="33">
                  <c:v>0.18586924655526238</c:v>
                </c:pt>
                <c:pt idx="34">
                  <c:v>0.23079871224896517</c:v>
                </c:pt>
                <c:pt idx="35">
                  <c:v>0.27795450930491489</c:v>
                </c:pt>
                <c:pt idx="36">
                  <c:v>0.32628895650028783</c:v>
                </c:pt>
                <c:pt idx="37">
                  <c:v>0.38638905618170871</c:v>
                </c:pt>
                <c:pt idx="38">
                  <c:v>0.44079415954415957</c:v>
                </c:pt>
                <c:pt idx="39">
                  <c:v>0.46892759552065622</c:v>
                </c:pt>
                <c:pt idx="40">
                  <c:v>0.55763239875389403</c:v>
                </c:pt>
                <c:pt idx="41">
                  <c:v>0.53374233128834347</c:v>
                </c:pt>
                <c:pt idx="42">
                  <c:v>0.34589502018842533</c:v>
                </c:pt>
                <c:pt idx="43">
                  <c:v>0.41043723554301831</c:v>
                </c:pt>
                <c:pt idx="44">
                  <c:v>0.50829562594268485</c:v>
                </c:pt>
                <c:pt idx="45">
                  <c:v>0.44145570104108905</c:v>
                </c:pt>
                <c:pt idx="46">
                  <c:v>0.17204301075268816</c:v>
                </c:pt>
                <c:pt idx="47">
                  <c:v>0.21022727272727271</c:v>
                </c:pt>
                <c:pt idx="48">
                  <c:v>0.26219512195121952</c:v>
                </c:pt>
                <c:pt idx="49">
                  <c:v>0.32781456953642385</c:v>
                </c:pt>
                <c:pt idx="50">
                  <c:v>0.50806451612903225</c:v>
                </c:pt>
                <c:pt idx="51">
                  <c:v>0.17842605156037991</c:v>
                </c:pt>
                <c:pt idx="52">
                  <c:v>0.21225071225071224</c:v>
                </c:pt>
                <c:pt idx="53">
                  <c:v>0.25187969924812031</c:v>
                </c:pt>
                <c:pt idx="54">
                  <c:v>0.31433224755700329</c:v>
                </c:pt>
                <c:pt idx="55">
                  <c:v>0.5</c:v>
                </c:pt>
                <c:pt idx="56">
                  <c:v>0.27867746288798922</c:v>
                </c:pt>
                <c:pt idx="57">
                  <c:v>0.3241935483870968</c:v>
                </c:pt>
                <c:pt idx="58">
                  <c:v>0.10619469026548671</c:v>
                </c:pt>
                <c:pt idx="59">
                  <c:v>0.17096018735362997</c:v>
                </c:pt>
                <c:pt idx="60">
                  <c:v>0.24843945068664169</c:v>
                </c:pt>
                <c:pt idx="61">
                  <c:v>0.32802124833997343</c:v>
                </c:pt>
                <c:pt idx="62">
                  <c:v>0.41843971631205673</c:v>
                </c:pt>
                <c:pt idx="63">
                  <c:v>0.52671755725190839</c:v>
                </c:pt>
                <c:pt idx="64">
                  <c:v>0.44423813166118159</c:v>
                </c:pt>
                <c:pt idx="65">
                  <c:v>0.36152067223250473</c:v>
                </c:pt>
                <c:pt idx="66">
                  <c:v>1.6483516483516484E-2</c:v>
                </c:pt>
                <c:pt idx="67">
                  <c:v>5.8823529411764705E-2</c:v>
                </c:pt>
                <c:pt idx="68">
                  <c:v>0.2</c:v>
                </c:pt>
                <c:pt idx="69">
                  <c:v>0.2857142857142857</c:v>
                </c:pt>
                <c:pt idx="70">
                  <c:v>0.30769230769230771</c:v>
                </c:pt>
                <c:pt idx="71">
                  <c:v>0.33333333333333331</c:v>
                </c:pt>
                <c:pt idx="72">
                  <c:v>0.35714285714285715</c:v>
                </c:pt>
                <c:pt idx="73">
                  <c:v>0.41666666666666669</c:v>
                </c:pt>
                <c:pt idx="74">
                  <c:v>0.44961240310077522</c:v>
                </c:pt>
                <c:pt idx="75">
                  <c:v>0.5</c:v>
                </c:pt>
                <c:pt idx="76">
                  <c:v>0.54219122812625542</c:v>
                </c:pt>
                <c:pt idx="77">
                  <c:v>0.4914066359899758</c:v>
                </c:pt>
                <c:pt idx="78">
                  <c:v>0.4914066359899758</c:v>
                </c:pt>
                <c:pt idx="79">
                  <c:v>0.49846735957558219</c:v>
                </c:pt>
                <c:pt idx="80">
                  <c:v>0.10999999999999999</c:v>
                </c:pt>
                <c:pt idx="81">
                  <c:v>0.17700000000000002</c:v>
                </c:pt>
                <c:pt idx="82">
                  <c:v>0.20499999999999999</c:v>
                </c:pt>
                <c:pt idx="83">
                  <c:v>0.25</c:v>
                </c:pt>
                <c:pt idx="84">
                  <c:v>0.28199999999999997</c:v>
                </c:pt>
                <c:pt idx="85">
                  <c:v>0.33300000000000002</c:v>
                </c:pt>
                <c:pt idx="86">
                  <c:v>0.37</c:v>
                </c:pt>
                <c:pt idx="87">
                  <c:v>0.40799999999999997</c:v>
                </c:pt>
                <c:pt idx="88">
                  <c:v>0.44999999999999996</c:v>
                </c:pt>
                <c:pt idx="89">
                  <c:v>0.5</c:v>
                </c:pt>
                <c:pt idx="90">
                  <c:v>0.44320263526628417</c:v>
                </c:pt>
                <c:pt idx="91">
                  <c:v>4.8869301932950804E-2</c:v>
                </c:pt>
                <c:pt idx="92">
                  <c:v>0</c:v>
                </c:pt>
                <c:pt idx="93">
                  <c:v>0</c:v>
                </c:pt>
                <c:pt idx="94">
                  <c:v>7.874015748031496E-2</c:v>
                </c:pt>
                <c:pt idx="95">
                  <c:v>0.22222222222222221</c:v>
                </c:pt>
                <c:pt idx="96">
                  <c:v>0.2424242424242424</c:v>
                </c:pt>
                <c:pt idx="97">
                  <c:v>0.26666666666666666</c:v>
                </c:pt>
                <c:pt idx="98">
                  <c:v>0.33333333333333326</c:v>
                </c:pt>
                <c:pt idx="99">
                  <c:v>0.37037037037037029</c:v>
                </c:pt>
                <c:pt idx="100">
                  <c:v>0.41666666666666663</c:v>
                </c:pt>
                <c:pt idx="101">
                  <c:v>0.29761904761904756</c:v>
                </c:pt>
                <c:pt idx="102">
                  <c:v>0.26881720430107525</c:v>
                </c:pt>
                <c:pt idx="103">
                  <c:v>0.24509803921568624</c:v>
                </c:pt>
                <c:pt idx="104">
                  <c:v>0.2252252252252252</c:v>
                </c:pt>
                <c:pt idx="105">
                  <c:v>0.32679738562091498</c:v>
                </c:pt>
                <c:pt idx="106">
                  <c:v>0.36231884057971009</c:v>
                </c:pt>
                <c:pt idx="107">
                  <c:v>0.29239766081871343</c:v>
                </c:pt>
                <c:pt idx="108">
                  <c:v>0.32051282051282048</c:v>
                </c:pt>
                <c:pt idx="109">
                  <c:v>0.26455026455026454</c:v>
                </c:pt>
                <c:pt idx="110">
                  <c:v>0.28735632183908044</c:v>
                </c:pt>
                <c:pt idx="111">
                  <c:v>0.24154589371980673</c:v>
                </c:pt>
                <c:pt idx="112">
                  <c:v>0.26041666666666663</c:v>
                </c:pt>
                <c:pt idx="113">
                  <c:v>2.9999999999999995E-2</c:v>
                </c:pt>
                <c:pt idx="114">
                  <c:v>0.1</c:v>
                </c:pt>
                <c:pt idx="115">
                  <c:v>0.19999999999999998</c:v>
                </c:pt>
                <c:pt idx="116">
                  <c:v>0.3</c:v>
                </c:pt>
                <c:pt idx="117">
                  <c:v>0.40000000000000008</c:v>
                </c:pt>
                <c:pt idx="118">
                  <c:v>0.5</c:v>
                </c:pt>
                <c:pt idx="119">
                  <c:v>0.43220263526628422</c:v>
                </c:pt>
                <c:pt idx="120">
                  <c:v>0.36553596859961746</c:v>
                </c:pt>
                <c:pt idx="121">
                  <c:v>2.9999999999999995E-2</c:v>
                </c:pt>
                <c:pt idx="122">
                  <c:v>0.1</c:v>
                </c:pt>
                <c:pt idx="123">
                  <c:v>0.19999999999999998</c:v>
                </c:pt>
                <c:pt idx="124">
                  <c:v>0.40000000000000008</c:v>
                </c:pt>
                <c:pt idx="125">
                  <c:v>0.43220263526628422</c:v>
                </c:pt>
                <c:pt idx="126">
                  <c:v>0.39886930193295089</c:v>
                </c:pt>
                <c:pt idx="127">
                  <c:v>0.19999999999999998</c:v>
                </c:pt>
                <c:pt idx="128">
                  <c:v>0.54</c:v>
                </c:pt>
                <c:pt idx="129">
                  <c:v>0.43220263526628422</c:v>
                </c:pt>
                <c:pt idx="130">
                  <c:v>0.1</c:v>
                </c:pt>
                <c:pt idx="131">
                  <c:v>0.19999999999999998</c:v>
                </c:pt>
                <c:pt idx="132">
                  <c:v>0.48000000000000004</c:v>
                </c:pt>
                <c:pt idx="133">
                  <c:v>0.54</c:v>
                </c:pt>
                <c:pt idx="134">
                  <c:v>0.43220263526628422</c:v>
                </c:pt>
                <c:pt idx="135">
                  <c:v>0.39886930193295089</c:v>
                </c:pt>
                <c:pt idx="136">
                  <c:v>2.9999999999999995E-2</c:v>
                </c:pt>
                <c:pt idx="137">
                  <c:v>0.1</c:v>
                </c:pt>
                <c:pt idx="138">
                  <c:v>0.19999999999999998</c:v>
                </c:pt>
                <c:pt idx="139">
                  <c:v>0.32</c:v>
                </c:pt>
                <c:pt idx="140">
                  <c:v>0.40000000000000008</c:v>
                </c:pt>
                <c:pt idx="141">
                  <c:v>0.54</c:v>
                </c:pt>
                <c:pt idx="142">
                  <c:v>0.46553596859961754</c:v>
                </c:pt>
                <c:pt idx="143">
                  <c:v>0.43220263526628422</c:v>
                </c:pt>
                <c:pt idx="144">
                  <c:v>0.39886930193295089</c:v>
                </c:pt>
                <c:pt idx="145">
                  <c:v>0.36553596859961746</c:v>
                </c:pt>
                <c:pt idx="146">
                  <c:v>0.29886930193295075</c:v>
                </c:pt>
                <c:pt idx="147">
                  <c:v>0.19886930193295088</c:v>
                </c:pt>
                <c:pt idx="148">
                  <c:v>0.10576923076923077</c:v>
                </c:pt>
                <c:pt idx="149">
                  <c:v>0.15666666666666665</c:v>
                </c:pt>
                <c:pt idx="150">
                  <c:v>0</c:v>
                </c:pt>
                <c:pt idx="151">
                  <c:v>0.27664707971072861</c:v>
                </c:pt>
                <c:pt idx="152">
                  <c:v>0.4155359685996175</c:v>
                </c:pt>
                <c:pt idx="153">
                  <c:v>0.5</c:v>
                </c:pt>
                <c:pt idx="154">
                  <c:v>0.33333333333333331</c:v>
                </c:pt>
                <c:pt idx="155">
                  <c:v>0.21428571428571427</c:v>
                </c:pt>
                <c:pt idx="156">
                  <c:v>0.16666666666666666</c:v>
                </c:pt>
                <c:pt idx="157">
                  <c:v>0.23076923076923078</c:v>
                </c:pt>
                <c:pt idx="158">
                  <c:v>0</c:v>
                </c:pt>
                <c:pt idx="159">
                  <c:v>8.6956521739130432E-2</c:v>
                </c:pt>
                <c:pt idx="160">
                  <c:v>0.14942528735632185</c:v>
                </c:pt>
                <c:pt idx="161">
                  <c:v>0.21951219512195122</c:v>
                </c:pt>
                <c:pt idx="162">
                  <c:v>0.29870129870129869</c:v>
                </c:pt>
                <c:pt idx="163">
                  <c:v>0.3888888888888889</c:v>
                </c:pt>
                <c:pt idx="164">
                  <c:v>0.4925373134328358</c:v>
                </c:pt>
                <c:pt idx="165">
                  <c:v>0.46123489333080031</c:v>
                </c:pt>
                <c:pt idx="166">
                  <c:v>0.43220263526628422</c:v>
                </c:pt>
                <c:pt idx="167">
                  <c:v>0.36553596859961746</c:v>
                </c:pt>
                <c:pt idx="168">
                  <c:v>0.43220263526628422</c:v>
                </c:pt>
                <c:pt idx="169">
                  <c:v>0.36553596859961746</c:v>
                </c:pt>
                <c:pt idx="170">
                  <c:v>0.16700000000000004</c:v>
                </c:pt>
                <c:pt idx="171">
                  <c:v>0.33400000000000002</c:v>
                </c:pt>
                <c:pt idx="172">
                  <c:v>0.5</c:v>
                </c:pt>
                <c:pt idx="173">
                  <c:v>0.44320263526628417</c:v>
                </c:pt>
                <c:pt idx="174">
                  <c:v>0.39286930193295089</c:v>
                </c:pt>
                <c:pt idx="175">
                  <c:v>0.16700000000000004</c:v>
                </c:pt>
                <c:pt idx="176">
                  <c:v>0.33400000000000002</c:v>
                </c:pt>
                <c:pt idx="177">
                  <c:v>0.5</c:v>
                </c:pt>
                <c:pt idx="178">
                  <c:v>0.44320263526628417</c:v>
                </c:pt>
                <c:pt idx="179">
                  <c:v>0.39286930193295089</c:v>
                </c:pt>
                <c:pt idx="180">
                  <c:v>0.16700000000000004</c:v>
                </c:pt>
                <c:pt idx="181">
                  <c:v>0.33400000000000002</c:v>
                </c:pt>
                <c:pt idx="182">
                  <c:v>0.5</c:v>
                </c:pt>
                <c:pt idx="183">
                  <c:v>0.44320263526628417</c:v>
                </c:pt>
                <c:pt idx="184">
                  <c:v>0.39286930193295089</c:v>
                </c:pt>
                <c:pt idx="185">
                  <c:v>0.16700000000000004</c:v>
                </c:pt>
                <c:pt idx="186">
                  <c:v>0.33400000000000002</c:v>
                </c:pt>
                <c:pt idx="187">
                  <c:v>0.5</c:v>
                </c:pt>
                <c:pt idx="188">
                  <c:v>0.44320263526628417</c:v>
                </c:pt>
                <c:pt idx="189">
                  <c:v>0.39286930193295089</c:v>
                </c:pt>
                <c:pt idx="190">
                  <c:v>0.16700000000000004</c:v>
                </c:pt>
                <c:pt idx="191">
                  <c:v>0.33400000000000002</c:v>
                </c:pt>
                <c:pt idx="192">
                  <c:v>0.5</c:v>
                </c:pt>
                <c:pt idx="193">
                  <c:v>0.44320263526628417</c:v>
                </c:pt>
                <c:pt idx="194">
                  <c:v>0.39286930193295089</c:v>
                </c:pt>
                <c:pt idx="195">
                  <c:v>7.7351736458709762E-3</c:v>
                </c:pt>
                <c:pt idx="196">
                  <c:v>2.2235565803807849E-2</c:v>
                </c:pt>
                <c:pt idx="197">
                  <c:v>5.0593758821704471E-2</c:v>
                </c:pt>
                <c:pt idx="198">
                  <c:v>0.11141848006632056</c:v>
                </c:pt>
                <c:pt idx="199">
                  <c:v>0.15823935572240894</c:v>
                </c:pt>
                <c:pt idx="200">
                  <c:v>0.19258436729404155</c:v>
                </c:pt>
                <c:pt idx="201">
                  <c:v>0.24922001825110449</c:v>
                </c:pt>
                <c:pt idx="202">
                  <c:v>0.35703549624888248</c:v>
                </c:pt>
                <c:pt idx="203">
                  <c:v>0.50940411593370771</c:v>
                </c:pt>
                <c:pt idx="204">
                  <c:v>8.3080858159622503E-2</c:v>
                </c:pt>
                <c:pt idx="205">
                  <c:v>0.13946115793410221</c:v>
                </c:pt>
                <c:pt idx="206">
                  <c:v>0.18269728070693125</c:v>
                </c:pt>
                <c:pt idx="207">
                  <c:v>0.29027962682016528</c:v>
                </c:pt>
                <c:pt idx="208">
                  <c:v>0.43954694578522246</c:v>
                </c:pt>
                <c:pt idx="209">
                  <c:v>3.5169999999999993E-2</c:v>
                </c:pt>
                <c:pt idx="210">
                  <c:v>0.10038999999999998</c:v>
                </c:pt>
                <c:pt idx="211">
                  <c:v>0.19811999999999999</c:v>
                </c:pt>
                <c:pt idx="212">
                  <c:v>0.29994999999999999</c:v>
                </c:pt>
                <c:pt idx="213">
                  <c:v>0.32074000000000003</c:v>
                </c:pt>
                <c:pt idx="214">
                  <c:v>0.4773</c:v>
                </c:pt>
                <c:pt idx="215">
                  <c:v>0.50075999999999998</c:v>
                </c:pt>
                <c:pt idx="216">
                  <c:v>0.53861000000000003</c:v>
                </c:pt>
                <c:pt idx="217">
                  <c:v>3.0873073755461111E-2</c:v>
                </c:pt>
                <c:pt idx="218">
                  <c:v>3.0873073755461111E-2</c:v>
                </c:pt>
                <c:pt idx="219">
                  <c:v>3.0873073755461111E-2</c:v>
                </c:pt>
                <c:pt idx="220">
                  <c:v>0</c:v>
                </c:pt>
                <c:pt idx="221">
                  <c:v>0</c:v>
                </c:pt>
                <c:pt idx="222">
                  <c:v>0.10998041304406198</c:v>
                </c:pt>
                <c:pt idx="223">
                  <c:v>0</c:v>
                </c:pt>
                <c:pt idx="224">
                  <c:v>0</c:v>
                </c:pt>
                <c:pt idx="225">
                  <c:v>0.10998041304406198</c:v>
                </c:pt>
                <c:pt idx="226">
                  <c:v>0</c:v>
                </c:pt>
                <c:pt idx="227">
                  <c:v>0</c:v>
                </c:pt>
                <c:pt idx="228">
                  <c:v>0.10998041304406198</c:v>
                </c:pt>
              </c:numCache>
            </c:numRef>
          </c:yVal>
          <c:smooth val="0"/>
          <c:extLst>
            <c:ext xmlns:c16="http://schemas.microsoft.com/office/drawing/2014/chart" uri="{C3380CC4-5D6E-409C-BE32-E72D297353CC}">
              <c16:uniqueId val="{00000000-4F27-4D4B-AF78-F5D67888D4BB}"/>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4F27-4D4B-AF78-F5D67888D4BB}"/>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'Bernstein (full data)(same coef'!$BE$1</c:f>
              <c:strCache>
                <c:ptCount val="1"/>
                <c:pt idx="0">
                  <c:v>Adj N''4</c:v>
                </c:pt>
              </c:strCache>
            </c:strRef>
          </c:tx>
          <c:spPr>
            <a:ln w="19050" cap="rnd">
              <a:noFill/>
              <a:round/>
            </a:ln>
            <a:effectLst/>
          </c:spPr>
          <c:marker>
            <c:symbol val="circle"/>
            <c:size val="5"/>
            <c:spPr>
              <a:solidFill>
                <a:schemeClr val="accent1"/>
              </a:solidFill>
              <a:ln w="9525">
                <a:solidFill>
                  <a:schemeClr val="accent1"/>
                </a:solidFill>
              </a:ln>
              <a:effectLst/>
            </c:spPr>
          </c:marker>
          <c:xVal>
            <c:numRef>
              <c:f>'Bernstein (full data)(same coef'!$AQ$2:$AQ$639</c:f>
              <c:numCache>
                <c:formatCode>General</c:formatCode>
                <c:ptCount val="638"/>
                <c:pt idx="0">
                  <c:v>0.2</c:v>
                </c:pt>
                <c:pt idx="1">
                  <c:v>0.5</c:v>
                </c:pt>
                <c:pt idx="2">
                  <c:v>1</c:v>
                </c:pt>
                <c:pt idx="3">
                  <c:v>1</c:v>
                </c:pt>
                <c:pt idx="4">
                  <c:v>1</c:v>
                </c:pt>
                <c:pt idx="5">
                  <c:v>0.33</c:v>
                </c:pt>
                <c:pt idx="6">
                  <c:v>0</c:v>
                </c:pt>
                <c:pt idx="7">
                  <c:v>0.1</c:v>
                </c:pt>
                <c:pt idx="8">
                  <c:v>0.32</c:v>
                </c:pt>
                <c:pt idx="9">
                  <c:v>0</c:v>
                </c:pt>
                <c:pt idx="10">
                  <c:v>0.03</c:v>
                </c:pt>
                <c:pt idx="11">
                  <c:v>0.03</c:v>
                </c:pt>
                <c:pt idx="12">
                  <c:v>0.15</c:v>
                </c:pt>
                <c:pt idx="13">
                  <c:v>0.59</c:v>
                </c:pt>
                <c:pt idx="14">
                  <c:v>0.22</c:v>
                </c:pt>
                <c:pt idx="15">
                  <c:v>0.53</c:v>
                </c:pt>
                <c:pt idx="16">
                  <c:v>6.9100000000000003E-3</c:v>
                </c:pt>
                <c:pt idx="17">
                  <c:v>0.32899999999999996</c:v>
                </c:pt>
                <c:pt idx="18">
                  <c:v>0.38</c:v>
                </c:pt>
                <c:pt idx="19">
                  <c:v>0.33</c:v>
                </c:pt>
                <c:pt idx="20">
                  <c:v>0.25</c:v>
                </c:pt>
                <c:pt idx="21">
                  <c:v>0.64</c:v>
                </c:pt>
                <c:pt idx="22">
                  <c:v>0.39977000000000001</c:v>
                </c:pt>
                <c:pt idx="23">
                  <c:v>0.83</c:v>
                </c:pt>
                <c:pt idx="24">
                  <c:v>0</c:v>
                </c:pt>
                <c:pt idx="25">
                  <c:v>0.45</c:v>
                </c:pt>
                <c:pt idx="26">
                  <c:v>0.06</c:v>
                </c:pt>
                <c:pt idx="27">
                  <c:v>0.38400000000000001</c:v>
                </c:pt>
                <c:pt idx="28">
                  <c:v>0.55200000000000005</c:v>
                </c:pt>
                <c:pt idx="29">
                  <c:v>0.185</c:v>
                </c:pt>
                <c:pt idx="30">
                  <c:v>0.41899999999999998</c:v>
                </c:pt>
                <c:pt idx="31">
                  <c:v>0.41899999999999998</c:v>
                </c:pt>
                <c:pt idx="32">
                  <c:v>0.08</c:v>
                </c:pt>
                <c:pt idx="33">
                  <c:v>0.11599999999999999</c:v>
                </c:pt>
                <c:pt idx="34">
                  <c:v>0.54</c:v>
                </c:pt>
                <c:pt idx="35">
                  <c:v>0.64</c:v>
                </c:pt>
                <c:pt idx="36">
                  <c:v>0.42</c:v>
                </c:pt>
                <c:pt idx="37">
                  <c:v>0.35100000000000003</c:v>
                </c:pt>
                <c:pt idx="38">
                  <c:v>0.41100000000000003</c:v>
                </c:pt>
                <c:pt idx="39">
                  <c:v>0.16164999999999999</c:v>
                </c:pt>
                <c:pt idx="40">
                  <c:v>0.41600000000000004</c:v>
                </c:pt>
                <c:pt idx="41">
                  <c:v>0.14503869999999999</c:v>
                </c:pt>
                <c:pt idx="42">
                  <c:v>0.28000000000000003</c:v>
                </c:pt>
                <c:pt idx="43">
                  <c:v>0.11199999999999999</c:v>
                </c:pt>
                <c:pt idx="44">
                  <c:v>0.34</c:v>
                </c:pt>
                <c:pt idx="45">
                  <c:v>0.57999999999999996</c:v>
                </c:pt>
                <c:pt idx="46">
                  <c:v>0.11600000000000002</c:v>
                </c:pt>
                <c:pt idx="47">
                  <c:v>0.17699999999999999</c:v>
                </c:pt>
                <c:pt idx="48">
                  <c:v>0.45</c:v>
                </c:pt>
                <c:pt idx="49">
                  <c:v>0.01</c:v>
                </c:pt>
                <c:pt idx="50">
                  <c:v>0.61</c:v>
                </c:pt>
                <c:pt idx="51">
                  <c:v>0.34</c:v>
                </c:pt>
                <c:pt idx="52">
                  <c:v>0.27500000000000002</c:v>
                </c:pt>
                <c:pt idx="53">
                  <c:v>0.41</c:v>
                </c:pt>
                <c:pt idx="54">
                  <c:v>0.31</c:v>
                </c:pt>
                <c:pt idx="55">
                  <c:v>0.39</c:v>
                </c:pt>
                <c:pt idx="56">
                  <c:v>0.43</c:v>
                </c:pt>
                <c:pt idx="57">
                  <c:v>0.54</c:v>
                </c:pt>
                <c:pt idx="58">
                  <c:v>9.4E-2</c:v>
                </c:pt>
                <c:pt idx="59">
                  <c:v>0.55700000000000005</c:v>
                </c:pt>
                <c:pt idx="60">
                  <c:v>0.44</c:v>
                </c:pt>
                <c:pt idx="61">
                  <c:v>0.37</c:v>
                </c:pt>
                <c:pt idx="62">
                  <c:v>0.48</c:v>
                </c:pt>
                <c:pt idx="63">
                  <c:v>0.16600000000000001</c:v>
                </c:pt>
                <c:pt idx="64">
                  <c:v>0.33012000000000002</c:v>
                </c:pt>
                <c:pt idx="65">
                  <c:v>0.52</c:v>
                </c:pt>
                <c:pt idx="66">
                  <c:v>0.41</c:v>
                </c:pt>
                <c:pt idx="67">
                  <c:v>0.27</c:v>
                </c:pt>
                <c:pt idx="68">
                  <c:v>0.42899999999999999</c:v>
                </c:pt>
                <c:pt idx="69">
                  <c:v>0.57999999999999996</c:v>
                </c:pt>
                <c:pt idx="70">
                  <c:v>0.56999999999999995</c:v>
                </c:pt>
                <c:pt idx="71">
                  <c:v>0.21</c:v>
                </c:pt>
                <c:pt idx="72">
                  <c:v>0.21</c:v>
                </c:pt>
                <c:pt idx="73">
                  <c:v>0.12</c:v>
                </c:pt>
                <c:pt idx="74">
                  <c:v>0.11</c:v>
                </c:pt>
                <c:pt idx="75">
                  <c:v>0.49</c:v>
                </c:pt>
                <c:pt idx="76">
                  <c:v>0.26</c:v>
                </c:pt>
                <c:pt idx="77">
                  <c:v>0.21</c:v>
                </c:pt>
                <c:pt idx="78">
                  <c:v>0.39</c:v>
                </c:pt>
                <c:pt idx="79">
                  <c:v>0.43</c:v>
                </c:pt>
                <c:pt idx="80">
                  <c:v>0.56600000000000006</c:v>
                </c:pt>
                <c:pt idx="81">
                  <c:v>0.55000000000000004</c:v>
                </c:pt>
                <c:pt idx="82">
                  <c:v>0.4</c:v>
                </c:pt>
                <c:pt idx="83">
                  <c:v>0.22</c:v>
                </c:pt>
                <c:pt idx="84">
                  <c:v>0.22</c:v>
                </c:pt>
                <c:pt idx="85">
                  <c:v>0.57999999999999996</c:v>
                </c:pt>
                <c:pt idx="86">
                  <c:v>0.15548000000000001</c:v>
                </c:pt>
                <c:pt idx="87">
                  <c:v>0.43</c:v>
                </c:pt>
                <c:pt idx="88">
                  <c:v>0.43</c:v>
                </c:pt>
                <c:pt idx="89">
                  <c:v>0.43</c:v>
                </c:pt>
                <c:pt idx="90">
                  <c:v>0.43</c:v>
                </c:pt>
                <c:pt idx="91">
                  <c:v>0.05</c:v>
                </c:pt>
                <c:pt idx="92">
                  <c:v>0.45</c:v>
                </c:pt>
                <c:pt idx="93">
                  <c:v>3.4320000000000003E-2</c:v>
                </c:pt>
                <c:pt idx="94">
                  <c:v>0.64</c:v>
                </c:pt>
                <c:pt idx="95">
                  <c:v>0.15437000000000001</c:v>
                </c:pt>
                <c:pt idx="96">
                  <c:v>0.43</c:v>
                </c:pt>
                <c:pt idx="97">
                  <c:v>9.6518700000000013E-2</c:v>
                </c:pt>
                <c:pt idx="98">
                  <c:v>4.8669999999999998E-2</c:v>
                </c:pt>
                <c:pt idx="99">
                  <c:v>0.157</c:v>
                </c:pt>
                <c:pt idx="100">
                  <c:v>0.27</c:v>
                </c:pt>
                <c:pt idx="101">
                  <c:v>0.55000000000000004</c:v>
                </c:pt>
                <c:pt idx="102">
                  <c:v>0.16763000000000003</c:v>
                </c:pt>
                <c:pt idx="103">
                  <c:v>0.28000000000000003</c:v>
                </c:pt>
                <c:pt idx="104">
                  <c:v>0.51</c:v>
                </c:pt>
                <c:pt idx="105">
                  <c:v>0.434</c:v>
                </c:pt>
                <c:pt idx="106">
                  <c:v>0.15121000000000001</c:v>
                </c:pt>
                <c:pt idx="107">
                  <c:v>0.40100999999999998</c:v>
                </c:pt>
                <c:pt idx="108">
                  <c:v>0.49</c:v>
                </c:pt>
                <c:pt idx="109">
                  <c:v>0.38799999999999996</c:v>
                </c:pt>
                <c:pt idx="110">
                  <c:v>0.38799999999999996</c:v>
                </c:pt>
                <c:pt idx="111">
                  <c:v>0.16</c:v>
                </c:pt>
                <c:pt idx="112">
                  <c:v>0.31691999999999998</c:v>
                </c:pt>
                <c:pt idx="113">
                  <c:v>0.45</c:v>
                </c:pt>
                <c:pt idx="114">
                  <c:v>0.434</c:v>
                </c:pt>
                <c:pt idx="115">
                  <c:v>0.71</c:v>
                </c:pt>
                <c:pt idx="116">
                  <c:v>0.3</c:v>
                </c:pt>
                <c:pt idx="117">
                  <c:v>0.47</c:v>
                </c:pt>
                <c:pt idx="118">
                  <c:v>0.35</c:v>
                </c:pt>
                <c:pt idx="119">
                  <c:v>0.56000000000000005</c:v>
                </c:pt>
                <c:pt idx="120">
                  <c:v>0.4</c:v>
                </c:pt>
                <c:pt idx="121">
                  <c:v>0</c:v>
                </c:pt>
                <c:pt idx="122">
                  <c:v>0.55000000000000004</c:v>
                </c:pt>
                <c:pt idx="123">
                  <c:v>0.52</c:v>
                </c:pt>
                <c:pt idx="124">
                  <c:v>0.23199999999999998</c:v>
                </c:pt>
                <c:pt idx="125">
                  <c:v>0.53</c:v>
                </c:pt>
                <c:pt idx="126">
                  <c:v>0</c:v>
                </c:pt>
                <c:pt idx="127">
                  <c:v>0.35</c:v>
                </c:pt>
                <c:pt idx="128">
                  <c:v>0.56999999999999995</c:v>
                </c:pt>
                <c:pt idx="129">
                  <c:v>0.4</c:v>
                </c:pt>
                <c:pt idx="130">
                  <c:v>0.55000000000000004</c:v>
                </c:pt>
                <c:pt idx="131">
                  <c:v>0.4</c:v>
                </c:pt>
                <c:pt idx="132">
                  <c:v>0.4</c:v>
                </c:pt>
                <c:pt idx="133">
                  <c:v>0.4</c:v>
                </c:pt>
                <c:pt idx="134">
                  <c:v>0</c:v>
                </c:pt>
                <c:pt idx="135">
                  <c:v>0.31974000000000002</c:v>
                </c:pt>
                <c:pt idx="136">
                  <c:v>0.49</c:v>
                </c:pt>
                <c:pt idx="137">
                  <c:v>0.61</c:v>
                </c:pt>
                <c:pt idx="138">
                  <c:v>0.42</c:v>
                </c:pt>
                <c:pt idx="139">
                  <c:v>0.35</c:v>
                </c:pt>
                <c:pt idx="140">
                  <c:v>0.35</c:v>
                </c:pt>
                <c:pt idx="141">
                  <c:v>0.23</c:v>
                </c:pt>
                <c:pt idx="142">
                  <c:v>0.22</c:v>
                </c:pt>
                <c:pt idx="143">
                  <c:v>0.12</c:v>
                </c:pt>
                <c:pt idx="144">
                  <c:v>0.12</c:v>
                </c:pt>
                <c:pt idx="145">
                  <c:v>0.12</c:v>
                </c:pt>
                <c:pt idx="146">
                  <c:v>0.05</c:v>
                </c:pt>
                <c:pt idx="147">
                  <c:v>0.31</c:v>
                </c:pt>
                <c:pt idx="148">
                  <c:v>0.34</c:v>
                </c:pt>
                <c:pt idx="149">
                  <c:v>0.42</c:v>
                </c:pt>
                <c:pt idx="150">
                  <c:v>0.27</c:v>
                </c:pt>
                <c:pt idx="151">
                  <c:v>0.17</c:v>
                </c:pt>
                <c:pt idx="152">
                  <c:v>0.22500000000000001</c:v>
                </c:pt>
                <c:pt idx="153">
                  <c:v>0.32</c:v>
                </c:pt>
                <c:pt idx="154">
                  <c:v>0.22</c:v>
                </c:pt>
                <c:pt idx="155">
                  <c:v>0.22</c:v>
                </c:pt>
                <c:pt idx="156">
                  <c:v>0.38</c:v>
                </c:pt>
                <c:pt idx="157">
                  <c:v>0.38</c:v>
                </c:pt>
                <c:pt idx="158">
                  <c:v>0.42700000000000005</c:v>
                </c:pt>
                <c:pt idx="159">
                  <c:v>0.22500000000000001</c:v>
                </c:pt>
                <c:pt idx="160">
                  <c:v>0.56999999999999995</c:v>
                </c:pt>
                <c:pt idx="161">
                  <c:v>0.41</c:v>
                </c:pt>
                <c:pt idx="162">
                  <c:v>0.45</c:v>
                </c:pt>
                <c:pt idx="163">
                  <c:v>7.1609999999999993E-2</c:v>
                </c:pt>
                <c:pt idx="164">
                  <c:v>0.21</c:v>
                </c:pt>
                <c:pt idx="165">
                  <c:v>0.21</c:v>
                </c:pt>
                <c:pt idx="166">
                  <c:v>0.41</c:v>
                </c:pt>
                <c:pt idx="167">
                  <c:v>0.43799999999999994</c:v>
                </c:pt>
                <c:pt idx="168">
                  <c:v>0.39700000000000002</c:v>
                </c:pt>
                <c:pt idx="169">
                  <c:v>0</c:v>
                </c:pt>
                <c:pt idx="170">
                  <c:v>0.5163278</c:v>
                </c:pt>
                <c:pt idx="171">
                  <c:v>7.0000000000000007E-2</c:v>
                </c:pt>
                <c:pt idx="172">
                  <c:v>0.75</c:v>
                </c:pt>
                <c:pt idx="173">
                  <c:v>0.63</c:v>
                </c:pt>
                <c:pt idx="174">
                  <c:v>0.26775060000000001</c:v>
                </c:pt>
                <c:pt idx="175">
                  <c:v>0.13600000000000001</c:v>
                </c:pt>
                <c:pt idx="176">
                  <c:v>0.14410000000000001</c:v>
                </c:pt>
                <c:pt idx="177">
                  <c:v>0.69</c:v>
                </c:pt>
                <c:pt idx="178">
                  <c:v>0.433</c:v>
                </c:pt>
                <c:pt idx="179">
                  <c:v>0.433</c:v>
                </c:pt>
                <c:pt idx="180">
                  <c:v>0.22159000000000004</c:v>
                </c:pt>
                <c:pt idx="181">
                  <c:v>0.7</c:v>
                </c:pt>
                <c:pt idx="182">
                  <c:v>0.35725130843291714</c:v>
                </c:pt>
                <c:pt idx="183">
                  <c:v>0.64</c:v>
                </c:pt>
                <c:pt idx="184">
                  <c:v>0.39</c:v>
                </c:pt>
                <c:pt idx="185">
                  <c:v>0.45</c:v>
                </c:pt>
                <c:pt idx="186">
                  <c:v>0.38</c:v>
                </c:pt>
                <c:pt idx="187">
                  <c:v>0.10800000000000001</c:v>
                </c:pt>
                <c:pt idx="188">
                  <c:v>0.61</c:v>
                </c:pt>
                <c:pt idx="189">
                  <c:v>0.58099999999999996</c:v>
                </c:pt>
                <c:pt idx="190">
                  <c:v>0.44</c:v>
                </c:pt>
                <c:pt idx="191">
                  <c:v>0.66</c:v>
                </c:pt>
                <c:pt idx="192">
                  <c:v>0.39204</c:v>
                </c:pt>
                <c:pt idx="193">
                  <c:v>0.51</c:v>
                </c:pt>
                <c:pt idx="194">
                  <c:v>0.41</c:v>
                </c:pt>
                <c:pt idx="195">
                  <c:v>0.69</c:v>
                </c:pt>
                <c:pt idx="196">
                  <c:v>0.42</c:v>
                </c:pt>
                <c:pt idx="197">
                  <c:v>0.72</c:v>
                </c:pt>
                <c:pt idx="198">
                  <c:v>0.26</c:v>
                </c:pt>
                <c:pt idx="199">
                  <c:v>0.28000000000000003</c:v>
                </c:pt>
                <c:pt idx="200">
                  <c:v>0.47</c:v>
                </c:pt>
                <c:pt idx="201">
                  <c:v>0.38</c:v>
                </c:pt>
                <c:pt idx="202">
                  <c:v>0.56700000000000006</c:v>
                </c:pt>
                <c:pt idx="203">
                  <c:v>0.54</c:v>
                </c:pt>
                <c:pt idx="204">
                  <c:v>0.44500000000000001</c:v>
                </c:pt>
                <c:pt idx="205">
                  <c:v>0.24199999999999999</c:v>
                </c:pt>
                <c:pt idx="206">
                  <c:v>0.43</c:v>
                </c:pt>
                <c:pt idx="207">
                  <c:v>0.14199999999999999</c:v>
                </c:pt>
                <c:pt idx="208">
                  <c:v>0.38934000000000002</c:v>
                </c:pt>
                <c:pt idx="209">
                  <c:v>0.12</c:v>
                </c:pt>
                <c:pt idx="210">
                  <c:v>0.35</c:v>
                </c:pt>
                <c:pt idx="211">
                  <c:v>0.39</c:v>
                </c:pt>
                <c:pt idx="212">
                  <c:v>0.13011</c:v>
                </c:pt>
                <c:pt idx="213">
                  <c:v>0.6</c:v>
                </c:pt>
                <c:pt idx="214">
                  <c:v>0.36</c:v>
                </c:pt>
                <c:pt idx="215">
                  <c:v>0.34</c:v>
                </c:pt>
                <c:pt idx="216">
                  <c:v>0.18</c:v>
                </c:pt>
                <c:pt idx="217">
                  <c:v>0.28000000000000003</c:v>
                </c:pt>
                <c:pt idx="218">
                  <c:v>0.28000000000000003</c:v>
                </c:pt>
                <c:pt idx="219">
                  <c:v>0.23</c:v>
                </c:pt>
                <c:pt idx="220">
                  <c:v>0.36368000523699207</c:v>
                </c:pt>
                <c:pt idx="221">
                  <c:v>0.45</c:v>
                </c:pt>
                <c:pt idx="222">
                  <c:v>0.61</c:v>
                </c:pt>
                <c:pt idx="223">
                  <c:v>0.61</c:v>
                </c:pt>
                <c:pt idx="224">
                  <c:v>0.26</c:v>
                </c:pt>
                <c:pt idx="225">
                  <c:v>0.4</c:v>
                </c:pt>
                <c:pt idx="226">
                  <c:v>0.433</c:v>
                </c:pt>
                <c:pt idx="227">
                  <c:v>0.56999999999999995</c:v>
                </c:pt>
                <c:pt idx="228">
                  <c:v>0.29499999999999998</c:v>
                </c:pt>
                <c:pt idx="229">
                  <c:v>0.56999999999999995</c:v>
                </c:pt>
                <c:pt idx="230">
                  <c:v>0.44830999999999999</c:v>
                </c:pt>
                <c:pt idx="231">
                  <c:v>0.48700000000000004</c:v>
                </c:pt>
                <c:pt idx="232">
                  <c:v>0.67</c:v>
                </c:pt>
                <c:pt idx="233">
                  <c:v>0.6</c:v>
                </c:pt>
                <c:pt idx="234">
                  <c:v>0.38412000000000002</c:v>
                </c:pt>
                <c:pt idx="235">
                  <c:v>0.66</c:v>
                </c:pt>
                <c:pt idx="236">
                  <c:v>0.52300000000000002</c:v>
                </c:pt>
                <c:pt idx="237">
                  <c:v>0.52</c:v>
                </c:pt>
                <c:pt idx="238">
                  <c:v>0.7</c:v>
                </c:pt>
                <c:pt idx="239">
                  <c:v>0.22</c:v>
                </c:pt>
                <c:pt idx="240">
                  <c:v>0.74400000000000011</c:v>
                </c:pt>
                <c:pt idx="241">
                  <c:v>0.72699999999999998</c:v>
                </c:pt>
                <c:pt idx="242">
                  <c:v>0.49</c:v>
                </c:pt>
                <c:pt idx="243">
                  <c:v>0.16</c:v>
                </c:pt>
                <c:pt idx="244">
                  <c:v>0.27</c:v>
                </c:pt>
                <c:pt idx="245">
                  <c:v>0.36771194916750011</c:v>
                </c:pt>
                <c:pt idx="246">
                  <c:v>0.41</c:v>
                </c:pt>
                <c:pt idx="247">
                  <c:v>0.7</c:v>
                </c:pt>
                <c:pt idx="248">
                  <c:v>0.51</c:v>
                </c:pt>
                <c:pt idx="249">
                  <c:v>0.62</c:v>
                </c:pt>
                <c:pt idx="250">
                  <c:v>0.38299999999999995</c:v>
                </c:pt>
                <c:pt idx="251">
                  <c:v>0.36901186004118164</c:v>
                </c:pt>
                <c:pt idx="252">
                  <c:v>0.71</c:v>
                </c:pt>
                <c:pt idx="253">
                  <c:v>0.33</c:v>
                </c:pt>
                <c:pt idx="254">
                  <c:v>0.37</c:v>
                </c:pt>
                <c:pt idx="255">
                  <c:v>0.06</c:v>
                </c:pt>
                <c:pt idx="256">
                  <c:v>0.19399999999999998</c:v>
                </c:pt>
                <c:pt idx="257">
                  <c:v>0.27</c:v>
                </c:pt>
                <c:pt idx="258">
                  <c:v>0.32</c:v>
                </c:pt>
                <c:pt idx="259">
                  <c:v>0.37</c:v>
                </c:pt>
                <c:pt idx="260">
                  <c:v>0.39</c:v>
                </c:pt>
                <c:pt idx="261">
                  <c:v>0.65</c:v>
                </c:pt>
                <c:pt idx="262">
                  <c:v>0.49</c:v>
                </c:pt>
                <c:pt idx="263">
                  <c:v>0.4</c:v>
                </c:pt>
                <c:pt idx="264">
                  <c:v>0.66099079999999999</c:v>
                </c:pt>
                <c:pt idx="265">
                  <c:v>0.1</c:v>
                </c:pt>
                <c:pt idx="266">
                  <c:v>0.38165999999999994</c:v>
                </c:pt>
                <c:pt idx="267">
                  <c:v>0.316</c:v>
                </c:pt>
                <c:pt idx="268">
                  <c:v>0.28000000000000003</c:v>
                </c:pt>
                <c:pt idx="269">
                  <c:v>0.6</c:v>
                </c:pt>
                <c:pt idx="270">
                  <c:v>0.48</c:v>
                </c:pt>
                <c:pt idx="271">
                  <c:v>0.71099999999999997</c:v>
                </c:pt>
                <c:pt idx="272">
                  <c:v>0.47</c:v>
                </c:pt>
                <c:pt idx="273">
                  <c:v>0.6</c:v>
                </c:pt>
                <c:pt idx="274">
                  <c:v>0.04</c:v>
                </c:pt>
                <c:pt idx="275">
                  <c:v>0.02</c:v>
                </c:pt>
                <c:pt idx="276">
                  <c:v>0.35</c:v>
                </c:pt>
                <c:pt idx="277">
                  <c:v>0.83</c:v>
                </c:pt>
                <c:pt idx="278">
                  <c:v>0.16</c:v>
                </c:pt>
                <c:pt idx="279">
                  <c:v>0.11</c:v>
                </c:pt>
                <c:pt idx="280">
                  <c:v>0.39700000000000002</c:v>
                </c:pt>
                <c:pt idx="281">
                  <c:v>0.24</c:v>
                </c:pt>
                <c:pt idx="282">
                  <c:v>0.46</c:v>
                </c:pt>
                <c:pt idx="283">
                  <c:v>0.34</c:v>
                </c:pt>
                <c:pt idx="284">
                  <c:v>0.29499999999999998</c:v>
                </c:pt>
                <c:pt idx="285">
                  <c:v>0.377</c:v>
                </c:pt>
                <c:pt idx="286">
                  <c:v>0.29209000000000002</c:v>
                </c:pt>
                <c:pt idx="287">
                  <c:v>0.42</c:v>
                </c:pt>
                <c:pt idx="288">
                  <c:v>0.73</c:v>
                </c:pt>
                <c:pt idx="289">
                  <c:v>0.43200000000000005</c:v>
                </c:pt>
                <c:pt idx="290">
                  <c:v>0.43200000000000005</c:v>
                </c:pt>
                <c:pt idx="291">
                  <c:v>0.33</c:v>
                </c:pt>
                <c:pt idx="292">
                  <c:v>0.39</c:v>
                </c:pt>
                <c:pt idx="293">
                  <c:v>0.45695279999999999</c:v>
                </c:pt>
                <c:pt idx="294">
                  <c:v>0.69</c:v>
                </c:pt>
                <c:pt idx="295">
                  <c:v>0.48499999999999999</c:v>
                </c:pt>
                <c:pt idx="296">
                  <c:v>0.37740833695016318</c:v>
                </c:pt>
                <c:pt idx="297">
                  <c:v>0.25</c:v>
                </c:pt>
                <c:pt idx="298">
                  <c:v>0.6</c:v>
                </c:pt>
                <c:pt idx="299">
                  <c:v>0.19899999999999998</c:v>
                </c:pt>
                <c:pt idx="300">
                  <c:v>0.47</c:v>
                </c:pt>
                <c:pt idx="301">
                  <c:v>0.41100000000000003</c:v>
                </c:pt>
                <c:pt idx="302">
                  <c:v>0.5</c:v>
                </c:pt>
                <c:pt idx="303">
                  <c:v>0.5</c:v>
                </c:pt>
                <c:pt idx="304">
                  <c:v>0.43</c:v>
                </c:pt>
                <c:pt idx="305">
                  <c:v>0.20585799999999999</c:v>
                </c:pt>
                <c:pt idx="306">
                  <c:v>0.08</c:v>
                </c:pt>
                <c:pt idx="307">
                  <c:v>0.46</c:v>
                </c:pt>
                <c:pt idx="308">
                  <c:v>0.54</c:v>
                </c:pt>
                <c:pt idx="309">
                  <c:v>0.36</c:v>
                </c:pt>
                <c:pt idx="310">
                  <c:v>0.12</c:v>
                </c:pt>
                <c:pt idx="311">
                  <c:v>0.63100000000000001</c:v>
                </c:pt>
                <c:pt idx="312">
                  <c:v>0.04</c:v>
                </c:pt>
                <c:pt idx="313">
                  <c:v>0.38</c:v>
                </c:pt>
                <c:pt idx="314">
                  <c:v>0.28688000000000002</c:v>
                </c:pt>
                <c:pt idx="315">
                  <c:v>0.48</c:v>
                </c:pt>
                <c:pt idx="316">
                  <c:v>0.38154541153488092</c:v>
                </c:pt>
                <c:pt idx="317">
                  <c:v>0.62</c:v>
                </c:pt>
                <c:pt idx="318">
                  <c:v>0.4</c:v>
                </c:pt>
                <c:pt idx="319">
                  <c:v>0.48</c:v>
                </c:pt>
                <c:pt idx="320">
                  <c:v>0.59</c:v>
                </c:pt>
                <c:pt idx="321">
                  <c:v>0.68</c:v>
                </c:pt>
                <c:pt idx="322">
                  <c:v>0.65</c:v>
                </c:pt>
                <c:pt idx="323">
                  <c:v>0.30399999999999999</c:v>
                </c:pt>
                <c:pt idx="324">
                  <c:v>0.54</c:v>
                </c:pt>
                <c:pt idx="325">
                  <c:v>0.4</c:v>
                </c:pt>
                <c:pt idx="326">
                  <c:v>0.68</c:v>
                </c:pt>
                <c:pt idx="327">
                  <c:v>0.22800000000000001</c:v>
                </c:pt>
                <c:pt idx="328">
                  <c:v>0.45</c:v>
                </c:pt>
                <c:pt idx="329">
                  <c:v>0.45</c:v>
                </c:pt>
                <c:pt idx="330">
                  <c:v>0.25</c:v>
                </c:pt>
                <c:pt idx="331">
                  <c:v>0.25</c:v>
                </c:pt>
                <c:pt idx="332">
                  <c:v>0.53</c:v>
                </c:pt>
                <c:pt idx="333">
                  <c:v>0.33500000000000002</c:v>
                </c:pt>
                <c:pt idx="334">
                  <c:v>0.94900000000000007</c:v>
                </c:pt>
                <c:pt idx="335">
                  <c:v>0.24</c:v>
                </c:pt>
                <c:pt idx="336">
                  <c:v>0.66</c:v>
                </c:pt>
                <c:pt idx="337">
                  <c:v>0.56000000000000005</c:v>
                </c:pt>
                <c:pt idx="338">
                  <c:v>0.42399999999999999</c:v>
                </c:pt>
                <c:pt idx="339">
                  <c:v>0.42399999999999999</c:v>
                </c:pt>
                <c:pt idx="340">
                  <c:v>0.79</c:v>
                </c:pt>
                <c:pt idx="341">
                  <c:v>0.81</c:v>
                </c:pt>
                <c:pt idx="342">
                  <c:v>0.45</c:v>
                </c:pt>
                <c:pt idx="343">
                  <c:v>0.38598563361471688</c:v>
                </c:pt>
                <c:pt idx="344">
                  <c:v>0.77</c:v>
                </c:pt>
                <c:pt idx="345">
                  <c:v>0.5</c:v>
                </c:pt>
                <c:pt idx="346">
                  <c:v>0.35</c:v>
                </c:pt>
                <c:pt idx="347">
                  <c:v>0.64</c:v>
                </c:pt>
                <c:pt idx="348">
                  <c:v>0.61</c:v>
                </c:pt>
                <c:pt idx="349">
                  <c:v>0.36</c:v>
                </c:pt>
                <c:pt idx="350">
                  <c:v>0.115</c:v>
                </c:pt>
                <c:pt idx="351">
                  <c:v>0.13100000000000001</c:v>
                </c:pt>
                <c:pt idx="352">
                  <c:v>0.51</c:v>
                </c:pt>
                <c:pt idx="353">
                  <c:v>0.54</c:v>
                </c:pt>
                <c:pt idx="354">
                  <c:v>0.22605550000000002</c:v>
                </c:pt>
                <c:pt idx="355">
                  <c:v>0.32</c:v>
                </c:pt>
                <c:pt idx="356">
                  <c:v>0.77099999999999991</c:v>
                </c:pt>
                <c:pt idx="357">
                  <c:v>0.28000000000000003</c:v>
                </c:pt>
                <c:pt idx="358">
                  <c:v>0.41</c:v>
                </c:pt>
                <c:pt idx="359">
                  <c:v>0.27755000000000002</c:v>
                </c:pt>
                <c:pt idx="360">
                  <c:v>0.93200000000000005</c:v>
                </c:pt>
                <c:pt idx="361">
                  <c:v>0.28999999999999998</c:v>
                </c:pt>
                <c:pt idx="362">
                  <c:v>0.34</c:v>
                </c:pt>
                <c:pt idx="363">
                  <c:v>0.55000000000000004</c:v>
                </c:pt>
                <c:pt idx="364">
                  <c:v>0.35</c:v>
                </c:pt>
                <c:pt idx="365">
                  <c:v>0.44</c:v>
                </c:pt>
                <c:pt idx="366">
                  <c:v>0.71</c:v>
                </c:pt>
                <c:pt idx="367">
                  <c:v>0.37</c:v>
                </c:pt>
                <c:pt idx="368">
                  <c:v>0.25</c:v>
                </c:pt>
                <c:pt idx="369">
                  <c:v>0.39</c:v>
                </c:pt>
                <c:pt idx="370">
                  <c:v>0.6994267999999999</c:v>
                </c:pt>
                <c:pt idx="371">
                  <c:v>0.55000000000000004</c:v>
                </c:pt>
                <c:pt idx="372">
                  <c:v>0.33</c:v>
                </c:pt>
                <c:pt idx="373">
                  <c:v>0.35899999999999999</c:v>
                </c:pt>
                <c:pt idx="374">
                  <c:v>0.43</c:v>
                </c:pt>
                <c:pt idx="375">
                  <c:v>0.13</c:v>
                </c:pt>
                <c:pt idx="376">
                  <c:v>0.56999999999999995</c:v>
                </c:pt>
                <c:pt idx="377">
                  <c:v>0.65500000000000003</c:v>
                </c:pt>
                <c:pt idx="378">
                  <c:v>0.61</c:v>
                </c:pt>
                <c:pt idx="379">
                  <c:v>0.61</c:v>
                </c:pt>
                <c:pt idx="380">
                  <c:v>0.192</c:v>
                </c:pt>
                <c:pt idx="381">
                  <c:v>0.125</c:v>
                </c:pt>
                <c:pt idx="382">
                  <c:v>0.39518350345983161</c:v>
                </c:pt>
                <c:pt idx="383">
                  <c:v>0.49</c:v>
                </c:pt>
                <c:pt idx="384">
                  <c:v>0.01</c:v>
                </c:pt>
                <c:pt idx="385">
                  <c:v>0.187</c:v>
                </c:pt>
                <c:pt idx="386">
                  <c:v>0.72</c:v>
                </c:pt>
                <c:pt idx="387">
                  <c:v>0.39690729833140176</c:v>
                </c:pt>
                <c:pt idx="388">
                  <c:v>0.6</c:v>
                </c:pt>
                <c:pt idx="389">
                  <c:v>0.62</c:v>
                </c:pt>
                <c:pt idx="390">
                  <c:v>2.9000000000000005E-2</c:v>
                </c:pt>
                <c:pt idx="391">
                  <c:v>0.88800000000000001</c:v>
                </c:pt>
                <c:pt idx="392">
                  <c:v>0.67</c:v>
                </c:pt>
                <c:pt idx="393">
                  <c:v>0.125</c:v>
                </c:pt>
                <c:pt idx="394">
                  <c:v>0.38</c:v>
                </c:pt>
                <c:pt idx="395">
                  <c:v>0.53500000000000003</c:v>
                </c:pt>
                <c:pt idx="396">
                  <c:v>0.33</c:v>
                </c:pt>
                <c:pt idx="397">
                  <c:v>0.33653</c:v>
                </c:pt>
                <c:pt idx="398">
                  <c:v>0.42</c:v>
                </c:pt>
                <c:pt idx="399">
                  <c:v>0.02</c:v>
                </c:pt>
                <c:pt idx="400">
                  <c:v>0.18096309999999999</c:v>
                </c:pt>
                <c:pt idx="401">
                  <c:v>0.56000000000000005</c:v>
                </c:pt>
                <c:pt idx="402">
                  <c:v>0.4</c:v>
                </c:pt>
                <c:pt idx="403">
                  <c:v>0.33399999999999996</c:v>
                </c:pt>
                <c:pt idx="404">
                  <c:v>0.38</c:v>
                </c:pt>
                <c:pt idx="405">
                  <c:v>0.25083709999999998</c:v>
                </c:pt>
                <c:pt idx="406">
                  <c:v>0.08</c:v>
                </c:pt>
                <c:pt idx="407">
                  <c:v>0.15</c:v>
                </c:pt>
                <c:pt idx="408">
                  <c:v>0.04</c:v>
                </c:pt>
                <c:pt idx="409">
                  <c:v>0.64</c:v>
                </c:pt>
                <c:pt idx="410">
                  <c:v>0.56000000000000005</c:v>
                </c:pt>
                <c:pt idx="411">
                  <c:v>0.47</c:v>
                </c:pt>
                <c:pt idx="412">
                  <c:v>0.38</c:v>
                </c:pt>
                <c:pt idx="413">
                  <c:v>0.32</c:v>
                </c:pt>
                <c:pt idx="414">
                  <c:v>0.38</c:v>
                </c:pt>
                <c:pt idx="415">
                  <c:v>0.38</c:v>
                </c:pt>
                <c:pt idx="416">
                  <c:v>0.44</c:v>
                </c:pt>
                <c:pt idx="417">
                  <c:v>0.28999999999999998</c:v>
                </c:pt>
                <c:pt idx="418">
                  <c:v>0.115</c:v>
                </c:pt>
                <c:pt idx="419">
                  <c:v>0.28000000000000003</c:v>
                </c:pt>
                <c:pt idx="420">
                  <c:v>0</c:v>
                </c:pt>
                <c:pt idx="421">
                  <c:v>0.71</c:v>
                </c:pt>
                <c:pt idx="422">
                  <c:v>0.40799340682654572</c:v>
                </c:pt>
                <c:pt idx="423">
                  <c:v>0.76</c:v>
                </c:pt>
                <c:pt idx="424">
                  <c:v>0.45</c:v>
                </c:pt>
                <c:pt idx="425">
                  <c:v>0.45</c:v>
                </c:pt>
                <c:pt idx="426">
                  <c:v>0.33</c:v>
                </c:pt>
                <c:pt idx="427">
                  <c:v>0.34</c:v>
                </c:pt>
                <c:pt idx="428">
                  <c:v>0.34</c:v>
                </c:pt>
                <c:pt idx="429">
                  <c:v>0.34</c:v>
                </c:pt>
                <c:pt idx="430">
                  <c:v>0.44</c:v>
                </c:pt>
                <c:pt idx="431">
                  <c:v>0.48899999999999999</c:v>
                </c:pt>
                <c:pt idx="432">
                  <c:v>0.85</c:v>
                </c:pt>
                <c:pt idx="433">
                  <c:v>0.54</c:v>
                </c:pt>
                <c:pt idx="434">
                  <c:v>0.77</c:v>
                </c:pt>
                <c:pt idx="435">
                  <c:v>0.7</c:v>
                </c:pt>
                <c:pt idx="436">
                  <c:v>0.56299999999999994</c:v>
                </c:pt>
                <c:pt idx="437">
                  <c:v>0.04</c:v>
                </c:pt>
                <c:pt idx="438">
                  <c:v>0.64</c:v>
                </c:pt>
                <c:pt idx="439">
                  <c:v>8.900000000000001E-2</c:v>
                </c:pt>
                <c:pt idx="440">
                  <c:v>0.91</c:v>
                </c:pt>
                <c:pt idx="441">
                  <c:v>0.56999999999999995</c:v>
                </c:pt>
                <c:pt idx="442">
                  <c:v>0.36499999999999999</c:v>
                </c:pt>
                <c:pt idx="443">
                  <c:v>0.25589000000000001</c:v>
                </c:pt>
                <c:pt idx="444">
                  <c:v>0.7</c:v>
                </c:pt>
                <c:pt idx="445">
                  <c:v>0.03</c:v>
                </c:pt>
                <c:pt idx="446">
                  <c:v>0.22</c:v>
                </c:pt>
                <c:pt idx="447">
                  <c:v>0.17100000000000001</c:v>
                </c:pt>
                <c:pt idx="448">
                  <c:v>0.29092199999999996</c:v>
                </c:pt>
                <c:pt idx="449">
                  <c:v>0.33857999999999999</c:v>
                </c:pt>
                <c:pt idx="450">
                  <c:v>0.33</c:v>
                </c:pt>
                <c:pt idx="451">
                  <c:v>0.6994267999999999</c:v>
                </c:pt>
                <c:pt idx="452">
                  <c:v>0.72</c:v>
                </c:pt>
                <c:pt idx="453">
                  <c:v>0.45</c:v>
                </c:pt>
                <c:pt idx="454">
                  <c:v>0.16800000000000001</c:v>
                </c:pt>
                <c:pt idx="455">
                  <c:v>9.7000000000000017E-2</c:v>
                </c:pt>
                <c:pt idx="456">
                  <c:v>0.56999999999999995</c:v>
                </c:pt>
                <c:pt idx="457">
                  <c:v>0.41</c:v>
                </c:pt>
                <c:pt idx="458">
                  <c:v>0.16899999999999998</c:v>
                </c:pt>
                <c:pt idx="459">
                  <c:v>0.19497</c:v>
                </c:pt>
                <c:pt idx="460">
                  <c:v>0.17100000000000001</c:v>
                </c:pt>
                <c:pt idx="461">
                  <c:v>0.17</c:v>
                </c:pt>
                <c:pt idx="462">
                  <c:v>0.14199999999999999</c:v>
                </c:pt>
                <c:pt idx="463">
                  <c:v>0.57999999999999996</c:v>
                </c:pt>
                <c:pt idx="464">
                  <c:v>0.79</c:v>
                </c:pt>
                <c:pt idx="465">
                  <c:v>0.41200000000000003</c:v>
                </c:pt>
                <c:pt idx="466">
                  <c:v>0.73</c:v>
                </c:pt>
                <c:pt idx="467">
                  <c:v>0.68</c:v>
                </c:pt>
                <c:pt idx="468">
                  <c:v>0.62867919999999999</c:v>
                </c:pt>
                <c:pt idx="469">
                  <c:v>0.33</c:v>
                </c:pt>
                <c:pt idx="470">
                  <c:v>0.36</c:v>
                </c:pt>
                <c:pt idx="471">
                  <c:v>0.38708140000000002</c:v>
                </c:pt>
                <c:pt idx="472">
                  <c:v>2.6000000000000002E-2</c:v>
                </c:pt>
                <c:pt idx="473">
                  <c:v>0.25114730000000002</c:v>
                </c:pt>
                <c:pt idx="474">
                  <c:v>0.26</c:v>
                </c:pt>
                <c:pt idx="475">
                  <c:v>0.51</c:v>
                </c:pt>
                <c:pt idx="476">
                  <c:v>0.34</c:v>
                </c:pt>
                <c:pt idx="477">
                  <c:v>0.34</c:v>
                </c:pt>
                <c:pt idx="478">
                  <c:v>0.69</c:v>
                </c:pt>
                <c:pt idx="479">
                  <c:v>0.73699999999999999</c:v>
                </c:pt>
                <c:pt idx="480">
                  <c:v>0.5</c:v>
                </c:pt>
                <c:pt idx="481">
                  <c:v>0.71</c:v>
                </c:pt>
                <c:pt idx="482">
                  <c:v>0.40399999999999997</c:v>
                </c:pt>
                <c:pt idx="483">
                  <c:v>0.25</c:v>
                </c:pt>
                <c:pt idx="484">
                  <c:v>0.55100000000000005</c:v>
                </c:pt>
                <c:pt idx="485">
                  <c:v>0.32</c:v>
                </c:pt>
                <c:pt idx="486">
                  <c:v>0.3</c:v>
                </c:pt>
                <c:pt idx="487">
                  <c:v>0.26</c:v>
                </c:pt>
                <c:pt idx="488">
                  <c:v>0.4314026626172337</c:v>
                </c:pt>
                <c:pt idx="489">
                  <c:v>0.31991999999999998</c:v>
                </c:pt>
                <c:pt idx="490">
                  <c:v>0.35</c:v>
                </c:pt>
                <c:pt idx="491">
                  <c:v>0.66</c:v>
                </c:pt>
                <c:pt idx="492">
                  <c:v>0.31786999999999999</c:v>
                </c:pt>
                <c:pt idx="493">
                  <c:v>0.56999999999999995</c:v>
                </c:pt>
                <c:pt idx="494">
                  <c:v>0.67</c:v>
                </c:pt>
                <c:pt idx="495">
                  <c:v>0.64</c:v>
                </c:pt>
                <c:pt idx="496">
                  <c:v>0.157</c:v>
                </c:pt>
                <c:pt idx="497">
                  <c:v>0.66711519999999991</c:v>
                </c:pt>
                <c:pt idx="498">
                  <c:v>0.18</c:v>
                </c:pt>
                <c:pt idx="499">
                  <c:v>0.38</c:v>
                </c:pt>
                <c:pt idx="500">
                  <c:v>0.66</c:v>
                </c:pt>
                <c:pt idx="501">
                  <c:v>0.29826000000000003</c:v>
                </c:pt>
                <c:pt idx="502">
                  <c:v>0.28800000000000003</c:v>
                </c:pt>
                <c:pt idx="503">
                  <c:v>0.3</c:v>
                </c:pt>
                <c:pt idx="504">
                  <c:v>0.73</c:v>
                </c:pt>
                <c:pt idx="505">
                  <c:v>0.28000000000000003</c:v>
                </c:pt>
                <c:pt idx="506">
                  <c:v>0.41899999999999998</c:v>
                </c:pt>
                <c:pt idx="507">
                  <c:v>0.33</c:v>
                </c:pt>
                <c:pt idx="508">
                  <c:v>0.62</c:v>
                </c:pt>
                <c:pt idx="509">
                  <c:v>0.32</c:v>
                </c:pt>
                <c:pt idx="510">
                  <c:v>0.45</c:v>
                </c:pt>
                <c:pt idx="511">
                  <c:v>0.15</c:v>
                </c:pt>
                <c:pt idx="512">
                  <c:v>0.62</c:v>
                </c:pt>
                <c:pt idx="513">
                  <c:v>0.75</c:v>
                </c:pt>
                <c:pt idx="514">
                  <c:v>0.16500000000000001</c:v>
                </c:pt>
                <c:pt idx="515">
                  <c:v>0.17</c:v>
                </c:pt>
                <c:pt idx="516">
                  <c:v>0.5</c:v>
                </c:pt>
                <c:pt idx="517">
                  <c:v>0.53</c:v>
                </c:pt>
                <c:pt idx="518">
                  <c:v>0.48084840000000001</c:v>
                </c:pt>
                <c:pt idx="519">
                  <c:v>0.17</c:v>
                </c:pt>
                <c:pt idx="520">
                  <c:v>0.55000000000000004</c:v>
                </c:pt>
                <c:pt idx="521">
                  <c:v>0.41</c:v>
                </c:pt>
                <c:pt idx="522">
                  <c:v>0.27</c:v>
                </c:pt>
                <c:pt idx="523">
                  <c:v>0.76</c:v>
                </c:pt>
                <c:pt idx="524">
                  <c:v>0.75800000000000001</c:v>
                </c:pt>
                <c:pt idx="525">
                  <c:v>0.74</c:v>
                </c:pt>
                <c:pt idx="526">
                  <c:v>0</c:v>
                </c:pt>
                <c:pt idx="527">
                  <c:v>0.45</c:v>
                </c:pt>
                <c:pt idx="528">
                  <c:v>0.52</c:v>
                </c:pt>
                <c:pt idx="529">
                  <c:v>0.44500000000000001</c:v>
                </c:pt>
                <c:pt idx="530">
                  <c:v>0.155</c:v>
                </c:pt>
                <c:pt idx="531">
                  <c:v>0.27600000000000002</c:v>
                </c:pt>
                <c:pt idx="532">
                  <c:v>0.43</c:v>
                </c:pt>
                <c:pt idx="533">
                  <c:v>0.28000000000000003</c:v>
                </c:pt>
                <c:pt idx="534">
                  <c:v>0.39899999999999997</c:v>
                </c:pt>
                <c:pt idx="535">
                  <c:v>0.7</c:v>
                </c:pt>
                <c:pt idx="536">
                  <c:v>0.622</c:v>
                </c:pt>
                <c:pt idx="537">
                  <c:v>0.27960000000000002</c:v>
                </c:pt>
                <c:pt idx="538">
                  <c:v>0.54</c:v>
                </c:pt>
                <c:pt idx="539">
                  <c:v>0.66</c:v>
                </c:pt>
                <c:pt idx="540">
                  <c:v>0.155</c:v>
                </c:pt>
                <c:pt idx="541">
                  <c:v>0.76</c:v>
                </c:pt>
                <c:pt idx="542">
                  <c:v>0.53</c:v>
                </c:pt>
                <c:pt idx="543">
                  <c:v>0.13</c:v>
                </c:pt>
                <c:pt idx="544">
                  <c:v>0.46</c:v>
                </c:pt>
                <c:pt idx="545">
                  <c:v>0.51316000000000006</c:v>
                </c:pt>
                <c:pt idx="546">
                  <c:v>0.64</c:v>
                </c:pt>
                <c:pt idx="547">
                  <c:v>0.75</c:v>
                </c:pt>
                <c:pt idx="548">
                  <c:v>0.28893000000000002</c:v>
                </c:pt>
                <c:pt idx="549">
                  <c:v>0.45299999999999996</c:v>
                </c:pt>
                <c:pt idx="550">
                  <c:v>0.67</c:v>
                </c:pt>
                <c:pt idx="551">
                  <c:v>0.7</c:v>
                </c:pt>
                <c:pt idx="552">
                  <c:v>0.63</c:v>
                </c:pt>
                <c:pt idx="553">
                  <c:v>0.19</c:v>
                </c:pt>
                <c:pt idx="554">
                  <c:v>0.94599999999999995</c:v>
                </c:pt>
                <c:pt idx="555">
                  <c:v>0.67</c:v>
                </c:pt>
                <c:pt idx="556">
                  <c:v>0.73</c:v>
                </c:pt>
                <c:pt idx="557">
                  <c:v>0.51</c:v>
                </c:pt>
                <c:pt idx="558">
                  <c:v>0.63</c:v>
                </c:pt>
                <c:pt idx="559">
                  <c:v>0.73</c:v>
                </c:pt>
                <c:pt idx="560">
                  <c:v>0.38</c:v>
                </c:pt>
                <c:pt idx="561">
                  <c:v>0.58390759999999997</c:v>
                </c:pt>
                <c:pt idx="562">
                  <c:v>0.68</c:v>
                </c:pt>
                <c:pt idx="563">
                  <c:v>0.32</c:v>
                </c:pt>
                <c:pt idx="564">
                  <c:v>0.62</c:v>
                </c:pt>
                <c:pt idx="565">
                  <c:v>0.66</c:v>
                </c:pt>
                <c:pt idx="566">
                  <c:v>0.2</c:v>
                </c:pt>
                <c:pt idx="567">
                  <c:v>0.39</c:v>
                </c:pt>
                <c:pt idx="568">
                  <c:v>0.27960000000000002</c:v>
                </c:pt>
                <c:pt idx="569">
                  <c:v>0.55798000000000003</c:v>
                </c:pt>
                <c:pt idx="570">
                  <c:v>0.25</c:v>
                </c:pt>
                <c:pt idx="571">
                  <c:v>0.27660000000000001</c:v>
                </c:pt>
                <c:pt idx="572">
                  <c:v>0.13</c:v>
                </c:pt>
                <c:pt idx="573">
                  <c:v>0.18600000000000003</c:v>
                </c:pt>
                <c:pt idx="574">
                  <c:v>0.68</c:v>
                </c:pt>
                <c:pt idx="575">
                  <c:v>0.39399999999999996</c:v>
                </c:pt>
                <c:pt idx="576">
                  <c:v>0.49973000000000001</c:v>
                </c:pt>
                <c:pt idx="577">
                  <c:v>0.25</c:v>
                </c:pt>
                <c:pt idx="578">
                  <c:v>0.52</c:v>
                </c:pt>
                <c:pt idx="579">
                  <c:v>0.37</c:v>
                </c:pt>
                <c:pt idx="580">
                  <c:v>0.41600000000000004</c:v>
                </c:pt>
                <c:pt idx="581">
                  <c:v>0.38</c:v>
                </c:pt>
                <c:pt idx="582">
                  <c:v>0.38</c:v>
                </c:pt>
                <c:pt idx="583">
                  <c:v>0.5</c:v>
                </c:pt>
                <c:pt idx="584">
                  <c:v>0.32899999999999996</c:v>
                </c:pt>
                <c:pt idx="585">
                  <c:v>0.436</c:v>
                </c:pt>
                <c:pt idx="586">
                  <c:v>0.40700000000000003</c:v>
                </c:pt>
                <c:pt idx="587">
                  <c:v>8.5000000000000006E-2</c:v>
                </c:pt>
                <c:pt idx="588">
                  <c:v>0.57999999999999996</c:v>
                </c:pt>
                <c:pt idx="589">
                  <c:v>0.36700000000000005</c:v>
                </c:pt>
                <c:pt idx="590">
                  <c:v>0.34734999999999999</c:v>
                </c:pt>
                <c:pt idx="591">
                  <c:v>0.46600000000000003</c:v>
                </c:pt>
                <c:pt idx="592">
                  <c:v>8.199999999999999E-2</c:v>
                </c:pt>
                <c:pt idx="593">
                  <c:v>0.27</c:v>
                </c:pt>
                <c:pt idx="594">
                  <c:v>0.37</c:v>
                </c:pt>
                <c:pt idx="595">
                  <c:v>0.37</c:v>
                </c:pt>
                <c:pt idx="596">
                  <c:v>0.1</c:v>
                </c:pt>
                <c:pt idx="597">
                  <c:v>0.73</c:v>
                </c:pt>
                <c:pt idx="598">
                  <c:v>0.11</c:v>
                </c:pt>
                <c:pt idx="599">
                  <c:v>0.49399999999999999</c:v>
                </c:pt>
                <c:pt idx="600">
                  <c:v>0.23723</c:v>
                </c:pt>
                <c:pt idx="601">
                  <c:v>0.127</c:v>
                </c:pt>
                <c:pt idx="602">
                  <c:v>8.0000000000000002E-3</c:v>
                </c:pt>
                <c:pt idx="603">
                  <c:v>0.43099999999999999</c:v>
                </c:pt>
                <c:pt idx="604">
                  <c:v>0.34100000000000003</c:v>
                </c:pt>
                <c:pt idx="605">
                  <c:v>0.61</c:v>
                </c:pt>
                <c:pt idx="606">
                  <c:v>0.3</c:v>
                </c:pt>
                <c:pt idx="607">
                  <c:v>0.68</c:v>
                </c:pt>
                <c:pt idx="608">
                  <c:v>0.35600000000000004</c:v>
                </c:pt>
                <c:pt idx="609">
                  <c:v>0.29199999999999998</c:v>
                </c:pt>
                <c:pt idx="610">
                  <c:v>0</c:v>
                </c:pt>
                <c:pt idx="611">
                  <c:v>0.43159999999999998</c:v>
                </c:pt>
                <c:pt idx="612">
                  <c:v>0.42</c:v>
                </c:pt>
                <c:pt idx="613">
                  <c:v>0.39500000000000002</c:v>
                </c:pt>
                <c:pt idx="614">
                  <c:v>0.56999999999999995</c:v>
                </c:pt>
                <c:pt idx="615">
                  <c:v>0.52</c:v>
                </c:pt>
                <c:pt idx="616">
                  <c:v>0.72</c:v>
                </c:pt>
                <c:pt idx="617">
                  <c:v>0.01</c:v>
                </c:pt>
                <c:pt idx="618">
                  <c:v>0.80799999999999994</c:v>
                </c:pt>
                <c:pt idx="619">
                  <c:v>0.63</c:v>
                </c:pt>
                <c:pt idx="620">
                  <c:v>0.46</c:v>
                </c:pt>
                <c:pt idx="621">
                  <c:v>0.14000000000000001</c:v>
                </c:pt>
                <c:pt idx="622">
                  <c:v>0.13699999999999998</c:v>
                </c:pt>
                <c:pt idx="623">
                  <c:v>0.60199999999999998</c:v>
                </c:pt>
                <c:pt idx="624">
                  <c:v>0.59</c:v>
                </c:pt>
                <c:pt idx="625">
                  <c:v>0.7</c:v>
                </c:pt>
                <c:pt idx="626">
                  <c:v>0.5</c:v>
                </c:pt>
                <c:pt idx="627">
                  <c:v>0.46</c:v>
                </c:pt>
                <c:pt idx="628">
                  <c:v>0.41</c:v>
                </c:pt>
                <c:pt idx="629">
                  <c:v>0.52</c:v>
                </c:pt>
                <c:pt idx="630">
                  <c:v>0.56999999999999995</c:v>
                </c:pt>
                <c:pt idx="631">
                  <c:v>0.46</c:v>
                </c:pt>
                <c:pt idx="632">
                  <c:v>0.65400000000000003</c:v>
                </c:pt>
                <c:pt idx="633">
                  <c:v>0.48</c:v>
                </c:pt>
                <c:pt idx="634">
                  <c:v>0.18</c:v>
                </c:pt>
                <c:pt idx="635">
                  <c:v>0.35</c:v>
                </c:pt>
                <c:pt idx="636">
                  <c:v>0.28000000000000003</c:v>
                </c:pt>
                <c:pt idx="637">
                  <c:v>0.12300000000000001</c:v>
                </c:pt>
              </c:numCache>
            </c:numRef>
          </c:xVal>
          <c:yVal>
            <c:numRef>
              <c:f>'Bernstein (full data)(same coef'!$BE$2:$BE$639</c:f>
              <c:numCache>
                <c:formatCode>General</c:formatCode>
                <c:ptCount val="638"/>
                <c:pt idx="0">
                  <c:v>0.2</c:v>
                </c:pt>
                <c:pt idx="1">
                  <c:v>0.5</c:v>
                </c:pt>
                <c:pt idx="2">
                  <c:v>1</c:v>
                </c:pt>
                <c:pt idx="3">
                  <c:v>1</c:v>
                </c:pt>
                <c:pt idx="4">
                  <c:v>1</c:v>
                </c:pt>
                <c:pt idx="5">
                  <c:v>0.33</c:v>
                </c:pt>
                <c:pt idx="6">
                  <c:v>0</c:v>
                </c:pt>
                <c:pt idx="7">
                  <c:v>0.1</c:v>
                </c:pt>
                <c:pt idx="8">
                  <c:v>0.32</c:v>
                </c:pt>
                <c:pt idx="9">
                  <c:v>0</c:v>
                </c:pt>
                <c:pt idx="10">
                  <c:v>2.9999999999999995E-2</c:v>
                </c:pt>
                <c:pt idx="11">
                  <c:v>2.9999999999999995E-2</c:v>
                </c:pt>
                <c:pt idx="12">
                  <c:v>0.15000000000000002</c:v>
                </c:pt>
                <c:pt idx="13">
                  <c:v>0.58955928420252757</c:v>
                </c:pt>
                <c:pt idx="14">
                  <c:v>0.22058823529411764</c:v>
                </c:pt>
                <c:pt idx="15">
                  <c:v>0.5308608466328496</c:v>
                </c:pt>
                <c:pt idx="16">
                  <c:v>7.7351736458709762E-3</c:v>
                </c:pt>
                <c:pt idx="17">
                  <c:v>0.32802124833997343</c:v>
                </c:pt>
                <c:pt idx="18">
                  <c:v>0.379</c:v>
                </c:pt>
                <c:pt idx="19">
                  <c:v>0.33256667178345961</c:v>
                </c:pt>
                <c:pt idx="20">
                  <c:v>0.24843945068664169</c:v>
                </c:pt>
                <c:pt idx="21">
                  <c:v>0.63836157511668534</c:v>
                </c:pt>
                <c:pt idx="22">
                  <c:v>0.40229957654106274</c:v>
                </c:pt>
                <c:pt idx="23">
                  <c:v>0.83219011605153159</c:v>
                </c:pt>
                <c:pt idx="24">
                  <c:v>2.336528825633317E-3</c:v>
                </c:pt>
                <c:pt idx="25">
                  <c:v>0.44521583128245334</c:v>
                </c:pt>
                <c:pt idx="26">
                  <c:v>6.2479913424543426E-2</c:v>
                </c:pt>
                <c:pt idx="27">
                  <c:v>0.38854715012751601</c:v>
                </c:pt>
                <c:pt idx="28">
                  <c:v>0.54719964236515106</c:v>
                </c:pt>
                <c:pt idx="29">
                  <c:v>0.18105849582172701</c:v>
                </c:pt>
                <c:pt idx="30">
                  <c:v>0.4158706450834575</c:v>
                </c:pt>
                <c:pt idx="31">
                  <c:v>0.4158706450834575</c:v>
                </c:pt>
                <c:pt idx="32">
                  <c:v>7.575757575757576E-2</c:v>
                </c:pt>
                <c:pt idx="33">
                  <c:v>0.1111111111111111</c:v>
                </c:pt>
                <c:pt idx="34">
                  <c:v>0.5430504362461257</c:v>
                </c:pt>
                <c:pt idx="35">
                  <c:v>0.63630096628625155</c:v>
                </c:pt>
                <c:pt idx="36">
                  <c:v>0.41299921386166405</c:v>
                </c:pt>
                <c:pt idx="37">
                  <c:v>0.34589502018842533</c:v>
                </c:pt>
                <c:pt idx="38">
                  <c:v>0.4161473472922555</c:v>
                </c:pt>
                <c:pt idx="39">
                  <c:v>0.16700000000000004</c:v>
                </c:pt>
                <c:pt idx="40">
                  <c:v>0.41043723554301831</c:v>
                </c:pt>
                <c:pt idx="41">
                  <c:v>0.13946115793410221</c:v>
                </c:pt>
                <c:pt idx="42">
                  <c:v>0.2857142857142857</c:v>
                </c:pt>
                <c:pt idx="43">
                  <c:v>0.10619469026548671</c:v>
                </c:pt>
                <c:pt idx="44">
                  <c:v>0.34581497797356825</c:v>
                </c:pt>
                <c:pt idx="45">
                  <c:v>0.57302919088593052</c:v>
                </c:pt>
                <c:pt idx="46">
                  <c:v>0.10999999999999999</c:v>
                </c:pt>
                <c:pt idx="47">
                  <c:v>0.17096018735362997</c:v>
                </c:pt>
                <c:pt idx="48">
                  <c:v>0.4445567491497574</c:v>
                </c:pt>
                <c:pt idx="49">
                  <c:v>1.6483516483516484E-2</c:v>
                </c:pt>
                <c:pt idx="50">
                  <c:v>0.60229156000644779</c:v>
                </c:pt>
                <c:pt idx="51">
                  <c:v>0.33333333333333331</c:v>
                </c:pt>
                <c:pt idx="52">
                  <c:v>0.28199999999999997</c:v>
                </c:pt>
                <c:pt idx="53">
                  <c:v>0.41552839009506598</c:v>
                </c:pt>
                <c:pt idx="54">
                  <c:v>0.31732168850072778</c:v>
                </c:pt>
                <c:pt idx="55">
                  <c:v>0.39903775250667761</c:v>
                </c:pt>
                <c:pt idx="56">
                  <c:v>0.43963038110268782</c:v>
                </c:pt>
                <c:pt idx="57">
                  <c:v>0.53010906197437746</c:v>
                </c:pt>
                <c:pt idx="58">
                  <c:v>0.1025273224043716</c:v>
                </c:pt>
                <c:pt idx="59">
                  <c:v>0.54719964236515106</c:v>
                </c:pt>
                <c:pt idx="60">
                  <c:v>0.44871794871794873</c:v>
                </c:pt>
                <c:pt idx="61">
                  <c:v>0.37899999999999995</c:v>
                </c:pt>
                <c:pt idx="62">
                  <c:v>0.46875471620858106</c:v>
                </c:pt>
                <c:pt idx="63">
                  <c:v>0.15666666666666665</c:v>
                </c:pt>
                <c:pt idx="64">
                  <c:v>0.32074000000000003</c:v>
                </c:pt>
                <c:pt idx="65">
                  <c:v>0.5308608466328496</c:v>
                </c:pt>
                <c:pt idx="66">
                  <c:v>0.41846181026749452</c:v>
                </c:pt>
                <c:pt idx="67">
                  <c:v>0.26041666666666663</c:v>
                </c:pt>
                <c:pt idx="68">
                  <c:v>0.41804590979269002</c:v>
                </c:pt>
                <c:pt idx="69">
                  <c:v>0.5705748278035998</c:v>
                </c:pt>
                <c:pt idx="70">
                  <c:v>0.56136640782750136</c:v>
                </c:pt>
                <c:pt idx="71">
                  <c:v>0.2</c:v>
                </c:pt>
                <c:pt idx="72">
                  <c:v>0.2</c:v>
                </c:pt>
                <c:pt idx="73">
                  <c:v>0.11</c:v>
                </c:pt>
                <c:pt idx="74">
                  <c:v>0.1</c:v>
                </c:pt>
                <c:pt idx="75">
                  <c:v>0.5</c:v>
                </c:pt>
                <c:pt idx="76">
                  <c:v>0.25</c:v>
                </c:pt>
                <c:pt idx="77">
                  <c:v>0.19999999999999998</c:v>
                </c:pt>
                <c:pt idx="78">
                  <c:v>0.40000000000000008</c:v>
                </c:pt>
                <c:pt idx="79">
                  <c:v>0.41881806544491323</c:v>
                </c:pt>
                <c:pt idx="80">
                  <c:v>0.55493135075422606</c:v>
                </c:pt>
                <c:pt idx="81">
                  <c:v>0.53813981790834198</c:v>
                </c:pt>
                <c:pt idx="82">
                  <c:v>0.39048409926451211</c:v>
                </c:pt>
                <c:pt idx="83">
                  <c:v>0.23153041936655311</c:v>
                </c:pt>
                <c:pt idx="84">
                  <c:v>0.23153041936655311</c:v>
                </c:pt>
                <c:pt idx="85">
                  <c:v>0.57097629135778127</c:v>
                </c:pt>
                <c:pt idx="86">
                  <c:v>0.16700000000000004</c:v>
                </c:pt>
                <c:pt idx="87">
                  <c:v>0.41681195301902951</c:v>
                </c:pt>
                <c:pt idx="88">
                  <c:v>0.41681195301902951</c:v>
                </c:pt>
                <c:pt idx="89">
                  <c:v>0.41681195301902951</c:v>
                </c:pt>
                <c:pt idx="90">
                  <c:v>0.41676949013744402</c:v>
                </c:pt>
                <c:pt idx="91">
                  <c:v>6.1855670103092786E-2</c:v>
                </c:pt>
                <c:pt idx="92">
                  <c:v>0.43963038110268782</c:v>
                </c:pt>
                <c:pt idx="93">
                  <c:v>2.2235565803807849E-2</c:v>
                </c:pt>
                <c:pt idx="94">
                  <c:v>0.62750323322604928</c:v>
                </c:pt>
                <c:pt idx="95">
                  <c:v>0.16700000000000004</c:v>
                </c:pt>
                <c:pt idx="96">
                  <c:v>0.41666666666666663</c:v>
                </c:pt>
                <c:pt idx="97">
                  <c:v>8.3080858159622503E-2</c:v>
                </c:pt>
                <c:pt idx="98">
                  <c:v>3.5169999999999993E-2</c:v>
                </c:pt>
                <c:pt idx="99">
                  <c:v>0.17063492063492061</c:v>
                </c:pt>
                <c:pt idx="100">
                  <c:v>0.25511875511875509</c:v>
                </c:pt>
                <c:pt idx="101">
                  <c:v>0.56479160426126929</c:v>
                </c:pt>
                <c:pt idx="102">
                  <c:v>0.18269728070693125</c:v>
                </c:pt>
                <c:pt idx="103">
                  <c:v>0.29514824797843664</c:v>
                </c:pt>
                <c:pt idx="104">
                  <c:v>0.49466248037676602</c:v>
                </c:pt>
                <c:pt idx="105">
                  <c:v>0.41725297936418188</c:v>
                </c:pt>
                <c:pt idx="106">
                  <c:v>0.16700000000000004</c:v>
                </c:pt>
                <c:pt idx="107">
                  <c:v>0.41533082100711183</c:v>
                </c:pt>
                <c:pt idx="108">
                  <c:v>0.47479537143856765</c:v>
                </c:pt>
                <c:pt idx="109">
                  <c:v>0.36903883057655557</c:v>
                </c:pt>
                <c:pt idx="110">
                  <c:v>0.36903883057655557</c:v>
                </c:pt>
                <c:pt idx="111">
                  <c:v>0.17700000000000002</c:v>
                </c:pt>
                <c:pt idx="112">
                  <c:v>0.33400000000000002</c:v>
                </c:pt>
                <c:pt idx="113">
                  <c:v>0.4323625032869492</c:v>
                </c:pt>
                <c:pt idx="114">
                  <c:v>0.41661161925639278</c:v>
                </c:pt>
                <c:pt idx="115">
                  <c:v>0.69277154043764855</c:v>
                </c:pt>
                <c:pt idx="116">
                  <c:v>0.28477799483414523</c:v>
                </c:pt>
                <c:pt idx="117">
                  <c:v>0.45278628362562273</c:v>
                </c:pt>
                <c:pt idx="118">
                  <c:v>0.33373982000584218</c:v>
                </c:pt>
                <c:pt idx="119">
                  <c:v>0.54245023597035358</c:v>
                </c:pt>
                <c:pt idx="120">
                  <c:v>0.41636976442003343</c:v>
                </c:pt>
                <c:pt idx="121">
                  <c:v>1.7835199923335966E-2</c:v>
                </c:pt>
                <c:pt idx="122">
                  <c:v>0.53010906197437746</c:v>
                </c:pt>
                <c:pt idx="123">
                  <c:v>0.53834115805946792</c:v>
                </c:pt>
                <c:pt idx="124">
                  <c:v>0.25043782837127848</c:v>
                </c:pt>
                <c:pt idx="125">
                  <c:v>0.54824771502261838</c:v>
                </c:pt>
                <c:pt idx="126">
                  <c:v>1.8467427996357467E-2</c:v>
                </c:pt>
                <c:pt idx="127">
                  <c:v>0.33256667178345961</c:v>
                </c:pt>
                <c:pt idx="128">
                  <c:v>0.55233083244991821</c:v>
                </c:pt>
                <c:pt idx="129">
                  <c:v>0.41856044107477375</c:v>
                </c:pt>
                <c:pt idx="130">
                  <c:v>0.57097629135778127</c:v>
                </c:pt>
                <c:pt idx="131">
                  <c:v>0.4188002433510768</c:v>
                </c:pt>
                <c:pt idx="132">
                  <c:v>0.41828189037090852</c:v>
                </c:pt>
                <c:pt idx="133">
                  <c:v>0.41846181026749452</c:v>
                </c:pt>
                <c:pt idx="134">
                  <c:v>1.9654324389068178E-2</c:v>
                </c:pt>
                <c:pt idx="135">
                  <c:v>0.29994999999999999</c:v>
                </c:pt>
                <c:pt idx="136">
                  <c:v>0.51141239979772646</c:v>
                </c:pt>
                <c:pt idx="137">
                  <c:v>0.62842082478189698</c:v>
                </c:pt>
                <c:pt idx="138">
                  <c:v>0.40000000000000008</c:v>
                </c:pt>
                <c:pt idx="139">
                  <c:v>0.33</c:v>
                </c:pt>
                <c:pt idx="140">
                  <c:v>0.33</c:v>
                </c:pt>
                <c:pt idx="141">
                  <c:v>0.25</c:v>
                </c:pt>
                <c:pt idx="142">
                  <c:v>0.2</c:v>
                </c:pt>
                <c:pt idx="143">
                  <c:v>0.1</c:v>
                </c:pt>
                <c:pt idx="144">
                  <c:v>0.1</c:v>
                </c:pt>
                <c:pt idx="145">
                  <c:v>0.1</c:v>
                </c:pt>
                <c:pt idx="146">
                  <c:v>2.9999999999999995E-2</c:v>
                </c:pt>
                <c:pt idx="147">
                  <c:v>0.33</c:v>
                </c:pt>
                <c:pt idx="148">
                  <c:v>0.32</c:v>
                </c:pt>
                <c:pt idx="149">
                  <c:v>0.39999999999999997</c:v>
                </c:pt>
                <c:pt idx="150">
                  <c:v>0.25</c:v>
                </c:pt>
                <c:pt idx="151">
                  <c:v>0.15</c:v>
                </c:pt>
                <c:pt idx="152">
                  <c:v>0.20499999999999999</c:v>
                </c:pt>
                <c:pt idx="153">
                  <c:v>0.3</c:v>
                </c:pt>
                <c:pt idx="154">
                  <c:v>0.19999999999999998</c:v>
                </c:pt>
                <c:pt idx="155">
                  <c:v>0.19999999999999998</c:v>
                </c:pt>
                <c:pt idx="156">
                  <c:v>0.40000000000000008</c:v>
                </c:pt>
                <c:pt idx="157">
                  <c:v>0.40000000000000008</c:v>
                </c:pt>
                <c:pt idx="158">
                  <c:v>0.44521583128245334</c:v>
                </c:pt>
                <c:pt idx="159">
                  <c:v>0.20481927710843373</c:v>
                </c:pt>
                <c:pt idx="160">
                  <c:v>0.54834479584185492</c:v>
                </c:pt>
                <c:pt idx="161">
                  <c:v>0.39048409926451211</c:v>
                </c:pt>
                <c:pt idx="162">
                  <c:v>0.46875471620858106</c:v>
                </c:pt>
                <c:pt idx="163">
                  <c:v>5.0593758821704471E-2</c:v>
                </c:pt>
                <c:pt idx="164">
                  <c:v>0.18867924528301888</c:v>
                </c:pt>
                <c:pt idx="165">
                  <c:v>0.18867924528301888</c:v>
                </c:pt>
                <c:pt idx="166">
                  <c:v>0.43237703463327348</c:v>
                </c:pt>
                <c:pt idx="167">
                  <c:v>0.41646175167419774</c:v>
                </c:pt>
                <c:pt idx="168">
                  <c:v>0.41843971631205673</c:v>
                </c:pt>
                <c:pt idx="169">
                  <c:v>2.1862409451480568E-2</c:v>
                </c:pt>
                <c:pt idx="170">
                  <c:v>0.49466192170818513</c:v>
                </c:pt>
                <c:pt idx="171">
                  <c:v>9.1919674874491999E-2</c:v>
                </c:pt>
                <c:pt idx="172">
                  <c:v>0.77367522153553325</c:v>
                </c:pt>
                <c:pt idx="173">
                  <c:v>0.60903974796110405</c:v>
                </c:pt>
                <c:pt idx="174">
                  <c:v>0.29027962682016528</c:v>
                </c:pt>
                <c:pt idx="175">
                  <c:v>0.15870496746548168</c:v>
                </c:pt>
                <c:pt idx="176">
                  <c:v>0.16700000000000004</c:v>
                </c:pt>
                <c:pt idx="177">
                  <c:v>0.66799881951892182</c:v>
                </c:pt>
                <c:pt idx="178">
                  <c:v>0.41157691427892512</c:v>
                </c:pt>
                <c:pt idx="179">
                  <c:v>0.41157691427892512</c:v>
                </c:pt>
                <c:pt idx="180">
                  <c:v>0.19811999999999999</c:v>
                </c:pt>
                <c:pt idx="181">
                  <c:v>0.72497442721112892</c:v>
                </c:pt>
                <c:pt idx="182">
                  <c:v>0.3334166458385403</c:v>
                </c:pt>
                <c:pt idx="183">
                  <c:v>0.66395965863878548</c:v>
                </c:pt>
                <c:pt idx="184">
                  <c:v>0.41432603648764282</c:v>
                </c:pt>
                <c:pt idx="185">
                  <c:v>0.42561983471074383</c:v>
                </c:pt>
                <c:pt idx="186">
                  <c:v>0.40458015267175568</c:v>
                </c:pt>
                <c:pt idx="187">
                  <c:v>8.3333333333333329E-2</c:v>
                </c:pt>
                <c:pt idx="188">
                  <c:v>0.63630096628625155</c:v>
                </c:pt>
                <c:pt idx="189">
                  <c:v>0.55493135075422606</c:v>
                </c:pt>
                <c:pt idx="190">
                  <c:v>0.41432603648764282</c:v>
                </c:pt>
                <c:pt idx="191">
                  <c:v>0.68750408685693387</c:v>
                </c:pt>
                <c:pt idx="192">
                  <c:v>0.41685456001723131</c:v>
                </c:pt>
                <c:pt idx="193">
                  <c:v>0.48441864229556253</c:v>
                </c:pt>
                <c:pt idx="194">
                  <c:v>0.43791534648018354</c:v>
                </c:pt>
                <c:pt idx="195">
                  <c:v>0.66371438056329612</c:v>
                </c:pt>
                <c:pt idx="196">
                  <c:v>0.44521583128245334</c:v>
                </c:pt>
                <c:pt idx="197">
                  <c:v>0.69277154043764855</c:v>
                </c:pt>
                <c:pt idx="198">
                  <c:v>0.23255813953488372</c:v>
                </c:pt>
                <c:pt idx="199">
                  <c:v>0.30769230769230771</c:v>
                </c:pt>
                <c:pt idx="200">
                  <c:v>0.44379790443017919</c:v>
                </c:pt>
                <c:pt idx="201">
                  <c:v>0.40799999999999997</c:v>
                </c:pt>
                <c:pt idx="202">
                  <c:v>0.53745122208582108</c:v>
                </c:pt>
                <c:pt idx="203">
                  <c:v>0.56750086248967768</c:v>
                </c:pt>
                <c:pt idx="204">
                  <c:v>0.41644344357045032</c:v>
                </c:pt>
                <c:pt idx="205">
                  <c:v>0.2134796238244514</c:v>
                </c:pt>
                <c:pt idx="206">
                  <c:v>0.45965378108528171</c:v>
                </c:pt>
                <c:pt idx="207">
                  <c:v>0.17063492063492061</c:v>
                </c:pt>
                <c:pt idx="208">
                  <c:v>0.41681195301902951</c:v>
                </c:pt>
                <c:pt idx="209">
                  <c:v>0.15087330820319417</c:v>
                </c:pt>
                <c:pt idx="210">
                  <c:v>0.32051282051282048</c:v>
                </c:pt>
                <c:pt idx="211">
                  <c:v>0.41846181026749452</c:v>
                </c:pt>
                <c:pt idx="212">
                  <c:v>0.10038999999999998</c:v>
                </c:pt>
                <c:pt idx="213">
                  <c:v>0.5705748278035998</c:v>
                </c:pt>
                <c:pt idx="214">
                  <c:v>0.330188679245283</c:v>
                </c:pt>
                <c:pt idx="215">
                  <c:v>0.37</c:v>
                </c:pt>
                <c:pt idx="216">
                  <c:v>0.15</c:v>
                </c:pt>
                <c:pt idx="217">
                  <c:v>0.25</c:v>
                </c:pt>
                <c:pt idx="218">
                  <c:v>0.25</c:v>
                </c:pt>
                <c:pt idx="219">
                  <c:v>0.19999999999999998</c:v>
                </c:pt>
                <c:pt idx="220">
                  <c:v>0.33366658335416138</c:v>
                </c:pt>
                <c:pt idx="221">
                  <c:v>0.47893753184490734</c:v>
                </c:pt>
                <c:pt idx="222">
                  <c:v>0.57844043644579535</c:v>
                </c:pt>
                <c:pt idx="223">
                  <c:v>0.58017035285700536</c:v>
                </c:pt>
                <c:pt idx="224">
                  <c:v>0.29054188044726292</c:v>
                </c:pt>
                <c:pt idx="225">
                  <c:v>0.37020153508732362</c:v>
                </c:pt>
                <c:pt idx="226">
                  <c:v>0.40371745099455575</c:v>
                </c:pt>
                <c:pt idx="227">
                  <c:v>0.53738191193644502</c:v>
                </c:pt>
                <c:pt idx="228">
                  <c:v>0.32755224889105228</c:v>
                </c:pt>
                <c:pt idx="229">
                  <c:v>0.53846153846153844</c:v>
                </c:pt>
                <c:pt idx="230">
                  <c:v>0.41644344357045032</c:v>
                </c:pt>
                <c:pt idx="231">
                  <c:v>0.45516852277110065</c:v>
                </c:pt>
                <c:pt idx="232">
                  <c:v>0.63836157511668534</c:v>
                </c:pt>
                <c:pt idx="233">
                  <c:v>0.56799901521768015</c:v>
                </c:pt>
                <c:pt idx="234">
                  <c:v>0.41644344357045032</c:v>
                </c:pt>
                <c:pt idx="235">
                  <c:v>0.69329486400929352</c:v>
                </c:pt>
                <c:pt idx="236">
                  <c:v>0.55493135075422606</c:v>
                </c:pt>
                <c:pt idx="237">
                  <c:v>0.48723897911832947</c:v>
                </c:pt>
                <c:pt idx="238">
                  <c:v>0.66810933283470697</c:v>
                </c:pt>
                <c:pt idx="239">
                  <c:v>0.18724492012360777</c:v>
                </c:pt>
                <c:pt idx="240">
                  <c:v>0.71216567124160013</c:v>
                </c:pt>
                <c:pt idx="241">
                  <c:v>0.69464397110131737</c:v>
                </c:pt>
                <c:pt idx="242">
                  <c:v>0.45625161513115681</c:v>
                </c:pt>
                <c:pt idx="243">
                  <c:v>0.19402985074626866</c:v>
                </c:pt>
                <c:pt idx="244">
                  <c:v>0.23584905660377359</c:v>
                </c:pt>
                <c:pt idx="245">
                  <c:v>0.3334166458385403</c:v>
                </c:pt>
                <c:pt idx="246">
                  <c:v>0.44444444444444442</c:v>
                </c:pt>
                <c:pt idx="247">
                  <c:v>0.66633994042365741</c:v>
                </c:pt>
                <c:pt idx="248">
                  <c:v>0.54500000000000004</c:v>
                </c:pt>
                <c:pt idx="249">
                  <c:v>0.58519140396423841</c:v>
                </c:pt>
                <c:pt idx="250">
                  <c:v>0.41681195301902951</c:v>
                </c:pt>
                <c:pt idx="251">
                  <c:v>0.3334166458385403</c:v>
                </c:pt>
                <c:pt idx="252">
                  <c:v>0.67467385985915196</c:v>
                </c:pt>
                <c:pt idx="253">
                  <c:v>0.29411764705882354</c:v>
                </c:pt>
                <c:pt idx="254">
                  <c:v>0.33410672853828305</c:v>
                </c:pt>
                <c:pt idx="255">
                  <c:v>9.6721103937207231E-2</c:v>
                </c:pt>
                <c:pt idx="256">
                  <c:v>0.23079871224896517</c:v>
                </c:pt>
                <c:pt idx="257">
                  <c:v>0.23191769974382101</c:v>
                </c:pt>
                <c:pt idx="258">
                  <c:v>0.28301886792452829</c:v>
                </c:pt>
                <c:pt idx="259">
                  <c:v>0.33300000000000002</c:v>
                </c:pt>
                <c:pt idx="260">
                  <c:v>0.35294117647058826</c:v>
                </c:pt>
                <c:pt idx="261">
                  <c:v>0.61195894147480479</c:v>
                </c:pt>
                <c:pt idx="262">
                  <c:v>0.45278628362562273</c:v>
                </c:pt>
                <c:pt idx="263">
                  <c:v>0.36231884057971009</c:v>
                </c:pt>
                <c:pt idx="264">
                  <c:v>0.62207901440348357</c:v>
                </c:pt>
                <c:pt idx="265">
                  <c:v>0.13784144371883997</c:v>
                </c:pt>
                <c:pt idx="266">
                  <c:v>0.41842429353628324</c:v>
                </c:pt>
                <c:pt idx="267">
                  <c:v>0.35598422714661376</c:v>
                </c:pt>
                <c:pt idx="268">
                  <c:v>0.24154589371980673</c:v>
                </c:pt>
                <c:pt idx="269">
                  <c:v>0.56099621756267548</c:v>
                </c:pt>
                <c:pt idx="270">
                  <c:v>0.44142259414225948</c:v>
                </c:pt>
                <c:pt idx="271">
                  <c:v>0.67330949168405796</c:v>
                </c:pt>
                <c:pt idx="272">
                  <c:v>0.43237703463327348</c:v>
                </c:pt>
                <c:pt idx="273">
                  <c:v>0.56077557720801019</c:v>
                </c:pt>
                <c:pt idx="274">
                  <c:v>7.874015748031496E-2</c:v>
                </c:pt>
                <c:pt idx="275">
                  <c:v>5.8823529411764705E-2</c:v>
                </c:pt>
                <c:pt idx="276">
                  <c:v>0.3888888888888889</c:v>
                </c:pt>
                <c:pt idx="277">
                  <c:v>0.79197433544915563</c:v>
                </c:pt>
                <c:pt idx="278">
                  <c:v>0.11957725683835707</c:v>
                </c:pt>
                <c:pt idx="279">
                  <c:v>0.14942528735632185</c:v>
                </c:pt>
                <c:pt idx="280">
                  <c:v>0.35714285714285715</c:v>
                </c:pt>
                <c:pt idx="281">
                  <c:v>0.2</c:v>
                </c:pt>
                <c:pt idx="282">
                  <c:v>0.41891371796477922</c:v>
                </c:pt>
                <c:pt idx="283">
                  <c:v>0.29917184265010355</c:v>
                </c:pt>
                <c:pt idx="284">
                  <c:v>0.25391849529780564</c:v>
                </c:pt>
                <c:pt idx="285">
                  <c:v>0.41681195301902951</c:v>
                </c:pt>
                <c:pt idx="286">
                  <c:v>0.33400000000000002</c:v>
                </c:pt>
                <c:pt idx="287">
                  <c:v>0.46049051475564168</c:v>
                </c:pt>
                <c:pt idx="288">
                  <c:v>0.68827840818938069</c:v>
                </c:pt>
                <c:pt idx="289">
                  <c:v>0.39082029366396931</c:v>
                </c:pt>
                <c:pt idx="290">
                  <c:v>0.39082029366396931</c:v>
                </c:pt>
                <c:pt idx="291">
                  <c:v>0.28735632183908044</c:v>
                </c:pt>
                <c:pt idx="292">
                  <c:v>0.4323625032869492</c:v>
                </c:pt>
                <c:pt idx="293">
                  <c:v>0.41194180705488387</c:v>
                </c:pt>
                <c:pt idx="294">
                  <c:v>0.64758199995295773</c:v>
                </c:pt>
                <c:pt idx="295">
                  <c:v>0.52803713955777898</c:v>
                </c:pt>
                <c:pt idx="296">
                  <c:v>0.3334166458385403</c:v>
                </c:pt>
                <c:pt idx="297">
                  <c:v>0.29588733239274312</c:v>
                </c:pt>
                <c:pt idx="298">
                  <c:v>0.55493135075422606</c:v>
                </c:pt>
                <c:pt idx="299">
                  <c:v>0.24368231046931407</c:v>
                </c:pt>
                <c:pt idx="300">
                  <c:v>0.42517847336628228</c:v>
                </c:pt>
                <c:pt idx="301">
                  <c:v>0.36555236560408083</c:v>
                </c:pt>
                <c:pt idx="302">
                  <c:v>0.45405612032143716</c:v>
                </c:pt>
                <c:pt idx="303">
                  <c:v>0.45405612032143716</c:v>
                </c:pt>
                <c:pt idx="304">
                  <c:v>0.4751360654985774</c:v>
                </c:pt>
                <c:pt idx="305">
                  <c:v>0.25133689839572193</c:v>
                </c:pt>
                <c:pt idx="306">
                  <c:v>0.12561184921492596</c:v>
                </c:pt>
                <c:pt idx="307">
                  <c:v>0.41432603648764282</c:v>
                </c:pt>
                <c:pt idx="308">
                  <c:v>0.49410314977196756</c:v>
                </c:pt>
                <c:pt idx="309">
                  <c:v>0.31411530815109345</c:v>
                </c:pt>
                <c:pt idx="310">
                  <c:v>0.16666666666666666</c:v>
                </c:pt>
                <c:pt idx="311">
                  <c:v>0.67879112346146209</c:v>
                </c:pt>
                <c:pt idx="312">
                  <c:v>8.6956521739130432E-2</c:v>
                </c:pt>
                <c:pt idx="313">
                  <c:v>0.33300000000000002</c:v>
                </c:pt>
                <c:pt idx="314">
                  <c:v>0.33400000000000002</c:v>
                </c:pt>
                <c:pt idx="315">
                  <c:v>0.52575404326177411</c:v>
                </c:pt>
                <c:pt idx="316">
                  <c:v>0.33366658335416138</c:v>
                </c:pt>
                <c:pt idx="317">
                  <c:v>0.66809171333865713</c:v>
                </c:pt>
                <c:pt idx="318">
                  <c:v>0.35199999999999998</c:v>
                </c:pt>
                <c:pt idx="319">
                  <c:v>0.52691489292641613</c:v>
                </c:pt>
                <c:pt idx="320">
                  <c:v>0.63836157511668534</c:v>
                </c:pt>
                <c:pt idx="321">
                  <c:v>0.63014081050335391</c:v>
                </c:pt>
                <c:pt idx="322">
                  <c:v>0.60193317808269575</c:v>
                </c:pt>
                <c:pt idx="323">
                  <c:v>0.25511875511875509</c:v>
                </c:pt>
                <c:pt idx="324">
                  <c:v>0.4914203136030531</c:v>
                </c:pt>
                <c:pt idx="325">
                  <c:v>0.44915332906269451</c:v>
                </c:pt>
                <c:pt idx="326">
                  <c:v>0.62904728368151452</c:v>
                </c:pt>
                <c:pt idx="327">
                  <c:v>0.27795450930491489</c:v>
                </c:pt>
                <c:pt idx="328">
                  <c:v>0.5</c:v>
                </c:pt>
                <c:pt idx="329">
                  <c:v>0.5</c:v>
                </c:pt>
                <c:pt idx="330">
                  <c:v>0.2</c:v>
                </c:pt>
                <c:pt idx="331">
                  <c:v>0.19999999999999998</c:v>
                </c:pt>
                <c:pt idx="332">
                  <c:v>0.47764542383428749</c:v>
                </c:pt>
                <c:pt idx="333">
                  <c:v>0.38692330973507194</c:v>
                </c:pt>
                <c:pt idx="334">
                  <c:v>1</c:v>
                </c:pt>
                <c:pt idx="335">
                  <c:v>0.18867924528301888</c:v>
                </c:pt>
                <c:pt idx="336">
                  <c:v>0.71207686281976912</c:v>
                </c:pt>
                <c:pt idx="337">
                  <c:v>0.50666353796236718</c:v>
                </c:pt>
                <c:pt idx="338">
                  <c:v>0.37283397845149863</c:v>
                </c:pt>
                <c:pt idx="339">
                  <c:v>0.37283397845149863</c:v>
                </c:pt>
                <c:pt idx="340">
                  <c:v>0.84369620228778441</c:v>
                </c:pt>
                <c:pt idx="341">
                  <c:v>0.86399172704272087</c:v>
                </c:pt>
                <c:pt idx="342">
                  <c:v>0.50180030250004082</c:v>
                </c:pt>
                <c:pt idx="343">
                  <c:v>0.3334166458385403</c:v>
                </c:pt>
                <c:pt idx="344">
                  <c:v>0.71868408244025583</c:v>
                </c:pt>
                <c:pt idx="345">
                  <c:v>0.44698564038839395</c:v>
                </c:pt>
                <c:pt idx="346">
                  <c:v>0.40454279630890461</c:v>
                </c:pt>
                <c:pt idx="347">
                  <c:v>0.69394891759005151</c:v>
                </c:pt>
                <c:pt idx="348">
                  <c:v>0.55524754946136246</c:v>
                </c:pt>
                <c:pt idx="349">
                  <c:v>0.41432603648764282</c:v>
                </c:pt>
                <c:pt idx="350">
                  <c:v>6.0606060606060601E-2</c:v>
                </c:pt>
                <c:pt idx="351">
                  <c:v>0.18586924655526238</c:v>
                </c:pt>
                <c:pt idx="352">
                  <c:v>0.56329151509607034</c:v>
                </c:pt>
                <c:pt idx="353">
                  <c:v>0.4835823383960115</c:v>
                </c:pt>
                <c:pt idx="354">
                  <c:v>0.28143712574850305</c:v>
                </c:pt>
                <c:pt idx="355">
                  <c:v>0.26455026455026454</c:v>
                </c:pt>
                <c:pt idx="356">
                  <c:v>0.71628006563166458</c:v>
                </c:pt>
                <c:pt idx="357">
                  <c:v>0.3360258481421648</c:v>
                </c:pt>
                <c:pt idx="358">
                  <c:v>0.46413633120470826</c:v>
                </c:pt>
                <c:pt idx="359">
                  <c:v>0.33400000000000002</c:v>
                </c:pt>
                <c:pt idx="360">
                  <c:v>0.99052142372444796</c:v>
                </c:pt>
                <c:pt idx="361">
                  <c:v>0.34722222222222215</c:v>
                </c:pt>
                <c:pt idx="362">
                  <c:v>0.3988330809946049</c:v>
                </c:pt>
                <c:pt idx="363">
                  <c:v>0.49175024321808186</c:v>
                </c:pt>
                <c:pt idx="364">
                  <c:v>0.29239766081871343</c:v>
                </c:pt>
                <c:pt idx="365">
                  <c:v>0.4994346973192712</c:v>
                </c:pt>
                <c:pt idx="366">
                  <c:v>0.6504656167955094</c:v>
                </c:pt>
                <c:pt idx="367">
                  <c:v>0.42857142857142855</c:v>
                </c:pt>
                <c:pt idx="368">
                  <c:v>0.30864197530864196</c:v>
                </c:pt>
                <c:pt idx="369">
                  <c:v>0.33256667178345961</c:v>
                </c:pt>
                <c:pt idx="370">
                  <c:v>0.64017826981059389</c:v>
                </c:pt>
                <c:pt idx="371">
                  <c:v>0.48971405643576937</c:v>
                </c:pt>
                <c:pt idx="372">
                  <c:v>0.39048409926451211</c:v>
                </c:pt>
                <c:pt idx="373">
                  <c:v>0.41724140645586522</c:v>
                </c:pt>
                <c:pt idx="374">
                  <c:v>0.37037037037037029</c:v>
                </c:pt>
                <c:pt idx="375">
                  <c:v>0.19130950509825034</c:v>
                </c:pt>
                <c:pt idx="376">
                  <c:v>0.5109347993626383</c:v>
                </c:pt>
                <c:pt idx="377">
                  <c:v>0.59473006084825375</c:v>
                </c:pt>
                <c:pt idx="378">
                  <c:v>0.54852567514878725</c:v>
                </c:pt>
                <c:pt idx="379">
                  <c:v>0.54834479584185492</c:v>
                </c:pt>
                <c:pt idx="380">
                  <c:v>0.25263157894736843</c:v>
                </c:pt>
                <c:pt idx="381">
                  <c:v>0.18614718614718614</c:v>
                </c:pt>
                <c:pt idx="382">
                  <c:v>0.33366658335416138</c:v>
                </c:pt>
                <c:pt idx="383">
                  <c:v>0.55325207542624755</c:v>
                </c:pt>
                <c:pt idx="384">
                  <c:v>7.1694796305399516E-2</c:v>
                </c:pt>
                <c:pt idx="385">
                  <c:v>0.25</c:v>
                </c:pt>
                <c:pt idx="386">
                  <c:v>0.65831862354575277</c:v>
                </c:pt>
                <c:pt idx="387">
                  <c:v>0.3334166458385403</c:v>
                </c:pt>
                <c:pt idx="388">
                  <c:v>0.66326247122180593</c:v>
                </c:pt>
                <c:pt idx="389">
                  <c:v>0.55524754946136246</c:v>
                </c:pt>
                <c:pt idx="390">
                  <c:v>9.441664937721829E-2</c:v>
                </c:pt>
                <c:pt idx="391">
                  <c:v>0.95402232114321128</c:v>
                </c:pt>
                <c:pt idx="392">
                  <c:v>0.60492098262887484</c:v>
                </c:pt>
                <c:pt idx="393">
                  <c:v>6.0606060606060601E-2</c:v>
                </c:pt>
                <c:pt idx="394">
                  <c:v>0.44261467951823485</c:v>
                </c:pt>
                <c:pt idx="395">
                  <c:v>0.46799101922915082</c:v>
                </c:pt>
                <c:pt idx="396">
                  <c:v>0.39499036608863197</c:v>
                </c:pt>
                <c:pt idx="397">
                  <c:v>0.40229957654106274</c:v>
                </c:pt>
                <c:pt idx="398">
                  <c:v>0.48520710059171596</c:v>
                </c:pt>
                <c:pt idx="399">
                  <c:v>8.5864720223532517E-2</c:v>
                </c:pt>
                <c:pt idx="400">
                  <c:v>0.24689165186500894</c:v>
                </c:pt>
                <c:pt idx="401">
                  <c:v>0.49360337036403285</c:v>
                </c:pt>
                <c:pt idx="402">
                  <c:v>0.33333333333333331</c:v>
                </c:pt>
                <c:pt idx="403">
                  <c:v>0.40162524457575366</c:v>
                </c:pt>
                <c:pt idx="404">
                  <c:v>0.44521583128245334</c:v>
                </c:pt>
                <c:pt idx="405">
                  <c:v>0.31972789115646255</c:v>
                </c:pt>
                <c:pt idx="406">
                  <c:v>0.15087330820319417</c:v>
                </c:pt>
                <c:pt idx="407">
                  <c:v>0.21951219512195122</c:v>
                </c:pt>
                <c:pt idx="408">
                  <c:v>0.10954415954415954</c:v>
                </c:pt>
                <c:pt idx="409">
                  <c:v>0.5705748278035998</c:v>
                </c:pt>
                <c:pt idx="410">
                  <c:v>0.48922668503395311</c:v>
                </c:pt>
                <c:pt idx="411">
                  <c:v>0.4</c:v>
                </c:pt>
                <c:pt idx="412">
                  <c:v>0.44999999999999996</c:v>
                </c:pt>
                <c:pt idx="413">
                  <c:v>0.25</c:v>
                </c:pt>
                <c:pt idx="414">
                  <c:v>0.45064377682403434</c:v>
                </c:pt>
                <c:pt idx="415">
                  <c:v>0.30931174425008218</c:v>
                </c:pt>
                <c:pt idx="416">
                  <c:v>0.37020153508732362</c:v>
                </c:pt>
                <c:pt idx="417">
                  <c:v>0.36077057793345013</c:v>
                </c:pt>
                <c:pt idx="418">
                  <c:v>0.18614718614718614</c:v>
                </c:pt>
                <c:pt idx="419">
                  <c:v>0.35312047520937684</c:v>
                </c:pt>
                <c:pt idx="420">
                  <c:v>7.1428571428571425E-2</c:v>
                </c:pt>
                <c:pt idx="421">
                  <c:v>0.63836157511668534</c:v>
                </c:pt>
                <c:pt idx="422">
                  <c:v>0.33591602099475126</c:v>
                </c:pt>
                <c:pt idx="423">
                  <c:v>0.83219011605153159</c:v>
                </c:pt>
                <c:pt idx="424">
                  <c:v>0.37735849056603776</c:v>
                </c:pt>
                <c:pt idx="425">
                  <c:v>0.37735849056603776</c:v>
                </c:pt>
                <c:pt idx="426">
                  <c:v>0.40454279630890461</c:v>
                </c:pt>
                <c:pt idx="427">
                  <c:v>0.41432603648764282</c:v>
                </c:pt>
                <c:pt idx="428">
                  <c:v>0.41432603648764282</c:v>
                </c:pt>
                <c:pt idx="429">
                  <c:v>0.41432603648764282</c:v>
                </c:pt>
                <c:pt idx="430">
                  <c:v>0.51556379960142895</c:v>
                </c:pt>
                <c:pt idx="431">
                  <c:v>0.41379310344827586</c:v>
                </c:pt>
                <c:pt idx="432">
                  <c:v>0.77428089161230651</c:v>
                </c:pt>
                <c:pt idx="433">
                  <c:v>0.46381914238302352</c:v>
                </c:pt>
                <c:pt idx="434">
                  <c:v>0.69394891759005151</c:v>
                </c:pt>
                <c:pt idx="435">
                  <c:v>0.62248907634346051</c:v>
                </c:pt>
                <c:pt idx="436">
                  <c:v>0.63847122270559431</c:v>
                </c:pt>
                <c:pt idx="437">
                  <c:v>0.1170750382848392</c:v>
                </c:pt>
                <c:pt idx="438">
                  <c:v>0.56173198836127214</c:v>
                </c:pt>
                <c:pt idx="439">
                  <c:v>0.16666666666666666</c:v>
                </c:pt>
                <c:pt idx="440">
                  <c:v>0.83219011605153159</c:v>
                </c:pt>
                <c:pt idx="441">
                  <c:v>0.49216300940438878</c:v>
                </c:pt>
                <c:pt idx="442">
                  <c:v>0.4364696991894661</c:v>
                </c:pt>
                <c:pt idx="443">
                  <c:v>0.33400000000000002</c:v>
                </c:pt>
                <c:pt idx="444">
                  <c:v>0.62054026190259404</c:v>
                </c:pt>
                <c:pt idx="445">
                  <c:v>0.1091707419842711</c:v>
                </c:pt>
                <c:pt idx="446">
                  <c:v>0.29870129870129869</c:v>
                </c:pt>
                <c:pt idx="447">
                  <c:v>0.25</c:v>
                </c:pt>
                <c:pt idx="448">
                  <c:v>0.37007874015748032</c:v>
                </c:pt>
                <c:pt idx="449">
                  <c:v>0.41681195301902951</c:v>
                </c:pt>
                <c:pt idx="450">
                  <c:v>0.41003072717176159</c:v>
                </c:pt>
                <c:pt idx="451">
                  <c:v>0.78061832143793208</c:v>
                </c:pt>
                <c:pt idx="452">
                  <c:v>0.63789016682817345</c:v>
                </c:pt>
                <c:pt idx="453">
                  <c:v>0.53010906197437746</c:v>
                </c:pt>
                <c:pt idx="454">
                  <c:v>0.25</c:v>
                </c:pt>
                <c:pt idx="455">
                  <c:v>0.18137344465775301</c:v>
                </c:pt>
                <c:pt idx="456">
                  <c:v>0.65300324923281794</c:v>
                </c:pt>
                <c:pt idx="457">
                  <c:v>0.32679738562091498</c:v>
                </c:pt>
                <c:pt idx="458">
                  <c:v>0.24984484634076715</c:v>
                </c:pt>
                <c:pt idx="459">
                  <c:v>0.11141848006632056</c:v>
                </c:pt>
                <c:pt idx="460">
                  <c:v>0.25595238095238093</c:v>
                </c:pt>
                <c:pt idx="461">
                  <c:v>0.25641025641025639</c:v>
                </c:pt>
                <c:pt idx="462">
                  <c:v>5.5555555555555552E-2</c:v>
                </c:pt>
                <c:pt idx="463">
                  <c:v>0.49305049430959802</c:v>
                </c:pt>
                <c:pt idx="464">
                  <c:v>0.87976123091055414</c:v>
                </c:pt>
                <c:pt idx="465">
                  <c:v>0.5</c:v>
                </c:pt>
                <c:pt idx="466">
                  <c:v>0.64059981091288076</c:v>
                </c:pt>
                <c:pt idx="467">
                  <c:v>0.590117231134626</c:v>
                </c:pt>
                <c:pt idx="468">
                  <c:v>0.53868194842406869</c:v>
                </c:pt>
                <c:pt idx="469">
                  <c:v>0.41840599206828749</c:v>
                </c:pt>
                <c:pt idx="470">
                  <c:v>0.26881720430107525</c:v>
                </c:pt>
                <c:pt idx="471">
                  <c:v>0.29574468085106387</c:v>
                </c:pt>
                <c:pt idx="472">
                  <c:v>0.11764705882352941</c:v>
                </c:pt>
                <c:pt idx="473">
                  <c:v>0.34306569343065696</c:v>
                </c:pt>
                <c:pt idx="474">
                  <c:v>0.16666666666666666</c:v>
                </c:pt>
                <c:pt idx="475">
                  <c:v>0.60323846431524175</c:v>
                </c:pt>
                <c:pt idx="476">
                  <c:v>0.43416370106761559</c:v>
                </c:pt>
                <c:pt idx="477">
                  <c:v>0.24509803921568624</c:v>
                </c:pt>
                <c:pt idx="478">
                  <c:v>0.59582058968579787</c:v>
                </c:pt>
                <c:pt idx="479">
                  <c:v>0.64059981091288076</c:v>
                </c:pt>
                <c:pt idx="480">
                  <c:v>0.59406098222046899</c:v>
                </c:pt>
                <c:pt idx="481">
                  <c:v>0.61570064682394432</c:v>
                </c:pt>
                <c:pt idx="482">
                  <c:v>0.5</c:v>
                </c:pt>
                <c:pt idx="483">
                  <c:v>0.34641068447412354</c:v>
                </c:pt>
                <c:pt idx="484">
                  <c:v>0.45454545454545453</c:v>
                </c:pt>
                <c:pt idx="485">
                  <c:v>0.41666666666666669</c:v>
                </c:pt>
                <c:pt idx="486">
                  <c:v>0.39682539682539675</c:v>
                </c:pt>
                <c:pt idx="487">
                  <c:v>0.35714285714285715</c:v>
                </c:pt>
                <c:pt idx="488">
                  <c:v>0.3334166458385403</c:v>
                </c:pt>
                <c:pt idx="489">
                  <c:v>0.41681195301902951</c:v>
                </c:pt>
                <c:pt idx="490">
                  <c:v>0.44751017176653574</c:v>
                </c:pt>
                <c:pt idx="491">
                  <c:v>0.56240919506090481</c:v>
                </c:pt>
                <c:pt idx="492">
                  <c:v>0.41644344357045032</c:v>
                </c:pt>
                <c:pt idx="493">
                  <c:v>0.6690812660540989</c:v>
                </c:pt>
                <c:pt idx="494">
                  <c:v>0.5705748278035998</c:v>
                </c:pt>
                <c:pt idx="495">
                  <c:v>0.53829190388313464</c:v>
                </c:pt>
                <c:pt idx="496">
                  <c:v>5.5555555555555552E-2</c:v>
                </c:pt>
                <c:pt idx="497">
                  <c:v>0.56399735136189477</c:v>
                </c:pt>
                <c:pt idx="498">
                  <c:v>0.28183098591549294</c:v>
                </c:pt>
                <c:pt idx="499">
                  <c:v>0.48058456960946022</c:v>
                </c:pt>
                <c:pt idx="500">
                  <c:v>0.55633608165668846</c:v>
                </c:pt>
                <c:pt idx="501">
                  <c:v>0.40229957654106274</c:v>
                </c:pt>
                <c:pt idx="502">
                  <c:v>0.18411516005637205</c:v>
                </c:pt>
                <c:pt idx="503">
                  <c:v>0.40454279630890461</c:v>
                </c:pt>
                <c:pt idx="504">
                  <c:v>0.62709988444552633</c:v>
                </c:pt>
                <c:pt idx="505">
                  <c:v>0.38461538461538464</c:v>
                </c:pt>
                <c:pt idx="506">
                  <c:v>0.31433224755700329</c:v>
                </c:pt>
                <c:pt idx="507">
                  <c:v>0.2252252252252252</c:v>
                </c:pt>
                <c:pt idx="508">
                  <c:v>0.51556379960142895</c:v>
                </c:pt>
                <c:pt idx="509">
                  <c:v>0.21428571428571427</c:v>
                </c:pt>
                <c:pt idx="510">
                  <c:v>0.55493135075422606</c:v>
                </c:pt>
                <c:pt idx="511">
                  <c:v>0.25641025641025639</c:v>
                </c:pt>
                <c:pt idx="512">
                  <c:v>0.51282051282051277</c:v>
                </c:pt>
                <c:pt idx="513">
                  <c:v>0.64416818124378628</c:v>
                </c:pt>
                <c:pt idx="514">
                  <c:v>0.27272727272727271</c:v>
                </c:pt>
                <c:pt idx="515">
                  <c:v>0.27777777777777779</c:v>
                </c:pt>
                <c:pt idx="516">
                  <c:v>0.39152849145269131</c:v>
                </c:pt>
                <c:pt idx="517">
                  <c:v>0.63783808993504054</c:v>
                </c:pt>
                <c:pt idx="518">
                  <c:v>0.37165775401069528</c:v>
                </c:pt>
                <c:pt idx="519">
                  <c:v>0.28183098591549294</c:v>
                </c:pt>
                <c:pt idx="520">
                  <c:v>0.43963038110268782</c:v>
                </c:pt>
                <c:pt idx="521">
                  <c:v>0.29761904761904756</c:v>
                </c:pt>
                <c:pt idx="522">
                  <c:v>0.15679111691786582</c:v>
                </c:pt>
                <c:pt idx="523">
                  <c:v>0.64870747606339374</c:v>
                </c:pt>
                <c:pt idx="524">
                  <c:v>0.87422308754026856</c:v>
                </c:pt>
                <c:pt idx="525">
                  <c:v>0.62406635203833938</c:v>
                </c:pt>
                <c:pt idx="526">
                  <c:v>0.11538461538461539</c:v>
                </c:pt>
                <c:pt idx="527">
                  <c:v>0.33333333333333326</c:v>
                </c:pt>
                <c:pt idx="528">
                  <c:v>0.40331164991129509</c:v>
                </c:pt>
                <c:pt idx="529">
                  <c:v>0.32781456953642385</c:v>
                </c:pt>
                <c:pt idx="530">
                  <c:v>0.27272727272727271</c:v>
                </c:pt>
                <c:pt idx="531">
                  <c:v>0.15823935572240894</c:v>
                </c:pt>
                <c:pt idx="532">
                  <c:v>0.31164161461968615</c:v>
                </c:pt>
                <c:pt idx="533">
                  <c:v>0.4</c:v>
                </c:pt>
                <c:pt idx="534">
                  <c:v>0.27867746288798922</c:v>
                </c:pt>
                <c:pt idx="535">
                  <c:v>0.58089735697220646</c:v>
                </c:pt>
                <c:pt idx="536">
                  <c:v>0.49991645220572056</c:v>
                </c:pt>
                <c:pt idx="537">
                  <c:v>0.40229957654106274</c:v>
                </c:pt>
                <c:pt idx="538">
                  <c:v>0.66361746749626616</c:v>
                </c:pt>
                <c:pt idx="539">
                  <c:v>0.53502695801062006</c:v>
                </c:pt>
                <c:pt idx="540">
                  <c:v>0.2792207792207792</c:v>
                </c:pt>
                <c:pt idx="541">
                  <c:v>0.63456774630015977</c:v>
                </c:pt>
                <c:pt idx="542">
                  <c:v>0.40573275421889593</c:v>
                </c:pt>
                <c:pt idx="543">
                  <c:v>0.25641025641025639</c:v>
                </c:pt>
                <c:pt idx="544">
                  <c:v>0.33333333333333331</c:v>
                </c:pt>
                <c:pt idx="545">
                  <c:v>0.38603696098562629</c:v>
                </c:pt>
                <c:pt idx="546">
                  <c:v>0.51282051282051277</c:v>
                </c:pt>
                <c:pt idx="547">
                  <c:v>0.62133605137390602</c:v>
                </c:pt>
                <c:pt idx="548">
                  <c:v>0.41644344357045032</c:v>
                </c:pt>
                <c:pt idx="549">
                  <c:v>0.3241935483870968</c:v>
                </c:pt>
                <c:pt idx="550">
                  <c:v>0.80119206141390897</c:v>
                </c:pt>
                <c:pt idx="551">
                  <c:v>0.5705748278035998</c:v>
                </c:pt>
                <c:pt idx="552">
                  <c:v>0.5</c:v>
                </c:pt>
                <c:pt idx="553">
                  <c:v>0.32051282051282054</c:v>
                </c:pt>
                <c:pt idx="554">
                  <c:v>0.81512987268032366</c:v>
                </c:pt>
                <c:pt idx="555">
                  <c:v>0.53790126081117828</c:v>
                </c:pt>
                <c:pt idx="556">
                  <c:v>0.5969374702463528</c:v>
                </c:pt>
                <c:pt idx="557">
                  <c:v>0.37735849056603776</c:v>
                </c:pt>
                <c:pt idx="558">
                  <c:v>0.49820008801112553</c:v>
                </c:pt>
                <c:pt idx="559">
                  <c:v>0.59795182631861143</c:v>
                </c:pt>
                <c:pt idx="560">
                  <c:v>0.51536551143038256</c:v>
                </c:pt>
                <c:pt idx="561">
                  <c:v>0.44976076555023919</c:v>
                </c:pt>
                <c:pt idx="562">
                  <c:v>0.54438649077130363</c:v>
                </c:pt>
                <c:pt idx="563">
                  <c:v>0.18411516005637205</c:v>
                </c:pt>
                <c:pt idx="564">
                  <c:v>0.48441864229556253</c:v>
                </c:pt>
                <c:pt idx="565">
                  <c:v>0.52513043550048299</c:v>
                </c:pt>
                <c:pt idx="566">
                  <c:v>0.33876868488407164</c:v>
                </c:pt>
                <c:pt idx="567">
                  <c:v>0.52803713955777898</c:v>
                </c:pt>
                <c:pt idx="568">
                  <c:v>0.41681195301902951</c:v>
                </c:pt>
                <c:pt idx="569">
                  <c:v>0.41730792185578974</c:v>
                </c:pt>
                <c:pt idx="570">
                  <c:v>0.39048409926451211</c:v>
                </c:pt>
                <c:pt idx="571">
                  <c:v>0.41644344357045032</c:v>
                </c:pt>
                <c:pt idx="572">
                  <c:v>0.27027027027027029</c:v>
                </c:pt>
                <c:pt idx="573">
                  <c:v>0.32628895650028783</c:v>
                </c:pt>
                <c:pt idx="574">
                  <c:v>0.54045243278921673</c:v>
                </c:pt>
                <c:pt idx="575">
                  <c:v>0.25187969924812031</c:v>
                </c:pt>
                <c:pt idx="576">
                  <c:v>0.35703549624888248</c:v>
                </c:pt>
                <c:pt idx="577">
                  <c:v>0.10576923076923077</c:v>
                </c:pt>
                <c:pt idx="578">
                  <c:v>0.66489228465461137</c:v>
                </c:pt>
                <c:pt idx="579">
                  <c:v>0.51562004812539752</c:v>
                </c:pt>
                <c:pt idx="580">
                  <c:v>0.5629542001709138</c:v>
                </c:pt>
                <c:pt idx="581">
                  <c:v>0.52803713955777898</c:v>
                </c:pt>
                <c:pt idx="582">
                  <c:v>0.52803713955777898</c:v>
                </c:pt>
                <c:pt idx="583">
                  <c:v>0.65029734901698799</c:v>
                </c:pt>
                <c:pt idx="584">
                  <c:v>0.17842605156037991</c:v>
                </c:pt>
                <c:pt idx="585">
                  <c:v>0.28478260869565214</c:v>
                </c:pt>
                <c:pt idx="586">
                  <c:v>0.25511875511875509</c:v>
                </c:pt>
                <c:pt idx="587">
                  <c:v>0.23888888888888887</c:v>
                </c:pt>
                <c:pt idx="588">
                  <c:v>0.42540600055050914</c:v>
                </c:pt>
                <c:pt idx="589">
                  <c:v>0.21225071225071224</c:v>
                </c:pt>
                <c:pt idx="590">
                  <c:v>0.19258436729404155</c:v>
                </c:pt>
                <c:pt idx="591">
                  <c:v>0.62096795882246836</c:v>
                </c:pt>
                <c:pt idx="592">
                  <c:v>0.23888888888888887</c:v>
                </c:pt>
                <c:pt idx="593">
                  <c:v>0.42690725910767191</c:v>
                </c:pt>
                <c:pt idx="594">
                  <c:v>0.52803713955777898</c:v>
                </c:pt>
                <c:pt idx="595">
                  <c:v>0.52803713955777898</c:v>
                </c:pt>
                <c:pt idx="596">
                  <c:v>0.25974025974025972</c:v>
                </c:pt>
                <c:pt idx="597">
                  <c:v>0.5705748278035998</c:v>
                </c:pt>
                <c:pt idx="598">
                  <c:v>0.27027027027027029</c:v>
                </c:pt>
                <c:pt idx="599">
                  <c:v>0.33060482037289673</c:v>
                </c:pt>
                <c:pt idx="600">
                  <c:v>0.40229957654106274</c:v>
                </c:pt>
                <c:pt idx="601">
                  <c:v>0.29411764705882354</c:v>
                </c:pt>
                <c:pt idx="602">
                  <c:v>0.17653403643336529</c:v>
                </c:pt>
                <c:pt idx="603">
                  <c:v>0.26219512195121952</c:v>
                </c:pt>
                <c:pt idx="604">
                  <c:v>0.17204301075268816</c:v>
                </c:pt>
                <c:pt idx="605">
                  <c:v>0.44243299640451422</c:v>
                </c:pt>
                <c:pt idx="606">
                  <c:v>0.47023335918828413</c:v>
                </c:pt>
                <c:pt idx="607">
                  <c:v>0.5109347993626383</c:v>
                </c:pt>
                <c:pt idx="608">
                  <c:v>0.18411516005637205</c:v>
                </c:pt>
                <c:pt idx="609">
                  <c:v>0.47043870438704394</c:v>
                </c:pt>
                <c:pt idx="610">
                  <c:v>0.18181818181818182</c:v>
                </c:pt>
                <c:pt idx="611">
                  <c:v>0.24922001825110449</c:v>
                </c:pt>
                <c:pt idx="612">
                  <c:v>0.60323846431524175</c:v>
                </c:pt>
                <c:pt idx="613">
                  <c:v>0.21022727272727271</c:v>
                </c:pt>
                <c:pt idx="614">
                  <c:v>0.38426979654263921</c:v>
                </c:pt>
                <c:pt idx="615">
                  <c:v>0.33256667178345961</c:v>
                </c:pt>
                <c:pt idx="616">
                  <c:v>0.91153757974166172</c:v>
                </c:pt>
                <c:pt idx="617">
                  <c:v>0.19983719983719986</c:v>
                </c:pt>
                <c:pt idx="618">
                  <c:v>1</c:v>
                </c:pt>
                <c:pt idx="619">
                  <c:v>0.43963038110268782</c:v>
                </c:pt>
                <c:pt idx="620">
                  <c:v>0.26666666666666666</c:v>
                </c:pt>
                <c:pt idx="621">
                  <c:v>0.33578431372549022</c:v>
                </c:pt>
                <c:pt idx="622">
                  <c:v>0.33333333333333331</c:v>
                </c:pt>
                <c:pt idx="623">
                  <c:v>0.39849624060150374</c:v>
                </c:pt>
                <c:pt idx="624">
                  <c:v>0.80119206141390897</c:v>
                </c:pt>
                <c:pt idx="625">
                  <c:v>0.48418661342467151</c:v>
                </c:pt>
                <c:pt idx="626">
                  <c:v>0.71864505346720342</c:v>
                </c:pt>
                <c:pt idx="627">
                  <c:v>0.2424242424242424</c:v>
                </c:pt>
                <c:pt idx="628">
                  <c:v>0.62969331311202947</c:v>
                </c:pt>
                <c:pt idx="629">
                  <c:v>0.29166666666666669</c:v>
                </c:pt>
                <c:pt idx="630">
                  <c:v>0.33395364574921688</c:v>
                </c:pt>
                <c:pt idx="631">
                  <c:v>0.22222222222222221</c:v>
                </c:pt>
                <c:pt idx="632">
                  <c:v>0.40594059405940597</c:v>
                </c:pt>
                <c:pt idx="633">
                  <c:v>0.23076923076923078</c:v>
                </c:pt>
                <c:pt idx="634">
                  <c:v>0.43237703463327348</c:v>
                </c:pt>
                <c:pt idx="635">
                  <c:v>0.60134203148560461</c:v>
                </c:pt>
                <c:pt idx="636">
                  <c:v>0.53846153846153844</c:v>
                </c:pt>
                <c:pt idx="637">
                  <c:v>0.38638905618170871</c:v>
                </c:pt>
              </c:numCache>
            </c:numRef>
          </c:yVal>
          <c:smooth val="0"/>
          <c:extLst>
            <c:ext xmlns:c16="http://schemas.microsoft.com/office/drawing/2014/chart" uri="{C3380CC4-5D6E-409C-BE32-E72D297353CC}">
              <c16:uniqueId val="{00000000-1BC7-4525-8012-FB34EB187B52}"/>
            </c:ext>
          </c:extLst>
        </c:ser>
        <c:ser>
          <c:idx val="1"/>
          <c:order val="1"/>
          <c:spPr>
            <a:ln w="25400" cap="rnd">
              <a:solidFill>
                <a:srgbClr val="FF0000"/>
              </a:solidFill>
              <a:round/>
            </a:ln>
            <a:effectLst/>
          </c:spPr>
          <c:marker>
            <c:symbol val="none"/>
          </c:marker>
          <c:xVal>
            <c:numRef>
              <c:f>'Bernstein (full data)(same coef'!$BM$11:$BM$12</c:f>
              <c:numCache>
                <c:formatCode>General</c:formatCode>
                <c:ptCount val="2"/>
                <c:pt idx="0">
                  <c:v>0</c:v>
                </c:pt>
                <c:pt idx="1">
                  <c:v>1</c:v>
                </c:pt>
              </c:numCache>
            </c:numRef>
          </c:xVal>
          <c:yVal>
            <c:numRef>
              <c:f>'Bernstein (full data)(same coef'!$BM$11:$BM$12</c:f>
              <c:numCache>
                <c:formatCode>General</c:formatCode>
                <c:ptCount val="2"/>
                <c:pt idx="0">
                  <c:v>0</c:v>
                </c:pt>
                <c:pt idx="1">
                  <c:v>1</c:v>
                </c:pt>
              </c:numCache>
            </c:numRef>
          </c:yVal>
          <c:smooth val="0"/>
          <c:extLst>
            <c:ext xmlns:c16="http://schemas.microsoft.com/office/drawing/2014/chart" uri="{C3380CC4-5D6E-409C-BE32-E72D297353CC}">
              <c16:uniqueId val="{00000001-1BC7-4525-8012-FB34EB187B52}"/>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'Bernstein (full data)(same coef'!$BE$1</c:f>
              <c:strCache>
                <c:ptCount val="1"/>
                <c:pt idx="0">
                  <c:v>Adj N''4</c:v>
                </c:pt>
              </c:strCache>
            </c:strRef>
          </c:tx>
          <c:spPr>
            <a:ln w="19050" cap="rnd">
              <a:noFill/>
              <a:round/>
            </a:ln>
            <a:effectLst/>
          </c:spPr>
          <c:marker>
            <c:symbol val="circle"/>
            <c:size val="5"/>
            <c:spPr>
              <a:solidFill>
                <a:schemeClr val="accent1"/>
              </a:solidFill>
              <a:ln w="9525">
                <a:solidFill>
                  <a:schemeClr val="accent1"/>
                </a:solidFill>
              </a:ln>
              <a:effectLst/>
            </c:spPr>
          </c:marker>
          <c:xVal>
            <c:numRef>
              <c:f>'Bernstein (full data)(same coef'!$AQ$644:$AQ$671</c:f>
              <c:numCache>
                <c:formatCode>General</c:formatCode>
                <c:ptCount val="28"/>
                <c:pt idx="0">
                  <c:v>0.85</c:v>
                </c:pt>
                <c:pt idx="1">
                  <c:v>0.69700000000000006</c:v>
                </c:pt>
                <c:pt idx="2">
                  <c:v>0.91599999999999993</c:v>
                </c:pt>
                <c:pt idx="3">
                  <c:v>0.7</c:v>
                </c:pt>
                <c:pt idx="4">
                  <c:v>5.5999999999999994E-2</c:v>
                </c:pt>
                <c:pt idx="5">
                  <c:v>0.68</c:v>
                </c:pt>
                <c:pt idx="6">
                  <c:v>0.72400000000000009</c:v>
                </c:pt>
                <c:pt idx="7">
                  <c:v>0.68</c:v>
                </c:pt>
                <c:pt idx="8">
                  <c:v>0.78</c:v>
                </c:pt>
                <c:pt idx="9">
                  <c:v>0.67</c:v>
                </c:pt>
                <c:pt idx="10">
                  <c:v>0.83</c:v>
                </c:pt>
                <c:pt idx="11">
                  <c:v>0.83099999999999996</c:v>
                </c:pt>
                <c:pt idx="12">
                  <c:v>0.755</c:v>
                </c:pt>
                <c:pt idx="13">
                  <c:v>0.64</c:v>
                </c:pt>
                <c:pt idx="14">
                  <c:v>0.04</c:v>
                </c:pt>
                <c:pt idx="15">
                  <c:v>0.74400000000000011</c:v>
                </c:pt>
                <c:pt idx="16">
                  <c:v>0.54799999999999993</c:v>
                </c:pt>
                <c:pt idx="17">
                  <c:v>0.74900000000000011</c:v>
                </c:pt>
                <c:pt idx="18">
                  <c:v>0.755</c:v>
                </c:pt>
                <c:pt idx="19">
                  <c:v>0.90500000000000003</c:v>
                </c:pt>
                <c:pt idx="20">
                  <c:v>0.90599999999999992</c:v>
                </c:pt>
                <c:pt idx="21">
                  <c:v>0.91400000000000003</c:v>
                </c:pt>
                <c:pt idx="22">
                  <c:v>0.93</c:v>
                </c:pt>
                <c:pt idx="23">
                  <c:v>0.94099999999999995</c:v>
                </c:pt>
                <c:pt idx="24">
                  <c:v>0.94799999999999995</c:v>
                </c:pt>
                <c:pt idx="25">
                  <c:v>1</c:v>
                </c:pt>
                <c:pt idx="26">
                  <c:v>1</c:v>
                </c:pt>
                <c:pt idx="27">
                  <c:v>1</c:v>
                </c:pt>
              </c:numCache>
            </c:numRef>
          </c:xVal>
          <c:yVal>
            <c:numRef>
              <c:f>'Bernstein (full data)(same coef'!$BE$644:$BE$671</c:f>
              <c:numCache>
                <c:formatCode>General</c:formatCode>
                <c:ptCount val="28"/>
                <c:pt idx="0">
                  <c:v>0.57038962485876576</c:v>
                </c:pt>
                <c:pt idx="1">
                  <c:v>0.40340909090909088</c:v>
                </c:pt>
                <c:pt idx="2">
                  <c:v>0.61271570728405023</c:v>
                </c:pt>
                <c:pt idx="3">
                  <c:v>1</c:v>
                </c:pt>
                <c:pt idx="4">
                  <c:v>0.35833333333333334</c:v>
                </c:pt>
                <c:pt idx="5">
                  <c:v>1</c:v>
                </c:pt>
                <c:pt idx="6">
                  <c:v>0.40145985401459855</c:v>
                </c:pt>
                <c:pt idx="7">
                  <c:v>0.35714285714285715</c:v>
                </c:pt>
                <c:pt idx="8">
                  <c:v>0.45545454545454545</c:v>
                </c:pt>
                <c:pt idx="9">
                  <c:v>1</c:v>
                </c:pt>
                <c:pt idx="10">
                  <c:v>0.499812842900628</c:v>
                </c:pt>
                <c:pt idx="11">
                  <c:v>0.47970479704797048</c:v>
                </c:pt>
                <c:pt idx="12">
                  <c:v>0.40165631469979296</c:v>
                </c:pt>
                <c:pt idx="13">
                  <c:v>1</c:v>
                </c:pt>
                <c:pt idx="14">
                  <c:v>0.41200907694306571</c:v>
                </c:pt>
                <c:pt idx="15">
                  <c:v>0.35860058309037907</c:v>
                </c:pt>
                <c:pt idx="16">
                  <c:v>0.10897693923564063</c:v>
                </c:pt>
                <c:pt idx="17">
                  <c:v>0.10897693923564063</c:v>
                </c:pt>
                <c:pt idx="18">
                  <c:v>0.10897693923564063</c:v>
                </c:pt>
                <c:pt idx="19">
                  <c:v>0.22178226226864164</c:v>
                </c:pt>
                <c:pt idx="20">
                  <c:v>0.22178226226864164</c:v>
                </c:pt>
                <c:pt idx="21">
                  <c:v>0.22178226226864164</c:v>
                </c:pt>
                <c:pt idx="22">
                  <c:v>7.1318463008475552E-2</c:v>
                </c:pt>
                <c:pt idx="23">
                  <c:v>7.1318463008475552E-2</c:v>
                </c:pt>
                <c:pt idx="24">
                  <c:v>7.1318463008475552E-2</c:v>
                </c:pt>
                <c:pt idx="25">
                  <c:v>0</c:v>
                </c:pt>
                <c:pt idx="26">
                  <c:v>0</c:v>
                </c:pt>
                <c:pt idx="27">
                  <c:v>0</c:v>
                </c:pt>
              </c:numCache>
            </c:numRef>
          </c:yVal>
          <c:smooth val="0"/>
          <c:extLst>
            <c:ext xmlns:c16="http://schemas.microsoft.com/office/drawing/2014/chart" uri="{C3380CC4-5D6E-409C-BE32-E72D297353CC}">
              <c16:uniqueId val="{00000000-A1C2-4FF9-A5F7-0FEBB327999E}"/>
            </c:ext>
          </c:extLst>
        </c:ser>
        <c:ser>
          <c:idx val="1"/>
          <c:order val="1"/>
          <c:spPr>
            <a:ln w="25400" cap="rnd">
              <a:solidFill>
                <a:srgbClr val="FF0000"/>
              </a:solidFill>
              <a:round/>
            </a:ln>
            <a:effectLst/>
          </c:spPr>
          <c:marker>
            <c:symbol val="none"/>
          </c:marker>
          <c:xVal>
            <c:numRef>
              <c:f>'Bernstein (full data)(same coef'!$BM$11:$BM$12</c:f>
              <c:numCache>
                <c:formatCode>General</c:formatCode>
                <c:ptCount val="2"/>
                <c:pt idx="0">
                  <c:v>0</c:v>
                </c:pt>
                <c:pt idx="1">
                  <c:v>1</c:v>
                </c:pt>
              </c:numCache>
            </c:numRef>
          </c:xVal>
          <c:yVal>
            <c:numRef>
              <c:f>'Bernstein (full data)(same coef'!$BM$11:$BM$12</c:f>
              <c:numCache>
                <c:formatCode>General</c:formatCode>
                <c:ptCount val="2"/>
                <c:pt idx="0">
                  <c:v>0</c:v>
                </c:pt>
                <c:pt idx="1">
                  <c:v>1</c:v>
                </c:pt>
              </c:numCache>
            </c:numRef>
          </c:yVal>
          <c:smooth val="0"/>
          <c:extLst>
            <c:ext xmlns:c16="http://schemas.microsoft.com/office/drawing/2014/chart" uri="{C3380CC4-5D6E-409C-BE32-E72D297353CC}">
              <c16:uniqueId val="{00000001-A1C2-4FF9-A5F7-0FEBB327999E}"/>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'Bernstein (reduced SiO2 data'!$BG$1</c:f>
              <c:strCache>
                <c:ptCount val="1"/>
                <c:pt idx="0">
                  <c:v>Adj N''4</c:v>
                </c:pt>
              </c:strCache>
            </c:strRef>
          </c:tx>
          <c:spPr>
            <a:ln w="25400" cap="rnd">
              <a:noFill/>
              <a:round/>
            </a:ln>
            <a:effectLst/>
          </c:spPr>
          <c:marker>
            <c:symbol val="circle"/>
            <c:size val="5"/>
            <c:spPr>
              <a:solidFill>
                <a:schemeClr val="accent1"/>
              </a:solidFill>
              <a:ln w="9525">
                <a:solidFill>
                  <a:schemeClr val="accent1"/>
                </a:solidFill>
              </a:ln>
              <a:effectLst/>
            </c:spPr>
          </c:marker>
          <c:xVal>
            <c:numRef>
              <c:f>'Bernstein (reduced SiO2 data'!$AS$2:$AS$435</c:f>
              <c:numCache>
                <c:formatCode>General</c:formatCode>
                <c:ptCount val="434"/>
                <c:pt idx="0">
                  <c:v>0.33</c:v>
                </c:pt>
                <c:pt idx="1">
                  <c:v>0.2</c:v>
                </c:pt>
                <c:pt idx="2">
                  <c:v>0.5</c:v>
                </c:pt>
                <c:pt idx="3">
                  <c:v>1</c:v>
                </c:pt>
                <c:pt idx="4">
                  <c:v>1</c:v>
                </c:pt>
                <c:pt idx="5">
                  <c:v>1</c:v>
                </c:pt>
                <c:pt idx="6">
                  <c:v>0</c:v>
                </c:pt>
                <c:pt idx="7">
                  <c:v>0.15</c:v>
                </c:pt>
                <c:pt idx="8">
                  <c:v>0.56999999999999995</c:v>
                </c:pt>
                <c:pt idx="9">
                  <c:v>0.49</c:v>
                </c:pt>
                <c:pt idx="10">
                  <c:v>0.79</c:v>
                </c:pt>
                <c:pt idx="11">
                  <c:v>0.22</c:v>
                </c:pt>
                <c:pt idx="12">
                  <c:v>0.64</c:v>
                </c:pt>
                <c:pt idx="13">
                  <c:v>0.38</c:v>
                </c:pt>
                <c:pt idx="14">
                  <c:v>0.58099999999999996</c:v>
                </c:pt>
                <c:pt idx="15">
                  <c:v>0.22</c:v>
                </c:pt>
                <c:pt idx="16">
                  <c:v>0.93200000000000005</c:v>
                </c:pt>
                <c:pt idx="17">
                  <c:v>0.56999999999999995</c:v>
                </c:pt>
                <c:pt idx="18">
                  <c:v>0.64</c:v>
                </c:pt>
                <c:pt idx="19">
                  <c:v>0.57999999999999996</c:v>
                </c:pt>
                <c:pt idx="20">
                  <c:v>0.56700000000000006</c:v>
                </c:pt>
                <c:pt idx="21">
                  <c:v>0.6</c:v>
                </c:pt>
                <c:pt idx="22">
                  <c:v>0.5</c:v>
                </c:pt>
                <c:pt idx="23">
                  <c:v>0.5</c:v>
                </c:pt>
                <c:pt idx="24">
                  <c:v>0.34</c:v>
                </c:pt>
                <c:pt idx="25">
                  <c:v>0.53</c:v>
                </c:pt>
                <c:pt idx="26">
                  <c:v>0.4</c:v>
                </c:pt>
                <c:pt idx="27">
                  <c:v>0.64</c:v>
                </c:pt>
                <c:pt idx="28">
                  <c:v>0.54</c:v>
                </c:pt>
                <c:pt idx="29">
                  <c:v>0</c:v>
                </c:pt>
                <c:pt idx="30">
                  <c:v>0.31</c:v>
                </c:pt>
                <c:pt idx="31">
                  <c:v>0.61</c:v>
                </c:pt>
                <c:pt idx="32">
                  <c:v>0.56999999999999995</c:v>
                </c:pt>
                <c:pt idx="33">
                  <c:v>0.48499999999999999</c:v>
                </c:pt>
                <c:pt idx="34">
                  <c:v>0.6</c:v>
                </c:pt>
                <c:pt idx="35">
                  <c:v>0.44</c:v>
                </c:pt>
                <c:pt idx="36">
                  <c:v>0.37</c:v>
                </c:pt>
                <c:pt idx="37">
                  <c:v>0.7</c:v>
                </c:pt>
                <c:pt idx="38">
                  <c:v>0.6</c:v>
                </c:pt>
                <c:pt idx="39">
                  <c:v>0.56999999999999995</c:v>
                </c:pt>
                <c:pt idx="40">
                  <c:v>0.88800000000000001</c:v>
                </c:pt>
                <c:pt idx="41">
                  <c:v>0.54</c:v>
                </c:pt>
                <c:pt idx="42">
                  <c:v>0.21</c:v>
                </c:pt>
                <c:pt idx="43">
                  <c:v>0.21</c:v>
                </c:pt>
                <c:pt idx="44">
                  <c:v>0.11</c:v>
                </c:pt>
                <c:pt idx="45">
                  <c:v>0.12</c:v>
                </c:pt>
                <c:pt idx="46">
                  <c:v>0.49</c:v>
                </c:pt>
                <c:pt idx="47">
                  <c:v>0.26</c:v>
                </c:pt>
                <c:pt idx="48">
                  <c:v>0.43200000000000005</c:v>
                </c:pt>
                <c:pt idx="49">
                  <c:v>0.43200000000000005</c:v>
                </c:pt>
                <c:pt idx="50">
                  <c:v>0.56000000000000005</c:v>
                </c:pt>
                <c:pt idx="51">
                  <c:v>0.66</c:v>
                </c:pt>
                <c:pt idx="52">
                  <c:v>0.61</c:v>
                </c:pt>
                <c:pt idx="53">
                  <c:v>0.49</c:v>
                </c:pt>
                <c:pt idx="54">
                  <c:v>0.57999999999999996</c:v>
                </c:pt>
                <c:pt idx="55">
                  <c:v>0.61</c:v>
                </c:pt>
                <c:pt idx="56">
                  <c:v>0.05</c:v>
                </c:pt>
                <c:pt idx="57">
                  <c:v>0.433</c:v>
                </c:pt>
                <c:pt idx="58">
                  <c:v>0.54</c:v>
                </c:pt>
                <c:pt idx="59">
                  <c:v>0.47</c:v>
                </c:pt>
                <c:pt idx="60">
                  <c:v>0.6</c:v>
                </c:pt>
                <c:pt idx="61">
                  <c:v>0.51</c:v>
                </c:pt>
                <c:pt idx="62">
                  <c:v>0.157</c:v>
                </c:pt>
                <c:pt idx="63">
                  <c:v>0.6</c:v>
                </c:pt>
                <c:pt idx="64">
                  <c:v>0.56000000000000005</c:v>
                </c:pt>
                <c:pt idx="65">
                  <c:v>0.81</c:v>
                </c:pt>
                <c:pt idx="66">
                  <c:v>0.55000000000000004</c:v>
                </c:pt>
                <c:pt idx="67">
                  <c:v>0.27</c:v>
                </c:pt>
                <c:pt idx="68">
                  <c:v>0.49</c:v>
                </c:pt>
                <c:pt idx="69">
                  <c:v>0.28000000000000003</c:v>
                </c:pt>
                <c:pt idx="70">
                  <c:v>0.51</c:v>
                </c:pt>
                <c:pt idx="71">
                  <c:v>0.56600000000000006</c:v>
                </c:pt>
                <c:pt idx="72">
                  <c:v>0.48700000000000004</c:v>
                </c:pt>
                <c:pt idx="73">
                  <c:v>0.57999999999999996</c:v>
                </c:pt>
                <c:pt idx="74">
                  <c:v>0.55000000000000004</c:v>
                </c:pt>
                <c:pt idx="75">
                  <c:v>0.39</c:v>
                </c:pt>
                <c:pt idx="76">
                  <c:v>0.47</c:v>
                </c:pt>
                <c:pt idx="77">
                  <c:v>0.6</c:v>
                </c:pt>
                <c:pt idx="78">
                  <c:v>0.52</c:v>
                </c:pt>
                <c:pt idx="79">
                  <c:v>0.23199999999999998</c:v>
                </c:pt>
                <c:pt idx="80">
                  <c:v>0.55000000000000004</c:v>
                </c:pt>
                <c:pt idx="81">
                  <c:v>0.59</c:v>
                </c:pt>
                <c:pt idx="82">
                  <c:v>0.53500000000000003</c:v>
                </c:pt>
                <c:pt idx="83">
                  <c:v>0.71</c:v>
                </c:pt>
                <c:pt idx="84">
                  <c:v>0.83</c:v>
                </c:pt>
                <c:pt idx="85">
                  <c:v>0.06</c:v>
                </c:pt>
                <c:pt idx="86">
                  <c:v>0.55700000000000005</c:v>
                </c:pt>
                <c:pt idx="87">
                  <c:v>0.42</c:v>
                </c:pt>
                <c:pt idx="88">
                  <c:v>0.35</c:v>
                </c:pt>
                <c:pt idx="89">
                  <c:v>0.35</c:v>
                </c:pt>
                <c:pt idx="90">
                  <c:v>0.23</c:v>
                </c:pt>
                <c:pt idx="91">
                  <c:v>0.22</c:v>
                </c:pt>
                <c:pt idx="92">
                  <c:v>0.31</c:v>
                </c:pt>
                <c:pt idx="93">
                  <c:v>0.34</c:v>
                </c:pt>
                <c:pt idx="94">
                  <c:v>0.42</c:v>
                </c:pt>
                <c:pt idx="95">
                  <c:v>0.27</c:v>
                </c:pt>
                <c:pt idx="96">
                  <c:v>0.17</c:v>
                </c:pt>
                <c:pt idx="97">
                  <c:v>0.55000000000000004</c:v>
                </c:pt>
                <c:pt idx="98">
                  <c:v>0.45</c:v>
                </c:pt>
                <c:pt idx="99">
                  <c:v>0.21</c:v>
                </c:pt>
                <c:pt idx="100">
                  <c:v>0.21</c:v>
                </c:pt>
                <c:pt idx="101">
                  <c:v>0.5163278</c:v>
                </c:pt>
                <c:pt idx="102">
                  <c:v>0.65</c:v>
                </c:pt>
                <c:pt idx="103">
                  <c:v>7.0000000000000007E-2</c:v>
                </c:pt>
                <c:pt idx="104">
                  <c:v>0.35</c:v>
                </c:pt>
                <c:pt idx="105">
                  <c:v>0.66099079999999999</c:v>
                </c:pt>
                <c:pt idx="106">
                  <c:v>0.53</c:v>
                </c:pt>
                <c:pt idx="107">
                  <c:v>0.35</c:v>
                </c:pt>
                <c:pt idx="108">
                  <c:v>0.67</c:v>
                </c:pt>
                <c:pt idx="109">
                  <c:v>0.35725130843291714</c:v>
                </c:pt>
                <c:pt idx="110">
                  <c:v>0.45</c:v>
                </c:pt>
                <c:pt idx="111">
                  <c:v>0.69</c:v>
                </c:pt>
                <c:pt idx="112">
                  <c:v>0.38</c:v>
                </c:pt>
                <c:pt idx="113">
                  <c:v>0.75</c:v>
                </c:pt>
                <c:pt idx="114">
                  <c:v>0.54</c:v>
                </c:pt>
                <c:pt idx="115">
                  <c:v>0.55200000000000005</c:v>
                </c:pt>
                <c:pt idx="116">
                  <c:v>0.69</c:v>
                </c:pt>
                <c:pt idx="117">
                  <c:v>0.433</c:v>
                </c:pt>
                <c:pt idx="118">
                  <c:v>0.433</c:v>
                </c:pt>
                <c:pt idx="119">
                  <c:v>0.56000000000000005</c:v>
                </c:pt>
                <c:pt idx="120">
                  <c:v>0.55000000000000004</c:v>
                </c:pt>
                <c:pt idx="121">
                  <c:v>0.64</c:v>
                </c:pt>
                <c:pt idx="122">
                  <c:v>0.61</c:v>
                </c:pt>
                <c:pt idx="123">
                  <c:v>0.26</c:v>
                </c:pt>
                <c:pt idx="124">
                  <c:v>0.61</c:v>
                </c:pt>
                <c:pt idx="125">
                  <c:v>0</c:v>
                </c:pt>
                <c:pt idx="126">
                  <c:v>0.66</c:v>
                </c:pt>
                <c:pt idx="127">
                  <c:v>0.14199999999999999</c:v>
                </c:pt>
                <c:pt idx="128">
                  <c:v>0.72</c:v>
                </c:pt>
                <c:pt idx="129">
                  <c:v>0.56000000000000005</c:v>
                </c:pt>
                <c:pt idx="130">
                  <c:v>0.36499999999999999</c:v>
                </c:pt>
                <c:pt idx="131">
                  <c:v>0.54</c:v>
                </c:pt>
                <c:pt idx="132">
                  <c:v>0.36</c:v>
                </c:pt>
                <c:pt idx="133">
                  <c:v>0.18</c:v>
                </c:pt>
                <c:pt idx="134">
                  <c:v>0.28000000000000003</c:v>
                </c:pt>
                <c:pt idx="135">
                  <c:v>0.36368000523699207</c:v>
                </c:pt>
                <c:pt idx="136">
                  <c:v>0.63</c:v>
                </c:pt>
                <c:pt idx="137">
                  <c:v>0.47</c:v>
                </c:pt>
                <c:pt idx="138">
                  <c:v>0.56999999999999995</c:v>
                </c:pt>
                <c:pt idx="139">
                  <c:v>0.61</c:v>
                </c:pt>
                <c:pt idx="140">
                  <c:v>0</c:v>
                </c:pt>
                <c:pt idx="141">
                  <c:v>0.61</c:v>
                </c:pt>
                <c:pt idx="142">
                  <c:v>0.52</c:v>
                </c:pt>
                <c:pt idx="143">
                  <c:v>0.52</c:v>
                </c:pt>
                <c:pt idx="144">
                  <c:v>0.7</c:v>
                </c:pt>
                <c:pt idx="145">
                  <c:v>0.16</c:v>
                </c:pt>
                <c:pt idx="146">
                  <c:v>0.27</c:v>
                </c:pt>
                <c:pt idx="147">
                  <c:v>0.36771194916750011</c:v>
                </c:pt>
                <c:pt idx="148">
                  <c:v>0.16</c:v>
                </c:pt>
                <c:pt idx="149">
                  <c:v>0.41</c:v>
                </c:pt>
                <c:pt idx="150">
                  <c:v>0.61</c:v>
                </c:pt>
                <c:pt idx="151">
                  <c:v>0.68</c:v>
                </c:pt>
                <c:pt idx="152">
                  <c:v>0.51</c:v>
                </c:pt>
                <c:pt idx="153">
                  <c:v>0.68</c:v>
                </c:pt>
                <c:pt idx="154">
                  <c:v>0.65</c:v>
                </c:pt>
                <c:pt idx="155">
                  <c:v>0.36901186004118164</c:v>
                </c:pt>
                <c:pt idx="156">
                  <c:v>0.54</c:v>
                </c:pt>
                <c:pt idx="157">
                  <c:v>0.33</c:v>
                </c:pt>
                <c:pt idx="158">
                  <c:v>0.37</c:v>
                </c:pt>
                <c:pt idx="159">
                  <c:v>0.71</c:v>
                </c:pt>
                <c:pt idx="160">
                  <c:v>0.06</c:v>
                </c:pt>
                <c:pt idx="161">
                  <c:v>0.48</c:v>
                </c:pt>
                <c:pt idx="162">
                  <c:v>0.7</c:v>
                </c:pt>
                <c:pt idx="163">
                  <c:v>0.32</c:v>
                </c:pt>
                <c:pt idx="164">
                  <c:v>0.37</c:v>
                </c:pt>
                <c:pt idx="165">
                  <c:v>0.39</c:v>
                </c:pt>
                <c:pt idx="166">
                  <c:v>0.62</c:v>
                </c:pt>
                <c:pt idx="167">
                  <c:v>0.27</c:v>
                </c:pt>
                <c:pt idx="168">
                  <c:v>0.79</c:v>
                </c:pt>
                <c:pt idx="169">
                  <c:v>0.48</c:v>
                </c:pt>
                <c:pt idx="170">
                  <c:v>0.55000000000000004</c:v>
                </c:pt>
                <c:pt idx="171">
                  <c:v>0</c:v>
                </c:pt>
                <c:pt idx="172">
                  <c:v>0.72699999999999998</c:v>
                </c:pt>
                <c:pt idx="173">
                  <c:v>0.39700000000000002</c:v>
                </c:pt>
                <c:pt idx="174">
                  <c:v>0.69</c:v>
                </c:pt>
                <c:pt idx="175">
                  <c:v>0.42399999999999999</c:v>
                </c:pt>
                <c:pt idx="176">
                  <c:v>0.42399999999999999</c:v>
                </c:pt>
                <c:pt idx="177">
                  <c:v>0.71099999999999997</c:v>
                </c:pt>
                <c:pt idx="178">
                  <c:v>0.34</c:v>
                </c:pt>
                <c:pt idx="179">
                  <c:v>0.43</c:v>
                </c:pt>
                <c:pt idx="180">
                  <c:v>0.33</c:v>
                </c:pt>
                <c:pt idx="181">
                  <c:v>0.65500000000000003</c:v>
                </c:pt>
                <c:pt idx="182">
                  <c:v>0.63100000000000001</c:v>
                </c:pt>
                <c:pt idx="183">
                  <c:v>0.49</c:v>
                </c:pt>
                <c:pt idx="184">
                  <c:v>0.37740833695016318</c:v>
                </c:pt>
                <c:pt idx="185">
                  <c:v>0.45</c:v>
                </c:pt>
                <c:pt idx="186">
                  <c:v>0.66</c:v>
                </c:pt>
                <c:pt idx="187">
                  <c:v>0.74400000000000011</c:v>
                </c:pt>
                <c:pt idx="188">
                  <c:v>0.19899999999999998</c:v>
                </c:pt>
                <c:pt idx="189">
                  <c:v>0.47</c:v>
                </c:pt>
                <c:pt idx="190">
                  <c:v>0.20585799999999999</c:v>
                </c:pt>
                <c:pt idx="191">
                  <c:v>0.53</c:v>
                </c:pt>
                <c:pt idx="192">
                  <c:v>0.73</c:v>
                </c:pt>
                <c:pt idx="193">
                  <c:v>0.36</c:v>
                </c:pt>
                <c:pt idx="194">
                  <c:v>0.44</c:v>
                </c:pt>
                <c:pt idx="195">
                  <c:v>0.26</c:v>
                </c:pt>
                <c:pt idx="196">
                  <c:v>0.67</c:v>
                </c:pt>
                <c:pt idx="197">
                  <c:v>0.38154541153488092</c:v>
                </c:pt>
                <c:pt idx="198">
                  <c:v>0.4</c:v>
                </c:pt>
                <c:pt idx="199">
                  <c:v>0.57999999999999996</c:v>
                </c:pt>
                <c:pt idx="200">
                  <c:v>0.45</c:v>
                </c:pt>
                <c:pt idx="201">
                  <c:v>0.64</c:v>
                </c:pt>
                <c:pt idx="202">
                  <c:v>0.30399999999999999</c:v>
                </c:pt>
                <c:pt idx="203">
                  <c:v>0.71</c:v>
                </c:pt>
                <c:pt idx="204">
                  <c:v>0.62</c:v>
                </c:pt>
                <c:pt idx="205">
                  <c:v>0</c:v>
                </c:pt>
                <c:pt idx="206">
                  <c:v>0.45</c:v>
                </c:pt>
                <c:pt idx="207">
                  <c:v>0.45</c:v>
                </c:pt>
                <c:pt idx="208">
                  <c:v>0.25</c:v>
                </c:pt>
                <c:pt idx="209">
                  <c:v>0.6994267999999999</c:v>
                </c:pt>
                <c:pt idx="210">
                  <c:v>0.76</c:v>
                </c:pt>
                <c:pt idx="211">
                  <c:v>0.94900000000000007</c:v>
                </c:pt>
                <c:pt idx="212">
                  <c:v>0.24</c:v>
                </c:pt>
                <c:pt idx="213">
                  <c:v>0.54</c:v>
                </c:pt>
                <c:pt idx="214">
                  <c:v>0.41100000000000003</c:v>
                </c:pt>
                <c:pt idx="215">
                  <c:v>0.64</c:v>
                </c:pt>
                <c:pt idx="216">
                  <c:v>0.64</c:v>
                </c:pt>
                <c:pt idx="217">
                  <c:v>0.38598563361471688</c:v>
                </c:pt>
                <c:pt idx="218">
                  <c:v>0.38799999999999996</c:v>
                </c:pt>
                <c:pt idx="219">
                  <c:v>0.38799999999999996</c:v>
                </c:pt>
                <c:pt idx="220">
                  <c:v>0.115</c:v>
                </c:pt>
                <c:pt idx="221">
                  <c:v>0.22605550000000002</c:v>
                </c:pt>
                <c:pt idx="222">
                  <c:v>0.22</c:v>
                </c:pt>
                <c:pt idx="223">
                  <c:v>0.22</c:v>
                </c:pt>
                <c:pt idx="224">
                  <c:v>0.38</c:v>
                </c:pt>
                <c:pt idx="225">
                  <c:v>0.28000000000000003</c:v>
                </c:pt>
                <c:pt idx="226">
                  <c:v>0.59</c:v>
                </c:pt>
                <c:pt idx="227">
                  <c:v>0.28999999999999998</c:v>
                </c:pt>
                <c:pt idx="228">
                  <c:v>0.6994267999999999</c:v>
                </c:pt>
                <c:pt idx="229">
                  <c:v>0.16899999999999998</c:v>
                </c:pt>
                <c:pt idx="230">
                  <c:v>0.37</c:v>
                </c:pt>
                <c:pt idx="231">
                  <c:v>0.25</c:v>
                </c:pt>
                <c:pt idx="232">
                  <c:v>0.52300000000000002</c:v>
                </c:pt>
                <c:pt idx="233">
                  <c:v>0.5</c:v>
                </c:pt>
                <c:pt idx="234">
                  <c:v>0.56999999999999995</c:v>
                </c:pt>
                <c:pt idx="235">
                  <c:v>0.7</c:v>
                </c:pt>
                <c:pt idx="236">
                  <c:v>0.192</c:v>
                </c:pt>
                <c:pt idx="237">
                  <c:v>0.125</c:v>
                </c:pt>
                <c:pt idx="238">
                  <c:v>0.39518350345983161</c:v>
                </c:pt>
                <c:pt idx="239">
                  <c:v>0.83</c:v>
                </c:pt>
                <c:pt idx="240">
                  <c:v>0.7</c:v>
                </c:pt>
                <c:pt idx="241">
                  <c:v>0.187</c:v>
                </c:pt>
                <c:pt idx="242">
                  <c:v>0.39690729833140176</c:v>
                </c:pt>
                <c:pt idx="243">
                  <c:v>0.71</c:v>
                </c:pt>
                <c:pt idx="244">
                  <c:v>0.125</c:v>
                </c:pt>
                <c:pt idx="245">
                  <c:v>0.39</c:v>
                </c:pt>
                <c:pt idx="246">
                  <c:v>0.33</c:v>
                </c:pt>
                <c:pt idx="247">
                  <c:v>0.42</c:v>
                </c:pt>
                <c:pt idx="248">
                  <c:v>0.62</c:v>
                </c:pt>
                <c:pt idx="249">
                  <c:v>0.72</c:v>
                </c:pt>
                <c:pt idx="250">
                  <c:v>0.18096309999999999</c:v>
                </c:pt>
                <c:pt idx="251">
                  <c:v>0.49</c:v>
                </c:pt>
                <c:pt idx="252">
                  <c:v>0.45</c:v>
                </c:pt>
                <c:pt idx="253">
                  <c:v>0.77099999999999991</c:v>
                </c:pt>
                <c:pt idx="254">
                  <c:v>0.75800000000000001</c:v>
                </c:pt>
                <c:pt idx="255">
                  <c:v>0.29499999999999998</c:v>
                </c:pt>
                <c:pt idx="256">
                  <c:v>0.77</c:v>
                </c:pt>
                <c:pt idx="257">
                  <c:v>0.25083709999999998</c:v>
                </c:pt>
                <c:pt idx="258">
                  <c:v>0.72</c:v>
                </c:pt>
                <c:pt idx="259">
                  <c:v>0.04</c:v>
                </c:pt>
                <c:pt idx="260">
                  <c:v>0.64</c:v>
                </c:pt>
                <c:pt idx="261">
                  <c:v>0.47</c:v>
                </c:pt>
                <c:pt idx="262">
                  <c:v>0.38</c:v>
                </c:pt>
                <c:pt idx="263">
                  <c:v>0.68</c:v>
                </c:pt>
                <c:pt idx="264">
                  <c:v>0.38</c:v>
                </c:pt>
                <c:pt idx="265">
                  <c:v>0.28999999999999998</c:v>
                </c:pt>
                <c:pt idx="266">
                  <c:v>0.115</c:v>
                </c:pt>
                <c:pt idx="267">
                  <c:v>0.42700000000000005</c:v>
                </c:pt>
                <c:pt idx="268">
                  <c:v>0</c:v>
                </c:pt>
                <c:pt idx="269">
                  <c:v>0.62</c:v>
                </c:pt>
                <c:pt idx="270">
                  <c:v>0.40799340682654572</c:v>
                </c:pt>
                <c:pt idx="271">
                  <c:v>0.41</c:v>
                </c:pt>
                <c:pt idx="272">
                  <c:v>0.45</c:v>
                </c:pt>
                <c:pt idx="273">
                  <c:v>0.45</c:v>
                </c:pt>
                <c:pt idx="274">
                  <c:v>0.45</c:v>
                </c:pt>
                <c:pt idx="275">
                  <c:v>0.41</c:v>
                </c:pt>
                <c:pt idx="276">
                  <c:v>0.43</c:v>
                </c:pt>
                <c:pt idx="277">
                  <c:v>0.48899999999999999</c:v>
                </c:pt>
                <c:pt idx="278">
                  <c:v>0.66711519999999991</c:v>
                </c:pt>
                <c:pt idx="279">
                  <c:v>0.53</c:v>
                </c:pt>
                <c:pt idx="280">
                  <c:v>0.66</c:v>
                </c:pt>
                <c:pt idx="281">
                  <c:v>0.04</c:v>
                </c:pt>
                <c:pt idx="282">
                  <c:v>0.73</c:v>
                </c:pt>
                <c:pt idx="283">
                  <c:v>0.66</c:v>
                </c:pt>
                <c:pt idx="284">
                  <c:v>0.56999999999999995</c:v>
                </c:pt>
                <c:pt idx="285">
                  <c:v>0.77</c:v>
                </c:pt>
                <c:pt idx="286">
                  <c:v>0.42</c:v>
                </c:pt>
                <c:pt idx="287">
                  <c:v>0.67</c:v>
                </c:pt>
                <c:pt idx="288">
                  <c:v>0.17100000000000001</c:v>
                </c:pt>
                <c:pt idx="289">
                  <c:v>0.55000000000000004</c:v>
                </c:pt>
                <c:pt idx="290">
                  <c:v>0.29092199999999996</c:v>
                </c:pt>
                <c:pt idx="291">
                  <c:v>0.48</c:v>
                </c:pt>
                <c:pt idx="292">
                  <c:v>0.51</c:v>
                </c:pt>
                <c:pt idx="293">
                  <c:v>0.16800000000000001</c:v>
                </c:pt>
                <c:pt idx="294">
                  <c:v>0.622</c:v>
                </c:pt>
                <c:pt idx="295">
                  <c:v>0.69</c:v>
                </c:pt>
                <c:pt idx="296">
                  <c:v>0.48</c:v>
                </c:pt>
                <c:pt idx="297">
                  <c:v>0.73699999999999999</c:v>
                </c:pt>
                <c:pt idx="298">
                  <c:v>0.17100000000000001</c:v>
                </c:pt>
                <c:pt idx="299">
                  <c:v>0.316</c:v>
                </c:pt>
                <c:pt idx="300">
                  <c:v>0.56999999999999995</c:v>
                </c:pt>
                <c:pt idx="301">
                  <c:v>0.17</c:v>
                </c:pt>
                <c:pt idx="302">
                  <c:v>0.14199999999999999</c:v>
                </c:pt>
                <c:pt idx="303">
                  <c:v>0.01</c:v>
                </c:pt>
                <c:pt idx="304">
                  <c:v>0.41200000000000003</c:v>
                </c:pt>
                <c:pt idx="305">
                  <c:v>0.56299999999999994</c:v>
                </c:pt>
                <c:pt idx="306">
                  <c:v>0.43</c:v>
                </c:pt>
                <c:pt idx="307">
                  <c:v>0.42</c:v>
                </c:pt>
                <c:pt idx="308">
                  <c:v>0.44</c:v>
                </c:pt>
                <c:pt idx="309">
                  <c:v>0.85</c:v>
                </c:pt>
                <c:pt idx="310">
                  <c:v>0.62867919999999999</c:v>
                </c:pt>
                <c:pt idx="311">
                  <c:v>0.45</c:v>
                </c:pt>
                <c:pt idx="312">
                  <c:v>0.38708140000000002</c:v>
                </c:pt>
                <c:pt idx="313">
                  <c:v>0.25114730000000002</c:v>
                </c:pt>
                <c:pt idx="314">
                  <c:v>0.71</c:v>
                </c:pt>
                <c:pt idx="315">
                  <c:v>0.27</c:v>
                </c:pt>
                <c:pt idx="316">
                  <c:v>0.66</c:v>
                </c:pt>
                <c:pt idx="317">
                  <c:v>0.34</c:v>
                </c:pt>
                <c:pt idx="318">
                  <c:v>0.40399999999999997</c:v>
                </c:pt>
                <c:pt idx="319">
                  <c:v>0.62</c:v>
                </c:pt>
                <c:pt idx="320">
                  <c:v>0.25</c:v>
                </c:pt>
                <c:pt idx="321">
                  <c:v>0.55100000000000005</c:v>
                </c:pt>
                <c:pt idx="322">
                  <c:v>0.3</c:v>
                </c:pt>
                <c:pt idx="323">
                  <c:v>0.4314026626172337</c:v>
                </c:pt>
                <c:pt idx="324">
                  <c:v>0.91</c:v>
                </c:pt>
                <c:pt idx="325">
                  <c:v>0.74</c:v>
                </c:pt>
                <c:pt idx="326">
                  <c:v>0.157</c:v>
                </c:pt>
                <c:pt idx="327">
                  <c:v>0.73</c:v>
                </c:pt>
                <c:pt idx="328">
                  <c:v>0.67</c:v>
                </c:pt>
                <c:pt idx="329">
                  <c:v>0.18</c:v>
                </c:pt>
                <c:pt idx="330">
                  <c:v>0.56999999999999995</c:v>
                </c:pt>
                <c:pt idx="331">
                  <c:v>0.02</c:v>
                </c:pt>
                <c:pt idx="332">
                  <c:v>0.39</c:v>
                </c:pt>
                <c:pt idx="333">
                  <c:v>0.67</c:v>
                </c:pt>
                <c:pt idx="334">
                  <c:v>0.41</c:v>
                </c:pt>
                <c:pt idx="335">
                  <c:v>0.43</c:v>
                </c:pt>
                <c:pt idx="336">
                  <c:v>0.25</c:v>
                </c:pt>
                <c:pt idx="337">
                  <c:v>0.28800000000000003</c:v>
                </c:pt>
                <c:pt idx="338">
                  <c:v>0.28000000000000003</c:v>
                </c:pt>
                <c:pt idx="339">
                  <c:v>0.63</c:v>
                </c:pt>
                <c:pt idx="340">
                  <c:v>0.15</c:v>
                </c:pt>
                <c:pt idx="341">
                  <c:v>0.7</c:v>
                </c:pt>
                <c:pt idx="342">
                  <c:v>0.33500000000000002</c:v>
                </c:pt>
                <c:pt idx="343">
                  <c:v>0.62</c:v>
                </c:pt>
                <c:pt idx="344">
                  <c:v>0.16500000000000001</c:v>
                </c:pt>
                <c:pt idx="345">
                  <c:v>0.17</c:v>
                </c:pt>
                <c:pt idx="346">
                  <c:v>0.68</c:v>
                </c:pt>
                <c:pt idx="347">
                  <c:v>0.44</c:v>
                </c:pt>
                <c:pt idx="348">
                  <c:v>0.7</c:v>
                </c:pt>
                <c:pt idx="349">
                  <c:v>0.48084840000000001</c:v>
                </c:pt>
                <c:pt idx="350">
                  <c:v>0.75</c:v>
                </c:pt>
                <c:pt idx="351">
                  <c:v>0.51</c:v>
                </c:pt>
                <c:pt idx="352">
                  <c:v>0.76</c:v>
                </c:pt>
                <c:pt idx="353">
                  <c:v>0.17</c:v>
                </c:pt>
                <c:pt idx="354">
                  <c:v>0.75</c:v>
                </c:pt>
                <c:pt idx="355">
                  <c:v>0.38</c:v>
                </c:pt>
                <c:pt idx="356">
                  <c:v>0.38</c:v>
                </c:pt>
                <c:pt idx="357">
                  <c:v>0.73</c:v>
                </c:pt>
                <c:pt idx="358">
                  <c:v>0.45</c:v>
                </c:pt>
                <c:pt idx="359">
                  <c:v>0</c:v>
                </c:pt>
                <c:pt idx="360">
                  <c:v>0.38</c:v>
                </c:pt>
                <c:pt idx="361">
                  <c:v>0.5</c:v>
                </c:pt>
                <c:pt idx="362">
                  <c:v>0.52</c:v>
                </c:pt>
                <c:pt idx="363">
                  <c:v>0.155</c:v>
                </c:pt>
                <c:pt idx="364">
                  <c:v>0.38</c:v>
                </c:pt>
                <c:pt idx="365">
                  <c:v>0.53</c:v>
                </c:pt>
                <c:pt idx="366">
                  <c:v>0.28000000000000003</c:v>
                </c:pt>
                <c:pt idx="367">
                  <c:v>0.5</c:v>
                </c:pt>
                <c:pt idx="368">
                  <c:v>0.54</c:v>
                </c:pt>
                <c:pt idx="369">
                  <c:v>0.13</c:v>
                </c:pt>
                <c:pt idx="370">
                  <c:v>0.37</c:v>
                </c:pt>
                <c:pt idx="371">
                  <c:v>0.37</c:v>
                </c:pt>
                <c:pt idx="372">
                  <c:v>0.68</c:v>
                </c:pt>
                <c:pt idx="373">
                  <c:v>0.155</c:v>
                </c:pt>
                <c:pt idx="374">
                  <c:v>0.66</c:v>
                </c:pt>
                <c:pt idx="375">
                  <c:v>0.76</c:v>
                </c:pt>
                <c:pt idx="376">
                  <c:v>0.13</c:v>
                </c:pt>
                <c:pt idx="377">
                  <c:v>0.46</c:v>
                </c:pt>
                <c:pt idx="378">
                  <c:v>0.51316000000000006</c:v>
                </c:pt>
                <c:pt idx="379">
                  <c:v>0.64</c:v>
                </c:pt>
                <c:pt idx="380">
                  <c:v>0.63</c:v>
                </c:pt>
                <c:pt idx="381">
                  <c:v>0.19</c:v>
                </c:pt>
                <c:pt idx="382">
                  <c:v>0.72</c:v>
                </c:pt>
                <c:pt idx="383">
                  <c:v>0.45</c:v>
                </c:pt>
                <c:pt idx="384">
                  <c:v>0.51</c:v>
                </c:pt>
                <c:pt idx="385">
                  <c:v>0.03</c:v>
                </c:pt>
                <c:pt idx="386">
                  <c:v>0.58390759999999997</c:v>
                </c:pt>
                <c:pt idx="387">
                  <c:v>0.32</c:v>
                </c:pt>
                <c:pt idx="388">
                  <c:v>0.73</c:v>
                </c:pt>
                <c:pt idx="389">
                  <c:v>0.13</c:v>
                </c:pt>
                <c:pt idx="390">
                  <c:v>0.73</c:v>
                </c:pt>
                <c:pt idx="391">
                  <c:v>0.5</c:v>
                </c:pt>
                <c:pt idx="392">
                  <c:v>0.61</c:v>
                </c:pt>
                <c:pt idx="393">
                  <c:v>0.38</c:v>
                </c:pt>
                <c:pt idx="394">
                  <c:v>0.52</c:v>
                </c:pt>
                <c:pt idx="395">
                  <c:v>0.52</c:v>
                </c:pt>
                <c:pt idx="396">
                  <c:v>0.56999999999999995</c:v>
                </c:pt>
                <c:pt idx="397">
                  <c:v>0.436</c:v>
                </c:pt>
                <c:pt idx="398">
                  <c:v>0.40700000000000003</c:v>
                </c:pt>
                <c:pt idx="399">
                  <c:v>8.5000000000000006E-2</c:v>
                </c:pt>
                <c:pt idx="400">
                  <c:v>0.57999999999999996</c:v>
                </c:pt>
                <c:pt idx="401">
                  <c:v>0.94599999999999995</c:v>
                </c:pt>
                <c:pt idx="402">
                  <c:v>8.199999999999999E-2</c:v>
                </c:pt>
                <c:pt idx="403">
                  <c:v>0.63</c:v>
                </c:pt>
                <c:pt idx="404">
                  <c:v>0.38</c:v>
                </c:pt>
                <c:pt idx="405">
                  <c:v>0.1</c:v>
                </c:pt>
                <c:pt idx="406">
                  <c:v>0.11</c:v>
                </c:pt>
                <c:pt idx="407">
                  <c:v>0.49399999999999999</c:v>
                </c:pt>
                <c:pt idx="408">
                  <c:v>0.127</c:v>
                </c:pt>
                <c:pt idx="409">
                  <c:v>0.46600000000000003</c:v>
                </c:pt>
                <c:pt idx="410">
                  <c:v>8.0000000000000002E-3</c:v>
                </c:pt>
                <c:pt idx="411">
                  <c:v>0.68</c:v>
                </c:pt>
                <c:pt idx="412">
                  <c:v>0.35600000000000004</c:v>
                </c:pt>
                <c:pt idx="413">
                  <c:v>0.7</c:v>
                </c:pt>
                <c:pt idx="414">
                  <c:v>0.41600000000000004</c:v>
                </c:pt>
                <c:pt idx="415">
                  <c:v>0.29199999999999998</c:v>
                </c:pt>
                <c:pt idx="416">
                  <c:v>0.59</c:v>
                </c:pt>
                <c:pt idx="417">
                  <c:v>0</c:v>
                </c:pt>
                <c:pt idx="418">
                  <c:v>0.37</c:v>
                </c:pt>
                <c:pt idx="419">
                  <c:v>0.01</c:v>
                </c:pt>
                <c:pt idx="420">
                  <c:v>0.80799999999999994</c:v>
                </c:pt>
                <c:pt idx="421">
                  <c:v>0.14000000000000001</c:v>
                </c:pt>
                <c:pt idx="422">
                  <c:v>0.42</c:v>
                </c:pt>
                <c:pt idx="423">
                  <c:v>0.5</c:v>
                </c:pt>
                <c:pt idx="424">
                  <c:v>0.60199999999999998</c:v>
                </c:pt>
                <c:pt idx="425">
                  <c:v>0.3</c:v>
                </c:pt>
                <c:pt idx="426">
                  <c:v>0.56999999999999995</c:v>
                </c:pt>
                <c:pt idx="427">
                  <c:v>0.52</c:v>
                </c:pt>
                <c:pt idx="428">
                  <c:v>0.41</c:v>
                </c:pt>
                <c:pt idx="429">
                  <c:v>0.81</c:v>
                </c:pt>
                <c:pt idx="430">
                  <c:v>0.65400000000000003</c:v>
                </c:pt>
                <c:pt idx="431">
                  <c:v>0.85</c:v>
                </c:pt>
                <c:pt idx="432">
                  <c:v>0.72</c:v>
                </c:pt>
                <c:pt idx="433">
                  <c:v>0.28000000000000003</c:v>
                </c:pt>
              </c:numCache>
            </c:numRef>
          </c:xVal>
          <c:yVal>
            <c:numRef>
              <c:f>'Bernstein (reduced SiO2 data'!$BG$2:$BG$435</c:f>
              <c:numCache>
                <c:formatCode>General</c:formatCode>
                <c:ptCount val="434"/>
                <c:pt idx="0">
                  <c:v>0.33</c:v>
                </c:pt>
                <c:pt idx="1">
                  <c:v>0.2</c:v>
                </c:pt>
                <c:pt idx="2">
                  <c:v>0.5</c:v>
                </c:pt>
                <c:pt idx="3">
                  <c:v>1</c:v>
                </c:pt>
                <c:pt idx="4">
                  <c:v>1</c:v>
                </c:pt>
                <c:pt idx="5">
                  <c:v>1</c:v>
                </c:pt>
                <c:pt idx="6">
                  <c:v>0</c:v>
                </c:pt>
                <c:pt idx="7">
                  <c:v>0.15000000000000002</c:v>
                </c:pt>
                <c:pt idx="8">
                  <c:v>0.56074456887851576</c:v>
                </c:pt>
                <c:pt idx="9">
                  <c:v>0.49429718080025403</c:v>
                </c:pt>
                <c:pt idx="10">
                  <c:v>0.8107399807481751</c:v>
                </c:pt>
                <c:pt idx="11">
                  <c:v>0.22058823529411764</c:v>
                </c:pt>
                <c:pt idx="12">
                  <c:v>0.6373754441534708</c:v>
                </c:pt>
                <c:pt idx="13">
                  <c:v>0.379</c:v>
                </c:pt>
                <c:pt idx="14">
                  <c:v>0.57590802612538139</c:v>
                </c:pt>
                <c:pt idx="15">
                  <c:v>0.21577576608395224</c:v>
                </c:pt>
                <c:pt idx="16">
                  <c:v>0.94920087280949506</c:v>
                </c:pt>
                <c:pt idx="17">
                  <c:v>0.57369414253358353</c:v>
                </c:pt>
                <c:pt idx="18">
                  <c:v>0.64305852121026041</c:v>
                </c:pt>
                <c:pt idx="19">
                  <c:v>0.58324721991644135</c:v>
                </c:pt>
                <c:pt idx="20">
                  <c:v>0.56080423576794802</c:v>
                </c:pt>
                <c:pt idx="21">
                  <c:v>0.62189827493113459</c:v>
                </c:pt>
                <c:pt idx="22">
                  <c:v>0.49207883278809111</c:v>
                </c:pt>
                <c:pt idx="23">
                  <c:v>0.49207883278809111</c:v>
                </c:pt>
                <c:pt idx="24">
                  <c:v>0.34581497797356825</c:v>
                </c:pt>
                <c:pt idx="25">
                  <c:v>0.50999326840702619</c:v>
                </c:pt>
                <c:pt idx="26">
                  <c:v>0.39560108204412303</c:v>
                </c:pt>
                <c:pt idx="27">
                  <c:v>0.64649396725838693</c:v>
                </c:pt>
                <c:pt idx="28">
                  <c:v>0.52615470025000421</c:v>
                </c:pt>
                <c:pt idx="29">
                  <c:v>5.5968711729897673E-3</c:v>
                </c:pt>
                <c:pt idx="30">
                  <c:v>0.31732168850072778</c:v>
                </c:pt>
                <c:pt idx="31">
                  <c:v>0.59567835545839809</c:v>
                </c:pt>
                <c:pt idx="32">
                  <c:v>0.57019995754233943</c:v>
                </c:pt>
                <c:pt idx="33">
                  <c:v>0.505261559602735</c:v>
                </c:pt>
                <c:pt idx="34">
                  <c:v>0.58961263966104716</c:v>
                </c:pt>
                <c:pt idx="35">
                  <c:v>0.44871794871794873</c:v>
                </c:pt>
                <c:pt idx="36">
                  <c:v>0.37899999999999995</c:v>
                </c:pt>
                <c:pt idx="37">
                  <c:v>0.71822752414246616</c:v>
                </c:pt>
                <c:pt idx="38">
                  <c:v>0.58730311578860872</c:v>
                </c:pt>
                <c:pt idx="39">
                  <c:v>0.58107890706722076</c:v>
                </c:pt>
                <c:pt idx="40">
                  <c:v>0.91604671594344866</c:v>
                </c:pt>
                <c:pt idx="41">
                  <c:v>0.52443253589856753</c:v>
                </c:pt>
                <c:pt idx="42">
                  <c:v>0.2</c:v>
                </c:pt>
                <c:pt idx="43">
                  <c:v>0.2</c:v>
                </c:pt>
                <c:pt idx="44">
                  <c:v>0.1</c:v>
                </c:pt>
                <c:pt idx="45">
                  <c:v>0.11</c:v>
                </c:pt>
                <c:pt idx="46">
                  <c:v>0.5</c:v>
                </c:pt>
                <c:pt idx="47">
                  <c:v>0.25</c:v>
                </c:pt>
                <c:pt idx="48">
                  <c:v>0.42273775279135106</c:v>
                </c:pt>
                <c:pt idx="49">
                  <c:v>0.42273775279135106</c:v>
                </c:pt>
                <c:pt idx="50">
                  <c:v>0.56616241435567338</c:v>
                </c:pt>
                <c:pt idx="51">
                  <c:v>0.68223637472169896</c:v>
                </c:pt>
                <c:pt idx="52">
                  <c:v>0.61603222264799107</c:v>
                </c:pt>
                <c:pt idx="53">
                  <c:v>0.49294351138808584</c:v>
                </c:pt>
                <c:pt idx="54">
                  <c:v>0.58961263966104716</c:v>
                </c:pt>
                <c:pt idx="55">
                  <c:v>0.59760956080287886</c:v>
                </c:pt>
                <c:pt idx="56">
                  <c:v>6.1855670103092786E-2</c:v>
                </c:pt>
                <c:pt idx="57">
                  <c:v>0.4438113254346181</c:v>
                </c:pt>
                <c:pt idx="58">
                  <c:v>0.5158886176745926</c:v>
                </c:pt>
                <c:pt idx="59">
                  <c:v>0.47687353247748765</c:v>
                </c:pt>
                <c:pt idx="60">
                  <c:v>0.58117246589631899</c:v>
                </c:pt>
                <c:pt idx="61">
                  <c:v>0.51889349548762598</c:v>
                </c:pt>
                <c:pt idx="62">
                  <c:v>0.17063492063492061</c:v>
                </c:pt>
                <c:pt idx="63">
                  <c:v>0.58098027188969248</c:v>
                </c:pt>
                <c:pt idx="64">
                  <c:v>0.53466772584673361</c:v>
                </c:pt>
                <c:pt idx="65">
                  <c:v>0.83812249140374462</c:v>
                </c:pt>
                <c:pt idx="66">
                  <c:v>0.55449037731262607</c:v>
                </c:pt>
                <c:pt idx="67">
                  <c:v>0.25511875511875509</c:v>
                </c:pt>
                <c:pt idx="68">
                  <c:v>0.49495929118358306</c:v>
                </c:pt>
                <c:pt idx="69">
                  <c:v>0.29514824797843664</c:v>
                </c:pt>
                <c:pt idx="70">
                  <c:v>0.49466248037676602</c:v>
                </c:pt>
                <c:pt idx="71">
                  <c:v>0.57590802612538139</c:v>
                </c:pt>
                <c:pt idx="72">
                  <c:v>0.49451986339951953</c:v>
                </c:pt>
                <c:pt idx="73">
                  <c:v>0.59109073160514858</c:v>
                </c:pt>
                <c:pt idx="74">
                  <c:v>0.52350572004242057</c:v>
                </c:pt>
                <c:pt idx="75">
                  <c:v>0.37116020546028222</c:v>
                </c:pt>
                <c:pt idx="76">
                  <c:v>0.48431596520130921</c:v>
                </c:pt>
                <c:pt idx="77">
                  <c:v>0.57590802612538139</c:v>
                </c:pt>
                <c:pt idx="78">
                  <c:v>0.53834115805946792</c:v>
                </c:pt>
                <c:pt idx="79">
                  <c:v>0.25043782837127848</c:v>
                </c:pt>
                <c:pt idx="80">
                  <c:v>0.52154944643978329</c:v>
                </c:pt>
                <c:pt idx="81">
                  <c:v>0.60524048972310884</c:v>
                </c:pt>
                <c:pt idx="82">
                  <c:v>0.50209434604348557</c:v>
                </c:pt>
                <c:pt idx="83">
                  <c:v>0.69305606347763205</c:v>
                </c:pt>
                <c:pt idx="84">
                  <c:v>0.81650154895859539</c:v>
                </c:pt>
                <c:pt idx="85">
                  <c:v>7.6665573227754635E-2</c:v>
                </c:pt>
                <c:pt idx="86">
                  <c:v>0.56921485874704913</c:v>
                </c:pt>
                <c:pt idx="87">
                  <c:v>0.40000000000000008</c:v>
                </c:pt>
                <c:pt idx="88">
                  <c:v>0.33</c:v>
                </c:pt>
                <c:pt idx="89">
                  <c:v>0.33</c:v>
                </c:pt>
                <c:pt idx="90">
                  <c:v>0.25</c:v>
                </c:pt>
                <c:pt idx="91">
                  <c:v>0.2</c:v>
                </c:pt>
                <c:pt idx="92">
                  <c:v>0.33</c:v>
                </c:pt>
                <c:pt idx="93">
                  <c:v>0.32</c:v>
                </c:pt>
                <c:pt idx="94">
                  <c:v>0.39999999999999997</c:v>
                </c:pt>
                <c:pt idx="95">
                  <c:v>0.25</c:v>
                </c:pt>
                <c:pt idx="96">
                  <c:v>0.15</c:v>
                </c:pt>
                <c:pt idx="97">
                  <c:v>0.56139709636148438</c:v>
                </c:pt>
                <c:pt idx="98">
                  <c:v>0.47185736838314279</c:v>
                </c:pt>
                <c:pt idx="99">
                  <c:v>0.18867924528301888</c:v>
                </c:pt>
                <c:pt idx="100">
                  <c:v>0.18867924528301888</c:v>
                </c:pt>
                <c:pt idx="101">
                  <c:v>0.49466192170818513</c:v>
                </c:pt>
                <c:pt idx="102">
                  <c:v>0.62422852316778465</c:v>
                </c:pt>
                <c:pt idx="103">
                  <c:v>9.1919674874491999E-2</c:v>
                </c:pt>
                <c:pt idx="104">
                  <c:v>0.37116020546028222</c:v>
                </c:pt>
                <c:pt idx="105">
                  <c:v>0.63316820231007742</c:v>
                </c:pt>
                <c:pt idx="106">
                  <c:v>0.5546941589438904</c:v>
                </c:pt>
                <c:pt idx="107">
                  <c:v>0.37228535126014395</c:v>
                </c:pt>
                <c:pt idx="108">
                  <c:v>0.64649396725838693</c:v>
                </c:pt>
                <c:pt idx="109">
                  <c:v>0.3334166458385403</c:v>
                </c:pt>
                <c:pt idx="110">
                  <c:v>0.42561983471074383</c:v>
                </c:pt>
                <c:pt idx="111">
                  <c:v>0.67073871797788442</c:v>
                </c:pt>
                <c:pt idx="112">
                  <c:v>0.40458015267175568</c:v>
                </c:pt>
                <c:pt idx="113">
                  <c:v>0.74426436888391378</c:v>
                </c:pt>
                <c:pt idx="114">
                  <c:v>0.55449037731262607</c:v>
                </c:pt>
                <c:pt idx="115">
                  <c:v>0.56921485874704913</c:v>
                </c:pt>
                <c:pt idx="116">
                  <c:v>0.66778050713675752</c:v>
                </c:pt>
                <c:pt idx="117">
                  <c:v>0.45582410278221297</c:v>
                </c:pt>
                <c:pt idx="118">
                  <c:v>0.45582410278221297</c:v>
                </c:pt>
                <c:pt idx="119">
                  <c:v>0.52541289125363932</c:v>
                </c:pt>
                <c:pt idx="120">
                  <c:v>0.58324721991644135</c:v>
                </c:pt>
                <c:pt idx="121">
                  <c:v>0.6682945096037114</c:v>
                </c:pt>
                <c:pt idx="122">
                  <c:v>0.64305852121026041</c:v>
                </c:pt>
                <c:pt idx="123">
                  <c:v>0.23255813953488372</c:v>
                </c:pt>
                <c:pt idx="124">
                  <c:v>0.57617612606249424</c:v>
                </c:pt>
                <c:pt idx="125">
                  <c:v>2.5435356732634137E-2</c:v>
                </c:pt>
                <c:pt idx="126">
                  <c:v>0.69272251310934918</c:v>
                </c:pt>
                <c:pt idx="127">
                  <c:v>0.17063492063492061</c:v>
                </c:pt>
                <c:pt idx="128">
                  <c:v>0.69305606347763205</c:v>
                </c:pt>
                <c:pt idx="129">
                  <c:v>0.52108996268479257</c:v>
                </c:pt>
                <c:pt idx="130">
                  <c:v>0.35112114948788631</c:v>
                </c:pt>
                <c:pt idx="131">
                  <c:v>0.50099990244237758</c:v>
                </c:pt>
                <c:pt idx="132">
                  <c:v>0.330188679245283</c:v>
                </c:pt>
                <c:pt idx="133">
                  <c:v>0.15</c:v>
                </c:pt>
                <c:pt idx="134">
                  <c:v>0.25</c:v>
                </c:pt>
                <c:pt idx="135">
                  <c:v>0.33366658335416138</c:v>
                </c:pt>
                <c:pt idx="136">
                  <c:v>0.60934836660220282</c:v>
                </c:pt>
                <c:pt idx="137">
                  <c:v>0.49294351138808584</c:v>
                </c:pt>
                <c:pt idx="138">
                  <c:v>0.53846153846153844</c:v>
                </c:pt>
                <c:pt idx="139">
                  <c:v>0.5703516841292372</c:v>
                </c:pt>
                <c:pt idx="140">
                  <c:v>2.9399003056416143E-2</c:v>
                </c:pt>
                <c:pt idx="141">
                  <c:v>0.57019995754233943</c:v>
                </c:pt>
                <c:pt idx="142">
                  <c:v>0.48723897911832947</c:v>
                </c:pt>
                <c:pt idx="143">
                  <c:v>0.5546941589438904</c:v>
                </c:pt>
                <c:pt idx="144">
                  <c:v>0.67110186602313682</c:v>
                </c:pt>
                <c:pt idx="145">
                  <c:v>0.19402985074626866</c:v>
                </c:pt>
                <c:pt idx="146">
                  <c:v>0.23584905660377359</c:v>
                </c:pt>
                <c:pt idx="147">
                  <c:v>0.3334166458385403</c:v>
                </c:pt>
                <c:pt idx="148">
                  <c:v>0.12483600975837027</c:v>
                </c:pt>
                <c:pt idx="149">
                  <c:v>0.44444444444444442</c:v>
                </c:pt>
                <c:pt idx="150">
                  <c:v>0.63899014162679846</c:v>
                </c:pt>
                <c:pt idx="151">
                  <c:v>0.64020723058074336</c:v>
                </c:pt>
                <c:pt idx="152">
                  <c:v>0.54500000000000004</c:v>
                </c:pt>
                <c:pt idx="153">
                  <c:v>0.63945891201921767</c:v>
                </c:pt>
                <c:pt idx="154">
                  <c:v>0.61569678645171955</c:v>
                </c:pt>
                <c:pt idx="155">
                  <c:v>0.3334166458385403</c:v>
                </c:pt>
                <c:pt idx="156">
                  <c:v>0.5654812426163347</c:v>
                </c:pt>
                <c:pt idx="157">
                  <c:v>0.29411764705882354</c:v>
                </c:pt>
                <c:pt idx="158">
                  <c:v>0.33410672853828305</c:v>
                </c:pt>
                <c:pt idx="159">
                  <c:v>0.67713186216136345</c:v>
                </c:pt>
                <c:pt idx="160">
                  <c:v>9.6721103937207231E-2</c:v>
                </c:pt>
                <c:pt idx="161">
                  <c:v>0.50266180714377451</c:v>
                </c:pt>
                <c:pt idx="162">
                  <c:v>0.66900754782721494</c:v>
                </c:pt>
                <c:pt idx="163">
                  <c:v>0.28301886792452829</c:v>
                </c:pt>
                <c:pt idx="164">
                  <c:v>0.33300000000000002</c:v>
                </c:pt>
                <c:pt idx="165">
                  <c:v>0.35294117647058826</c:v>
                </c:pt>
                <c:pt idx="166">
                  <c:v>0.57617612606249424</c:v>
                </c:pt>
                <c:pt idx="167">
                  <c:v>0.2341017775810926</c:v>
                </c:pt>
                <c:pt idx="168">
                  <c:v>0.84719090816348508</c:v>
                </c:pt>
                <c:pt idx="169">
                  <c:v>0.44142259414225948</c:v>
                </c:pt>
                <c:pt idx="170">
                  <c:v>0.58450659447326181</c:v>
                </c:pt>
                <c:pt idx="171">
                  <c:v>3.5351607189516104E-2</c:v>
                </c:pt>
                <c:pt idx="172">
                  <c:v>0.69338545599319623</c:v>
                </c:pt>
                <c:pt idx="173">
                  <c:v>0.35714285714285715</c:v>
                </c:pt>
                <c:pt idx="174">
                  <c:v>0.65372057439416531</c:v>
                </c:pt>
                <c:pt idx="175">
                  <c:v>0.38725677381481788</c:v>
                </c:pt>
                <c:pt idx="176">
                  <c:v>0.38725677381481788</c:v>
                </c:pt>
                <c:pt idx="177">
                  <c:v>0.67545701181222839</c:v>
                </c:pt>
                <c:pt idx="178">
                  <c:v>0.29917184265010355</c:v>
                </c:pt>
                <c:pt idx="179">
                  <c:v>0.47185736838314279</c:v>
                </c:pt>
                <c:pt idx="180">
                  <c:v>0.37116020546028222</c:v>
                </c:pt>
                <c:pt idx="181">
                  <c:v>0.60971906897027017</c:v>
                </c:pt>
                <c:pt idx="182">
                  <c:v>0.6800451790239358</c:v>
                </c:pt>
                <c:pt idx="183">
                  <c:v>0.53624143990631346</c:v>
                </c:pt>
                <c:pt idx="184">
                  <c:v>0.3334166458385403</c:v>
                </c:pt>
                <c:pt idx="185">
                  <c:v>0.48670766896360623</c:v>
                </c:pt>
                <c:pt idx="186">
                  <c:v>0.70897595176756356</c:v>
                </c:pt>
                <c:pt idx="187">
                  <c:v>0.70767984357004954</c:v>
                </c:pt>
                <c:pt idx="188">
                  <c:v>0.24368231046931407</c:v>
                </c:pt>
                <c:pt idx="189">
                  <c:v>0.42517847336628228</c:v>
                </c:pt>
                <c:pt idx="190">
                  <c:v>0.25133689839572193</c:v>
                </c:pt>
                <c:pt idx="191">
                  <c:v>0.57072015817900834</c:v>
                </c:pt>
                <c:pt idx="192">
                  <c:v>0.68851601735679324</c:v>
                </c:pt>
                <c:pt idx="193">
                  <c:v>0.31411530815109345</c:v>
                </c:pt>
                <c:pt idx="194">
                  <c:v>0.39560108204412303</c:v>
                </c:pt>
                <c:pt idx="195">
                  <c:v>0.30799079339748875</c:v>
                </c:pt>
                <c:pt idx="196">
                  <c:v>0.61822100281599801</c:v>
                </c:pt>
                <c:pt idx="197">
                  <c:v>0.33366658335416138</c:v>
                </c:pt>
                <c:pt idx="198">
                  <c:v>0.35199999999999998</c:v>
                </c:pt>
                <c:pt idx="199">
                  <c:v>0.5256095309702411</c:v>
                </c:pt>
                <c:pt idx="200">
                  <c:v>0.48356883782206023</c:v>
                </c:pt>
                <c:pt idx="201">
                  <c:v>0.58961263966104716</c:v>
                </c:pt>
                <c:pt idx="202">
                  <c:v>0.25511875511875509</c:v>
                </c:pt>
                <c:pt idx="203">
                  <c:v>0.65755096996893803</c:v>
                </c:pt>
                <c:pt idx="204">
                  <c:v>0.67172534493525293</c:v>
                </c:pt>
                <c:pt idx="205">
                  <c:v>4.4899592767894098E-2</c:v>
                </c:pt>
                <c:pt idx="206">
                  <c:v>0.5</c:v>
                </c:pt>
                <c:pt idx="207">
                  <c:v>0.5</c:v>
                </c:pt>
                <c:pt idx="208">
                  <c:v>0.2</c:v>
                </c:pt>
                <c:pt idx="209">
                  <c:v>0.64818443328347342</c:v>
                </c:pt>
                <c:pt idx="210">
                  <c:v>0.81650154895859539</c:v>
                </c:pt>
                <c:pt idx="211">
                  <c:v>1</c:v>
                </c:pt>
                <c:pt idx="212">
                  <c:v>0.18867924528301888</c:v>
                </c:pt>
                <c:pt idx="213">
                  <c:v>0.58659093353109171</c:v>
                </c:pt>
                <c:pt idx="214">
                  <c:v>0.36447278906917813</c:v>
                </c:pt>
                <c:pt idx="215">
                  <c:v>0.69407310042325621</c:v>
                </c:pt>
                <c:pt idx="216">
                  <c:v>0.58167313791471209</c:v>
                </c:pt>
                <c:pt idx="217">
                  <c:v>0.3334166458385403</c:v>
                </c:pt>
                <c:pt idx="218">
                  <c:v>0.34253408661225909</c:v>
                </c:pt>
                <c:pt idx="219">
                  <c:v>0.34253408661225909</c:v>
                </c:pt>
                <c:pt idx="220">
                  <c:v>6.0606060606060601E-2</c:v>
                </c:pt>
                <c:pt idx="221">
                  <c:v>0.28143712574850305</c:v>
                </c:pt>
                <c:pt idx="222">
                  <c:v>0.27207758355658268</c:v>
                </c:pt>
                <c:pt idx="223">
                  <c:v>0.27207758355658268</c:v>
                </c:pt>
                <c:pt idx="224">
                  <c:v>0.32584143557908674</c:v>
                </c:pt>
                <c:pt idx="225">
                  <c:v>0.3360258481421648</c:v>
                </c:pt>
                <c:pt idx="226">
                  <c:v>0.64649396725838693</c:v>
                </c:pt>
                <c:pt idx="227">
                  <c:v>0.34722222222222215</c:v>
                </c:pt>
                <c:pt idx="228">
                  <c:v>0.76689478757646679</c:v>
                </c:pt>
                <c:pt idx="229">
                  <c:v>0.23194226343422475</c:v>
                </c:pt>
                <c:pt idx="230">
                  <c:v>0.42857142857142855</c:v>
                </c:pt>
                <c:pt idx="231">
                  <c:v>0.30864197530864196</c:v>
                </c:pt>
                <c:pt idx="232">
                  <c:v>0.57590802612538139</c:v>
                </c:pt>
                <c:pt idx="233">
                  <c:v>0.44772297146050005</c:v>
                </c:pt>
                <c:pt idx="234">
                  <c:v>0.51790699970529286</c:v>
                </c:pt>
                <c:pt idx="235">
                  <c:v>0.63374609717977537</c:v>
                </c:pt>
                <c:pt idx="236">
                  <c:v>0.25263157894736843</c:v>
                </c:pt>
                <c:pt idx="237">
                  <c:v>0.18614718614718614</c:v>
                </c:pt>
                <c:pt idx="238">
                  <c:v>0.33366658335416138</c:v>
                </c:pt>
                <c:pt idx="239">
                  <c:v>0.77702245596720343</c:v>
                </c:pt>
                <c:pt idx="240">
                  <c:v>0.63189339998143701</c:v>
                </c:pt>
                <c:pt idx="241">
                  <c:v>0.25</c:v>
                </c:pt>
                <c:pt idx="242">
                  <c:v>0.3334166458385403</c:v>
                </c:pt>
                <c:pt idx="243">
                  <c:v>0.64649396725838693</c:v>
                </c:pt>
                <c:pt idx="244">
                  <c:v>6.0606060606060601E-2</c:v>
                </c:pt>
                <c:pt idx="245">
                  <c:v>0.44864127799900638</c:v>
                </c:pt>
                <c:pt idx="246">
                  <c:v>0.39499036608863197</c:v>
                </c:pt>
                <c:pt idx="247">
                  <c:v>0.48520710059171596</c:v>
                </c:pt>
                <c:pt idx="248">
                  <c:v>0.56787611700129781</c:v>
                </c:pt>
                <c:pt idx="249">
                  <c:v>0.66137192087105712</c:v>
                </c:pt>
                <c:pt idx="250">
                  <c:v>0.24689165186500894</c:v>
                </c:pt>
                <c:pt idx="251">
                  <c:v>0.56388888047953933</c:v>
                </c:pt>
                <c:pt idx="252">
                  <c:v>0.50266180714377451</c:v>
                </c:pt>
                <c:pt idx="253">
                  <c:v>0.71131019475953883</c:v>
                </c:pt>
                <c:pt idx="254">
                  <c:v>0.84372930705265548</c:v>
                </c:pt>
                <c:pt idx="255">
                  <c:v>0.36234296196314314</c:v>
                </c:pt>
                <c:pt idx="256">
                  <c:v>0.71173385424555891</c:v>
                </c:pt>
                <c:pt idx="257">
                  <c:v>0.31972789115646255</c:v>
                </c:pt>
                <c:pt idx="258">
                  <c:v>0.64676999326168616</c:v>
                </c:pt>
                <c:pt idx="259">
                  <c:v>0.10954415954415954</c:v>
                </c:pt>
                <c:pt idx="260">
                  <c:v>0.5616327956325432</c:v>
                </c:pt>
                <c:pt idx="261">
                  <c:v>0.4</c:v>
                </c:pt>
                <c:pt idx="262">
                  <c:v>0.44999999999999996</c:v>
                </c:pt>
                <c:pt idx="263">
                  <c:v>0.60568315353527191</c:v>
                </c:pt>
                <c:pt idx="264">
                  <c:v>0.45064377682403434</c:v>
                </c:pt>
                <c:pt idx="265">
                  <c:v>0.36077057793345013</c:v>
                </c:pt>
                <c:pt idx="266">
                  <c:v>0.18614718614718614</c:v>
                </c:pt>
                <c:pt idx="267">
                  <c:v>0.48356883782206023</c:v>
                </c:pt>
                <c:pt idx="268">
                  <c:v>7.1428571428571425E-2</c:v>
                </c:pt>
                <c:pt idx="269">
                  <c:v>0.54427501678751422</c:v>
                </c:pt>
                <c:pt idx="270">
                  <c:v>0.33591602099475126</c:v>
                </c:pt>
                <c:pt idx="271">
                  <c:v>0.47916701455647936</c:v>
                </c:pt>
                <c:pt idx="272">
                  <c:v>0.37735849056603776</c:v>
                </c:pt>
                <c:pt idx="273">
                  <c:v>0.37735849056603776</c:v>
                </c:pt>
                <c:pt idx="274">
                  <c:v>0.51238348244973086</c:v>
                </c:pt>
                <c:pt idx="275">
                  <c:v>0.47687353247748765</c:v>
                </c:pt>
                <c:pt idx="276">
                  <c:v>0.4986894640426891</c:v>
                </c:pt>
                <c:pt idx="277">
                  <c:v>0.41379310344827586</c:v>
                </c:pt>
                <c:pt idx="278">
                  <c:v>0.58336306568914098</c:v>
                </c:pt>
                <c:pt idx="279">
                  <c:v>0.45058607621471125</c:v>
                </c:pt>
                <c:pt idx="280">
                  <c:v>0.57716868845634561</c:v>
                </c:pt>
                <c:pt idx="281">
                  <c:v>0.1170750382848392</c:v>
                </c:pt>
                <c:pt idx="282">
                  <c:v>0.64897275710876889</c:v>
                </c:pt>
                <c:pt idx="283">
                  <c:v>0.58258622898523527</c:v>
                </c:pt>
                <c:pt idx="284">
                  <c:v>0.49216300940438878</c:v>
                </c:pt>
                <c:pt idx="285">
                  <c:v>0.69407310042325621</c:v>
                </c:pt>
                <c:pt idx="286">
                  <c:v>0.48356883782206023</c:v>
                </c:pt>
                <c:pt idx="287">
                  <c:v>0.58961263966104716</c:v>
                </c:pt>
                <c:pt idx="288">
                  <c:v>0.25</c:v>
                </c:pt>
                <c:pt idx="289">
                  <c:v>0.47185736838314279</c:v>
                </c:pt>
                <c:pt idx="290">
                  <c:v>0.37007874015748032</c:v>
                </c:pt>
                <c:pt idx="291">
                  <c:v>0.55213420451385997</c:v>
                </c:pt>
                <c:pt idx="292">
                  <c:v>0.582783986941944</c:v>
                </c:pt>
                <c:pt idx="293">
                  <c:v>0.25</c:v>
                </c:pt>
                <c:pt idx="294">
                  <c:v>0.52950079477115131</c:v>
                </c:pt>
                <c:pt idx="295">
                  <c:v>0.61016843974387247</c:v>
                </c:pt>
                <c:pt idx="296">
                  <c:v>0.55071386876245454</c:v>
                </c:pt>
                <c:pt idx="297">
                  <c:v>0.64897275710876889</c:v>
                </c:pt>
                <c:pt idx="298">
                  <c:v>0.25595238095238093</c:v>
                </c:pt>
                <c:pt idx="299">
                  <c:v>0.39935862359313312</c:v>
                </c:pt>
                <c:pt idx="300">
                  <c:v>0.65871804757303876</c:v>
                </c:pt>
                <c:pt idx="301">
                  <c:v>0.25641025641025639</c:v>
                </c:pt>
                <c:pt idx="302">
                  <c:v>5.5555555555555552E-2</c:v>
                </c:pt>
                <c:pt idx="303">
                  <c:v>9.3123833935825115E-2</c:v>
                </c:pt>
                <c:pt idx="304">
                  <c:v>0.5</c:v>
                </c:pt>
                <c:pt idx="305">
                  <c:v>0.6474226229587271</c:v>
                </c:pt>
                <c:pt idx="306">
                  <c:v>0.51050134272458236</c:v>
                </c:pt>
                <c:pt idx="307">
                  <c:v>0.49664412254057311</c:v>
                </c:pt>
                <c:pt idx="308">
                  <c:v>0.52938646458146188</c:v>
                </c:pt>
                <c:pt idx="309">
                  <c:v>0.76446807018340091</c:v>
                </c:pt>
                <c:pt idx="310">
                  <c:v>0.53868194842406869</c:v>
                </c:pt>
                <c:pt idx="311">
                  <c:v>0.53180283828243458</c:v>
                </c:pt>
                <c:pt idx="312">
                  <c:v>0.29574468085106387</c:v>
                </c:pt>
                <c:pt idx="313">
                  <c:v>0.34306569343065696</c:v>
                </c:pt>
                <c:pt idx="314">
                  <c:v>0.62418051633857585</c:v>
                </c:pt>
                <c:pt idx="315">
                  <c:v>0.17552295476999313</c:v>
                </c:pt>
                <c:pt idx="316">
                  <c:v>0.5592313571833144</c:v>
                </c:pt>
                <c:pt idx="317">
                  <c:v>0.43416370106761559</c:v>
                </c:pt>
                <c:pt idx="318">
                  <c:v>0.5</c:v>
                </c:pt>
                <c:pt idx="319">
                  <c:v>0.51889349548762598</c:v>
                </c:pt>
                <c:pt idx="320">
                  <c:v>0.34641068447412354</c:v>
                </c:pt>
                <c:pt idx="321">
                  <c:v>0.45454545454545453</c:v>
                </c:pt>
                <c:pt idx="322">
                  <c:v>0.39682539682539675</c:v>
                </c:pt>
                <c:pt idx="323">
                  <c:v>0.3334166458385403</c:v>
                </c:pt>
                <c:pt idx="324">
                  <c:v>0.81650154895859539</c:v>
                </c:pt>
                <c:pt idx="325">
                  <c:v>0.63503621306590319</c:v>
                </c:pt>
                <c:pt idx="326">
                  <c:v>5.5555555555555552E-2</c:v>
                </c:pt>
                <c:pt idx="327">
                  <c:v>0.63460956654286882</c:v>
                </c:pt>
                <c:pt idx="328">
                  <c:v>0.78359622422743513</c:v>
                </c:pt>
                <c:pt idx="329">
                  <c:v>0.28183098591549294</c:v>
                </c:pt>
                <c:pt idx="330">
                  <c:v>0.67288223012747894</c:v>
                </c:pt>
                <c:pt idx="331">
                  <c:v>0.11759874221869987</c:v>
                </c:pt>
                <c:pt idx="332">
                  <c:v>0.505261559602735</c:v>
                </c:pt>
                <c:pt idx="333">
                  <c:v>0.5623563107229661</c:v>
                </c:pt>
                <c:pt idx="334">
                  <c:v>0.49886528680903736</c:v>
                </c:pt>
                <c:pt idx="335">
                  <c:v>0.32855358244518212</c:v>
                </c:pt>
                <c:pt idx="336">
                  <c:v>0.34858516340654516</c:v>
                </c:pt>
                <c:pt idx="337">
                  <c:v>0.18411516005637205</c:v>
                </c:pt>
                <c:pt idx="338">
                  <c:v>0.38461538461538464</c:v>
                </c:pt>
                <c:pt idx="339">
                  <c:v>0.52536005121060247</c:v>
                </c:pt>
                <c:pt idx="340">
                  <c:v>0.25641025641025639</c:v>
                </c:pt>
                <c:pt idx="341">
                  <c:v>0.59678916618907774</c:v>
                </c:pt>
                <c:pt idx="342">
                  <c:v>0.43673810628742749</c:v>
                </c:pt>
                <c:pt idx="343">
                  <c:v>0.51282051282051277</c:v>
                </c:pt>
                <c:pt idx="344">
                  <c:v>0.27272727272727271</c:v>
                </c:pt>
                <c:pt idx="345">
                  <c:v>0.27777777777777779</c:v>
                </c:pt>
                <c:pt idx="346">
                  <c:v>0.56765965523460471</c:v>
                </c:pt>
                <c:pt idx="347">
                  <c:v>0.54427501678751422</c:v>
                </c:pt>
                <c:pt idx="348">
                  <c:v>0.58961263966104716</c:v>
                </c:pt>
                <c:pt idx="349">
                  <c:v>0.37165775401069528</c:v>
                </c:pt>
                <c:pt idx="350">
                  <c:v>0.64825488446577306</c:v>
                </c:pt>
                <c:pt idx="351">
                  <c:v>0.61680095413469538</c:v>
                </c:pt>
                <c:pt idx="352">
                  <c:v>0.64393973029835883</c:v>
                </c:pt>
                <c:pt idx="353">
                  <c:v>0.28183098591549294</c:v>
                </c:pt>
                <c:pt idx="354">
                  <c:v>0.63265696380474179</c:v>
                </c:pt>
                <c:pt idx="355">
                  <c:v>0.505261559602735</c:v>
                </c:pt>
                <c:pt idx="356">
                  <c:v>0.505261559602735</c:v>
                </c:pt>
                <c:pt idx="357">
                  <c:v>0.61142338122669271</c:v>
                </c:pt>
                <c:pt idx="358">
                  <c:v>0.55449037731262607</c:v>
                </c:pt>
                <c:pt idx="359">
                  <c:v>0.11538461538461539</c:v>
                </c:pt>
                <c:pt idx="360">
                  <c:v>0.48090164467954155</c:v>
                </c:pt>
                <c:pt idx="361">
                  <c:v>0.60925366147635129</c:v>
                </c:pt>
                <c:pt idx="362">
                  <c:v>0.40331164991129509</c:v>
                </c:pt>
                <c:pt idx="363">
                  <c:v>0.27272727272727271</c:v>
                </c:pt>
                <c:pt idx="364">
                  <c:v>0.48356883782206023</c:v>
                </c:pt>
                <c:pt idx="365">
                  <c:v>0.64636804045880469</c:v>
                </c:pt>
                <c:pt idx="366">
                  <c:v>0.4</c:v>
                </c:pt>
                <c:pt idx="367">
                  <c:v>0.38602746529366339</c:v>
                </c:pt>
                <c:pt idx="368">
                  <c:v>0.66666755822136625</c:v>
                </c:pt>
                <c:pt idx="369">
                  <c:v>0.24457657491228388</c:v>
                </c:pt>
                <c:pt idx="370">
                  <c:v>0.505261559602735</c:v>
                </c:pt>
                <c:pt idx="371">
                  <c:v>0.505261559602735</c:v>
                </c:pt>
                <c:pt idx="372">
                  <c:v>0.56030620841260803</c:v>
                </c:pt>
                <c:pt idx="373">
                  <c:v>0.2792207792207792</c:v>
                </c:pt>
                <c:pt idx="374">
                  <c:v>0.54103606305864216</c:v>
                </c:pt>
                <c:pt idx="375">
                  <c:v>0.64616329149863472</c:v>
                </c:pt>
                <c:pt idx="376">
                  <c:v>0.25641025641025639</c:v>
                </c:pt>
                <c:pt idx="377">
                  <c:v>0.33333333333333331</c:v>
                </c:pt>
                <c:pt idx="378">
                  <c:v>0.38603696098562629</c:v>
                </c:pt>
                <c:pt idx="379">
                  <c:v>0.51282051282051277</c:v>
                </c:pt>
                <c:pt idx="380">
                  <c:v>0.5</c:v>
                </c:pt>
                <c:pt idx="381">
                  <c:v>0.32051282051282054</c:v>
                </c:pt>
                <c:pt idx="382">
                  <c:v>0.87236409520025726</c:v>
                </c:pt>
                <c:pt idx="383">
                  <c:v>0.57590802612538139</c:v>
                </c:pt>
                <c:pt idx="384">
                  <c:v>0.37735849056603776</c:v>
                </c:pt>
                <c:pt idx="385">
                  <c:v>0.15580907496783369</c:v>
                </c:pt>
                <c:pt idx="386">
                  <c:v>0.44976076555023919</c:v>
                </c:pt>
                <c:pt idx="387">
                  <c:v>0.18411516005637205</c:v>
                </c:pt>
                <c:pt idx="388">
                  <c:v>0.58961263966104716</c:v>
                </c:pt>
                <c:pt idx="389">
                  <c:v>0.27027027027027029</c:v>
                </c:pt>
                <c:pt idx="390">
                  <c:v>0.59904918644257699</c:v>
                </c:pt>
                <c:pt idx="391">
                  <c:v>0.65057428201707612</c:v>
                </c:pt>
                <c:pt idx="392">
                  <c:v>0.47023687477538378</c:v>
                </c:pt>
                <c:pt idx="393">
                  <c:v>0.5127368715666315</c:v>
                </c:pt>
                <c:pt idx="394">
                  <c:v>0.6689007130048279</c:v>
                </c:pt>
                <c:pt idx="395">
                  <c:v>0.37116020546028222</c:v>
                </c:pt>
                <c:pt idx="396">
                  <c:v>0.42027384005047602</c:v>
                </c:pt>
                <c:pt idx="397">
                  <c:v>0.28478260869565214</c:v>
                </c:pt>
                <c:pt idx="398">
                  <c:v>0.25511875511875509</c:v>
                </c:pt>
                <c:pt idx="399">
                  <c:v>0.23888888888888887</c:v>
                </c:pt>
                <c:pt idx="400">
                  <c:v>0.42540600055050914</c:v>
                </c:pt>
                <c:pt idx="401">
                  <c:v>0.79895710595741121</c:v>
                </c:pt>
                <c:pt idx="402">
                  <c:v>0.23888888888888887</c:v>
                </c:pt>
                <c:pt idx="403">
                  <c:v>0.47185736838314279</c:v>
                </c:pt>
                <c:pt idx="404">
                  <c:v>0.54082567055363284</c:v>
                </c:pt>
                <c:pt idx="405">
                  <c:v>0.25974025974025972</c:v>
                </c:pt>
                <c:pt idx="406">
                  <c:v>0.27027027027027029</c:v>
                </c:pt>
                <c:pt idx="407">
                  <c:v>0.33060482037289673</c:v>
                </c:pt>
                <c:pt idx="408">
                  <c:v>0.29411764705882354</c:v>
                </c:pt>
                <c:pt idx="409">
                  <c:v>0.63181626210543818</c:v>
                </c:pt>
                <c:pt idx="410">
                  <c:v>0.17653403643336529</c:v>
                </c:pt>
                <c:pt idx="411">
                  <c:v>0.51790699970529286</c:v>
                </c:pt>
                <c:pt idx="412">
                  <c:v>0.18411516005637205</c:v>
                </c:pt>
                <c:pt idx="413">
                  <c:v>0.51613557316752945</c:v>
                </c:pt>
                <c:pt idx="414">
                  <c:v>0.5825386810511296</c:v>
                </c:pt>
                <c:pt idx="415">
                  <c:v>0.47043870438704394</c:v>
                </c:pt>
                <c:pt idx="416">
                  <c:v>0.78359622422743513</c:v>
                </c:pt>
                <c:pt idx="417">
                  <c:v>0.18181818181818182</c:v>
                </c:pt>
                <c:pt idx="418">
                  <c:v>0.54214187835198036</c:v>
                </c:pt>
                <c:pt idx="419">
                  <c:v>0.19983719983719986</c:v>
                </c:pt>
                <c:pt idx="420">
                  <c:v>1</c:v>
                </c:pt>
                <c:pt idx="421">
                  <c:v>0.33578431372549022</c:v>
                </c:pt>
                <c:pt idx="422">
                  <c:v>0.61680095413469538</c:v>
                </c:pt>
                <c:pt idx="423">
                  <c:v>0.71169562305902379</c:v>
                </c:pt>
                <c:pt idx="424">
                  <c:v>0.39849624060150374</c:v>
                </c:pt>
                <c:pt idx="425">
                  <c:v>0.50739464607670215</c:v>
                </c:pt>
                <c:pt idx="426">
                  <c:v>0.35008013257285736</c:v>
                </c:pt>
                <c:pt idx="427">
                  <c:v>0.29166666666666669</c:v>
                </c:pt>
                <c:pt idx="428">
                  <c:v>0.63927168425523029</c:v>
                </c:pt>
                <c:pt idx="429">
                  <c:v>0.56580674016491495</c:v>
                </c:pt>
                <c:pt idx="430">
                  <c:v>0.40594059405940597</c:v>
                </c:pt>
                <c:pt idx="431">
                  <c:v>0.58961263966104716</c:v>
                </c:pt>
                <c:pt idx="432">
                  <c:v>1</c:v>
                </c:pt>
                <c:pt idx="433">
                  <c:v>0.53846153846153844</c:v>
                </c:pt>
              </c:numCache>
            </c:numRef>
          </c:yVal>
          <c:smooth val="0"/>
          <c:extLst>
            <c:ext xmlns:c16="http://schemas.microsoft.com/office/drawing/2014/chart" uri="{C3380CC4-5D6E-409C-BE32-E72D297353CC}">
              <c16:uniqueId val="{00000000-E8A3-4250-9FDF-A66FEBFE75EB}"/>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E8A3-4250-9FDF-A66FEBFE75EB}"/>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'Bernstein (reduced SiO2 data'!$BG$1</c:f>
              <c:strCache>
                <c:ptCount val="1"/>
                <c:pt idx="0">
                  <c:v>Adj N''4</c:v>
                </c:pt>
              </c:strCache>
            </c:strRef>
          </c:tx>
          <c:spPr>
            <a:ln w="25400" cap="rnd">
              <a:noFill/>
              <a:round/>
            </a:ln>
            <a:effectLst/>
          </c:spPr>
          <c:marker>
            <c:symbol val="circle"/>
            <c:size val="5"/>
            <c:spPr>
              <a:solidFill>
                <a:schemeClr val="accent1"/>
              </a:solidFill>
              <a:ln w="9525">
                <a:solidFill>
                  <a:schemeClr val="accent1"/>
                </a:solidFill>
              </a:ln>
              <a:effectLst/>
            </c:spPr>
          </c:marker>
          <c:xVal>
            <c:numRef>
              <c:f>'Bernstein (reduced SiO2 data'!$AS$443:$AS$671</c:f>
              <c:numCache>
                <c:formatCode>General</c:formatCode>
                <c:ptCount val="229"/>
                <c:pt idx="0">
                  <c:v>0.83099999999999996</c:v>
                </c:pt>
                <c:pt idx="1">
                  <c:v>0.74400000000000011</c:v>
                </c:pt>
                <c:pt idx="2">
                  <c:v>0.18</c:v>
                </c:pt>
                <c:pt idx="3">
                  <c:v>0.3</c:v>
                </c:pt>
                <c:pt idx="4">
                  <c:v>0.69700000000000006</c:v>
                </c:pt>
                <c:pt idx="5">
                  <c:v>0.35</c:v>
                </c:pt>
                <c:pt idx="6">
                  <c:v>0.78</c:v>
                </c:pt>
                <c:pt idx="7">
                  <c:v>0.68</c:v>
                </c:pt>
                <c:pt idx="8">
                  <c:v>5.5999999999999994E-2</c:v>
                </c:pt>
                <c:pt idx="9">
                  <c:v>0.72400000000000009</c:v>
                </c:pt>
                <c:pt idx="10">
                  <c:v>0.755</c:v>
                </c:pt>
                <c:pt idx="11">
                  <c:v>0.34</c:v>
                </c:pt>
                <c:pt idx="12">
                  <c:v>0.33399999999999996</c:v>
                </c:pt>
                <c:pt idx="13">
                  <c:v>0.41899999999999998</c:v>
                </c:pt>
                <c:pt idx="14">
                  <c:v>0.11599999999999999</c:v>
                </c:pt>
                <c:pt idx="15">
                  <c:v>0.22500000000000001</c:v>
                </c:pt>
                <c:pt idx="16">
                  <c:v>0.32</c:v>
                </c:pt>
                <c:pt idx="17">
                  <c:v>0.43</c:v>
                </c:pt>
                <c:pt idx="18">
                  <c:v>0.43799999999999994</c:v>
                </c:pt>
                <c:pt idx="19">
                  <c:v>0.41899999999999998</c:v>
                </c:pt>
                <c:pt idx="20">
                  <c:v>2.6000000000000002E-2</c:v>
                </c:pt>
                <c:pt idx="21">
                  <c:v>0.10800000000000001</c:v>
                </c:pt>
                <c:pt idx="22">
                  <c:v>0.08</c:v>
                </c:pt>
                <c:pt idx="23">
                  <c:v>0.13699999999999998</c:v>
                </c:pt>
                <c:pt idx="24">
                  <c:v>0.12</c:v>
                </c:pt>
                <c:pt idx="25">
                  <c:v>8.900000000000001E-2</c:v>
                </c:pt>
                <c:pt idx="26">
                  <c:v>0.29499999999999998</c:v>
                </c:pt>
                <c:pt idx="27">
                  <c:v>0.24199999999999999</c:v>
                </c:pt>
                <c:pt idx="28">
                  <c:v>0.185</c:v>
                </c:pt>
                <c:pt idx="29">
                  <c:v>0.13600000000000001</c:v>
                </c:pt>
                <c:pt idx="30">
                  <c:v>0.1</c:v>
                </c:pt>
                <c:pt idx="31">
                  <c:v>0.08</c:v>
                </c:pt>
                <c:pt idx="32">
                  <c:v>9.4E-2</c:v>
                </c:pt>
                <c:pt idx="33">
                  <c:v>0.13100000000000001</c:v>
                </c:pt>
                <c:pt idx="34">
                  <c:v>0.19399999999999998</c:v>
                </c:pt>
                <c:pt idx="35">
                  <c:v>0.22800000000000001</c:v>
                </c:pt>
                <c:pt idx="36">
                  <c:v>0.18600000000000003</c:v>
                </c:pt>
                <c:pt idx="37">
                  <c:v>0.12300000000000001</c:v>
                </c:pt>
                <c:pt idx="38">
                  <c:v>0.04</c:v>
                </c:pt>
                <c:pt idx="39">
                  <c:v>0.46</c:v>
                </c:pt>
                <c:pt idx="40">
                  <c:v>0.43</c:v>
                </c:pt>
                <c:pt idx="41">
                  <c:v>0.4</c:v>
                </c:pt>
                <c:pt idx="42">
                  <c:v>0.35100000000000003</c:v>
                </c:pt>
                <c:pt idx="43">
                  <c:v>0.41600000000000004</c:v>
                </c:pt>
                <c:pt idx="44">
                  <c:v>0.434</c:v>
                </c:pt>
                <c:pt idx="45">
                  <c:v>0.41100000000000003</c:v>
                </c:pt>
                <c:pt idx="46">
                  <c:v>0.34100000000000003</c:v>
                </c:pt>
                <c:pt idx="47">
                  <c:v>0.39500000000000002</c:v>
                </c:pt>
                <c:pt idx="48">
                  <c:v>0.43099999999999999</c:v>
                </c:pt>
                <c:pt idx="49">
                  <c:v>0.44500000000000001</c:v>
                </c:pt>
                <c:pt idx="50">
                  <c:v>0.35899999999999999</c:v>
                </c:pt>
                <c:pt idx="51">
                  <c:v>0.32899999999999996</c:v>
                </c:pt>
                <c:pt idx="52">
                  <c:v>0.36700000000000005</c:v>
                </c:pt>
                <c:pt idx="53">
                  <c:v>0.39399999999999996</c:v>
                </c:pt>
                <c:pt idx="54">
                  <c:v>0.41899999999999998</c:v>
                </c:pt>
                <c:pt idx="55">
                  <c:v>0.38299999999999995</c:v>
                </c:pt>
                <c:pt idx="56">
                  <c:v>0.39899999999999997</c:v>
                </c:pt>
                <c:pt idx="57">
                  <c:v>0.45299999999999996</c:v>
                </c:pt>
                <c:pt idx="58">
                  <c:v>0.11199999999999999</c:v>
                </c:pt>
                <c:pt idx="59">
                  <c:v>0.17699999999999999</c:v>
                </c:pt>
                <c:pt idx="60">
                  <c:v>0.25</c:v>
                </c:pt>
                <c:pt idx="61">
                  <c:v>0.32899999999999996</c:v>
                </c:pt>
                <c:pt idx="62">
                  <c:v>0.39700000000000002</c:v>
                </c:pt>
                <c:pt idx="63">
                  <c:v>0.42899999999999999</c:v>
                </c:pt>
                <c:pt idx="64">
                  <c:v>0.434</c:v>
                </c:pt>
                <c:pt idx="65">
                  <c:v>0.38400000000000001</c:v>
                </c:pt>
                <c:pt idx="66">
                  <c:v>0.01</c:v>
                </c:pt>
                <c:pt idx="67">
                  <c:v>0.02</c:v>
                </c:pt>
                <c:pt idx="68">
                  <c:v>0.24</c:v>
                </c:pt>
                <c:pt idx="69">
                  <c:v>0.28000000000000003</c:v>
                </c:pt>
                <c:pt idx="70">
                  <c:v>0.28000000000000003</c:v>
                </c:pt>
                <c:pt idx="71">
                  <c:v>0.34</c:v>
                </c:pt>
                <c:pt idx="72">
                  <c:v>0.26</c:v>
                </c:pt>
                <c:pt idx="73">
                  <c:v>0.32</c:v>
                </c:pt>
                <c:pt idx="74">
                  <c:v>0.33</c:v>
                </c:pt>
                <c:pt idx="75">
                  <c:v>0.27</c:v>
                </c:pt>
                <c:pt idx="76">
                  <c:v>0.35</c:v>
                </c:pt>
                <c:pt idx="77">
                  <c:v>0.39</c:v>
                </c:pt>
                <c:pt idx="78">
                  <c:v>0.45</c:v>
                </c:pt>
                <c:pt idx="79">
                  <c:v>0.4</c:v>
                </c:pt>
                <c:pt idx="80">
                  <c:v>0.11600000000000002</c:v>
                </c:pt>
                <c:pt idx="81">
                  <c:v>0.16</c:v>
                </c:pt>
                <c:pt idx="82">
                  <c:v>0.22500000000000001</c:v>
                </c:pt>
                <c:pt idx="83">
                  <c:v>0.28000000000000003</c:v>
                </c:pt>
                <c:pt idx="84">
                  <c:v>0.27500000000000002</c:v>
                </c:pt>
                <c:pt idx="85">
                  <c:v>0.38</c:v>
                </c:pt>
                <c:pt idx="86">
                  <c:v>0.34</c:v>
                </c:pt>
                <c:pt idx="87">
                  <c:v>0.38</c:v>
                </c:pt>
                <c:pt idx="88">
                  <c:v>0.42</c:v>
                </c:pt>
                <c:pt idx="89">
                  <c:v>0.43</c:v>
                </c:pt>
                <c:pt idx="90">
                  <c:v>0.44500000000000001</c:v>
                </c:pt>
                <c:pt idx="91">
                  <c:v>9.7000000000000017E-2</c:v>
                </c:pt>
                <c:pt idx="92">
                  <c:v>0.08</c:v>
                </c:pt>
                <c:pt idx="93">
                  <c:v>2.9000000000000005E-2</c:v>
                </c:pt>
                <c:pt idx="94">
                  <c:v>0.04</c:v>
                </c:pt>
                <c:pt idx="95">
                  <c:v>0.46</c:v>
                </c:pt>
                <c:pt idx="96">
                  <c:v>0.46</c:v>
                </c:pt>
                <c:pt idx="97">
                  <c:v>0.46</c:v>
                </c:pt>
                <c:pt idx="98">
                  <c:v>0.45</c:v>
                </c:pt>
                <c:pt idx="99">
                  <c:v>0.43</c:v>
                </c:pt>
                <c:pt idx="100">
                  <c:v>0.43</c:v>
                </c:pt>
                <c:pt idx="101">
                  <c:v>0.41</c:v>
                </c:pt>
                <c:pt idx="102">
                  <c:v>0.36</c:v>
                </c:pt>
                <c:pt idx="103">
                  <c:v>0.34</c:v>
                </c:pt>
                <c:pt idx="104">
                  <c:v>0.33</c:v>
                </c:pt>
                <c:pt idx="105">
                  <c:v>0.41</c:v>
                </c:pt>
                <c:pt idx="106">
                  <c:v>0.4</c:v>
                </c:pt>
                <c:pt idx="107">
                  <c:v>0.35</c:v>
                </c:pt>
                <c:pt idx="108">
                  <c:v>0.35</c:v>
                </c:pt>
                <c:pt idx="109">
                  <c:v>0.32</c:v>
                </c:pt>
                <c:pt idx="110">
                  <c:v>0.33</c:v>
                </c:pt>
                <c:pt idx="111">
                  <c:v>0.28000000000000003</c:v>
                </c:pt>
                <c:pt idx="112">
                  <c:v>0.27</c:v>
                </c:pt>
                <c:pt idx="113">
                  <c:v>0.03</c:v>
                </c:pt>
                <c:pt idx="114">
                  <c:v>0.12</c:v>
                </c:pt>
                <c:pt idx="115">
                  <c:v>0.21</c:v>
                </c:pt>
                <c:pt idx="116">
                  <c:v>0.32</c:v>
                </c:pt>
                <c:pt idx="117">
                  <c:v>0.38</c:v>
                </c:pt>
                <c:pt idx="118">
                  <c:v>0.43</c:v>
                </c:pt>
                <c:pt idx="119">
                  <c:v>0.44</c:v>
                </c:pt>
                <c:pt idx="120">
                  <c:v>0.4</c:v>
                </c:pt>
                <c:pt idx="121">
                  <c:v>0.03</c:v>
                </c:pt>
                <c:pt idx="122">
                  <c:v>0.1</c:v>
                </c:pt>
                <c:pt idx="123">
                  <c:v>0.22</c:v>
                </c:pt>
                <c:pt idx="124">
                  <c:v>0.38</c:v>
                </c:pt>
                <c:pt idx="125">
                  <c:v>0.39</c:v>
                </c:pt>
                <c:pt idx="126">
                  <c:v>0.33</c:v>
                </c:pt>
                <c:pt idx="127">
                  <c:v>0.25</c:v>
                </c:pt>
                <c:pt idx="128">
                  <c:v>0.4</c:v>
                </c:pt>
                <c:pt idx="129">
                  <c:v>0.34</c:v>
                </c:pt>
                <c:pt idx="130">
                  <c:v>0.12</c:v>
                </c:pt>
                <c:pt idx="131">
                  <c:v>0.22</c:v>
                </c:pt>
                <c:pt idx="132">
                  <c:v>0.41</c:v>
                </c:pt>
                <c:pt idx="133">
                  <c:v>0.39</c:v>
                </c:pt>
                <c:pt idx="134">
                  <c:v>0.34</c:v>
                </c:pt>
                <c:pt idx="135">
                  <c:v>0.3</c:v>
                </c:pt>
                <c:pt idx="136">
                  <c:v>0.05</c:v>
                </c:pt>
                <c:pt idx="137">
                  <c:v>0.12</c:v>
                </c:pt>
                <c:pt idx="138">
                  <c:v>0.23</c:v>
                </c:pt>
                <c:pt idx="139">
                  <c:v>0.32</c:v>
                </c:pt>
                <c:pt idx="140">
                  <c:v>0.39</c:v>
                </c:pt>
                <c:pt idx="141">
                  <c:v>0.41</c:v>
                </c:pt>
                <c:pt idx="142">
                  <c:v>0.4</c:v>
                </c:pt>
                <c:pt idx="143">
                  <c:v>0.36</c:v>
                </c:pt>
                <c:pt idx="144">
                  <c:v>0.35</c:v>
                </c:pt>
                <c:pt idx="145">
                  <c:v>0.33</c:v>
                </c:pt>
                <c:pt idx="146">
                  <c:v>0.28000000000000003</c:v>
                </c:pt>
                <c:pt idx="147">
                  <c:v>0.3</c:v>
                </c:pt>
                <c:pt idx="148">
                  <c:v>0.25</c:v>
                </c:pt>
                <c:pt idx="149">
                  <c:v>0.16600000000000001</c:v>
                </c:pt>
                <c:pt idx="150">
                  <c:v>0.12</c:v>
                </c:pt>
                <c:pt idx="151">
                  <c:v>0.2</c:v>
                </c:pt>
                <c:pt idx="152">
                  <c:v>0.33</c:v>
                </c:pt>
                <c:pt idx="153">
                  <c:v>0.43</c:v>
                </c:pt>
                <c:pt idx="154">
                  <c:v>0.4</c:v>
                </c:pt>
                <c:pt idx="155">
                  <c:v>0.32</c:v>
                </c:pt>
                <c:pt idx="156">
                  <c:v>0.26</c:v>
                </c:pt>
                <c:pt idx="157">
                  <c:v>0.48</c:v>
                </c:pt>
                <c:pt idx="158">
                  <c:v>0</c:v>
                </c:pt>
                <c:pt idx="159">
                  <c:v>0.04</c:v>
                </c:pt>
                <c:pt idx="160">
                  <c:v>0.11</c:v>
                </c:pt>
                <c:pt idx="161">
                  <c:v>0.15</c:v>
                </c:pt>
                <c:pt idx="162">
                  <c:v>0.22</c:v>
                </c:pt>
                <c:pt idx="163">
                  <c:v>0.35</c:v>
                </c:pt>
                <c:pt idx="164">
                  <c:v>0.4</c:v>
                </c:pt>
                <c:pt idx="165">
                  <c:v>0.4</c:v>
                </c:pt>
                <c:pt idx="166">
                  <c:v>0.46</c:v>
                </c:pt>
                <c:pt idx="167">
                  <c:v>0.41</c:v>
                </c:pt>
                <c:pt idx="168">
                  <c:v>0.34</c:v>
                </c:pt>
                <c:pt idx="169">
                  <c:v>0.25</c:v>
                </c:pt>
                <c:pt idx="170">
                  <c:v>0.16164999999999999</c:v>
                </c:pt>
                <c:pt idx="171">
                  <c:v>0.31691999999999998</c:v>
                </c:pt>
                <c:pt idx="172">
                  <c:v>0.38934000000000002</c:v>
                </c:pt>
                <c:pt idx="173">
                  <c:v>0.44830999999999999</c:v>
                </c:pt>
                <c:pt idx="174">
                  <c:v>0.39977000000000001</c:v>
                </c:pt>
                <c:pt idx="175">
                  <c:v>0.15437000000000001</c:v>
                </c:pt>
                <c:pt idx="176">
                  <c:v>0.29209000000000002</c:v>
                </c:pt>
                <c:pt idx="177">
                  <c:v>0.377</c:v>
                </c:pt>
                <c:pt idx="178">
                  <c:v>0.38412000000000002</c:v>
                </c:pt>
                <c:pt idx="179">
                  <c:v>0.33653</c:v>
                </c:pt>
                <c:pt idx="180">
                  <c:v>0.15548000000000001</c:v>
                </c:pt>
                <c:pt idx="181">
                  <c:v>0.28688000000000002</c:v>
                </c:pt>
                <c:pt idx="182">
                  <c:v>0.33857999999999999</c:v>
                </c:pt>
                <c:pt idx="183">
                  <c:v>0.31786999999999999</c:v>
                </c:pt>
                <c:pt idx="184">
                  <c:v>0.29826000000000003</c:v>
                </c:pt>
                <c:pt idx="185">
                  <c:v>0.15121000000000001</c:v>
                </c:pt>
                <c:pt idx="186">
                  <c:v>0.27755000000000002</c:v>
                </c:pt>
                <c:pt idx="187">
                  <c:v>0.31991999999999998</c:v>
                </c:pt>
                <c:pt idx="188">
                  <c:v>0.28893000000000002</c:v>
                </c:pt>
                <c:pt idx="189">
                  <c:v>0.27960000000000002</c:v>
                </c:pt>
                <c:pt idx="190">
                  <c:v>0.14410000000000001</c:v>
                </c:pt>
                <c:pt idx="191">
                  <c:v>0.25589000000000001</c:v>
                </c:pt>
                <c:pt idx="192">
                  <c:v>0.27960000000000002</c:v>
                </c:pt>
                <c:pt idx="193">
                  <c:v>0.27660000000000001</c:v>
                </c:pt>
                <c:pt idx="194">
                  <c:v>0.23723</c:v>
                </c:pt>
                <c:pt idx="195">
                  <c:v>6.9100000000000003E-3</c:v>
                </c:pt>
                <c:pt idx="196">
                  <c:v>3.4320000000000003E-2</c:v>
                </c:pt>
                <c:pt idx="197">
                  <c:v>7.1609999999999993E-2</c:v>
                </c:pt>
                <c:pt idx="198">
                  <c:v>0.19497</c:v>
                </c:pt>
                <c:pt idx="199">
                  <c:v>0.27600000000000002</c:v>
                </c:pt>
                <c:pt idx="200">
                  <c:v>0.34734999999999999</c:v>
                </c:pt>
                <c:pt idx="201">
                  <c:v>0.43159999999999998</c:v>
                </c:pt>
                <c:pt idx="202">
                  <c:v>0.49973000000000001</c:v>
                </c:pt>
                <c:pt idx="203">
                  <c:v>0.55798000000000003</c:v>
                </c:pt>
                <c:pt idx="204">
                  <c:v>9.6518700000000013E-2</c:v>
                </c:pt>
                <c:pt idx="205">
                  <c:v>0.14503869999999999</c:v>
                </c:pt>
                <c:pt idx="206">
                  <c:v>0.16763000000000003</c:v>
                </c:pt>
                <c:pt idx="207">
                  <c:v>0.26775060000000001</c:v>
                </c:pt>
                <c:pt idx="208">
                  <c:v>0.45695279999999999</c:v>
                </c:pt>
                <c:pt idx="209">
                  <c:v>4.8669999999999998E-2</c:v>
                </c:pt>
                <c:pt idx="210">
                  <c:v>0.13011</c:v>
                </c:pt>
                <c:pt idx="211">
                  <c:v>0.22159000000000004</c:v>
                </c:pt>
                <c:pt idx="212">
                  <c:v>0.31974000000000002</c:v>
                </c:pt>
                <c:pt idx="213">
                  <c:v>0.33012000000000002</c:v>
                </c:pt>
                <c:pt idx="214">
                  <c:v>0.40100999999999998</c:v>
                </c:pt>
                <c:pt idx="215">
                  <c:v>0.39204</c:v>
                </c:pt>
                <c:pt idx="216">
                  <c:v>0.38165999999999994</c:v>
                </c:pt>
                <c:pt idx="217">
                  <c:v>0.54799999999999993</c:v>
                </c:pt>
                <c:pt idx="218">
                  <c:v>0.74900000000000011</c:v>
                </c:pt>
                <c:pt idx="219">
                  <c:v>0.755</c:v>
                </c:pt>
                <c:pt idx="220">
                  <c:v>1</c:v>
                </c:pt>
                <c:pt idx="221">
                  <c:v>0.94099999999999995</c:v>
                </c:pt>
                <c:pt idx="222">
                  <c:v>0.90500000000000003</c:v>
                </c:pt>
                <c:pt idx="223">
                  <c:v>1</c:v>
                </c:pt>
                <c:pt idx="224">
                  <c:v>0.93</c:v>
                </c:pt>
                <c:pt idx="225">
                  <c:v>0.91400000000000003</c:v>
                </c:pt>
                <c:pt idx="226">
                  <c:v>1</c:v>
                </c:pt>
                <c:pt idx="227">
                  <c:v>0.94799999999999995</c:v>
                </c:pt>
                <c:pt idx="228">
                  <c:v>0.90599999999999992</c:v>
                </c:pt>
              </c:numCache>
            </c:numRef>
          </c:xVal>
          <c:yVal>
            <c:numRef>
              <c:f>'Bernstein (reduced SiO2 data'!$BG$443:$BG$671</c:f>
              <c:numCache>
                <c:formatCode>General</c:formatCode>
                <c:ptCount val="229"/>
                <c:pt idx="0">
                  <c:v>0.47970479704797048</c:v>
                </c:pt>
                <c:pt idx="1">
                  <c:v>0.35860058309037907</c:v>
                </c:pt>
                <c:pt idx="2">
                  <c:v>0.47687353247748765</c:v>
                </c:pt>
                <c:pt idx="3">
                  <c:v>0.58450659447326181</c:v>
                </c:pt>
                <c:pt idx="4">
                  <c:v>0.40340909090909088</c:v>
                </c:pt>
                <c:pt idx="5">
                  <c:v>0.61519183386410448</c:v>
                </c:pt>
                <c:pt idx="6">
                  <c:v>0.45545454545454545</c:v>
                </c:pt>
                <c:pt idx="7">
                  <c:v>0.35714285714285715</c:v>
                </c:pt>
                <c:pt idx="8">
                  <c:v>0.35833333333333334</c:v>
                </c:pt>
                <c:pt idx="9">
                  <c:v>0.40145985401459855</c:v>
                </c:pt>
                <c:pt idx="10">
                  <c:v>0.40165631469979296</c:v>
                </c:pt>
                <c:pt idx="11">
                  <c:v>0.44984323855259051</c:v>
                </c:pt>
                <c:pt idx="12">
                  <c:v>0.45255848175668384</c:v>
                </c:pt>
                <c:pt idx="13">
                  <c:v>0.46383448362322133</c:v>
                </c:pt>
                <c:pt idx="14">
                  <c:v>0.1111111111111111</c:v>
                </c:pt>
                <c:pt idx="15">
                  <c:v>0.20481927710843373</c:v>
                </c:pt>
                <c:pt idx="16">
                  <c:v>0.25</c:v>
                </c:pt>
                <c:pt idx="17">
                  <c:v>0.46106590800004293</c:v>
                </c:pt>
                <c:pt idx="18">
                  <c:v>0.46326194955239908</c:v>
                </c:pt>
                <c:pt idx="19">
                  <c:v>0.46383448362322133</c:v>
                </c:pt>
                <c:pt idx="20">
                  <c:v>0.11764705882352941</c:v>
                </c:pt>
                <c:pt idx="21">
                  <c:v>8.3333333333333329E-2</c:v>
                </c:pt>
                <c:pt idx="22">
                  <c:v>7.575757575757576E-2</c:v>
                </c:pt>
                <c:pt idx="23">
                  <c:v>0.33333333333333331</c:v>
                </c:pt>
                <c:pt idx="24">
                  <c:v>0.16666666666666666</c:v>
                </c:pt>
                <c:pt idx="25">
                  <c:v>0.16666666666666666</c:v>
                </c:pt>
                <c:pt idx="26">
                  <c:v>0.25391849529780564</c:v>
                </c:pt>
                <c:pt idx="27">
                  <c:v>0.2134796238244514</c:v>
                </c:pt>
                <c:pt idx="28">
                  <c:v>0.18105849582172701</c:v>
                </c:pt>
                <c:pt idx="29">
                  <c:v>0.15870496746548168</c:v>
                </c:pt>
                <c:pt idx="30">
                  <c:v>0.13784144371883997</c:v>
                </c:pt>
                <c:pt idx="31">
                  <c:v>0.12561184921492596</c:v>
                </c:pt>
                <c:pt idx="32">
                  <c:v>0.1025273224043716</c:v>
                </c:pt>
                <c:pt idx="33">
                  <c:v>0.18586924655526238</c:v>
                </c:pt>
                <c:pt idx="34">
                  <c:v>0.23079871224896517</c:v>
                </c:pt>
                <c:pt idx="35">
                  <c:v>0.27795450930491489</c:v>
                </c:pt>
                <c:pt idx="36">
                  <c:v>0.32628895650028783</c:v>
                </c:pt>
                <c:pt idx="37">
                  <c:v>0.38638905618170871</c:v>
                </c:pt>
                <c:pt idx="38">
                  <c:v>0.45624017546535611</c:v>
                </c:pt>
                <c:pt idx="39">
                  <c:v>0.46423409329891996</c:v>
                </c:pt>
                <c:pt idx="40">
                  <c:v>0.46367344268860705</c:v>
                </c:pt>
                <c:pt idx="41">
                  <c:v>0.46286145147475333</c:v>
                </c:pt>
                <c:pt idx="42">
                  <c:v>0.34589502018842533</c:v>
                </c:pt>
                <c:pt idx="43">
                  <c:v>0.41043723554301831</c:v>
                </c:pt>
                <c:pt idx="44">
                  <c:v>0.46160979253677548</c:v>
                </c:pt>
                <c:pt idx="45">
                  <c:v>0.46307233618340021</c:v>
                </c:pt>
                <c:pt idx="46">
                  <c:v>0.17204301075268816</c:v>
                </c:pt>
                <c:pt idx="47">
                  <c:v>0.21022727272727271</c:v>
                </c:pt>
                <c:pt idx="48">
                  <c:v>0.26219512195121952</c:v>
                </c:pt>
                <c:pt idx="49">
                  <c:v>0.32781456953642385</c:v>
                </c:pt>
                <c:pt idx="50">
                  <c:v>0.46159655057326937</c:v>
                </c:pt>
                <c:pt idx="51">
                  <c:v>0.17842605156037991</c:v>
                </c:pt>
                <c:pt idx="52">
                  <c:v>0.21225071225071224</c:v>
                </c:pt>
                <c:pt idx="53">
                  <c:v>0.25187969924812031</c:v>
                </c:pt>
                <c:pt idx="54">
                  <c:v>0.31433224755700329</c:v>
                </c:pt>
                <c:pt idx="55">
                  <c:v>0.46111298850702437</c:v>
                </c:pt>
                <c:pt idx="56">
                  <c:v>0.27867746288798922</c:v>
                </c:pt>
                <c:pt idx="57">
                  <c:v>0.3241935483870968</c:v>
                </c:pt>
                <c:pt idx="58">
                  <c:v>0.10619469026548671</c:v>
                </c:pt>
                <c:pt idx="59">
                  <c:v>0.17096018735362997</c:v>
                </c:pt>
                <c:pt idx="60">
                  <c:v>0.24843945068664169</c:v>
                </c:pt>
                <c:pt idx="61">
                  <c:v>0.32802124833997343</c:v>
                </c:pt>
                <c:pt idx="62">
                  <c:v>0.41843971631205673</c:v>
                </c:pt>
                <c:pt idx="63">
                  <c:v>0.4625564113321593</c:v>
                </c:pt>
                <c:pt idx="64">
                  <c:v>0.46335052323086451</c:v>
                </c:pt>
                <c:pt idx="65">
                  <c:v>0.4421814053494828</c:v>
                </c:pt>
                <c:pt idx="66">
                  <c:v>1.6483516483516484E-2</c:v>
                </c:pt>
                <c:pt idx="67">
                  <c:v>5.8823529411764705E-2</c:v>
                </c:pt>
                <c:pt idx="68">
                  <c:v>0.2</c:v>
                </c:pt>
                <c:pt idx="69">
                  <c:v>0.2857142857142857</c:v>
                </c:pt>
                <c:pt idx="70">
                  <c:v>0.30769230769230771</c:v>
                </c:pt>
                <c:pt idx="71">
                  <c:v>0.33333333333333331</c:v>
                </c:pt>
                <c:pt idx="72">
                  <c:v>0.35714285714285715</c:v>
                </c:pt>
                <c:pt idx="73">
                  <c:v>0.41666666666666669</c:v>
                </c:pt>
                <c:pt idx="74">
                  <c:v>0.46138625860654864</c:v>
                </c:pt>
                <c:pt idx="75">
                  <c:v>0.469023854411104</c:v>
                </c:pt>
                <c:pt idx="76">
                  <c:v>0.48686798029082223</c:v>
                </c:pt>
                <c:pt idx="77">
                  <c:v>0.47536939514903598</c:v>
                </c:pt>
                <c:pt idx="78">
                  <c:v>0.47536939514903598</c:v>
                </c:pt>
                <c:pt idx="79">
                  <c:v>0.4899208860185798</c:v>
                </c:pt>
                <c:pt idx="80">
                  <c:v>0.10999999999999999</c:v>
                </c:pt>
                <c:pt idx="81">
                  <c:v>0.17700000000000002</c:v>
                </c:pt>
                <c:pt idx="82">
                  <c:v>0.20499999999999999</c:v>
                </c:pt>
                <c:pt idx="83">
                  <c:v>0.25</c:v>
                </c:pt>
                <c:pt idx="84">
                  <c:v>0.28199999999999997</c:v>
                </c:pt>
                <c:pt idx="85">
                  <c:v>0.33300000000000002</c:v>
                </c:pt>
                <c:pt idx="86">
                  <c:v>0.37</c:v>
                </c:pt>
                <c:pt idx="87">
                  <c:v>0.40799999999999997</c:v>
                </c:pt>
                <c:pt idx="88">
                  <c:v>0.45715509197234483</c:v>
                </c:pt>
                <c:pt idx="89">
                  <c:v>0.46111298850702437</c:v>
                </c:pt>
                <c:pt idx="90">
                  <c:v>0.46325104459440131</c:v>
                </c:pt>
                <c:pt idx="91">
                  <c:v>0.25028669712081236</c:v>
                </c:pt>
                <c:pt idx="92">
                  <c:v>0.21803842758715775</c:v>
                </c:pt>
                <c:pt idx="93">
                  <c:v>0.15399523572899895</c:v>
                </c:pt>
                <c:pt idx="94">
                  <c:v>7.874015748031496E-2</c:v>
                </c:pt>
                <c:pt idx="95">
                  <c:v>0.22222222222222221</c:v>
                </c:pt>
                <c:pt idx="96">
                  <c:v>0.2424242424242424</c:v>
                </c:pt>
                <c:pt idx="97">
                  <c:v>0.26666666666666666</c:v>
                </c:pt>
                <c:pt idx="98">
                  <c:v>0.33333333333333326</c:v>
                </c:pt>
                <c:pt idx="99">
                  <c:v>0.37037037037037029</c:v>
                </c:pt>
                <c:pt idx="100">
                  <c:v>0.41666666666666663</c:v>
                </c:pt>
                <c:pt idx="101">
                  <c:v>0.29761904761904756</c:v>
                </c:pt>
                <c:pt idx="102">
                  <c:v>0.26881720430107525</c:v>
                </c:pt>
                <c:pt idx="103">
                  <c:v>0.24509803921568624</c:v>
                </c:pt>
                <c:pt idx="104">
                  <c:v>0.2252252252252252</c:v>
                </c:pt>
                <c:pt idx="105">
                  <c:v>0.32679738562091498</c:v>
                </c:pt>
                <c:pt idx="106">
                  <c:v>0.36231884057971009</c:v>
                </c:pt>
                <c:pt idx="107">
                  <c:v>0.29239766081871343</c:v>
                </c:pt>
                <c:pt idx="108">
                  <c:v>0.32051282051282048</c:v>
                </c:pt>
                <c:pt idx="109">
                  <c:v>0.26455026455026454</c:v>
                </c:pt>
                <c:pt idx="110">
                  <c:v>0.28735632183908044</c:v>
                </c:pt>
                <c:pt idx="111">
                  <c:v>0.24154589371980673</c:v>
                </c:pt>
                <c:pt idx="112">
                  <c:v>0.26041666666666663</c:v>
                </c:pt>
                <c:pt idx="113">
                  <c:v>2.9999999999999995E-2</c:v>
                </c:pt>
                <c:pt idx="114">
                  <c:v>0.1</c:v>
                </c:pt>
                <c:pt idx="115">
                  <c:v>0.19999999999999998</c:v>
                </c:pt>
                <c:pt idx="116">
                  <c:v>0.3</c:v>
                </c:pt>
                <c:pt idx="117">
                  <c:v>0.40000000000000008</c:v>
                </c:pt>
                <c:pt idx="118">
                  <c:v>0.46111298850702437</c:v>
                </c:pt>
                <c:pt idx="119">
                  <c:v>0.46190240985994263</c:v>
                </c:pt>
                <c:pt idx="120">
                  <c:v>0.4437454063919018</c:v>
                </c:pt>
                <c:pt idx="121">
                  <c:v>2.9999999999999995E-2</c:v>
                </c:pt>
                <c:pt idx="122">
                  <c:v>0.1</c:v>
                </c:pt>
                <c:pt idx="123">
                  <c:v>0.19999999999999998</c:v>
                </c:pt>
                <c:pt idx="124">
                  <c:v>0.40000000000000008</c:v>
                </c:pt>
                <c:pt idx="125">
                  <c:v>0.46190240985994263</c:v>
                </c:pt>
                <c:pt idx="126">
                  <c:v>0.45479867609812319</c:v>
                </c:pt>
                <c:pt idx="127">
                  <c:v>0.19999999999999998</c:v>
                </c:pt>
                <c:pt idx="128">
                  <c:v>0.46310758778045386</c:v>
                </c:pt>
                <c:pt idx="129">
                  <c:v>0.46190240985994263</c:v>
                </c:pt>
                <c:pt idx="130">
                  <c:v>0.1</c:v>
                </c:pt>
                <c:pt idx="131">
                  <c:v>0.19999999999999998</c:v>
                </c:pt>
                <c:pt idx="132">
                  <c:v>0.4597309280791918</c:v>
                </c:pt>
                <c:pt idx="133">
                  <c:v>0.46310758778045386</c:v>
                </c:pt>
                <c:pt idx="134">
                  <c:v>0.46190240985994263</c:v>
                </c:pt>
                <c:pt idx="135">
                  <c:v>0.45479867609812319</c:v>
                </c:pt>
                <c:pt idx="136">
                  <c:v>2.9999999999999995E-2</c:v>
                </c:pt>
                <c:pt idx="137">
                  <c:v>0.1</c:v>
                </c:pt>
                <c:pt idx="138">
                  <c:v>0.19999999999999998</c:v>
                </c:pt>
                <c:pt idx="139">
                  <c:v>0.32</c:v>
                </c:pt>
                <c:pt idx="140">
                  <c:v>0.40000000000000008</c:v>
                </c:pt>
                <c:pt idx="141">
                  <c:v>0.46310758778045386</c:v>
                </c:pt>
                <c:pt idx="142">
                  <c:v>0.46428821052944114</c:v>
                </c:pt>
                <c:pt idx="143">
                  <c:v>0.46190240985994263</c:v>
                </c:pt>
                <c:pt idx="144">
                  <c:v>0.45479867609812319</c:v>
                </c:pt>
                <c:pt idx="145">
                  <c:v>0.4437454063919018</c:v>
                </c:pt>
                <c:pt idx="146">
                  <c:v>0.41251440402678274</c:v>
                </c:pt>
                <c:pt idx="147">
                  <c:v>0.35139930020421667</c:v>
                </c:pt>
                <c:pt idx="148">
                  <c:v>0.10576923076923077</c:v>
                </c:pt>
                <c:pt idx="149">
                  <c:v>0.15666666666666665</c:v>
                </c:pt>
                <c:pt idx="150">
                  <c:v>0.21803842758715775</c:v>
                </c:pt>
                <c:pt idx="151">
                  <c:v>0.40005741805812173</c:v>
                </c:pt>
                <c:pt idx="152">
                  <c:v>0.45889055680997742</c:v>
                </c:pt>
                <c:pt idx="153">
                  <c:v>0.46111298850702437</c:v>
                </c:pt>
                <c:pt idx="154">
                  <c:v>0.33333333333333331</c:v>
                </c:pt>
                <c:pt idx="155">
                  <c:v>0.21428571428571427</c:v>
                </c:pt>
                <c:pt idx="156">
                  <c:v>0.16666666666666666</c:v>
                </c:pt>
                <c:pt idx="157">
                  <c:v>0.23076923076923078</c:v>
                </c:pt>
                <c:pt idx="158">
                  <c:v>0</c:v>
                </c:pt>
                <c:pt idx="159">
                  <c:v>8.6956521739130432E-2</c:v>
                </c:pt>
                <c:pt idx="160">
                  <c:v>0.14942528735632185</c:v>
                </c:pt>
                <c:pt idx="161">
                  <c:v>0.21951219512195122</c:v>
                </c:pt>
                <c:pt idx="162">
                  <c:v>0.29870129870129869</c:v>
                </c:pt>
                <c:pt idx="163">
                  <c:v>0.3888888888888889</c:v>
                </c:pt>
                <c:pt idx="164">
                  <c:v>0.46062800383809921</c:v>
                </c:pt>
                <c:pt idx="165">
                  <c:v>0.46427425618093005</c:v>
                </c:pt>
                <c:pt idx="166">
                  <c:v>0.46190240985994263</c:v>
                </c:pt>
                <c:pt idx="167">
                  <c:v>0.4437454063919018</c:v>
                </c:pt>
                <c:pt idx="168">
                  <c:v>0.46190240985994263</c:v>
                </c:pt>
                <c:pt idx="169">
                  <c:v>0.4437454063919018</c:v>
                </c:pt>
                <c:pt idx="170">
                  <c:v>0.16700000000000004</c:v>
                </c:pt>
                <c:pt idx="171">
                  <c:v>0.33400000000000002</c:v>
                </c:pt>
                <c:pt idx="172">
                  <c:v>0.46111298850702437</c:v>
                </c:pt>
                <c:pt idx="173">
                  <c:v>0.46325104459440131</c:v>
                </c:pt>
                <c:pt idx="174">
                  <c:v>0.45307939915679696</c:v>
                </c:pt>
                <c:pt idx="175">
                  <c:v>0.16700000000000004</c:v>
                </c:pt>
                <c:pt idx="176">
                  <c:v>0.33400000000000002</c:v>
                </c:pt>
                <c:pt idx="177">
                  <c:v>0.46111298850702437</c:v>
                </c:pt>
                <c:pt idx="178">
                  <c:v>0.46325104459440131</c:v>
                </c:pt>
                <c:pt idx="179">
                  <c:v>0.45307939915679696</c:v>
                </c:pt>
                <c:pt idx="180">
                  <c:v>0.16700000000000004</c:v>
                </c:pt>
                <c:pt idx="181">
                  <c:v>0.33400000000000002</c:v>
                </c:pt>
                <c:pt idx="182">
                  <c:v>0.46111298850702437</c:v>
                </c:pt>
                <c:pt idx="183">
                  <c:v>0.46325104459440131</c:v>
                </c:pt>
                <c:pt idx="184">
                  <c:v>0.45307939915679696</c:v>
                </c:pt>
                <c:pt idx="185">
                  <c:v>0.16700000000000004</c:v>
                </c:pt>
                <c:pt idx="186">
                  <c:v>0.33400000000000002</c:v>
                </c:pt>
                <c:pt idx="187">
                  <c:v>0.46111298850702437</c:v>
                </c:pt>
                <c:pt idx="188">
                  <c:v>0.46325104459440131</c:v>
                </c:pt>
                <c:pt idx="189">
                  <c:v>0.45307939915679696</c:v>
                </c:pt>
                <c:pt idx="190">
                  <c:v>0.16700000000000004</c:v>
                </c:pt>
                <c:pt idx="191">
                  <c:v>0.33400000000000002</c:v>
                </c:pt>
                <c:pt idx="192">
                  <c:v>0.46111298850702437</c:v>
                </c:pt>
                <c:pt idx="193">
                  <c:v>0.46325104459440131</c:v>
                </c:pt>
                <c:pt idx="194">
                  <c:v>0.45307939915679696</c:v>
                </c:pt>
                <c:pt idx="195">
                  <c:v>7.7351736458709762E-3</c:v>
                </c:pt>
                <c:pt idx="196">
                  <c:v>2.2235565803807849E-2</c:v>
                </c:pt>
                <c:pt idx="197">
                  <c:v>5.0593758821704471E-2</c:v>
                </c:pt>
                <c:pt idx="198">
                  <c:v>0.11141848006632056</c:v>
                </c:pt>
                <c:pt idx="199">
                  <c:v>0.15823935572240894</c:v>
                </c:pt>
                <c:pt idx="200">
                  <c:v>0.19258436729404155</c:v>
                </c:pt>
                <c:pt idx="201">
                  <c:v>0.24922001825110449</c:v>
                </c:pt>
                <c:pt idx="202">
                  <c:v>0.35703549624888248</c:v>
                </c:pt>
                <c:pt idx="203">
                  <c:v>0.46167283128883069</c:v>
                </c:pt>
                <c:pt idx="204">
                  <c:v>8.3080858159622503E-2</c:v>
                </c:pt>
                <c:pt idx="205">
                  <c:v>0.13946115793410221</c:v>
                </c:pt>
                <c:pt idx="206">
                  <c:v>0.18269728070693125</c:v>
                </c:pt>
                <c:pt idx="207">
                  <c:v>0.29027962682016528</c:v>
                </c:pt>
                <c:pt idx="208">
                  <c:v>0.45611163695833723</c:v>
                </c:pt>
                <c:pt idx="209">
                  <c:v>3.5169999999999993E-2</c:v>
                </c:pt>
                <c:pt idx="210">
                  <c:v>0.10038999999999998</c:v>
                </c:pt>
                <c:pt idx="211">
                  <c:v>0.19811999999999999</c:v>
                </c:pt>
                <c:pt idx="212">
                  <c:v>0.29994999999999999</c:v>
                </c:pt>
                <c:pt idx="213">
                  <c:v>0.32074000000000003</c:v>
                </c:pt>
                <c:pt idx="214">
                  <c:v>0.45952408151595542</c:v>
                </c:pt>
                <c:pt idx="215">
                  <c:v>0.46116034910891163</c:v>
                </c:pt>
                <c:pt idx="216">
                  <c:v>0.46305498503520232</c:v>
                </c:pt>
                <c:pt idx="217">
                  <c:v>0.15580907496783369</c:v>
                </c:pt>
                <c:pt idx="218">
                  <c:v>0.15580907496783369</c:v>
                </c:pt>
                <c:pt idx="219">
                  <c:v>0.15580907496783369</c:v>
                </c:pt>
                <c:pt idx="220">
                  <c:v>7.7236404422657381E-5</c:v>
                </c:pt>
                <c:pt idx="221">
                  <c:v>0.12557083087846679</c:v>
                </c:pt>
                <c:pt idx="222">
                  <c:v>0.29132679846459242</c:v>
                </c:pt>
                <c:pt idx="223">
                  <c:v>7.7236404422657381E-5</c:v>
                </c:pt>
                <c:pt idx="224">
                  <c:v>0.12557083087846679</c:v>
                </c:pt>
                <c:pt idx="225">
                  <c:v>0.29132679846459242</c:v>
                </c:pt>
                <c:pt idx="226">
                  <c:v>7.7236404422657381E-5</c:v>
                </c:pt>
                <c:pt idx="227">
                  <c:v>0.12557083087846679</c:v>
                </c:pt>
                <c:pt idx="228">
                  <c:v>0.29132679846459242</c:v>
                </c:pt>
              </c:numCache>
            </c:numRef>
          </c:yVal>
          <c:smooth val="0"/>
          <c:extLst>
            <c:ext xmlns:c16="http://schemas.microsoft.com/office/drawing/2014/chart" uri="{C3380CC4-5D6E-409C-BE32-E72D297353CC}">
              <c16:uniqueId val="{00000000-4B02-46B4-AC00-A00DB11BAAC4}"/>
            </c:ext>
          </c:extLst>
        </c:ser>
        <c:ser>
          <c:idx val="1"/>
          <c:order val="1"/>
          <c:spPr>
            <a:ln w="25400" cap="rnd">
              <a:solidFill>
                <a:srgbClr val="FF0000"/>
              </a:solidFill>
              <a:round/>
            </a:ln>
            <a:effectLst/>
          </c:spPr>
          <c:marker>
            <c:symbol val="none"/>
          </c:marker>
          <c:xVal>
            <c:numLit>
              <c:formatCode>General</c:formatCode>
              <c:ptCount val="2"/>
              <c:pt idx="0">
                <c:v>0</c:v>
              </c:pt>
              <c:pt idx="1">
                <c:v>1</c:v>
              </c:pt>
            </c:numLit>
          </c:xVal>
          <c:yVal>
            <c:numLit>
              <c:formatCode>General</c:formatCode>
              <c:ptCount val="2"/>
              <c:pt idx="0">
                <c:v>0</c:v>
              </c:pt>
              <c:pt idx="1">
                <c:v>1</c:v>
              </c:pt>
            </c:numLit>
          </c:yVal>
          <c:smooth val="0"/>
          <c:extLst>
            <c:ext xmlns:c16="http://schemas.microsoft.com/office/drawing/2014/chart" uri="{C3380CC4-5D6E-409C-BE32-E72D297353CC}">
              <c16:uniqueId val="{00000001-4B02-46B4-AC00-A00DB11BAAC4}"/>
            </c:ext>
          </c:extLst>
        </c:ser>
        <c:dLbls>
          <c:showLegendKey val="0"/>
          <c:showVal val="0"/>
          <c:showCatName val="0"/>
          <c:showSerName val="0"/>
          <c:showPercent val="0"/>
          <c:showBubbleSize val="0"/>
        </c:dLbls>
        <c:axId val="1674829968"/>
        <c:axId val="1587757664"/>
      </c:scatterChart>
      <c:valAx>
        <c:axId val="1674829968"/>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Measured N4</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587757664"/>
        <c:crosses val="autoZero"/>
        <c:crossBetween val="midCat"/>
      </c:valAx>
      <c:valAx>
        <c:axId val="1587757664"/>
        <c:scaling>
          <c:orientation val="minMax"/>
          <c:max val="1"/>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a:t>Calculated N'4</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674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66</xdr:col>
      <xdr:colOff>39218</xdr:colOff>
      <xdr:row>0</xdr:row>
      <xdr:rowOff>56035</xdr:rowOff>
    </xdr:from>
    <xdr:to>
      <xdr:col>75</xdr:col>
      <xdr:colOff>392204</xdr:colOff>
      <xdr:row>21</xdr:row>
      <xdr:rowOff>190499</xdr:rowOff>
    </xdr:to>
    <xdr:graphicFrame macro="">
      <xdr:nvGraphicFramePr>
        <xdr:cNvPr id="3" name="Chart 2">
          <a:extLst>
            <a:ext uri="{FF2B5EF4-FFF2-40B4-BE49-F238E27FC236}">
              <a16:creationId xmlns:a16="http://schemas.microsoft.com/office/drawing/2014/main" id="{6C4995B0-54C5-4F6E-93AC-27612740F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66</xdr:col>
      <xdr:colOff>56030</xdr:colOff>
      <xdr:row>22</xdr:row>
      <xdr:rowOff>123265</xdr:rowOff>
    </xdr:from>
    <xdr:to>
      <xdr:col>75</xdr:col>
      <xdr:colOff>409016</xdr:colOff>
      <xdr:row>46</xdr:row>
      <xdr:rowOff>156876</xdr:rowOff>
    </xdr:to>
    <xdr:graphicFrame macro="">
      <xdr:nvGraphicFramePr>
        <xdr:cNvPr id="4" name="Chart 3">
          <a:extLst>
            <a:ext uri="{FF2B5EF4-FFF2-40B4-BE49-F238E27FC236}">
              <a16:creationId xmlns:a16="http://schemas.microsoft.com/office/drawing/2014/main" id="{AD99890C-B1EE-405E-AF87-968F0D0B1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66</xdr:col>
      <xdr:colOff>39218</xdr:colOff>
      <xdr:row>0</xdr:row>
      <xdr:rowOff>56035</xdr:rowOff>
    </xdr:from>
    <xdr:to>
      <xdr:col>75</xdr:col>
      <xdr:colOff>392204</xdr:colOff>
      <xdr:row>21</xdr:row>
      <xdr:rowOff>190499</xdr:rowOff>
    </xdr:to>
    <xdr:graphicFrame macro="">
      <xdr:nvGraphicFramePr>
        <xdr:cNvPr id="2" name="Chart 1">
          <a:extLst>
            <a:ext uri="{FF2B5EF4-FFF2-40B4-BE49-F238E27FC236}">
              <a16:creationId xmlns:a16="http://schemas.microsoft.com/office/drawing/2014/main" id="{5AA726A9-4184-42A4-8BB5-BCB63D42E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66</xdr:col>
      <xdr:colOff>56030</xdr:colOff>
      <xdr:row>22</xdr:row>
      <xdr:rowOff>123265</xdr:rowOff>
    </xdr:from>
    <xdr:to>
      <xdr:col>75</xdr:col>
      <xdr:colOff>409016</xdr:colOff>
      <xdr:row>46</xdr:row>
      <xdr:rowOff>156876</xdr:rowOff>
    </xdr:to>
    <xdr:graphicFrame macro="">
      <xdr:nvGraphicFramePr>
        <xdr:cNvPr id="3" name="Chart 2">
          <a:extLst>
            <a:ext uri="{FF2B5EF4-FFF2-40B4-BE49-F238E27FC236}">
              <a16:creationId xmlns:a16="http://schemas.microsoft.com/office/drawing/2014/main" id="{E5A75F1A-624D-46EE-BA88-A43B92BC0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63</xdr:col>
      <xdr:colOff>637987</xdr:colOff>
      <xdr:row>1</xdr:row>
      <xdr:rowOff>172951</xdr:rowOff>
    </xdr:from>
    <xdr:to>
      <xdr:col>73</xdr:col>
      <xdr:colOff>392205</xdr:colOff>
      <xdr:row>23</xdr:row>
      <xdr:rowOff>102534</xdr:rowOff>
    </xdr:to>
    <xdr:graphicFrame macro="">
      <xdr:nvGraphicFramePr>
        <xdr:cNvPr id="2" name="Chart 1">
          <a:extLst>
            <a:ext uri="{FF2B5EF4-FFF2-40B4-BE49-F238E27FC236}">
              <a16:creationId xmlns:a16="http://schemas.microsoft.com/office/drawing/2014/main" id="{8FA1E5E8-A577-4FD3-A50C-7D7A502BE1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64</xdr:col>
      <xdr:colOff>0</xdr:colOff>
      <xdr:row>25</xdr:row>
      <xdr:rowOff>0</xdr:rowOff>
    </xdr:from>
    <xdr:to>
      <xdr:col>73</xdr:col>
      <xdr:colOff>386603</xdr:colOff>
      <xdr:row>48</xdr:row>
      <xdr:rowOff>44817</xdr:rowOff>
    </xdr:to>
    <xdr:graphicFrame macro="">
      <xdr:nvGraphicFramePr>
        <xdr:cNvPr id="5" name="Chart 4">
          <a:extLst>
            <a:ext uri="{FF2B5EF4-FFF2-40B4-BE49-F238E27FC236}">
              <a16:creationId xmlns:a16="http://schemas.microsoft.com/office/drawing/2014/main" id="{84128720-9B15-418B-8BB2-19744F652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66</xdr:col>
      <xdr:colOff>151276</xdr:colOff>
      <xdr:row>0</xdr:row>
      <xdr:rowOff>56035</xdr:rowOff>
    </xdr:from>
    <xdr:to>
      <xdr:col>75</xdr:col>
      <xdr:colOff>501088</xdr:colOff>
      <xdr:row>21</xdr:row>
      <xdr:rowOff>190499</xdr:rowOff>
    </xdr:to>
    <xdr:graphicFrame macro="">
      <xdr:nvGraphicFramePr>
        <xdr:cNvPr id="2" name="Chart 1">
          <a:extLst>
            <a:ext uri="{FF2B5EF4-FFF2-40B4-BE49-F238E27FC236}">
              <a16:creationId xmlns:a16="http://schemas.microsoft.com/office/drawing/2014/main" id="{C471DEE1-5E61-441B-BF77-3E84973C1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66</xdr:col>
      <xdr:colOff>168088</xdr:colOff>
      <xdr:row>22</xdr:row>
      <xdr:rowOff>126440</xdr:rowOff>
    </xdr:from>
    <xdr:to>
      <xdr:col>75</xdr:col>
      <xdr:colOff>524250</xdr:colOff>
      <xdr:row>46</xdr:row>
      <xdr:rowOff>160051</xdr:rowOff>
    </xdr:to>
    <xdr:graphicFrame macro="">
      <xdr:nvGraphicFramePr>
        <xdr:cNvPr id="3" name="Chart 2">
          <a:extLst>
            <a:ext uri="{FF2B5EF4-FFF2-40B4-BE49-F238E27FC236}">
              <a16:creationId xmlns:a16="http://schemas.microsoft.com/office/drawing/2014/main" id="{CAB9FFFF-54D4-4B0B-8A71-241B8EEF9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024C-C396-40E6-ABEF-990DA1615785}">
  <dimension ref="A1:AP671"/>
  <sheetViews>
    <sheetView zoomScale="58" workbookViewId="0">
      <pane xSplit="1" ySplit="2" topLeftCell="B331" activePane="bottomRight" state="frozen"/>
      <selection pane="topRight" activeCell="B1" sqref="B1"/>
      <selection pane="bottomLeft" activeCell="A3" sqref="A3"/>
      <selection pane="bottomRight" activeCell="K344" sqref="K344"/>
    </sheetView>
  </sheetViews>
  <sheetFormatPr defaultColWidth="9.140625" defaultRowHeight="15.75" x14ac:dyDescent="0.25"/>
  <cols>
    <col min="1" max="1" width="56.5703125" style="63" customWidth="1"/>
    <col min="2" max="2" width="15.140625" style="49" bestFit="1" customWidth="1"/>
    <col min="3" max="3" width="15.140625" style="17" bestFit="1" customWidth="1"/>
    <col min="4" max="4" width="15.42578125" style="17" bestFit="1" customWidth="1"/>
    <col min="5" max="5" width="15.140625" style="17" bestFit="1" customWidth="1"/>
    <col min="6" max="7" width="14.42578125" style="17" bestFit="1" customWidth="1"/>
    <col min="8" max="8" width="15.42578125" style="17" bestFit="1" customWidth="1"/>
    <col min="9" max="9" width="15.140625" style="17" bestFit="1" customWidth="1"/>
    <col min="10" max="10" width="14.140625" style="17" bestFit="1" customWidth="1"/>
    <col min="11" max="11" width="15.140625" style="17" bestFit="1" customWidth="1"/>
    <col min="12" max="12" width="14.85546875" style="17" bestFit="1" customWidth="1"/>
    <col min="13" max="13" width="15.42578125" style="17" bestFit="1" customWidth="1"/>
    <col min="14" max="14" width="14.7109375" style="17" bestFit="1" customWidth="1"/>
    <col min="15" max="15" width="14.42578125" style="17" bestFit="1" customWidth="1"/>
    <col min="16" max="16" width="14.85546875" style="17" bestFit="1" customWidth="1"/>
    <col min="17" max="17" width="14.42578125" style="17" bestFit="1" customWidth="1"/>
    <col min="18" max="18" width="15.140625" style="17" bestFit="1" customWidth="1"/>
    <col min="19" max="19" width="11.85546875" style="17" customWidth="1"/>
    <col min="20" max="20" width="15.140625" style="17" bestFit="1" customWidth="1"/>
    <col min="21" max="21" width="14.42578125" style="17" customWidth="1"/>
    <col min="22" max="22" width="15.140625" style="17" bestFit="1" customWidth="1"/>
    <col min="23" max="23" width="10.140625" style="17" customWidth="1"/>
    <col min="24" max="24" width="9.5703125" style="17" customWidth="1"/>
    <col min="25" max="26" width="15.140625" style="17" bestFit="1" customWidth="1"/>
    <col min="27" max="27" width="12.5703125" style="17" customWidth="1"/>
    <col min="28" max="28" width="15.140625" style="17" bestFit="1" customWidth="1"/>
    <col min="29" max="29" width="15.140625" style="50" bestFit="1" customWidth="1"/>
    <col min="30" max="30" width="11.42578125" style="50" bestFit="1" customWidth="1"/>
    <col min="31" max="31" width="11.5703125" style="43" bestFit="1" customWidth="1"/>
    <col min="32" max="32" width="32.140625" style="17" bestFit="1" customWidth="1"/>
    <col min="33" max="33" width="22.42578125" style="17" bestFit="1" customWidth="1"/>
    <col min="34" max="34" width="11.28515625" style="17" bestFit="1" customWidth="1"/>
    <col min="35" max="35" width="11.5703125" style="43" customWidth="1"/>
    <col min="36" max="36" width="37.28515625" style="34" customWidth="1"/>
    <col min="37" max="37" width="9.140625" style="17"/>
    <col min="38" max="38" width="10.85546875" style="17" bestFit="1" customWidth="1"/>
    <col min="39" max="39" width="9.140625" style="17"/>
    <col min="40" max="40" width="9.5703125" style="17" bestFit="1" customWidth="1"/>
    <col min="41" max="41" width="9.140625" style="17"/>
    <col min="42" max="42" width="5.85546875" style="17" bestFit="1" customWidth="1"/>
    <col min="43" max="16384" width="9.140625" style="17"/>
  </cols>
  <sheetData>
    <row r="1" spans="1:36" ht="16.5" thickTop="1" x14ac:dyDescent="0.25">
      <c r="A1" s="141" t="s">
        <v>1</v>
      </c>
      <c r="B1" s="139" t="s">
        <v>473</v>
      </c>
      <c r="C1" s="142" t="s">
        <v>0</v>
      </c>
      <c r="D1" s="143"/>
      <c r="E1" s="143"/>
      <c r="F1" s="143"/>
      <c r="G1" s="143"/>
      <c r="H1" s="143"/>
      <c r="I1" s="143"/>
      <c r="J1" s="143"/>
      <c r="K1" s="143"/>
      <c r="L1" s="143"/>
      <c r="M1" s="143"/>
      <c r="N1" s="143"/>
      <c r="O1" s="143"/>
      <c r="P1" s="143"/>
      <c r="Q1" s="143"/>
      <c r="R1" s="143"/>
      <c r="S1" s="143"/>
      <c r="T1" s="143"/>
      <c r="U1" s="143"/>
      <c r="V1" s="143"/>
      <c r="W1" s="143"/>
      <c r="X1" s="143"/>
      <c r="Y1" s="143"/>
      <c r="Z1" s="143"/>
      <c r="AA1" s="143"/>
      <c r="AB1" s="144"/>
      <c r="AC1" s="134" t="s">
        <v>206</v>
      </c>
      <c r="AD1" s="135"/>
      <c r="AE1" s="138" t="s">
        <v>40</v>
      </c>
      <c r="AF1" s="126" t="s">
        <v>503</v>
      </c>
      <c r="AG1" s="127"/>
      <c r="AH1" s="127"/>
      <c r="AI1" s="128"/>
    </row>
    <row r="2" spans="1:36" s="37" customFormat="1" ht="43.5" customHeight="1" x14ac:dyDescent="0.25">
      <c r="A2" s="133"/>
      <c r="B2" s="140"/>
      <c r="C2" s="35" t="s">
        <v>72</v>
      </c>
      <c r="D2" s="35" t="s">
        <v>9</v>
      </c>
      <c r="E2" s="35" t="s">
        <v>2</v>
      </c>
      <c r="F2" s="35" t="s">
        <v>484</v>
      </c>
      <c r="G2" s="35" t="s">
        <v>550</v>
      </c>
      <c r="H2" s="35" t="s">
        <v>88</v>
      </c>
      <c r="I2" s="35" t="s">
        <v>87</v>
      </c>
      <c r="J2" s="35" t="s">
        <v>74</v>
      </c>
      <c r="K2" s="35" t="s">
        <v>11</v>
      </c>
      <c r="L2" s="35" t="s">
        <v>12</v>
      </c>
      <c r="M2" s="35" t="s">
        <v>10</v>
      </c>
      <c r="N2" s="35" t="s">
        <v>486</v>
      </c>
      <c r="O2" s="35" t="s">
        <v>487</v>
      </c>
      <c r="P2" s="35" t="s">
        <v>401</v>
      </c>
      <c r="Q2" s="35" t="s">
        <v>53</v>
      </c>
      <c r="R2" s="35" t="s">
        <v>137</v>
      </c>
      <c r="S2" s="35" t="s">
        <v>315</v>
      </c>
      <c r="T2" s="35" t="s">
        <v>272</v>
      </c>
      <c r="U2" s="35" t="s">
        <v>95</v>
      </c>
      <c r="V2" s="35" t="s">
        <v>55</v>
      </c>
      <c r="W2" s="35" t="s">
        <v>398</v>
      </c>
      <c r="X2" s="35" t="s">
        <v>218</v>
      </c>
      <c r="Y2" s="35" t="s">
        <v>403</v>
      </c>
      <c r="Z2" s="35" t="s">
        <v>460</v>
      </c>
      <c r="AA2" s="35" t="s">
        <v>279</v>
      </c>
      <c r="AB2" s="35" t="s">
        <v>372</v>
      </c>
      <c r="AC2" s="36" t="s">
        <v>478</v>
      </c>
      <c r="AD2" s="36" t="s">
        <v>477</v>
      </c>
      <c r="AE2" s="138"/>
      <c r="AF2" s="37" t="s">
        <v>499</v>
      </c>
      <c r="AG2" s="37" t="s">
        <v>500</v>
      </c>
      <c r="AH2" s="37" t="s">
        <v>501</v>
      </c>
      <c r="AI2" s="38" t="s">
        <v>502</v>
      </c>
      <c r="AJ2" s="39" t="s">
        <v>553</v>
      </c>
    </row>
    <row r="3" spans="1:36" ht="18.75" x14ac:dyDescent="0.25">
      <c r="A3" s="131" t="s">
        <v>551</v>
      </c>
      <c r="B3" s="40" t="s">
        <v>28</v>
      </c>
      <c r="C3" s="41">
        <v>0</v>
      </c>
      <c r="D3" s="41">
        <v>4.5999999999999996</v>
      </c>
      <c r="E3" s="41">
        <v>26.7</v>
      </c>
      <c r="F3" s="17">
        <v>0</v>
      </c>
      <c r="G3" s="41">
        <v>0</v>
      </c>
      <c r="H3" s="41">
        <v>0</v>
      </c>
      <c r="I3" s="41">
        <v>0</v>
      </c>
      <c r="J3" s="41">
        <v>0</v>
      </c>
      <c r="K3" s="41">
        <v>24.6</v>
      </c>
      <c r="L3" s="41">
        <v>2.6</v>
      </c>
      <c r="M3" s="41">
        <v>41.5</v>
      </c>
      <c r="N3" s="17">
        <v>0</v>
      </c>
      <c r="O3" s="17">
        <v>0</v>
      </c>
      <c r="P3" s="17">
        <v>0</v>
      </c>
      <c r="Q3" s="41">
        <v>0</v>
      </c>
      <c r="R3" s="41">
        <v>0</v>
      </c>
      <c r="S3" s="41">
        <v>0</v>
      </c>
      <c r="T3" s="41">
        <v>0</v>
      </c>
      <c r="U3" s="41">
        <v>0</v>
      </c>
      <c r="V3" s="41">
        <v>0</v>
      </c>
      <c r="W3" s="17">
        <v>0</v>
      </c>
      <c r="X3" s="41">
        <v>0</v>
      </c>
      <c r="Y3" s="17">
        <v>0</v>
      </c>
      <c r="Z3" s="17">
        <v>0</v>
      </c>
      <c r="AA3" s="41">
        <v>0</v>
      </c>
      <c r="AB3" s="41">
        <v>0</v>
      </c>
      <c r="AC3" s="42">
        <v>16.899999999999999</v>
      </c>
      <c r="AD3" s="75" t="s">
        <v>3</v>
      </c>
      <c r="AE3" s="43">
        <f>SUM(C3:AB3)</f>
        <v>100</v>
      </c>
      <c r="AF3" s="17" t="s">
        <v>504</v>
      </c>
      <c r="AH3" s="17" t="s">
        <v>505</v>
      </c>
      <c r="AI3" s="43" t="s">
        <v>507</v>
      </c>
    </row>
    <row r="4" spans="1:36" ht="18.75" x14ac:dyDescent="0.25">
      <c r="A4" s="132"/>
      <c r="B4" s="40" t="s">
        <v>29</v>
      </c>
      <c r="C4" s="41">
        <v>0</v>
      </c>
      <c r="D4" s="41">
        <v>9.1999999999999993</v>
      </c>
      <c r="E4" s="41">
        <v>26.7</v>
      </c>
      <c r="F4" s="17">
        <v>0</v>
      </c>
      <c r="G4" s="41">
        <v>0</v>
      </c>
      <c r="H4" s="41">
        <v>0</v>
      </c>
      <c r="I4" s="41">
        <v>0</v>
      </c>
      <c r="J4" s="41">
        <v>0</v>
      </c>
      <c r="K4" s="41">
        <v>24.6</v>
      </c>
      <c r="L4" s="41">
        <v>2.6</v>
      </c>
      <c r="M4" s="41">
        <v>36.9</v>
      </c>
      <c r="N4" s="17">
        <v>0</v>
      </c>
      <c r="O4" s="17">
        <v>0</v>
      </c>
      <c r="P4" s="17">
        <v>0</v>
      </c>
      <c r="Q4" s="41">
        <v>0</v>
      </c>
      <c r="R4" s="41">
        <v>0</v>
      </c>
      <c r="S4" s="41">
        <v>0</v>
      </c>
      <c r="T4" s="41">
        <v>0</v>
      </c>
      <c r="U4" s="41">
        <v>0</v>
      </c>
      <c r="V4" s="41">
        <v>0</v>
      </c>
      <c r="W4" s="17">
        <v>0</v>
      </c>
      <c r="X4" s="41">
        <v>0</v>
      </c>
      <c r="Y4" s="17">
        <v>0</v>
      </c>
      <c r="Z4" s="17">
        <v>0</v>
      </c>
      <c r="AA4" s="41">
        <v>0</v>
      </c>
      <c r="AB4" s="41">
        <v>0</v>
      </c>
      <c r="AC4" s="42">
        <v>26</v>
      </c>
      <c r="AD4" s="75" t="s">
        <v>3</v>
      </c>
      <c r="AE4" s="43">
        <f t="shared" ref="AE4:AE67" si="0">SUM(C4:AB4)</f>
        <v>100</v>
      </c>
    </row>
    <row r="5" spans="1:36" ht="18.75" x14ac:dyDescent="0.25">
      <c r="A5" s="132"/>
      <c r="B5" s="40" t="s">
        <v>13</v>
      </c>
      <c r="C5" s="41">
        <v>0</v>
      </c>
      <c r="D5" s="41">
        <v>13.8</v>
      </c>
      <c r="E5" s="41">
        <v>26.7</v>
      </c>
      <c r="F5" s="17">
        <v>0</v>
      </c>
      <c r="G5" s="41">
        <v>0</v>
      </c>
      <c r="H5" s="41">
        <v>0</v>
      </c>
      <c r="I5" s="41">
        <v>0</v>
      </c>
      <c r="J5" s="41">
        <v>0</v>
      </c>
      <c r="K5" s="41">
        <v>24.6</v>
      </c>
      <c r="L5" s="41">
        <v>2.6</v>
      </c>
      <c r="M5" s="41">
        <v>32.200000000000003</v>
      </c>
      <c r="N5" s="17">
        <v>0</v>
      </c>
      <c r="O5" s="17">
        <v>0</v>
      </c>
      <c r="P5" s="17">
        <v>0</v>
      </c>
      <c r="Q5" s="41">
        <v>0</v>
      </c>
      <c r="R5" s="41">
        <v>0</v>
      </c>
      <c r="S5" s="41">
        <v>0</v>
      </c>
      <c r="T5" s="41">
        <v>0</v>
      </c>
      <c r="U5" s="41">
        <v>0</v>
      </c>
      <c r="V5" s="41">
        <v>0</v>
      </c>
      <c r="W5" s="17">
        <v>0</v>
      </c>
      <c r="X5" s="41">
        <v>0</v>
      </c>
      <c r="Y5" s="17">
        <v>0</v>
      </c>
      <c r="Z5" s="17">
        <v>0</v>
      </c>
      <c r="AA5" s="41">
        <v>0</v>
      </c>
      <c r="AB5" s="41">
        <v>0</v>
      </c>
      <c r="AC5" s="42">
        <v>29.5</v>
      </c>
      <c r="AD5" s="75" t="s">
        <v>3</v>
      </c>
      <c r="AE5" s="43">
        <f t="shared" si="0"/>
        <v>99.899999999999991</v>
      </c>
    </row>
    <row r="6" spans="1:36" ht="18.75" x14ac:dyDescent="0.25">
      <c r="A6" s="132"/>
      <c r="B6" s="40" t="s">
        <v>30</v>
      </c>
      <c r="C6" s="41">
        <v>0</v>
      </c>
      <c r="D6" s="41">
        <v>18.399999999999999</v>
      </c>
      <c r="E6" s="41">
        <v>26.7</v>
      </c>
      <c r="F6" s="17">
        <v>0</v>
      </c>
      <c r="G6" s="41">
        <v>0</v>
      </c>
      <c r="H6" s="41">
        <v>0</v>
      </c>
      <c r="I6" s="41">
        <v>0</v>
      </c>
      <c r="J6" s="41">
        <v>0</v>
      </c>
      <c r="K6" s="41">
        <v>24.6</v>
      </c>
      <c r="L6" s="41">
        <v>2.6</v>
      </c>
      <c r="M6" s="41">
        <v>27.7</v>
      </c>
      <c r="N6" s="17">
        <v>0</v>
      </c>
      <c r="O6" s="17">
        <v>0</v>
      </c>
      <c r="P6" s="17">
        <v>0</v>
      </c>
      <c r="Q6" s="41">
        <v>0</v>
      </c>
      <c r="R6" s="41">
        <v>0</v>
      </c>
      <c r="S6" s="41">
        <v>0</v>
      </c>
      <c r="T6" s="41">
        <v>0</v>
      </c>
      <c r="U6" s="41">
        <v>0</v>
      </c>
      <c r="V6" s="41">
        <v>0</v>
      </c>
      <c r="W6" s="17">
        <v>0</v>
      </c>
      <c r="X6" s="41">
        <v>0</v>
      </c>
      <c r="Y6" s="17">
        <v>0</v>
      </c>
      <c r="Z6" s="17">
        <v>0</v>
      </c>
      <c r="AA6" s="41">
        <v>0</v>
      </c>
      <c r="AB6" s="41">
        <v>0</v>
      </c>
      <c r="AC6" s="42">
        <v>31.6</v>
      </c>
      <c r="AD6" s="75" t="s">
        <v>3</v>
      </c>
      <c r="AE6" s="43">
        <f t="shared" si="0"/>
        <v>99.999999999999986</v>
      </c>
    </row>
    <row r="7" spans="1:36" ht="18.75" x14ac:dyDescent="0.25">
      <c r="A7" s="132"/>
      <c r="B7" s="40" t="s">
        <v>14</v>
      </c>
      <c r="C7" s="41">
        <v>0</v>
      </c>
      <c r="D7" s="41">
        <v>27.7</v>
      </c>
      <c r="E7" s="41">
        <v>26.7</v>
      </c>
      <c r="F7" s="17">
        <v>0</v>
      </c>
      <c r="G7" s="41">
        <v>0</v>
      </c>
      <c r="H7" s="41">
        <v>0</v>
      </c>
      <c r="I7" s="41">
        <v>0</v>
      </c>
      <c r="J7" s="41">
        <v>0</v>
      </c>
      <c r="K7" s="41">
        <v>24.6</v>
      </c>
      <c r="L7" s="41">
        <v>2.6</v>
      </c>
      <c r="M7" s="41">
        <v>18.399999999999999</v>
      </c>
      <c r="N7" s="17">
        <v>0</v>
      </c>
      <c r="O7" s="17">
        <v>0</v>
      </c>
      <c r="P7" s="17">
        <v>0</v>
      </c>
      <c r="Q7" s="41">
        <v>0</v>
      </c>
      <c r="R7" s="41">
        <v>0</v>
      </c>
      <c r="S7" s="41">
        <v>0</v>
      </c>
      <c r="T7" s="41">
        <v>0</v>
      </c>
      <c r="U7" s="41">
        <v>0</v>
      </c>
      <c r="V7" s="41">
        <v>0</v>
      </c>
      <c r="W7" s="17">
        <v>0</v>
      </c>
      <c r="X7" s="41">
        <v>0</v>
      </c>
      <c r="Y7" s="17">
        <v>0</v>
      </c>
      <c r="Z7" s="17">
        <v>0</v>
      </c>
      <c r="AA7" s="41">
        <v>0</v>
      </c>
      <c r="AB7" s="41">
        <v>0</v>
      </c>
      <c r="AC7" s="42">
        <v>33.5</v>
      </c>
      <c r="AD7" s="75" t="s">
        <v>3</v>
      </c>
      <c r="AE7" s="43">
        <f t="shared" si="0"/>
        <v>100</v>
      </c>
    </row>
    <row r="8" spans="1:36" ht="18.75" x14ac:dyDescent="0.25">
      <c r="A8" s="132"/>
      <c r="B8" s="40" t="s">
        <v>31</v>
      </c>
      <c r="C8" s="41">
        <v>0</v>
      </c>
      <c r="D8" s="41">
        <v>36.9</v>
      </c>
      <c r="E8" s="41">
        <v>26.7</v>
      </c>
      <c r="F8" s="17">
        <v>0</v>
      </c>
      <c r="G8" s="41">
        <v>0</v>
      </c>
      <c r="H8" s="41">
        <v>0</v>
      </c>
      <c r="I8" s="41">
        <v>0</v>
      </c>
      <c r="J8" s="41">
        <v>0</v>
      </c>
      <c r="K8" s="41">
        <v>24.6</v>
      </c>
      <c r="L8" s="41">
        <v>2.6</v>
      </c>
      <c r="M8" s="41">
        <v>9.1999999999999993</v>
      </c>
      <c r="N8" s="17">
        <v>0</v>
      </c>
      <c r="O8" s="17">
        <v>0</v>
      </c>
      <c r="P8" s="17">
        <v>0</v>
      </c>
      <c r="Q8" s="41">
        <v>0</v>
      </c>
      <c r="R8" s="41">
        <v>0</v>
      </c>
      <c r="S8" s="41">
        <v>0</v>
      </c>
      <c r="T8" s="41">
        <v>0</v>
      </c>
      <c r="U8" s="41">
        <v>0</v>
      </c>
      <c r="V8" s="41">
        <v>0</v>
      </c>
      <c r="W8" s="17">
        <v>0</v>
      </c>
      <c r="X8" s="41">
        <v>0</v>
      </c>
      <c r="Y8" s="17">
        <v>0</v>
      </c>
      <c r="Z8" s="17">
        <v>0</v>
      </c>
      <c r="AA8" s="41">
        <v>0</v>
      </c>
      <c r="AB8" s="41">
        <v>0</v>
      </c>
      <c r="AC8" s="42">
        <v>34</v>
      </c>
      <c r="AD8" s="75" t="s">
        <v>3</v>
      </c>
      <c r="AE8" s="43">
        <f t="shared" si="0"/>
        <v>99.999999999999986</v>
      </c>
    </row>
    <row r="9" spans="1:36" ht="18.75" x14ac:dyDescent="0.25">
      <c r="A9" s="132"/>
      <c r="B9" s="40" t="s">
        <v>15</v>
      </c>
      <c r="C9" s="41">
        <v>0</v>
      </c>
      <c r="D9" s="41">
        <v>46.1</v>
      </c>
      <c r="E9" s="41">
        <v>26.7</v>
      </c>
      <c r="F9" s="17">
        <v>0</v>
      </c>
      <c r="G9" s="41">
        <v>0</v>
      </c>
      <c r="H9" s="41">
        <v>0</v>
      </c>
      <c r="I9" s="41">
        <v>0</v>
      </c>
      <c r="J9" s="41">
        <v>0</v>
      </c>
      <c r="K9" s="41">
        <v>24.6</v>
      </c>
      <c r="L9" s="41">
        <v>2.6</v>
      </c>
      <c r="M9" s="41">
        <v>0</v>
      </c>
      <c r="N9" s="17">
        <v>0</v>
      </c>
      <c r="O9" s="17">
        <v>0</v>
      </c>
      <c r="P9" s="17">
        <v>0</v>
      </c>
      <c r="Q9" s="41">
        <v>0</v>
      </c>
      <c r="R9" s="41">
        <v>0</v>
      </c>
      <c r="S9" s="41">
        <v>0</v>
      </c>
      <c r="T9" s="41">
        <v>0</v>
      </c>
      <c r="U9" s="41">
        <v>0</v>
      </c>
      <c r="V9" s="41">
        <v>0</v>
      </c>
      <c r="W9" s="17">
        <v>0</v>
      </c>
      <c r="X9" s="41">
        <v>0</v>
      </c>
      <c r="Y9" s="17">
        <v>0</v>
      </c>
      <c r="Z9" s="17">
        <v>0</v>
      </c>
      <c r="AA9" s="41">
        <v>0</v>
      </c>
      <c r="AB9" s="41">
        <v>0</v>
      </c>
      <c r="AC9" s="42">
        <v>33.4</v>
      </c>
      <c r="AD9" s="75" t="s">
        <v>3</v>
      </c>
      <c r="AE9" s="43">
        <f t="shared" si="0"/>
        <v>100</v>
      </c>
    </row>
    <row r="10" spans="1:36" ht="18.75" x14ac:dyDescent="0.25">
      <c r="A10" s="132"/>
      <c r="B10" s="40" t="s">
        <v>32</v>
      </c>
      <c r="C10" s="41">
        <v>0</v>
      </c>
      <c r="D10" s="41">
        <v>2.4</v>
      </c>
      <c r="E10" s="41">
        <v>23.3</v>
      </c>
      <c r="F10" s="17">
        <v>0</v>
      </c>
      <c r="G10" s="41">
        <v>0</v>
      </c>
      <c r="H10" s="41">
        <v>0</v>
      </c>
      <c r="I10" s="41">
        <v>0</v>
      </c>
      <c r="J10" s="41">
        <v>0</v>
      </c>
      <c r="K10" s="41">
        <v>24.1</v>
      </c>
      <c r="L10" s="41">
        <v>4</v>
      </c>
      <c r="M10" s="41">
        <v>46.2</v>
      </c>
      <c r="N10" s="17">
        <v>0</v>
      </c>
      <c r="O10" s="17">
        <v>0</v>
      </c>
      <c r="P10" s="17">
        <v>0</v>
      </c>
      <c r="Q10" s="41">
        <v>0</v>
      </c>
      <c r="R10" s="41">
        <v>0</v>
      </c>
      <c r="S10" s="41">
        <v>0</v>
      </c>
      <c r="T10" s="41">
        <v>0</v>
      </c>
      <c r="U10" s="41">
        <v>0</v>
      </c>
      <c r="V10" s="41">
        <v>0</v>
      </c>
      <c r="W10" s="17">
        <v>0</v>
      </c>
      <c r="X10" s="41">
        <v>0</v>
      </c>
      <c r="Y10" s="17">
        <v>0</v>
      </c>
      <c r="Z10" s="17">
        <v>0</v>
      </c>
      <c r="AA10" s="41">
        <v>0</v>
      </c>
      <c r="AB10" s="41">
        <v>0</v>
      </c>
      <c r="AC10" s="42">
        <v>36.5</v>
      </c>
      <c r="AD10" s="75" t="s">
        <v>3</v>
      </c>
      <c r="AE10" s="43">
        <f t="shared" si="0"/>
        <v>100</v>
      </c>
    </row>
    <row r="11" spans="1:36" ht="18.75" x14ac:dyDescent="0.25">
      <c r="A11" s="132"/>
      <c r="B11" s="40" t="s">
        <v>33</v>
      </c>
      <c r="C11" s="41">
        <v>0</v>
      </c>
      <c r="D11" s="41">
        <v>4.9000000000000004</v>
      </c>
      <c r="E11" s="41">
        <v>23.3</v>
      </c>
      <c r="F11" s="17">
        <v>0</v>
      </c>
      <c r="G11" s="41">
        <v>0</v>
      </c>
      <c r="H11" s="41">
        <v>0</v>
      </c>
      <c r="I11" s="41">
        <v>0</v>
      </c>
      <c r="J11" s="41">
        <v>0</v>
      </c>
      <c r="K11" s="41">
        <v>24.1</v>
      </c>
      <c r="L11" s="41">
        <v>4</v>
      </c>
      <c r="M11" s="41">
        <v>43.7</v>
      </c>
      <c r="N11" s="17">
        <v>0</v>
      </c>
      <c r="O11" s="17">
        <v>0</v>
      </c>
      <c r="P11" s="17">
        <v>0</v>
      </c>
      <c r="Q11" s="41">
        <v>0</v>
      </c>
      <c r="R11" s="41">
        <v>0</v>
      </c>
      <c r="S11" s="41">
        <v>0</v>
      </c>
      <c r="T11" s="41">
        <v>0</v>
      </c>
      <c r="U11" s="41">
        <v>0</v>
      </c>
      <c r="V11" s="41">
        <v>0</v>
      </c>
      <c r="W11" s="17">
        <v>0</v>
      </c>
      <c r="X11" s="41">
        <v>0</v>
      </c>
      <c r="Y11" s="17">
        <v>0</v>
      </c>
      <c r="Z11" s="17">
        <v>0</v>
      </c>
      <c r="AA11" s="41">
        <v>0</v>
      </c>
      <c r="AB11" s="41">
        <v>0</v>
      </c>
      <c r="AC11" s="42">
        <v>38.799999999999997</v>
      </c>
      <c r="AD11" s="75" t="s">
        <v>3</v>
      </c>
      <c r="AE11" s="43">
        <f t="shared" si="0"/>
        <v>100</v>
      </c>
    </row>
    <row r="12" spans="1:36" ht="18.75" x14ac:dyDescent="0.25">
      <c r="A12" s="132"/>
      <c r="B12" s="40" t="s">
        <v>34</v>
      </c>
      <c r="C12" s="41">
        <v>0</v>
      </c>
      <c r="D12" s="41">
        <v>7.3</v>
      </c>
      <c r="E12" s="41">
        <v>23.3</v>
      </c>
      <c r="F12" s="17">
        <v>0</v>
      </c>
      <c r="G12" s="41">
        <v>0</v>
      </c>
      <c r="H12" s="41">
        <v>0</v>
      </c>
      <c r="I12" s="41">
        <v>0</v>
      </c>
      <c r="J12" s="41">
        <v>0</v>
      </c>
      <c r="K12" s="41">
        <v>24.1</v>
      </c>
      <c r="L12" s="41">
        <v>4</v>
      </c>
      <c r="M12" s="41">
        <v>41.3</v>
      </c>
      <c r="N12" s="17">
        <v>0</v>
      </c>
      <c r="O12" s="17">
        <v>0</v>
      </c>
      <c r="P12" s="17">
        <v>0</v>
      </c>
      <c r="Q12" s="41">
        <v>0</v>
      </c>
      <c r="R12" s="41">
        <v>0</v>
      </c>
      <c r="S12" s="41">
        <v>0</v>
      </c>
      <c r="T12" s="41">
        <v>0</v>
      </c>
      <c r="U12" s="41">
        <v>0</v>
      </c>
      <c r="V12" s="41">
        <v>0</v>
      </c>
      <c r="W12" s="17">
        <v>0</v>
      </c>
      <c r="X12" s="41">
        <v>0</v>
      </c>
      <c r="Y12" s="17">
        <v>0</v>
      </c>
      <c r="Z12" s="17">
        <v>0</v>
      </c>
      <c r="AA12" s="41">
        <v>0</v>
      </c>
      <c r="AB12" s="41">
        <v>0</v>
      </c>
      <c r="AC12" s="42">
        <v>41.1</v>
      </c>
      <c r="AD12" s="75" t="s">
        <v>3</v>
      </c>
      <c r="AE12" s="43">
        <f t="shared" si="0"/>
        <v>100</v>
      </c>
    </row>
    <row r="13" spans="1:36" ht="18.75" x14ac:dyDescent="0.25">
      <c r="A13" s="132"/>
      <c r="B13" s="40" t="s">
        <v>35</v>
      </c>
      <c r="C13" s="41">
        <v>0</v>
      </c>
      <c r="D13" s="41">
        <v>9.6999999999999993</v>
      </c>
      <c r="E13" s="41">
        <v>23.3</v>
      </c>
      <c r="F13" s="17">
        <v>0</v>
      </c>
      <c r="G13" s="41">
        <v>0</v>
      </c>
      <c r="H13" s="41">
        <v>0</v>
      </c>
      <c r="I13" s="41">
        <v>0</v>
      </c>
      <c r="J13" s="41">
        <v>0</v>
      </c>
      <c r="K13" s="41">
        <v>24.1</v>
      </c>
      <c r="L13" s="41">
        <v>4</v>
      </c>
      <c r="M13" s="41">
        <v>38.9</v>
      </c>
      <c r="N13" s="17">
        <v>0</v>
      </c>
      <c r="O13" s="17">
        <v>0</v>
      </c>
      <c r="P13" s="17">
        <v>0</v>
      </c>
      <c r="Q13" s="41">
        <v>0</v>
      </c>
      <c r="R13" s="41">
        <v>0</v>
      </c>
      <c r="S13" s="41">
        <v>0</v>
      </c>
      <c r="T13" s="41">
        <v>0</v>
      </c>
      <c r="U13" s="41">
        <v>0</v>
      </c>
      <c r="V13" s="41">
        <v>0</v>
      </c>
      <c r="W13" s="17">
        <v>0</v>
      </c>
      <c r="X13" s="41">
        <v>0</v>
      </c>
      <c r="Y13" s="17">
        <v>0</v>
      </c>
      <c r="Z13" s="17">
        <v>0</v>
      </c>
      <c r="AA13" s="41">
        <v>0</v>
      </c>
      <c r="AB13" s="41">
        <v>0</v>
      </c>
      <c r="AC13" s="42">
        <v>42.4</v>
      </c>
      <c r="AD13" s="75" t="s">
        <v>3</v>
      </c>
      <c r="AE13" s="43">
        <f t="shared" si="0"/>
        <v>100</v>
      </c>
    </row>
    <row r="14" spans="1:36" ht="18.75" x14ac:dyDescent="0.25">
      <c r="A14" s="132"/>
      <c r="B14" s="40" t="s">
        <v>36</v>
      </c>
      <c r="C14" s="41">
        <v>0</v>
      </c>
      <c r="D14" s="41">
        <v>14.6</v>
      </c>
      <c r="E14" s="41">
        <v>23.3</v>
      </c>
      <c r="F14" s="17">
        <v>0</v>
      </c>
      <c r="G14" s="41">
        <v>0</v>
      </c>
      <c r="H14" s="41">
        <v>0</v>
      </c>
      <c r="I14" s="41">
        <v>0</v>
      </c>
      <c r="J14" s="41">
        <v>0</v>
      </c>
      <c r="K14" s="41">
        <v>24.1</v>
      </c>
      <c r="L14" s="41">
        <v>4</v>
      </c>
      <c r="M14" s="41">
        <v>34</v>
      </c>
      <c r="N14" s="17">
        <v>0</v>
      </c>
      <c r="O14" s="17">
        <v>0</v>
      </c>
      <c r="P14" s="17">
        <v>0</v>
      </c>
      <c r="Q14" s="41">
        <v>0</v>
      </c>
      <c r="R14" s="41">
        <v>0</v>
      </c>
      <c r="S14" s="41">
        <v>0</v>
      </c>
      <c r="T14" s="41">
        <v>0</v>
      </c>
      <c r="U14" s="41">
        <v>0</v>
      </c>
      <c r="V14" s="41">
        <v>0</v>
      </c>
      <c r="W14" s="17">
        <v>0</v>
      </c>
      <c r="X14" s="41">
        <v>0</v>
      </c>
      <c r="Y14" s="17">
        <v>0</v>
      </c>
      <c r="Z14" s="17">
        <v>0</v>
      </c>
      <c r="AA14" s="41">
        <v>0</v>
      </c>
      <c r="AB14" s="41">
        <v>0</v>
      </c>
      <c r="AC14" s="42">
        <v>43.2</v>
      </c>
      <c r="AD14" s="75" t="s">
        <v>3</v>
      </c>
      <c r="AE14" s="43">
        <f t="shared" si="0"/>
        <v>100</v>
      </c>
    </row>
    <row r="15" spans="1:36" ht="18.75" x14ac:dyDescent="0.25">
      <c r="A15" s="132"/>
      <c r="B15" s="40" t="s">
        <v>37</v>
      </c>
      <c r="C15" s="41">
        <v>0</v>
      </c>
      <c r="D15" s="41">
        <v>19.399999999999999</v>
      </c>
      <c r="E15" s="41">
        <v>23.3</v>
      </c>
      <c r="F15" s="17">
        <v>0</v>
      </c>
      <c r="G15" s="41">
        <v>0</v>
      </c>
      <c r="H15" s="41">
        <v>0</v>
      </c>
      <c r="I15" s="41">
        <v>0</v>
      </c>
      <c r="J15" s="41">
        <v>0</v>
      </c>
      <c r="K15" s="41">
        <v>24.1</v>
      </c>
      <c r="L15" s="41">
        <v>4</v>
      </c>
      <c r="M15" s="41">
        <v>29.2</v>
      </c>
      <c r="N15" s="17">
        <v>0</v>
      </c>
      <c r="O15" s="17">
        <v>0</v>
      </c>
      <c r="P15" s="17">
        <v>0</v>
      </c>
      <c r="Q15" s="41">
        <v>0</v>
      </c>
      <c r="R15" s="41">
        <v>0</v>
      </c>
      <c r="S15" s="41">
        <v>0</v>
      </c>
      <c r="T15" s="41">
        <v>0</v>
      </c>
      <c r="U15" s="41">
        <v>0</v>
      </c>
      <c r="V15" s="41">
        <v>0</v>
      </c>
      <c r="W15" s="17">
        <v>0</v>
      </c>
      <c r="X15" s="41">
        <v>0</v>
      </c>
      <c r="Y15" s="17">
        <v>0</v>
      </c>
      <c r="Z15" s="17">
        <v>0</v>
      </c>
      <c r="AA15" s="41">
        <v>0</v>
      </c>
      <c r="AB15" s="41">
        <v>0</v>
      </c>
      <c r="AC15" s="42">
        <v>43.3</v>
      </c>
      <c r="AD15" s="75" t="s">
        <v>3</v>
      </c>
      <c r="AE15" s="43">
        <f t="shared" si="0"/>
        <v>100.00000000000001</v>
      </c>
    </row>
    <row r="16" spans="1:36" ht="18.75" x14ac:dyDescent="0.25">
      <c r="A16" s="132"/>
      <c r="B16" s="40" t="s">
        <v>38</v>
      </c>
      <c r="C16" s="41">
        <v>0</v>
      </c>
      <c r="D16" s="41">
        <v>24.3</v>
      </c>
      <c r="E16" s="41">
        <v>23.3</v>
      </c>
      <c r="F16" s="17">
        <v>0</v>
      </c>
      <c r="G16" s="41">
        <v>0</v>
      </c>
      <c r="H16" s="41">
        <v>0</v>
      </c>
      <c r="I16" s="41">
        <v>0</v>
      </c>
      <c r="J16" s="41">
        <v>0</v>
      </c>
      <c r="K16" s="41">
        <v>24.1</v>
      </c>
      <c r="L16" s="41">
        <v>4</v>
      </c>
      <c r="M16" s="41">
        <v>24.3</v>
      </c>
      <c r="N16" s="17">
        <v>0</v>
      </c>
      <c r="O16" s="17">
        <v>0</v>
      </c>
      <c r="P16" s="17">
        <v>0</v>
      </c>
      <c r="Q16" s="41">
        <v>0</v>
      </c>
      <c r="R16" s="41">
        <v>0</v>
      </c>
      <c r="S16" s="41">
        <v>0</v>
      </c>
      <c r="T16" s="41">
        <v>0</v>
      </c>
      <c r="U16" s="41">
        <v>0</v>
      </c>
      <c r="V16" s="41">
        <v>0</v>
      </c>
      <c r="W16" s="17">
        <v>0</v>
      </c>
      <c r="X16" s="41">
        <v>0</v>
      </c>
      <c r="Y16" s="17">
        <v>0</v>
      </c>
      <c r="Z16" s="17">
        <v>0</v>
      </c>
      <c r="AA16" s="41">
        <v>0</v>
      </c>
      <c r="AB16" s="41">
        <v>0</v>
      </c>
      <c r="AC16" s="42">
        <v>43.3</v>
      </c>
      <c r="AD16" s="75" t="s">
        <v>3</v>
      </c>
      <c r="AE16" s="43">
        <f t="shared" si="0"/>
        <v>100</v>
      </c>
    </row>
    <row r="17" spans="1:36" s="1" customFormat="1" ht="18.75" x14ac:dyDescent="0.25">
      <c r="A17" s="133"/>
      <c r="B17" s="44" t="s">
        <v>39</v>
      </c>
      <c r="C17" s="45">
        <v>0</v>
      </c>
      <c r="D17" s="45">
        <v>38.9</v>
      </c>
      <c r="E17" s="45">
        <v>23.3</v>
      </c>
      <c r="F17" s="1">
        <v>0</v>
      </c>
      <c r="G17" s="45">
        <v>0</v>
      </c>
      <c r="H17" s="45">
        <v>0</v>
      </c>
      <c r="I17" s="45">
        <v>0</v>
      </c>
      <c r="J17" s="45">
        <v>0</v>
      </c>
      <c r="K17" s="45">
        <v>24.1</v>
      </c>
      <c r="L17" s="45">
        <v>4</v>
      </c>
      <c r="M17" s="45">
        <v>9.6999999999999993</v>
      </c>
      <c r="N17" s="1">
        <v>0</v>
      </c>
      <c r="O17" s="1">
        <v>0</v>
      </c>
      <c r="P17" s="1">
        <v>0</v>
      </c>
      <c r="Q17" s="45">
        <v>0</v>
      </c>
      <c r="R17" s="45">
        <v>0</v>
      </c>
      <c r="S17" s="45">
        <v>0</v>
      </c>
      <c r="T17" s="45">
        <v>0</v>
      </c>
      <c r="U17" s="45">
        <v>0</v>
      </c>
      <c r="V17" s="45">
        <v>0</v>
      </c>
      <c r="W17" s="1">
        <v>0</v>
      </c>
      <c r="X17" s="45">
        <v>0</v>
      </c>
      <c r="Y17" s="1">
        <v>0</v>
      </c>
      <c r="Z17" s="1">
        <v>0</v>
      </c>
      <c r="AA17" s="45">
        <v>0</v>
      </c>
      <c r="AB17" s="45">
        <v>0</v>
      </c>
      <c r="AC17" s="36">
        <v>41.9</v>
      </c>
      <c r="AD17" s="75" t="s">
        <v>3</v>
      </c>
      <c r="AE17" s="43">
        <f t="shared" si="0"/>
        <v>100.00000000000001</v>
      </c>
      <c r="AI17" s="46"/>
      <c r="AJ17" s="47"/>
    </row>
    <row r="18" spans="1:36" ht="17.25" customHeight="1" x14ac:dyDescent="0.25">
      <c r="A18" s="131" t="s">
        <v>552</v>
      </c>
      <c r="B18" s="40" t="s">
        <v>4</v>
      </c>
      <c r="C18" s="41">
        <v>0</v>
      </c>
      <c r="D18" s="41">
        <v>90</v>
      </c>
      <c r="E18" s="41">
        <v>0</v>
      </c>
      <c r="F18" s="17">
        <v>0</v>
      </c>
      <c r="G18" s="41">
        <v>0</v>
      </c>
      <c r="H18" s="41">
        <v>0</v>
      </c>
      <c r="I18" s="41">
        <v>0</v>
      </c>
      <c r="J18" s="41">
        <v>0</v>
      </c>
      <c r="K18" s="41">
        <v>10</v>
      </c>
      <c r="L18" s="41">
        <v>0</v>
      </c>
      <c r="M18" s="17">
        <v>0</v>
      </c>
      <c r="N18" s="17">
        <v>0</v>
      </c>
      <c r="O18" s="17">
        <v>0</v>
      </c>
      <c r="P18" s="17">
        <v>0</v>
      </c>
      <c r="Q18" s="41">
        <v>0</v>
      </c>
      <c r="R18" s="41">
        <v>0</v>
      </c>
      <c r="S18" s="41">
        <v>0</v>
      </c>
      <c r="T18" s="41">
        <v>0</v>
      </c>
      <c r="U18" s="41">
        <v>0</v>
      </c>
      <c r="V18" s="41">
        <v>0</v>
      </c>
      <c r="W18" s="17">
        <v>0</v>
      </c>
      <c r="X18" s="41">
        <v>0</v>
      </c>
      <c r="Y18" s="17">
        <v>0</v>
      </c>
      <c r="Z18" s="17">
        <v>0</v>
      </c>
      <c r="AA18" s="41">
        <v>0</v>
      </c>
      <c r="AB18" s="41">
        <v>0</v>
      </c>
      <c r="AC18" s="42">
        <v>11.6</v>
      </c>
      <c r="AD18" s="75" t="s">
        <v>3</v>
      </c>
      <c r="AE18" s="43">
        <f t="shared" si="0"/>
        <v>100</v>
      </c>
      <c r="AF18" s="17" t="s">
        <v>504</v>
      </c>
      <c r="AH18" s="17" t="s">
        <v>505</v>
      </c>
      <c r="AI18" s="43" t="s">
        <v>507</v>
      </c>
    </row>
    <row r="19" spans="1:36" ht="17.25" customHeight="1" x14ac:dyDescent="0.25">
      <c r="A19" s="132"/>
      <c r="B19" s="40" t="s">
        <v>5</v>
      </c>
      <c r="C19" s="41">
        <v>0</v>
      </c>
      <c r="D19" s="41">
        <v>83</v>
      </c>
      <c r="E19" s="41">
        <v>0</v>
      </c>
      <c r="F19" s="17">
        <v>0</v>
      </c>
      <c r="G19" s="41">
        <v>0</v>
      </c>
      <c r="H19" s="41">
        <v>0</v>
      </c>
      <c r="I19" s="41">
        <v>0</v>
      </c>
      <c r="J19" s="41">
        <v>0</v>
      </c>
      <c r="K19" s="41">
        <v>17</v>
      </c>
      <c r="L19" s="41">
        <v>0</v>
      </c>
      <c r="M19" s="17">
        <v>0</v>
      </c>
      <c r="N19" s="17">
        <v>0</v>
      </c>
      <c r="O19" s="17">
        <v>0</v>
      </c>
      <c r="P19" s="17">
        <v>0</v>
      </c>
      <c r="Q19" s="41">
        <v>0</v>
      </c>
      <c r="R19" s="41">
        <v>0</v>
      </c>
      <c r="S19" s="41">
        <v>0</v>
      </c>
      <c r="T19" s="41">
        <v>0</v>
      </c>
      <c r="U19" s="41">
        <v>0</v>
      </c>
      <c r="V19" s="41">
        <v>0</v>
      </c>
      <c r="W19" s="17">
        <v>0</v>
      </c>
      <c r="X19" s="41">
        <v>0</v>
      </c>
      <c r="Y19" s="17">
        <v>0</v>
      </c>
      <c r="Z19" s="17">
        <v>0</v>
      </c>
      <c r="AA19" s="41">
        <v>0</v>
      </c>
      <c r="AB19" s="41">
        <v>0</v>
      </c>
      <c r="AC19" s="42">
        <v>22.5</v>
      </c>
      <c r="AD19" s="75" t="s">
        <v>3</v>
      </c>
      <c r="AE19" s="43">
        <f t="shared" si="0"/>
        <v>100</v>
      </c>
    </row>
    <row r="20" spans="1:36" ht="17.25" customHeight="1" x14ac:dyDescent="0.25">
      <c r="A20" s="132"/>
      <c r="B20" s="40" t="s">
        <v>6</v>
      </c>
      <c r="C20" s="41">
        <v>0</v>
      </c>
      <c r="D20" s="41">
        <v>80</v>
      </c>
      <c r="E20" s="41">
        <v>0</v>
      </c>
      <c r="F20" s="17">
        <v>0</v>
      </c>
      <c r="G20" s="41">
        <v>0</v>
      </c>
      <c r="H20" s="41">
        <v>0</v>
      </c>
      <c r="I20" s="41">
        <v>0</v>
      </c>
      <c r="J20" s="41">
        <v>0</v>
      </c>
      <c r="K20" s="41">
        <v>20</v>
      </c>
      <c r="L20" s="41">
        <v>0</v>
      </c>
      <c r="M20" s="17">
        <v>0</v>
      </c>
      <c r="N20" s="17">
        <v>0</v>
      </c>
      <c r="O20" s="17">
        <v>0</v>
      </c>
      <c r="P20" s="17">
        <v>0</v>
      </c>
      <c r="Q20" s="41">
        <v>0</v>
      </c>
      <c r="R20" s="41">
        <v>0</v>
      </c>
      <c r="S20" s="41">
        <v>0</v>
      </c>
      <c r="T20" s="41">
        <v>0</v>
      </c>
      <c r="U20" s="41">
        <v>0</v>
      </c>
      <c r="V20" s="41">
        <v>0</v>
      </c>
      <c r="W20" s="17">
        <v>0</v>
      </c>
      <c r="X20" s="41">
        <v>0</v>
      </c>
      <c r="Y20" s="17">
        <v>0</v>
      </c>
      <c r="Z20" s="17">
        <v>0</v>
      </c>
      <c r="AA20" s="41">
        <v>0</v>
      </c>
      <c r="AB20" s="41">
        <v>0</v>
      </c>
      <c r="AC20" s="42">
        <v>32</v>
      </c>
      <c r="AD20" s="75" t="s">
        <v>3</v>
      </c>
      <c r="AE20" s="43">
        <f t="shared" si="0"/>
        <v>100</v>
      </c>
    </row>
    <row r="21" spans="1:36" ht="17.25" customHeight="1" x14ac:dyDescent="0.25">
      <c r="A21" s="132"/>
      <c r="B21" s="40" t="s">
        <v>7</v>
      </c>
      <c r="C21" s="41">
        <v>0</v>
      </c>
      <c r="D21" s="41">
        <v>66.7</v>
      </c>
      <c r="E21" s="41">
        <v>0</v>
      </c>
      <c r="F21" s="17">
        <v>0</v>
      </c>
      <c r="G21" s="41">
        <v>0</v>
      </c>
      <c r="H21" s="41">
        <v>0</v>
      </c>
      <c r="I21" s="41">
        <v>0</v>
      </c>
      <c r="J21" s="41">
        <v>0</v>
      </c>
      <c r="K21" s="41">
        <v>33.299999999999997</v>
      </c>
      <c r="L21" s="41">
        <v>0</v>
      </c>
      <c r="M21" s="17">
        <v>0</v>
      </c>
      <c r="N21" s="17">
        <v>0</v>
      </c>
      <c r="O21" s="17">
        <v>0</v>
      </c>
      <c r="P21" s="17">
        <v>0</v>
      </c>
      <c r="Q21" s="41">
        <v>0</v>
      </c>
      <c r="R21" s="41">
        <v>0</v>
      </c>
      <c r="S21" s="41">
        <v>0</v>
      </c>
      <c r="T21" s="41">
        <v>0</v>
      </c>
      <c r="U21" s="41">
        <v>0</v>
      </c>
      <c r="V21" s="41">
        <v>0</v>
      </c>
      <c r="W21" s="17">
        <v>0</v>
      </c>
      <c r="X21" s="41">
        <v>0</v>
      </c>
      <c r="Y21" s="17">
        <v>0</v>
      </c>
      <c r="Z21" s="17">
        <v>0</v>
      </c>
      <c r="AA21" s="41">
        <v>0</v>
      </c>
      <c r="AB21" s="41">
        <v>0</v>
      </c>
      <c r="AC21" s="42">
        <v>43</v>
      </c>
      <c r="AD21" s="75" t="s">
        <v>3</v>
      </c>
      <c r="AE21" s="43">
        <f t="shared" si="0"/>
        <v>100</v>
      </c>
    </row>
    <row r="22" spans="1:36" ht="17.25" customHeight="1" x14ac:dyDescent="0.25">
      <c r="A22" s="132"/>
      <c r="B22" s="40" t="s">
        <v>8</v>
      </c>
      <c r="C22" s="41">
        <v>0</v>
      </c>
      <c r="D22" s="41">
        <v>60</v>
      </c>
      <c r="E22" s="41">
        <v>0</v>
      </c>
      <c r="F22" s="17">
        <v>0</v>
      </c>
      <c r="G22" s="41">
        <v>0</v>
      </c>
      <c r="H22" s="41">
        <v>0</v>
      </c>
      <c r="I22" s="41">
        <v>0</v>
      </c>
      <c r="J22" s="41">
        <v>0</v>
      </c>
      <c r="K22" s="41">
        <v>40</v>
      </c>
      <c r="L22" s="41">
        <v>0</v>
      </c>
      <c r="M22" s="17">
        <v>0</v>
      </c>
      <c r="N22" s="17">
        <v>0</v>
      </c>
      <c r="O22" s="17">
        <v>0</v>
      </c>
      <c r="P22" s="17">
        <v>0</v>
      </c>
      <c r="Q22" s="41">
        <v>0</v>
      </c>
      <c r="R22" s="41">
        <v>0</v>
      </c>
      <c r="S22" s="41">
        <v>0</v>
      </c>
      <c r="T22" s="41">
        <v>0</v>
      </c>
      <c r="U22" s="41">
        <v>0</v>
      </c>
      <c r="V22" s="41">
        <v>0</v>
      </c>
      <c r="W22" s="17">
        <v>0</v>
      </c>
      <c r="X22" s="41">
        <v>0</v>
      </c>
      <c r="Y22" s="17">
        <v>0</v>
      </c>
      <c r="Z22" s="17">
        <v>0</v>
      </c>
      <c r="AA22" s="41">
        <v>0</v>
      </c>
      <c r="AB22" s="41">
        <v>0</v>
      </c>
      <c r="AC22" s="42">
        <v>43.8</v>
      </c>
      <c r="AD22" s="75" t="s">
        <v>3</v>
      </c>
      <c r="AE22" s="43">
        <f t="shared" si="0"/>
        <v>100</v>
      </c>
    </row>
    <row r="23" spans="1:36" ht="17.25" customHeight="1" x14ac:dyDescent="0.25">
      <c r="A23" s="132"/>
      <c r="B23" s="40" t="s">
        <v>16</v>
      </c>
      <c r="C23" s="41">
        <v>0</v>
      </c>
      <c r="D23" s="41">
        <v>30.8</v>
      </c>
      <c r="E23" s="41">
        <v>0</v>
      </c>
      <c r="F23" s="17">
        <v>0</v>
      </c>
      <c r="G23" s="41">
        <v>0</v>
      </c>
      <c r="H23" s="41">
        <v>0</v>
      </c>
      <c r="I23" s="41">
        <v>0</v>
      </c>
      <c r="J23" s="41">
        <v>0</v>
      </c>
      <c r="K23" s="41">
        <v>7.7</v>
      </c>
      <c r="L23" s="41">
        <v>0</v>
      </c>
      <c r="M23" s="41">
        <v>61.5</v>
      </c>
      <c r="N23" s="17">
        <v>0</v>
      </c>
      <c r="O23" s="17">
        <v>0</v>
      </c>
      <c r="P23" s="17">
        <v>0</v>
      </c>
      <c r="Q23" s="41">
        <v>0</v>
      </c>
      <c r="R23" s="41">
        <v>0</v>
      </c>
      <c r="S23" s="41">
        <v>0</v>
      </c>
      <c r="T23" s="41">
        <v>0</v>
      </c>
      <c r="U23" s="41">
        <v>0</v>
      </c>
      <c r="V23" s="41">
        <v>0</v>
      </c>
      <c r="W23" s="17">
        <v>0</v>
      </c>
      <c r="X23" s="41">
        <v>0</v>
      </c>
      <c r="Y23" s="17">
        <v>0</v>
      </c>
      <c r="Z23" s="17">
        <v>0</v>
      </c>
      <c r="AA23" s="41">
        <v>0</v>
      </c>
      <c r="AB23" s="41">
        <v>0</v>
      </c>
      <c r="AC23" s="42">
        <v>23</v>
      </c>
      <c r="AD23" s="75" t="s">
        <v>3</v>
      </c>
      <c r="AE23" s="43">
        <f t="shared" si="0"/>
        <v>100</v>
      </c>
    </row>
    <row r="24" spans="1:36" ht="17.25" customHeight="1" x14ac:dyDescent="0.25">
      <c r="A24" s="132"/>
      <c r="B24" s="40" t="s">
        <v>17</v>
      </c>
      <c r="C24" s="41">
        <v>0</v>
      </c>
      <c r="D24" s="41">
        <v>28.6</v>
      </c>
      <c r="E24" s="41">
        <v>0</v>
      </c>
      <c r="F24" s="17">
        <v>0</v>
      </c>
      <c r="G24" s="41">
        <v>0</v>
      </c>
      <c r="H24" s="41">
        <v>0</v>
      </c>
      <c r="I24" s="41">
        <v>0</v>
      </c>
      <c r="J24" s="41">
        <v>0</v>
      </c>
      <c r="K24" s="41">
        <v>14.3</v>
      </c>
      <c r="L24" s="41">
        <v>0</v>
      </c>
      <c r="M24" s="41">
        <v>57.1</v>
      </c>
      <c r="N24" s="17">
        <v>0</v>
      </c>
      <c r="O24" s="17">
        <v>0</v>
      </c>
      <c r="P24" s="17">
        <v>0</v>
      </c>
      <c r="Q24" s="41">
        <v>0</v>
      </c>
      <c r="R24" s="41">
        <v>0</v>
      </c>
      <c r="S24" s="41">
        <v>0</v>
      </c>
      <c r="T24" s="41">
        <v>0</v>
      </c>
      <c r="U24" s="41">
        <v>0</v>
      </c>
      <c r="V24" s="41">
        <v>0</v>
      </c>
      <c r="W24" s="17">
        <v>0</v>
      </c>
      <c r="X24" s="41">
        <v>0</v>
      </c>
      <c r="Y24" s="17">
        <v>0</v>
      </c>
      <c r="Z24" s="17">
        <v>0</v>
      </c>
      <c r="AA24" s="41">
        <v>0</v>
      </c>
      <c r="AB24" s="41">
        <v>0</v>
      </c>
      <c r="AC24" s="42">
        <v>45</v>
      </c>
      <c r="AD24" s="75" t="s">
        <v>3</v>
      </c>
      <c r="AE24" s="43">
        <f t="shared" si="0"/>
        <v>100</v>
      </c>
    </row>
    <row r="25" spans="1:36" ht="17.25" customHeight="1" x14ac:dyDescent="0.25">
      <c r="A25" s="132"/>
      <c r="B25" s="40" t="s">
        <v>18</v>
      </c>
      <c r="C25" s="41">
        <v>0</v>
      </c>
      <c r="D25" s="41">
        <v>26.7</v>
      </c>
      <c r="E25" s="41">
        <v>0</v>
      </c>
      <c r="F25" s="17">
        <v>0</v>
      </c>
      <c r="G25" s="41">
        <v>0</v>
      </c>
      <c r="H25" s="41">
        <v>0</v>
      </c>
      <c r="I25" s="41">
        <v>0</v>
      </c>
      <c r="J25" s="41">
        <v>0</v>
      </c>
      <c r="K25" s="41">
        <v>20</v>
      </c>
      <c r="L25" s="41">
        <v>0</v>
      </c>
      <c r="M25" s="41">
        <v>53.3</v>
      </c>
      <c r="N25" s="17">
        <v>0</v>
      </c>
      <c r="O25" s="17">
        <v>0</v>
      </c>
      <c r="P25" s="17">
        <v>0</v>
      </c>
      <c r="Q25" s="41">
        <v>0</v>
      </c>
      <c r="R25" s="41">
        <v>0</v>
      </c>
      <c r="S25" s="41">
        <v>0</v>
      </c>
      <c r="T25" s="41">
        <v>0</v>
      </c>
      <c r="U25" s="41">
        <v>0</v>
      </c>
      <c r="V25" s="41">
        <v>0</v>
      </c>
      <c r="W25" s="17">
        <v>0</v>
      </c>
      <c r="X25" s="41">
        <v>0</v>
      </c>
      <c r="Y25" s="17">
        <v>0</v>
      </c>
      <c r="Z25" s="17">
        <v>0</v>
      </c>
      <c r="AA25" s="41">
        <v>0</v>
      </c>
      <c r="AB25" s="41">
        <v>0</v>
      </c>
      <c r="AC25" s="42">
        <v>58.1</v>
      </c>
      <c r="AD25" s="75" t="s">
        <v>3</v>
      </c>
      <c r="AE25" s="43">
        <f t="shared" si="0"/>
        <v>100</v>
      </c>
    </row>
    <row r="26" spans="1:36" ht="17.25" customHeight="1" x14ac:dyDescent="0.25">
      <c r="A26" s="132"/>
      <c r="B26" s="40" t="s">
        <v>19</v>
      </c>
      <c r="C26" s="41">
        <v>0</v>
      </c>
      <c r="D26" s="41">
        <v>18.2</v>
      </c>
      <c r="E26" s="41">
        <v>0</v>
      </c>
      <c r="F26" s="17">
        <v>0</v>
      </c>
      <c r="G26" s="41">
        <v>0</v>
      </c>
      <c r="H26" s="41">
        <v>0</v>
      </c>
      <c r="I26" s="41">
        <v>0</v>
      </c>
      <c r="J26" s="41">
        <v>0</v>
      </c>
      <c r="K26" s="41">
        <v>45.4</v>
      </c>
      <c r="L26" s="41">
        <v>0</v>
      </c>
      <c r="M26" s="41">
        <v>36.4</v>
      </c>
      <c r="N26" s="17">
        <v>0</v>
      </c>
      <c r="O26" s="17">
        <v>0</v>
      </c>
      <c r="P26" s="17">
        <v>0</v>
      </c>
      <c r="Q26" s="41">
        <v>0</v>
      </c>
      <c r="R26" s="41">
        <v>0</v>
      </c>
      <c r="S26" s="41">
        <v>0</v>
      </c>
      <c r="T26" s="41">
        <v>0</v>
      </c>
      <c r="U26" s="41">
        <v>0</v>
      </c>
      <c r="V26" s="41">
        <v>0</v>
      </c>
      <c r="W26" s="17">
        <v>0</v>
      </c>
      <c r="X26" s="41">
        <v>0</v>
      </c>
      <c r="Y26" s="17">
        <v>0</v>
      </c>
      <c r="Z26" s="17">
        <v>0</v>
      </c>
      <c r="AA26" s="41">
        <v>0</v>
      </c>
      <c r="AB26" s="41">
        <v>0</v>
      </c>
      <c r="AC26" s="42">
        <v>35</v>
      </c>
      <c r="AD26" s="75" t="s">
        <v>3</v>
      </c>
      <c r="AE26" s="43">
        <f t="shared" si="0"/>
        <v>100</v>
      </c>
    </row>
    <row r="27" spans="1:36" ht="17.25" customHeight="1" x14ac:dyDescent="0.25">
      <c r="A27" s="132"/>
      <c r="B27" s="40" t="s">
        <v>20</v>
      </c>
      <c r="C27" s="41">
        <v>0</v>
      </c>
      <c r="D27" s="41">
        <v>50</v>
      </c>
      <c r="E27" s="41">
        <v>0</v>
      </c>
      <c r="F27" s="17">
        <v>0</v>
      </c>
      <c r="G27" s="41">
        <v>0</v>
      </c>
      <c r="H27" s="41">
        <v>0</v>
      </c>
      <c r="I27" s="41">
        <v>0</v>
      </c>
      <c r="J27" s="41">
        <v>0</v>
      </c>
      <c r="K27" s="41">
        <v>25</v>
      </c>
      <c r="L27" s="41">
        <v>0</v>
      </c>
      <c r="M27" s="41">
        <v>25</v>
      </c>
      <c r="N27" s="17">
        <v>0</v>
      </c>
      <c r="O27" s="17">
        <v>0</v>
      </c>
      <c r="P27" s="17">
        <v>0</v>
      </c>
      <c r="Q27" s="41">
        <v>0</v>
      </c>
      <c r="R27" s="41">
        <v>0</v>
      </c>
      <c r="S27" s="41">
        <v>0</v>
      </c>
      <c r="T27" s="41">
        <v>0</v>
      </c>
      <c r="U27" s="41">
        <v>0</v>
      </c>
      <c r="V27" s="41">
        <v>0</v>
      </c>
      <c r="W27" s="17">
        <v>0</v>
      </c>
      <c r="X27" s="41">
        <v>0</v>
      </c>
      <c r="Y27" s="17">
        <v>0</v>
      </c>
      <c r="Z27" s="17">
        <v>0</v>
      </c>
      <c r="AA27" s="41">
        <v>0</v>
      </c>
      <c r="AB27" s="41">
        <v>0</v>
      </c>
      <c r="AC27" s="42">
        <v>42</v>
      </c>
      <c r="AD27" s="75" t="s">
        <v>3</v>
      </c>
      <c r="AE27" s="43">
        <f t="shared" si="0"/>
        <v>100</v>
      </c>
    </row>
    <row r="28" spans="1:36" ht="17.25" customHeight="1" x14ac:dyDescent="0.25">
      <c r="A28" s="132"/>
      <c r="B28" s="40" t="s">
        <v>22</v>
      </c>
      <c r="C28" s="41">
        <v>0</v>
      </c>
      <c r="D28" s="41">
        <v>13.5</v>
      </c>
      <c r="E28" s="41">
        <v>0</v>
      </c>
      <c r="F28" s="17">
        <v>0</v>
      </c>
      <c r="G28" s="41">
        <v>0</v>
      </c>
      <c r="H28" s="41">
        <v>0</v>
      </c>
      <c r="I28" s="41">
        <v>0</v>
      </c>
      <c r="J28" s="41">
        <v>0</v>
      </c>
      <c r="K28" s="41">
        <v>17.7</v>
      </c>
      <c r="L28" s="41">
        <v>0</v>
      </c>
      <c r="M28" s="41">
        <v>68.8</v>
      </c>
      <c r="N28" s="17">
        <v>0</v>
      </c>
      <c r="O28" s="17">
        <v>0</v>
      </c>
      <c r="P28" s="17">
        <v>0</v>
      </c>
      <c r="Q28" s="41">
        <v>0</v>
      </c>
      <c r="R28" s="41">
        <v>0</v>
      </c>
      <c r="S28" s="41">
        <v>0</v>
      </c>
      <c r="T28" s="41">
        <v>0</v>
      </c>
      <c r="U28" s="41">
        <v>0</v>
      </c>
      <c r="V28" s="41">
        <v>0</v>
      </c>
      <c r="W28" s="17">
        <v>0</v>
      </c>
      <c r="X28" s="41">
        <v>0</v>
      </c>
      <c r="Y28" s="17">
        <v>0</v>
      </c>
      <c r="Z28" s="17">
        <v>0</v>
      </c>
      <c r="AA28" s="41">
        <v>0</v>
      </c>
      <c r="AB28" s="41">
        <v>0</v>
      </c>
      <c r="AC28" s="42">
        <v>83</v>
      </c>
      <c r="AD28" s="75" t="s">
        <v>3</v>
      </c>
      <c r="AE28" s="43">
        <f t="shared" si="0"/>
        <v>100</v>
      </c>
    </row>
    <row r="29" spans="1:36" ht="17.25" customHeight="1" x14ac:dyDescent="0.25">
      <c r="A29" s="132"/>
      <c r="B29" s="40" t="s">
        <v>21</v>
      </c>
      <c r="C29" s="41">
        <v>0</v>
      </c>
      <c r="D29" s="41">
        <v>11</v>
      </c>
      <c r="E29" s="41">
        <v>0</v>
      </c>
      <c r="F29" s="17">
        <v>0</v>
      </c>
      <c r="G29" s="41">
        <v>0</v>
      </c>
      <c r="H29" s="41">
        <v>0</v>
      </c>
      <c r="I29" s="41">
        <v>0</v>
      </c>
      <c r="J29" s="41">
        <v>0</v>
      </c>
      <c r="K29" s="41">
        <v>44.5</v>
      </c>
      <c r="L29" s="41">
        <v>0</v>
      </c>
      <c r="M29" s="41">
        <v>44.5</v>
      </c>
      <c r="N29" s="17">
        <v>0</v>
      </c>
      <c r="O29" s="17">
        <v>0</v>
      </c>
      <c r="P29" s="17">
        <v>0</v>
      </c>
      <c r="Q29" s="41">
        <v>0</v>
      </c>
      <c r="R29" s="41">
        <v>0</v>
      </c>
      <c r="S29" s="41">
        <v>0</v>
      </c>
      <c r="T29" s="41">
        <v>0</v>
      </c>
      <c r="U29" s="41">
        <v>0</v>
      </c>
      <c r="V29" s="41">
        <v>0</v>
      </c>
      <c r="W29" s="17">
        <v>0</v>
      </c>
      <c r="X29" s="41">
        <v>0</v>
      </c>
      <c r="Y29" s="17">
        <v>0</v>
      </c>
      <c r="Z29" s="17">
        <v>0</v>
      </c>
      <c r="AA29" s="41">
        <v>0</v>
      </c>
      <c r="AB29" s="41">
        <v>0</v>
      </c>
      <c r="AC29" s="42">
        <v>38</v>
      </c>
      <c r="AD29" s="75" t="s">
        <v>3</v>
      </c>
      <c r="AE29" s="43">
        <f t="shared" si="0"/>
        <v>100</v>
      </c>
    </row>
    <row r="30" spans="1:36" ht="17.25" customHeight="1" x14ac:dyDescent="0.25">
      <c r="A30" s="132"/>
      <c r="B30" s="40" t="s">
        <v>23</v>
      </c>
      <c r="C30" s="41">
        <v>0</v>
      </c>
      <c r="D30" s="41">
        <v>4.9000000000000004</v>
      </c>
      <c r="E30" s="41">
        <v>23.3</v>
      </c>
      <c r="F30" s="17">
        <v>0</v>
      </c>
      <c r="G30" s="41">
        <v>0</v>
      </c>
      <c r="H30" s="41">
        <v>0</v>
      </c>
      <c r="I30" s="41">
        <v>0</v>
      </c>
      <c r="J30" s="41">
        <v>0</v>
      </c>
      <c r="K30" s="41">
        <v>24.1</v>
      </c>
      <c r="L30" s="41">
        <v>4</v>
      </c>
      <c r="M30" s="41">
        <v>43.7</v>
      </c>
      <c r="N30" s="17">
        <v>0</v>
      </c>
      <c r="O30" s="17">
        <v>0</v>
      </c>
      <c r="P30" s="17">
        <v>0</v>
      </c>
      <c r="Q30" s="41">
        <v>0</v>
      </c>
      <c r="R30" s="41">
        <v>0</v>
      </c>
      <c r="S30" s="41">
        <v>0</v>
      </c>
      <c r="T30" s="41">
        <v>0</v>
      </c>
      <c r="U30" s="41">
        <v>0</v>
      </c>
      <c r="V30" s="41">
        <v>0</v>
      </c>
      <c r="W30" s="17">
        <v>0</v>
      </c>
      <c r="X30" s="41">
        <v>0</v>
      </c>
      <c r="Y30" s="17">
        <v>0</v>
      </c>
      <c r="Z30" s="17">
        <v>0</v>
      </c>
      <c r="AA30" s="41">
        <v>0</v>
      </c>
      <c r="AB30" s="41">
        <v>0</v>
      </c>
      <c r="AC30" s="42">
        <v>38.799999999999997</v>
      </c>
      <c r="AD30" s="75" t="s">
        <v>3</v>
      </c>
      <c r="AE30" s="43">
        <f t="shared" si="0"/>
        <v>100</v>
      </c>
    </row>
    <row r="31" spans="1:36" ht="17.25" customHeight="1" x14ac:dyDescent="0.25">
      <c r="A31" s="132"/>
      <c r="B31" s="40" t="s">
        <v>24</v>
      </c>
      <c r="C31" s="41">
        <v>0</v>
      </c>
      <c r="D31" s="41">
        <v>9.6999999999999993</v>
      </c>
      <c r="E31" s="41">
        <v>23.3</v>
      </c>
      <c r="F31" s="17">
        <v>0</v>
      </c>
      <c r="G31" s="41">
        <v>0</v>
      </c>
      <c r="H31" s="41">
        <v>0</v>
      </c>
      <c r="I31" s="41">
        <v>0</v>
      </c>
      <c r="J31" s="41">
        <v>0</v>
      </c>
      <c r="K31" s="41">
        <v>24.1</v>
      </c>
      <c r="L31" s="41">
        <v>4</v>
      </c>
      <c r="M31" s="41">
        <v>38.9</v>
      </c>
      <c r="N31" s="17">
        <v>0</v>
      </c>
      <c r="O31" s="17">
        <v>0</v>
      </c>
      <c r="P31" s="17">
        <v>0</v>
      </c>
      <c r="Q31" s="41">
        <v>0</v>
      </c>
      <c r="R31" s="41">
        <v>0</v>
      </c>
      <c r="S31" s="41">
        <v>0</v>
      </c>
      <c r="T31" s="41">
        <v>0</v>
      </c>
      <c r="U31" s="41">
        <v>0</v>
      </c>
      <c r="V31" s="41">
        <v>0</v>
      </c>
      <c r="W31" s="17">
        <v>0</v>
      </c>
      <c r="X31" s="41">
        <v>0</v>
      </c>
      <c r="Y31" s="17">
        <v>0</v>
      </c>
      <c r="Z31" s="17">
        <v>0</v>
      </c>
      <c r="AA31" s="41">
        <v>0</v>
      </c>
      <c r="AB31" s="41">
        <v>0</v>
      </c>
      <c r="AC31" s="42">
        <v>42.4</v>
      </c>
      <c r="AD31" s="75" t="s">
        <v>3</v>
      </c>
      <c r="AE31" s="43">
        <f t="shared" si="0"/>
        <v>100</v>
      </c>
    </row>
    <row r="32" spans="1:36" ht="17.25" customHeight="1" x14ac:dyDescent="0.25">
      <c r="A32" s="132"/>
      <c r="B32" s="40" t="s">
        <v>25</v>
      </c>
      <c r="C32" s="41">
        <v>0</v>
      </c>
      <c r="D32" s="41">
        <v>14.6</v>
      </c>
      <c r="E32" s="41">
        <v>23.3</v>
      </c>
      <c r="F32" s="17">
        <v>0</v>
      </c>
      <c r="G32" s="41">
        <v>0</v>
      </c>
      <c r="H32" s="41">
        <v>0</v>
      </c>
      <c r="I32" s="41">
        <v>0</v>
      </c>
      <c r="J32" s="41">
        <v>0</v>
      </c>
      <c r="K32" s="41">
        <v>24.1</v>
      </c>
      <c r="L32" s="41">
        <v>4</v>
      </c>
      <c r="M32" s="41">
        <v>34</v>
      </c>
      <c r="N32" s="17">
        <v>0</v>
      </c>
      <c r="O32" s="17">
        <v>0</v>
      </c>
      <c r="P32" s="17">
        <v>0</v>
      </c>
      <c r="Q32" s="41">
        <v>0</v>
      </c>
      <c r="R32" s="41">
        <v>0</v>
      </c>
      <c r="S32" s="41">
        <v>0</v>
      </c>
      <c r="T32" s="41">
        <v>0</v>
      </c>
      <c r="U32" s="41">
        <v>0</v>
      </c>
      <c r="V32" s="41">
        <v>0</v>
      </c>
      <c r="W32" s="17">
        <v>0</v>
      </c>
      <c r="X32" s="41">
        <v>0</v>
      </c>
      <c r="Y32" s="17">
        <v>0</v>
      </c>
      <c r="Z32" s="17">
        <v>0</v>
      </c>
      <c r="AA32" s="41">
        <v>0</v>
      </c>
      <c r="AB32" s="41">
        <v>0</v>
      </c>
      <c r="AC32" s="42">
        <v>43.2</v>
      </c>
      <c r="AD32" s="75" t="s">
        <v>3</v>
      </c>
      <c r="AE32" s="43">
        <f t="shared" si="0"/>
        <v>100</v>
      </c>
    </row>
    <row r="33" spans="1:36" ht="17.25" customHeight="1" x14ac:dyDescent="0.25">
      <c r="A33" s="132"/>
      <c r="B33" s="40" t="s">
        <v>26</v>
      </c>
      <c r="C33" s="41">
        <v>0</v>
      </c>
      <c r="D33" s="41">
        <v>24.3</v>
      </c>
      <c r="E33" s="41">
        <v>23.3</v>
      </c>
      <c r="F33" s="17">
        <v>0</v>
      </c>
      <c r="G33" s="41">
        <v>0</v>
      </c>
      <c r="H33" s="41">
        <v>0</v>
      </c>
      <c r="I33" s="41">
        <v>0</v>
      </c>
      <c r="J33" s="41">
        <v>0</v>
      </c>
      <c r="K33" s="41">
        <v>24.1</v>
      </c>
      <c r="L33" s="41">
        <v>4</v>
      </c>
      <c r="M33" s="41">
        <v>24.3</v>
      </c>
      <c r="N33" s="17">
        <v>0</v>
      </c>
      <c r="O33" s="17">
        <v>0</v>
      </c>
      <c r="P33" s="17">
        <v>0</v>
      </c>
      <c r="Q33" s="41">
        <v>0</v>
      </c>
      <c r="R33" s="41">
        <v>0</v>
      </c>
      <c r="S33" s="41">
        <v>0</v>
      </c>
      <c r="T33" s="41">
        <v>0</v>
      </c>
      <c r="U33" s="41">
        <v>0</v>
      </c>
      <c r="V33" s="41">
        <v>0</v>
      </c>
      <c r="W33" s="17">
        <v>0</v>
      </c>
      <c r="X33" s="41">
        <v>0</v>
      </c>
      <c r="Y33" s="17">
        <v>0</v>
      </c>
      <c r="Z33" s="17">
        <v>0</v>
      </c>
      <c r="AA33" s="41">
        <v>0</v>
      </c>
      <c r="AB33" s="41">
        <v>0</v>
      </c>
      <c r="AC33" s="42">
        <v>43.3</v>
      </c>
      <c r="AD33" s="75" t="s">
        <v>3</v>
      </c>
      <c r="AE33" s="43">
        <f t="shared" si="0"/>
        <v>100</v>
      </c>
    </row>
    <row r="34" spans="1:36" s="1" customFormat="1" ht="17.25" customHeight="1" x14ac:dyDescent="0.25">
      <c r="A34" s="133"/>
      <c r="B34" s="48" t="s">
        <v>27</v>
      </c>
      <c r="C34" s="45">
        <v>0</v>
      </c>
      <c r="D34" s="45">
        <v>38.9</v>
      </c>
      <c r="E34" s="45">
        <v>23.3</v>
      </c>
      <c r="F34" s="1">
        <v>0</v>
      </c>
      <c r="G34" s="45">
        <v>0</v>
      </c>
      <c r="H34" s="45">
        <v>0</v>
      </c>
      <c r="I34" s="45">
        <v>0</v>
      </c>
      <c r="J34" s="45">
        <v>0</v>
      </c>
      <c r="K34" s="45">
        <v>24.1</v>
      </c>
      <c r="L34" s="45">
        <v>4</v>
      </c>
      <c r="M34" s="45">
        <v>9.6999999999999993</v>
      </c>
      <c r="N34" s="1">
        <v>0</v>
      </c>
      <c r="O34" s="1">
        <v>0</v>
      </c>
      <c r="P34" s="1">
        <v>0</v>
      </c>
      <c r="Q34" s="45">
        <v>0</v>
      </c>
      <c r="R34" s="45">
        <v>0</v>
      </c>
      <c r="S34" s="45">
        <v>0</v>
      </c>
      <c r="T34" s="45">
        <v>0</v>
      </c>
      <c r="U34" s="45">
        <v>0</v>
      </c>
      <c r="V34" s="45">
        <v>0</v>
      </c>
      <c r="W34" s="1">
        <v>0</v>
      </c>
      <c r="X34" s="45">
        <v>0</v>
      </c>
      <c r="Y34" s="1">
        <v>0</v>
      </c>
      <c r="Z34" s="1">
        <v>0</v>
      </c>
      <c r="AA34" s="45">
        <v>0</v>
      </c>
      <c r="AB34" s="45">
        <v>0</v>
      </c>
      <c r="AC34" s="36">
        <v>41.9</v>
      </c>
      <c r="AD34" s="75" t="s">
        <v>3</v>
      </c>
      <c r="AE34" s="43">
        <f t="shared" si="0"/>
        <v>100.00000000000001</v>
      </c>
      <c r="AI34" s="46"/>
      <c r="AJ34" s="47"/>
    </row>
    <row r="35" spans="1:36" x14ac:dyDescent="0.25">
      <c r="A35" s="130" t="s">
        <v>54</v>
      </c>
      <c r="B35" s="49" t="s">
        <v>41</v>
      </c>
      <c r="C35" s="41">
        <v>0</v>
      </c>
      <c r="D35" s="17">
        <v>17</v>
      </c>
      <c r="E35" s="17">
        <v>4</v>
      </c>
      <c r="F35" s="17">
        <v>0</v>
      </c>
      <c r="G35" s="41">
        <v>0</v>
      </c>
      <c r="H35" s="41">
        <v>0</v>
      </c>
      <c r="I35" s="41">
        <v>0</v>
      </c>
      <c r="J35" s="41">
        <v>0</v>
      </c>
      <c r="K35" s="17">
        <v>10</v>
      </c>
      <c r="L35" s="17">
        <v>0</v>
      </c>
      <c r="M35" s="17">
        <v>69</v>
      </c>
      <c r="N35" s="17">
        <v>0</v>
      </c>
      <c r="O35" s="17">
        <v>0</v>
      </c>
      <c r="P35" s="17">
        <v>0</v>
      </c>
      <c r="Q35" s="17">
        <v>0</v>
      </c>
      <c r="R35" s="41">
        <v>0</v>
      </c>
      <c r="S35" s="41">
        <v>0</v>
      </c>
      <c r="T35" s="41">
        <v>0</v>
      </c>
      <c r="U35" s="41">
        <v>0</v>
      </c>
      <c r="V35" s="41">
        <v>0</v>
      </c>
      <c r="W35" s="17">
        <v>0</v>
      </c>
      <c r="X35" s="41">
        <v>0</v>
      </c>
      <c r="Y35" s="17">
        <v>0</v>
      </c>
      <c r="Z35" s="17">
        <v>0</v>
      </c>
      <c r="AA35" s="41">
        <v>0</v>
      </c>
      <c r="AB35" s="41">
        <v>0</v>
      </c>
      <c r="AC35" s="50">
        <v>61</v>
      </c>
      <c r="AD35" s="42" t="s">
        <v>3</v>
      </c>
      <c r="AE35" s="43">
        <f t="shared" si="0"/>
        <v>100</v>
      </c>
      <c r="AF35" s="17" t="s">
        <v>506</v>
      </c>
      <c r="AH35" s="17" t="s">
        <v>505</v>
      </c>
      <c r="AI35" s="43" t="s">
        <v>507</v>
      </c>
    </row>
    <row r="36" spans="1:36" x14ac:dyDescent="0.25">
      <c r="A36" s="129"/>
      <c r="B36" s="49" t="s">
        <v>42</v>
      </c>
      <c r="C36" s="41">
        <v>0</v>
      </c>
      <c r="D36" s="17">
        <v>18</v>
      </c>
      <c r="E36" s="17">
        <v>4</v>
      </c>
      <c r="F36" s="17">
        <v>0</v>
      </c>
      <c r="G36" s="41">
        <v>0</v>
      </c>
      <c r="H36" s="41">
        <v>0</v>
      </c>
      <c r="I36" s="41">
        <v>0</v>
      </c>
      <c r="J36" s="41">
        <v>0</v>
      </c>
      <c r="K36" s="17">
        <v>10</v>
      </c>
      <c r="L36" s="17">
        <v>0</v>
      </c>
      <c r="M36" s="17">
        <v>65</v>
      </c>
      <c r="N36" s="17">
        <v>0</v>
      </c>
      <c r="O36" s="17">
        <v>0</v>
      </c>
      <c r="P36" s="17">
        <v>0</v>
      </c>
      <c r="Q36" s="17">
        <v>4</v>
      </c>
      <c r="R36" s="41">
        <v>0</v>
      </c>
      <c r="S36" s="41">
        <v>0</v>
      </c>
      <c r="T36" s="41">
        <v>0</v>
      </c>
      <c r="U36" s="41">
        <v>0</v>
      </c>
      <c r="V36" s="41">
        <v>0</v>
      </c>
      <c r="W36" s="17">
        <v>0</v>
      </c>
      <c r="X36" s="41">
        <v>0</v>
      </c>
      <c r="Y36" s="17">
        <v>0</v>
      </c>
      <c r="Z36" s="17">
        <v>0</v>
      </c>
      <c r="AA36" s="41">
        <v>0</v>
      </c>
      <c r="AB36" s="41">
        <v>0</v>
      </c>
      <c r="AC36" s="50">
        <v>47</v>
      </c>
      <c r="AD36" s="42" t="s">
        <v>3</v>
      </c>
      <c r="AE36" s="43">
        <f t="shared" si="0"/>
        <v>101</v>
      </c>
    </row>
    <row r="37" spans="1:36" x14ac:dyDescent="0.25">
      <c r="A37" s="129"/>
      <c r="B37" s="49" t="s">
        <v>43</v>
      </c>
      <c r="C37" s="41">
        <v>0</v>
      </c>
      <c r="D37" s="17">
        <v>17</v>
      </c>
      <c r="E37" s="17">
        <v>0</v>
      </c>
      <c r="F37" s="17">
        <v>0</v>
      </c>
      <c r="G37" s="41">
        <v>0</v>
      </c>
      <c r="H37" s="41">
        <v>0</v>
      </c>
      <c r="I37" s="41">
        <v>0</v>
      </c>
      <c r="J37" s="41">
        <v>0</v>
      </c>
      <c r="K37" s="17">
        <v>18</v>
      </c>
      <c r="L37" s="17">
        <v>0</v>
      </c>
      <c r="M37" s="17">
        <v>63</v>
      </c>
      <c r="N37" s="17">
        <v>0</v>
      </c>
      <c r="O37" s="17">
        <v>0</v>
      </c>
      <c r="P37" s="17">
        <v>0</v>
      </c>
      <c r="Q37" s="17">
        <v>2</v>
      </c>
      <c r="R37" s="41">
        <v>0</v>
      </c>
      <c r="S37" s="41">
        <v>0</v>
      </c>
      <c r="T37" s="41">
        <v>0</v>
      </c>
      <c r="U37" s="41">
        <v>0</v>
      </c>
      <c r="V37" s="41">
        <v>0</v>
      </c>
      <c r="W37" s="17">
        <v>0</v>
      </c>
      <c r="X37" s="41">
        <v>0</v>
      </c>
      <c r="Y37" s="17">
        <v>0</v>
      </c>
      <c r="Z37" s="17">
        <v>0</v>
      </c>
      <c r="AA37" s="41">
        <v>0</v>
      </c>
      <c r="AB37" s="41">
        <v>0</v>
      </c>
      <c r="AC37" s="50">
        <v>73</v>
      </c>
      <c r="AD37" s="42" t="s">
        <v>3</v>
      </c>
      <c r="AE37" s="43">
        <f t="shared" si="0"/>
        <v>100</v>
      </c>
    </row>
    <row r="38" spans="1:36" x14ac:dyDescent="0.25">
      <c r="A38" s="129"/>
      <c r="B38" s="49" t="s">
        <v>44</v>
      </c>
      <c r="C38" s="41">
        <v>0</v>
      </c>
      <c r="D38" s="17">
        <v>16</v>
      </c>
      <c r="E38" s="17">
        <v>3</v>
      </c>
      <c r="F38" s="17">
        <v>0</v>
      </c>
      <c r="G38" s="41">
        <v>0</v>
      </c>
      <c r="H38" s="41">
        <v>0</v>
      </c>
      <c r="I38" s="41">
        <v>0</v>
      </c>
      <c r="J38" s="41">
        <v>0</v>
      </c>
      <c r="K38" s="17">
        <v>16</v>
      </c>
      <c r="L38" s="17">
        <v>0</v>
      </c>
      <c r="M38" s="17">
        <v>63</v>
      </c>
      <c r="N38" s="17">
        <v>0</v>
      </c>
      <c r="O38" s="17">
        <v>0</v>
      </c>
      <c r="P38" s="17">
        <v>0</v>
      </c>
      <c r="Q38" s="17">
        <v>2</v>
      </c>
      <c r="R38" s="41">
        <v>0</v>
      </c>
      <c r="S38" s="41">
        <v>0</v>
      </c>
      <c r="T38" s="41">
        <v>0</v>
      </c>
      <c r="U38" s="41">
        <v>0</v>
      </c>
      <c r="V38" s="41">
        <v>0</v>
      </c>
      <c r="W38" s="17">
        <v>0</v>
      </c>
      <c r="X38" s="41">
        <v>0</v>
      </c>
      <c r="Y38" s="17">
        <v>0</v>
      </c>
      <c r="Z38" s="17">
        <v>0</v>
      </c>
      <c r="AA38" s="41">
        <v>0</v>
      </c>
      <c r="AB38" s="41">
        <v>0</v>
      </c>
      <c r="AC38" s="50">
        <v>67</v>
      </c>
      <c r="AD38" s="42" t="s">
        <v>3</v>
      </c>
      <c r="AE38" s="43">
        <f t="shared" si="0"/>
        <v>100</v>
      </c>
    </row>
    <row r="39" spans="1:36" x14ac:dyDescent="0.25">
      <c r="A39" s="129"/>
      <c r="B39" s="49" t="s">
        <v>45</v>
      </c>
      <c r="C39" s="41">
        <v>0</v>
      </c>
      <c r="D39" s="17">
        <v>17</v>
      </c>
      <c r="E39" s="17">
        <v>6</v>
      </c>
      <c r="F39" s="17">
        <v>0</v>
      </c>
      <c r="G39" s="41">
        <v>0</v>
      </c>
      <c r="H39" s="41">
        <v>0</v>
      </c>
      <c r="I39" s="41">
        <v>0</v>
      </c>
      <c r="J39" s="41">
        <v>0</v>
      </c>
      <c r="K39" s="17">
        <v>13</v>
      </c>
      <c r="L39" s="17">
        <v>0</v>
      </c>
      <c r="M39" s="17">
        <v>62</v>
      </c>
      <c r="N39" s="17">
        <v>0</v>
      </c>
      <c r="O39" s="17">
        <v>0</v>
      </c>
      <c r="P39" s="17">
        <v>0</v>
      </c>
      <c r="Q39" s="17">
        <v>2</v>
      </c>
      <c r="R39" s="41">
        <v>0</v>
      </c>
      <c r="S39" s="41">
        <v>0</v>
      </c>
      <c r="T39" s="41">
        <v>0</v>
      </c>
      <c r="U39" s="41">
        <v>0</v>
      </c>
      <c r="V39" s="41">
        <v>0</v>
      </c>
      <c r="W39" s="17">
        <v>0</v>
      </c>
      <c r="X39" s="41">
        <v>0</v>
      </c>
      <c r="Y39" s="17">
        <v>0</v>
      </c>
      <c r="Z39" s="17">
        <v>0</v>
      </c>
      <c r="AA39" s="41">
        <v>0</v>
      </c>
      <c r="AB39" s="41">
        <v>0</v>
      </c>
      <c r="AC39" s="50">
        <v>61</v>
      </c>
      <c r="AD39" s="42" t="s">
        <v>3</v>
      </c>
      <c r="AE39" s="43">
        <f t="shared" si="0"/>
        <v>100</v>
      </c>
    </row>
    <row r="40" spans="1:36" x14ac:dyDescent="0.25">
      <c r="A40" s="129"/>
      <c r="B40" s="49" t="s">
        <v>46</v>
      </c>
      <c r="C40" s="41">
        <v>0</v>
      </c>
      <c r="D40" s="17">
        <v>17</v>
      </c>
      <c r="E40" s="17">
        <v>9</v>
      </c>
      <c r="F40" s="17">
        <v>0</v>
      </c>
      <c r="G40" s="41">
        <v>0</v>
      </c>
      <c r="H40" s="41">
        <v>0</v>
      </c>
      <c r="I40" s="41">
        <v>0</v>
      </c>
      <c r="J40" s="41">
        <v>0</v>
      </c>
      <c r="K40" s="17">
        <v>10</v>
      </c>
      <c r="L40" s="17">
        <v>0</v>
      </c>
      <c r="M40" s="17">
        <v>62</v>
      </c>
      <c r="N40" s="17">
        <v>0</v>
      </c>
      <c r="O40" s="17">
        <v>0</v>
      </c>
      <c r="P40" s="17">
        <v>0</v>
      </c>
      <c r="Q40" s="17">
        <v>2</v>
      </c>
      <c r="R40" s="41">
        <v>0</v>
      </c>
      <c r="S40" s="41">
        <v>0</v>
      </c>
      <c r="T40" s="41">
        <v>0</v>
      </c>
      <c r="U40" s="41">
        <v>0</v>
      </c>
      <c r="V40" s="41">
        <v>0</v>
      </c>
      <c r="W40" s="17">
        <v>0</v>
      </c>
      <c r="X40" s="41">
        <v>0</v>
      </c>
      <c r="Y40" s="17">
        <v>0</v>
      </c>
      <c r="Z40" s="17">
        <v>0</v>
      </c>
      <c r="AA40" s="41">
        <v>0</v>
      </c>
      <c r="AB40" s="41">
        <v>0</v>
      </c>
      <c r="AC40" s="50">
        <v>51</v>
      </c>
      <c r="AD40" s="42" t="s">
        <v>3</v>
      </c>
      <c r="AE40" s="43">
        <f t="shared" si="0"/>
        <v>100</v>
      </c>
    </row>
    <row r="41" spans="1:36" x14ac:dyDescent="0.25">
      <c r="A41" s="129"/>
      <c r="B41" s="49" t="s">
        <v>47</v>
      </c>
      <c r="C41" s="41">
        <v>0</v>
      </c>
      <c r="D41" s="17">
        <v>17</v>
      </c>
      <c r="E41" s="17">
        <v>4</v>
      </c>
      <c r="F41" s="17">
        <v>0</v>
      </c>
      <c r="G41" s="41">
        <v>0</v>
      </c>
      <c r="H41" s="41">
        <v>0</v>
      </c>
      <c r="I41" s="41">
        <v>0</v>
      </c>
      <c r="J41" s="41">
        <v>0</v>
      </c>
      <c r="K41" s="17">
        <v>18</v>
      </c>
      <c r="L41" s="17">
        <v>0</v>
      </c>
      <c r="M41" s="17">
        <v>61</v>
      </c>
      <c r="N41" s="17">
        <v>0</v>
      </c>
      <c r="O41" s="17">
        <v>0</v>
      </c>
      <c r="P41" s="17">
        <v>0</v>
      </c>
      <c r="Q41" s="17">
        <v>0</v>
      </c>
      <c r="R41" s="41">
        <v>0</v>
      </c>
      <c r="S41" s="41">
        <v>0</v>
      </c>
      <c r="T41" s="41">
        <v>0</v>
      </c>
      <c r="U41" s="41">
        <v>0</v>
      </c>
      <c r="V41" s="41">
        <v>0</v>
      </c>
      <c r="W41" s="17">
        <v>0</v>
      </c>
      <c r="X41" s="41">
        <v>0</v>
      </c>
      <c r="Y41" s="17">
        <v>0</v>
      </c>
      <c r="Z41" s="17">
        <v>0</v>
      </c>
      <c r="AA41" s="41">
        <v>0</v>
      </c>
      <c r="AB41" s="41">
        <v>0</v>
      </c>
      <c r="AC41" s="50">
        <v>73</v>
      </c>
      <c r="AD41" s="42" t="s">
        <v>3</v>
      </c>
      <c r="AE41" s="43">
        <f t="shared" si="0"/>
        <v>100</v>
      </c>
    </row>
    <row r="42" spans="1:36" x14ac:dyDescent="0.25">
      <c r="A42" s="129"/>
      <c r="B42" s="49" t="s">
        <v>48</v>
      </c>
      <c r="C42" s="41">
        <v>0</v>
      </c>
      <c r="D42" s="17">
        <v>17</v>
      </c>
      <c r="E42" s="17">
        <v>4</v>
      </c>
      <c r="F42" s="17">
        <v>0</v>
      </c>
      <c r="G42" s="41">
        <v>0</v>
      </c>
      <c r="H42" s="41">
        <v>0</v>
      </c>
      <c r="I42" s="41">
        <v>0</v>
      </c>
      <c r="J42" s="41">
        <v>0</v>
      </c>
      <c r="K42" s="17">
        <v>18</v>
      </c>
      <c r="L42" s="17">
        <v>0</v>
      </c>
      <c r="M42" s="17">
        <v>60</v>
      </c>
      <c r="N42" s="17">
        <v>0</v>
      </c>
      <c r="O42" s="17">
        <v>0</v>
      </c>
      <c r="P42" s="17">
        <v>0</v>
      </c>
      <c r="Q42" s="17">
        <v>1</v>
      </c>
      <c r="R42" s="41">
        <v>0</v>
      </c>
      <c r="S42" s="41">
        <v>0</v>
      </c>
      <c r="T42" s="41">
        <v>0</v>
      </c>
      <c r="U42" s="41">
        <v>0</v>
      </c>
      <c r="V42" s="41">
        <v>0</v>
      </c>
      <c r="W42" s="17">
        <v>0</v>
      </c>
      <c r="X42" s="41">
        <v>0</v>
      </c>
      <c r="Y42" s="17">
        <v>0</v>
      </c>
      <c r="Z42" s="17">
        <v>0</v>
      </c>
      <c r="AA42" s="41">
        <v>0</v>
      </c>
      <c r="AB42" s="41">
        <v>0</v>
      </c>
      <c r="AC42" s="50">
        <v>71</v>
      </c>
      <c r="AD42" s="42" t="s">
        <v>3</v>
      </c>
      <c r="AE42" s="43">
        <f t="shared" si="0"/>
        <v>100</v>
      </c>
    </row>
    <row r="43" spans="1:36" x14ac:dyDescent="0.25">
      <c r="A43" s="129"/>
      <c r="B43" s="49" t="s">
        <v>49</v>
      </c>
      <c r="C43" s="41">
        <v>0</v>
      </c>
      <c r="D43" s="17">
        <v>18</v>
      </c>
      <c r="E43" s="17">
        <v>4</v>
      </c>
      <c r="F43" s="17">
        <v>0</v>
      </c>
      <c r="G43" s="41">
        <v>0</v>
      </c>
      <c r="H43" s="41">
        <v>0</v>
      </c>
      <c r="I43" s="41">
        <v>0</v>
      </c>
      <c r="J43" s="41">
        <v>0</v>
      </c>
      <c r="K43" s="17">
        <v>18</v>
      </c>
      <c r="L43" s="17">
        <v>0</v>
      </c>
      <c r="M43" s="17">
        <v>59</v>
      </c>
      <c r="N43" s="17">
        <v>0</v>
      </c>
      <c r="O43" s="17">
        <v>0</v>
      </c>
      <c r="P43" s="17">
        <v>0</v>
      </c>
      <c r="Q43" s="17">
        <v>2</v>
      </c>
      <c r="R43" s="41">
        <v>0</v>
      </c>
      <c r="S43" s="41">
        <v>0</v>
      </c>
      <c r="T43" s="41">
        <v>0</v>
      </c>
      <c r="U43" s="41">
        <v>0</v>
      </c>
      <c r="V43" s="41">
        <v>0</v>
      </c>
      <c r="W43" s="17">
        <v>0</v>
      </c>
      <c r="X43" s="41">
        <v>0</v>
      </c>
      <c r="Y43" s="17">
        <v>0</v>
      </c>
      <c r="Z43" s="17">
        <v>0</v>
      </c>
      <c r="AA43" s="41">
        <v>0</v>
      </c>
      <c r="AB43" s="41">
        <v>0</v>
      </c>
      <c r="AC43" s="50">
        <v>68</v>
      </c>
      <c r="AD43" s="42" t="s">
        <v>3</v>
      </c>
      <c r="AE43" s="43">
        <f t="shared" si="0"/>
        <v>101</v>
      </c>
    </row>
    <row r="44" spans="1:36" x14ac:dyDescent="0.25">
      <c r="A44" s="129"/>
      <c r="B44" s="49" t="s">
        <v>52</v>
      </c>
      <c r="C44" s="41">
        <v>0</v>
      </c>
      <c r="D44" s="17">
        <v>18</v>
      </c>
      <c r="E44" s="17">
        <v>4</v>
      </c>
      <c r="F44" s="17">
        <v>0</v>
      </c>
      <c r="G44" s="41">
        <v>0</v>
      </c>
      <c r="H44" s="41">
        <v>0</v>
      </c>
      <c r="I44" s="41">
        <v>0</v>
      </c>
      <c r="J44" s="41">
        <v>0</v>
      </c>
      <c r="K44" s="17">
        <v>18</v>
      </c>
      <c r="L44" s="17">
        <v>0</v>
      </c>
      <c r="M44" s="17">
        <v>57</v>
      </c>
      <c r="N44" s="17">
        <v>0</v>
      </c>
      <c r="O44" s="17">
        <v>0</v>
      </c>
      <c r="P44" s="17">
        <v>0</v>
      </c>
      <c r="Q44" s="17">
        <v>4</v>
      </c>
      <c r="R44" s="41">
        <v>0</v>
      </c>
      <c r="S44" s="41">
        <v>0</v>
      </c>
      <c r="T44" s="41">
        <v>0</v>
      </c>
      <c r="U44" s="41">
        <v>0</v>
      </c>
      <c r="V44" s="41">
        <v>0</v>
      </c>
      <c r="W44" s="17">
        <v>0</v>
      </c>
      <c r="X44" s="41">
        <v>0</v>
      </c>
      <c r="Y44" s="17">
        <v>0</v>
      </c>
      <c r="Z44" s="17">
        <v>0</v>
      </c>
      <c r="AA44" s="41">
        <v>0</v>
      </c>
      <c r="AB44" s="41">
        <v>0</v>
      </c>
      <c r="AC44" s="50">
        <v>64</v>
      </c>
      <c r="AD44" s="42" t="s">
        <v>3</v>
      </c>
      <c r="AE44" s="43">
        <f t="shared" si="0"/>
        <v>101</v>
      </c>
    </row>
    <row r="45" spans="1:36" x14ac:dyDescent="0.25">
      <c r="A45" s="129"/>
      <c r="B45" s="49" t="s">
        <v>50</v>
      </c>
      <c r="C45" s="41">
        <v>0</v>
      </c>
      <c r="D45" s="17">
        <v>17</v>
      </c>
      <c r="E45" s="17">
        <v>4</v>
      </c>
      <c r="F45" s="17">
        <v>0</v>
      </c>
      <c r="G45" s="41">
        <v>0</v>
      </c>
      <c r="H45" s="41">
        <v>0</v>
      </c>
      <c r="I45" s="41">
        <v>0</v>
      </c>
      <c r="J45" s="41">
        <v>0</v>
      </c>
      <c r="K45" s="17">
        <v>18</v>
      </c>
      <c r="L45" s="17">
        <v>0</v>
      </c>
      <c r="M45" s="17">
        <v>55</v>
      </c>
      <c r="N45" s="17">
        <v>0</v>
      </c>
      <c r="O45" s="17">
        <v>0</v>
      </c>
      <c r="P45" s="17">
        <v>0</v>
      </c>
      <c r="Q45" s="17">
        <v>6</v>
      </c>
      <c r="R45" s="41">
        <v>0</v>
      </c>
      <c r="S45" s="41">
        <v>0</v>
      </c>
      <c r="T45" s="41">
        <v>0</v>
      </c>
      <c r="U45" s="41">
        <v>0</v>
      </c>
      <c r="V45" s="41">
        <v>0</v>
      </c>
      <c r="W45" s="17">
        <v>0</v>
      </c>
      <c r="X45" s="41">
        <v>0</v>
      </c>
      <c r="Y45" s="17">
        <v>0</v>
      </c>
      <c r="Z45" s="17">
        <v>0</v>
      </c>
      <c r="AA45" s="41">
        <v>0</v>
      </c>
      <c r="AB45" s="41">
        <v>0</v>
      </c>
      <c r="AC45" s="50">
        <v>56</v>
      </c>
      <c r="AD45" s="42" t="s">
        <v>3</v>
      </c>
      <c r="AE45" s="43">
        <f t="shared" si="0"/>
        <v>100</v>
      </c>
    </row>
    <row r="46" spans="1:36" s="1" customFormat="1" x14ac:dyDescent="0.25">
      <c r="A46" s="136"/>
      <c r="B46" s="51" t="s">
        <v>51</v>
      </c>
      <c r="C46" s="45">
        <v>0</v>
      </c>
      <c r="D46" s="1">
        <v>18</v>
      </c>
      <c r="E46" s="1">
        <v>4</v>
      </c>
      <c r="F46" s="1">
        <v>0</v>
      </c>
      <c r="G46" s="45">
        <v>0</v>
      </c>
      <c r="H46" s="45">
        <v>0</v>
      </c>
      <c r="I46" s="45">
        <v>0</v>
      </c>
      <c r="J46" s="45">
        <v>0</v>
      </c>
      <c r="K46" s="1">
        <v>19</v>
      </c>
      <c r="L46" s="1">
        <v>0</v>
      </c>
      <c r="M46" s="1">
        <v>51</v>
      </c>
      <c r="N46" s="1">
        <v>0</v>
      </c>
      <c r="O46" s="1">
        <v>0</v>
      </c>
      <c r="P46" s="1">
        <v>0</v>
      </c>
      <c r="Q46" s="1">
        <v>8</v>
      </c>
      <c r="R46" s="45">
        <v>0</v>
      </c>
      <c r="S46" s="45">
        <v>0</v>
      </c>
      <c r="T46" s="45">
        <v>0</v>
      </c>
      <c r="U46" s="45">
        <v>0</v>
      </c>
      <c r="V46" s="45">
        <v>0</v>
      </c>
      <c r="W46" s="1">
        <v>0</v>
      </c>
      <c r="X46" s="45">
        <v>0</v>
      </c>
      <c r="Y46" s="1">
        <v>0</v>
      </c>
      <c r="Z46" s="1">
        <v>0</v>
      </c>
      <c r="AA46" s="45">
        <v>0</v>
      </c>
      <c r="AB46" s="45">
        <v>0</v>
      </c>
      <c r="AC46" s="52">
        <v>53</v>
      </c>
      <c r="AD46" s="42" t="s">
        <v>3</v>
      </c>
      <c r="AE46" s="43">
        <f t="shared" si="0"/>
        <v>100</v>
      </c>
      <c r="AI46" s="46"/>
      <c r="AJ46" s="47"/>
    </row>
    <row r="47" spans="1:36" x14ac:dyDescent="0.25">
      <c r="A47" s="130" t="s">
        <v>67</v>
      </c>
      <c r="B47" s="49" t="s">
        <v>56</v>
      </c>
      <c r="C47" s="41">
        <v>0</v>
      </c>
      <c r="D47" s="17">
        <v>18</v>
      </c>
      <c r="E47" s="17">
        <v>0</v>
      </c>
      <c r="F47" s="17">
        <v>0</v>
      </c>
      <c r="G47" s="41">
        <v>0</v>
      </c>
      <c r="H47" s="41">
        <v>0</v>
      </c>
      <c r="I47" s="41">
        <v>0</v>
      </c>
      <c r="J47" s="41">
        <v>0</v>
      </c>
      <c r="K47" s="17">
        <v>20</v>
      </c>
      <c r="L47" s="17">
        <v>0</v>
      </c>
      <c r="M47" s="17">
        <v>62</v>
      </c>
      <c r="N47" s="17">
        <v>0</v>
      </c>
      <c r="O47" s="17">
        <v>0</v>
      </c>
      <c r="P47" s="17">
        <v>0</v>
      </c>
      <c r="Q47" s="17">
        <v>0</v>
      </c>
      <c r="R47" s="41">
        <v>0</v>
      </c>
      <c r="S47" s="41">
        <v>0</v>
      </c>
      <c r="T47" s="41">
        <v>0</v>
      </c>
      <c r="U47" s="41">
        <v>0</v>
      </c>
      <c r="V47" s="17">
        <v>0</v>
      </c>
      <c r="W47" s="17">
        <v>0</v>
      </c>
      <c r="X47" s="41">
        <v>0</v>
      </c>
      <c r="Y47" s="17">
        <v>0</v>
      </c>
      <c r="Z47" s="17">
        <v>0</v>
      </c>
      <c r="AA47" s="41">
        <v>0</v>
      </c>
      <c r="AB47" s="41">
        <v>0</v>
      </c>
      <c r="AC47" s="50">
        <v>71</v>
      </c>
      <c r="AD47" s="42" t="s">
        <v>3</v>
      </c>
      <c r="AE47" s="43">
        <f t="shared" si="0"/>
        <v>100</v>
      </c>
      <c r="AF47" s="17" t="s">
        <v>506</v>
      </c>
      <c r="AI47" s="43" t="s">
        <v>507</v>
      </c>
    </row>
    <row r="48" spans="1:36" x14ac:dyDescent="0.25">
      <c r="A48" s="129"/>
      <c r="B48" s="49" t="s">
        <v>57</v>
      </c>
      <c r="C48" s="41">
        <v>0</v>
      </c>
      <c r="D48" s="17">
        <v>17</v>
      </c>
      <c r="E48" s="17">
        <v>0</v>
      </c>
      <c r="F48" s="17">
        <v>0</v>
      </c>
      <c r="G48" s="41">
        <v>0</v>
      </c>
      <c r="H48" s="41">
        <v>0</v>
      </c>
      <c r="I48" s="41">
        <v>0</v>
      </c>
      <c r="J48" s="41">
        <v>0</v>
      </c>
      <c r="K48" s="17">
        <v>20</v>
      </c>
      <c r="L48" s="17">
        <v>0</v>
      </c>
      <c r="M48" s="17">
        <v>62</v>
      </c>
      <c r="N48" s="17">
        <v>0</v>
      </c>
      <c r="O48" s="17">
        <v>0</v>
      </c>
      <c r="P48" s="17">
        <v>0</v>
      </c>
      <c r="Q48" s="17">
        <v>0</v>
      </c>
      <c r="R48" s="41">
        <v>0</v>
      </c>
      <c r="S48" s="41">
        <v>0</v>
      </c>
      <c r="T48" s="41">
        <v>0</v>
      </c>
      <c r="U48" s="41">
        <v>0</v>
      </c>
      <c r="V48" s="17">
        <v>1</v>
      </c>
      <c r="W48" s="17">
        <v>0</v>
      </c>
      <c r="X48" s="41">
        <v>0</v>
      </c>
      <c r="Y48" s="17">
        <v>0</v>
      </c>
      <c r="Z48" s="17">
        <v>0</v>
      </c>
      <c r="AA48" s="41">
        <v>0</v>
      </c>
      <c r="AB48" s="41">
        <v>0</v>
      </c>
      <c r="AC48" s="50">
        <v>66</v>
      </c>
      <c r="AD48" s="42" t="s">
        <v>3</v>
      </c>
      <c r="AE48" s="43">
        <f t="shared" si="0"/>
        <v>100</v>
      </c>
    </row>
    <row r="49" spans="1:36" x14ac:dyDescent="0.25">
      <c r="A49" s="129"/>
      <c r="B49" s="49" t="s">
        <v>58</v>
      </c>
      <c r="C49" s="41">
        <v>0</v>
      </c>
      <c r="D49" s="17">
        <v>18</v>
      </c>
      <c r="E49" s="17">
        <v>0</v>
      </c>
      <c r="F49" s="17">
        <v>0</v>
      </c>
      <c r="G49" s="41">
        <v>0</v>
      </c>
      <c r="H49" s="41">
        <v>0</v>
      </c>
      <c r="I49" s="41">
        <v>0</v>
      </c>
      <c r="J49" s="41">
        <v>0</v>
      </c>
      <c r="K49" s="17">
        <v>18</v>
      </c>
      <c r="L49" s="17">
        <v>0</v>
      </c>
      <c r="M49" s="17">
        <v>62</v>
      </c>
      <c r="N49" s="17">
        <v>0</v>
      </c>
      <c r="O49" s="17">
        <v>0</v>
      </c>
      <c r="P49" s="17">
        <v>0</v>
      </c>
      <c r="Q49" s="17">
        <v>0</v>
      </c>
      <c r="R49" s="41">
        <v>0</v>
      </c>
      <c r="S49" s="41">
        <v>0</v>
      </c>
      <c r="T49" s="41">
        <v>0</v>
      </c>
      <c r="U49" s="41">
        <v>0</v>
      </c>
      <c r="V49" s="17">
        <v>2</v>
      </c>
      <c r="W49" s="17">
        <v>0</v>
      </c>
      <c r="X49" s="41">
        <v>0</v>
      </c>
      <c r="Y49" s="17">
        <v>0</v>
      </c>
      <c r="Z49" s="17">
        <v>0</v>
      </c>
      <c r="AA49" s="41">
        <v>0</v>
      </c>
      <c r="AB49" s="41">
        <v>0</v>
      </c>
      <c r="AC49" s="50">
        <v>62</v>
      </c>
      <c r="AD49" s="42" t="s">
        <v>3</v>
      </c>
      <c r="AE49" s="43">
        <f t="shared" si="0"/>
        <v>100</v>
      </c>
    </row>
    <row r="50" spans="1:36" x14ac:dyDescent="0.25">
      <c r="A50" s="129"/>
      <c r="B50" s="49" t="s">
        <v>59</v>
      </c>
      <c r="C50" s="41">
        <v>0</v>
      </c>
      <c r="D50" s="17">
        <v>18</v>
      </c>
      <c r="E50" s="17">
        <v>0</v>
      </c>
      <c r="F50" s="17">
        <v>0</v>
      </c>
      <c r="G50" s="41">
        <v>0</v>
      </c>
      <c r="H50" s="41">
        <v>0</v>
      </c>
      <c r="I50" s="41">
        <v>0</v>
      </c>
      <c r="J50" s="41">
        <v>0</v>
      </c>
      <c r="K50" s="17">
        <v>18</v>
      </c>
      <c r="L50" s="17">
        <v>0</v>
      </c>
      <c r="M50" s="17">
        <v>60</v>
      </c>
      <c r="N50" s="17">
        <v>0</v>
      </c>
      <c r="O50" s="17">
        <v>0</v>
      </c>
      <c r="P50" s="17">
        <v>0</v>
      </c>
      <c r="Q50" s="17">
        <v>0</v>
      </c>
      <c r="R50" s="41">
        <v>0</v>
      </c>
      <c r="S50" s="41">
        <v>0</v>
      </c>
      <c r="T50" s="41">
        <v>0</v>
      </c>
      <c r="U50" s="41">
        <v>0</v>
      </c>
      <c r="V50" s="17">
        <v>4</v>
      </c>
      <c r="W50" s="17">
        <v>0</v>
      </c>
      <c r="X50" s="41">
        <v>0</v>
      </c>
      <c r="Y50" s="17">
        <v>0</v>
      </c>
      <c r="Z50" s="17">
        <v>0</v>
      </c>
      <c r="AA50" s="41">
        <v>0</v>
      </c>
      <c r="AB50" s="41">
        <v>0</v>
      </c>
      <c r="AC50" s="50">
        <v>52</v>
      </c>
      <c r="AD50" s="42" t="s">
        <v>3</v>
      </c>
      <c r="AE50" s="43">
        <f t="shared" si="0"/>
        <v>100</v>
      </c>
    </row>
    <row r="51" spans="1:36" x14ac:dyDescent="0.25">
      <c r="A51" s="129"/>
      <c r="B51" s="49" t="s">
        <v>60</v>
      </c>
      <c r="C51" s="41">
        <v>0</v>
      </c>
      <c r="D51" s="17">
        <v>19</v>
      </c>
      <c r="E51" s="17">
        <v>0</v>
      </c>
      <c r="F51" s="17">
        <v>0</v>
      </c>
      <c r="G51" s="41">
        <v>0</v>
      </c>
      <c r="H51" s="41">
        <v>0</v>
      </c>
      <c r="I51" s="41">
        <v>0</v>
      </c>
      <c r="J51" s="41">
        <v>0</v>
      </c>
      <c r="K51" s="17">
        <v>14</v>
      </c>
      <c r="L51" s="17">
        <v>0</v>
      </c>
      <c r="M51" s="17">
        <v>59</v>
      </c>
      <c r="N51" s="17">
        <v>0</v>
      </c>
      <c r="O51" s="17">
        <v>0</v>
      </c>
      <c r="P51" s="17">
        <v>0</v>
      </c>
      <c r="Q51" s="17">
        <v>0</v>
      </c>
      <c r="R51" s="41">
        <v>0</v>
      </c>
      <c r="S51" s="41">
        <v>0</v>
      </c>
      <c r="T51" s="41">
        <v>0</v>
      </c>
      <c r="U51" s="41">
        <v>0</v>
      </c>
      <c r="V51" s="17">
        <v>8</v>
      </c>
      <c r="W51" s="17">
        <v>0</v>
      </c>
      <c r="X51" s="41">
        <v>0</v>
      </c>
      <c r="Y51" s="17">
        <v>0</v>
      </c>
      <c r="Z51" s="17">
        <v>0</v>
      </c>
      <c r="AA51" s="41">
        <v>0</v>
      </c>
      <c r="AB51" s="41">
        <v>0</v>
      </c>
      <c r="AC51" s="50">
        <v>41</v>
      </c>
      <c r="AD51" s="42" t="s">
        <v>3</v>
      </c>
      <c r="AE51" s="43">
        <f t="shared" si="0"/>
        <v>100</v>
      </c>
    </row>
    <row r="52" spans="1:36" x14ac:dyDescent="0.25">
      <c r="A52" s="129"/>
      <c r="B52" s="49" t="s">
        <v>61</v>
      </c>
      <c r="C52" s="41">
        <v>0</v>
      </c>
      <c r="D52" s="17">
        <v>20</v>
      </c>
      <c r="E52" s="17">
        <v>0</v>
      </c>
      <c r="F52" s="17">
        <v>0</v>
      </c>
      <c r="G52" s="41">
        <v>0</v>
      </c>
      <c r="H52" s="41">
        <v>0</v>
      </c>
      <c r="I52" s="41">
        <v>0</v>
      </c>
      <c r="J52" s="41">
        <v>0</v>
      </c>
      <c r="K52" s="17">
        <v>12</v>
      </c>
      <c r="L52" s="17">
        <v>0</v>
      </c>
      <c r="M52" s="17">
        <v>58</v>
      </c>
      <c r="N52" s="17">
        <v>0</v>
      </c>
      <c r="O52" s="17">
        <v>0</v>
      </c>
      <c r="P52" s="17">
        <v>0</v>
      </c>
      <c r="Q52" s="17">
        <v>0</v>
      </c>
      <c r="R52" s="41">
        <v>0</v>
      </c>
      <c r="S52" s="41">
        <v>0</v>
      </c>
      <c r="T52" s="41">
        <v>0</v>
      </c>
      <c r="U52" s="41">
        <v>0</v>
      </c>
      <c r="V52" s="17">
        <v>10</v>
      </c>
      <c r="W52" s="17">
        <v>0</v>
      </c>
      <c r="X52" s="41">
        <v>0</v>
      </c>
      <c r="Y52" s="17">
        <v>0</v>
      </c>
      <c r="Z52" s="17">
        <v>0</v>
      </c>
      <c r="AA52" s="41">
        <v>0</v>
      </c>
      <c r="AB52" s="41">
        <v>0</v>
      </c>
      <c r="AC52" s="50">
        <v>35</v>
      </c>
      <c r="AD52" s="42" t="s">
        <v>3</v>
      </c>
      <c r="AE52" s="43">
        <f t="shared" si="0"/>
        <v>100</v>
      </c>
    </row>
    <row r="53" spans="1:36" x14ac:dyDescent="0.25">
      <c r="A53" s="129"/>
      <c r="B53" s="49" t="s">
        <v>62</v>
      </c>
      <c r="C53" s="41">
        <v>0</v>
      </c>
      <c r="D53" s="17">
        <v>18</v>
      </c>
      <c r="E53" s="17">
        <v>4</v>
      </c>
      <c r="F53" s="17">
        <v>0</v>
      </c>
      <c r="G53" s="41">
        <v>0</v>
      </c>
      <c r="H53" s="41">
        <v>0</v>
      </c>
      <c r="I53" s="41">
        <v>0</v>
      </c>
      <c r="J53" s="41">
        <v>0</v>
      </c>
      <c r="K53" s="17">
        <v>16</v>
      </c>
      <c r="L53" s="17">
        <v>0</v>
      </c>
      <c r="M53" s="17">
        <v>62</v>
      </c>
      <c r="N53" s="17">
        <v>0</v>
      </c>
      <c r="O53" s="17">
        <v>0</v>
      </c>
      <c r="P53" s="17">
        <v>0</v>
      </c>
      <c r="Q53" s="17">
        <v>0</v>
      </c>
      <c r="R53" s="41">
        <v>0</v>
      </c>
      <c r="S53" s="41">
        <v>0</v>
      </c>
      <c r="T53" s="41">
        <v>0</v>
      </c>
      <c r="U53" s="41">
        <v>0</v>
      </c>
      <c r="V53" s="17">
        <v>0</v>
      </c>
      <c r="W53" s="17">
        <v>0</v>
      </c>
      <c r="X53" s="41">
        <v>0</v>
      </c>
      <c r="Y53" s="17">
        <v>0</v>
      </c>
      <c r="Z53" s="17">
        <v>0</v>
      </c>
      <c r="AA53" s="41">
        <v>0</v>
      </c>
      <c r="AB53" s="41">
        <v>0</v>
      </c>
      <c r="AC53" s="50">
        <v>64</v>
      </c>
      <c r="AD53" s="42" t="s">
        <v>3</v>
      </c>
      <c r="AE53" s="43">
        <f t="shared" si="0"/>
        <v>100</v>
      </c>
    </row>
    <row r="54" spans="1:36" x14ac:dyDescent="0.25">
      <c r="A54" s="129"/>
      <c r="B54" s="49" t="s">
        <v>63</v>
      </c>
      <c r="C54" s="41">
        <v>0</v>
      </c>
      <c r="D54" s="17">
        <v>17</v>
      </c>
      <c r="E54" s="17">
        <v>8</v>
      </c>
      <c r="F54" s="17">
        <v>0</v>
      </c>
      <c r="G54" s="41">
        <v>0</v>
      </c>
      <c r="H54" s="41">
        <v>0</v>
      </c>
      <c r="I54" s="41">
        <v>0</v>
      </c>
      <c r="J54" s="41">
        <v>0</v>
      </c>
      <c r="K54" s="17">
        <v>12</v>
      </c>
      <c r="L54" s="17">
        <v>0</v>
      </c>
      <c r="M54" s="17">
        <v>63</v>
      </c>
      <c r="N54" s="17">
        <v>0</v>
      </c>
      <c r="O54" s="17">
        <v>0</v>
      </c>
      <c r="P54" s="17">
        <v>0</v>
      </c>
      <c r="Q54" s="17">
        <v>0</v>
      </c>
      <c r="R54" s="41">
        <v>0</v>
      </c>
      <c r="S54" s="41">
        <v>0</v>
      </c>
      <c r="T54" s="41">
        <v>0</v>
      </c>
      <c r="U54" s="41">
        <v>0</v>
      </c>
      <c r="V54" s="17">
        <v>0</v>
      </c>
      <c r="W54" s="17">
        <v>0</v>
      </c>
      <c r="X54" s="41">
        <v>0</v>
      </c>
      <c r="Y54" s="17">
        <v>0</v>
      </c>
      <c r="Z54" s="17">
        <v>0</v>
      </c>
      <c r="AA54" s="41">
        <v>0</v>
      </c>
      <c r="AB54" s="41">
        <v>0</v>
      </c>
      <c r="AC54" s="50">
        <v>57</v>
      </c>
      <c r="AD54" s="42" t="s">
        <v>3</v>
      </c>
      <c r="AE54" s="43">
        <f t="shared" si="0"/>
        <v>100</v>
      </c>
    </row>
    <row r="55" spans="1:36" x14ac:dyDescent="0.25">
      <c r="A55" s="129"/>
      <c r="B55" s="49" t="s">
        <v>64</v>
      </c>
      <c r="C55" s="41">
        <v>0</v>
      </c>
      <c r="D55" s="17">
        <v>18</v>
      </c>
      <c r="E55" s="17">
        <v>10</v>
      </c>
      <c r="F55" s="17">
        <v>0</v>
      </c>
      <c r="G55" s="41">
        <v>0</v>
      </c>
      <c r="H55" s="41">
        <v>0</v>
      </c>
      <c r="I55" s="41">
        <v>0</v>
      </c>
      <c r="J55" s="41">
        <v>0</v>
      </c>
      <c r="K55" s="17">
        <v>10</v>
      </c>
      <c r="L55" s="17">
        <v>0</v>
      </c>
      <c r="M55" s="17">
        <v>62</v>
      </c>
      <c r="N55" s="17">
        <v>0</v>
      </c>
      <c r="O55" s="17">
        <v>0</v>
      </c>
      <c r="P55" s="17">
        <v>0</v>
      </c>
      <c r="Q55" s="17">
        <v>0</v>
      </c>
      <c r="R55" s="41">
        <v>0</v>
      </c>
      <c r="S55" s="41">
        <v>0</v>
      </c>
      <c r="T55" s="41">
        <v>0</v>
      </c>
      <c r="U55" s="41">
        <v>0</v>
      </c>
      <c r="V55" s="17">
        <v>0</v>
      </c>
      <c r="W55" s="17">
        <v>0</v>
      </c>
      <c r="X55" s="41">
        <v>0</v>
      </c>
      <c r="Y55" s="17">
        <v>0</v>
      </c>
      <c r="Z55" s="17">
        <v>0</v>
      </c>
      <c r="AA55" s="41">
        <v>0</v>
      </c>
      <c r="AB55" s="41">
        <v>0</v>
      </c>
      <c r="AC55" s="50">
        <v>53</v>
      </c>
      <c r="AD55" s="42" t="s">
        <v>3</v>
      </c>
      <c r="AE55" s="43">
        <f t="shared" si="0"/>
        <v>100</v>
      </c>
    </row>
    <row r="56" spans="1:36" x14ac:dyDescent="0.25">
      <c r="A56" s="129"/>
      <c r="B56" s="49" t="s">
        <v>65</v>
      </c>
      <c r="C56" s="41">
        <v>0</v>
      </c>
      <c r="D56" s="17">
        <v>18</v>
      </c>
      <c r="E56" s="17">
        <v>12</v>
      </c>
      <c r="F56" s="17">
        <v>0</v>
      </c>
      <c r="G56" s="41">
        <v>0</v>
      </c>
      <c r="H56" s="41">
        <v>0</v>
      </c>
      <c r="I56" s="41">
        <v>0</v>
      </c>
      <c r="J56" s="41">
        <v>0</v>
      </c>
      <c r="K56" s="17">
        <v>14</v>
      </c>
      <c r="L56" s="17">
        <v>0</v>
      </c>
      <c r="M56" s="17">
        <v>56</v>
      </c>
      <c r="N56" s="17">
        <v>0</v>
      </c>
      <c r="O56" s="17">
        <v>0</v>
      </c>
      <c r="P56" s="17">
        <v>0</v>
      </c>
      <c r="Q56" s="17">
        <v>0</v>
      </c>
      <c r="R56" s="41">
        <v>0</v>
      </c>
      <c r="S56" s="41">
        <v>0</v>
      </c>
      <c r="T56" s="41">
        <v>0</v>
      </c>
      <c r="U56" s="41">
        <v>0</v>
      </c>
      <c r="V56" s="17">
        <v>0</v>
      </c>
      <c r="W56" s="17">
        <v>0</v>
      </c>
      <c r="X56" s="41">
        <v>0</v>
      </c>
      <c r="Y56" s="17">
        <v>0</v>
      </c>
      <c r="Z56" s="17">
        <v>0</v>
      </c>
      <c r="AA56" s="41">
        <v>0</v>
      </c>
      <c r="AB56" s="41">
        <v>0</v>
      </c>
      <c r="AC56" s="50">
        <v>57</v>
      </c>
      <c r="AD56" s="42" t="s">
        <v>3</v>
      </c>
      <c r="AE56" s="43">
        <f t="shared" si="0"/>
        <v>100</v>
      </c>
    </row>
    <row r="57" spans="1:36" s="1" customFormat="1" x14ac:dyDescent="0.25">
      <c r="A57" s="136"/>
      <c r="B57" s="51" t="s">
        <v>66</v>
      </c>
      <c r="C57" s="45">
        <v>0</v>
      </c>
      <c r="D57" s="1">
        <v>17</v>
      </c>
      <c r="E57" s="1">
        <v>5</v>
      </c>
      <c r="F57" s="1">
        <v>0</v>
      </c>
      <c r="G57" s="45">
        <v>0</v>
      </c>
      <c r="H57" s="45">
        <v>0</v>
      </c>
      <c r="I57" s="45">
        <v>0</v>
      </c>
      <c r="J57" s="45">
        <v>0</v>
      </c>
      <c r="K57" s="1">
        <v>20</v>
      </c>
      <c r="L57" s="1">
        <v>0</v>
      </c>
      <c r="M57" s="1">
        <v>55</v>
      </c>
      <c r="N57" s="1">
        <v>0</v>
      </c>
      <c r="O57" s="1">
        <v>0</v>
      </c>
      <c r="P57" s="1">
        <v>0</v>
      </c>
      <c r="Q57" s="1">
        <v>0</v>
      </c>
      <c r="R57" s="45">
        <v>0</v>
      </c>
      <c r="S57" s="45">
        <v>0</v>
      </c>
      <c r="T57" s="45">
        <v>0</v>
      </c>
      <c r="U57" s="45">
        <v>0</v>
      </c>
      <c r="V57" s="1">
        <v>4</v>
      </c>
      <c r="W57" s="1">
        <v>0</v>
      </c>
      <c r="X57" s="45">
        <v>0</v>
      </c>
      <c r="Y57" s="1">
        <v>0</v>
      </c>
      <c r="Z57" s="1">
        <v>0</v>
      </c>
      <c r="AA57" s="45">
        <v>0</v>
      </c>
      <c r="AB57" s="45">
        <v>0</v>
      </c>
      <c r="AC57" s="52">
        <v>54</v>
      </c>
      <c r="AD57" s="42" t="s">
        <v>3</v>
      </c>
      <c r="AE57" s="43">
        <f t="shared" si="0"/>
        <v>101</v>
      </c>
      <c r="AI57" s="46"/>
      <c r="AJ57" s="47"/>
    </row>
    <row r="58" spans="1:36" ht="15.75" customHeight="1" x14ac:dyDescent="0.25">
      <c r="A58" s="130" t="s">
        <v>73</v>
      </c>
      <c r="B58" s="49" t="s">
        <v>68</v>
      </c>
      <c r="C58" s="17">
        <v>15.09</v>
      </c>
      <c r="D58" s="17">
        <v>4.9400000000000004</v>
      </c>
      <c r="E58" s="17">
        <v>15.29</v>
      </c>
      <c r="F58" s="17">
        <v>0</v>
      </c>
      <c r="G58" s="41">
        <v>0</v>
      </c>
      <c r="H58" s="41">
        <v>0</v>
      </c>
      <c r="I58" s="41">
        <v>0</v>
      </c>
      <c r="J58" s="41">
        <v>0</v>
      </c>
      <c r="K58" s="17">
        <v>0</v>
      </c>
      <c r="L58" s="17">
        <v>0</v>
      </c>
      <c r="M58" s="17">
        <v>64.239999999999995</v>
      </c>
      <c r="N58" s="17">
        <v>0</v>
      </c>
      <c r="O58" s="17">
        <v>0</v>
      </c>
      <c r="P58" s="17">
        <v>0</v>
      </c>
      <c r="Q58" s="17">
        <v>0</v>
      </c>
      <c r="R58" s="41">
        <v>0</v>
      </c>
      <c r="S58" s="41">
        <v>0</v>
      </c>
      <c r="T58" s="41">
        <v>0</v>
      </c>
      <c r="U58" s="41">
        <v>0</v>
      </c>
      <c r="V58" s="17">
        <v>0</v>
      </c>
      <c r="W58" s="17">
        <v>0</v>
      </c>
      <c r="X58" s="41">
        <v>0</v>
      </c>
      <c r="Y58" s="17">
        <v>0</v>
      </c>
      <c r="Z58" s="17">
        <v>0</v>
      </c>
      <c r="AA58" s="41">
        <v>0</v>
      </c>
      <c r="AB58" s="41">
        <v>0</v>
      </c>
      <c r="AC58" s="50">
        <v>4</v>
      </c>
      <c r="AD58" s="76" t="s">
        <v>3</v>
      </c>
      <c r="AE58" s="43">
        <f t="shared" si="0"/>
        <v>99.56</v>
      </c>
      <c r="AI58" s="43" t="s">
        <v>508</v>
      </c>
    </row>
    <row r="59" spans="1:36" x14ac:dyDescent="0.25">
      <c r="A59" s="129"/>
      <c r="B59" s="49" t="s">
        <v>69</v>
      </c>
      <c r="C59" s="17">
        <v>15.11</v>
      </c>
      <c r="D59" s="17">
        <v>9.76</v>
      </c>
      <c r="E59" s="17">
        <v>15.38</v>
      </c>
      <c r="F59" s="17">
        <v>0</v>
      </c>
      <c r="G59" s="41">
        <v>0</v>
      </c>
      <c r="H59" s="41">
        <v>0</v>
      </c>
      <c r="I59" s="41">
        <v>0</v>
      </c>
      <c r="J59" s="41">
        <v>0</v>
      </c>
      <c r="K59" s="17">
        <v>0</v>
      </c>
      <c r="L59" s="17">
        <v>0</v>
      </c>
      <c r="M59" s="17">
        <v>59.33</v>
      </c>
      <c r="N59" s="17">
        <v>0</v>
      </c>
      <c r="O59" s="17">
        <v>0</v>
      </c>
      <c r="P59" s="17">
        <v>0</v>
      </c>
      <c r="Q59" s="17">
        <v>0</v>
      </c>
      <c r="R59" s="41">
        <v>0</v>
      </c>
      <c r="S59" s="41">
        <v>0</v>
      </c>
      <c r="T59" s="41">
        <v>0</v>
      </c>
      <c r="U59" s="41">
        <v>0</v>
      </c>
      <c r="V59" s="17">
        <v>0</v>
      </c>
      <c r="W59" s="17">
        <v>0</v>
      </c>
      <c r="X59" s="41">
        <v>0</v>
      </c>
      <c r="Y59" s="17">
        <v>0</v>
      </c>
      <c r="Z59" s="17">
        <v>0</v>
      </c>
      <c r="AA59" s="41">
        <v>0</v>
      </c>
      <c r="AB59" s="41">
        <v>0</v>
      </c>
      <c r="AC59" s="50">
        <v>4</v>
      </c>
      <c r="AD59" s="76" t="s">
        <v>3</v>
      </c>
      <c r="AE59" s="43">
        <f t="shared" si="0"/>
        <v>99.58</v>
      </c>
    </row>
    <row r="60" spans="1:36" x14ac:dyDescent="0.25">
      <c r="A60" s="129"/>
      <c r="B60" s="49" t="s">
        <v>70</v>
      </c>
      <c r="C60" s="17">
        <v>14.96</v>
      </c>
      <c r="D60" s="17">
        <v>19.149999999999999</v>
      </c>
      <c r="E60" s="17">
        <v>15.28</v>
      </c>
      <c r="F60" s="17">
        <v>0</v>
      </c>
      <c r="G60" s="41">
        <v>0</v>
      </c>
      <c r="H60" s="41">
        <v>0</v>
      </c>
      <c r="I60" s="41">
        <v>0</v>
      </c>
      <c r="J60" s="41">
        <v>0</v>
      </c>
      <c r="K60" s="17">
        <v>0</v>
      </c>
      <c r="L60" s="17">
        <v>0</v>
      </c>
      <c r="M60" s="17">
        <v>50.19</v>
      </c>
      <c r="N60" s="17">
        <v>0</v>
      </c>
      <c r="O60" s="17">
        <v>0</v>
      </c>
      <c r="P60" s="17">
        <v>0</v>
      </c>
      <c r="Q60" s="17">
        <v>0</v>
      </c>
      <c r="R60" s="41">
        <v>0</v>
      </c>
      <c r="S60" s="41">
        <v>0</v>
      </c>
      <c r="T60" s="41">
        <v>0</v>
      </c>
      <c r="U60" s="41">
        <v>0</v>
      </c>
      <c r="V60" s="17">
        <v>0</v>
      </c>
      <c r="W60" s="17">
        <v>0</v>
      </c>
      <c r="X60" s="41">
        <v>0</v>
      </c>
      <c r="Y60" s="17">
        <v>0</v>
      </c>
      <c r="Z60" s="17">
        <v>0</v>
      </c>
      <c r="AA60" s="41">
        <v>0</v>
      </c>
      <c r="AB60" s="41">
        <v>0</v>
      </c>
      <c r="AC60" s="50">
        <v>6</v>
      </c>
      <c r="AD60" s="76" t="s">
        <v>3</v>
      </c>
      <c r="AE60" s="43">
        <f t="shared" si="0"/>
        <v>99.58</v>
      </c>
    </row>
    <row r="61" spans="1:36" s="1" customFormat="1" x14ac:dyDescent="0.25">
      <c r="A61" s="136"/>
      <c r="B61" s="51" t="s">
        <v>71</v>
      </c>
      <c r="C61" s="1">
        <v>15.04</v>
      </c>
      <c r="D61" s="1">
        <v>23.5</v>
      </c>
      <c r="E61" s="1">
        <v>15.38</v>
      </c>
      <c r="F61" s="1">
        <v>0</v>
      </c>
      <c r="G61" s="45">
        <v>0</v>
      </c>
      <c r="H61" s="45">
        <v>0</v>
      </c>
      <c r="I61" s="45">
        <v>0</v>
      </c>
      <c r="J61" s="45">
        <v>0</v>
      </c>
      <c r="K61" s="1">
        <v>0</v>
      </c>
      <c r="L61" s="1">
        <v>0</v>
      </c>
      <c r="M61" s="1">
        <v>45.66</v>
      </c>
      <c r="N61" s="1">
        <v>0</v>
      </c>
      <c r="O61" s="1">
        <v>0</v>
      </c>
      <c r="P61" s="1">
        <v>0</v>
      </c>
      <c r="Q61" s="1">
        <v>0</v>
      </c>
      <c r="R61" s="45">
        <v>0</v>
      </c>
      <c r="S61" s="45">
        <v>0</v>
      </c>
      <c r="T61" s="45">
        <v>0</v>
      </c>
      <c r="U61" s="45">
        <v>0</v>
      </c>
      <c r="V61" s="1">
        <v>0</v>
      </c>
      <c r="W61" s="1">
        <v>0</v>
      </c>
      <c r="X61" s="45">
        <v>0</v>
      </c>
      <c r="Y61" s="1">
        <v>0</v>
      </c>
      <c r="Z61" s="1">
        <v>0</v>
      </c>
      <c r="AA61" s="45">
        <v>0</v>
      </c>
      <c r="AB61" s="45">
        <v>0</v>
      </c>
      <c r="AC61" s="52">
        <v>7</v>
      </c>
      <c r="AD61" s="76" t="s">
        <v>3</v>
      </c>
      <c r="AE61" s="43">
        <f t="shared" si="0"/>
        <v>99.58</v>
      </c>
      <c r="AI61" s="46"/>
      <c r="AJ61" s="47"/>
    </row>
    <row r="62" spans="1:36" x14ac:dyDescent="0.25">
      <c r="A62" s="130" t="s">
        <v>81</v>
      </c>
      <c r="B62" s="49" t="s">
        <v>75</v>
      </c>
      <c r="C62" s="17">
        <v>30</v>
      </c>
      <c r="D62" s="17">
        <v>50</v>
      </c>
      <c r="E62" s="17">
        <v>0</v>
      </c>
      <c r="F62" s="17">
        <v>0</v>
      </c>
      <c r="G62" s="41">
        <v>0</v>
      </c>
      <c r="H62" s="41">
        <v>0</v>
      </c>
      <c r="I62" s="41">
        <v>0</v>
      </c>
      <c r="J62" s="17">
        <v>0</v>
      </c>
      <c r="K62" s="17">
        <v>20</v>
      </c>
      <c r="L62" s="17">
        <v>0</v>
      </c>
      <c r="M62" s="17">
        <v>0</v>
      </c>
      <c r="N62" s="17">
        <v>0</v>
      </c>
      <c r="O62" s="17">
        <v>0</v>
      </c>
      <c r="P62" s="17">
        <v>0</v>
      </c>
      <c r="Q62" s="17">
        <v>0</v>
      </c>
      <c r="R62" s="41">
        <v>0</v>
      </c>
      <c r="S62" s="41">
        <v>0</v>
      </c>
      <c r="T62" s="41">
        <v>0</v>
      </c>
      <c r="U62" s="41">
        <v>0</v>
      </c>
      <c r="V62" s="17">
        <v>0</v>
      </c>
      <c r="W62" s="17">
        <v>0</v>
      </c>
      <c r="X62" s="41">
        <v>0</v>
      </c>
      <c r="Y62" s="17">
        <v>0</v>
      </c>
      <c r="Z62" s="17">
        <v>0</v>
      </c>
      <c r="AA62" s="41">
        <v>0</v>
      </c>
      <c r="AB62" s="41">
        <v>0</v>
      </c>
      <c r="AC62" s="50">
        <v>2.6</v>
      </c>
      <c r="AD62" s="75" t="s">
        <v>3</v>
      </c>
      <c r="AE62" s="43">
        <f t="shared" si="0"/>
        <v>100</v>
      </c>
      <c r="AF62" s="17" t="s">
        <v>504</v>
      </c>
      <c r="AI62" s="43" t="s">
        <v>507</v>
      </c>
    </row>
    <row r="63" spans="1:36" x14ac:dyDescent="0.25">
      <c r="A63" s="129"/>
      <c r="B63" s="49" t="s">
        <v>76</v>
      </c>
      <c r="C63" s="17">
        <v>25</v>
      </c>
      <c r="D63" s="17">
        <v>50</v>
      </c>
      <c r="E63" s="17">
        <v>25</v>
      </c>
      <c r="F63" s="17">
        <v>0</v>
      </c>
      <c r="G63" s="41">
        <v>0</v>
      </c>
      <c r="H63" s="41">
        <v>0</v>
      </c>
      <c r="I63" s="41">
        <v>0</v>
      </c>
      <c r="J63" s="17">
        <v>0</v>
      </c>
      <c r="K63" s="17">
        <v>0</v>
      </c>
      <c r="L63" s="17">
        <v>0</v>
      </c>
      <c r="M63" s="17">
        <v>0</v>
      </c>
      <c r="N63" s="17">
        <v>0</v>
      </c>
      <c r="O63" s="17">
        <v>0</v>
      </c>
      <c r="P63" s="17">
        <v>0</v>
      </c>
      <c r="Q63" s="17">
        <v>0</v>
      </c>
      <c r="R63" s="41">
        <v>0</v>
      </c>
      <c r="S63" s="41">
        <v>0</v>
      </c>
      <c r="T63" s="41">
        <v>0</v>
      </c>
      <c r="U63" s="41">
        <v>0</v>
      </c>
      <c r="V63" s="17">
        <v>0</v>
      </c>
      <c r="W63" s="17">
        <v>0</v>
      </c>
      <c r="X63" s="41">
        <v>0</v>
      </c>
      <c r="Y63" s="17">
        <v>0</v>
      </c>
      <c r="Z63" s="17">
        <v>0</v>
      </c>
      <c r="AA63" s="41">
        <v>0</v>
      </c>
      <c r="AB63" s="41">
        <v>0</v>
      </c>
      <c r="AC63" s="50">
        <v>10.8</v>
      </c>
      <c r="AD63" s="75" t="s">
        <v>3</v>
      </c>
      <c r="AE63" s="43">
        <f t="shared" si="0"/>
        <v>100</v>
      </c>
    </row>
    <row r="64" spans="1:36" x14ac:dyDescent="0.25">
      <c r="A64" s="129"/>
      <c r="B64" s="49" t="s">
        <v>77</v>
      </c>
      <c r="C64" s="17">
        <v>30</v>
      </c>
      <c r="D64" s="17">
        <v>45</v>
      </c>
      <c r="E64" s="17">
        <v>0</v>
      </c>
      <c r="F64" s="17">
        <v>0</v>
      </c>
      <c r="G64" s="41">
        <v>0</v>
      </c>
      <c r="H64" s="41">
        <v>0</v>
      </c>
      <c r="I64" s="41">
        <v>0</v>
      </c>
      <c r="J64" s="17">
        <v>25</v>
      </c>
      <c r="K64" s="17">
        <v>0</v>
      </c>
      <c r="L64" s="17">
        <v>0</v>
      </c>
      <c r="M64" s="17">
        <v>0</v>
      </c>
      <c r="N64" s="17">
        <v>0</v>
      </c>
      <c r="O64" s="17">
        <v>0</v>
      </c>
      <c r="P64" s="17">
        <v>0</v>
      </c>
      <c r="Q64" s="17">
        <v>0</v>
      </c>
      <c r="R64" s="41">
        <v>0</v>
      </c>
      <c r="S64" s="41">
        <v>0</v>
      </c>
      <c r="T64" s="41">
        <v>0</v>
      </c>
      <c r="U64" s="41">
        <v>0</v>
      </c>
      <c r="V64" s="17">
        <v>0</v>
      </c>
      <c r="W64" s="17">
        <v>0</v>
      </c>
      <c r="X64" s="41">
        <v>0</v>
      </c>
      <c r="Y64" s="17">
        <v>0</v>
      </c>
      <c r="Z64" s="17">
        <v>0</v>
      </c>
      <c r="AA64" s="41">
        <v>0</v>
      </c>
      <c r="AB64" s="41">
        <v>0</v>
      </c>
      <c r="AC64" s="50">
        <v>8</v>
      </c>
      <c r="AD64" s="75" t="s">
        <v>3</v>
      </c>
      <c r="AE64" s="43">
        <f t="shared" si="0"/>
        <v>100</v>
      </c>
    </row>
    <row r="65" spans="1:36" x14ac:dyDescent="0.25">
      <c r="A65" s="129"/>
      <c r="B65" s="49" t="s">
        <v>78</v>
      </c>
      <c r="C65" s="17">
        <v>20</v>
      </c>
      <c r="D65" s="17">
        <v>40</v>
      </c>
      <c r="E65" s="17">
        <v>0</v>
      </c>
      <c r="F65" s="17">
        <v>0</v>
      </c>
      <c r="G65" s="41">
        <v>0</v>
      </c>
      <c r="H65" s="41">
        <v>0</v>
      </c>
      <c r="I65" s="41">
        <v>0</v>
      </c>
      <c r="J65" s="17">
        <v>0</v>
      </c>
      <c r="K65" s="17">
        <v>40</v>
      </c>
      <c r="L65" s="17">
        <v>0</v>
      </c>
      <c r="M65" s="17">
        <v>0</v>
      </c>
      <c r="N65" s="17">
        <v>0</v>
      </c>
      <c r="O65" s="17">
        <v>0</v>
      </c>
      <c r="P65" s="17">
        <v>0</v>
      </c>
      <c r="Q65" s="17">
        <v>0</v>
      </c>
      <c r="R65" s="41">
        <v>0</v>
      </c>
      <c r="S65" s="41">
        <v>0</v>
      </c>
      <c r="T65" s="41">
        <v>0</v>
      </c>
      <c r="U65" s="41">
        <v>0</v>
      </c>
      <c r="V65" s="17">
        <v>0</v>
      </c>
      <c r="W65" s="17">
        <v>0</v>
      </c>
      <c r="X65" s="41">
        <v>0</v>
      </c>
      <c r="Y65" s="17">
        <v>0</v>
      </c>
      <c r="Z65" s="17">
        <v>0</v>
      </c>
      <c r="AA65" s="41">
        <v>0</v>
      </c>
      <c r="AB65" s="41">
        <v>0</v>
      </c>
      <c r="AC65" s="50">
        <v>13.7</v>
      </c>
      <c r="AD65" s="75" t="s">
        <v>3</v>
      </c>
      <c r="AE65" s="43">
        <f t="shared" si="0"/>
        <v>100</v>
      </c>
    </row>
    <row r="66" spans="1:36" x14ac:dyDescent="0.25">
      <c r="A66" s="129"/>
      <c r="B66" s="49" t="s">
        <v>79</v>
      </c>
      <c r="C66" s="17">
        <v>20</v>
      </c>
      <c r="D66" s="17">
        <v>40</v>
      </c>
      <c r="E66" s="17">
        <v>40</v>
      </c>
      <c r="F66" s="17">
        <v>0</v>
      </c>
      <c r="G66" s="41">
        <v>0</v>
      </c>
      <c r="H66" s="41">
        <v>0</v>
      </c>
      <c r="I66" s="41">
        <v>0</v>
      </c>
      <c r="J66" s="17">
        <v>0</v>
      </c>
      <c r="K66" s="17">
        <v>0</v>
      </c>
      <c r="L66" s="17">
        <v>0</v>
      </c>
      <c r="M66" s="17">
        <v>0</v>
      </c>
      <c r="N66" s="17">
        <v>0</v>
      </c>
      <c r="O66" s="17">
        <v>0</v>
      </c>
      <c r="P66" s="17">
        <v>0</v>
      </c>
      <c r="Q66" s="17">
        <v>0</v>
      </c>
      <c r="R66" s="41">
        <v>0</v>
      </c>
      <c r="S66" s="41">
        <v>0</v>
      </c>
      <c r="T66" s="41">
        <v>0</v>
      </c>
      <c r="U66" s="41">
        <v>0</v>
      </c>
      <c r="V66" s="17">
        <v>0</v>
      </c>
      <c r="W66" s="17">
        <v>0</v>
      </c>
      <c r="X66" s="41">
        <v>0</v>
      </c>
      <c r="Y66" s="17">
        <v>0</v>
      </c>
      <c r="Z66" s="17">
        <v>0</v>
      </c>
      <c r="AA66" s="41">
        <v>0</v>
      </c>
      <c r="AB66" s="41">
        <v>0</v>
      </c>
      <c r="AC66" s="50">
        <v>12</v>
      </c>
      <c r="AD66" s="75" t="s">
        <v>3</v>
      </c>
      <c r="AE66" s="43">
        <f t="shared" si="0"/>
        <v>100</v>
      </c>
    </row>
    <row r="67" spans="1:36" s="1" customFormat="1" x14ac:dyDescent="0.25">
      <c r="A67" s="136"/>
      <c r="B67" s="51" t="s">
        <v>80</v>
      </c>
      <c r="C67" s="1">
        <v>20</v>
      </c>
      <c r="D67" s="1">
        <v>40</v>
      </c>
      <c r="E67" s="1">
        <v>0</v>
      </c>
      <c r="F67" s="1">
        <v>0</v>
      </c>
      <c r="G67" s="45">
        <v>0</v>
      </c>
      <c r="H67" s="45">
        <v>0</v>
      </c>
      <c r="I67" s="45">
        <v>0</v>
      </c>
      <c r="J67" s="1">
        <v>40</v>
      </c>
      <c r="K67" s="1">
        <v>0</v>
      </c>
      <c r="L67" s="1">
        <v>0</v>
      </c>
      <c r="M67" s="1">
        <v>0</v>
      </c>
      <c r="N67" s="1">
        <v>0</v>
      </c>
      <c r="O67" s="1">
        <v>0</v>
      </c>
      <c r="P67" s="1">
        <v>0</v>
      </c>
      <c r="Q67" s="1">
        <v>0</v>
      </c>
      <c r="R67" s="45">
        <v>0</v>
      </c>
      <c r="S67" s="45">
        <v>0</v>
      </c>
      <c r="T67" s="45">
        <v>0</v>
      </c>
      <c r="U67" s="45">
        <v>0</v>
      </c>
      <c r="V67" s="1">
        <v>0</v>
      </c>
      <c r="W67" s="1">
        <v>0</v>
      </c>
      <c r="X67" s="45">
        <v>0</v>
      </c>
      <c r="Y67" s="1">
        <v>0</v>
      </c>
      <c r="Z67" s="1">
        <v>0</v>
      </c>
      <c r="AA67" s="45">
        <v>0</v>
      </c>
      <c r="AB67" s="45">
        <v>0</v>
      </c>
      <c r="AC67" s="52">
        <v>8.9</v>
      </c>
      <c r="AD67" s="75" t="s">
        <v>3</v>
      </c>
      <c r="AE67" s="43">
        <f t="shared" si="0"/>
        <v>100</v>
      </c>
      <c r="AI67" s="46"/>
      <c r="AJ67" s="47"/>
    </row>
    <row r="68" spans="1:36" x14ac:dyDescent="0.25">
      <c r="A68" s="130" t="s">
        <v>89</v>
      </c>
      <c r="B68" s="49" t="s">
        <v>82</v>
      </c>
      <c r="C68" s="17">
        <v>0</v>
      </c>
      <c r="D68" s="17">
        <v>26.7</v>
      </c>
      <c r="E68" s="17">
        <v>0</v>
      </c>
      <c r="F68" s="17">
        <v>0</v>
      </c>
      <c r="G68" s="41">
        <v>0</v>
      </c>
      <c r="H68" s="17">
        <v>0</v>
      </c>
      <c r="I68" s="17">
        <v>20</v>
      </c>
      <c r="J68" s="17">
        <v>0</v>
      </c>
      <c r="K68" s="17">
        <v>0</v>
      </c>
      <c r="L68" s="17">
        <v>0</v>
      </c>
      <c r="M68" s="17">
        <v>53.3</v>
      </c>
      <c r="N68" s="17">
        <v>0</v>
      </c>
      <c r="O68" s="17">
        <v>0</v>
      </c>
      <c r="P68" s="17">
        <v>0</v>
      </c>
      <c r="Q68" s="17">
        <v>0</v>
      </c>
      <c r="R68" s="41">
        <v>0</v>
      </c>
      <c r="S68" s="41">
        <v>0</v>
      </c>
      <c r="T68" s="41">
        <v>0</v>
      </c>
      <c r="U68" s="41">
        <v>0</v>
      </c>
      <c r="V68" s="17">
        <v>0</v>
      </c>
      <c r="W68" s="17">
        <v>0</v>
      </c>
      <c r="X68" s="41">
        <v>0</v>
      </c>
      <c r="Y68" s="17">
        <v>0</v>
      </c>
      <c r="Z68" s="17">
        <v>0</v>
      </c>
      <c r="AA68" s="41">
        <v>0</v>
      </c>
      <c r="AB68" s="41">
        <v>0</v>
      </c>
      <c r="AC68" s="50">
        <v>45</v>
      </c>
      <c r="AD68" s="75" t="s">
        <v>3</v>
      </c>
      <c r="AE68" s="43">
        <f t="shared" ref="AE68:AE131" si="1">SUM(C68:AB68)</f>
        <v>100</v>
      </c>
      <c r="AF68" s="17" t="s">
        <v>504</v>
      </c>
      <c r="AI68" s="43" t="s">
        <v>507</v>
      </c>
    </row>
    <row r="69" spans="1:36" x14ac:dyDescent="0.25">
      <c r="A69" s="129"/>
      <c r="B69" s="49" t="s">
        <v>83</v>
      </c>
      <c r="C69" s="17">
        <v>0</v>
      </c>
      <c r="D69" s="17">
        <v>27.5</v>
      </c>
      <c r="E69" s="17">
        <v>0</v>
      </c>
      <c r="F69" s="17">
        <v>0</v>
      </c>
      <c r="G69" s="41">
        <v>0</v>
      </c>
      <c r="H69" s="17">
        <v>0</v>
      </c>
      <c r="I69" s="17">
        <v>0</v>
      </c>
      <c r="J69" s="17">
        <v>0</v>
      </c>
      <c r="K69" s="17">
        <v>17.5</v>
      </c>
      <c r="L69" s="17">
        <v>0</v>
      </c>
      <c r="M69" s="17">
        <v>55</v>
      </c>
      <c r="N69" s="17">
        <v>0</v>
      </c>
      <c r="O69" s="17">
        <v>0</v>
      </c>
      <c r="P69" s="17">
        <v>0</v>
      </c>
      <c r="Q69" s="17">
        <v>0</v>
      </c>
      <c r="R69" s="41">
        <v>0</v>
      </c>
      <c r="S69" s="41">
        <v>0</v>
      </c>
      <c r="T69" s="41">
        <v>0</v>
      </c>
      <c r="U69" s="41">
        <v>0</v>
      </c>
      <c r="V69" s="17">
        <v>0</v>
      </c>
      <c r="W69" s="17">
        <v>0</v>
      </c>
      <c r="X69" s="41">
        <v>0</v>
      </c>
      <c r="Y69" s="17">
        <v>0</v>
      </c>
      <c r="Z69" s="17">
        <v>0</v>
      </c>
      <c r="AA69" s="41">
        <v>0</v>
      </c>
      <c r="AB69" s="41">
        <v>0</v>
      </c>
      <c r="AC69" s="50">
        <v>56.7</v>
      </c>
      <c r="AD69" s="75" t="s">
        <v>3</v>
      </c>
      <c r="AE69" s="43">
        <f t="shared" si="1"/>
        <v>100</v>
      </c>
    </row>
    <row r="70" spans="1:36" x14ac:dyDescent="0.25">
      <c r="A70" s="129"/>
      <c r="B70" s="49" t="s">
        <v>82</v>
      </c>
      <c r="C70" s="17">
        <v>0</v>
      </c>
      <c r="D70" s="17">
        <v>26.7</v>
      </c>
      <c r="E70" s="17">
        <v>0</v>
      </c>
      <c r="F70" s="17">
        <v>0</v>
      </c>
      <c r="G70" s="41">
        <v>0</v>
      </c>
      <c r="H70" s="17">
        <v>20</v>
      </c>
      <c r="I70" s="17">
        <v>0</v>
      </c>
      <c r="J70" s="17">
        <v>0</v>
      </c>
      <c r="K70" s="17">
        <v>0</v>
      </c>
      <c r="L70" s="17">
        <v>0</v>
      </c>
      <c r="M70" s="17">
        <v>53.3</v>
      </c>
      <c r="N70" s="17">
        <v>0</v>
      </c>
      <c r="O70" s="17">
        <v>0</v>
      </c>
      <c r="P70" s="17">
        <v>0</v>
      </c>
      <c r="Q70" s="17">
        <v>0</v>
      </c>
      <c r="R70" s="41">
        <v>0</v>
      </c>
      <c r="S70" s="41">
        <v>0</v>
      </c>
      <c r="T70" s="41">
        <v>0</v>
      </c>
      <c r="U70" s="41">
        <v>0</v>
      </c>
      <c r="V70" s="17">
        <v>0</v>
      </c>
      <c r="W70" s="17">
        <v>0</v>
      </c>
      <c r="X70" s="41">
        <v>0</v>
      </c>
      <c r="Y70" s="17">
        <v>0</v>
      </c>
      <c r="Z70" s="17">
        <v>0</v>
      </c>
      <c r="AA70" s="41">
        <v>0</v>
      </c>
      <c r="AB70" s="41">
        <v>0</v>
      </c>
      <c r="AC70" s="50">
        <v>60</v>
      </c>
      <c r="AD70" s="75" t="s">
        <v>3</v>
      </c>
      <c r="AE70" s="43">
        <f t="shared" si="1"/>
        <v>100</v>
      </c>
    </row>
    <row r="71" spans="1:36" x14ac:dyDescent="0.25">
      <c r="A71" s="129"/>
      <c r="B71" s="49" t="s">
        <v>84</v>
      </c>
      <c r="C71" s="17">
        <v>0</v>
      </c>
      <c r="D71" s="17">
        <v>27.1</v>
      </c>
      <c r="E71" s="17">
        <v>0</v>
      </c>
      <c r="F71" s="17">
        <v>0</v>
      </c>
      <c r="G71" s="41">
        <v>0</v>
      </c>
      <c r="H71" s="17">
        <v>0</v>
      </c>
      <c r="I71" s="17">
        <v>10.199999999999999</v>
      </c>
      <c r="J71" s="17">
        <v>0</v>
      </c>
      <c r="K71" s="17">
        <v>8.6</v>
      </c>
      <c r="L71" s="17">
        <v>0</v>
      </c>
      <c r="M71" s="17">
        <v>54.1</v>
      </c>
      <c r="N71" s="17">
        <v>0</v>
      </c>
      <c r="O71" s="17">
        <v>0</v>
      </c>
      <c r="P71" s="17">
        <v>0</v>
      </c>
      <c r="Q71" s="17">
        <v>0</v>
      </c>
      <c r="R71" s="41">
        <v>0</v>
      </c>
      <c r="S71" s="41">
        <v>0</v>
      </c>
      <c r="T71" s="41">
        <v>0</v>
      </c>
      <c r="U71" s="41">
        <v>0</v>
      </c>
      <c r="V71" s="17">
        <v>0</v>
      </c>
      <c r="W71" s="17">
        <v>0</v>
      </c>
      <c r="X71" s="41">
        <v>0</v>
      </c>
      <c r="Y71" s="17">
        <v>0</v>
      </c>
      <c r="Z71" s="17">
        <v>0</v>
      </c>
      <c r="AA71" s="41">
        <v>0</v>
      </c>
      <c r="AB71" s="41">
        <v>0</v>
      </c>
      <c r="AC71" s="50">
        <v>55.2</v>
      </c>
      <c r="AD71" s="75" t="s">
        <v>3</v>
      </c>
      <c r="AE71" s="43">
        <f t="shared" si="1"/>
        <v>100</v>
      </c>
    </row>
    <row r="72" spans="1:36" x14ac:dyDescent="0.25">
      <c r="A72" s="129"/>
      <c r="B72" s="49" t="s">
        <v>85</v>
      </c>
      <c r="C72" s="17">
        <v>0</v>
      </c>
      <c r="D72" s="17">
        <v>26.7</v>
      </c>
      <c r="E72" s="17">
        <v>0</v>
      </c>
      <c r="F72" s="17">
        <v>0</v>
      </c>
      <c r="G72" s="41">
        <v>0</v>
      </c>
      <c r="H72" s="17">
        <v>10</v>
      </c>
      <c r="I72" s="17">
        <v>10</v>
      </c>
      <c r="J72" s="17">
        <v>0</v>
      </c>
      <c r="K72" s="17">
        <v>0</v>
      </c>
      <c r="L72" s="17">
        <v>0</v>
      </c>
      <c r="M72" s="17">
        <v>53.3</v>
      </c>
      <c r="N72" s="17">
        <v>0</v>
      </c>
      <c r="O72" s="17">
        <v>0</v>
      </c>
      <c r="P72" s="17">
        <v>0</v>
      </c>
      <c r="Q72" s="17">
        <v>0</v>
      </c>
      <c r="R72" s="41">
        <v>0</v>
      </c>
      <c r="S72" s="41">
        <v>0</v>
      </c>
      <c r="T72" s="41">
        <v>0</v>
      </c>
      <c r="U72" s="41">
        <v>0</v>
      </c>
      <c r="V72" s="17">
        <v>0</v>
      </c>
      <c r="W72" s="17">
        <v>0</v>
      </c>
      <c r="X72" s="41">
        <v>0</v>
      </c>
      <c r="Y72" s="17">
        <v>0</v>
      </c>
      <c r="Z72" s="17">
        <v>0</v>
      </c>
      <c r="AA72" s="41">
        <v>0</v>
      </c>
      <c r="AB72" s="41">
        <v>0</v>
      </c>
      <c r="AC72" s="50">
        <v>52.3</v>
      </c>
      <c r="AD72" s="75" t="s">
        <v>3</v>
      </c>
      <c r="AE72" s="43">
        <f t="shared" si="1"/>
        <v>100</v>
      </c>
    </row>
    <row r="73" spans="1:36" s="1" customFormat="1" x14ac:dyDescent="0.25">
      <c r="A73" s="136"/>
      <c r="B73" s="51" t="s">
        <v>86</v>
      </c>
      <c r="C73" s="1">
        <v>0</v>
      </c>
      <c r="D73" s="1">
        <v>27.1</v>
      </c>
      <c r="E73" s="1">
        <v>0</v>
      </c>
      <c r="F73" s="1">
        <v>0</v>
      </c>
      <c r="G73" s="45">
        <v>0</v>
      </c>
      <c r="H73" s="1">
        <v>10.199999999999999</v>
      </c>
      <c r="I73" s="1">
        <v>0</v>
      </c>
      <c r="J73" s="1">
        <v>0</v>
      </c>
      <c r="K73" s="1">
        <v>8.6</v>
      </c>
      <c r="L73" s="1">
        <v>0</v>
      </c>
      <c r="M73" s="1">
        <v>54.1</v>
      </c>
      <c r="N73" s="1">
        <v>0</v>
      </c>
      <c r="O73" s="1">
        <v>0</v>
      </c>
      <c r="P73" s="1">
        <v>0</v>
      </c>
      <c r="Q73" s="1">
        <v>0</v>
      </c>
      <c r="R73" s="45">
        <v>0</v>
      </c>
      <c r="S73" s="45">
        <v>0</v>
      </c>
      <c r="T73" s="45">
        <v>0</v>
      </c>
      <c r="U73" s="45">
        <v>0</v>
      </c>
      <c r="V73" s="1">
        <v>0</v>
      </c>
      <c r="W73" s="1">
        <v>0</v>
      </c>
      <c r="X73" s="45">
        <v>0</v>
      </c>
      <c r="Y73" s="1">
        <v>0</v>
      </c>
      <c r="Z73" s="1">
        <v>0</v>
      </c>
      <c r="AA73" s="45">
        <v>0</v>
      </c>
      <c r="AB73" s="45">
        <v>0</v>
      </c>
      <c r="AC73" s="52">
        <v>55.7</v>
      </c>
      <c r="AD73" s="75" t="s">
        <v>3</v>
      </c>
      <c r="AE73" s="43">
        <f t="shared" si="1"/>
        <v>100</v>
      </c>
      <c r="AI73" s="46"/>
      <c r="AJ73" s="47"/>
    </row>
    <row r="74" spans="1:36" x14ac:dyDescent="0.25">
      <c r="A74" s="130" t="s">
        <v>96</v>
      </c>
      <c r="B74" s="49" t="s">
        <v>90</v>
      </c>
      <c r="C74" s="17">
        <v>8</v>
      </c>
      <c r="D74" s="17">
        <v>16.3</v>
      </c>
      <c r="E74" s="17">
        <v>0</v>
      </c>
      <c r="F74" s="17">
        <v>0</v>
      </c>
      <c r="G74" s="41">
        <v>0</v>
      </c>
      <c r="H74" s="17">
        <v>0</v>
      </c>
      <c r="I74" s="17">
        <v>0</v>
      </c>
      <c r="J74" s="17">
        <v>0</v>
      </c>
      <c r="K74" s="17">
        <v>19.399999999999999</v>
      </c>
      <c r="L74" s="17">
        <v>0</v>
      </c>
      <c r="M74" s="17">
        <v>56.3</v>
      </c>
      <c r="N74" s="17">
        <v>0</v>
      </c>
      <c r="O74" s="17">
        <v>0</v>
      </c>
      <c r="P74" s="17">
        <v>0</v>
      </c>
      <c r="Q74" s="17">
        <v>0</v>
      </c>
      <c r="R74" s="41">
        <v>0</v>
      </c>
      <c r="S74" s="41">
        <v>0</v>
      </c>
      <c r="T74" s="41">
        <v>0</v>
      </c>
      <c r="U74" s="17">
        <v>0</v>
      </c>
      <c r="V74" s="17">
        <v>0</v>
      </c>
      <c r="W74" s="17">
        <v>0</v>
      </c>
      <c r="X74" s="41">
        <v>0</v>
      </c>
      <c r="Y74" s="17">
        <v>0</v>
      </c>
      <c r="Z74" s="17">
        <v>0</v>
      </c>
      <c r="AA74" s="41">
        <v>0</v>
      </c>
      <c r="AB74" s="41">
        <v>0</v>
      </c>
      <c r="AC74" s="50">
        <v>75.5</v>
      </c>
      <c r="AD74" s="42" t="s">
        <v>3</v>
      </c>
      <c r="AE74" s="43">
        <f t="shared" si="1"/>
        <v>100</v>
      </c>
      <c r="AF74" s="17" t="s">
        <v>506</v>
      </c>
      <c r="AG74" s="17" t="s">
        <v>530</v>
      </c>
      <c r="AH74" s="17" t="s">
        <v>505</v>
      </c>
      <c r="AI74" s="43" t="s">
        <v>507</v>
      </c>
    </row>
    <row r="75" spans="1:36" x14ac:dyDescent="0.25">
      <c r="A75" s="129"/>
      <c r="B75" s="49" t="s">
        <v>91</v>
      </c>
      <c r="C75" s="17">
        <v>6.8</v>
      </c>
      <c r="D75" s="17">
        <v>13.9</v>
      </c>
      <c r="E75" s="17">
        <v>0</v>
      </c>
      <c r="F75" s="17">
        <v>0</v>
      </c>
      <c r="G75" s="41">
        <v>0</v>
      </c>
      <c r="H75" s="17">
        <v>0</v>
      </c>
      <c r="I75" s="17">
        <v>0</v>
      </c>
      <c r="J75" s="17">
        <v>0</v>
      </c>
      <c r="K75" s="17">
        <v>16.5</v>
      </c>
      <c r="L75" s="17">
        <v>0</v>
      </c>
      <c r="M75" s="17">
        <v>48</v>
      </c>
      <c r="N75" s="17">
        <v>0</v>
      </c>
      <c r="O75" s="17">
        <v>0</v>
      </c>
      <c r="P75" s="17">
        <v>0</v>
      </c>
      <c r="Q75" s="17">
        <v>0</v>
      </c>
      <c r="R75" s="41">
        <v>0</v>
      </c>
      <c r="S75" s="41">
        <v>0</v>
      </c>
      <c r="T75" s="41">
        <v>0</v>
      </c>
      <c r="U75" s="17">
        <v>14.8</v>
      </c>
      <c r="V75" s="17">
        <v>0</v>
      </c>
      <c r="W75" s="17">
        <v>0</v>
      </c>
      <c r="X75" s="41">
        <v>0</v>
      </c>
      <c r="Y75" s="17">
        <v>0</v>
      </c>
      <c r="Z75" s="17">
        <v>0</v>
      </c>
      <c r="AA75" s="41">
        <v>0</v>
      </c>
      <c r="AB75" s="41">
        <v>0</v>
      </c>
      <c r="AC75" s="50">
        <v>72.400000000000006</v>
      </c>
      <c r="AD75" s="42" t="s">
        <v>3</v>
      </c>
      <c r="AE75" s="43">
        <f t="shared" si="1"/>
        <v>100</v>
      </c>
    </row>
    <row r="76" spans="1:36" x14ac:dyDescent="0.25">
      <c r="A76" s="129"/>
      <c r="B76" s="49" t="s">
        <v>92</v>
      </c>
      <c r="C76" s="17">
        <v>5.8</v>
      </c>
      <c r="D76" s="17">
        <v>12</v>
      </c>
      <c r="E76" s="17">
        <v>0</v>
      </c>
      <c r="F76" s="17">
        <v>0</v>
      </c>
      <c r="G76" s="41">
        <v>0</v>
      </c>
      <c r="H76" s="17">
        <v>0</v>
      </c>
      <c r="I76" s="17">
        <v>0</v>
      </c>
      <c r="J76" s="17">
        <v>0</v>
      </c>
      <c r="K76" s="17">
        <v>14.2</v>
      </c>
      <c r="L76" s="17">
        <v>0</v>
      </c>
      <c r="M76" s="17">
        <v>41.2</v>
      </c>
      <c r="N76" s="17">
        <v>0</v>
      </c>
      <c r="O76" s="17">
        <v>0</v>
      </c>
      <c r="P76" s="17">
        <v>0</v>
      </c>
      <c r="Q76" s="17">
        <v>0</v>
      </c>
      <c r="R76" s="41">
        <v>0</v>
      </c>
      <c r="S76" s="41">
        <v>0</v>
      </c>
      <c r="T76" s="41">
        <v>0</v>
      </c>
      <c r="U76" s="17">
        <v>26.8</v>
      </c>
      <c r="V76" s="17">
        <v>0</v>
      </c>
      <c r="W76" s="17">
        <v>0</v>
      </c>
      <c r="X76" s="41">
        <v>0</v>
      </c>
      <c r="Y76" s="17">
        <v>0</v>
      </c>
      <c r="Z76" s="17">
        <v>0</v>
      </c>
      <c r="AA76" s="41">
        <v>0</v>
      </c>
      <c r="AB76" s="41">
        <v>0</v>
      </c>
      <c r="AC76" s="50">
        <v>69.7</v>
      </c>
      <c r="AD76" s="42" t="s">
        <v>3</v>
      </c>
      <c r="AE76" s="43">
        <f t="shared" si="1"/>
        <v>100</v>
      </c>
    </row>
    <row r="77" spans="1:36" x14ac:dyDescent="0.25">
      <c r="A77" s="129"/>
      <c r="B77" s="49" t="s">
        <v>93</v>
      </c>
      <c r="C77" s="17">
        <v>5</v>
      </c>
      <c r="D77" s="17">
        <v>10.3</v>
      </c>
      <c r="E77" s="17">
        <v>0</v>
      </c>
      <c r="F77" s="17">
        <v>0</v>
      </c>
      <c r="G77" s="41">
        <v>0</v>
      </c>
      <c r="H77" s="17">
        <v>0</v>
      </c>
      <c r="I77" s="17">
        <v>0</v>
      </c>
      <c r="J77" s="17">
        <v>0</v>
      </c>
      <c r="K77" s="17">
        <v>12.3</v>
      </c>
      <c r="L77" s="17">
        <v>0</v>
      </c>
      <c r="M77" s="17">
        <v>35.700000000000003</v>
      </c>
      <c r="N77" s="17">
        <v>0</v>
      </c>
      <c r="O77" s="17">
        <v>0</v>
      </c>
      <c r="P77" s="17">
        <v>0</v>
      </c>
      <c r="Q77" s="17">
        <v>0</v>
      </c>
      <c r="R77" s="41">
        <v>0</v>
      </c>
      <c r="S77" s="41">
        <v>0</v>
      </c>
      <c r="T77" s="41">
        <v>0</v>
      </c>
      <c r="U77" s="17">
        <v>36.700000000000003</v>
      </c>
      <c r="V77" s="17">
        <v>0</v>
      </c>
      <c r="W77" s="17">
        <v>0</v>
      </c>
      <c r="X77" s="41">
        <v>0</v>
      </c>
      <c r="Y77" s="17">
        <v>0</v>
      </c>
      <c r="Z77" s="17">
        <v>0</v>
      </c>
      <c r="AA77" s="41">
        <v>0</v>
      </c>
      <c r="AB77" s="41">
        <v>0</v>
      </c>
      <c r="AC77" s="50">
        <v>65.400000000000006</v>
      </c>
      <c r="AD77" s="42" t="s">
        <v>3</v>
      </c>
      <c r="AE77" s="43">
        <f t="shared" si="1"/>
        <v>100</v>
      </c>
    </row>
    <row r="78" spans="1:36" s="1" customFormat="1" x14ac:dyDescent="0.25">
      <c r="A78" s="136"/>
      <c r="B78" s="51" t="s">
        <v>94</v>
      </c>
      <c r="C78" s="1">
        <v>4.4000000000000004</v>
      </c>
      <c r="D78" s="1">
        <v>9</v>
      </c>
      <c r="E78" s="1">
        <v>0</v>
      </c>
      <c r="F78" s="1">
        <v>0</v>
      </c>
      <c r="G78" s="45">
        <v>0</v>
      </c>
      <c r="H78" s="1">
        <v>0</v>
      </c>
      <c r="I78" s="1">
        <v>0</v>
      </c>
      <c r="J78" s="1">
        <v>0</v>
      </c>
      <c r="K78" s="1">
        <v>10.6</v>
      </c>
      <c r="L78" s="1">
        <v>0</v>
      </c>
      <c r="M78" s="1">
        <v>30.9</v>
      </c>
      <c r="N78" s="1">
        <v>0</v>
      </c>
      <c r="O78" s="1">
        <v>0</v>
      </c>
      <c r="P78" s="1">
        <v>0</v>
      </c>
      <c r="Q78" s="1">
        <v>0</v>
      </c>
      <c r="R78" s="45">
        <v>0</v>
      </c>
      <c r="S78" s="45">
        <v>0</v>
      </c>
      <c r="T78" s="45">
        <v>0</v>
      </c>
      <c r="U78" s="1">
        <v>45.1</v>
      </c>
      <c r="V78" s="1">
        <v>0</v>
      </c>
      <c r="W78" s="1">
        <v>0</v>
      </c>
      <c r="X78" s="45">
        <v>0</v>
      </c>
      <c r="Y78" s="1">
        <v>0</v>
      </c>
      <c r="Z78" s="1">
        <v>0</v>
      </c>
      <c r="AA78" s="45">
        <v>0</v>
      </c>
      <c r="AB78" s="45">
        <v>0</v>
      </c>
      <c r="AC78" s="52">
        <v>60.2</v>
      </c>
      <c r="AD78" s="42" t="s">
        <v>3</v>
      </c>
      <c r="AE78" s="43">
        <f t="shared" si="1"/>
        <v>100</v>
      </c>
      <c r="AI78" s="46"/>
      <c r="AJ78" s="47"/>
    </row>
    <row r="79" spans="1:36" x14ac:dyDescent="0.25">
      <c r="A79" s="130" t="s">
        <v>110</v>
      </c>
      <c r="B79" s="49" t="s">
        <v>97</v>
      </c>
      <c r="C79" s="17">
        <v>0</v>
      </c>
      <c r="D79" s="17">
        <v>79.75</v>
      </c>
      <c r="E79" s="17">
        <v>0</v>
      </c>
      <c r="F79" s="17">
        <v>0</v>
      </c>
      <c r="G79" s="41">
        <v>0</v>
      </c>
      <c r="H79" s="17">
        <v>0</v>
      </c>
      <c r="I79" s="17">
        <v>0</v>
      </c>
      <c r="J79" s="17">
        <v>0</v>
      </c>
      <c r="K79" s="17">
        <v>20.25</v>
      </c>
      <c r="L79" s="17">
        <v>0</v>
      </c>
      <c r="M79" s="17">
        <v>0</v>
      </c>
      <c r="N79" s="17">
        <v>0</v>
      </c>
      <c r="O79" s="17">
        <v>0</v>
      </c>
      <c r="P79" s="17">
        <v>0</v>
      </c>
      <c r="Q79" s="17">
        <v>0</v>
      </c>
      <c r="R79" s="41">
        <v>0</v>
      </c>
      <c r="S79" s="41">
        <v>0</v>
      </c>
      <c r="T79" s="41">
        <v>0</v>
      </c>
      <c r="U79" s="17">
        <v>0</v>
      </c>
      <c r="V79" s="17">
        <v>0</v>
      </c>
      <c r="W79" s="17">
        <v>0</v>
      </c>
      <c r="X79" s="41">
        <v>0</v>
      </c>
      <c r="Y79" s="17">
        <v>0</v>
      </c>
      <c r="Z79" s="17">
        <v>0</v>
      </c>
      <c r="AA79" s="41">
        <v>0</v>
      </c>
      <c r="AB79" s="41">
        <v>0</v>
      </c>
      <c r="AC79" s="50">
        <v>29.5</v>
      </c>
      <c r="AD79" s="42" t="s">
        <v>3</v>
      </c>
      <c r="AE79" s="43">
        <f t="shared" si="1"/>
        <v>100</v>
      </c>
      <c r="AF79" s="17" t="s">
        <v>506</v>
      </c>
      <c r="AG79" s="17" t="s">
        <v>509</v>
      </c>
      <c r="AH79" s="17" t="s">
        <v>505</v>
      </c>
      <c r="AI79" s="43" t="s">
        <v>507</v>
      </c>
    </row>
    <row r="80" spans="1:36" x14ac:dyDescent="0.25">
      <c r="A80" s="129"/>
      <c r="B80" s="49" t="s">
        <v>98</v>
      </c>
      <c r="C80" s="17">
        <v>5.38</v>
      </c>
      <c r="D80" s="17">
        <v>74.180000000000007</v>
      </c>
      <c r="E80" s="17">
        <v>0</v>
      </c>
      <c r="F80" s="17">
        <v>0</v>
      </c>
      <c r="G80" s="41">
        <v>0</v>
      </c>
      <c r="H80" s="17">
        <v>0</v>
      </c>
      <c r="I80" s="17">
        <v>0</v>
      </c>
      <c r="J80" s="17">
        <v>0</v>
      </c>
      <c r="K80" s="17">
        <v>20.43</v>
      </c>
      <c r="L80" s="17">
        <v>0</v>
      </c>
      <c r="M80" s="17">
        <v>0</v>
      </c>
      <c r="N80" s="17">
        <v>0</v>
      </c>
      <c r="O80" s="17">
        <v>0</v>
      </c>
      <c r="P80" s="17">
        <v>0</v>
      </c>
      <c r="Q80" s="17">
        <v>0</v>
      </c>
      <c r="R80" s="41">
        <v>0</v>
      </c>
      <c r="S80" s="41">
        <v>0</v>
      </c>
      <c r="T80" s="41">
        <v>0</v>
      </c>
      <c r="U80" s="17">
        <v>0</v>
      </c>
      <c r="V80" s="17">
        <v>0</v>
      </c>
      <c r="W80" s="17">
        <v>0</v>
      </c>
      <c r="X80" s="41">
        <v>0</v>
      </c>
      <c r="Y80" s="17">
        <v>0</v>
      </c>
      <c r="Z80" s="17">
        <v>0</v>
      </c>
      <c r="AA80" s="41">
        <v>0</v>
      </c>
      <c r="AB80" s="41">
        <v>0</v>
      </c>
      <c r="AC80" s="50">
        <v>24.2</v>
      </c>
      <c r="AD80" s="42" t="s">
        <v>3</v>
      </c>
      <c r="AE80" s="43">
        <f t="shared" si="1"/>
        <v>99.990000000000009</v>
      </c>
    </row>
    <row r="81" spans="1:36" x14ac:dyDescent="0.25">
      <c r="A81" s="129"/>
      <c r="B81" s="49" t="s">
        <v>99</v>
      </c>
      <c r="C81" s="17">
        <v>10.48</v>
      </c>
      <c r="D81" s="17">
        <v>69.37</v>
      </c>
      <c r="E81" s="17">
        <v>0</v>
      </c>
      <c r="F81" s="17">
        <v>0</v>
      </c>
      <c r="G81" s="41">
        <v>0</v>
      </c>
      <c r="H81" s="17">
        <v>0</v>
      </c>
      <c r="I81" s="17">
        <v>0</v>
      </c>
      <c r="J81" s="17">
        <v>0</v>
      </c>
      <c r="K81" s="17">
        <v>20.149999999999999</v>
      </c>
      <c r="L81" s="17">
        <v>0</v>
      </c>
      <c r="M81" s="17">
        <v>0</v>
      </c>
      <c r="N81" s="17">
        <v>0</v>
      </c>
      <c r="O81" s="17">
        <v>0</v>
      </c>
      <c r="P81" s="17">
        <v>0</v>
      </c>
      <c r="Q81" s="17">
        <v>0</v>
      </c>
      <c r="R81" s="41">
        <v>0</v>
      </c>
      <c r="S81" s="41">
        <v>0</v>
      </c>
      <c r="T81" s="41">
        <v>0</v>
      </c>
      <c r="U81" s="17">
        <v>0</v>
      </c>
      <c r="V81" s="17">
        <v>0</v>
      </c>
      <c r="W81" s="17">
        <v>0</v>
      </c>
      <c r="X81" s="41">
        <v>0</v>
      </c>
      <c r="Y81" s="17">
        <v>0</v>
      </c>
      <c r="Z81" s="17">
        <v>0</v>
      </c>
      <c r="AA81" s="41">
        <v>0</v>
      </c>
      <c r="AB81" s="41">
        <v>0</v>
      </c>
      <c r="AC81" s="50">
        <v>18.5</v>
      </c>
      <c r="AD81" s="42" t="s">
        <v>3</v>
      </c>
      <c r="AE81" s="43">
        <f t="shared" si="1"/>
        <v>100</v>
      </c>
    </row>
    <row r="82" spans="1:36" x14ac:dyDescent="0.25">
      <c r="A82" s="129"/>
      <c r="B82" s="49" t="s">
        <v>100</v>
      </c>
      <c r="C82" s="17">
        <v>15.34</v>
      </c>
      <c r="D82" s="17">
        <v>64.66</v>
      </c>
      <c r="E82" s="17">
        <v>0</v>
      </c>
      <c r="F82" s="17">
        <v>0</v>
      </c>
      <c r="G82" s="41">
        <v>0</v>
      </c>
      <c r="H82" s="17">
        <v>0</v>
      </c>
      <c r="I82" s="17">
        <v>0</v>
      </c>
      <c r="J82" s="17">
        <v>0</v>
      </c>
      <c r="K82" s="17">
        <v>20</v>
      </c>
      <c r="L82" s="17">
        <v>0</v>
      </c>
      <c r="M82" s="17">
        <v>0</v>
      </c>
      <c r="N82" s="17">
        <v>0</v>
      </c>
      <c r="O82" s="17">
        <v>0</v>
      </c>
      <c r="P82" s="17">
        <v>0</v>
      </c>
      <c r="Q82" s="17">
        <v>0</v>
      </c>
      <c r="R82" s="41">
        <v>0</v>
      </c>
      <c r="S82" s="41">
        <v>0</v>
      </c>
      <c r="T82" s="41">
        <v>0</v>
      </c>
      <c r="U82" s="17">
        <v>0</v>
      </c>
      <c r="V82" s="17">
        <v>0</v>
      </c>
      <c r="W82" s="17">
        <v>0</v>
      </c>
      <c r="X82" s="41">
        <v>0</v>
      </c>
      <c r="Y82" s="17">
        <v>0</v>
      </c>
      <c r="Z82" s="17">
        <v>0</v>
      </c>
      <c r="AA82" s="41">
        <v>0</v>
      </c>
      <c r="AB82" s="41">
        <v>0</v>
      </c>
      <c r="AC82" s="50">
        <v>13.6</v>
      </c>
      <c r="AD82" s="42" t="s">
        <v>3</v>
      </c>
      <c r="AE82" s="43">
        <f t="shared" si="1"/>
        <v>100</v>
      </c>
    </row>
    <row r="83" spans="1:36" x14ac:dyDescent="0.25">
      <c r="A83" s="129"/>
      <c r="B83" s="49" t="s">
        <v>101</v>
      </c>
      <c r="C83" s="17">
        <v>20.68</v>
      </c>
      <c r="D83" s="17">
        <v>59.69</v>
      </c>
      <c r="E83" s="17">
        <v>0</v>
      </c>
      <c r="F83" s="17">
        <v>0</v>
      </c>
      <c r="G83" s="41">
        <v>0</v>
      </c>
      <c r="H83" s="17">
        <v>0</v>
      </c>
      <c r="I83" s="17">
        <v>0</v>
      </c>
      <c r="J83" s="17">
        <v>0</v>
      </c>
      <c r="K83" s="17">
        <v>19.63</v>
      </c>
      <c r="L83" s="17">
        <v>0</v>
      </c>
      <c r="M83" s="17">
        <v>0</v>
      </c>
      <c r="N83" s="17">
        <v>0</v>
      </c>
      <c r="O83" s="17">
        <v>0</v>
      </c>
      <c r="P83" s="17">
        <v>0</v>
      </c>
      <c r="Q83" s="17">
        <v>0</v>
      </c>
      <c r="R83" s="41">
        <v>0</v>
      </c>
      <c r="S83" s="41">
        <v>0</v>
      </c>
      <c r="T83" s="41">
        <v>0</v>
      </c>
      <c r="U83" s="17">
        <v>0</v>
      </c>
      <c r="V83" s="17">
        <v>0</v>
      </c>
      <c r="W83" s="17">
        <v>0</v>
      </c>
      <c r="X83" s="41">
        <v>0</v>
      </c>
      <c r="Y83" s="17">
        <v>0</v>
      </c>
      <c r="Z83" s="17">
        <v>0</v>
      </c>
      <c r="AA83" s="41">
        <v>0</v>
      </c>
      <c r="AB83" s="41">
        <v>0</v>
      </c>
      <c r="AC83" s="50">
        <v>10</v>
      </c>
      <c r="AD83" s="42" t="s">
        <v>3</v>
      </c>
      <c r="AE83" s="43">
        <f t="shared" si="1"/>
        <v>100</v>
      </c>
    </row>
    <row r="84" spans="1:36" x14ac:dyDescent="0.25">
      <c r="A84" s="129"/>
      <c r="B84" s="49" t="s">
        <v>102</v>
      </c>
      <c r="C84" s="17">
        <v>25.69</v>
      </c>
      <c r="D84" s="17">
        <v>54.55</v>
      </c>
      <c r="E84" s="17">
        <v>0</v>
      </c>
      <c r="F84" s="17">
        <v>0</v>
      </c>
      <c r="G84" s="41">
        <v>0</v>
      </c>
      <c r="H84" s="17">
        <v>0</v>
      </c>
      <c r="I84" s="17">
        <v>0</v>
      </c>
      <c r="J84" s="17">
        <v>0</v>
      </c>
      <c r="K84" s="17">
        <v>19.760000000000002</v>
      </c>
      <c r="L84" s="17">
        <v>0</v>
      </c>
      <c r="M84" s="17">
        <v>0</v>
      </c>
      <c r="N84" s="17">
        <v>0</v>
      </c>
      <c r="O84" s="17">
        <v>0</v>
      </c>
      <c r="P84" s="17">
        <v>0</v>
      </c>
      <c r="Q84" s="17">
        <v>0</v>
      </c>
      <c r="R84" s="41">
        <v>0</v>
      </c>
      <c r="S84" s="41">
        <v>0</v>
      </c>
      <c r="T84" s="41">
        <v>0</v>
      </c>
      <c r="U84" s="17">
        <v>0</v>
      </c>
      <c r="V84" s="17">
        <v>0</v>
      </c>
      <c r="W84" s="17">
        <v>0</v>
      </c>
      <c r="X84" s="41">
        <v>0</v>
      </c>
      <c r="Y84" s="17">
        <v>0</v>
      </c>
      <c r="Z84" s="17">
        <v>0</v>
      </c>
      <c r="AA84" s="41">
        <v>0</v>
      </c>
      <c r="AB84" s="41">
        <v>0</v>
      </c>
      <c r="AC84" s="50">
        <v>8</v>
      </c>
      <c r="AD84" s="42" t="s">
        <v>3</v>
      </c>
      <c r="AE84" s="43">
        <f t="shared" si="1"/>
        <v>100</v>
      </c>
    </row>
    <row r="85" spans="1:36" x14ac:dyDescent="0.25">
      <c r="A85" s="129"/>
      <c r="B85" s="49" t="s">
        <v>103</v>
      </c>
      <c r="C85" s="17">
        <v>20.47</v>
      </c>
      <c r="D85" s="17">
        <v>64.52</v>
      </c>
      <c r="E85" s="17">
        <v>0</v>
      </c>
      <c r="F85" s="17">
        <v>0</v>
      </c>
      <c r="G85" s="41">
        <v>0</v>
      </c>
      <c r="H85" s="17">
        <v>0</v>
      </c>
      <c r="I85" s="17">
        <v>0</v>
      </c>
      <c r="J85" s="17">
        <v>0</v>
      </c>
      <c r="K85" s="17">
        <v>15.01</v>
      </c>
      <c r="L85" s="17">
        <v>0</v>
      </c>
      <c r="M85" s="17">
        <v>0</v>
      </c>
      <c r="N85" s="17">
        <v>0</v>
      </c>
      <c r="O85" s="17">
        <v>0</v>
      </c>
      <c r="P85" s="17">
        <v>0</v>
      </c>
      <c r="Q85" s="17">
        <v>0</v>
      </c>
      <c r="R85" s="41">
        <v>0</v>
      </c>
      <c r="S85" s="41">
        <v>0</v>
      </c>
      <c r="T85" s="41">
        <v>0</v>
      </c>
      <c r="U85" s="17">
        <v>0</v>
      </c>
      <c r="V85" s="17">
        <v>0</v>
      </c>
      <c r="W85" s="17">
        <v>0</v>
      </c>
      <c r="X85" s="41">
        <v>0</v>
      </c>
      <c r="Y85" s="17">
        <v>0</v>
      </c>
      <c r="Z85" s="17">
        <v>0</v>
      </c>
      <c r="AA85" s="41">
        <v>0</v>
      </c>
      <c r="AB85" s="41">
        <v>0</v>
      </c>
      <c r="AC85" s="50">
        <v>9.4</v>
      </c>
      <c r="AD85" s="42" t="s">
        <v>3</v>
      </c>
      <c r="AE85" s="43">
        <f t="shared" si="1"/>
        <v>100</v>
      </c>
    </row>
    <row r="86" spans="1:36" x14ac:dyDescent="0.25">
      <c r="A86" s="129"/>
      <c r="B86" s="49" t="s">
        <v>104</v>
      </c>
      <c r="C86" s="17">
        <v>20.6</v>
      </c>
      <c r="D86" s="17">
        <v>54.04</v>
      </c>
      <c r="E86" s="17">
        <v>0</v>
      </c>
      <c r="F86" s="17">
        <v>0</v>
      </c>
      <c r="G86" s="41">
        <v>0</v>
      </c>
      <c r="H86" s="17">
        <v>0</v>
      </c>
      <c r="I86" s="17">
        <v>0</v>
      </c>
      <c r="J86" s="17">
        <v>0</v>
      </c>
      <c r="K86" s="17">
        <v>25.36</v>
      </c>
      <c r="L86" s="17">
        <v>0</v>
      </c>
      <c r="M86" s="17">
        <v>0</v>
      </c>
      <c r="N86" s="17">
        <v>0</v>
      </c>
      <c r="O86" s="17">
        <v>0</v>
      </c>
      <c r="P86" s="17">
        <v>0</v>
      </c>
      <c r="Q86" s="17">
        <v>0</v>
      </c>
      <c r="R86" s="41">
        <v>0</v>
      </c>
      <c r="S86" s="41">
        <v>0</v>
      </c>
      <c r="T86" s="41">
        <v>0</v>
      </c>
      <c r="U86" s="17">
        <v>0</v>
      </c>
      <c r="V86" s="17">
        <v>0</v>
      </c>
      <c r="W86" s="17">
        <v>0</v>
      </c>
      <c r="X86" s="41">
        <v>0</v>
      </c>
      <c r="Y86" s="17">
        <v>0</v>
      </c>
      <c r="Z86" s="17">
        <v>0</v>
      </c>
      <c r="AA86" s="41">
        <v>0</v>
      </c>
      <c r="AB86" s="41">
        <v>0</v>
      </c>
      <c r="AC86" s="50">
        <v>13.1</v>
      </c>
      <c r="AD86" s="42" t="s">
        <v>3</v>
      </c>
      <c r="AE86" s="43">
        <f t="shared" si="1"/>
        <v>100</v>
      </c>
    </row>
    <row r="87" spans="1:36" x14ac:dyDescent="0.25">
      <c r="A87" s="129"/>
      <c r="B87" s="49" t="s">
        <v>105</v>
      </c>
      <c r="C87" s="17">
        <v>20.190000000000001</v>
      </c>
      <c r="D87" s="17">
        <v>49.7</v>
      </c>
      <c r="E87" s="17">
        <v>0</v>
      </c>
      <c r="F87" s="17">
        <v>0</v>
      </c>
      <c r="G87" s="41">
        <v>0</v>
      </c>
      <c r="H87" s="17">
        <v>0</v>
      </c>
      <c r="I87" s="17">
        <v>0</v>
      </c>
      <c r="J87" s="17">
        <v>0</v>
      </c>
      <c r="K87" s="17">
        <v>30.11</v>
      </c>
      <c r="L87" s="17">
        <v>0</v>
      </c>
      <c r="M87" s="17">
        <v>0</v>
      </c>
      <c r="N87" s="17">
        <v>0</v>
      </c>
      <c r="O87" s="17">
        <v>0</v>
      </c>
      <c r="P87" s="17">
        <v>0</v>
      </c>
      <c r="Q87" s="17">
        <v>0</v>
      </c>
      <c r="R87" s="41">
        <v>0</v>
      </c>
      <c r="S87" s="41">
        <v>0</v>
      </c>
      <c r="T87" s="41">
        <v>0</v>
      </c>
      <c r="U87" s="17">
        <v>0</v>
      </c>
      <c r="V87" s="17">
        <v>0</v>
      </c>
      <c r="W87" s="17">
        <v>0</v>
      </c>
      <c r="X87" s="41">
        <v>0</v>
      </c>
      <c r="Y87" s="17">
        <v>0</v>
      </c>
      <c r="Z87" s="17">
        <v>0</v>
      </c>
      <c r="AA87" s="41">
        <v>0</v>
      </c>
      <c r="AB87" s="41">
        <v>0</v>
      </c>
      <c r="AC87" s="50">
        <v>19.399999999999999</v>
      </c>
      <c r="AD87" s="42" t="s">
        <v>3</v>
      </c>
      <c r="AE87" s="43">
        <f t="shared" si="1"/>
        <v>100</v>
      </c>
    </row>
    <row r="88" spans="1:36" x14ac:dyDescent="0.25">
      <c r="A88" s="129"/>
      <c r="B88" s="49" t="s">
        <v>106</v>
      </c>
      <c r="C88" s="17">
        <v>20.23</v>
      </c>
      <c r="D88" s="17">
        <v>44.82</v>
      </c>
      <c r="E88" s="17">
        <v>0</v>
      </c>
      <c r="F88" s="17">
        <v>0</v>
      </c>
      <c r="G88" s="41">
        <v>0</v>
      </c>
      <c r="H88" s="17">
        <v>0</v>
      </c>
      <c r="I88" s="17">
        <v>0</v>
      </c>
      <c r="J88" s="17">
        <v>0</v>
      </c>
      <c r="K88" s="17">
        <v>34.950000000000003</v>
      </c>
      <c r="L88" s="17">
        <v>0</v>
      </c>
      <c r="M88" s="17">
        <v>0</v>
      </c>
      <c r="N88" s="17">
        <v>0</v>
      </c>
      <c r="O88" s="17">
        <v>0</v>
      </c>
      <c r="P88" s="17">
        <v>0</v>
      </c>
      <c r="Q88" s="17">
        <v>0</v>
      </c>
      <c r="R88" s="41">
        <v>0</v>
      </c>
      <c r="S88" s="41">
        <v>0</v>
      </c>
      <c r="T88" s="41">
        <v>0</v>
      </c>
      <c r="U88" s="17">
        <v>0</v>
      </c>
      <c r="V88" s="17">
        <v>0</v>
      </c>
      <c r="W88" s="17">
        <v>0</v>
      </c>
      <c r="X88" s="41">
        <v>0</v>
      </c>
      <c r="Y88" s="17">
        <v>0</v>
      </c>
      <c r="Z88" s="17">
        <v>0</v>
      </c>
      <c r="AA88" s="41">
        <v>0</v>
      </c>
      <c r="AB88" s="41">
        <v>0</v>
      </c>
      <c r="AC88" s="50">
        <v>22.8</v>
      </c>
      <c r="AD88" s="42" t="s">
        <v>3</v>
      </c>
      <c r="AE88" s="43">
        <f t="shared" si="1"/>
        <v>100</v>
      </c>
    </row>
    <row r="89" spans="1:36" x14ac:dyDescent="0.25">
      <c r="A89" s="129"/>
      <c r="B89" s="49" t="s">
        <v>107</v>
      </c>
      <c r="C89" s="17">
        <v>20.43</v>
      </c>
      <c r="D89" s="17">
        <v>39.89</v>
      </c>
      <c r="E89" s="17">
        <v>0</v>
      </c>
      <c r="F89" s="17">
        <v>0</v>
      </c>
      <c r="G89" s="41">
        <v>0</v>
      </c>
      <c r="H89" s="17">
        <v>0</v>
      </c>
      <c r="I89" s="17">
        <v>0</v>
      </c>
      <c r="J89" s="17">
        <v>0</v>
      </c>
      <c r="K89" s="17">
        <v>39.68</v>
      </c>
      <c r="L89" s="17">
        <v>0</v>
      </c>
      <c r="M89" s="17">
        <v>0</v>
      </c>
      <c r="N89" s="17">
        <v>0</v>
      </c>
      <c r="O89" s="17">
        <v>0</v>
      </c>
      <c r="P89" s="17">
        <v>0</v>
      </c>
      <c r="Q89" s="17">
        <v>0</v>
      </c>
      <c r="R89" s="41">
        <v>0</v>
      </c>
      <c r="S89" s="41">
        <v>0</v>
      </c>
      <c r="T89" s="41">
        <v>0</v>
      </c>
      <c r="U89" s="17">
        <v>0</v>
      </c>
      <c r="V89" s="17">
        <v>0</v>
      </c>
      <c r="W89" s="17">
        <v>0</v>
      </c>
      <c r="X89" s="41">
        <v>0</v>
      </c>
      <c r="Y89" s="17">
        <v>0</v>
      </c>
      <c r="Z89" s="17">
        <v>0</v>
      </c>
      <c r="AA89" s="41">
        <v>0</v>
      </c>
      <c r="AB89" s="41">
        <v>0</v>
      </c>
      <c r="AC89" s="50">
        <v>18.600000000000001</v>
      </c>
      <c r="AD89" s="42" t="s">
        <v>3</v>
      </c>
      <c r="AE89" s="43">
        <f t="shared" si="1"/>
        <v>100</v>
      </c>
    </row>
    <row r="90" spans="1:36" x14ac:dyDescent="0.25">
      <c r="A90" s="129"/>
      <c r="B90" s="49" t="s">
        <v>108</v>
      </c>
      <c r="C90" s="17">
        <v>20.38</v>
      </c>
      <c r="D90" s="17">
        <v>34.71</v>
      </c>
      <c r="E90" s="17">
        <v>0</v>
      </c>
      <c r="F90" s="17">
        <v>0</v>
      </c>
      <c r="G90" s="41">
        <v>0</v>
      </c>
      <c r="H90" s="17">
        <v>0</v>
      </c>
      <c r="I90" s="17">
        <v>0</v>
      </c>
      <c r="J90" s="17">
        <v>0</v>
      </c>
      <c r="K90" s="17">
        <v>44.91</v>
      </c>
      <c r="L90" s="17">
        <v>0</v>
      </c>
      <c r="M90" s="17">
        <v>0</v>
      </c>
      <c r="N90" s="17">
        <v>0</v>
      </c>
      <c r="O90" s="17">
        <v>0</v>
      </c>
      <c r="P90" s="17">
        <v>0</v>
      </c>
      <c r="Q90" s="17">
        <v>0</v>
      </c>
      <c r="R90" s="41">
        <v>0</v>
      </c>
      <c r="S90" s="41">
        <v>0</v>
      </c>
      <c r="T90" s="41">
        <v>0</v>
      </c>
      <c r="U90" s="17">
        <v>0</v>
      </c>
      <c r="V90" s="17">
        <v>0</v>
      </c>
      <c r="W90" s="17">
        <v>0</v>
      </c>
      <c r="X90" s="41">
        <v>0</v>
      </c>
      <c r="Y90" s="17">
        <v>0</v>
      </c>
      <c r="Z90" s="17">
        <v>0</v>
      </c>
      <c r="AA90" s="41">
        <v>0</v>
      </c>
      <c r="AB90" s="41">
        <v>0</v>
      </c>
      <c r="AC90" s="50">
        <v>12.3</v>
      </c>
      <c r="AD90" s="42" t="s">
        <v>3</v>
      </c>
      <c r="AE90" s="43">
        <f t="shared" si="1"/>
        <v>100</v>
      </c>
    </row>
    <row r="91" spans="1:36" s="1" customFormat="1" x14ac:dyDescent="0.25">
      <c r="A91" s="136"/>
      <c r="B91" s="51" t="s">
        <v>109</v>
      </c>
      <c r="C91" s="1">
        <v>20.61</v>
      </c>
      <c r="D91" s="1">
        <v>29.88</v>
      </c>
      <c r="E91" s="1">
        <v>0</v>
      </c>
      <c r="F91" s="1">
        <v>0</v>
      </c>
      <c r="G91" s="45">
        <v>0</v>
      </c>
      <c r="H91" s="1">
        <v>0</v>
      </c>
      <c r="I91" s="1">
        <v>0</v>
      </c>
      <c r="J91" s="1">
        <v>0</v>
      </c>
      <c r="K91" s="1">
        <v>49.51</v>
      </c>
      <c r="L91" s="1">
        <v>0</v>
      </c>
      <c r="M91" s="1">
        <v>0</v>
      </c>
      <c r="N91" s="1">
        <v>0</v>
      </c>
      <c r="O91" s="1">
        <v>0</v>
      </c>
      <c r="P91" s="1">
        <v>0</v>
      </c>
      <c r="Q91" s="1">
        <v>0</v>
      </c>
      <c r="R91" s="45">
        <v>0</v>
      </c>
      <c r="S91" s="45">
        <v>0</v>
      </c>
      <c r="T91" s="45">
        <v>0</v>
      </c>
      <c r="U91" s="1">
        <v>0</v>
      </c>
      <c r="V91" s="1">
        <v>0</v>
      </c>
      <c r="W91" s="1">
        <v>0</v>
      </c>
      <c r="X91" s="45">
        <v>0</v>
      </c>
      <c r="Y91" s="1">
        <v>0</v>
      </c>
      <c r="Z91" s="1">
        <v>0</v>
      </c>
      <c r="AA91" s="45">
        <v>0</v>
      </c>
      <c r="AB91" s="45">
        <v>0</v>
      </c>
      <c r="AC91" s="52">
        <v>4</v>
      </c>
      <c r="AD91" s="42" t="s">
        <v>3</v>
      </c>
      <c r="AE91" s="43">
        <f t="shared" si="1"/>
        <v>100</v>
      </c>
      <c r="AI91" s="46"/>
      <c r="AJ91" s="47"/>
    </row>
    <row r="92" spans="1:36" x14ac:dyDescent="0.25">
      <c r="A92" s="130" t="s">
        <v>121</v>
      </c>
      <c r="B92" s="49" t="s">
        <v>111</v>
      </c>
      <c r="C92" s="17">
        <v>8</v>
      </c>
      <c r="D92" s="17">
        <v>7</v>
      </c>
      <c r="E92" s="17">
        <v>0</v>
      </c>
      <c r="F92" s="17">
        <v>0</v>
      </c>
      <c r="G92" s="41">
        <v>0</v>
      </c>
      <c r="H92" s="17">
        <v>0</v>
      </c>
      <c r="I92" s="17">
        <v>0</v>
      </c>
      <c r="J92" s="17">
        <v>0</v>
      </c>
      <c r="K92" s="17">
        <v>20</v>
      </c>
      <c r="L92" s="17">
        <v>0</v>
      </c>
      <c r="M92" s="17">
        <v>65</v>
      </c>
      <c r="N92" s="17">
        <v>0</v>
      </c>
      <c r="O92" s="17">
        <v>0</v>
      </c>
      <c r="P92" s="17">
        <v>0</v>
      </c>
      <c r="Q92" s="17">
        <v>0</v>
      </c>
      <c r="R92" s="41">
        <v>0</v>
      </c>
      <c r="S92" s="41">
        <v>0</v>
      </c>
      <c r="T92" s="41">
        <v>0</v>
      </c>
      <c r="U92" s="17">
        <v>0</v>
      </c>
      <c r="V92" s="17">
        <v>0</v>
      </c>
      <c r="W92" s="17">
        <v>0</v>
      </c>
      <c r="X92" s="41">
        <v>0</v>
      </c>
      <c r="Y92" s="17">
        <v>0</v>
      </c>
      <c r="Z92" s="17">
        <v>0</v>
      </c>
      <c r="AA92" s="41">
        <v>0</v>
      </c>
      <c r="AB92" s="41">
        <v>0</v>
      </c>
      <c r="AC92" s="50">
        <v>62</v>
      </c>
      <c r="AD92" s="75" t="s">
        <v>3</v>
      </c>
      <c r="AE92" s="43">
        <f t="shared" si="1"/>
        <v>100</v>
      </c>
      <c r="AF92" s="17" t="s">
        <v>504</v>
      </c>
      <c r="AI92" s="43" t="s">
        <v>507</v>
      </c>
    </row>
    <row r="93" spans="1:36" x14ac:dyDescent="0.25">
      <c r="A93" s="129"/>
      <c r="B93" s="49" t="s">
        <v>112</v>
      </c>
      <c r="C93" s="17">
        <v>8</v>
      </c>
      <c r="D93" s="17">
        <v>7</v>
      </c>
      <c r="E93" s="17">
        <v>5</v>
      </c>
      <c r="F93" s="17">
        <v>0</v>
      </c>
      <c r="G93" s="41">
        <v>0</v>
      </c>
      <c r="H93" s="17">
        <v>0</v>
      </c>
      <c r="I93" s="17">
        <v>0</v>
      </c>
      <c r="J93" s="17">
        <v>0</v>
      </c>
      <c r="K93" s="17">
        <v>15</v>
      </c>
      <c r="L93" s="17">
        <v>0</v>
      </c>
      <c r="M93" s="17">
        <v>65</v>
      </c>
      <c r="N93" s="17">
        <v>0</v>
      </c>
      <c r="O93" s="17">
        <v>0</v>
      </c>
      <c r="P93" s="17">
        <v>0</v>
      </c>
      <c r="Q93" s="17">
        <v>0</v>
      </c>
      <c r="R93" s="41">
        <v>0</v>
      </c>
      <c r="S93" s="41">
        <v>0</v>
      </c>
      <c r="T93" s="41">
        <v>0</v>
      </c>
      <c r="U93" s="17">
        <v>0</v>
      </c>
      <c r="V93" s="17">
        <v>0</v>
      </c>
      <c r="W93" s="17">
        <v>0</v>
      </c>
      <c r="X93" s="41">
        <v>0</v>
      </c>
      <c r="Y93" s="17">
        <v>0</v>
      </c>
      <c r="Z93" s="17">
        <v>0</v>
      </c>
      <c r="AA93" s="41">
        <v>0</v>
      </c>
      <c r="AB93" s="41">
        <v>0</v>
      </c>
      <c r="AC93" s="50">
        <v>44</v>
      </c>
      <c r="AD93" s="75" t="s">
        <v>3</v>
      </c>
      <c r="AE93" s="43">
        <f t="shared" si="1"/>
        <v>100</v>
      </c>
    </row>
    <row r="94" spans="1:36" x14ac:dyDescent="0.25">
      <c r="A94" s="129"/>
      <c r="B94" s="49" t="s">
        <v>113</v>
      </c>
      <c r="C94" s="17">
        <v>8</v>
      </c>
      <c r="D94" s="17">
        <v>7</v>
      </c>
      <c r="E94" s="17">
        <v>10</v>
      </c>
      <c r="F94" s="17">
        <v>0</v>
      </c>
      <c r="G94" s="41">
        <v>0</v>
      </c>
      <c r="H94" s="17">
        <v>0</v>
      </c>
      <c r="I94" s="17">
        <v>0</v>
      </c>
      <c r="J94" s="17">
        <v>0</v>
      </c>
      <c r="K94" s="17">
        <v>10</v>
      </c>
      <c r="L94" s="17">
        <v>0</v>
      </c>
      <c r="M94" s="17">
        <v>65</v>
      </c>
      <c r="N94" s="17">
        <v>0</v>
      </c>
      <c r="O94" s="17">
        <v>0</v>
      </c>
      <c r="P94" s="17">
        <v>0</v>
      </c>
      <c r="Q94" s="17">
        <v>0</v>
      </c>
      <c r="R94" s="41">
        <v>0</v>
      </c>
      <c r="S94" s="41">
        <v>0</v>
      </c>
      <c r="T94" s="41">
        <v>0</v>
      </c>
      <c r="U94" s="17">
        <v>0</v>
      </c>
      <c r="V94" s="17">
        <v>0</v>
      </c>
      <c r="W94" s="17">
        <v>0</v>
      </c>
      <c r="X94" s="41">
        <v>0</v>
      </c>
      <c r="Y94" s="17">
        <v>0</v>
      </c>
      <c r="Z94" s="17">
        <v>0</v>
      </c>
      <c r="AA94" s="41">
        <v>0</v>
      </c>
      <c r="AB94" s="41">
        <v>0</v>
      </c>
      <c r="AC94" s="50">
        <v>28</v>
      </c>
      <c r="AD94" s="75" t="s">
        <v>3</v>
      </c>
      <c r="AE94" s="43">
        <f t="shared" si="1"/>
        <v>100</v>
      </c>
    </row>
    <row r="95" spans="1:36" x14ac:dyDescent="0.25">
      <c r="A95" s="129"/>
      <c r="B95" s="49" t="s">
        <v>115</v>
      </c>
      <c r="C95" s="17">
        <v>8</v>
      </c>
      <c r="D95" s="17">
        <v>7</v>
      </c>
      <c r="E95" s="17">
        <v>15</v>
      </c>
      <c r="F95" s="17">
        <v>0</v>
      </c>
      <c r="G95" s="41">
        <v>0</v>
      </c>
      <c r="H95" s="17">
        <v>0</v>
      </c>
      <c r="I95" s="17">
        <v>0</v>
      </c>
      <c r="J95" s="17">
        <v>0</v>
      </c>
      <c r="K95" s="17">
        <v>5</v>
      </c>
      <c r="L95" s="17">
        <v>0</v>
      </c>
      <c r="M95" s="17">
        <v>65</v>
      </c>
      <c r="N95" s="17">
        <v>0</v>
      </c>
      <c r="O95" s="17">
        <v>0</v>
      </c>
      <c r="P95" s="17">
        <v>0</v>
      </c>
      <c r="Q95" s="17">
        <v>0</v>
      </c>
      <c r="R95" s="41">
        <v>0</v>
      </c>
      <c r="S95" s="41">
        <v>0</v>
      </c>
      <c r="T95" s="41">
        <v>0</v>
      </c>
      <c r="U95" s="17">
        <v>0</v>
      </c>
      <c r="V95" s="17">
        <v>0</v>
      </c>
      <c r="W95" s="17">
        <v>0</v>
      </c>
      <c r="X95" s="41">
        <v>0</v>
      </c>
      <c r="Y95" s="17">
        <v>0</v>
      </c>
      <c r="Z95" s="17">
        <v>0</v>
      </c>
      <c r="AA95" s="41">
        <v>0</v>
      </c>
      <c r="AB95" s="41">
        <v>0</v>
      </c>
      <c r="AC95" s="50">
        <v>19</v>
      </c>
      <c r="AD95" s="75" t="s">
        <v>3</v>
      </c>
      <c r="AE95" s="43">
        <f t="shared" si="1"/>
        <v>100</v>
      </c>
    </row>
    <row r="96" spans="1:36" x14ac:dyDescent="0.25">
      <c r="A96" s="129"/>
      <c r="B96" s="49" t="s">
        <v>114</v>
      </c>
      <c r="C96" s="17">
        <v>8</v>
      </c>
      <c r="D96" s="17">
        <v>7</v>
      </c>
      <c r="E96" s="17">
        <v>20</v>
      </c>
      <c r="F96" s="17">
        <v>0</v>
      </c>
      <c r="G96" s="41">
        <v>0</v>
      </c>
      <c r="H96" s="17">
        <v>0</v>
      </c>
      <c r="I96" s="17">
        <v>0</v>
      </c>
      <c r="J96" s="17">
        <v>0</v>
      </c>
      <c r="K96" s="17">
        <v>0</v>
      </c>
      <c r="L96" s="17">
        <v>0</v>
      </c>
      <c r="M96" s="17">
        <v>65</v>
      </c>
      <c r="N96" s="17">
        <v>0</v>
      </c>
      <c r="O96" s="17">
        <v>0</v>
      </c>
      <c r="P96" s="17">
        <v>0</v>
      </c>
      <c r="Q96" s="17">
        <v>0</v>
      </c>
      <c r="R96" s="41">
        <v>0</v>
      </c>
      <c r="S96" s="41">
        <v>0</v>
      </c>
      <c r="T96" s="41">
        <v>0</v>
      </c>
      <c r="U96" s="17">
        <v>0</v>
      </c>
      <c r="V96" s="17">
        <v>0</v>
      </c>
      <c r="W96" s="17">
        <v>0</v>
      </c>
      <c r="X96" s="41">
        <v>0</v>
      </c>
      <c r="Y96" s="17">
        <v>0</v>
      </c>
      <c r="Z96" s="17">
        <v>0</v>
      </c>
      <c r="AA96" s="41">
        <v>0</v>
      </c>
      <c r="AB96" s="41">
        <v>0</v>
      </c>
      <c r="AC96" s="50">
        <v>15</v>
      </c>
      <c r="AD96" s="75" t="s">
        <v>3</v>
      </c>
      <c r="AE96" s="43">
        <f t="shared" si="1"/>
        <v>100</v>
      </c>
    </row>
    <row r="97" spans="1:36" x14ac:dyDescent="0.25">
      <c r="A97" s="129"/>
      <c r="B97" s="49" t="s">
        <v>116</v>
      </c>
      <c r="C97" s="17">
        <v>8</v>
      </c>
      <c r="D97" s="17">
        <v>21</v>
      </c>
      <c r="E97" s="17">
        <v>0</v>
      </c>
      <c r="F97" s="17">
        <v>0</v>
      </c>
      <c r="G97" s="41">
        <v>0</v>
      </c>
      <c r="H97" s="17">
        <v>0</v>
      </c>
      <c r="I97" s="17">
        <v>0</v>
      </c>
      <c r="J97" s="17">
        <v>0</v>
      </c>
      <c r="K97" s="17">
        <v>20</v>
      </c>
      <c r="L97" s="17">
        <v>0</v>
      </c>
      <c r="M97" s="17">
        <v>51</v>
      </c>
      <c r="N97" s="17">
        <v>0</v>
      </c>
      <c r="O97" s="17">
        <v>0</v>
      </c>
      <c r="P97" s="17">
        <v>0</v>
      </c>
      <c r="Q97" s="17">
        <v>0</v>
      </c>
      <c r="R97" s="41">
        <v>0</v>
      </c>
      <c r="S97" s="41">
        <v>0</v>
      </c>
      <c r="T97" s="41">
        <v>0</v>
      </c>
      <c r="U97" s="17">
        <v>0</v>
      </c>
      <c r="V97" s="17">
        <v>0</v>
      </c>
      <c r="W97" s="17">
        <v>0</v>
      </c>
      <c r="X97" s="41">
        <v>0</v>
      </c>
      <c r="Y97" s="17">
        <v>0</v>
      </c>
      <c r="Z97" s="17">
        <v>0</v>
      </c>
      <c r="AA97" s="41">
        <v>0</v>
      </c>
      <c r="AB97" s="41">
        <v>0</v>
      </c>
      <c r="AC97" s="50">
        <v>51</v>
      </c>
      <c r="AD97" s="75" t="s">
        <v>3</v>
      </c>
      <c r="AE97" s="43">
        <f t="shared" si="1"/>
        <v>100</v>
      </c>
    </row>
    <row r="98" spans="1:36" x14ac:dyDescent="0.25">
      <c r="A98" s="129"/>
      <c r="B98" s="49" t="s">
        <v>117</v>
      </c>
      <c r="C98" s="17">
        <v>8</v>
      </c>
      <c r="D98" s="17">
        <v>21</v>
      </c>
      <c r="E98" s="17">
        <v>5</v>
      </c>
      <c r="F98" s="17">
        <v>0</v>
      </c>
      <c r="G98" s="41">
        <v>0</v>
      </c>
      <c r="H98" s="17">
        <v>0</v>
      </c>
      <c r="I98" s="17">
        <v>0</v>
      </c>
      <c r="J98" s="17">
        <v>0</v>
      </c>
      <c r="K98" s="17">
        <v>15</v>
      </c>
      <c r="L98" s="17">
        <v>0</v>
      </c>
      <c r="M98" s="17">
        <v>51</v>
      </c>
      <c r="N98" s="17">
        <v>0</v>
      </c>
      <c r="O98" s="17">
        <v>0</v>
      </c>
      <c r="P98" s="17">
        <v>0</v>
      </c>
      <c r="Q98" s="17">
        <v>0</v>
      </c>
      <c r="R98" s="41">
        <v>0</v>
      </c>
      <c r="S98" s="41">
        <v>0</v>
      </c>
      <c r="T98" s="41">
        <v>0</v>
      </c>
      <c r="U98" s="17">
        <v>0</v>
      </c>
      <c r="V98" s="17">
        <v>0</v>
      </c>
      <c r="W98" s="17">
        <v>0</v>
      </c>
      <c r="X98" s="41">
        <v>0</v>
      </c>
      <c r="Y98" s="17">
        <v>0</v>
      </c>
      <c r="Z98" s="17">
        <v>0</v>
      </c>
      <c r="AA98" s="41">
        <v>0</v>
      </c>
      <c r="AB98" s="41">
        <v>0</v>
      </c>
      <c r="AC98" s="50">
        <v>36</v>
      </c>
      <c r="AD98" s="75" t="s">
        <v>3</v>
      </c>
      <c r="AE98" s="43">
        <f t="shared" si="1"/>
        <v>100</v>
      </c>
    </row>
    <row r="99" spans="1:36" x14ac:dyDescent="0.25">
      <c r="A99" s="129"/>
      <c r="B99" s="49" t="s">
        <v>118</v>
      </c>
      <c r="C99" s="17">
        <v>8</v>
      </c>
      <c r="D99" s="17">
        <v>21</v>
      </c>
      <c r="E99" s="17">
        <v>10</v>
      </c>
      <c r="F99" s="17">
        <v>0</v>
      </c>
      <c r="G99" s="41">
        <v>0</v>
      </c>
      <c r="H99" s="17">
        <v>0</v>
      </c>
      <c r="I99" s="17">
        <v>0</v>
      </c>
      <c r="J99" s="17">
        <v>0</v>
      </c>
      <c r="K99" s="17">
        <v>10</v>
      </c>
      <c r="L99" s="17">
        <v>0</v>
      </c>
      <c r="M99" s="17">
        <v>51</v>
      </c>
      <c r="N99" s="17">
        <v>0</v>
      </c>
      <c r="O99" s="17">
        <v>0</v>
      </c>
      <c r="P99" s="17">
        <v>0</v>
      </c>
      <c r="Q99" s="17">
        <v>0</v>
      </c>
      <c r="R99" s="41">
        <v>0</v>
      </c>
      <c r="S99" s="41">
        <v>0</v>
      </c>
      <c r="T99" s="41">
        <v>0</v>
      </c>
      <c r="U99" s="17">
        <v>0</v>
      </c>
      <c r="V99" s="17">
        <v>0</v>
      </c>
      <c r="W99" s="17">
        <v>0</v>
      </c>
      <c r="X99" s="41">
        <v>0</v>
      </c>
      <c r="Y99" s="17">
        <v>0</v>
      </c>
      <c r="Z99" s="17">
        <v>0</v>
      </c>
      <c r="AA99" s="41">
        <v>0</v>
      </c>
      <c r="AB99" s="41">
        <v>0</v>
      </c>
      <c r="AC99" s="50">
        <v>32</v>
      </c>
      <c r="AD99" s="75" t="s">
        <v>3</v>
      </c>
      <c r="AE99" s="43">
        <f t="shared" si="1"/>
        <v>100</v>
      </c>
    </row>
    <row r="100" spans="1:36" x14ac:dyDescent="0.25">
      <c r="A100" s="129"/>
      <c r="B100" s="49" t="s">
        <v>119</v>
      </c>
      <c r="C100" s="17">
        <v>8</v>
      </c>
      <c r="D100" s="17">
        <v>21</v>
      </c>
      <c r="E100" s="17">
        <v>15</v>
      </c>
      <c r="F100" s="17">
        <v>0</v>
      </c>
      <c r="G100" s="41">
        <v>0</v>
      </c>
      <c r="H100" s="17">
        <v>0</v>
      </c>
      <c r="I100" s="17">
        <v>0</v>
      </c>
      <c r="J100" s="17">
        <v>0</v>
      </c>
      <c r="K100" s="17">
        <v>5</v>
      </c>
      <c r="L100" s="17">
        <v>0</v>
      </c>
      <c r="M100" s="17">
        <v>51</v>
      </c>
      <c r="N100" s="17">
        <v>0</v>
      </c>
      <c r="O100" s="17">
        <v>0</v>
      </c>
      <c r="P100" s="17">
        <v>0</v>
      </c>
      <c r="Q100" s="17">
        <v>0</v>
      </c>
      <c r="R100" s="41">
        <v>0</v>
      </c>
      <c r="S100" s="41">
        <v>0</v>
      </c>
      <c r="T100" s="41">
        <v>0</v>
      </c>
      <c r="U100" s="17">
        <v>0</v>
      </c>
      <c r="V100" s="17">
        <v>0</v>
      </c>
      <c r="W100" s="17">
        <v>0</v>
      </c>
      <c r="X100" s="41">
        <v>0</v>
      </c>
      <c r="Y100" s="17">
        <v>0</v>
      </c>
      <c r="Z100" s="17">
        <v>0</v>
      </c>
      <c r="AA100" s="41">
        <v>0</v>
      </c>
      <c r="AB100" s="41">
        <v>0</v>
      </c>
      <c r="AC100" s="50">
        <v>27</v>
      </c>
      <c r="AD100" s="75" t="s">
        <v>3</v>
      </c>
      <c r="AE100" s="43">
        <f t="shared" si="1"/>
        <v>100</v>
      </c>
    </row>
    <row r="101" spans="1:36" s="1" customFormat="1" x14ac:dyDescent="0.25">
      <c r="A101" s="136"/>
      <c r="B101" s="51" t="s">
        <v>120</v>
      </c>
      <c r="C101" s="1">
        <v>8</v>
      </c>
      <c r="D101" s="1">
        <v>21</v>
      </c>
      <c r="E101" s="1">
        <v>20</v>
      </c>
      <c r="F101" s="1">
        <v>0</v>
      </c>
      <c r="G101" s="45">
        <v>0</v>
      </c>
      <c r="H101" s="1">
        <v>0</v>
      </c>
      <c r="I101" s="1">
        <v>0</v>
      </c>
      <c r="J101" s="1">
        <v>0</v>
      </c>
      <c r="K101" s="1">
        <v>0</v>
      </c>
      <c r="L101" s="1">
        <v>0</v>
      </c>
      <c r="M101" s="1">
        <v>51</v>
      </c>
      <c r="N101" s="1">
        <v>0</v>
      </c>
      <c r="O101" s="1">
        <v>0</v>
      </c>
      <c r="P101" s="1">
        <v>0</v>
      </c>
      <c r="Q101" s="1">
        <v>0</v>
      </c>
      <c r="R101" s="45">
        <v>0</v>
      </c>
      <c r="S101" s="45">
        <v>0</v>
      </c>
      <c r="T101" s="45">
        <v>0</v>
      </c>
      <c r="U101" s="1">
        <v>0</v>
      </c>
      <c r="V101" s="1">
        <v>0</v>
      </c>
      <c r="W101" s="1">
        <v>0</v>
      </c>
      <c r="X101" s="45">
        <v>0</v>
      </c>
      <c r="Y101" s="1">
        <v>0</v>
      </c>
      <c r="Z101" s="1">
        <v>0</v>
      </c>
      <c r="AA101" s="45">
        <v>0</v>
      </c>
      <c r="AB101" s="45">
        <v>0</v>
      </c>
      <c r="AC101" s="52">
        <v>21</v>
      </c>
      <c r="AD101" s="75" t="s">
        <v>3</v>
      </c>
      <c r="AE101" s="43">
        <f t="shared" si="1"/>
        <v>100</v>
      </c>
      <c r="AI101" s="46"/>
      <c r="AJ101" s="47"/>
    </row>
    <row r="102" spans="1:36" x14ac:dyDescent="0.25">
      <c r="A102" s="130" t="s">
        <v>132</v>
      </c>
      <c r="B102" s="49" t="s">
        <v>122</v>
      </c>
      <c r="C102" s="17">
        <v>0.16</v>
      </c>
      <c r="D102" s="17">
        <v>4.84</v>
      </c>
      <c r="E102" s="17">
        <v>0</v>
      </c>
      <c r="F102" s="17">
        <v>0</v>
      </c>
      <c r="G102" s="17">
        <v>0.15</v>
      </c>
      <c r="H102" s="17">
        <v>0</v>
      </c>
      <c r="I102" s="17">
        <v>0</v>
      </c>
      <c r="J102" s="17">
        <v>0</v>
      </c>
      <c r="K102" s="17">
        <v>14.77</v>
      </c>
      <c r="L102" s="17">
        <v>0</v>
      </c>
      <c r="M102" s="17">
        <v>80.08</v>
      </c>
      <c r="N102" s="17">
        <v>0</v>
      </c>
      <c r="O102" s="17">
        <v>0</v>
      </c>
      <c r="P102" s="17">
        <v>0</v>
      </c>
      <c r="Q102" s="17">
        <v>0</v>
      </c>
      <c r="R102" s="41">
        <v>0</v>
      </c>
      <c r="S102" s="41">
        <v>0</v>
      </c>
      <c r="T102" s="41">
        <v>0</v>
      </c>
      <c r="U102" s="17">
        <v>0</v>
      </c>
      <c r="V102" s="17">
        <v>0</v>
      </c>
      <c r="W102" s="17">
        <v>0</v>
      </c>
      <c r="X102" s="41">
        <v>0</v>
      </c>
      <c r="Y102" s="17">
        <v>0</v>
      </c>
      <c r="Z102" s="17">
        <v>0</v>
      </c>
      <c r="AA102" s="41">
        <v>0</v>
      </c>
      <c r="AB102" s="41">
        <v>0</v>
      </c>
      <c r="AC102" s="50">
        <v>94.9</v>
      </c>
      <c r="AD102" s="42" t="s">
        <v>3</v>
      </c>
      <c r="AE102" s="43">
        <f t="shared" si="1"/>
        <v>100</v>
      </c>
      <c r="AF102" s="17" t="s">
        <v>506</v>
      </c>
      <c r="AG102" s="17" t="s">
        <v>529</v>
      </c>
      <c r="AH102" s="17" t="s">
        <v>505</v>
      </c>
      <c r="AI102" s="43" t="s">
        <v>507</v>
      </c>
    </row>
    <row r="103" spans="1:36" x14ac:dyDescent="0.25">
      <c r="A103" s="129"/>
      <c r="B103" s="49" t="s">
        <v>123</v>
      </c>
      <c r="C103" s="17">
        <v>1.1599999999999999</v>
      </c>
      <c r="D103" s="17">
        <v>4.8499999999999996</v>
      </c>
      <c r="E103" s="17">
        <v>0</v>
      </c>
      <c r="F103" s="17">
        <v>0</v>
      </c>
      <c r="G103" s="17">
        <v>0.14000000000000001</v>
      </c>
      <c r="H103" s="17">
        <v>0</v>
      </c>
      <c r="I103" s="17">
        <v>0</v>
      </c>
      <c r="J103" s="17">
        <v>0</v>
      </c>
      <c r="K103" s="17">
        <v>14.6</v>
      </c>
      <c r="L103" s="17">
        <v>0</v>
      </c>
      <c r="M103" s="17">
        <v>79.38</v>
      </c>
      <c r="N103" s="17">
        <v>0</v>
      </c>
      <c r="O103" s="17">
        <v>0</v>
      </c>
      <c r="P103" s="17">
        <v>0</v>
      </c>
      <c r="Q103" s="17">
        <v>0</v>
      </c>
      <c r="R103" s="41">
        <v>0</v>
      </c>
      <c r="S103" s="41">
        <v>0</v>
      </c>
      <c r="T103" s="41">
        <v>0</v>
      </c>
      <c r="U103" s="17">
        <v>0</v>
      </c>
      <c r="V103" s="17">
        <v>0</v>
      </c>
      <c r="W103" s="17">
        <v>0</v>
      </c>
      <c r="X103" s="41">
        <v>0</v>
      </c>
      <c r="Y103" s="17">
        <v>0</v>
      </c>
      <c r="Z103" s="17">
        <v>0</v>
      </c>
      <c r="AA103" s="41">
        <v>0</v>
      </c>
      <c r="AB103" s="41">
        <v>0</v>
      </c>
      <c r="AC103" s="50">
        <v>93.2</v>
      </c>
      <c r="AD103" s="42" t="s">
        <v>3</v>
      </c>
      <c r="AE103" s="43">
        <f t="shared" si="1"/>
        <v>100.13</v>
      </c>
    </row>
    <row r="104" spans="1:36" x14ac:dyDescent="0.25">
      <c r="A104" s="129"/>
      <c r="B104" s="49" t="s">
        <v>126</v>
      </c>
      <c r="C104" s="17">
        <v>2</v>
      </c>
      <c r="D104" s="17">
        <v>4.7</v>
      </c>
      <c r="E104" s="17">
        <v>0</v>
      </c>
      <c r="F104" s="17">
        <v>0</v>
      </c>
      <c r="G104" s="17">
        <v>0.08</v>
      </c>
      <c r="H104" s="17">
        <v>0</v>
      </c>
      <c r="I104" s="17">
        <v>0</v>
      </c>
      <c r="J104" s="17">
        <v>0</v>
      </c>
      <c r="K104" s="17">
        <v>14.4</v>
      </c>
      <c r="L104" s="17">
        <v>0</v>
      </c>
      <c r="M104" s="17">
        <v>78.8</v>
      </c>
      <c r="N104" s="17">
        <v>0</v>
      </c>
      <c r="O104" s="17">
        <v>0</v>
      </c>
      <c r="P104" s="17">
        <v>0</v>
      </c>
      <c r="Q104" s="17">
        <v>0</v>
      </c>
      <c r="R104" s="41">
        <v>0</v>
      </c>
      <c r="S104" s="41">
        <v>0</v>
      </c>
      <c r="T104" s="41">
        <v>0</v>
      </c>
      <c r="U104" s="17">
        <v>0</v>
      </c>
      <c r="V104" s="17">
        <v>0</v>
      </c>
      <c r="W104" s="17">
        <v>0</v>
      </c>
      <c r="X104" s="41">
        <v>0</v>
      </c>
      <c r="Y104" s="17">
        <v>0</v>
      </c>
      <c r="Z104" s="17">
        <v>0</v>
      </c>
      <c r="AA104" s="41">
        <v>0</v>
      </c>
      <c r="AB104" s="41">
        <v>0</v>
      </c>
      <c r="AC104" s="50">
        <v>94.6</v>
      </c>
      <c r="AD104" s="42" t="s">
        <v>3</v>
      </c>
      <c r="AE104" s="43">
        <f t="shared" si="1"/>
        <v>99.97999999999999</v>
      </c>
    </row>
    <row r="105" spans="1:36" x14ac:dyDescent="0.25">
      <c r="A105" s="129"/>
      <c r="B105" s="49" t="s">
        <v>124</v>
      </c>
      <c r="C105" s="17">
        <v>4</v>
      </c>
      <c r="D105" s="17">
        <v>4.2</v>
      </c>
      <c r="E105" s="17">
        <v>0</v>
      </c>
      <c r="F105" s="17">
        <v>0</v>
      </c>
      <c r="G105" s="17">
        <v>7.0000000000000007E-2</v>
      </c>
      <c r="H105" s="17">
        <v>0</v>
      </c>
      <c r="I105" s="17">
        <v>0</v>
      </c>
      <c r="J105" s="17">
        <v>0</v>
      </c>
      <c r="K105" s="17">
        <v>13.6</v>
      </c>
      <c r="L105" s="17">
        <v>0</v>
      </c>
      <c r="M105" s="17">
        <v>78.099999999999994</v>
      </c>
      <c r="N105" s="17">
        <v>0</v>
      </c>
      <c r="O105" s="17">
        <v>0</v>
      </c>
      <c r="P105" s="17">
        <v>0</v>
      </c>
      <c r="Q105" s="17">
        <v>0</v>
      </c>
      <c r="R105" s="41">
        <v>0</v>
      </c>
      <c r="S105" s="41">
        <v>0</v>
      </c>
      <c r="T105" s="41">
        <v>0</v>
      </c>
      <c r="U105" s="17">
        <v>0</v>
      </c>
      <c r="V105" s="17">
        <v>0</v>
      </c>
      <c r="W105" s="17">
        <v>0</v>
      </c>
      <c r="X105" s="41">
        <v>0</v>
      </c>
      <c r="Y105" s="17">
        <v>0</v>
      </c>
      <c r="Z105" s="17">
        <v>0</v>
      </c>
      <c r="AA105" s="41">
        <v>0</v>
      </c>
      <c r="AB105" s="41">
        <v>0</v>
      </c>
      <c r="AC105" s="50">
        <v>91.6</v>
      </c>
      <c r="AD105" s="42" t="s">
        <v>3</v>
      </c>
      <c r="AE105" s="43">
        <f t="shared" si="1"/>
        <v>99.97</v>
      </c>
    </row>
    <row r="106" spans="1:36" x14ac:dyDescent="0.25">
      <c r="A106" s="129"/>
      <c r="B106" s="49" t="s">
        <v>127</v>
      </c>
      <c r="C106" s="17">
        <v>5.7</v>
      </c>
      <c r="D106" s="17">
        <v>4.3</v>
      </c>
      <c r="E106" s="17">
        <v>0</v>
      </c>
      <c r="F106" s="17">
        <v>0</v>
      </c>
      <c r="G106" s="17">
        <v>0.06</v>
      </c>
      <c r="H106" s="17">
        <v>0</v>
      </c>
      <c r="I106" s="17">
        <v>0</v>
      </c>
      <c r="J106" s="17">
        <v>0</v>
      </c>
      <c r="K106" s="17">
        <v>13</v>
      </c>
      <c r="L106" s="17">
        <v>0</v>
      </c>
      <c r="M106" s="17">
        <v>76.900000000000006</v>
      </c>
      <c r="N106" s="17">
        <v>0</v>
      </c>
      <c r="O106" s="17">
        <v>0</v>
      </c>
      <c r="P106" s="17">
        <v>0</v>
      </c>
      <c r="Q106" s="17">
        <v>0</v>
      </c>
      <c r="R106" s="41">
        <v>0</v>
      </c>
      <c r="S106" s="41">
        <v>0</v>
      </c>
      <c r="T106" s="41">
        <v>0</v>
      </c>
      <c r="U106" s="17">
        <v>0</v>
      </c>
      <c r="V106" s="17">
        <v>0</v>
      </c>
      <c r="W106" s="17">
        <v>0</v>
      </c>
      <c r="X106" s="41">
        <v>0</v>
      </c>
      <c r="Y106" s="17">
        <v>0</v>
      </c>
      <c r="Z106" s="17">
        <v>0</v>
      </c>
      <c r="AA106" s="41">
        <v>0</v>
      </c>
      <c r="AB106" s="41">
        <v>0</v>
      </c>
      <c r="AC106" s="50">
        <v>83.1</v>
      </c>
      <c r="AD106" s="42" t="s">
        <v>3</v>
      </c>
      <c r="AE106" s="43">
        <f t="shared" si="1"/>
        <v>99.960000000000008</v>
      </c>
    </row>
    <row r="107" spans="1:36" x14ac:dyDescent="0.25">
      <c r="A107" s="129"/>
      <c r="B107" s="49" t="s">
        <v>125</v>
      </c>
      <c r="C107" s="17">
        <v>7.5</v>
      </c>
      <c r="D107" s="17">
        <v>4.3</v>
      </c>
      <c r="E107" s="17">
        <v>0</v>
      </c>
      <c r="F107" s="17">
        <v>0</v>
      </c>
      <c r="G107" s="17">
        <v>7.0000000000000007E-2</v>
      </c>
      <c r="H107" s="17">
        <v>0</v>
      </c>
      <c r="I107" s="17">
        <v>0</v>
      </c>
      <c r="J107" s="17">
        <v>0</v>
      </c>
      <c r="K107" s="17">
        <v>12.3</v>
      </c>
      <c r="L107" s="17">
        <v>0</v>
      </c>
      <c r="M107" s="17">
        <v>75.900000000000006</v>
      </c>
      <c r="N107" s="17">
        <v>0</v>
      </c>
      <c r="O107" s="17">
        <v>0</v>
      </c>
      <c r="P107" s="17">
        <v>0</v>
      </c>
      <c r="Q107" s="17">
        <v>0</v>
      </c>
      <c r="R107" s="41">
        <v>0</v>
      </c>
      <c r="S107" s="41">
        <v>0</v>
      </c>
      <c r="T107" s="41">
        <v>0</v>
      </c>
      <c r="U107" s="17">
        <v>0</v>
      </c>
      <c r="V107" s="17">
        <v>0</v>
      </c>
      <c r="W107" s="17">
        <v>0</v>
      </c>
      <c r="X107" s="41">
        <v>0</v>
      </c>
      <c r="Y107" s="17">
        <v>0</v>
      </c>
      <c r="Z107" s="17">
        <v>0</v>
      </c>
      <c r="AA107" s="41">
        <v>0</v>
      </c>
      <c r="AB107" s="41">
        <v>0</v>
      </c>
      <c r="AC107" s="50">
        <v>74.400000000000006</v>
      </c>
      <c r="AD107" s="42" t="s">
        <v>3</v>
      </c>
      <c r="AE107" s="43">
        <f t="shared" si="1"/>
        <v>100.07000000000001</v>
      </c>
    </row>
    <row r="108" spans="1:36" x14ac:dyDescent="0.25">
      <c r="A108" s="129"/>
      <c r="B108" s="49" t="s">
        <v>128</v>
      </c>
      <c r="C108" s="17">
        <v>10.4</v>
      </c>
      <c r="D108" s="17">
        <v>4.4000000000000004</v>
      </c>
      <c r="E108" s="17">
        <v>0</v>
      </c>
      <c r="F108" s="17">
        <v>0</v>
      </c>
      <c r="G108" s="17">
        <v>7.0000000000000007E-2</v>
      </c>
      <c r="H108" s="17">
        <v>0</v>
      </c>
      <c r="I108" s="17">
        <v>0</v>
      </c>
      <c r="J108" s="17">
        <v>0</v>
      </c>
      <c r="K108" s="17">
        <v>13.1</v>
      </c>
      <c r="L108" s="17">
        <v>0</v>
      </c>
      <c r="M108" s="17">
        <v>72</v>
      </c>
      <c r="N108" s="17">
        <v>0</v>
      </c>
      <c r="O108" s="17">
        <v>0</v>
      </c>
      <c r="P108" s="17">
        <v>0</v>
      </c>
      <c r="Q108" s="17">
        <v>0</v>
      </c>
      <c r="R108" s="41">
        <v>0</v>
      </c>
      <c r="S108" s="41">
        <v>0</v>
      </c>
      <c r="T108" s="41">
        <v>0</v>
      </c>
      <c r="U108" s="17">
        <v>0</v>
      </c>
      <c r="V108" s="17">
        <v>0</v>
      </c>
      <c r="W108" s="17">
        <v>0</v>
      </c>
      <c r="X108" s="41">
        <v>0</v>
      </c>
      <c r="Y108" s="17">
        <v>0</v>
      </c>
      <c r="Z108" s="17">
        <v>0</v>
      </c>
      <c r="AA108" s="41">
        <v>0</v>
      </c>
      <c r="AB108" s="41">
        <v>0</v>
      </c>
      <c r="AC108" s="50">
        <v>43.6</v>
      </c>
      <c r="AD108" s="42" t="s">
        <v>3</v>
      </c>
      <c r="AE108" s="43">
        <f t="shared" si="1"/>
        <v>99.97</v>
      </c>
    </row>
    <row r="109" spans="1:36" x14ac:dyDescent="0.25">
      <c r="A109" s="129"/>
      <c r="B109" s="49" t="s">
        <v>129</v>
      </c>
      <c r="C109" s="17">
        <v>12.7</v>
      </c>
      <c r="D109" s="17">
        <v>4.5999999999999996</v>
      </c>
      <c r="E109" s="17">
        <v>0</v>
      </c>
      <c r="F109" s="17">
        <v>0</v>
      </c>
      <c r="G109" s="17">
        <v>7.0000000000000007E-2</v>
      </c>
      <c r="H109" s="17">
        <v>0</v>
      </c>
      <c r="I109" s="17">
        <v>0</v>
      </c>
      <c r="J109" s="17">
        <v>0</v>
      </c>
      <c r="K109" s="17">
        <v>13.5</v>
      </c>
      <c r="L109" s="17">
        <v>0</v>
      </c>
      <c r="M109" s="17">
        <v>69.2</v>
      </c>
      <c r="N109" s="17">
        <v>0</v>
      </c>
      <c r="O109" s="17">
        <v>0</v>
      </c>
      <c r="P109" s="17">
        <v>0</v>
      </c>
      <c r="Q109" s="17">
        <v>0</v>
      </c>
      <c r="R109" s="41">
        <v>0</v>
      </c>
      <c r="S109" s="41">
        <v>0</v>
      </c>
      <c r="T109" s="41">
        <v>0</v>
      </c>
      <c r="U109" s="17">
        <v>0</v>
      </c>
      <c r="V109" s="17">
        <v>0</v>
      </c>
      <c r="W109" s="17">
        <v>0</v>
      </c>
      <c r="X109" s="41">
        <v>0</v>
      </c>
      <c r="Y109" s="17">
        <v>0</v>
      </c>
      <c r="Z109" s="17">
        <v>0</v>
      </c>
      <c r="AA109" s="41">
        <v>0</v>
      </c>
      <c r="AB109" s="41">
        <v>0</v>
      </c>
      <c r="AC109" s="50">
        <v>19.899999999999999</v>
      </c>
      <c r="AD109" s="42" t="s">
        <v>3</v>
      </c>
      <c r="AE109" s="43">
        <f t="shared" si="1"/>
        <v>100.07</v>
      </c>
    </row>
    <row r="110" spans="1:36" x14ac:dyDescent="0.25">
      <c r="A110" s="129"/>
      <c r="B110" s="49" t="s">
        <v>130</v>
      </c>
      <c r="C110" s="17">
        <v>17.18</v>
      </c>
      <c r="D110" s="17">
        <v>4.99</v>
      </c>
      <c r="E110" s="17">
        <v>0</v>
      </c>
      <c r="F110" s="17">
        <v>0</v>
      </c>
      <c r="G110" s="17">
        <v>0.13</v>
      </c>
      <c r="H110" s="17">
        <v>0</v>
      </c>
      <c r="I110" s="17">
        <v>0</v>
      </c>
      <c r="J110" s="17">
        <v>0</v>
      </c>
      <c r="K110" s="17">
        <v>14.73</v>
      </c>
      <c r="L110" s="17">
        <v>0</v>
      </c>
      <c r="M110" s="17">
        <v>62.97</v>
      </c>
      <c r="N110" s="17">
        <v>0</v>
      </c>
      <c r="O110" s="17">
        <v>0</v>
      </c>
      <c r="P110" s="17">
        <v>0</v>
      </c>
      <c r="Q110" s="17">
        <v>0</v>
      </c>
      <c r="R110" s="41">
        <v>0</v>
      </c>
      <c r="S110" s="41">
        <v>0</v>
      </c>
      <c r="T110" s="41">
        <v>0</v>
      </c>
      <c r="U110" s="17">
        <v>0</v>
      </c>
      <c r="V110" s="17">
        <v>0</v>
      </c>
      <c r="W110" s="17">
        <v>0</v>
      </c>
      <c r="X110" s="41">
        <v>0</v>
      </c>
      <c r="Y110" s="17">
        <v>0</v>
      </c>
      <c r="Z110" s="17">
        <v>0</v>
      </c>
      <c r="AA110" s="41">
        <v>0</v>
      </c>
      <c r="AB110" s="41">
        <v>0</v>
      </c>
      <c r="AC110" s="50">
        <v>1</v>
      </c>
      <c r="AD110" s="42" t="s">
        <v>3</v>
      </c>
      <c r="AE110" s="43">
        <f t="shared" si="1"/>
        <v>100</v>
      </c>
    </row>
    <row r="111" spans="1:36" s="1" customFormat="1" x14ac:dyDescent="0.25">
      <c r="A111" s="136"/>
      <c r="B111" s="51" t="s">
        <v>131</v>
      </c>
      <c r="C111" s="1">
        <v>19.61</v>
      </c>
      <c r="D111" s="1">
        <v>5</v>
      </c>
      <c r="E111" s="1">
        <v>0</v>
      </c>
      <c r="F111" s="1">
        <v>0</v>
      </c>
      <c r="G111" s="1">
        <v>0.14000000000000001</v>
      </c>
      <c r="H111" s="1">
        <v>0</v>
      </c>
      <c r="I111" s="1">
        <v>0</v>
      </c>
      <c r="J111" s="1">
        <v>0</v>
      </c>
      <c r="K111" s="1">
        <v>14.73</v>
      </c>
      <c r="L111" s="1">
        <v>0</v>
      </c>
      <c r="M111" s="1">
        <v>60.52</v>
      </c>
      <c r="N111" s="1">
        <v>0</v>
      </c>
      <c r="O111" s="1">
        <v>0</v>
      </c>
      <c r="P111" s="1">
        <v>0</v>
      </c>
      <c r="Q111" s="1">
        <v>0</v>
      </c>
      <c r="R111" s="45">
        <v>0</v>
      </c>
      <c r="S111" s="45">
        <v>0</v>
      </c>
      <c r="T111" s="45">
        <v>0</v>
      </c>
      <c r="U111" s="1">
        <v>0</v>
      </c>
      <c r="V111" s="1">
        <v>0</v>
      </c>
      <c r="W111" s="1">
        <v>0</v>
      </c>
      <c r="X111" s="45">
        <v>0</v>
      </c>
      <c r="Y111" s="1">
        <v>0</v>
      </c>
      <c r="Z111" s="1">
        <v>0</v>
      </c>
      <c r="AA111" s="45">
        <v>0</v>
      </c>
      <c r="AB111" s="45">
        <v>0</v>
      </c>
      <c r="AC111" s="52">
        <v>0.8</v>
      </c>
      <c r="AD111" s="42" t="s">
        <v>3</v>
      </c>
      <c r="AE111" s="43">
        <f t="shared" si="1"/>
        <v>100</v>
      </c>
      <c r="AI111" s="46"/>
      <c r="AJ111" s="47"/>
    </row>
    <row r="112" spans="1:36" ht="24.75" customHeight="1" x14ac:dyDescent="0.25">
      <c r="A112" s="130" t="s">
        <v>136</v>
      </c>
      <c r="B112" s="49" t="s">
        <v>133</v>
      </c>
      <c r="C112" s="17">
        <v>0</v>
      </c>
      <c r="D112" s="17">
        <v>62.9</v>
      </c>
      <c r="E112" s="17">
        <v>0</v>
      </c>
      <c r="F112" s="17">
        <v>0</v>
      </c>
      <c r="G112" s="17">
        <v>0</v>
      </c>
      <c r="H112" s="17">
        <v>0</v>
      </c>
      <c r="I112" s="17">
        <v>37.1</v>
      </c>
      <c r="J112" s="17">
        <v>0</v>
      </c>
      <c r="K112" s="17">
        <v>0</v>
      </c>
      <c r="L112" s="17">
        <v>0</v>
      </c>
      <c r="M112" s="17">
        <v>0</v>
      </c>
      <c r="N112" s="17">
        <v>0</v>
      </c>
      <c r="O112" s="17">
        <v>0</v>
      </c>
      <c r="P112" s="17">
        <v>0</v>
      </c>
      <c r="Q112" s="17">
        <v>0</v>
      </c>
      <c r="R112" s="41">
        <v>0</v>
      </c>
      <c r="S112" s="41">
        <v>0</v>
      </c>
      <c r="T112" s="41">
        <v>0</v>
      </c>
      <c r="U112" s="17">
        <v>0</v>
      </c>
      <c r="V112" s="17">
        <v>0</v>
      </c>
      <c r="W112" s="17">
        <v>0</v>
      </c>
      <c r="X112" s="41">
        <v>0</v>
      </c>
      <c r="Y112" s="17">
        <v>0</v>
      </c>
      <c r="Z112" s="17">
        <v>0</v>
      </c>
      <c r="AA112" s="41">
        <v>0</v>
      </c>
      <c r="AB112" s="41">
        <v>0</v>
      </c>
      <c r="AC112" s="50">
        <v>46</v>
      </c>
      <c r="AD112" s="137" t="s">
        <v>483</v>
      </c>
      <c r="AE112" s="43">
        <f t="shared" si="1"/>
        <v>100</v>
      </c>
      <c r="AF112" s="17" t="s">
        <v>504</v>
      </c>
      <c r="AH112" s="17" t="s">
        <v>505</v>
      </c>
      <c r="AI112" s="43" t="s">
        <v>507</v>
      </c>
    </row>
    <row r="113" spans="1:36" x14ac:dyDescent="0.25">
      <c r="A113" s="129"/>
      <c r="B113" s="49" t="s">
        <v>134</v>
      </c>
      <c r="C113" s="17">
        <v>0</v>
      </c>
      <c r="D113" s="17">
        <v>64.2</v>
      </c>
      <c r="E113" s="17">
        <v>0</v>
      </c>
      <c r="F113" s="17">
        <v>0</v>
      </c>
      <c r="G113" s="17">
        <v>0</v>
      </c>
      <c r="H113" s="17">
        <v>0</v>
      </c>
      <c r="I113" s="17">
        <v>0</v>
      </c>
      <c r="J113" s="17">
        <v>0</v>
      </c>
      <c r="K113" s="17">
        <v>35.799999999999997</v>
      </c>
      <c r="L113" s="17">
        <v>0</v>
      </c>
      <c r="M113" s="17">
        <v>0</v>
      </c>
      <c r="N113" s="17">
        <v>0</v>
      </c>
      <c r="O113" s="17">
        <v>0</v>
      </c>
      <c r="P113" s="17">
        <v>0</v>
      </c>
      <c r="Q113" s="17">
        <v>0</v>
      </c>
      <c r="R113" s="41">
        <v>0</v>
      </c>
      <c r="S113" s="41">
        <v>0</v>
      </c>
      <c r="T113" s="41">
        <v>0</v>
      </c>
      <c r="U113" s="17">
        <v>0</v>
      </c>
      <c r="V113" s="17">
        <v>0</v>
      </c>
      <c r="W113" s="17">
        <v>0</v>
      </c>
      <c r="X113" s="41">
        <v>0</v>
      </c>
      <c r="Y113" s="17">
        <v>0</v>
      </c>
      <c r="Z113" s="17">
        <v>0</v>
      </c>
      <c r="AA113" s="41">
        <v>0</v>
      </c>
      <c r="AB113" s="41">
        <v>0</v>
      </c>
      <c r="AC113" s="50">
        <v>43</v>
      </c>
      <c r="AD113" s="137"/>
      <c r="AE113" s="43">
        <f t="shared" si="1"/>
        <v>100</v>
      </c>
    </row>
    <row r="114" spans="1:36" s="1" customFormat="1" x14ac:dyDescent="0.25">
      <c r="A114" s="136"/>
      <c r="B114" s="51" t="s">
        <v>135</v>
      </c>
      <c r="C114" s="1">
        <v>0</v>
      </c>
      <c r="D114" s="1">
        <v>65.2</v>
      </c>
      <c r="E114" s="1">
        <v>0</v>
      </c>
      <c r="F114" s="1">
        <v>0</v>
      </c>
      <c r="G114" s="1">
        <v>0</v>
      </c>
      <c r="H114" s="1">
        <v>34.799999999999997</v>
      </c>
      <c r="I114" s="1">
        <v>0</v>
      </c>
      <c r="J114" s="1">
        <v>0</v>
      </c>
      <c r="K114" s="1">
        <v>0</v>
      </c>
      <c r="L114" s="1">
        <v>0</v>
      </c>
      <c r="M114" s="1">
        <v>0</v>
      </c>
      <c r="N114" s="1">
        <v>0</v>
      </c>
      <c r="O114" s="1">
        <v>0</v>
      </c>
      <c r="P114" s="1">
        <v>0</v>
      </c>
      <c r="Q114" s="1">
        <v>0</v>
      </c>
      <c r="R114" s="1">
        <v>0</v>
      </c>
      <c r="S114" s="45">
        <v>0</v>
      </c>
      <c r="T114" s="45">
        <v>0</v>
      </c>
      <c r="U114" s="1">
        <v>0</v>
      </c>
      <c r="V114" s="1">
        <v>0</v>
      </c>
      <c r="W114" s="1">
        <v>0</v>
      </c>
      <c r="X114" s="45">
        <v>0</v>
      </c>
      <c r="Y114" s="1">
        <v>0</v>
      </c>
      <c r="Z114" s="1">
        <v>0</v>
      </c>
      <c r="AA114" s="45">
        <v>0</v>
      </c>
      <c r="AB114" s="45">
        <v>0</v>
      </c>
      <c r="AC114" s="52">
        <v>40</v>
      </c>
      <c r="AD114" s="137"/>
      <c r="AE114" s="43">
        <f t="shared" si="1"/>
        <v>100</v>
      </c>
      <c r="AI114" s="46"/>
      <c r="AJ114" s="47"/>
    </row>
    <row r="115" spans="1:36" x14ac:dyDescent="0.25">
      <c r="A115" s="130" t="s">
        <v>152</v>
      </c>
      <c r="B115" s="49" t="s">
        <v>138</v>
      </c>
      <c r="C115" s="17">
        <v>0</v>
      </c>
      <c r="D115" s="17">
        <v>74.3</v>
      </c>
      <c r="E115" s="17">
        <v>0</v>
      </c>
      <c r="F115" s="17">
        <v>0</v>
      </c>
      <c r="G115" s="17">
        <v>0</v>
      </c>
      <c r="H115" s="17">
        <v>0</v>
      </c>
      <c r="I115" s="17">
        <v>0</v>
      </c>
      <c r="J115" s="17">
        <v>0</v>
      </c>
      <c r="K115" s="17">
        <v>25.7</v>
      </c>
      <c r="L115" s="17">
        <v>0</v>
      </c>
      <c r="M115" s="17">
        <v>0</v>
      </c>
      <c r="N115" s="17">
        <v>0</v>
      </c>
      <c r="O115" s="17">
        <v>0</v>
      </c>
      <c r="P115" s="17">
        <v>0</v>
      </c>
      <c r="Q115" s="17">
        <v>0</v>
      </c>
      <c r="R115" s="17">
        <v>0</v>
      </c>
      <c r="S115" s="41">
        <v>0</v>
      </c>
      <c r="T115" s="41">
        <v>0</v>
      </c>
      <c r="U115" s="17">
        <v>0</v>
      </c>
      <c r="V115" s="17">
        <v>0</v>
      </c>
      <c r="W115" s="17">
        <v>0</v>
      </c>
      <c r="X115" s="41">
        <v>0</v>
      </c>
      <c r="Y115" s="17">
        <v>0</v>
      </c>
      <c r="Z115" s="17">
        <v>0</v>
      </c>
      <c r="AA115" s="41">
        <v>0</v>
      </c>
      <c r="AB115" s="41">
        <v>0</v>
      </c>
      <c r="AC115" s="50">
        <v>35.1</v>
      </c>
      <c r="AD115" s="75" t="s">
        <v>3</v>
      </c>
      <c r="AE115" s="43">
        <f t="shared" si="1"/>
        <v>100</v>
      </c>
      <c r="AF115" s="17" t="s">
        <v>504</v>
      </c>
      <c r="AI115" s="43" t="s">
        <v>507</v>
      </c>
    </row>
    <row r="116" spans="1:36" x14ac:dyDescent="0.25">
      <c r="A116" s="129"/>
      <c r="B116" s="49" t="s">
        <v>139</v>
      </c>
      <c r="C116" s="17">
        <v>0</v>
      </c>
      <c r="D116" s="17">
        <v>70.900000000000006</v>
      </c>
      <c r="E116" s="17">
        <v>0</v>
      </c>
      <c r="F116" s="17">
        <v>0</v>
      </c>
      <c r="G116" s="17">
        <v>0</v>
      </c>
      <c r="H116" s="17">
        <v>0</v>
      </c>
      <c r="I116" s="17">
        <v>0</v>
      </c>
      <c r="J116" s="17">
        <v>0</v>
      </c>
      <c r="K116" s="17">
        <v>29.1</v>
      </c>
      <c r="L116" s="17">
        <v>0</v>
      </c>
      <c r="M116" s="17">
        <v>0</v>
      </c>
      <c r="N116" s="17">
        <v>0</v>
      </c>
      <c r="O116" s="17">
        <v>0</v>
      </c>
      <c r="P116" s="17">
        <v>0</v>
      </c>
      <c r="Q116" s="17">
        <v>0</v>
      </c>
      <c r="R116" s="17">
        <v>0</v>
      </c>
      <c r="S116" s="41">
        <v>0</v>
      </c>
      <c r="T116" s="41">
        <v>0</v>
      </c>
      <c r="U116" s="17">
        <v>0</v>
      </c>
      <c r="V116" s="17">
        <v>0</v>
      </c>
      <c r="W116" s="17">
        <v>0</v>
      </c>
      <c r="X116" s="41">
        <v>0</v>
      </c>
      <c r="Y116" s="17">
        <v>0</v>
      </c>
      <c r="Z116" s="17">
        <v>0</v>
      </c>
      <c r="AA116" s="41">
        <v>0</v>
      </c>
      <c r="AB116" s="41">
        <v>0</v>
      </c>
      <c r="AC116" s="50">
        <v>41.6</v>
      </c>
      <c r="AD116" s="75" t="s">
        <v>3</v>
      </c>
      <c r="AE116" s="43">
        <f t="shared" si="1"/>
        <v>100</v>
      </c>
    </row>
    <row r="117" spans="1:36" x14ac:dyDescent="0.25">
      <c r="A117" s="129"/>
      <c r="B117" s="49" t="s">
        <v>140</v>
      </c>
      <c r="C117" s="17">
        <v>0</v>
      </c>
      <c r="D117" s="17">
        <v>66.3</v>
      </c>
      <c r="E117" s="17">
        <v>0</v>
      </c>
      <c r="F117" s="17">
        <v>0</v>
      </c>
      <c r="G117" s="17">
        <v>0</v>
      </c>
      <c r="H117" s="17">
        <v>0</v>
      </c>
      <c r="I117" s="17">
        <v>0</v>
      </c>
      <c r="J117" s="17">
        <v>0</v>
      </c>
      <c r="K117" s="17">
        <v>33.700000000000003</v>
      </c>
      <c r="L117" s="17">
        <v>0</v>
      </c>
      <c r="M117" s="17">
        <v>0</v>
      </c>
      <c r="N117" s="17">
        <v>0</v>
      </c>
      <c r="O117" s="17">
        <v>0</v>
      </c>
      <c r="P117" s="17">
        <v>0</v>
      </c>
      <c r="Q117" s="17">
        <v>0</v>
      </c>
      <c r="R117" s="17">
        <v>0</v>
      </c>
      <c r="S117" s="41">
        <v>0</v>
      </c>
      <c r="T117" s="41">
        <v>0</v>
      </c>
      <c r="U117" s="17">
        <v>0</v>
      </c>
      <c r="V117" s="17">
        <v>0</v>
      </c>
      <c r="W117" s="17">
        <v>0</v>
      </c>
      <c r="X117" s="41">
        <v>0</v>
      </c>
      <c r="Y117" s="17">
        <v>0</v>
      </c>
      <c r="Z117" s="17">
        <v>0</v>
      </c>
      <c r="AA117" s="41">
        <v>0</v>
      </c>
      <c r="AB117" s="41">
        <v>0</v>
      </c>
      <c r="AC117" s="50">
        <v>43.4</v>
      </c>
      <c r="AD117" s="75" t="s">
        <v>3</v>
      </c>
      <c r="AE117" s="43">
        <f t="shared" si="1"/>
        <v>100</v>
      </c>
    </row>
    <row r="118" spans="1:36" x14ac:dyDescent="0.25">
      <c r="A118" s="129"/>
      <c r="B118" s="49" t="s">
        <v>141</v>
      </c>
      <c r="C118" s="17">
        <v>0</v>
      </c>
      <c r="D118" s="17">
        <v>59.8</v>
      </c>
      <c r="E118" s="17">
        <v>0</v>
      </c>
      <c r="F118" s="17">
        <v>0</v>
      </c>
      <c r="G118" s="17">
        <v>0</v>
      </c>
      <c r="H118" s="17">
        <v>0</v>
      </c>
      <c r="I118" s="17">
        <v>0</v>
      </c>
      <c r="J118" s="17">
        <v>0</v>
      </c>
      <c r="K118" s="17">
        <v>40.200000000000003</v>
      </c>
      <c r="L118" s="17">
        <v>0</v>
      </c>
      <c r="M118" s="17">
        <v>0</v>
      </c>
      <c r="N118" s="17">
        <v>0</v>
      </c>
      <c r="O118" s="17">
        <v>0</v>
      </c>
      <c r="P118" s="17">
        <v>0</v>
      </c>
      <c r="Q118" s="17">
        <v>0</v>
      </c>
      <c r="R118" s="17">
        <v>0</v>
      </c>
      <c r="S118" s="41">
        <v>0</v>
      </c>
      <c r="T118" s="41">
        <v>0</v>
      </c>
      <c r="U118" s="17">
        <v>0</v>
      </c>
      <c r="V118" s="17">
        <v>0</v>
      </c>
      <c r="W118" s="17">
        <v>0</v>
      </c>
      <c r="X118" s="41">
        <v>0</v>
      </c>
      <c r="Y118" s="17">
        <v>0</v>
      </c>
      <c r="Z118" s="17">
        <v>0</v>
      </c>
      <c r="AA118" s="41">
        <v>0</v>
      </c>
      <c r="AB118" s="41">
        <v>0</v>
      </c>
      <c r="AC118" s="50">
        <v>41.1</v>
      </c>
      <c r="AD118" s="75" t="s">
        <v>3</v>
      </c>
      <c r="AE118" s="43">
        <f t="shared" si="1"/>
        <v>100</v>
      </c>
    </row>
    <row r="119" spans="1:36" x14ac:dyDescent="0.25">
      <c r="A119" s="129"/>
      <c r="B119" s="49" t="s">
        <v>142</v>
      </c>
      <c r="C119" s="17">
        <v>0</v>
      </c>
      <c r="D119" s="17">
        <v>74.400000000000006</v>
      </c>
      <c r="E119" s="17">
        <v>0</v>
      </c>
      <c r="F119" s="17">
        <v>0</v>
      </c>
      <c r="G119" s="17">
        <v>0</v>
      </c>
      <c r="H119" s="17">
        <v>0</v>
      </c>
      <c r="I119" s="17">
        <v>0</v>
      </c>
      <c r="J119" s="17">
        <v>0</v>
      </c>
      <c r="K119" s="17">
        <v>0</v>
      </c>
      <c r="L119" s="17">
        <v>0</v>
      </c>
      <c r="M119" s="17">
        <v>0</v>
      </c>
      <c r="N119" s="17">
        <v>0</v>
      </c>
      <c r="O119" s="17">
        <v>0</v>
      </c>
      <c r="P119" s="17">
        <v>0</v>
      </c>
      <c r="Q119" s="17">
        <v>0</v>
      </c>
      <c r="R119" s="17">
        <v>25.6</v>
      </c>
      <c r="S119" s="41">
        <v>0</v>
      </c>
      <c r="T119" s="41">
        <v>0</v>
      </c>
      <c r="U119" s="17">
        <v>0</v>
      </c>
      <c r="V119" s="17">
        <v>0</v>
      </c>
      <c r="W119" s="17">
        <v>0</v>
      </c>
      <c r="X119" s="41">
        <v>0</v>
      </c>
      <c r="Y119" s="17">
        <v>0</v>
      </c>
      <c r="Z119" s="17">
        <v>0</v>
      </c>
      <c r="AA119" s="41">
        <v>0</v>
      </c>
      <c r="AB119" s="41">
        <v>0</v>
      </c>
      <c r="AC119" s="50">
        <v>34.1</v>
      </c>
      <c r="AD119" s="75" t="s">
        <v>3</v>
      </c>
      <c r="AE119" s="43">
        <f t="shared" si="1"/>
        <v>100</v>
      </c>
    </row>
    <row r="120" spans="1:36" x14ac:dyDescent="0.25">
      <c r="A120" s="129"/>
      <c r="B120" s="49" t="s">
        <v>143</v>
      </c>
      <c r="C120" s="17">
        <v>0</v>
      </c>
      <c r="D120" s="17">
        <v>70.400000000000006</v>
      </c>
      <c r="E120" s="17">
        <v>0</v>
      </c>
      <c r="F120" s="17">
        <v>0</v>
      </c>
      <c r="G120" s="17">
        <v>0</v>
      </c>
      <c r="H120" s="17">
        <v>0</v>
      </c>
      <c r="I120" s="17">
        <v>0</v>
      </c>
      <c r="J120" s="17">
        <v>0</v>
      </c>
      <c r="K120" s="17">
        <v>0</v>
      </c>
      <c r="L120" s="17">
        <v>0</v>
      </c>
      <c r="M120" s="17">
        <v>0</v>
      </c>
      <c r="N120" s="17">
        <v>0</v>
      </c>
      <c r="O120" s="17">
        <v>0</v>
      </c>
      <c r="P120" s="17">
        <v>0</v>
      </c>
      <c r="Q120" s="17">
        <v>0</v>
      </c>
      <c r="R120" s="17">
        <v>29.6</v>
      </c>
      <c r="S120" s="41">
        <v>0</v>
      </c>
      <c r="T120" s="41">
        <v>0</v>
      </c>
      <c r="U120" s="17">
        <v>0</v>
      </c>
      <c r="V120" s="17">
        <v>0</v>
      </c>
      <c r="W120" s="17">
        <v>0</v>
      </c>
      <c r="X120" s="41">
        <v>0</v>
      </c>
      <c r="Y120" s="17">
        <v>0</v>
      </c>
      <c r="Z120" s="17">
        <v>0</v>
      </c>
      <c r="AA120" s="41">
        <v>0</v>
      </c>
      <c r="AB120" s="41">
        <v>0</v>
      </c>
      <c r="AC120" s="50">
        <v>39.5</v>
      </c>
      <c r="AD120" s="75" t="s">
        <v>3</v>
      </c>
      <c r="AE120" s="43">
        <f t="shared" si="1"/>
        <v>100</v>
      </c>
    </row>
    <row r="121" spans="1:36" x14ac:dyDescent="0.25">
      <c r="A121" s="129"/>
      <c r="B121" s="49" t="s">
        <v>151</v>
      </c>
      <c r="C121" s="17">
        <v>0</v>
      </c>
      <c r="D121" s="17">
        <v>65.599999999999994</v>
      </c>
      <c r="E121" s="17">
        <v>0</v>
      </c>
      <c r="F121" s="17">
        <v>0</v>
      </c>
      <c r="G121" s="17">
        <v>0</v>
      </c>
      <c r="H121" s="17">
        <v>0</v>
      </c>
      <c r="I121" s="17">
        <v>0</v>
      </c>
      <c r="J121" s="17">
        <v>0</v>
      </c>
      <c r="K121" s="17">
        <v>0</v>
      </c>
      <c r="L121" s="17">
        <v>0</v>
      </c>
      <c r="M121" s="17">
        <v>0</v>
      </c>
      <c r="N121" s="17">
        <v>0</v>
      </c>
      <c r="O121" s="17">
        <v>0</v>
      </c>
      <c r="P121" s="17">
        <v>0</v>
      </c>
      <c r="Q121" s="17">
        <v>0</v>
      </c>
      <c r="R121" s="17">
        <v>34.4</v>
      </c>
      <c r="S121" s="41">
        <v>0</v>
      </c>
      <c r="T121" s="41">
        <v>0</v>
      </c>
      <c r="U121" s="17">
        <v>0</v>
      </c>
      <c r="V121" s="17">
        <v>0</v>
      </c>
      <c r="W121" s="17">
        <v>0</v>
      </c>
      <c r="X121" s="41">
        <v>0</v>
      </c>
      <c r="Y121" s="17">
        <v>0</v>
      </c>
      <c r="Z121" s="17">
        <v>0</v>
      </c>
      <c r="AA121" s="41">
        <v>0</v>
      </c>
      <c r="AB121" s="41">
        <v>0</v>
      </c>
      <c r="AC121" s="50">
        <v>43.1</v>
      </c>
      <c r="AD121" s="75" t="s">
        <v>3</v>
      </c>
      <c r="AE121" s="43">
        <f t="shared" si="1"/>
        <v>100</v>
      </c>
    </row>
    <row r="122" spans="1:36" x14ac:dyDescent="0.25">
      <c r="A122" s="129"/>
      <c r="B122" s="49" t="s">
        <v>144</v>
      </c>
      <c r="C122" s="17">
        <v>0</v>
      </c>
      <c r="D122" s="17">
        <v>60.4</v>
      </c>
      <c r="E122" s="17">
        <v>0</v>
      </c>
      <c r="F122" s="17">
        <v>0</v>
      </c>
      <c r="G122" s="17">
        <v>0</v>
      </c>
      <c r="H122" s="17">
        <v>0</v>
      </c>
      <c r="I122" s="17">
        <v>0</v>
      </c>
      <c r="J122" s="17">
        <v>0</v>
      </c>
      <c r="K122" s="17">
        <v>0</v>
      </c>
      <c r="L122" s="17">
        <v>0</v>
      </c>
      <c r="M122" s="17">
        <v>0</v>
      </c>
      <c r="N122" s="17">
        <v>0</v>
      </c>
      <c r="O122" s="17">
        <v>0</v>
      </c>
      <c r="P122" s="17">
        <v>0</v>
      </c>
      <c r="Q122" s="17">
        <v>0</v>
      </c>
      <c r="R122" s="17">
        <v>39.6</v>
      </c>
      <c r="S122" s="41">
        <v>0</v>
      </c>
      <c r="T122" s="41">
        <v>0</v>
      </c>
      <c r="U122" s="17">
        <v>0</v>
      </c>
      <c r="V122" s="17">
        <v>0</v>
      </c>
      <c r="W122" s="17">
        <v>0</v>
      </c>
      <c r="X122" s="41">
        <v>0</v>
      </c>
      <c r="Y122" s="17">
        <v>0</v>
      </c>
      <c r="Z122" s="17">
        <v>0</v>
      </c>
      <c r="AA122" s="41">
        <v>0</v>
      </c>
      <c r="AB122" s="41">
        <v>0</v>
      </c>
      <c r="AC122" s="50">
        <v>44.5</v>
      </c>
      <c r="AD122" s="75" t="s">
        <v>3</v>
      </c>
      <c r="AE122" s="43">
        <f t="shared" si="1"/>
        <v>100</v>
      </c>
    </row>
    <row r="123" spans="1:36" x14ac:dyDescent="0.25">
      <c r="A123" s="129"/>
      <c r="B123" s="49" t="s">
        <v>145</v>
      </c>
      <c r="C123" s="17">
        <v>0</v>
      </c>
      <c r="D123" s="17">
        <v>49.6</v>
      </c>
      <c r="E123" s="17">
        <v>0</v>
      </c>
      <c r="F123" s="17">
        <v>0</v>
      </c>
      <c r="G123" s="17">
        <v>0</v>
      </c>
      <c r="H123" s="17">
        <v>0</v>
      </c>
      <c r="I123" s="17">
        <v>0</v>
      </c>
      <c r="J123" s="17">
        <v>0</v>
      </c>
      <c r="K123" s="17">
        <v>0</v>
      </c>
      <c r="L123" s="17">
        <v>0</v>
      </c>
      <c r="M123" s="17">
        <v>0</v>
      </c>
      <c r="N123" s="17">
        <v>0</v>
      </c>
      <c r="O123" s="17">
        <v>0</v>
      </c>
      <c r="P123" s="17">
        <v>0</v>
      </c>
      <c r="Q123" s="17">
        <v>0</v>
      </c>
      <c r="R123" s="17">
        <v>50.4</v>
      </c>
      <c r="S123" s="41">
        <v>0</v>
      </c>
      <c r="T123" s="41">
        <v>0</v>
      </c>
      <c r="U123" s="17">
        <v>0</v>
      </c>
      <c r="V123" s="17">
        <v>0</v>
      </c>
      <c r="W123" s="17">
        <v>0</v>
      </c>
      <c r="X123" s="41">
        <v>0</v>
      </c>
      <c r="Y123" s="17">
        <v>0</v>
      </c>
      <c r="Z123" s="17">
        <v>0</v>
      </c>
      <c r="AA123" s="41">
        <v>0</v>
      </c>
      <c r="AB123" s="41">
        <v>0</v>
      </c>
      <c r="AC123" s="50">
        <v>35.9</v>
      </c>
      <c r="AD123" s="75" t="s">
        <v>3</v>
      </c>
      <c r="AE123" s="43">
        <f t="shared" si="1"/>
        <v>100</v>
      </c>
    </row>
    <row r="124" spans="1:36" x14ac:dyDescent="0.25">
      <c r="A124" s="129"/>
      <c r="B124" s="49" t="s">
        <v>146</v>
      </c>
      <c r="C124" s="17">
        <v>0</v>
      </c>
      <c r="D124" s="17">
        <v>73.7</v>
      </c>
      <c r="E124" s="17">
        <v>26.3</v>
      </c>
      <c r="F124" s="17">
        <v>0</v>
      </c>
      <c r="G124" s="17">
        <v>0</v>
      </c>
      <c r="H124" s="17">
        <v>0</v>
      </c>
      <c r="I124" s="17">
        <v>0</v>
      </c>
      <c r="J124" s="17">
        <v>0</v>
      </c>
      <c r="K124" s="17">
        <v>0</v>
      </c>
      <c r="L124" s="17">
        <v>0</v>
      </c>
      <c r="M124" s="17">
        <v>0</v>
      </c>
      <c r="N124" s="17">
        <v>0</v>
      </c>
      <c r="O124" s="17">
        <v>0</v>
      </c>
      <c r="P124" s="17">
        <v>0</v>
      </c>
      <c r="Q124" s="17">
        <v>0</v>
      </c>
      <c r="R124" s="17">
        <v>0</v>
      </c>
      <c r="S124" s="41">
        <v>0</v>
      </c>
      <c r="T124" s="41">
        <v>0</v>
      </c>
      <c r="U124" s="17">
        <v>0</v>
      </c>
      <c r="V124" s="17">
        <v>0</v>
      </c>
      <c r="W124" s="17">
        <v>0</v>
      </c>
      <c r="X124" s="41">
        <v>0</v>
      </c>
      <c r="Y124" s="17">
        <v>0</v>
      </c>
      <c r="Z124" s="17">
        <v>0</v>
      </c>
      <c r="AA124" s="41">
        <v>0</v>
      </c>
      <c r="AB124" s="41">
        <v>0</v>
      </c>
      <c r="AC124" s="50">
        <v>32.9</v>
      </c>
      <c r="AD124" s="75" t="s">
        <v>3</v>
      </c>
      <c r="AE124" s="43">
        <f t="shared" si="1"/>
        <v>100</v>
      </c>
    </row>
    <row r="125" spans="1:36" x14ac:dyDescent="0.25">
      <c r="A125" s="129"/>
      <c r="B125" s="49" t="s">
        <v>147</v>
      </c>
      <c r="C125" s="17">
        <v>0</v>
      </c>
      <c r="D125" s="17">
        <v>70.2</v>
      </c>
      <c r="E125" s="17">
        <v>29.8</v>
      </c>
      <c r="F125" s="17">
        <v>0</v>
      </c>
      <c r="G125" s="17">
        <v>0</v>
      </c>
      <c r="H125" s="17">
        <v>0</v>
      </c>
      <c r="I125" s="17">
        <v>0</v>
      </c>
      <c r="J125" s="17">
        <v>0</v>
      </c>
      <c r="K125" s="17">
        <v>0</v>
      </c>
      <c r="L125" s="17">
        <v>0</v>
      </c>
      <c r="M125" s="17">
        <v>0</v>
      </c>
      <c r="N125" s="17">
        <v>0</v>
      </c>
      <c r="O125" s="17">
        <v>0</v>
      </c>
      <c r="P125" s="17">
        <v>0</v>
      </c>
      <c r="Q125" s="17">
        <v>0</v>
      </c>
      <c r="R125" s="17">
        <v>0</v>
      </c>
      <c r="S125" s="41">
        <v>0</v>
      </c>
      <c r="T125" s="41">
        <v>0</v>
      </c>
      <c r="U125" s="17">
        <v>0</v>
      </c>
      <c r="V125" s="17">
        <v>0</v>
      </c>
      <c r="W125" s="17">
        <v>0</v>
      </c>
      <c r="X125" s="41">
        <v>0</v>
      </c>
      <c r="Y125" s="17">
        <v>0</v>
      </c>
      <c r="Z125" s="17">
        <v>0</v>
      </c>
      <c r="AA125" s="41">
        <v>0</v>
      </c>
      <c r="AB125" s="41">
        <v>0</v>
      </c>
      <c r="AC125" s="50">
        <v>36.700000000000003</v>
      </c>
      <c r="AD125" s="75" t="s">
        <v>3</v>
      </c>
      <c r="AE125" s="43">
        <f t="shared" si="1"/>
        <v>100</v>
      </c>
    </row>
    <row r="126" spans="1:36" x14ac:dyDescent="0.25">
      <c r="A126" s="129"/>
      <c r="B126" s="49" t="s">
        <v>148</v>
      </c>
      <c r="C126" s="17">
        <v>0</v>
      </c>
      <c r="D126" s="17">
        <v>66.5</v>
      </c>
      <c r="E126" s="17">
        <v>33.5</v>
      </c>
      <c r="F126" s="17">
        <v>0</v>
      </c>
      <c r="G126" s="17">
        <v>0</v>
      </c>
      <c r="H126" s="17">
        <v>0</v>
      </c>
      <c r="I126" s="17">
        <v>0</v>
      </c>
      <c r="J126" s="17">
        <v>0</v>
      </c>
      <c r="K126" s="17">
        <v>0</v>
      </c>
      <c r="L126" s="17">
        <v>0</v>
      </c>
      <c r="M126" s="17">
        <v>0</v>
      </c>
      <c r="N126" s="17">
        <v>0</v>
      </c>
      <c r="O126" s="17">
        <v>0</v>
      </c>
      <c r="P126" s="17">
        <v>0</v>
      </c>
      <c r="Q126" s="17">
        <v>0</v>
      </c>
      <c r="R126" s="17">
        <v>0</v>
      </c>
      <c r="S126" s="41">
        <v>0</v>
      </c>
      <c r="T126" s="41">
        <v>0</v>
      </c>
      <c r="U126" s="17">
        <v>0</v>
      </c>
      <c r="V126" s="17">
        <v>0</v>
      </c>
      <c r="W126" s="17">
        <v>0</v>
      </c>
      <c r="X126" s="41">
        <v>0</v>
      </c>
      <c r="Y126" s="17">
        <v>0</v>
      </c>
      <c r="Z126" s="17">
        <v>0</v>
      </c>
      <c r="AA126" s="41">
        <v>0</v>
      </c>
      <c r="AB126" s="41">
        <v>0</v>
      </c>
      <c r="AC126" s="50">
        <v>39.4</v>
      </c>
      <c r="AD126" s="75" t="s">
        <v>3</v>
      </c>
      <c r="AE126" s="43">
        <f t="shared" si="1"/>
        <v>100</v>
      </c>
    </row>
    <row r="127" spans="1:36" x14ac:dyDescent="0.25">
      <c r="A127" s="129"/>
      <c r="B127" s="49" t="s">
        <v>149</v>
      </c>
      <c r="C127" s="17">
        <v>0</v>
      </c>
      <c r="D127" s="17">
        <v>61.4</v>
      </c>
      <c r="E127" s="17">
        <v>38.6</v>
      </c>
      <c r="F127" s="17">
        <v>0</v>
      </c>
      <c r="G127" s="17">
        <v>0</v>
      </c>
      <c r="H127" s="17">
        <v>0</v>
      </c>
      <c r="I127" s="17">
        <v>0</v>
      </c>
      <c r="J127" s="17">
        <v>0</v>
      </c>
      <c r="K127" s="17">
        <v>0</v>
      </c>
      <c r="L127" s="17">
        <v>0</v>
      </c>
      <c r="M127" s="17">
        <v>0</v>
      </c>
      <c r="N127" s="17">
        <v>0</v>
      </c>
      <c r="O127" s="17">
        <v>0</v>
      </c>
      <c r="P127" s="17">
        <v>0</v>
      </c>
      <c r="Q127" s="17">
        <v>0</v>
      </c>
      <c r="R127" s="17">
        <v>0</v>
      </c>
      <c r="S127" s="41">
        <v>0</v>
      </c>
      <c r="T127" s="41">
        <v>0</v>
      </c>
      <c r="U127" s="17">
        <v>0</v>
      </c>
      <c r="V127" s="17">
        <v>0</v>
      </c>
      <c r="W127" s="17">
        <v>0</v>
      </c>
      <c r="X127" s="41">
        <v>0</v>
      </c>
      <c r="Y127" s="17">
        <v>0</v>
      </c>
      <c r="Z127" s="17">
        <v>0</v>
      </c>
      <c r="AA127" s="41">
        <v>0</v>
      </c>
      <c r="AB127" s="41">
        <v>0</v>
      </c>
      <c r="AC127" s="50">
        <v>41.9</v>
      </c>
      <c r="AD127" s="75" t="s">
        <v>3</v>
      </c>
      <c r="AE127" s="43">
        <f t="shared" si="1"/>
        <v>100</v>
      </c>
    </row>
    <row r="128" spans="1:36" s="1" customFormat="1" x14ac:dyDescent="0.25">
      <c r="A128" s="136"/>
      <c r="B128" s="51" t="s">
        <v>150</v>
      </c>
      <c r="C128" s="1">
        <v>0</v>
      </c>
      <c r="D128" s="1">
        <v>50</v>
      </c>
      <c r="E128" s="1">
        <v>50</v>
      </c>
      <c r="F128" s="1">
        <v>0</v>
      </c>
      <c r="G128" s="1">
        <v>0</v>
      </c>
      <c r="H128" s="1">
        <v>0</v>
      </c>
      <c r="I128" s="1">
        <v>0</v>
      </c>
      <c r="J128" s="1">
        <v>0</v>
      </c>
      <c r="K128" s="1">
        <v>0</v>
      </c>
      <c r="L128" s="1">
        <v>0</v>
      </c>
      <c r="M128" s="1">
        <v>0</v>
      </c>
      <c r="N128" s="1">
        <v>0</v>
      </c>
      <c r="O128" s="1">
        <v>0</v>
      </c>
      <c r="P128" s="1">
        <v>0</v>
      </c>
      <c r="Q128" s="1">
        <v>0</v>
      </c>
      <c r="R128" s="1">
        <v>0</v>
      </c>
      <c r="S128" s="45">
        <v>0</v>
      </c>
      <c r="T128" s="45">
        <v>0</v>
      </c>
      <c r="U128" s="1">
        <v>0</v>
      </c>
      <c r="V128" s="1">
        <v>0</v>
      </c>
      <c r="W128" s="1">
        <v>0</v>
      </c>
      <c r="X128" s="45">
        <v>0</v>
      </c>
      <c r="Y128" s="1">
        <v>0</v>
      </c>
      <c r="Z128" s="1">
        <v>0</v>
      </c>
      <c r="AA128" s="45">
        <v>0</v>
      </c>
      <c r="AB128" s="45">
        <v>0</v>
      </c>
      <c r="AC128" s="52">
        <v>38.299999999999997</v>
      </c>
      <c r="AD128" s="75" t="s">
        <v>3</v>
      </c>
      <c r="AE128" s="43">
        <f t="shared" si="1"/>
        <v>100</v>
      </c>
      <c r="AI128" s="46"/>
      <c r="AJ128" s="47"/>
    </row>
    <row r="129" spans="1:36" ht="31.5" x14ac:dyDescent="0.25">
      <c r="A129" s="130" t="s">
        <v>160</v>
      </c>
      <c r="B129" s="49" t="s">
        <v>153</v>
      </c>
      <c r="C129" s="17">
        <v>0</v>
      </c>
      <c r="D129" s="17">
        <v>74.099999999999994</v>
      </c>
      <c r="E129" s="17">
        <v>10.5</v>
      </c>
      <c r="F129" s="17">
        <v>0</v>
      </c>
      <c r="G129" s="17">
        <v>0</v>
      </c>
      <c r="H129" s="17">
        <v>0</v>
      </c>
      <c r="I129" s="17">
        <v>0</v>
      </c>
      <c r="J129" s="17">
        <v>0</v>
      </c>
      <c r="K129" s="17">
        <v>15.4</v>
      </c>
      <c r="L129" s="17">
        <v>0</v>
      </c>
      <c r="M129" s="17">
        <v>0</v>
      </c>
      <c r="N129" s="17">
        <v>0</v>
      </c>
      <c r="O129" s="17">
        <v>0</v>
      </c>
      <c r="P129" s="17">
        <v>0</v>
      </c>
      <c r="Q129" s="17">
        <v>0</v>
      </c>
      <c r="R129" s="17">
        <v>0</v>
      </c>
      <c r="S129" s="41">
        <v>0</v>
      </c>
      <c r="T129" s="41">
        <v>0</v>
      </c>
      <c r="U129" s="17">
        <v>0</v>
      </c>
      <c r="V129" s="17">
        <v>0</v>
      </c>
      <c r="W129" s="17">
        <v>0</v>
      </c>
      <c r="X129" s="41">
        <v>0</v>
      </c>
      <c r="Y129" s="17">
        <v>0</v>
      </c>
      <c r="Z129" s="17">
        <v>0</v>
      </c>
      <c r="AA129" s="41">
        <v>0</v>
      </c>
      <c r="AB129" s="41">
        <v>0</v>
      </c>
      <c r="AC129" s="50">
        <v>39.9</v>
      </c>
      <c r="AD129" s="42" t="s">
        <v>3</v>
      </c>
      <c r="AE129" s="43">
        <f t="shared" si="1"/>
        <v>100</v>
      </c>
      <c r="AG129" s="53" t="s">
        <v>512</v>
      </c>
      <c r="AH129" s="17" t="s">
        <v>505</v>
      </c>
      <c r="AI129" s="43" t="s">
        <v>507</v>
      </c>
    </row>
    <row r="130" spans="1:36" x14ac:dyDescent="0.25">
      <c r="A130" s="129"/>
      <c r="B130" s="49" t="s">
        <v>154</v>
      </c>
      <c r="C130" s="17">
        <v>0</v>
      </c>
      <c r="D130" s="17">
        <v>62</v>
      </c>
      <c r="E130" s="17">
        <v>10.4</v>
      </c>
      <c r="F130" s="17">
        <v>0</v>
      </c>
      <c r="G130" s="17">
        <v>0</v>
      </c>
      <c r="H130" s="17">
        <v>0</v>
      </c>
      <c r="I130" s="17">
        <v>0</v>
      </c>
      <c r="J130" s="17">
        <v>0</v>
      </c>
      <c r="K130" s="17">
        <v>14.9</v>
      </c>
      <c r="L130" s="17">
        <v>0</v>
      </c>
      <c r="M130" s="17">
        <v>12.7</v>
      </c>
      <c r="N130" s="17">
        <v>0</v>
      </c>
      <c r="O130" s="17">
        <v>0</v>
      </c>
      <c r="P130" s="17">
        <v>0</v>
      </c>
      <c r="Q130" s="17">
        <v>0</v>
      </c>
      <c r="R130" s="17">
        <v>0</v>
      </c>
      <c r="S130" s="41">
        <v>0</v>
      </c>
      <c r="T130" s="41">
        <v>0</v>
      </c>
      <c r="U130" s="17">
        <v>0</v>
      </c>
      <c r="V130" s="17">
        <v>0</v>
      </c>
      <c r="W130" s="17">
        <v>0</v>
      </c>
      <c r="X130" s="41">
        <v>0</v>
      </c>
      <c r="Y130" s="17">
        <v>0</v>
      </c>
      <c r="Z130" s="17">
        <v>0</v>
      </c>
      <c r="AA130" s="41">
        <v>0</v>
      </c>
      <c r="AB130" s="41">
        <v>0</v>
      </c>
      <c r="AC130" s="50">
        <v>45.3</v>
      </c>
      <c r="AD130" s="42" t="s">
        <v>3</v>
      </c>
      <c r="AE130" s="43">
        <f t="shared" si="1"/>
        <v>100.00000000000001</v>
      </c>
    </row>
    <row r="131" spans="1:36" x14ac:dyDescent="0.25">
      <c r="A131" s="129"/>
      <c r="B131" s="49" t="s">
        <v>155</v>
      </c>
      <c r="C131" s="17">
        <v>0</v>
      </c>
      <c r="D131" s="17">
        <v>49.3</v>
      </c>
      <c r="E131" s="17">
        <v>10.8</v>
      </c>
      <c r="F131" s="17">
        <v>0</v>
      </c>
      <c r="G131" s="17">
        <v>0</v>
      </c>
      <c r="H131" s="17">
        <v>0</v>
      </c>
      <c r="I131" s="17">
        <v>0</v>
      </c>
      <c r="J131" s="17">
        <v>0</v>
      </c>
      <c r="K131" s="17">
        <v>15</v>
      </c>
      <c r="L131" s="17">
        <v>0</v>
      </c>
      <c r="M131" s="17">
        <v>24.9</v>
      </c>
      <c r="N131" s="17">
        <v>0</v>
      </c>
      <c r="O131" s="17">
        <v>0</v>
      </c>
      <c r="P131" s="17">
        <v>0</v>
      </c>
      <c r="Q131" s="17">
        <v>0</v>
      </c>
      <c r="R131" s="17">
        <v>0</v>
      </c>
      <c r="S131" s="41">
        <v>0</v>
      </c>
      <c r="T131" s="41">
        <v>0</v>
      </c>
      <c r="U131" s="17">
        <v>0</v>
      </c>
      <c r="V131" s="17">
        <v>0</v>
      </c>
      <c r="W131" s="17">
        <v>0</v>
      </c>
      <c r="X131" s="41">
        <v>0</v>
      </c>
      <c r="Y131" s="17">
        <v>0</v>
      </c>
      <c r="Z131" s="17">
        <v>0</v>
      </c>
      <c r="AA131" s="41">
        <v>0</v>
      </c>
      <c r="AB131" s="41">
        <v>0</v>
      </c>
      <c r="AC131" s="50">
        <v>48.9</v>
      </c>
      <c r="AD131" s="42" t="s">
        <v>3</v>
      </c>
      <c r="AE131" s="43">
        <f t="shared" si="1"/>
        <v>100</v>
      </c>
    </row>
    <row r="132" spans="1:36" x14ac:dyDescent="0.25">
      <c r="A132" s="129"/>
      <c r="B132" s="49" t="s">
        <v>156</v>
      </c>
      <c r="C132" s="17">
        <v>0</v>
      </c>
      <c r="D132" s="17">
        <v>38.4</v>
      </c>
      <c r="E132" s="17">
        <v>10.6</v>
      </c>
      <c r="F132" s="17">
        <v>0</v>
      </c>
      <c r="G132" s="17">
        <v>0</v>
      </c>
      <c r="H132" s="17">
        <v>0</v>
      </c>
      <c r="I132" s="17">
        <v>0</v>
      </c>
      <c r="J132" s="17">
        <v>0</v>
      </c>
      <c r="K132" s="17">
        <v>14.1</v>
      </c>
      <c r="L132" s="17">
        <v>0</v>
      </c>
      <c r="M132" s="17">
        <v>36.9</v>
      </c>
      <c r="N132" s="17">
        <v>0</v>
      </c>
      <c r="O132" s="17">
        <v>0</v>
      </c>
      <c r="P132" s="17">
        <v>0</v>
      </c>
      <c r="Q132" s="17">
        <v>0</v>
      </c>
      <c r="R132" s="17">
        <v>0</v>
      </c>
      <c r="S132" s="41">
        <v>0</v>
      </c>
      <c r="T132" s="41">
        <v>0</v>
      </c>
      <c r="U132" s="17">
        <v>0</v>
      </c>
      <c r="V132" s="17">
        <v>0</v>
      </c>
      <c r="W132" s="17">
        <v>0</v>
      </c>
      <c r="X132" s="41">
        <v>0</v>
      </c>
      <c r="Y132" s="17">
        <v>0</v>
      </c>
      <c r="Z132" s="17">
        <v>0</v>
      </c>
      <c r="AA132" s="41">
        <v>0</v>
      </c>
      <c r="AB132" s="41">
        <v>0</v>
      </c>
      <c r="AC132" s="50">
        <v>53.5</v>
      </c>
      <c r="AD132" s="42" t="s">
        <v>3</v>
      </c>
      <c r="AE132" s="43">
        <f t="shared" ref="AE132:AE195" si="2">SUM(C132:AB132)</f>
        <v>100</v>
      </c>
    </row>
    <row r="133" spans="1:36" x14ac:dyDescent="0.25">
      <c r="A133" s="129"/>
      <c r="B133" s="49" t="s">
        <v>157</v>
      </c>
      <c r="C133" s="17">
        <v>0</v>
      </c>
      <c r="D133" s="17">
        <v>21.9</v>
      </c>
      <c r="E133" s="17">
        <v>11</v>
      </c>
      <c r="F133" s="17">
        <v>0</v>
      </c>
      <c r="G133" s="17">
        <v>0</v>
      </c>
      <c r="H133" s="17">
        <v>0</v>
      </c>
      <c r="I133" s="17">
        <v>0</v>
      </c>
      <c r="J133" s="17">
        <v>0</v>
      </c>
      <c r="K133" s="17">
        <v>15.5</v>
      </c>
      <c r="L133" s="17">
        <v>0</v>
      </c>
      <c r="M133" s="17">
        <v>51.6</v>
      </c>
      <c r="N133" s="17">
        <v>0</v>
      </c>
      <c r="O133" s="17">
        <v>0</v>
      </c>
      <c r="P133" s="17">
        <v>0</v>
      </c>
      <c r="Q133" s="17">
        <v>0</v>
      </c>
      <c r="R133" s="17">
        <v>0</v>
      </c>
      <c r="S133" s="41">
        <v>0</v>
      </c>
      <c r="T133" s="41">
        <v>0</v>
      </c>
      <c r="U133" s="17">
        <v>0</v>
      </c>
      <c r="V133" s="17">
        <v>0</v>
      </c>
      <c r="W133" s="17">
        <v>0</v>
      </c>
      <c r="X133" s="41">
        <v>0</v>
      </c>
      <c r="Y133" s="17">
        <v>0</v>
      </c>
      <c r="Z133" s="17">
        <v>0</v>
      </c>
      <c r="AA133" s="41">
        <v>0</v>
      </c>
      <c r="AB133" s="41">
        <v>0</v>
      </c>
      <c r="AC133" s="50">
        <v>65.5</v>
      </c>
      <c r="AD133" s="42" t="s">
        <v>3</v>
      </c>
      <c r="AE133" s="43">
        <f t="shared" si="2"/>
        <v>100</v>
      </c>
    </row>
    <row r="134" spans="1:36" x14ac:dyDescent="0.25">
      <c r="A134" s="129"/>
      <c r="B134" s="49" t="s">
        <v>158</v>
      </c>
      <c r="C134" s="17">
        <v>0</v>
      </c>
      <c r="D134" s="17">
        <v>10.8</v>
      </c>
      <c r="E134" s="17">
        <v>10.6</v>
      </c>
      <c r="F134" s="17">
        <v>0</v>
      </c>
      <c r="G134" s="17">
        <v>0</v>
      </c>
      <c r="H134" s="17">
        <v>0</v>
      </c>
      <c r="I134" s="17">
        <v>0</v>
      </c>
      <c r="J134" s="17">
        <v>0</v>
      </c>
      <c r="K134" s="17">
        <v>14.8</v>
      </c>
      <c r="L134" s="17">
        <v>0</v>
      </c>
      <c r="M134" s="17">
        <v>63.8</v>
      </c>
      <c r="N134" s="17">
        <v>0</v>
      </c>
      <c r="O134" s="17">
        <v>0</v>
      </c>
      <c r="P134" s="17">
        <v>0</v>
      </c>
      <c r="Q134" s="17">
        <v>0</v>
      </c>
      <c r="R134" s="17">
        <v>0</v>
      </c>
      <c r="S134" s="41">
        <v>0</v>
      </c>
      <c r="T134" s="41">
        <v>0</v>
      </c>
      <c r="U134" s="17">
        <v>0</v>
      </c>
      <c r="V134" s="17">
        <v>0</v>
      </c>
      <c r="W134" s="17">
        <v>0</v>
      </c>
      <c r="X134" s="41">
        <v>0</v>
      </c>
      <c r="Y134" s="17">
        <v>0</v>
      </c>
      <c r="Z134" s="17">
        <v>0</v>
      </c>
      <c r="AA134" s="41">
        <v>0</v>
      </c>
      <c r="AB134" s="41">
        <v>0</v>
      </c>
      <c r="AC134" s="50">
        <v>75.8</v>
      </c>
      <c r="AD134" s="42" t="s">
        <v>3</v>
      </c>
      <c r="AE134" s="43">
        <f t="shared" si="2"/>
        <v>100</v>
      </c>
    </row>
    <row r="135" spans="1:36" s="1" customFormat="1" x14ac:dyDescent="0.25">
      <c r="A135" s="129"/>
      <c r="B135" s="51" t="s">
        <v>159</v>
      </c>
      <c r="C135" s="1">
        <v>0</v>
      </c>
      <c r="D135" s="1">
        <v>4.9000000000000004</v>
      </c>
      <c r="E135" s="1">
        <v>9.8000000000000007</v>
      </c>
      <c r="F135" s="1">
        <v>0</v>
      </c>
      <c r="G135" s="1">
        <v>0</v>
      </c>
      <c r="H135" s="1">
        <v>0</v>
      </c>
      <c r="I135" s="1">
        <v>0</v>
      </c>
      <c r="J135" s="1">
        <v>0</v>
      </c>
      <c r="K135" s="1">
        <v>16.100000000000001</v>
      </c>
      <c r="L135" s="1">
        <v>0</v>
      </c>
      <c r="M135" s="1">
        <v>69.3</v>
      </c>
      <c r="N135" s="1">
        <v>0</v>
      </c>
      <c r="O135" s="1">
        <v>0</v>
      </c>
      <c r="P135" s="1">
        <v>0</v>
      </c>
      <c r="Q135" s="1">
        <v>0</v>
      </c>
      <c r="R135" s="1">
        <v>0</v>
      </c>
      <c r="S135" s="45">
        <v>0</v>
      </c>
      <c r="T135" s="45">
        <v>0</v>
      </c>
      <c r="U135" s="1">
        <v>0</v>
      </c>
      <c r="V135" s="1">
        <v>0</v>
      </c>
      <c r="W135" s="1">
        <v>0</v>
      </c>
      <c r="X135" s="45">
        <v>0</v>
      </c>
      <c r="Y135" s="1">
        <v>0</v>
      </c>
      <c r="Z135" s="1">
        <v>0</v>
      </c>
      <c r="AA135" s="45">
        <v>0</v>
      </c>
      <c r="AB135" s="45">
        <v>0</v>
      </c>
      <c r="AC135" s="52">
        <v>80.8</v>
      </c>
      <c r="AD135" s="42" t="s">
        <v>3</v>
      </c>
      <c r="AE135" s="43">
        <f t="shared" si="2"/>
        <v>100.1</v>
      </c>
      <c r="AI135" s="46"/>
      <c r="AJ135" s="47"/>
    </row>
    <row r="136" spans="1:36" x14ac:dyDescent="0.25">
      <c r="A136" s="129" t="s">
        <v>511</v>
      </c>
      <c r="B136" s="49" t="s">
        <v>161</v>
      </c>
      <c r="C136" s="17">
        <v>0</v>
      </c>
      <c r="D136" s="17">
        <v>90.4</v>
      </c>
      <c r="E136" s="17">
        <v>0</v>
      </c>
      <c r="F136" s="17">
        <v>0</v>
      </c>
      <c r="G136" s="17">
        <v>0</v>
      </c>
      <c r="H136" s="17">
        <v>0</v>
      </c>
      <c r="I136" s="17">
        <v>9.6</v>
      </c>
      <c r="J136" s="17">
        <v>0</v>
      </c>
      <c r="K136" s="17">
        <v>0</v>
      </c>
      <c r="L136" s="17">
        <v>0</v>
      </c>
      <c r="M136" s="17">
        <v>0</v>
      </c>
      <c r="N136" s="17">
        <v>0</v>
      </c>
      <c r="O136" s="17">
        <v>0</v>
      </c>
      <c r="P136" s="17">
        <v>0</v>
      </c>
      <c r="Q136" s="17">
        <v>0</v>
      </c>
      <c r="R136" s="17">
        <v>0</v>
      </c>
      <c r="S136" s="41">
        <v>0</v>
      </c>
      <c r="T136" s="41">
        <v>0</v>
      </c>
      <c r="U136" s="17">
        <v>0</v>
      </c>
      <c r="V136" s="17">
        <v>0</v>
      </c>
      <c r="W136" s="17">
        <v>0</v>
      </c>
      <c r="X136" s="41">
        <v>0</v>
      </c>
      <c r="Y136" s="17">
        <v>0</v>
      </c>
      <c r="Z136" s="17">
        <v>0</v>
      </c>
      <c r="AA136" s="41">
        <v>0</v>
      </c>
      <c r="AB136" s="41">
        <v>0</v>
      </c>
      <c r="AC136" s="50">
        <v>11.2</v>
      </c>
      <c r="AD136" s="42" t="s">
        <v>3</v>
      </c>
      <c r="AE136" s="43">
        <f t="shared" si="2"/>
        <v>100</v>
      </c>
      <c r="AF136" s="17" t="s">
        <v>506</v>
      </c>
      <c r="AI136" s="43" t="s">
        <v>507</v>
      </c>
    </row>
    <row r="137" spans="1:36" x14ac:dyDescent="0.25">
      <c r="A137" s="129"/>
      <c r="B137" s="49" t="s">
        <v>162</v>
      </c>
      <c r="C137" s="17">
        <v>0</v>
      </c>
      <c r="D137" s="17">
        <v>85.4</v>
      </c>
      <c r="E137" s="17">
        <v>0</v>
      </c>
      <c r="F137" s="17">
        <v>0</v>
      </c>
      <c r="G137" s="17">
        <v>0</v>
      </c>
      <c r="H137" s="17">
        <v>0</v>
      </c>
      <c r="I137" s="17">
        <v>14.6</v>
      </c>
      <c r="J137" s="17">
        <v>0</v>
      </c>
      <c r="K137" s="17">
        <v>0</v>
      </c>
      <c r="L137" s="17">
        <v>0</v>
      </c>
      <c r="M137" s="17">
        <v>0</v>
      </c>
      <c r="N137" s="17">
        <v>0</v>
      </c>
      <c r="O137" s="17">
        <v>0</v>
      </c>
      <c r="P137" s="17">
        <v>0</v>
      </c>
      <c r="Q137" s="17">
        <v>0</v>
      </c>
      <c r="R137" s="17">
        <v>0</v>
      </c>
      <c r="S137" s="41">
        <v>0</v>
      </c>
      <c r="T137" s="41">
        <v>0</v>
      </c>
      <c r="U137" s="17">
        <v>0</v>
      </c>
      <c r="V137" s="17">
        <v>0</v>
      </c>
      <c r="W137" s="17">
        <v>0</v>
      </c>
      <c r="X137" s="41">
        <v>0</v>
      </c>
      <c r="Y137" s="17">
        <v>0</v>
      </c>
      <c r="Z137" s="17">
        <v>0</v>
      </c>
      <c r="AA137" s="41">
        <v>0</v>
      </c>
      <c r="AB137" s="41">
        <v>0</v>
      </c>
      <c r="AC137" s="50">
        <v>17.7</v>
      </c>
      <c r="AD137" s="42" t="s">
        <v>3</v>
      </c>
      <c r="AE137" s="43">
        <f t="shared" si="2"/>
        <v>100</v>
      </c>
    </row>
    <row r="138" spans="1:36" x14ac:dyDescent="0.25">
      <c r="A138" s="129"/>
      <c r="B138" s="49" t="s">
        <v>163</v>
      </c>
      <c r="C138" s="17">
        <v>0</v>
      </c>
      <c r="D138" s="17">
        <v>80.099999999999994</v>
      </c>
      <c r="E138" s="17">
        <v>0</v>
      </c>
      <c r="F138" s="17">
        <v>0</v>
      </c>
      <c r="G138" s="17">
        <v>0</v>
      </c>
      <c r="H138" s="17">
        <v>0</v>
      </c>
      <c r="I138" s="17">
        <v>19.899999999999999</v>
      </c>
      <c r="J138" s="17">
        <v>0</v>
      </c>
      <c r="K138" s="17">
        <v>0</v>
      </c>
      <c r="L138" s="17">
        <v>0</v>
      </c>
      <c r="M138" s="17">
        <v>0</v>
      </c>
      <c r="N138" s="17">
        <v>0</v>
      </c>
      <c r="O138" s="17">
        <v>0</v>
      </c>
      <c r="P138" s="17">
        <v>0</v>
      </c>
      <c r="Q138" s="17">
        <v>0</v>
      </c>
      <c r="R138" s="17">
        <v>0</v>
      </c>
      <c r="S138" s="41">
        <v>0</v>
      </c>
      <c r="T138" s="41">
        <v>0</v>
      </c>
      <c r="U138" s="17">
        <v>0</v>
      </c>
      <c r="V138" s="17">
        <v>0</v>
      </c>
      <c r="W138" s="17">
        <v>0</v>
      </c>
      <c r="X138" s="41">
        <v>0</v>
      </c>
      <c r="Y138" s="17">
        <v>0</v>
      </c>
      <c r="Z138" s="17">
        <v>0</v>
      </c>
      <c r="AA138" s="41">
        <v>0</v>
      </c>
      <c r="AB138" s="41">
        <v>0</v>
      </c>
      <c r="AC138" s="50">
        <v>25</v>
      </c>
      <c r="AD138" s="42" t="s">
        <v>3</v>
      </c>
      <c r="AE138" s="43">
        <f t="shared" si="2"/>
        <v>100</v>
      </c>
    </row>
    <row r="139" spans="1:36" x14ac:dyDescent="0.25">
      <c r="A139" s="129"/>
      <c r="B139" s="49" t="s">
        <v>164</v>
      </c>
      <c r="C139" s="17">
        <v>0</v>
      </c>
      <c r="D139" s="17">
        <v>75.3</v>
      </c>
      <c r="E139" s="17">
        <v>0</v>
      </c>
      <c r="F139" s="17">
        <v>0</v>
      </c>
      <c r="G139" s="17">
        <v>0</v>
      </c>
      <c r="H139" s="17">
        <v>0</v>
      </c>
      <c r="I139" s="17">
        <v>24.7</v>
      </c>
      <c r="J139" s="17">
        <v>0</v>
      </c>
      <c r="K139" s="17">
        <v>0</v>
      </c>
      <c r="L139" s="17">
        <v>0</v>
      </c>
      <c r="M139" s="17">
        <v>0</v>
      </c>
      <c r="N139" s="17">
        <v>0</v>
      </c>
      <c r="O139" s="17">
        <v>0</v>
      </c>
      <c r="P139" s="17">
        <v>0</v>
      </c>
      <c r="Q139" s="17">
        <v>0</v>
      </c>
      <c r="R139" s="17">
        <v>0</v>
      </c>
      <c r="S139" s="41">
        <v>0</v>
      </c>
      <c r="T139" s="41">
        <v>0</v>
      </c>
      <c r="U139" s="17">
        <v>0</v>
      </c>
      <c r="V139" s="17">
        <v>0</v>
      </c>
      <c r="W139" s="17">
        <v>0</v>
      </c>
      <c r="X139" s="41">
        <v>0</v>
      </c>
      <c r="Y139" s="17">
        <v>0</v>
      </c>
      <c r="Z139" s="17">
        <v>0</v>
      </c>
      <c r="AA139" s="41">
        <v>0</v>
      </c>
      <c r="AB139" s="41">
        <v>0</v>
      </c>
      <c r="AC139" s="50">
        <v>32.9</v>
      </c>
      <c r="AD139" s="42" t="s">
        <v>3</v>
      </c>
      <c r="AE139" s="43">
        <f t="shared" si="2"/>
        <v>100</v>
      </c>
    </row>
    <row r="140" spans="1:36" x14ac:dyDescent="0.25">
      <c r="A140" s="129"/>
      <c r="B140" s="49" t="s">
        <v>165</v>
      </c>
      <c r="C140" s="17">
        <v>0</v>
      </c>
      <c r="D140" s="17">
        <v>70.5</v>
      </c>
      <c r="E140" s="17">
        <v>0</v>
      </c>
      <c r="F140" s="17">
        <v>0</v>
      </c>
      <c r="G140" s="17">
        <v>0</v>
      </c>
      <c r="H140" s="17">
        <v>0</v>
      </c>
      <c r="I140" s="17">
        <v>29.5</v>
      </c>
      <c r="J140" s="17">
        <v>0</v>
      </c>
      <c r="K140" s="17">
        <v>0</v>
      </c>
      <c r="L140" s="17">
        <v>0</v>
      </c>
      <c r="M140" s="17">
        <v>0</v>
      </c>
      <c r="N140" s="17">
        <v>0</v>
      </c>
      <c r="O140" s="17">
        <v>0</v>
      </c>
      <c r="P140" s="17">
        <v>0</v>
      </c>
      <c r="Q140" s="17">
        <v>0</v>
      </c>
      <c r="R140" s="17">
        <v>0</v>
      </c>
      <c r="S140" s="41">
        <v>0</v>
      </c>
      <c r="T140" s="41">
        <v>0</v>
      </c>
      <c r="U140" s="17">
        <v>0</v>
      </c>
      <c r="V140" s="17">
        <v>0</v>
      </c>
      <c r="W140" s="17">
        <v>0</v>
      </c>
      <c r="X140" s="41">
        <v>0</v>
      </c>
      <c r="Y140" s="17">
        <v>0</v>
      </c>
      <c r="Z140" s="17">
        <v>0</v>
      </c>
      <c r="AA140" s="41">
        <v>0</v>
      </c>
      <c r="AB140" s="41">
        <v>0</v>
      </c>
      <c r="AC140" s="50">
        <v>39.700000000000003</v>
      </c>
      <c r="AD140" s="42" t="s">
        <v>3</v>
      </c>
      <c r="AE140" s="43">
        <f t="shared" si="2"/>
        <v>100</v>
      </c>
    </row>
    <row r="141" spans="1:36" x14ac:dyDescent="0.25">
      <c r="A141" s="129"/>
      <c r="B141" s="49" t="s">
        <v>166</v>
      </c>
      <c r="C141" s="17">
        <v>0</v>
      </c>
      <c r="D141" s="17">
        <v>65.5</v>
      </c>
      <c r="E141" s="17">
        <v>0</v>
      </c>
      <c r="F141" s="17">
        <v>0</v>
      </c>
      <c r="G141" s="17">
        <v>0</v>
      </c>
      <c r="H141" s="17">
        <v>0</v>
      </c>
      <c r="I141" s="17">
        <v>34.5</v>
      </c>
      <c r="J141" s="17">
        <v>0</v>
      </c>
      <c r="K141" s="17">
        <v>0</v>
      </c>
      <c r="L141" s="17">
        <v>0</v>
      </c>
      <c r="M141" s="17">
        <v>0</v>
      </c>
      <c r="N141" s="17">
        <v>0</v>
      </c>
      <c r="O141" s="17">
        <v>0</v>
      </c>
      <c r="P141" s="17">
        <v>0</v>
      </c>
      <c r="Q141" s="17">
        <v>0</v>
      </c>
      <c r="R141" s="17">
        <v>0</v>
      </c>
      <c r="S141" s="41">
        <v>0</v>
      </c>
      <c r="T141" s="41">
        <v>0</v>
      </c>
      <c r="U141" s="17">
        <v>0</v>
      </c>
      <c r="V141" s="17">
        <v>0</v>
      </c>
      <c r="W141" s="17">
        <v>0</v>
      </c>
      <c r="X141" s="41">
        <v>0</v>
      </c>
      <c r="Y141" s="17">
        <v>0</v>
      </c>
      <c r="Z141" s="17">
        <v>0</v>
      </c>
      <c r="AA141" s="41">
        <v>0</v>
      </c>
      <c r="AB141" s="41">
        <v>0</v>
      </c>
      <c r="AC141" s="50">
        <v>42.9</v>
      </c>
      <c r="AD141" s="42" t="s">
        <v>3</v>
      </c>
      <c r="AE141" s="43">
        <f t="shared" si="2"/>
        <v>100</v>
      </c>
    </row>
    <row r="142" spans="1:36" x14ac:dyDescent="0.25">
      <c r="A142" s="129"/>
      <c r="B142" s="49" t="s">
        <v>167</v>
      </c>
      <c r="C142" s="17">
        <v>0</v>
      </c>
      <c r="D142" s="17">
        <v>60.1</v>
      </c>
      <c r="E142" s="17">
        <v>0</v>
      </c>
      <c r="F142" s="17">
        <v>0</v>
      </c>
      <c r="G142" s="17">
        <v>0</v>
      </c>
      <c r="H142" s="17">
        <v>0</v>
      </c>
      <c r="I142" s="17">
        <v>39.9</v>
      </c>
      <c r="J142" s="17">
        <v>0</v>
      </c>
      <c r="K142" s="17">
        <v>0</v>
      </c>
      <c r="L142" s="17">
        <v>0</v>
      </c>
      <c r="M142" s="17">
        <v>0</v>
      </c>
      <c r="N142" s="17">
        <v>0</v>
      </c>
      <c r="O142" s="17">
        <v>0</v>
      </c>
      <c r="P142" s="17">
        <v>0</v>
      </c>
      <c r="Q142" s="17">
        <v>0</v>
      </c>
      <c r="R142" s="17">
        <v>0</v>
      </c>
      <c r="S142" s="41">
        <v>0</v>
      </c>
      <c r="T142" s="41">
        <v>0</v>
      </c>
      <c r="U142" s="17">
        <v>0</v>
      </c>
      <c r="V142" s="17">
        <v>0</v>
      </c>
      <c r="W142" s="17">
        <v>0</v>
      </c>
      <c r="X142" s="41">
        <v>0</v>
      </c>
      <c r="Y142" s="17">
        <v>0</v>
      </c>
      <c r="Z142" s="17">
        <v>0</v>
      </c>
      <c r="AA142" s="41">
        <v>0</v>
      </c>
      <c r="AB142" s="41">
        <v>0</v>
      </c>
      <c r="AC142" s="50">
        <v>43.4</v>
      </c>
      <c r="AD142" s="42" t="s">
        <v>3</v>
      </c>
      <c r="AE142" s="43">
        <f t="shared" si="2"/>
        <v>100</v>
      </c>
    </row>
    <row r="143" spans="1:36" s="1" customFormat="1" x14ac:dyDescent="0.25">
      <c r="A143" s="136"/>
      <c r="B143" s="51" t="s">
        <v>168</v>
      </c>
      <c r="C143" s="1">
        <v>0</v>
      </c>
      <c r="D143" s="1">
        <v>52.3</v>
      </c>
      <c r="E143" s="1">
        <v>0</v>
      </c>
      <c r="F143" s="1">
        <v>0</v>
      </c>
      <c r="G143" s="1">
        <v>0</v>
      </c>
      <c r="H143" s="1">
        <v>0</v>
      </c>
      <c r="I143" s="1">
        <v>47.7</v>
      </c>
      <c r="J143" s="1">
        <v>0</v>
      </c>
      <c r="K143" s="1">
        <v>0</v>
      </c>
      <c r="L143" s="1">
        <v>0</v>
      </c>
      <c r="M143" s="1">
        <v>0</v>
      </c>
      <c r="N143" s="1">
        <v>0</v>
      </c>
      <c r="O143" s="1">
        <v>0</v>
      </c>
      <c r="P143" s="1">
        <v>0</v>
      </c>
      <c r="Q143" s="1">
        <v>0</v>
      </c>
      <c r="R143" s="1">
        <v>0</v>
      </c>
      <c r="S143" s="45">
        <v>0</v>
      </c>
      <c r="T143" s="45">
        <v>0</v>
      </c>
      <c r="U143" s="1">
        <v>0</v>
      </c>
      <c r="V143" s="1">
        <v>0</v>
      </c>
      <c r="W143" s="1">
        <v>0</v>
      </c>
      <c r="X143" s="45">
        <v>0</v>
      </c>
      <c r="Y143" s="1">
        <v>0</v>
      </c>
      <c r="Z143" s="1">
        <v>0</v>
      </c>
      <c r="AA143" s="45">
        <v>0</v>
      </c>
      <c r="AB143" s="45">
        <v>0</v>
      </c>
      <c r="AC143" s="52">
        <v>38.4</v>
      </c>
      <c r="AD143" s="42" t="s">
        <v>3</v>
      </c>
      <c r="AE143" s="43">
        <f t="shared" si="2"/>
        <v>100</v>
      </c>
      <c r="AI143" s="46"/>
      <c r="AJ143" s="47"/>
    </row>
    <row r="144" spans="1:36" x14ac:dyDescent="0.25">
      <c r="A144" s="130" t="s">
        <v>171</v>
      </c>
      <c r="B144" s="49" t="s">
        <v>169</v>
      </c>
      <c r="C144" s="17">
        <v>7.48</v>
      </c>
      <c r="D144" s="17">
        <v>6.71</v>
      </c>
      <c r="E144" s="17">
        <v>0</v>
      </c>
      <c r="F144" s="17">
        <v>0</v>
      </c>
      <c r="G144" s="17">
        <v>0</v>
      </c>
      <c r="H144" s="17">
        <v>0</v>
      </c>
      <c r="I144" s="17">
        <v>0</v>
      </c>
      <c r="J144" s="17">
        <v>0</v>
      </c>
      <c r="K144" s="17">
        <v>0</v>
      </c>
      <c r="L144" s="17">
        <v>0</v>
      </c>
      <c r="M144" s="17">
        <v>67.12</v>
      </c>
      <c r="N144" s="17">
        <v>0</v>
      </c>
      <c r="O144" s="17">
        <v>0</v>
      </c>
      <c r="P144" s="17">
        <v>0</v>
      </c>
      <c r="Q144" s="17">
        <v>0</v>
      </c>
      <c r="R144" s="17">
        <v>18.690000000000001</v>
      </c>
      <c r="S144" s="41">
        <v>0</v>
      </c>
      <c r="T144" s="41">
        <v>0</v>
      </c>
      <c r="U144" s="17">
        <v>0</v>
      </c>
      <c r="V144" s="17">
        <v>0</v>
      </c>
      <c r="W144" s="17">
        <v>0</v>
      </c>
      <c r="X144" s="41">
        <v>0</v>
      </c>
      <c r="Y144" s="17">
        <v>0</v>
      </c>
      <c r="Z144" s="17">
        <v>0</v>
      </c>
      <c r="AA144" s="41">
        <v>0</v>
      </c>
      <c r="AB144" s="41">
        <v>0</v>
      </c>
      <c r="AC144" s="50">
        <v>27</v>
      </c>
      <c r="AD144" s="75" t="s">
        <v>3</v>
      </c>
      <c r="AE144" s="43">
        <f t="shared" si="2"/>
        <v>100</v>
      </c>
      <c r="AF144" s="17" t="s">
        <v>513</v>
      </c>
      <c r="AI144" s="43" t="s">
        <v>507</v>
      </c>
    </row>
    <row r="145" spans="1:36" x14ac:dyDescent="0.25">
      <c r="A145" s="129"/>
      <c r="B145" s="49" t="s">
        <v>515</v>
      </c>
      <c r="C145" s="17">
        <v>7.48</v>
      </c>
      <c r="D145" s="17">
        <v>6.71</v>
      </c>
      <c r="E145" s="17">
        <v>0</v>
      </c>
      <c r="F145" s="17">
        <v>0</v>
      </c>
      <c r="G145" s="17">
        <v>0</v>
      </c>
      <c r="H145" s="17">
        <v>0</v>
      </c>
      <c r="I145" s="17">
        <v>0</v>
      </c>
      <c r="J145" s="17">
        <v>0</v>
      </c>
      <c r="K145" s="17">
        <v>0</v>
      </c>
      <c r="L145" s="17">
        <v>0</v>
      </c>
      <c r="M145" s="17">
        <v>67.12</v>
      </c>
      <c r="N145" s="17">
        <v>0</v>
      </c>
      <c r="O145" s="17">
        <v>0</v>
      </c>
      <c r="P145" s="17">
        <v>0</v>
      </c>
      <c r="Q145" s="17">
        <v>0</v>
      </c>
      <c r="R145" s="17">
        <v>18.690000000000001</v>
      </c>
      <c r="S145" s="41">
        <v>0</v>
      </c>
      <c r="T145" s="41">
        <v>0</v>
      </c>
      <c r="U145" s="17">
        <v>0</v>
      </c>
      <c r="V145" s="17">
        <v>0</v>
      </c>
      <c r="W145" s="17">
        <v>0</v>
      </c>
      <c r="X145" s="41">
        <v>0</v>
      </c>
      <c r="Y145" s="17">
        <v>0</v>
      </c>
      <c r="Z145" s="17">
        <v>0</v>
      </c>
      <c r="AA145" s="41">
        <v>0</v>
      </c>
      <c r="AB145" s="41">
        <v>0</v>
      </c>
      <c r="AC145" s="50">
        <v>30.4</v>
      </c>
      <c r="AD145" s="75" t="s">
        <v>3</v>
      </c>
      <c r="AE145" s="43">
        <f t="shared" si="2"/>
        <v>100</v>
      </c>
      <c r="AF145" s="17" t="s">
        <v>504</v>
      </c>
      <c r="AI145" s="43" t="s">
        <v>507</v>
      </c>
    </row>
    <row r="146" spans="1:36" x14ac:dyDescent="0.25">
      <c r="A146" s="129"/>
      <c r="B146" s="49" t="s">
        <v>516</v>
      </c>
      <c r="C146" s="17">
        <v>7.48</v>
      </c>
      <c r="D146" s="17">
        <v>6.71</v>
      </c>
      <c r="E146" s="17">
        <v>0</v>
      </c>
      <c r="F146" s="17">
        <v>0</v>
      </c>
      <c r="G146" s="17">
        <v>0</v>
      </c>
      <c r="H146" s="17">
        <v>0</v>
      </c>
      <c r="I146" s="17">
        <v>0</v>
      </c>
      <c r="J146" s="17">
        <v>0</v>
      </c>
      <c r="K146" s="17">
        <v>0</v>
      </c>
      <c r="L146" s="17">
        <v>0</v>
      </c>
      <c r="M146" s="17">
        <v>67.12</v>
      </c>
      <c r="N146" s="17">
        <v>0</v>
      </c>
      <c r="O146" s="17">
        <v>0</v>
      </c>
      <c r="P146" s="17">
        <v>0</v>
      </c>
      <c r="Q146" s="17">
        <v>0</v>
      </c>
      <c r="R146" s="17">
        <v>18.690000000000001</v>
      </c>
      <c r="S146" s="41">
        <v>0</v>
      </c>
      <c r="T146" s="41">
        <v>0</v>
      </c>
      <c r="U146" s="17">
        <v>0</v>
      </c>
      <c r="V146" s="17">
        <v>0</v>
      </c>
      <c r="W146" s="17">
        <v>0</v>
      </c>
      <c r="X146" s="41">
        <v>0</v>
      </c>
      <c r="Y146" s="17">
        <v>0</v>
      </c>
      <c r="Z146" s="17">
        <v>0</v>
      </c>
      <c r="AA146" s="41">
        <v>0</v>
      </c>
      <c r="AB146" s="41">
        <v>0</v>
      </c>
      <c r="AC146" s="50">
        <v>40.700000000000003</v>
      </c>
      <c r="AD146" s="42" t="s">
        <v>3</v>
      </c>
      <c r="AE146" s="43">
        <f t="shared" si="2"/>
        <v>100</v>
      </c>
      <c r="AF146" s="17" t="s">
        <v>514</v>
      </c>
      <c r="AG146" s="17" t="s">
        <v>509</v>
      </c>
      <c r="AI146" s="43" t="s">
        <v>507</v>
      </c>
    </row>
    <row r="147" spans="1:36" x14ac:dyDescent="0.25">
      <c r="A147" s="129"/>
      <c r="B147" s="49" t="s">
        <v>170</v>
      </c>
      <c r="C147" s="17">
        <v>7.55</v>
      </c>
      <c r="D147" s="17">
        <v>19.47</v>
      </c>
      <c r="E147" s="17">
        <v>0</v>
      </c>
      <c r="F147" s="17">
        <v>0</v>
      </c>
      <c r="G147" s="17">
        <v>0</v>
      </c>
      <c r="H147" s="17">
        <v>0</v>
      </c>
      <c r="I147" s="17">
        <v>0</v>
      </c>
      <c r="J147" s="17">
        <v>0</v>
      </c>
      <c r="K147" s="17">
        <v>0</v>
      </c>
      <c r="L147" s="17">
        <v>0</v>
      </c>
      <c r="M147" s="17">
        <v>54.69</v>
      </c>
      <c r="N147" s="17">
        <v>0</v>
      </c>
      <c r="O147" s="17">
        <v>0</v>
      </c>
      <c r="P147" s="17">
        <v>0</v>
      </c>
      <c r="Q147" s="17">
        <v>0</v>
      </c>
      <c r="R147" s="17">
        <v>18.29</v>
      </c>
      <c r="S147" s="17">
        <v>0</v>
      </c>
      <c r="T147" s="17">
        <v>0</v>
      </c>
      <c r="U147" s="17">
        <v>0</v>
      </c>
      <c r="V147" s="17">
        <v>0</v>
      </c>
      <c r="W147" s="17">
        <v>0</v>
      </c>
      <c r="X147" s="17">
        <v>0</v>
      </c>
      <c r="Y147" s="49">
        <v>0</v>
      </c>
      <c r="Z147" s="17">
        <v>0</v>
      </c>
      <c r="AA147" s="17">
        <v>0</v>
      </c>
      <c r="AB147" s="49">
        <v>0</v>
      </c>
      <c r="AC147" s="17">
        <v>28.8</v>
      </c>
      <c r="AD147" s="75" t="s">
        <v>3</v>
      </c>
      <c r="AE147" s="43">
        <f t="shared" si="2"/>
        <v>100</v>
      </c>
      <c r="AF147" s="17" t="s">
        <v>513</v>
      </c>
      <c r="AI147" s="43" t="s">
        <v>507</v>
      </c>
    </row>
    <row r="148" spans="1:36" x14ac:dyDescent="0.25">
      <c r="A148" s="129"/>
      <c r="B148" s="49" t="s">
        <v>517</v>
      </c>
      <c r="C148" s="17">
        <v>7.55</v>
      </c>
      <c r="D148" s="17">
        <v>19.47</v>
      </c>
      <c r="E148" s="17">
        <v>0</v>
      </c>
      <c r="F148" s="17">
        <v>0</v>
      </c>
      <c r="G148" s="17">
        <v>0</v>
      </c>
      <c r="H148" s="17">
        <v>0</v>
      </c>
      <c r="I148" s="17">
        <v>0</v>
      </c>
      <c r="J148" s="17">
        <v>0</v>
      </c>
      <c r="K148" s="17">
        <v>0</v>
      </c>
      <c r="L148" s="17">
        <v>0</v>
      </c>
      <c r="M148" s="17">
        <v>54.69</v>
      </c>
      <c r="N148" s="17">
        <v>0</v>
      </c>
      <c r="O148" s="17">
        <v>0</v>
      </c>
      <c r="P148" s="17">
        <v>0</v>
      </c>
      <c r="Q148" s="17">
        <v>0</v>
      </c>
      <c r="R148" s="17">
        <v>18.29</v>
      </c>
      <c r="S148" s="17">
        <v>0</v>
      </c>
      <c r="T148" s="17">
        <v>0</v>
      </c>
      <c r="U148" s="17">
        <v>0</v>
      </c>
      <c r="V148" s="17">
        <v>0</v>
      </c>
      <c r="W148" s="17">
        <v>0</v>
      </c>
      <c r="X148" s="17">
        <v>0</v>
      </c>
      <c r="Y148" s="49">
        <v>0</v>
      </c>
      <c r="Z148" s="17">
        <v>0</v>
      </c>
      <c r="AA148" s="17">
        <v>0</v>
      </c>
      <c r="AB148" s="49">
        <v>0</v>
      </c>
      <c r="AC148" s="17">
        <v>32</v>
      </c>
      <c r="AD148" s="75" t="s">
        <v>3</v>
      </c>
      <c r="AE148" s="43">
        <f t="shared" si="2"/>
        <v>100</v>
      </c>
      <c r="AF148" s="17" t="s">
        <v>504</v>
      </c>
      <c r="AI148" s="43" t="s">
        <v>507</v>
      </c>
    </row>
    <row r="149" spans="1:36" s="1" customFormat="1" x14ac:dyDescent="0.25">
      <c r="A149" s="136"/>
      <c r="B149" s="51" t="s">
        <v>518</v>
      </c>
      <c r="C149" s="1">
        <v>7.55</v>
      </c>
      <c r="D149" s="1">
        <v>19.47</v>
      </c>
      <c r="E149" s="1">
        <v>0</v>
      </c>
      <c r="F149" s="1">
        <v>0</v>
      </c>
      <c r="G149" s="1">
        <v>0</v>
      </c>
      <c r="H149" s="1">
        <v>0</v>
      </c>
      <c r="I149" s="1">
        <v>0</v>
      </c>
      <c r="J149" s="1">
        <v>0</v>
      </c>
      <c r="K149" s="1">
        <v>0</v>
      </c>
      <c r="L149" s="1">
        <v>0</v>
      </c>
      <c r="M149" s="1">
        <v>54.69</v>
      </c>
      <c r="N149" s="1">
        <v>0</v>
      </c>
      <c r="O149" s="1">
        <v>0</v>
      </c>
      <c r="P149" s="1">
        <v>0</v>
      </c>
      <c r="Q149" s="1">
        <v>0</v>
      </c>
      <c r="R149" s="1">
        <v>18.29</v>
      </c>
      <c r="S149" s="45">
        <v>0</v>
      </c>
      <c r="T149" s="45">
        <v>0</v>
      </c>
      <c r="U149" s="1">
        <v>0</v>
      </c>
      <c r="V149" s="1">
        <v>0</v>
      </c>
      <c r="W149" s="1">
        <v>0</v>
      </c>
      <c r="X149" s="45">
        <v>0</v>
      </c>
      <c r="Y149" s="1">
        <v>0</v>
      </c>
      <c r="Z149" s="1">
        <v>0</v>
      </c>
      <c r="AA149" s="45">
        <v>0</v>
      </c>
      <c r="AB149" s="45">
        <v>0</v>
      </c>
      <c r="AC149" s="52">
        <v>35.6</v>
      </c>
      <c r="AD149" s="42" t="s">
        <v>3</v>
      </c>
      <c r="AE149" s="43">
        <f t="shared" si="2"/>
        <v>100</v>
      </c>
      <c r="AF149" s="54" t="s">
        <v>514</v>
      </c>
      <c r="AG149" s="1" t="s">
        <v>509</v>
      </c>
      <c r="AI149" s="46" t="s">
        <v>507</v>
      </c>
      <c r="AJ149" s="47"/>
    </row>
    <row r="150" spans="1:36" s="1" customFormat="1" ht="78" customHeight="1" x14ac:dyDescent="0.25">
      <c r="A150" s="55" t="s">
        <v>173</v>
      </c>
      <c r="B150" s="51" t="s">
        <v>172</v>
      </c>
      <c r="C150" s="1">
        <v>3.81</v>
      </c>
      <c r="D150" s="1">
        <v>15.96</v>
      </c>
      <c r="E150" s="1">
        <v>5.69</v>
      </c>
      <c r="F150" s="1">
        <v>0</v>
      </c>
      <c r="G150" s="1">
        <v>0</v>
      </c>
      <c r="H150" s="1">
        <v>0</v>
      </c>
      <c r="I150" s="1">
        <v>0</v>
      </c>
      <c r="J150" s="1">
        <v>0</v>
      </c>
      <c r="K150" s="1">
        <v>12.61</v>
      </c>
      <c r="L150" s="1">
        <v>0</v>
      </c>
      <c r="M150" s="1">
        <v>60.02</v>
      </c>
      <c r="N150" s="1">
        <v>0</v>
      </c>
      <c r="O150" s="1">
        <v>0</v>
      </c>
      <c r="P150" s="1">
        <v>0</v>
      </c>
      <c r="Q150" s="1">
        <v>1.71</v>
      </c>
      <c r="R150" s="1">
        <v>0</v>
      </c>
      <c r="S150" s="45">
        <v>0</v>
      </c>
      <c r="T150" s="45">
        <v>0</v>
      </c>
      <c r="U150" s="1">
        <v>0</v>
      </c>
      <c r="V150" s="1">
        <v>0</v>
      </c>
      <c r="W150" s="1">
        <v>0</v>
      </c>
      <c r="X150" s="45">
        <v>0</v>
      </c>
      <c r="Y150" s="1">
        <v>0</v>
      </c>
      <c r="Z150" s="1">
        <v>0</v>
      </c>
      <c r="AA150" s="45">
        <v>0</v>
      </c>
      <c r="AB150" s="45">
        <v>0</v>
      </c>
      <c r="AC150" s="52">
        <v>58</v>
      </c>
      <c r="AD150" s="42" t="s">
        <v>3</v>
      </c>
      <c r="AE150" s="43">
        <f t="shared" si="2"/>
        <v>99.8</v>
      </c>
      <c r="AF150" s="37" t="s">
        <v>519</v>
      </c>
      <c r="AH150" s="1" t="s">
        <v>505</v>
      </c>
      <c r="AI150" s="46" t="s">
        <v>507</v>
      </c>
      <c r="AJ150" s="47"/>
    </row>
    <row r="151" spans="1:36" ht="31.5" x14ac:dyDescent="0.25">
      <c r="A151" s="130" t="s">
        <v>188</v>
      </c>
      <c r="B151" s="49" t="s">
        <v>174</v>
      </c>
      <c r="C151" s="56">
        <v>0</v>
      </c>
      <c r="D151" s="56">
        <f>'EWG-CCP-127 (1)'!I5</f>
        <v>17.253689187315132</v>
      </c>
      <c r="E151" s="56">
        <v>0</v>
      </c>
      <c r="F151" s="17">
        <v>0</v>
      </c>
      <c r="G151" s="57">
        <f>'EWG-CCP-127 (1)'!L5</f>
        <v>0</v>
      </c>
      <c r="H151" s="17">
        <v>0</v>
      </c>
      <c r="I151" s="58">
        <v>0</v>
      </c>
      <c r="J151" s="58">
        <v>0</v>
      </c>
      <c r="K151" s="56">
        <f>'EWG-CCP-127 (1)'!K5</f>
        <v>13.664067796501044</v>
      </c>
      <c r="L151" s="58">
        <v>0</v>
      </c>
      <c r="M151" s="56">
        <f>'EWG-CCP-127 (1)'!J5</f>
        <v>69.082243016183824</v>
      </c>
      <c r="N151" s="17">
        <v>0</v>
      </c>
      <c r="O151" s="17">
        <v>0</v>
      </c>
      <c r="P151" s="17">
        <v>0</v>
      </c>
      <c r="Q151" s="56">
        <v>0</v>
      </c>
      <c r="R151" s="17">
        <v>0</v>
      </c>
      <c r="S151" s="41">
        <v>0</v>
      </c>
      <c r="T151" s="41">
        <v>0</v>
      </c>
      <c r="U151" s="17">
        <v>0</v>
      </c>
      <c r="V151" s="58">
        <v>0</v>
      </c>
      <c r="W151" s="17">
        <v>0</v>
      </c>
      <c r="X151" s="41">
        <v>0</v>
      </c>
      <c r="Y151" s="17">
        <v>0</v>
      </c>
      <c r="Z151" s="17">
        <v>0</v>
      </c>
      <c r="AA151" s="41">
        <v>0</v>
      </c>
      <c r="AB151" s="41">
        <v>0</v>
      </c>
      <c r="AC151" s="50">
        <v>71</v>
      </c>
      <c r="AD151" s="42" t="s">
        <v>545</v>
      </c>
      <c r="AE151" s="43">
        <f t="shared" si="2"/>
        <v>100</v>
      </c>
      <c r="AF151" s="17" t="s">
        <v>506</v>
      </c>
      <c r="AH151" s="53" t="s">
        <v>520</v>
      </c>
      <c r="AI151" s="43" t="s">
        <v>507</v>
      </c>
      <c r="AJ151" s="124" t="s">
        <v>554</v>
      </c>
    </row>
    <row r="152" spans="1:36" x14ac:dyDescent="0.25">
      <c r="A152" s="129"/>
      <c r="B152" s="49" t="s">
        <v>175</v>
      </c>
      <c r="C152" s="56">
        <v>0</v>
      </c>
      <c r="D152" s="56">
        <f>'EWG-CCP-127 (1)'!I6</f>
        <v>17.854740777118124</v>
      </c>
      <c r="E152" s="56">
        <v>0</v>
      </c>
      <c r="F152" s="17">
        <v>0</v>
      </c>
      <c r="G152" s="57">
        <f>'EWG-CCP-127 (1)'!L6</f>
        <v>1.0563637064574529</v>
      </c>
      <c r="H152" s="17">
        <v>0</v>
      </c>
      <c r="I152" s="58">
        <v>0</v>
      </c>
      <c r="J152" s="58">
        <v>0</v>
      </c>
      <c r="K152" s="56">
        <f>'EWG-CCP-127 (1)'!K6</f>
        <v>12.666904684848351</v>
      </c>
      <c r="L152" s="58">
        <v>0</v>
      </c>
      <c r="M152" s="56">
        <f>'EWG-CCP-127 (1)'!J6</f>
        <v>68.421990831576068</v>
      </c>
      <c r="N152" s="17">
        <v>0</v>
      </c>
      <c r="O152" s="17">
        <v>0</v>
      </c>
      <c r="P152" s="17">
        <v>0</v>
      </c>
      <c r="Q152" s="56">
        <v>0</v>
      </c>
      <c r="R152" s="17">
        <v>0</v>
      </c>
      <c r="S152" s="41">
        <v>0</v>
      </c>
      <c r="T152" s="41">
        <v>0</v>
      </c>
      <c r="U152" s="17">
        <v>0</v>
      </c>
      <c r="V152" s="58">
        <v>0</v>
      </c>
      <c r="W152" s="17">
        <v>0</v>
      </c>
      <c r="X152" s="41">
        <v>0</v>
      </c>
      <c r="Y152" s="17">
        <v>0</v>
      </c>
      <c r="Z152" s="17">
        <v>0</v>
      </c>
      <c r="AA152" s="41">
        <v>0</v>
      </c>
      <c r="AB152" s="41">
        <v>0</v>
      </c>
      <c r="AC152" s="50">
        <v>70</v>
      </c>
      <c r="AD152" s="42" t="s">
        <v>545</v>
      </c>
      <c r="AE152" s="43">
        <f t="shared" si="2"/>
        <v>100</v>
      </c>
      <c r="AJ152" s="125"/>
    </row>
    <row r="153" spans="1:36" x14ac:dyDescent="0.25">
      <c r="A153" s="129"/>
      <c r="B153" s="49" t="s">
        <v>178</v>
      </c>
      <c r="C153" s="56">
        <v>0</v>
      </c>
      <c r="D153" s="56">
        <f>'EWG-CCP-127 (1)'!I8</f>
        <v>18.224578670715822</v>
      </c>
      <c r="E153" s="56">
        <v>0</v>
      </c>
      <c r="F153" s="17">
        <v>0</v>
      </c>
      <c r="G153" s="57">
        <f>'EWG-CCP-127 (1)'!L8</f>
        <v>1.0273422099787888</v>
      </c>
      <c r="H153" s="17">
        <v>0</v>
      </c>
      <c r="I153" s="58">
        <v>0</v>
      </c>
      <c r="J153" s="58">
        <v>0</v>
      </c>
      <c r="K153" s="56">
        <f>'EWG-CCP-127 (1)'!K8</f>
        <v>13.109737010193589</v>
      </c>
      <c r="L153" s="58">
        <v>0</v>
      </c>
      <c r="M153" s="56">
        <f>'EWG-CCP-127 (1)'!J8</f>
        <v>67.638342109111818</v>
      </c>
      <c r="N153" s="17">
        <v>0</v>
      </c>
      <c r="O153" s="17">
        <v>0</v>
      </c>
      <c r="P153" s="17">
        <v>0</v>
      </c>
      <c r="Q153" s="56">
        <v>0</v>
      </c>
      <c r="R153" s="17">
        <v>0</v>
      </c>
      <c r="S153" s="41">
        <v>0</v>
      </c>
      <c r="T153" s="41">
        <v>0</v>
      </c>
      <c r="U153" s="17">
        <v>0</v>
      </c>
      <c r="V153" s="58">
        <v>0</v>
      </c>
      <c r="W153" s="17">
        <v>0</v>
      </c>
      <c r="X153" s="41">
        <v>0</v>
      </c>
      <c r="Y153" s="17">
        <v>0</v>
      </c>
      <c r="Z153" s="17">
        <v>0</v>
      </c>
      <c r="AA153" s="41">
        <v>0</v>
      </c>
      <c r="AB153" s="41">
        <v>0</v>
      </c>
      <c r="AC153" s="50">
        <v>75</v>
      </c>
      <c r="AD153" s="42" t="s">
        <v>545</v>
      </c>
      <c r="AE153" s="43">
        <f t="shared" si="2"/>
        <v>100.00000000000001</v>
      </c>
      <c r="AJ153" s="125"/>
    </row>
    <row r="154" spans="1:36" x14ac:dyDescent="0.25">
      <c r="A154" s="129"/>
      <c r="B154" s="49" t="s">
        <v>179</v>
      </c>
      <c r="C154" s="56">
        <v>0</v>
      </c>
      <c r="D154" s="56">
        <f>'EWG-CCP-127 (1)'!I9</f>
        <v>17.838845295064381</v>
      </c>
      <c r="E154" s="56">
        <v>0</v>
      </c>
      <c r="F154" s="17">
        <v>0</v>
      </c>
      <c r="G154" s="57">
        <f>'EWG-CCP-127 (1)'!L9</f>
        <v>4.7483899130943605</v>
      </c>
      <c r="H154" s="17">
        <v>0</v>
      </c>
      <c r="I154" s="58">
        <v>0</v>
      </c>
      <c r="J154" s="58">
        <v>0</v>
      </c>
      <c r="K154" s="56">
        <f>'EWG-CCP-127 (1)'!K9</f>
        <v>13.008034313257641</v>
      </c>
      <c r="L154" s="58">
        <v>0</v>
      </c>
      <c r="M154" s="56">
        <f>'EWG-CCP-127 (1)'!J9</f>
        <v>64.40473047858363</v>
      </c>
      <c r="N154" s="17">
        <v>0</v>
      </c>
      <c r="O154" s="17">
        <v>0</v>
      </c>
      <c r="P154" s="17">
        <v>0</v>
      </c>
      <c r="Q154" s="56">
        <v>0</v>
      </c>
      <c r="R154" s="17">
        <v>0</v>
      </c>
      <c r="S154" s="41">
        <v>0</v>
      </c>
      <c r="T154" s="41">
        <v>0</v>
      </c>
      <c r="U154" s="17">
        <v>0</v>
      </c>
      <c r="V154" s="58">
        <v>0</v>
      </c>
      <c r="W154" s="17">
        <v>0</v>
      </c>
      <c r="X154" s="41">
        <v>0</v>
      </c>
      <c r="Y154" s="17">
        <v>0</v>
      </c>
      <c r="Z154" s="17">
        <v>0</v>
      </c>
      <c r="AA154" s="41">
        <v>0</v>
      </c>
      <c r="AB154" s="41">
        <v>0</v>
      </c>
      <c r="AC154" s="50">
        <v>70</v>
      </c>
      <c r="AD154" s="42" t="s">
        <v>545</v>
      </c>
      <c r="AE154" s="43">
        <f t="shared" si="2"/>
        <v>100.00000000000001</v>
      </c>
      <c r="AJ154" s="125"/>
    </row>
    <row r="155" spans="1:36" x14ac:dyDescent="0.25">
      <c r="A155" s="129"/>
      <c r="B155" s="49" t="s">
        <v>181</v>
      </c>
      <c r="C155" s="56">
        <v>0</v>
      </c>
      <c r="D155" s="56">
        <f>'EWG-CCP-127 (1)'!I12</f>
        <v>16.95183598454928</v>
      </c>
      <c r="E155" s="56">
        <v>0</v>
      </c>
      <c r="F155" s="17">
        <v>0</v>
      </c>
      <c r="G155" s="57">
        <f>'EWG-CCP-127 (1)'!L12</f>
        <v>4.9638676749643791</v>
      </c>
      <c r="H155" s="17">
        <v>0</v>
      </c>
      <c r="I155" s="58">
        <v>0</v>
      </c>
      <c r="J155" s="58">
        <v>0</v>
      </c>
      <c r="K155" s="56">
        <f>'EWG-CCP-127 (1)'!K12</f>
        <v>12.971804008117523</v>
      </c>
      <c r="L155" s="58">
        <v>0</v>
      </c>
      <c r="M155" s="56">
        <f>'EWG-CCP-127 (1)'!J12</f>
        <v>65.112492332368817</v>
      </c>
      <c r="N155" s="17">
        <v>0</v>
      </c>
      <c r="O155" s="17">
        <v>0</v>
      </c>
      <c r="P155" s="17">
        <v>0</v>
      </c>
      <c r="Q155" s="56">
        <v>0</v>
      </c>
      <c r="R155" s="17">
        <v>0</v>
      </c>
      <c r="S155" s="41">
        <v>0</v>
      </c>
      <c r="T155" s="41">
        <v>0</v>
      </c>
      <c r="U155" s="17">
        <v>0</v>
      </c>
      <c r="V155" s="58">
        <v>0</v>
      </c>
      <c r="W155" s="17">
        <v>0</v>
      </c>
      <c r="X155" s="41">
        <v>0</v>
      </c>
      <c r="Y155" s="17">
        <v>0</v>
      </c>
      <c r="Z155" s="17">
        <v>0</v>
      </c>
      <c r="AA155" s="41">
        <v>0</v>
      </c>
      <c r="AB155" s="41">
        <v>0</v>
      </c>
      <c r="AC155" s="50">
        <v>72</v>
      </c>
      <c r="AD155" s="42" t="s">
        <v>545</v>
      </c>
      <c r="AE155" s="43">
        <f t="shared" si="2"/>
        <v>100</v>
      </c>
      <c r="AJ155" s="125"/>
    </row>
    <row r="156" spans="1:36" x14ac:dyDescent="0.25">
      <c r="A156" s="129"/>
      <c r="B156" s="49" t="s">
        <v>184</v>
      </c>
      <c r="C156" s="56">
        <v>0</v>
      </c>
      <c r="D156" s="56">
        <f>'EWG-CCP-127 (1)'!I15</f>
        <v>17.074924309360302</v>
      </c>
      <c r="E156" s="56">
        <v>0</v>
      </c>
      <c r="F156" s="17">
        <v>0</v>
      </c>
      <c r="G156" s="57">
        <f>'EWG-CCP-127 (1)'!L15</f>
        <v>4.8587093626315356</v>
      </c>
      <c r="H156" s="17">
        <v>0</v>
      </c>
      <c r="I156" s="58">
        <v>0</v>
      </c>
      <c r="J156" s="58">
        <v>0</v>
      </c>
      <c r="K156" s="56">
        <f>'EWG-CCP-127 (1)'!K15</f>
        <v>12.903439503729915</v>
      </c>
      <c r="L156" s="58">
        <v>0</v>
      </c>
      <c r="M156" s="56">
        <f>'EWG-CCP-127 (1)'!J15</f>
        <v>65.162926824278244</v>
      </c>
      <c r="N156" s="17">
        <v>0</v>
      </c>
      <c r="O156" s="17">
        <v>0</v>
      </c>
      <c r="P156" s="17">
        <v>0</v>
      </c>
      <c r="Q156" s="56">
        <v>0</v>
      </c>
      <c r="R156" s="17">
        <v>0</v>
      </c>
      <c r="S156" s="41">
        <v>0</v>
      </c>
      <c r="T156" s="41">
        <v>0</v>
      </c>
      <c r="U156" s="17">
        <v>0</v>
      </c>
      <c r="V156" s="58">
        <v>0</v>
      </c>
      <c r="W156" s="17">
        <v>0</v>
      </c>
      <c r="X156" s="41">
        <v>0</v>
      </c>
      <c r="Y156" s="17">
        <v>0</v>
      </c>
      <c r="Z156" s="17">
        <v>0</v>
      </c>
      <c r="AA156" s="41">
        <v>0</v>
      </c>
      <c r="AB156" s="41">
        <v>0</v>
      </c>
      <c r="AC156" s="50">
        <v>76</v>
      </c>
      <c r="AD156" s="42" t="s">
        <v>545</v>
      </c>
      <c r="AE156" s="43">
        <f t="shared" si="2"/>
        <v>100</v>
      </c>
      <c r="AJ156" s="125"/>
    </row>
    <row r="157" spans="1:36" x14ac:dyDescent="0.25">
      <c r="A157" s="129"/>
      <c r="B157" s="49" t="s">
        <v>186</v>
      </c>
      <c r="C157" s="56">
        <v>0</v>
      </c>
      <c r="D157" s="56">
        <f>'EWG-CCP-127 (1)'!I18</f>
        <v>16.236932861952695</v>
      </c>
      <c r="E157" s="56">
        <v>0</v>
      </c>
      <c r="F157" s="17">
        <v>0</v>
      </c>
      <c r="G157" s="57">
        <f>'EWG-CCP-127 (1)'!L18</f>
        <v>9.6862875745502439</v>
      </c>
      <c r="H157" s="17">
        <v>0</v>
      </c>
      <c r="I157" s="58">
        <v>0</v>
      </c>
      <c r="J157" s="58">
        <v>0</v>
      </c>
      <c r="K157" s="56">
        <f>'EWG-CCP-127 (1)'!K18</f>
        <v>11.981991996923986</v>
      </c>
      <c r="L157" s="58">
        <v>0</v>
      </c>
      <c r="M157" s="56">
        <f>'EWG-CCP-127 (1)'!J18</f>
        <v>62.094787566573075</v>
      </c>
      <c r="N157" s="17">
        <v>0</v>
      </c>
      <c r="O157" s="17">
        <v>0</v>
      </c>
      <c r="P157" s="17">
        <v>0</v>
      </c>
      <c r="Q157" s="56">
        <v>0</v>
      </c>
      <c r="R157" s="17">
        <v>0</v>
      </c>
      <c r="S157" s="41">
        <v>0</v>
      </c>
      <c r="T157" s="41">
        <v>0</v>
      </c>
      <c r="U157" s="17">
        <v>0</v>
      </c>
      <c r="V157" s="58">
        <v>0</v>
      </c>
      <c r="W157" s="17">
        <v>0</v>
      </c>
      <c r="X157" s="41">
        <v>0</v>
      </c>
      <c r="Y157" s="17">
        <v>0</v>
      </c>
      <c r="Z157" s="17">
        <v>0</v>
      </c>
      <c r="AA157" s="41">
        <v>0</v>
      </c>
      <c r="AB157" s="41">
        <v>0</v>
      </c>
      <c r="AC157" s="50">
        <v>68</v>
      </c>
      <c r="AD157" s="42" t="s">
        <v>545</v>
      </c>
      <c r="AE157" s="43">
        <f t="shared" si="2"/>
        <v>100</v>
      </c>
      <c r="AJ157" s="125"/>
    </row>
    <row r="158" spans="1:36" s="1" customFormat="1" x14ac:dyDescent="0.25">
      <c r="A158" s="129"/>
      <c r="B158" s="51" t="s">
        <v>187</v>
      </c>
      <c r="C158" s="59">
        <v>0</v>
      </c>
      <c r="D158" s="59">
        <f>'EWG-CCP-127 (1)'!I19</f>
        <v>16.353444720578647</v>
      </c>
      <c r="E158" s="59">
        <v>0</v>
      </c>
      <c r="F158" s="1">
        <v>0</v>
      </c>
      <c r="G158" s="57">
        <f>'EWG-CCP-127 (1)'!L19</f>
        <v>9.9424025292217255</v>
      </c>
      <c r="H158" s="1">
        <v>0</v>
      </c>
      <c r="I158" s="60">
        <v>0</v>
      </c>
      <c r="J158" s="60">
        <v>0</v>
      </c>
      <c r="K158" s="59">
        <f>'EWG-CCP-127 (1)'!K19</f>
        <v>11.778755559438249</v>
      </c>
      <c r="L158" s="60">
        <v>0</v>
      </c>
      <c r="M158" s="59">
        <f>'EWG-CCP-127 (1)'!J19</f>
        <v>61.92539719076138</v>
      </c>
      <c r="N158" s="1">
        <v>0</v>
      </c>
      <c r="O158" s="1">
        <v>0</v>
      </c>
      <c r="P158" s="1">
        <v>0</v>
      </c>
      <c r="Q158" s="59">
        <v>0</v>
      </c>
      <c r="R158" s="1">
        <v>0</v>
      </c>
      <c r="S158" s="45">
        <v>0</v>
      </c>
      <c r="T158" s="45">
        <v>0</v>
      </c>
      <c r="U158" s="1">
        <v>0</v>
      </c>
      <c r="V158" s="60">
        <v>0</v>
      </c>
      <c r="W158" s="1">
        <v>0</v>
      </c>
      <c r="X158" s="45">
        <v>0</v>
      </c>
      <c r="Y158" s="1">
        <v>0</v>
      </c>
      <c r="Z158" s="1">
        <v>0</v>
      </c>
      <c r="AA158" s="45">
        <v>0</v>
      </c>
      <c r="AB158" s="45">
        <v>0</v>
      </c>
      <c r="AC158" s="52">
        <v>74</v>
      </c>
      <c r="AD158" s="42" t="s">
        <v>545</v>
      </c>
      <c r="AE158" s="43">
        <f t="shared" si="2"/>
        <v>100</v>
      </c>
      <c r="AI158" s="46"/>
      <c r="AJ158" s="145"/>
    </row>
    <row r="159" spans="1:36" x14ac:dyDescent="0.25">
      <c r="A159" s="129" t="s">
        <v>193</v>
      </c>
      <c r="B159" s="49" t="s">
        <v>189</v>
      </c>
      <c r="C159" s="17">
        <v>3.5</v>
      </c>
      <c r="D159" s="17">
        <v>7.85</v>
      </c>
      <c r="E159" s="17">
        <v>7.07</v>
      </c>
      <c r="F159" s="17">
        <v>0</v>
      </c>
      <c r="G159" s="17">
        <v>0</v>
      </c>
      <c r="H159" s="17">
        <v>0</v>
      </c>
      <c r="I159" s="17">
        <v>0</v>
      </c>
      <c r="J159" s="17">
        <v>0</v>
      </c>
      <c r="K159" s="17">
        <v>14.91</v>
      </c>
      <c r="L159" s="17">
        <v>0</v>
      </c>
      <c r="M159" s="17">
        <v>62.56</v>
      </c>
      <c r="N159" s="17">
        <v>0</v>
      </c>
      <c r="O159" s="17">
        <v>0</v>
      </c>
      <c r="P159" s="17">
        <v>0</v>
      </c>
      <c r="Q159" s="17">
        <v>0</v>
      </c>
      <c r="R159" s="17">
        <v>0</v>
      </c>
      <c r="S159" s="41">
        <v>0</v>
      </c>
      <c r="T159" s="41">
        <v>0</v>
      </c>
      <c r="U159" s="17">
        <v>0</v>
      </c>
      <c r="V159" s="17">
        <v>4.0999999999999996</v>
      </c>
      <c r="W159" s="17">
        <v>0</v>
      </c>
      <c r="X159" s="41">
        <v>0</v>
      </c>
      <c r="Y159" s="17">
        <v>0</v>
      </c>
      <c r="Z159" s="17">
        <v>0</v>
      </c>
      <c r="AA159" s="41">
        <v>0</v>
      </c>
      <c r="AB159" s="41">
        <v>0</v>
      </c>
      <c r="AC159" s="50">
        <v>46.6</v>
      </c>
      <c r="AD159" s="42" t="s">
        <v>3</v>
      </c>
      <c r="AE159" s="43">
        <f t="shared" si="2"/>
        <v>99.99</v>
      </c>
      <c r="AF159" s="17" t="s">
        <v>506</v>
      </c>
      <c r="AI159" s="43" t="s">
        <v>507</v>
      </c>
    </row>
    <row r="160" spans="1:36" x14ac:dyDescent="0.25">
      <c r="A160" s="129"/>
      <c r="B160" s="49" t="s">
        <v>190</v>
      </c>
      <c r="C160" s="17">
        <v>3.14</v>
      </c>
      <c r="D160" s="17">
        <v>8.6300000000000008</v>
      </c>
      <c r="E160" s="17">
        <v>6.88</v>
      </c>
      <c r="F160" s="17">
        <v>0</v>
      </c>
      <c r="G160" s="17">
        <v>0</v>
      </c>
      <c r="H160" s="17">
        <v>0</v>
      </c>
      <c r="I160" s="17">
        <v>0</v>
      </c>
      <c r="J160" s="17">
        <v>0</v>
      </c>
      <c r="K160" s="17">
        <v>14.5</v>
      </c>
      <c r="L160" s="17">
        <v>0</v>
      </c>
      <c r="M160" s="17">
        <v>60.91</v>
      </c>
      <c r="N160" s="17">
        <v>0</v>
      </c>
      <c r="O160" s="17">
        <v>0</v>
      </c>
      <c r="P160" s="17">
        <v>0</v>
      </c>
      <c r="Q160" s="17">
        <v>1.93</v>
      </c>
      <c r="R160" s="17">
        <v>0</v>
      </c>
      <c r="S160" s="41">
        <v>0</v>
      </c>
      <c r="T160" s="41">
        <v>0</v>
      </c>
      <c r="U160" s="17">
        <v>0</v>
      </c>
      <c r="V160" s="17">
        <v>4</v>
      </c>
      <c r="W160" s="17">
        <v>0</v>
      </c>
      <c r="X160" s="41">
        <v>0</v>
      </c>
      <c r="Y160" s="17">
        <v>0</v>
      </c>
      <c r="Z160" s="17">
        <v>0</v>
      </c>
      <c r="AA160" s="41">
        <v>0</v>
      </c>
      <c r="AB160" s="41">
        <v>0</v>
      </c>
      <c r="AC160" s="50">
        <v>41.6</v>
      </c>
      <c r="AD160" s="42" t="s">
        <v>3</v>
      </c>
      <c r="AE160" s="43">
        <f t="shared" si="2"/>
        <v>99.990000000000009</v>
      </c>
    </row>
    <row r="161" spans="1:36" x14ac:dyDescent="0.25">
      <c r="A161" s="129"/>
      <c r="B161" s="49" t="s">
        <v>191</v>
      </c>
      <c r="C161" s="17">
        <v>3.27</v>
      </c>
      <c r="D161" s="17">
        <v>7.48</v>
      </c>
      <c r="E161" s="17">
        <v>6.78</v>
      </c>
      <c r="F161" s="17">
        <v>0</v>
      </c>
      <c r="G161" s="17">
        <v>0</v>
      </c>
      <c r="H161" s="17">
        <v>0</v>
      </c>
      <c r="I161" s="17">
        <v>0</v>
      </c>
      <c r="J161" s="17">
        <v>0</v>
      </c>
      <c r="K161" s="17">
        <v>14</v>
      </c>
      <c r="L161" s="17">
        <v>0</v>
      </c>
      <c r="M161" s="17">
        <v>60.45</v>
      </c>
      <c r="N161" s="17">
        <v>0</v>
      </c>
      <c r="O161" s="17">
        <v>0</v>
      </c>
      <c r="P161" s="17">
        <v>0</v>
      </c>
      <c r="Q161" s="17">
        <v>4.17</v>
      </c>
      <c r="R161" s="17">
        <v>0</v>
      </c>
      <c r="S161" s="41">
        <v>0</v>
      </c>
      <c r="T161" s="41">
        <v>0</v>
      </c>
      <c r="U161" s="17">
        <v>0</v>
      </c>
      <c r="V161" s="17">
        <v>3.83</v>
      </c>
      <c r="W161" s="17">
        <v>0</v>
      </c>
      <c r="X161" s="41">
        <v>0</v>
      </c>
      <c r="Y161" s="17">
        <v>0</v>
      </c>
      <c r="Z161" s="17">
        <v>0</v>
      </c>
      <c r="AA161" s="41">
        <v>0</v>
      </c>
      <c r="AB161" s="41">
        <v>0</v>
      </c>
      <c r="AC161" s="50">
        <v>37</v>
      </c>
      <c r="AD161" s="42" t="s">
        <v>3</v>
      </c>
      <c r="AE161" s="43">
        <f t="shared" si="2"/>
        <v>99.98</v>
      </c>
    </row>
    <row r="162" spans="1:36" s="1" customFormat="1" x14ac:dyDescent="0.25">
      <c r="A162" s="129"/>
      <c r="B162" s="51" t="s">
        <v>192</v>
      </c>
      <c r="C162" s="1">
        <v>3.4</v>
      </c>
      <c r="D162" s="1">
        <v>7.34</v>
      </c>
      <c r="E162" s="1">
        <v>6.96</v>
      </c>
      <c r="F162" s="1">
        <v>0</v>
      </c>
      <c r="G162" s="1">
        <v>0</v>
      </c>
      <c r="H162" s="1">
        <v>0</v>
      </c>
      <c r="I162" s="1">
        <v>0</v>
      </c>
      <c r="J162" s="1">
        <v>0</v>
      </c>
      <c r="K162" s="1">
        <v>14.34</v>
      </c>
      <c r="L162" s="1">
        <v>0</v>
      </c>
      <c r="M162" s="1">
        <v>57.45</v>
      </c>
      <c r="N162" s="1">
        <v>0</v>
      </c>
      <c r="O162" s="1">
        <v>0</v>
      </c>
      <c r="P162" s="1">
        <v>0</v>
      </c>
      <c r="Q162" s="1">
        <v>6.57</v>
      </c>
      <c r="R162" s="1">
        <v>0</v>
      </c>
      <c r="S162" s="45">
        <v>0</v>
      </c>
      <c r="T162" s="45">
        <v>0</v>
      </c>
      <c r="U162" s="1">
        <v>0</v>
      </c>
      <c r="V162" s="1">
        <v>3.91</v>
      </c>
      <c r="W162" s="1">
        <v>0</v>
      </c>
      <c r="X162" s="45">
        <v>0</v>
      </c>
      <c r="Y162" s="1">
        <v>0</v>
      </c>
      <c r="Z162" s="1">
        <v>0</v>
      </c>
      <c r="AA162" s="45">
        <v>0</v>
      </c>
      <c r="AB162" s="45">
        <v>0</v>
      </c>
      <c r="AC162" s="52">
        <v>29.2</v>
      </c>
      <c r="AD162" s="42" t="s">
        <v>3</v>
      </c>
      <c r="AE162" s="43">
        <f t="shared" si="2"/>
        <v>99.97</v>
      </c>
      <c r="AI162" s="46"/>
      <c r="AJ162" s="47"/>
    </row>
    <row r="163" spans="1:36" x14ac:dyDescent="0.25">
      <c r="A163" s="129" t="s">
        <v>194</v>
      </c>
      <c r="C163" s="17">
        <v>0</v>
      </c>
      <c r="D163" s="17">
        <v>26</v>
      </c>
      <c r="E163" s="17">
        <v>0</v>
      </c>
      <c r="F163" s="17">
        <v>0</v>
      </c>
      <c r="G163" s="17">
        <v>0</v>
      </c>
      <c r="H163" s="17">
        <v>0</v>
      </c>
      <c r="I163" s="17">
        <v>0</v>
      </c>
      <c r="J163" s="17">
        <v>0</v>
      </c>
      <c r="K163" s="17">
        <v>20</v>
      </c>
      <c r="L163" s="17">
        <v>0</v>
      </c>
      <c r="M163" s="17">
        <v>54</v>
      </c>
      <c r="N163" s="17">
        <v>0</v>
      </c>
      <c r="O163" s="17">
        <v>0</v>
      </c>
      <c r="P163" s="17">
        <v>0</v>
      </c>
      <c r="Q163" s="17">
        <v>0</v>
      </c>
      <c r="R163" s="17">
        <v>0</v>
      </c>
      <c r="S163" s="41">
        <v>0</v>
      </c>
      <c r="T163" s="41">
        <v>0</v>
      </c>
      <c r="U163" s="17">
        <v>0</v>
      </c>
      <c r="V163" s="17">
        <v>0</v>
      </c>
      <c r="W163" s="17">
        <v>0</v>
      </c>
      <c r="X163" s="41">
        <v>0</v>
      </c>
      <c r="Y163" s="17">
        <v>0</v>
      </c>
      <c r="Z163" s="17">
        <v>0</v>
      </c>
      <c r="AA163" s="41">
        <v>0</v>
      </c>
      <c r="AB163" s="41">
        <v>0</v>
      </c>
      <c r="AC163" s="50">
        <v>64</v>
      </c>
      <c r="AD163" s="42" t="s">
        <v>3</v>
      </c>
      <c r="AE163" s="43">
        <f t="shared" si="2"/>
        <v>100</v>
      </c>
    </row>
    <row r="164" spans="1:36" x14ac:dyDescent="0.25">
      <c r="A164" s="129"/>
      <c r="C164" s="17">
        <v>0</v>
      </c>
      <c r="D164" s="17">
        <v>27</v>
      </c>
      <c r="E164" s="17">
        <v>0</v>
      </c>
      <c r="F164" s="17">
        <v>0</v>
      </c>
      <c r="G164" s="17">
        <v>0</v>
      </c>
      <c r="H164" s="17">
        <v>0</v>
      </c>
      <c r="I164" s="17">
        <v>0</v>
      </c>
      <c r="J164" s="17">
        <v>0</v>
      </c>
      <c r="K164" s="17">
        <v>18.899999999999999</v>
      </c>
      <c r="L164" s="17">
        <v>0</v>
      </c>
      <c r="M164" s="17">
        <v>54.1</v>
      </c>
      <c r="N164" s="17">
        <v>0</v>
      </c>
      <c r="O164" s="17">
        <v>0</v>
      </c>
      <c r="P164" s="17">
        <v>0</v>
      </c>
      <c r="Q164" s="17">
        <v>0</v>
      </c>
      <c r="R164" s="17">
        <v>0</v>
      </c>
      <c r="S164" s="41">
        <v>0</v>
      </c>
      <c r="T164" s="41">
        <v>0</v>
      </c>
      <c r="U164" s="17">
        <v>0</v>
      </c>
      <c r="V164" s="17">
        <v>0</v>
      </c>
      <c r="W164" s="17">
        <v>0</v>
      </c>
      <c r="X164" s="41">
        <v>0</v>
      </c>
      <c r="Y164" s="17">
        <v>0</v>
      </c>
      <c r="Z164" s="17">
        <v>0</v>
      </c>
      <c r="AA164" s="41">
        <v>0</v>
      </c>
      <c r="AB164" s="41">
        <v>0</v>
      </c>
      <c r="AC164" s="50">
        <v>61</v>
      </c>
      <c r="AD164" s="42" t="s">
        <v>3</v>
      </c>
      <c r="AE164" s="43">
        <f t="shared" si="2"/>
        <v>100</v>
      </c>
    </row>
    <row r="165" spans="1:36" x14ac:dyDescent="0.25">
      <c r="A165" s="129"/>
      <c r="C165" s="17">
        <v>0</v>
      </c>
      <c r="D165" s="17">
        <v>26.3</v>
      </c>
      <c r="E165" s="17">
        <v>0</v>
      </c>
      <c r="F165" s="17">
        <v>0</v>
      </c>
      <c r="G165" s="17">
        <v>0</v>
      </c>
      <c r="H165" s="17">
        <v>0</v>
      </c>
      <c r="I165" s="17">
        <v>0</v>
      </c>
      <c r="J165" s="17">
        <v>0</v>
      </c>
      <c r="K165" s="17">
        <v>21.1</v>
      </c>
      <c r="L165" s="17">
        <v>0</v>
      </c>
      <c r="M165" s="17">
        <v>52.6</v>
      </c>
      <c r="N165" s="17">
        <v>0</v>
      </c>
      <c r="O165" s="17">
        <v>0</v>
      </c>
      <c r="P165" s="17">
        <v>0</v>
      </c>
      <c r="Q165" s="17">
        <v>0</v>
      </c>
      <c r="R165" s="17">
        <v>0</v>
      </c>
      <c r="S165" s="41">
        <v>0</v>
      </c>
      <c r="T165" s="41">
        <v>0</v>
      </c>
      <c r="U165" s="17">
        <v>0</v>
      </c>
      <c r="V165" s="17">
        <v>0</v>
      </c>
      <c r="W165" s="17">
        <v>0</v>
      </c>
      <c r="X165" s="41">
        <v>0</v>
      </c>
      <c r="Y165" s="17">
        <v>0</v>
      </c>
      <c r="Z165" s="17">
        <v>0</v>
      </c>
      <c r="AA165" s="41">
        <v>0</v>
      </c>
      <c r="AB165" s="41">
        <v>0</v>
      </c>
      <c r="AC165" s="50">
        <v>60</v>
      </c>
      <c r="AD165" s="42" t="s">
        <v>3</v>
      </c>
      <c r="AE165" s="43">
        <f t="shared" si="2"/>
        <v>100</v>
      </c>
    </row>
    <row r="166" spans="1:36" s="1" customFormat="1" x14ac:dyDescent="0.25">
      <c r="A166" s="129"/>
      <c r="B166" s="51"/>
      <c r="C166" s="1">
        <v>0</v>
      </c>
      <c r="D166" s="1">
        <v>26.7</v>
      </c>
      <c r="E166" s="1">
        <v>0</v>
      </c>
      <c r="F166" s="1">
        <v>0</v>
      </c>
      <c r="G166" s="1">
        <v>0</v>
      </c>
      <c r="H166" s="1">
        <v>0</v>
      </c>
      <c r="I166" s="1">
        <v>0</v>
      </c>
      <c r="J166" s="1">
        <v>0</v>
      </c>
      <c r="K166" s="1">
        <v>20.6</v>
      </c>
      <c r="L166" s="1">
        <v>0</v>
      </c>
      <c r="M166" s="1">
        <v>52.7</v>
      </c>
      <c r="N166" s="1">
        <v>0</v>
      </c>
      <c r="O166" s="1">
        <v>0</v>
      </c>
      <c r="P166" s="1">
        <v>0</v>
      </c>
      <c r="Q166" s="1">
        <v>0</v>
      </c>
      <c r="R166" s="1">
        <v>0</v>
      </c>
      <c r="S166" s="45">
        <v>0</v>
      </c>
      <c r="T166" s="45">
        <v>0</v>
      </c>
      <c r="U166" s="1">
        <v>0</v>
      </c>
      <c r="V166" s="1">
        <v>0</v>
      </c>
      <c r="W166" s="1">
        <v>0</v>
      </c>
      <c r="X166" s="45">
        <v>0</v>
      </c>
      <c r="Y166" s="1">
        <v>0</v>
      </c>
      <c r="Z166" s="1">
        <v>0</v>
      </c>
      <c r="AA166" s="45">
        <v>0</v>
      </c>
      <c r="AB166" s="45">
        <v>0</v>
      </c>
      <c r="AC166" s="52">
        <v>66</v>
      </c>
      <c r="AD166" s="42" t="s">
        <v>3</v>
      </c>
      <c r="AE166" s="43">
        <f t="shared" si="2"/>
        <v>100</v>
      </c>
      <c r="AI166" s="46"/>
      <c r="AJ166" s="47"/>
    </row>
    <row r="167" spans="1:36" x14ac:dyDescent="0.25">
      <c r="A167" s="129" t="s">
        <v>219</v>
      </c>
      <c r="B167" s="61" t="s">
        <v>214</v>
      </c>
      <c r="C167" s="17">
        <v>0</v>
      </c>
      <c r="D167" s="17">
        <v>25</v>
      </c>
      <c r="E167" s="17">
        <v>0</v>
      </c>
      <c r="F167" s="17">
        <v>0</v>
      </c>
      <c r="G167" s="17">
        <v>0</v>
      </c>
      <c r="H167" s="17">
        <v>0</v>
      </c>
      <c r="I167" s="17">
        <v>0</v>
      </c>
      <c r="J167" s="17">
        <v>0</v>
      </c>
      <c r="K167" s="17">
        <v>25</v>
      </c>
      <c r="L167" s="17">
        <v>0</v>
      </c>
      <c r="M167" s="17">
        <v>50</v>
      </c>
      <c r="N167" s="17">
        <v>0</v>
      </c>
      <c r="O167" s="17">
        <v>0</v>
      </c>
      <c r="P167" s="17">
        <v>0</v>
      </c>
      <c r="Q167" s="17">
        <v>0</v>
      </c>
      <c r="R167" s="17">
        <v>0</v>
      </c>
      <c r="S167" s="41">
        <v>0</v>
      </c>
      <c r="T167" s="41">
        <v>0</v>
      </c>
      <c r="U167" s="17">
        <v>0</v>
      </c>
      <c r="V167" s="17">
        <v>0</v>
      </c>
      <c r="W167" s="17">
        <v>0</v>
      </c>
      <c r="X167" s="41">
        <v>0</v>
      </c>
      <c r="Y167" s="17">
        <v>0</v>
      </c>
      <c r="Z167" s="17">
        <v>0</v>
      </c>
      <c r="AA167" s="41">
        <v>0</v>
      </c>
      <c r="AB167" s="41">
        <v>0</v>
      </c>
      <c r="AC167" s="50">
        <v>64</v>
      </c>
      <c r="AD167" s="42" t="s">
        <v>3</v>
      </c>
      <c r="AE167" s="43">
        <f t="shared" si="2"/>
        <v>100</v>
      </c>
      <c r="AF167" s="17" t="s">
        <v>506</v>
      </c>
      <c r="AI167" s="43" t="s">
        <v>510</v>
      </c>
    </row>
    <row r="168" spans="1:36" x14ac:dyDescent="0.25">
      <c r="A168" s="129"/>
      <c r="B168" s="49" t="s">
        <v>215</v>
      </c>
      <c r="C168" s="17">
        <v>0</v>
      </c>
      <c r="D168" s="17">
        <v>25</v>
      </c>
      <c r="E168" s="17">
        <v>12.5</v>
      </c>
      <c r="F168" s="17">
        <v>0</v>
      </c>
      <c r="G168" s="17">
        <v>0</v>
      </c>
      <c r="H168" s="17">
        <v>0</v>
      </c>
      <c r="I168" s="17">
        <v>0</v>
      </c>
      <c r="J168" s="17">
        <v>0</v>
      </c>
      <c r="K168" s="17">
        <v>12.5</v>
      </c>
      <c r="L168" s="17">
        <v>0</v>
      </c>
      <c r="M168" s="17">
        <v>50</v>
      </c>
      <c r="N168" s="17">
        <v>0</v>
      </c>
      <c r="O168" s="17">
        <v>0</v>
      </c>
      <c r="P168" s="17">
        <v>0</v>
      </c>
      <c r="Q168" s="17">
        <v>0</v>
      </c>
      <c r="R168" s="17">
        <v>0</v>
      </c>
      <c r="S168" s="41">
        <v>0</v>
      </c>
      <c r="T168" s="41">
        <v>0</v>
      </c>
      <c r="U168" s="17">
        <v>0</v>
      </c>
      <c r="V168" s="17">
        <v>0</v>
      </c>
      <c r="W168" s="17">
        <v>0</v>
      </c>
      <c r="X168" s="41">
        <v>0</v>
      </c>
      <c r="Y168" s="17">
        <v>0</v>
      </c>
      <c r="Z168" s="17">
        <v>0</v>
      </c>
      <c r="AA168" s="41">
        <v>0</v>
      </c>
      <c r="AB168" s="41">
        <v>0</v>
      </c>
      <c r="AC168" s="50">
        <v>61</v>
      </c>
      <c r="AD168" s="42" t="s">
        <v>3</v>
      </c>
      <c r="AE168" s="43">
        <f t="shared" si="2"/>
        <v>100</v>
      </c>
    </row>
    <row r="169" spans="1:36" x14ac:dyDescent="0.25">
      <c r="A169" s="129"/>
      <c r="B169" s="49" t="s">
        <v>216</v>
      </c>
      <c r="C169" s="17">
        <v>0</v>
      </c>
      <c r="D169" s="17">
        <v>25</v>
      </c>
      <c r="E169" s="17">
        <v>0</v>
      </c>
      <c r="F169" s="17">
        <v>0</v>
      </c>
      <c r="G169" s="17">
        <v>0</v>
      </c>
      <c r="H169" s="17">
        <v>0</v>
      </c>
      <c r="I169" s="17">
        <v>0</v>
      </c>
      <c r="J169" s="17">
        <v>0</v>
      </c>
      <c r="K169" s="17">
        <v>12.5</v>
      </c>
      <c r="L169" s="17">
        <v>0</v>
      </c>
      <c r="M169" s="17">
        <v>50</v>
      </c>
      <c r="N169" s="17">
        <v>0</v>
      </c>
      <c r="O169" s="17">
        <v>0</v>
      </c>
      <c r="P169" s="17">
        <v>0</v>
      </c>
      <c r="Q169" s="17">
        <v>0</v>
      </c>
      <c r="R169" s="17">
        <v>0</v>
      </c>
      <c r="S169" s="41">
        <v>0</v>
      </c>
      <c r="T169" s="41">
        <v>0</v>
      </c>
      <c r="U169" s="17">
        <v>0</v>
      </c>
      <c r="V169" s="17">
        <v>0</v>
      </c>
      <c r="W169" s="17">
        <v>0</v>
      </c>
      <c r="X169" s="17">
        <v>12.5</v>
      </c>
      <c r="Y169" s="17">
        <v>0</v>
      </c>
      <c r="Z169" s="17">
        <v>0</v>
      </c>
      <c r="AA169" s="41">
        <v>0</v>
      </c>
      <c r="AB169" s="41">
        <v>0</v>
      </c>
      <c r="AC169" s="50">
        <v>62</v>
      </c>
      <c r="AD169" s="42" t="s">
        <v>3</v>
      </c>
      <c r="AE169" s="43">
        <f t="shared" si="2"/>
        <v>100</v>
      </c>
    </row>
    <row r="170" spans="1:36" s="1" customFormat="1" x14ac:dyDescent="0.25">
      <c r="A170" s="129"/>
      <c r="B170" s="51" t="s">
        <v>217</v>
      </c>
      <c r="C170" s="1">
        <v>0</v>
      </c>
      <c r="D170" s="1">
        <v>25</v>
      </c>
      <c r="E170" s="1">
        <v>0</v>
      </c>
      <c r="F170" s="1">
        <v>0</v>
      </c>
      <c r="G170" s="1">
        <v>0</v>
      </c>
      <c r="H170" s="1">
        <v>0</v>
      </c>
      <c r="I170" s="1">
        <v>0</v>
      </c>
      <c r="J170" s="1">
        <v>0</v>
      </c>
      <c r="K170" s="1">
        <v>12.5</v>
      </c>
      <c r="L170" s="1">
        <v>0</v>
      </c>
      <c r="M170" s="1">
        <v>50</v>
      </c>
      <c r="N170" s="1">
        <v>0</v>
      </c>
      <c r="O170" s="1">
        <v>0</v>
      </c>
      <c r="P170" s="1">
        <v>0</v>
      </c>
      <c r="Q170" s="1">
        <v>0</v>
      </c>
      <c r="R170" s="1">
        <v>0</v>
      </c>
      <c r="S170" s="45">
        <v>0</v>
      </c>
      <c r="T170" s="45">
        <v>0</v>
      </c>
      <c r="U170" s="1">
        <v>12.5</v>
      </c>
      <c r="V170" s="1">
        <v>0</v>
      </c>
      <c r="W170" s="1">
        <v>0</v>
      </c>
      <c r="X170" s="1">
        <v>0</v>
      </c>
      <c r="Y170" s="1">
        <v>0</v>
      </c>
      <c r="Z170" s="1">
        <v>0</v>
      </c>
      <c r="AA170" s="45">
        <v>0</v>
      </c>
      <c r="AB170" s="45">
        <v>0</v>
      </c>
      <c r="AC170" s="52">
        <v>63</v>
      </c>
      <c r="AD170" s="42" t="s">
        <v>3</v>
      </c>
      <c r="AE170" s="43">
        <f t="shared" si="2"/>
        <v>100</v>
      </c>
      <c r="AI170" s="46"/>
      <c r="AJ170" s="47"/>
    </row>
    <row r="171" spans="1:36" x14ac:dyDescent="0.25">
      <c r="A171" s="129" t="s">
        <v>222</v>
      </c>
      <c r="B171" s="49" t="s">
        <v>220</v>
      </c>
      <c r="C171" s="17">
        <v>8</v>
      </c>
      <c r="D171" s="17">
        <v>21</v>
      </c>
      <c r="E171" s="17">
        <v>0</v>
      </c>
      <c r="F171" s="17">
        <v>0</v>
      </c>
      <c r="G171" s="17">
        <v>0</v>
      </c>
      <c r="H171" s="17">
        <v>0</v>
      </c>
      <c r="I171" s="17">
        <v>0</v>
      </c>
      <c r="J171" s="17">
        <v>0</v>
      </c>
      <c r="K171" s="17">
        <v>15</v>
      </c>
      <c r="L171" s="17">
        <v>0</v>
      </c>
      <c r="M171" s="17">
        <v>51</v>
      </c>
      <c r="N171" s="17">
        <v>0</v>
      </c>
      <c r="O171" s="17">
        <v>0</v>
      </c>
      <c r="P171" s="17">
        <v>0</v>
      </c>
      <c r="Q171" s="62">
        <v>5</v>
      </c>
      <c r="R171" s="17">
        <v>0</v>
      </c>
      <c r="S171" s="41">
        <v>0</v>
      </c>
      <c r="T171" s="41">
        <v>0</v>
      </c>
      <c r="U171" s="17">
        <v>0</v>
      </c>
      <c r="V171" s="17">
        <v>0</v>
      </c>
      <c r="W171" s="17">
        <v>0</v>
      </c>
      <c r="X171" s="17">
        <v>0</v>
      </c>
      <c r="Y171" s="17">
        <v>0</v>
      </c>
      <c r="Z171" s="17">
        <v>0</v>
      </c>
      <c r="AA171" s="41">
        <v>0</v>
      </c>
      <c r="AB171" s="41">
        <v>0</v>
      </c>
      <c r="AC171" s="50">
        <v>22</v>
      </c>
      <c r="AD171" s="75" t="s">
        <v>3</v>
      </c>
      <c r="AE171" s="43">
        <f t="shared" si="2"/>
        <v>100</v>
      </c>
      <c r="AF171" s="17" t="s">
        <v>504</v>
      </c>
      <c r="AI171" s="43" t="s">
        <v>510</v>
      </c>
      <c r="AJ171" s="146" t="s">
        <v>555</v>
      </c>
    </row>
    <row r="172" spans="1:36" s="1" customFormat="1" x14ac:dyDescent="0.25">
      <c r="A172" s="129"/>
      <c r="B172" s="51" t="s">
        <v>221</v>
      </c>
      <c r="C172" s="1">
        <v>8</v>
      </c>
      <c r="D172" s="1">
        <v>21</v>
      </c>
      <c r="E172" s="1">
        <v>0</v>
      </c>
      <c r="F172" s="1">
        <v>0</v>
      </c>
      <c r="G172" s="1">
        <v>0</v>
      </c>
      <c r="H172" s="1">
        <v>0</v>
      </c>
      <c r="I172" s="1">
        <v>0</v>
      </c>
      <c r="J172" s="1">
        <v>0</v>
      </c>
      <c r="K172" s="1">
        <v>20</v>
      </c>
      <c r="L172" s="1">
        <v>0</v>
      </c>
      <c r="M172" s="1">
        <v>51</v>
      </c>
      <c r="N172" s="1">
        <v>0</v>
      </c>
      <c r="O172" s="1">
        <v>0</v>
      </c>
      <c r="P172" s="1">
        <v>0</v>
      </c>
      <c r="Q172" s="62">
        <v>0</v>
      </c>
      <c r="R172" s="1">
        <v>0</v>
      </c>
      <c r="S172" s="45">
        <v>0</v>
      </c>
      <c r="T172" s="45">
        <v>0</v>
      </c>
      <c r="U172" s="1">
        <v>0</v>
      </c>
      <c r="V172" s="1">
        <v>0</v>
      </c>
      <c r="W172" s="1">
        <v>0</v>
      </c>
      <c r="X172" s="1">
        <v>0</v>
      </c>
      <c r="Y172" s="1">
        <v>0</v>
      </c>
      <c r="Z172" s="1">
        <v>0</v>
      </c>
      <c r="AA172" s="45">
        <v>0</v>
      </c>
      <c r="AB172" s="45">
        <v>0</v>
      </c>
      <c r="AC172" s="52">
        <v>45</v>
      </c>
      <c r="AD172" s="75" t="s">
        <v>3</v>
      </c>
      <c r="AE172" s="43">
        <f t="shared" si="2"/>
        <v>100</v>
      </c>
      <c r="AI172" s="46"/>
      <c r="AJ172" s="147"/>
    </row>
    <row r="173" spans="1:36" x14ac:dyDescent="0.25">
      <c r="A173" s="129" t="s">
        <v>225</v>
      </c>
      <c r="B173" s="49" t="s">
        <v>223</v>
      </c>
      <c r="C173" s="17">
        <v>0</v>
      </c>
      <c r="D173" s="17">
        <v>18.04</v>
      </c>
      <c r="E173" s="17">
        <v>0</v>
      </c>
      <c r="F173" s="17">
        <v>0</v>
      </c>
      <c r="G173" s="17">
        <v>0</v>
      </c>
      <c r="H173" s="17">
        <v>0</v>
      </c>
      <c r="I173" s="17">
        <v>0</v>
      </c>
      <c r="J173" s="17">
        <v>0</v>
      </c>
      <c r="K173" s="17">
        <v>14.23</v>
      </c>
      <c r="L173" s="17">
        <v>0</v>
      </c>
      <c r="M173" s="17">
        <v>67.73</v>
      </c>
      <c r="N173" s="17">
        <v>0</v>
      </c>
      <c r="O173" s="17">
        <v>0</v>
      </c>
      <c r="P173" s="17">
        <v>0</v>
      </c>
      <c r="Q173" s="17">
        <v>0</v>
      </c>
      <c r="R173" s="17">
        <v>0</v>
      </c>
      <c r="S173" s="41">
        <v>0</v>
      </c>
      <c r="T173" s="41">
        <v>0</v>
      </c>
      <c r="U173" s="17">
        <v>0</v>
      </c>
      <c r="V173" s="17">
        <v>0</v>
      </c>
      <c r="W173" s="17">
        <v>0</v>
      </c>
      <c r="X173" s="17">
        <v>0</v>
      </c>
      <c r="Y173" s="17">
        <v>0</v>
      </c>
      <c r="Z173" s="17">
        <v>0</v>
      </c>
      <c r="AA173" s="41">
        <v>0</v>
      </c>
      <c r="AB173" s="41">
        <v>0</v>
      </c>
      <c r="AC173" s="50">
        <f>(42.4+31.3)</f>
        <v>73.7</v>
      </c>
      <c r="AD173" s="42" t="s">
        <v>3</v>
      </c>
      <c r="AE173" s="43">
        <f t="shared" si="2"/>
        <v>100</v>
      </c>
      <c r="AF173" s="17" t="s">
        <v>506</v>
      </c>
      <c r="AG173" s="17" t="s">
        <v>521</v>
      </c>
    </row>
    <row r="174" spans="1:36" s="1" customFormat="1" x14ac:dyDescent="0.25">
      <c r="A174" s="129"/>
      <c r="B174" s="51" t="s">
        <v>224</v>
      </c>
      <c r="C174" s="1">
        <v>5.71</v>
      </c>
      <c r="D174" s="1">
        <v>16.010000000000002</v>
      </c>
      <c r="E174" s="1">
        <v>3.82</v>
      </c>
      <c r="F174" s="1">
        <v>0</v>
      </c>
      <c r="G174" s="1">
        <v>0</v>
      </c>
      <c r="H174" s="1">
        <v>0</v>
      </c>
      <c r="I174" s="1">
        <v>0</v>
      </c>
      <c r="J174" s="1">
        <v>0</v>
      </c>
      <c r="K174" s="1">
        <v>12.63</v>
      </c>
      <c r="L174" s="1">
        <v>0</v>
      </c>
      <c r="M174" s="1">
        <v>60.12</v>
      </c>
      <c r="N174" s="1">
        <v>0</v>
      </c>
      <c r="O174" s="1">
        <v>0</v>
      </c>
      <c r="P174" s="1">
        <v>0</v>
      </c>
      <c r="Q174" s="1">
        <v>1.71</v>
      </c>
      <c r="R174" s="1">
        <v>0</v>
      </c>
      <c r="S174" s="45">
        <v>0</v>
      </c>
      <c r="T174" s="45">
        <v>0</v>
      </c>
      <c r="U174" s="1">
        <v>0</v>
      </c>
      <c r="V174" s="1">
        <v>0</v>
      </c>
      <c r="W174" s="1">
        <v>0</v>
      </c>
      <c r="X174" s="1">
        <v>0</v>
      </c>
      <c r="Y174" s="1">
        <v>0</v>
      </c>
      <c r="Z174" s="1">
        <v>0</v>
      </c>
      <c r="AA174" s="45">
        <v>0</v>
      </c>
      <c r="AB174" s="45">
        <v>0</v>
      </c>
      <c r="AC174" s="52">
        <f>(44.6+4.8)</f>
        <v>49.4</v>
      </c>
      <c r="AD174" s="42" t="s">
        <v>3</v>
      </c>
      <c r="AE174" s="43">
        <f t="shared" si="2"/>
        <v>99.999999999999986</v>
      </c>
      <c r="AI174" s="46"/>
      <c r="AJ174" s="47"/>
    </row>
    <row r="175" spans="1:36" x14ac:dyDescent="0.25">
      <c r="B175" s="49">
        <v>1</v>
      </c>
      <c r="C175" s="17">
        <v>0</v>
      </c>
      <c r="D175" s="17">
        <v>91</v>
      </c>
      <c r="E175" s="17">
        <v>0</v>
      </c>
      <c r="F175" s="17">
        <v>0</v>
      </c>
      <c r="G175" s="17">
        <v>0</v>
      </c>
      <c r="H175" s="17">
        <v>0</v>
      </c>
      <c r="I175" s="17">
        <v>0</v>
      </c>
      <c r="J175" s="17">
        <v>0</v>
      </c>
      <c r="K175" s="17">
        <v>1.5</v>
      </c>
      <c r="L175" s="17">
        <v>0</v>
      </c>
      <c r="M175" s="17">
        <v>7.5</v>
      </c>
      <c r="N175" s="17">
        <v>0</v>
      </c>
      <c r="O175" s="17">
        <v>0</v>
      </c>
      <c r="P175" s="17">
        <v>0</v>
      </c>
      <c r="Q175" s="17">
        <v>0</v>
      </c>
      <c r="R175" s="17">
        <v>0</v>
      </c>
      <c r="S175" s="41">
        <v>0</v>
      </c>
      <c r="T175" s="41">
        <v>0</v>
      </c>
      <c r="U175" s="17">
        <v>0</v>
      </c>
      <c r="V175" s="17">
        <v>0</v>
      </c>
      <c r="W175" s="17">
        <v>0</v>
      </c>
      <c r="X175" s="17">
        <v>0</v>
      </c>
      <c r="Y175" s="17">
        <v>0</v>
      </c>
      <c r="Z175" s="17">
        <v>0</v>
      </c>
      <c r="AA175" s="41">
        <v>0</v>
      </c>
      <c r="AB175" s="41">
        <v>0</v>
      </c>
      <c r="AC175" s="50">
        <v>1</v>
      </c>
      <c r="AD175" s="75" t="s">
        <v>3</v>
      </c>
      <c r="AE175" s="43">
        <f t="shared" si="2"/>
        <v>100</v>
      </c>
      <c r="AF175" s="17" t="s">
        <v>504</v>
      </c>
      <c r="AI175" s="43" t="s">
        <v>510</v>
      </c>
    </row>
    <row r="176" spans="1:36" x14ac:dyDescent="0.25">
      <c r="B176" s="49">
        <v>2</v>
      </c>
      <c r="C176" s="17">
        <v>0</v>
      </c>
      <c r="D176" s="17">
        <v>48.5</v>
      </c>
      <c r="E176" s="17">
        <v>0</v>
      </c>
      <c r="F176" s="17">
        <v>0</v>
      </c>
      <c r="G176" s="17">
        <v>0</v>
      </c>
      <c r="H176" s="17">
        <v>0</v>
      </c>
      <c r="I176" s="17">
        <v>0</v>
      </c>
      <c r="J176" s="17">
        <v>0</v>
      </c>
      <c r="K176" s="17">
        <v>3</v>
      </c>
      <c r="L176" s="17">
        <v>0</v>
      </c>
      <c r="M176" s="17">
        <v>48.5</v>
      </c>
      <c r="N176" s="17">
        <v>0</v>
      </c>
      <c r="O176" s="17">
        <v>0</v>
      </c>
      <c r="P176" s="17">
        <v>0</v>
      </c>
      <c r="Q176" s="17">
        <v>0</v>
      </c>
      <c r="R176" s="17">
        <v>0</v>
      </c>
      <c r="S176" s="41">
        <v>0</v>
      </c>
      <c r="T176" s="41">
        <v>0</v>
      </c>
      <c r="U176" s="17">
        <v>0</v>
      </c>
      <c r="V176" s="17">
        <v>0</v>
      </c>
      <c r="W176" s="17">
        <v>0</v>
      </c>
      <c r="X176" s="17">
        <v>0</v>
      </c>
      <c r="Y176" s="17">
        <v>0</v>
      </c>
      <c r="Z176" s="17">
        <v>0</v>
      </c>
      <c r="AA176" s="41">
        <v>0</v>
      </c>
      <c r="AB176" s="41">
        <v>0</v>
      </c>
      <c r="AC176" s="50">
        <v>5</v>
      </c>
      <c r="AD176" s="75" t="s">
        <v>3</v>
      </c>
      <c r="AE176" s="43">
        <f t="shared" si="2"/>
        <v>100</v>
      </c>
    </row>
    <row r="177" spans="1:31" x14ac:dyDescent="0.25">
      <c r="B177" s="49">
        <v>3</v>
      </c>
      <c r="C177" s="17">
        <v>0</v>
      </c>
      <c r="D177" s="17">
        <v>85</v>
      </c>
      <c r="E177" s="17">
        <v>0</v>
      </c>
      <c r="F177" s="17">
        <v>0</v>
      </c>
      <c r="G177" s="17">
        <v>0</v>
      </c>
      <c r="H177" s="17">
        <v>0</v>
      </c>
      <c r="I177" s="17">
        <v>0</v>
      </c>
      <c r="J177" s="17">
        <v>0</v>
      </c>
      <c r="K177" s="17">
        <v>5</v>
      </c>
      <c r="L177" s="17">
        <v>0</v>
      </c>
      <c r="M177" s="17">
        <v>10</v>
      </c>
      <c r="N177" s="17">
        <v>0</v>
      </c>
      <c r="O177" s="17">
        <v>0</v>
      </c>
      <c r="P177" s="17">
        <v>0</v>
      </c>
      <c r="Q177" s="17">
        <v>0</v>
      </c>
      <c r="R177" s="17">
        <v>0</v>
      </c>
      <c r="S177" s="41">
        <v>0</v>
      </c>
      <c r="T177" s="41">
        <v>0</v>
      </c>
      <c r="U177" s="17">
        <v>0</v>
      </c>
      <c r="V177" s="17">
        <v>0</v>
      </c>
      <c r="W177" s="17">
        <v>0</v>
      </c>
      <c r="X177" s="17">
        <v>0</v>
      </c>
      <c r="Y177" s="17">
        <v>0</v>
      </c>
      <c r="Z177" s="17">
        <v>0</v>
      </c>
      <c r="AA177" s="41">
        <v>0</v>
      </c>
      <c r="AB177" s="41">
        <v>0</v>
      </c>
      <c r="AC177" s="50">
        <v>2</v>
      </c>
      <c r="AD177" s="75" t="s">
        <v>3</v>
      </c>
      <c r="AE177" s="43">
        <f t="shared" si="2"/>
        <v>100</v>
      </c>
    </row>
    <row r="178" spans="1:31" x14ac:dyDescent="0.25">
      <c r="B178" s="49">
        <v>4</v>
      </c>
      <c r="C178" s="17">
        <v>0</v>
      </c>
      <c r="D178" s="17">
        <v>33.5</v>
      </c>
      <c r="E178" s="17">
        <v>0</v>
      </c>
      <c r="F178" s="17">
        <v>0</v>
      </c>
      <c r="G178" s="17">
        <v>0</v>
      </c>
      <c r="H178" s="17">
        <v>0</v>
      </c>
      <c r="I178" s="17">
        <v>0</v>
      </c>
      <c r="J178" s="17">
        <v>0</v>
      </c>
      <c r="K178" s="17">
        <v>6.5</v>
      </c>
      <c r="L178" s="17">
        <v>0</v>
      </c>
      <c r="M178" s="17">
        <v>60</v>
      </c>
      <c r="N178" s="17">
        <v>0</v>
      </c>
      <c r="O178" s="17">
        <v>0</v>
      </c>
      <c r="P178" s="17">
        <v>0</v>
      </c>
      <c r="Q178" s="17">
        <v>0</v>
      </c>
      <c r="R178" s="17">
        <v>0</v>
      </c>
      <c r="S178" s="41">
        <v>0</v>
      </c>
      <c r="T178" s="41">
        <v>0</v>
      </c>
      <c r="U178" s="17">
        <v>0</v>
      </c>
      <c r="V178" s="17">
        <v>0</v>
      </c>
      <c r="W178" s="17">
        <v>0</v>
      </c>
      <c r="X178" s="17">
        <v>0</v>
      </c>
      <c r="Y178" s="17">
        <v>0</v>
      </c>
      <c r="Z178" s="17">
        <v>0</v>
      </c>
      <c r="AA178" s="17">
        <v>0</v>
      </c>
      <c r="AB178" s="41">
        <v>0</v>
      </c>
      <c r="AC178" s="50">
        <v>16</v>
      </c>
      <c r="AD178" s="75" t="s">
        <v>3</v>
      </c>
      <c r="AE178" s="43">
        <f t="shared" si="2"/>
        <v>100</v>
      </c>
    </row>
    <row r="179" spans="1:31" x14ac:dyDescent="0.25">
      <c r="B179" s="49">
        <v>5</v>
      </c>
      <c r="C179" s="17">
        <v>0</v>
      </c>
      <c r="D179" s="17">
        <v>5.9</v>
      </c>
      <c r="E179" s="17">
        <v>0</v>
      </c>
      <c r="F179" s="17">
        <v>0</v>
      </c>
      <c r="G179" s="17">
        <v>0</v>
      </c>
      <c r="H179" s="17">
        <v>0</v>
      </c>
      <c r="I179" s="17">
        <v>0</v>
      </c>
      <c r="J179" s="17">
        <v>0</v>
      </c>
      <c r="K179" s="17">
        <v>11.8</v>
      </c>
      <c r="L179" s="17">
        <v>0</v>
      </c>
      <c r="M179" s="17">
        <v>87.3</v>
      </c>
      <c r="N179" s="17">
        <v>0</v>
      </c>
      <c r="O179" s="17">
        <v>0</v>
      </c>
      <c r="P179" s="17">
        <v>0</v>
      </c>
      <c r="Q179" s="17">
        <v>0</v>
      </c>
      <c r="R179" s="17">
        <v>0</v>
      </c>
      <c r="S179" s="41">
        <v>0</v>
      </c>
      <c r="T179" s="41">
        <v>0</v>
      </c>
      <c r="U179" s="17">
        <v>0</v>
      </c>
      <c r="V179" s="17">
        <v>0</v>
      </c>
      <c r="W179" s="17">
        <v>0</v>
      </c>
      <c r="X179" s="17">
        <v>0</v>
      </c>
      <c r="Y179" s="17">
        <v>0</v>
      </c>
      <c r="Z179" s="17">
        <v>0</v>
      </c>
      <c r="AA179" s="17">
        <v>0</v>
      </c>
      <c r="AB179" s="41">
        <v>0</v>
      </c>
      <c r="AC179" s="50">
        <v>67</v>
      </c>
      <c r="AD179" s="75" t="s">
        <v>3</v>
      </c>
      <c r="AE179" s="43">
        <f t="shared" si="2"/>
        <v>105</v>
      </c>
    </row>
    <row r="180" spans="1:31" x14ac:dyDescent="0.25">
      <c r="A180" s="129" t="s">
        <v>226</v>
      </c>
      <c r="B180" s="49">
        <v>6</v>
      </c>
      <c r="C180" s="17">
        <v>0</v>
      </c>
      <c r="D180" s="17">
        <v>62.5</v>
      </c>
      <c r="E180" s="17">
        <v>0</v>
      </c>
      <c r="F180" s="17">
        <v>0</v>
      </c>
      <c r="G180" s="17">
        <v>0</v>
      </c>
      <c r="H180" s="17">
        <v>0</v>
      </c>
      <c r="I180" s="17">
        <v>0</v>
      </c>
      <c r="J180" s="17">
        <v>0</v>
      </c>
      <c r="K180" s="17">
        <v>12.5</v>
      </c>
      <c r="L180" s="17">
        <v>0</v>
      </c>
      <c r="M180" s="17">
        <v>25</v>
      </c>
      <c r="N180" s="17">
        <v>0</v>
      </c>
      <c r="O180" s="17">
        <v>0</v>
      </c>
      <c r="P180" s="17">
        <v>0</v>
      </c>
      <c r="Q180" s="17">
        <v>0</v>
      </c>
      <c r="R180" s="17">
        <v>0</v>
      </c>
      <c r="S180" s="41">
        <v>0</v>
      </c>
      <c r="T180" s="41">
        <v>0</v>
      </c>
      <c r="U180" s="17">
        <v>0</v>
      </c>
      <c r="V180" s="17">
        <v>0</v>
      </c>
      <c r="W180" s="17">
        <v>0</v>
      </c>
      <c r="X180" s="17">
        <v>0</v>
      </c>
      <c r="Y180" s="17">
        <v>0</v>
      </c>
      <c r="Z180" s="17">
        <v>0</v>
      </c>
      <c r="AA180" s="17">
        <v>0</v>
      </c>
      <c r="AB180" s="41">
        <v>0</v>
      </c>
      <c r="AC180" s="50">
        <v>24</v>
      </c>
      <c r="AD180" s="75" t="s">
        <v>3</v>
      </c>
      <c r="AE180" s="43">
        <f t="shared" si="2"/>
        <v>100</v>
      </c>
    </row>
    <row r="181" spans="1:31" x14ac:dyDescent="0.25">
      <c r="A181" s="129"/>
      <c r="B181" s="49">
        <v>7</v>
      </c>
      <c r="C181" s="17">
        <v>0</v>
      </c>
      <c r="D181" s="17">
        <v>12.5</v>
      </c>
      <c r="E181" s="17">
        <v>0</v>
      </c>
      <c r="F181" s="17">
        <v>0</v>
      </c>
      <c r="G181" s="17">
        <v>0</v>
      </c>
      <c r="H181" s="17">
        <v>0</v>
      </c>
      <c r="I181" s="17">
        <v>0</v>
      </c>
      <c r="J181" s="17">
        <v>0</v>
      </c>
      <c r="K181" s="17">
        <v>12.5</v>
      </c>
      <c r="L181" s="17">
        <v>0</v>
      </c>
      <c r="M181" s="17">
        <v>75</v>
      </c>
      <c r="N181" s="17">
        <v>0</v>
      </c>
      <c r="O181" s="17">
        <v>0</v>
      </c>
      <c r="P181" s="17">
        <v>0</v>
      </c>
      <c r="Q181" s="17">
        <v>0</v>
      </c>
      <c r="R181" s="17">
        <v>0</v>
      </c>
      <c r="S181" s="41">
        <v>0</v>
      </c>
      <c r="T181" s="41">
        <v>0</v>
      </c>
      <c r="U181" s="17">
        <v>0</v>
      </c>
      <c r="V181" s="17">
        <v>0</v>
      </c>
      <c r="W181" s="17">
        <v>0</v>
      </c>
      <c r="X181" s="17">
        <v>0</v>
      </c>
      <c r="Y181" s="17">
        <v>0</v>
      </c>
      <c r="Z181" s="17">
        <v>0</v>
      </c>
      <c r="AA181" s="17">
        <v>0</v>
      </c>
      <c r="AB181" s="41">
        <v>0</v>
      </c>
      <c r="AC181" s="50">
        <v>85</v>
      </c>
      <c r="AD181" s="75" t="s">
        <v>3</v>
      </c>
      <c r="AE181" s="43">
        <f t="shared" si="2"/>
        <v>100</v>
      </c>
    </row>
    <row r="182" spans="1:31" x14ac:dyDescent="0.25">
      <c r="A182" s="129"/>
      <c r="B182" s="49">
        <v>8</v>
      </c>
      <c r="C182" s="17">
        <v>0</v>
      </c>
      <c r="D182" s="17">
        <v>20</v>
      </c>
      <c r="E182" s="17">
        <v>0</v>
      </c>
      <c r="F182" s="17">
        <v>0</v>
      </c>
      <c r="G182" s="17">
        <v>0</v>
      </c>
      <c r="H182" s="17">
        <v>0</v>
      </c>
      <c r="I182" s="17">
        <v>0</v>
      </c>
      <c r="J182" s="17">
        <v>0</v>
      </c>
      <c r="K182" s="17">
        <v>13.3</v>
      </c>
      <c r="L182" s="17">
        <v>0</v>
      </c>
      <c r="M182" s="17">
        <v>66.7</v>
      </c>
      <c r="N182" s="17">
        <v>0</v>
      </c>
      <c r="O182" s="17">
        <v>0</v>
      </c>
      <c r="P182" s="17">
        <v>0</v>
      </c>
      <c r="Q182" s="17">
        <v>0</v>
      </c>
      <c r="R182" s="17">
        <v>0</v>
      </c>
      <c r="S182" s="41">
        <v>0</v>
      </c>
      <c r="T182" s="41">
        <v>0</v>
      </c>
      <c r="U182" s="17">
        <v>0</v>
      </c>
      <c r="V182" s="17">
        <v>0</v>
      </c>
      <c r="W182" s="17">
        <v>0</v>
      </c>
      <c r="X182" s="17">
        <v>0</v>
      </c>
      <c r="Y182" s="17">
        <v>0</v>
      </c>
      <c r="Z182" s="17">
        <v>0</v>
      </c>
      <c r="AA182" s="17">
        <v>0</v>
      </c>
      <c r="AB182" s="41">
        <v>0</v>
      </c>
      <c r="AC182" s="50">
        <v>50</v>
      </c>
      <c r="AD182" s="75" t="s">
        <v>3</v>
      </c>
      <c r="AE182" s="43">
        <f t="shared" si="2"/>
        <v>100</v>
      </c>
    </row>
    <row r="183" spans="1:31" x14ac:dyDescent="0.25">
      <c r="A183" s="129"/>
      <c r="B183" s="49">
        <v>9</v>
      </c>
      <c r="C183" s="17">
        <v>0</v>
      </c>
      <c r="D183" s="17">
        <v>42.5</v>
      </c>
      <c r="E183" s="17">
        <v>0</v>
      </c>
      <c r="F183" s="17">
        <v>0</v>
      </c>
      <c r="G183" s="17">
        <v>0</v>
      </c>
      <c r="H183" s="17">
        <v>0</v>
      </c>
      <c r="I183" s="17">
        <v>0</v>
      </c>
      <c r="J183" s="17">
        <v>0</v>
      </c>
      <c r="K183" s="17">
        <v>15</v>
      </c>
      <c r="L183" s="17">
        <v>0</v>
      </c>
      <c r="M183" s="17">
        <v>42.5</v>
      </c>
      <c r="N183" s="17">
        <v>0</v>
      </c>
      <c r="O183" s="17">
        <v>0</v>
      </c>
      <c r="P183" s="17">
        <v>0</v>
      </c>
      <c r="Q183" s="17">
        <v>0</v>
      </c>
      <c r="R183" s="17">
        <v>0</v>
      </c>
      <c r="S183" s="41">
        <v>0</v>
      </c>
      <c r="T183" s="41">
        <v>0</v>
      </c>
      <c r="U183" s="17">
        <v>0</v>
      </c>
      <c r="V183" s="17">
        <v>0</v>
      </c>
      <c r="W183" s="17">
        <v>0</v>
      </c>
      <c r="X183" s="17">
        <v>0</v>
      </c>
      <c r="Y183" s="17">
        <v>0</v>
      </c>
      <c r="Z183" s="17">
        <v>0</v>
      </c>
      <c r="AA183" s="17">
        <v>0</v>
      </c>
      <c r="AB183" s="41">
        <v>0</v>
      </c>
      <c r="AC183" s="50">
        <v>39</v>
      </c>
      <c r="AD183" s="75" t="s">
        <v>3</v>
      </c>
      <c r="AE183" s="43">
        <f t="shared" si="2"/>
        <v>100</v>
      </c>
    </row>
    <row r="184" spans="1:31" x14ac:dyDescent="0.25">
      <c r="A184" s="129"/>
      <c r="B184" s="49">
        <v>10</v>
      </c>
      <c r="C184" s="17">
        <v>0</v>
      </c>
      <c r="D184" s="17">
        <v>16.600000000000001</v>
      </c>
      <c r="E184" s="17">
        <v>0</v>
      </c>
      <c r="F184" s="17">
        <v>0</v>
      </c>
      <c r="G184" s="17">
        <v>0</v>
      </c>
      <c r="H184" s="17">
        <v>0</v>
      </c>
      <c r="I184" s="17">
        <v>0</v>
      </c>
      <c r="J184" s="17">
        <v>0</v>
      </c>
      <c r="K184" s="17">
        <v>16.600000000000001</v>
      </c>
      <c r="L184" s="17">
        <v>0</v>
      </c>
      <c r="M184" s="17">
        <v>66.8</v>
      </c>
      <c r="N184" s="17">
        <v>0</v>
      </c>
      <c r="O184" s="17">
        <v>0</v>
      </c>
      <c r="P184" s="17">
        <v>0</v>
      </c>
      <c r="Q184" s="17">
        <v>0</v>
      </c>
      <c r="R184" s="17">
        <v>0</v>
      </c>
      <c r="S184" s="41">
        <v>0</v>
      </c>
      <c r="T184" s="41">
        <v>0</v>
      </c>
      <c r="U184" s="17">
        <v>0</v>
      </c>
      <c r="V184" s="17">
        <v>0</v>
      </c>
      <c r="W184" s="17">
        <v>0</v>
      </c>
      <c r="X184" s="17">
        <v>0</v>
      </c>
      <c r="Y184" s="17">
        <v>0</v>
      </c>
      <c r="Z184" s="17">
        <v>0</v>
      </c>
      <c r="AA184" s="17">
        <v>0</v>
      </c>
      <c r="AB184" s="41">
        <v>0</v>
      </c>
      <c r="AC184" s="50">
        <v>64</v>
      </c>
      <c r="AD184" s="75" t="s">
        <v>3</v>
      </c>
      <c r="AE184" s="43">
        <f t="shared" si="2"/>
        <v>100</v>
      </c>
    </row>
    <row r="185" spans="1:31" x14ac:dyDescent="0.25">
      <c r="A185" s="129"/>
      <c r="B185" s="49">
        <v>11</v>
      </c>
      <c r="C185" s="17">
        <v>0</v>
      </c>
      <c r="D185" s="17">
        <v>16.600000000000001</v>
      </c>
      <c r="E185" s="17">
        <v>0</v>
      </c>
      <c r="F185" s="17">
        <v>0</v>
      </c>
      <c r="G185" s="17">
        <v>0</v>
      </c>
      <c r="H185" s="17">
        <v>0</v>
      </c>
      <c r="I185" s="17">
        <v>0</v>
      </c>
      <c r="J185" s="17">
        <v>0</v>
      </c>
      <c r="K185" s="17">
        <v>16.600000000000001</v>
      </c>
      <c r="L185" s="17">
        <v>0</v>
      </c>
      <c r="M185" s="17">
        <v>66.8</v>
      </c>
      <c r="N185" s="17">
        <v>0</v>
      </c>
      <c r="O185" s="17">
        <v>0</v>
      </c>
      <c r="P185" s="17">
        <v>0</v>
      </c>
      <c r="Q185" s="17">
        <v>0</v>
      </c>
      <c r="R185" s="17">
        <v>0</v>
      </c>
      <c r="S185" s="41">
        <v>0</v>
      </c>
      <c r="T185" s="41">
        <v>0</v>
      </c>
      <c r="U185" s="17">
        <v>0</v>
      </c>
      <c r="V185" s="17">
        <v>0</v>
      </c>
      <c r="W185" s="17">
        <v>0</v>
      </c>
      <c r="X185" s="17">
        <v>0</v>
      </c>
      <c r="Y185" s="17">
        <v>0</v>
      </c>
      <c r="Z185" s="17">
        <v>0</v>
      </c>
      <c r="AA185" s="17">
        <v>0</v>
      </c>
      <c r="AB185" s="41">
        <v>0</v>
      </c>
      <c r="AC185" s="50">
        <v>77</v>
      </c>
      <c r="AD185" s="75" t="s">
        <v>3</v>
      </c>
      <c r="AE185" s="43">
        <f t="shared" si="2"/>
        <v>100</v>
      </c>
    </row>
    <row r="186" spans="1:31" x14ac:dyDescent="0.25">
      <c r="A186" s="129"/>
      <c r="B186" s="49">
        <v>12</v>
      </c>
      <c r="C186" s="17">
        <v>0</v>
      </c>
      <c r="D186" s="17">
        <v>6.2</v>
      </c>
      <c r="E186" s="17">
        <v>0</v>
      </c>
      <c r="F186" s="17">
        <v>0</v>
      </c>
      <c r="G186" s="17">
        <v>0</v>
      </c>
      <c r="H186" s="17">
        <v>0</v>
      </c>
      <c r="I186" s="17">
        <v>0</v>
      </c>
      <c r="J186" s="17">
        <v>0</v>
      </c>
      <c r="K186" s="17">
        <v>18.8</v>
      </c>
      <c r="L186" s="17">
        <v>0</v>
      </c>
      <c r="M186" s="17">
        <v>75</v>
      </c>
      <c r="N186" s="17">
        <v>0</v>
      </c>
      <c r="O186" s="17">
        <v>0</v>
      </c>
      <c r="P186" s="17">
        <v>0</v>
      </c>
      <c r="Q186" s="17">
        <v>0</v>
      </c>
      <c r="R186" s="17">
        <v>0</v>
      </c>
      <c r="S186" s="41">
        <v>0</v>
      </c>
      <c r="T186" s="41">
        <v>0</v>
      </c>
      <c r="U186" s="17">
        <v>0</v>
      </c>
      <c r="V186" s="17">
        <v>0</v>
      </c>
      <c r="W186" s="17">
        <v>0</v>
      </c>
      <c r="X186" s="17">
        <v>0</v>
      </c>
      <c r="Y186" s="17">
        <v>0</v>
      </c>
      <c r="Z186" s="17">
        <v>0</v>
      </c>
      <c r="AA186" s="17">
        <v>0</v>
      </c>
      <c r="AB186" s="41">
        <v>0</v>
      </c>
      <c r="AC186" s="50">
        <v>70</v>
      </c>
      <c r="AD186" s="75" t="s">
        <v>3</v>
      </c>
      <c r="AE186" s="43">
        <f t="shared" si="2"/>
        <v>100</v>
      </c>
    </row>
    <row r="187" spans="1:31" x14ac:dyDescent="0.25">
      <c r="A187" s="129"/>
      <c r="B187" s="49">
        <v>13</v>
      </c>
      <c r="C187" s="17">
        <v>0</v>
      </c>
      <c r="D187" s="17">
        <v>6.2</v>
      </c>
      <c r="E187" s="17">
        <v>0</v>
      </c>
      <c r="F187" s="17">
        <v>0</v>
      </c>
      <c r="G187" s="17">
        <v>0</v>
      </c>
      <c r="H187" s="17">
        <v>0</v>
      </c>
      <c r="I187" s="17">
        <v>0</v>
      </c>
      <c r="J187" s="17">
        <v>0</v>
      </c>
      <c r="K187" s="17">
        <v>18.8</v>
      </c>
      <c r="L187" s="17">
        <v>0</v>
      </c>
      <c r="M187" s="17">
        <v>75</v>
      </c>
      <c r="N187" s="17">
        <v>0</v>
      </c>
      <c r="O187" s="17">
        <v>0</v>
      </c>
      <c r="P187" s="17">
        <v>0</v>
      </c>
      <c r="Q187" s="17">
        <v>0</v>
      </c>
      <c r="R187" s="17">
        <v>0</v>
      </c>
      <c r="S187" s="41">
        <v>0</v>
      </c>
      <c r="T187" s="41">
        <v>0</v>
      </c>
      <c r="U187" s="17">
        <v>0</v>
      </c>
      <c r="V187" s="17">
        <v>0</v>
      </c>
      <c r="W187" s="17">
        <v>0</v>
      </c>
      <c r="X187" s="17">
        <v>0</v>
      </c>
      <c r="Y187" s="17">
        <v>0</v>
      </c>
      <c r="Z187" s="17">
        <v>0</v>
      </c>
      <c r="AA187" s="17">
        <v>0</v>
      </c>
      <c r="AB187" s="41">
        <v>0</v>
      </c>
      <c r="AC187" s="50">
        <v>72</v>
      </c>
      <c r="AD187" s="75" t="s">
        <v>3</v>
      </c>
      <c r="AE187" s="43">
        <f t="shared" si="2"/>
        <v>100</v>
      </c>
    </row>
    <row r="188" spans="1:31" x14ac:dyDescent="0.25">
      <c r="A188" s="129"/>
      <c r="B188" s="49">
        <v>14</v>
      </c>
      <c r="C188" s="17">
        <v>0</v>
      </c>
      <c r="D188" s="17">
        <v>22.3</v>
      </c>
      <c r="E188" s="17">
        <v>0</v>
      </c>
      <c r="F188" s="17">
        <v>0</v>
      </c>
      <c r="G188" s="17">
        <v>0</v>
      </c>
      <c r="H188" s="17">
        <v>0</v>
      </c>
      <c r="I188" s="17">
        <v>0</v>
      </c>
      <c r="J188" s="17">
        <v>0</v>
      </c>
      <c r="K188" s="17">
        <v>19.5</v>
      </c>
      <c r="L188" s="17">
        <v>0</v>
      </c>
      <c r="M188" s="17">
        <v>58.2</v>
      </c>
      <c r="N188" s="17">
        <v>0</v>
      </c>
      <c r="O188" s="17">
        <v>0</v>
      </c>
      <c r="P188" s="17">
        <v>0</v>
      </c>
      <c r="Q188" s="17">
        <v>0</v>
      </c>
      <c r="R188" s="17">
        <v>0</v>
      </c>
      <c r="S188" s="41">
        <v>0</v>
      </c>
      <c r="T188" s="41">
        <v>0</v>
      </c>
      <c r="U188" s="17">
        <v>0</v>
      </c>
      <c r="V188" s="17">
        <v>0</v>
      </c>
      <c r="W188" s="17">
        <v>0</v>
      </c>
      <c r="X188" s="17">
        <v>0</v>
      </c>
      <c r="Y188" s="17">
        <v>0</v>
      </c>
      <c r="Z188" s="17">
        <v>0</v>
      </c>
      <c r="AA188" s="17">
        <v>0</v>
      </c>
      <c r="AB188" s="41">
        <v>0</v>
      </c>
      <c r="AC188" s="50">
        <v>42</v>
      </c>
      <c r="AD188" s="75" t="s">
        <v>3</v>
      </c>
      <c r="AE188" s="43">
        <f t="shared" si="2"/>
        <v>100</v>
      </c>
    </row>
    <row r="189" spans="1:31" x14ac:dyDescent="0.25">
      <c r="A189" s="129"/>
      <c r="B189" s="49">
        <v>15</v>
      </c>
      <c r="C189" s="17">
        <v>0</v>
      </c>
      <c r="D189" s="17">
        <v>22.3</v>
      </c>
      <c r="E189" s="17">
        <v>0</v>
      </c>
      <c r="F189" s="17">
        <v>0</v>
      </c>
      <c r="G189" s="17">
        <v>0</v>
      </c>
      <c r="H189" s="17">
        <v>0</v>
      </c>
      <c r="I189" s="17">
        <v>0</v>
      </c>
      <c r="J189" s="17">
        <v>0</v>
      </c>
      <c r="K189" s="17">
        <v>19.5</v>
      </c>
      <c r="L189" s="17">
        <v>0</v>
      </c>
      <c r="M189" s="17">
        <v>58.2</v>
      </c>
      <c r="N189" s="17">
        <v>0</v>
      </c>
      <c r="O189" s="17">
        <v>0</v>
      </c>
      <c r="P189" s="17">
        <v>0</v>
      </c>
      <c r="Q189" s="17">
        <v>0</v>
      </c>
      <c r="R189" s="17">
        <v>0</v>
      </c>
      <c r="S189" s="41">
        <v>0</v>
      </c>
      <c r="T189" s="41">
        <v>0</v>
      </c>
      <c r="U189" s="17">
        <v>0</v>
      </c>
      <c r="V189" s="17">
        <v>0</v>
      </c>
      <c r="W189" s="17">
        <v>0</v>
      </c>
      <c r="X189" s="17">
        <v>0</v>
      </c>
      <c r="Y189" s="17">
        <v>0</v>
      </c>
      <c r="Z189" s="17">
        <v>0</v>
      </c>
      <c r="AA189" s="17">
        <v>0</v>
      </c>
      <c r="AB189" s="41">
        <v>0</v>
      </c>
      <c r="AC189" s="50">
        <v>51</v>
      </c>
      <c r="AD189" s="75" t="s">
        <v>3</v>
      </c>
      <c r="AE189" s="43">
        <f t="shared" si="2"/>
        <v>100</v>
      </c>
    </row>
    <row r="190" spans="1:31" x14ac:dyDescent="0.25">
      <c r="A190" s="129"/>
      <c r="B190" s="49">
        <v>16</v>
      </c>
      <c r="C190" s="17">
        <v>0</v>
      </c>
      <c r="D190" s="17">
        <v>70</v>
      </c>
      <c r="E190" s="17">
        <v>0</v>
      </c>
      <c r="F190" s="17">
        <v>0</v>
      </c>
      <c r="G190" s="17">
        <v>0</v>
      </c>
      <c r="H190" s="17">
        <v>0</v>
      </c>
      <c r="I190" s="17">
        <v>0</v>
      </c>
      <c r="J190" s="17">
        <v>0</v>
      </c>
      <c r="K190" s="17">
        <v>20</v>
      </c>
      <c r="L190" s="17">
        <v>0</v>
      </c>
      <c r="M190" s="17">
        <v>10</v>
      </c>
      <c r="N190" s="17">
        <v>0</v>
      </c>
      <c r="O190" s="17">
        <v>0</v>
      </c>
      <c r="P190" s="17">
        <v>0</v>
      </c>
      <c r="Q190" s="17">
        <v>0</v>
      </c>
      <c r="R190" s="17">
        <v>0</v>
      </c>
      <c r="S190" s="41">
        <v>0</v>
      </c>
      <c r="T190" s="41">
        <v>0</v>
      </c>
      <c r="U190" s="17">
        <v>0</v>
      </c>
      <c r="V190" s="17">
        <v>0</v>
      </c>
      <c r="W190" s="17">
        <v>0</v>
      </c>
      <c r="X190" s="17">
        <v>0</v>
      </c>
      <c r="Y190" s="17">
        <v>0</v>
      </c>
      <c r="Z190" s="17">
        <v>0</v>
      </c>
      <c r="AA190" s="17">
        <v>0</v>
      </c>
      <c r="AB190" s="41">
        <v>0</v>
      </c>
      <c r="AC190" s="50">
        <v>28</v>
      </c>
      <c r="AD190" s="75" t="s">
        <v>3</v>
      </c>
      <c r="AE190" s="43">
        <f t="shared" si="2"/>
        <v>100</v>
      </c>
    </row>
    <row r="191" spans="1:31" x14ac:dyDescent="0.25">
      <c r="A191" s="129"/>
      <c r="B191" s="49">
        <v>17</v>
      </c>
      <c r="C191" s="17">
        <v>0</v>
      </c>
      <c r="D191" s="17">
        <v>65</v>
      </c>
      <c r="E191" s="17">
        <v>0</v>
      </c>
      <c r="F191" s="17">
        <v>0</v>
      </c>
      <c r="G191" s="17">
        <v>0</v>
      </c>
      <c r="H191" s="17">
        <v>0</v>
      </c>
      <c r="I191" s="17">
        <v>0</v>
      </c>
      <c r="J191" s="17">
        <v>0</v>
      </c>
      <c r="K191" s="17">
        <v>20</v>
      </c>
      <c r="L191" s="17">
        <v>0</v>
      </c>
      <c r="M191" s="17">
        <v>15</v>
      </c>
      <c r="N191" s="17">
        <v>0</v>
      </c>
      <c r="O191" s="17">
        <v>0</v>
      </c>
      <c r="P191" s="17">
        <v>0</v>
      </c>
      <c r="Q191" s="17">
        <v>0</v>
      </c>
      <c r="R191" s="17">
        <v>0</v>
      </c>
      <c r="S191" s="41">
        <v>0</v>
      </c>
      <c r="T191" s="41">
        <v>0</v>
      </c>
      <c r="U191" s="17">
        <v>0</v>
      </c>
      <c r="V191" s="17">
        <v>0</v>
      </c>
      <c r="W191" s="17">
        <v>0</v>
      </c>
      <c r="X191" s="17">
        <v>0</v>
      </c>
      <c r="Y191" s="17">
        <v>0</v>
      </c>
      <c r="Z191" s="17">
        <v>0</v>
      </c>
      <c r="AA191" s="17">
        <v>0</v>
      </c>
      <c r="AB191" s="41">
        <v>0</v>
      </c>
      <c r="AC191" s="50">
        <v>28</v>
      </c>
      <c r="AD191" s="75" t="s">
        <v>3</v>
      </c>
      <c r="AE191" s="43">
        <f t="shared" si="2"/>
        <v>100</v>
      </c>
    </row>
    <row r="192" spans="1:31" x14ac:dyDescent="0.25">
      <c r="A192" s="129"/>
      <c r="B192" s="49">
        <v>18</v>
      </c>
      <c r="C192" s="17">
        <v>0</v>
      </c>
      <c r="D192" s="17">
        <v>60</v>
      </c>
      <c r="E192" s="17">
        <v>0</v>
      </c>
      <c r="F192" s="17">
        <v>0</v>
      </c>
      <c r="G192" s="17">
        <v>0</v>
      </c>
      <c r="H192" s="17">
        <v>0</v>
      </c>
      <c r="I192" s="17">
        <v>0</v>
      </c>
      <c r="J192" s="17">
        <v>0</v>
      </c>
      <c r="K192" s="17">
        <v>20</v>
      </c>
      <c r="L192" s="17">
        <v>0</v>
      </c>
      <c r="M192" s="17">
        <v>20</v>
      </c>
      <c r="N192" s="17">
        <v>0</v>
      </c>
      <c r="O192" s="17">
        <v>0</v>
      </c>
      <c r="P192" s="17">
        <v>0</v>
      </c>
      <c r="Q192" s="17">
        <v>0</v>
      </c>
      <c r="R192" s="17">
        <v>0</v>
      </c>
      <c r="S192" s="41">
        <v>0</v>
      </c>
      <c r="T192" s="41">
        <v>0</v>
      </c>
      <c r="U192" s="17">
        <v>0</v>
      </c>
      <c r="V192" s="17">
        <v>0</v>
      </c>
      <c r="W192" s="17">
        <v>0</v>
      </c>
      <c r="X192" s="17">
        <v>0</v>
      </c>
      <c r="Y192" s="17">
        <v>0</v>
      </c>
      <c r="Z192" s="17">
        <v>0</v>
      </c>
      <c r="AA192" s="17">
        <v>0</v>
      </c>
      <c r="AB192" s="41">
        <v>0</v>
      </c>
      <c r="AC192" s="50">
        <v>34</v>
      </c>
      <c r="AD192" s="75" t="s">
        <v>3</v>
      </c>
      <c r="AE192" s="43">
        <f t="shared" si="2"/>
        <v>100</v>
      </c>
    </row>
    <row r="193" spans="1:31" x14ac:dyDescent="0.25">
      <c r="A193" s="129"/>
      <c r="B193" s="49">
        <v>19</v>
      </c>
      <c r="C193" s="17">
        <v>0</v>
      </c>
      <c r="D193" s="17">
        <v>50</v>
      </c>
      <c r="E193" s="17">
        <v>0</v>
      </c>
      <c r="F193" s="17">
        <v>0</v>
      </c>
      <c r="G193" s="17">
        <v>0</v>
      </c>
      <c r="H193" s="17">
        <v>0</v>
      </c>
      <c r="I193" s="17">
        <v>0</v>
      </c>
      <c r="J193" s="17">
        <v>0</v>
      </c>
      <c r="K193" s="17">
        <v>20</v>
      </c>
      <c r="L193" s="17">
        <v>0</v>
      </c>
      <c r="M193" s="17">
        <v>30</v>
      </c>
      <c r="N193" s="17">
        <v>0</v>
      </c>
      <c r="O193" s="17">
        <v>0</v>
      </c>
      <c r="P193" s="17">
        <v>0</v>
      </c>
      <c r="Q193" s="17">
        <v>0</v>
      </c>
      <c r="R193" s="17">
        <v>0</v>
      </c>
      <c r="S193" s="41">
        <v>0</v>
      </c>
      <c r="T193" s="41">
        <v>0</v>
      </c>
      <c r="U193" s="17">
        <v>0</v>
      </c>
      <c r="V193" s="17">
        <v>0</v>
      </c>
      <c r="W193" s="17">
        <v>0</v>
      </c>
      <c r="X193" s="17">
        <v>0</v>
      </c>
      <c r="Y193" s="17">
        <v>0</v>
      </c>
      <c r="Z193" s="17">
        <v>0</v>
      </c>
      <c r="AA193" s="17">
        <v>0</v>
      </c>
      <c r="AB193" s="41">
        <v>0</v>
      </c>
      <c r="AC193" s="50">
        <v>28</v>
      </c>
      <c r="AD193" s="75" t="s">
        <v>3</v>
      </c>
      <c r="AE193" s="43">
        <f t="shared" si="2"/>
        <v>100</v>
      </c>
    </row>
    <row r="194" spans="1:31" x14ac:dyDescent="0.25">
      <c r="B194" s="49">
        <v>20</v>
      </c>
      <c r="C194" s="17">
        <v>0</v>
      </c>
      <c r="D194" s="17">
        <v>45</v>
      </c>
      <c r="E194" s="17">
        <v>0</v>
      </c>
      <c r="F194" s="17">
        <v>0</v>
      </c>
      <c r="G194" s="17">
        <v>0</v>
      </c>
      <c r="H194" s="17">
        <v>0</v>
      </c>
      <c r="I194" s="17">
        <v>0</v>
      </c>
      <c r="J194" s="17">
        <v>0</v>
      </c>
      <c r="K194" s="17">
        <v>20</v>
      </c>
      <c r="L194" s="17">
        <v>0</v>
      </c>
      <c r="M194" s="17">
        <v>35</v>
      </c>
      <c r="N194" s="17">
        <v>0</v>
      </c>
      <c r="O194" s="17">
        <v>0</v>
      </c>
      <c r="P194" s="17">
        <v>0</v>
      </c>
      <c r="Q194" s="17">
        <v>0</v>
      </c>
      <c r="R194" s="17">
        <v>0</v>
      </c>
      <c r="S194" s="41">
        <v>0</v>
      </c>
      <c r="T194" s="41">
        <v>0</v>
      </c>
      <c r="U194" s="17">
        <v>0</v>
      </c>
      <c r="V194" s="17">
        <v>0</v>
      </c>
      <c r="W194" s="17">
        <v>0</v>
      </c>
      <c r="X194" s="17">
        <v>0</v>
      </c>
      <c r="Y194" s="17">
        <v>0</v>
      </c>
      <c r="Z194" s="17">
        <v>0</v>
      </c>
      <c r="AA194" s="17">
        <v>0</v>
      </c>
      <c r="AB194" s="41">
        <v>0</v>
      </c>
      <c r="AC194" s="50">
        <v>41</v>
      </c>
      <c r="AD194" s="75" t="s">
        <v>3</v>
      </c>
      <c r="AE194" s="43">
        <f t="shared" si="2"/>
        <v>100</v>
      </c>
    </row>
    <row r="195" spans="1:31" x14ac:dyDescent="0.25">
      <c r="B195" s="49">
        <v>21</v>
      </c>
      <c r="C195" s="17">
        <v>0</v>
      </c>
      <c r="D195" s="17">
        <v>37.5</v>
      </c>
      <c r="E195" s="17">
        <v>0</v>
      </c>
      <c r="F195" s="17">
        <v>0</v>
      </c>
      <c r="G195" s="17">
        <v>0</v>
      </c>
      <c r="H195" s="17">
        <v>0</v>
      </c>
      <c r="I195" s="17">
        <v>0</v>
      </c>
      <c r="J195" s="17">
        <v>0</v>
      </c>
      <c r="K195" s="17">
        <v>20</v>
      </c>
      <c r="L195" s="17">
        <v>0</v>
      </c>
      <c r="M195" s="17">
        <v>42.5</v>
      </c>
      <c r="N195" s="17">
        <v>0</v>
      </c>
      <c r="O195" s="17">
        <v>0</v>
      </c>
      <c r="P195" s="17">
        <v>0</v>
      </c>
      <c r="Q195" s="17">
        <v>0</v>
      </c>
      <c r="R195" s="17">
        <v>0</v>
      </c>
      <c r="S195" s="41">
        <v>0</v>
      </c>
      <c r="T195" s="41">
        <v>0</v>
      </c>
      <c r="U195" s="17">
        <v>0</v>
      </c>
      <c r="V195" s="17">
        <v>0</v>
      </c>
      <c r="W195" s="17">
        <v>0</v>
      </c>
      <c r="X195" s="17">
        <v>0</v>
      </c>
      <c r="Y195" s="17">
        <v>0</v>
      </c>
      <c r="Z195" s="17">
        <v>0</v>
      </c>
      <c r="AA195" s="17">
        <v>0</v>
      </c>
      <c r="AB195" s="41">
        <v>0</v>
      </c>
      <c r="AC195" s="50">
        <v>38</v>
      </c>
      <c r="AD195" s="75" t="s">
        <v>3</v>
      </c>
      <c r="AE195" s="43">
        <f t="shared" si="2"/>
        <v>100</v>
      </c>
    </row>
    <row r="196" spans="1:31" x14ac:dyDescent="0.25">
      <c r="B196" s="49">
        <v>22</v>
      </c>
      <c r="C196" s="17">
        <v>0</v>
      </c>
      <c r="D196" s="17">
        <v>30</v>
      </c>
      <c r="E196" s="17">
        <v>0</v>
      </c>
      <c r="F196" s="17">
        <v>0</v>
      </c>
      <c r="G196" s="17">
        <v>0</v>
      </c>
      <c r="H196" s="17">
        <v>0</v>
      </c>
      <c r="I196" s="17">
        <v>0</v>
      </c>
      <c r="J196" s="17">
        <v>0</v>
      </c>
      <c r="K196" s="17">
        <v>20</v>
      </c>
      <c r="L196" s="17">
        <v>0</v>
      </c>
      <c r="M196" s="17">
        <v>50</v>
      </c>
      <c r="N196" s="17">
        <v>0</v>
      </c>
      <c r="O196" s="17">
        <v>0</v>
      </c>
      <c r="P196" s="17">
        <v>0</v>
      </c>
      <c r="Q196" s="17">
        <v>0</v>
      </c>
      <c r="R196" s="17">
        <v>0</v>
      </c>
      <c r="S196" s="41">
        <v>0</v>
      </c>
      <c r="T196" s="41">
        <v>0</v>
      </c>
      <c r="U196" s="17">
        <v>0</v>
      </c>
      <c r="V196" s="17">
        <v>0</v>
      </c>
      <c r="W196" s="17">
        <v>0</v>
      </c>
      <c r="X196" s="17">
        <v>0</v>
      </c>
      <c r="Y196" s="17">
        <v>0</v>
      </c>
      <c r="Z196" s="17">
        <v>0</v>
      </c>
      <c r="AA196" s="17">
        <v>0</v>
      </c>
      <c r="AB196" s="41">
        <v>0</v>
      </c>
      <c r="AC196" s="50">
        <v>48</v>
      </c>
      <c r="AD196" s="75" t="s">
        <v>3</v>
      </c>
      <c r="AE196" s="43">
        <f t="shared" ref="AE196:AE259" si="3">SUM(C196:AB196)</f>
        <v>100</v>
      </c>
    </row>
    <row r="197" spans="1:31" x14ac:dyDescent="0.25">
      <c r="B197" s="49">
        <v>23</v>
      </c>
      <c r="C197" s="17">
        <v>0</v>
      </c>
      <c r="D197" s="17">
        <v>20</v>
      </c>
      <c r="E197" s="17">
        <v>0</v>
      </c>
      <c r="F197" s="17">
        <v>0</v>
      </c>
      <c r="G197" s="17">
        <v>0</v>
      </c>
      <c r="H197" s="17">
        <v>0</v>
      </c>
      <c r="I197" s="17">
        <v>0</v>
      </c>
      <c r="J197" s="17">
        <v>0</v>
      </c>
      <c r="K197" s="17">
        <v>20</v>
      </c>
      <c r="L197" s="17">
        <v>0</v>
      </c>
      <c r="M197" s="17">
        <v>60</v>
      </c>
      <c r="N197" s="17">
        <v>0</v>
      </c>
      <c r="O197" s="17">
        <v>0</v>
      </c>
      <c r="P197" s="17">
        <v>0</v>
      </c>
      <c r="Q197" s="17">
        <v>0</v>
      </c>
      <c r="R197" s="17">
        <v>0</v>
      </c>
      <c r="S197" s="41">
        <v>0</v>
      </c>
      <c r="T197" s="41">
        <v>0</v>
      </c>
      <c r="U197" s="17">
        <v>0</v>
      </c>
      <c r="V197" s="17">
        <v>0</v>
      </c>
      <c r="W197" s="17">
        <v>0</v>
      </c>
      <c r="X197" s="17">
        <v>0</v>
      </c>
      <c r="Y197" s="17">
        <v>0</v>
      </c>
      <c r="Z197" s="17">
        <v>0</v>
      </c>
      <c r="AA197" s="17">
        <v>0</v>
      </c>
      <c r="AB197" s="41">
        <v>0</v>
      </c>
      <c r="AC197" s="50">
        <v>59</v>
      </c>
      <c r="AD197" s="75" t="s">
        <v>3</v>
      </c>
      <c r="AE197" s="43">
        <f t="shared" si="3"/>
        <v>100</v>
      </c>
    </row>
    <row r="198" spans="1:31" x14ac:dyDescent="0.25">
      <c r="B198" s="49">
        <v>24</v>
      </c>
      <c r="C198" s="17">
        <v>0</v>
      </c>
      <c r="D198" s="17">
        <v>13.3</v>
      </c>
      <c r="E198" s="17">
        <v>0</v>
      </c>
      <c r="F198" s="17">
        <v>0</v>
      </c>
      <c r="G198" s="17">
        <v>0</v>
      </c>
      <c r="H198" s="17">
        <v>0</v>
      </c>
      <c r="I198" s="17">
        <v>0</v>
      </c>
      <c r="J198" s="17">
        <v>0</v>
      </c>
      <c r="K198" s="17">
        <v>20</v>
      </c>
      <c r="L198" s="17">
        <v>0</v>
      </c>
      <c r="M198" s="17">
        <v>66.7</v>
      </c>
      <c r="N198" s="17">
        <v>0</v>
      </c>
      <c r="O198" s="17">
        <v>0</v>
      </c>
      <c r="P198" s="17">
        <v>0</v>
      </c>
      <c r="Q198" s="17">
        <v>0</v>
      </c>
      <c r="R198" s="17">
        <v>0</v>
      </c>
      <c r="S198" s="41">
        <v>0</v>
      </c>
      <c r="T198" s="41">
        <v>0</v>
      </c>
      <c r="U198" s="17">
        <v>0</v>
      </c>
      <c r="V198" s="17">
        <v>0</v>
      </c>
      <c r="W198" s="17">
        <v>0</v>
      </c>
      <c r="X198" s="17">
        <v>0</v>
      </c>
      <c r="Y198" s="17">
        <v>0</v>
      </c>
      <c r="Z198" s="17">
        <v>0</v>
      </c>
      <c r="AA198" s="17">
        <v>0</v>
      </c>
      <c r="AB198" s="41">
        <v>0</v>
      </c>
      <c r="AC198" s="50">
        <v>59</v>
      </c>
      <c r="AD198" s="75" t="s">
        <v>3</v>
      </c>
      <c r="AE198" s="43">
        <f t="shared" si="3"/>
        <v>100</v>
      </c>
    </row>
    <row r="199" spans="1:31" x14ac:dyDescent="0.25">
      <c r="B199" s="49">
        <v>25</v>
      </c>
      <c r="C199" s="17">
        <v>0</v>
      </c>
      <c r="D199" s="17">
        <v>13.3</v>
      </c>
      <c r="E199" s="17">
        <v>0</v>
      </c>
      <c r="F199" s="17">
        <v>0</v>
      </c>
      <c r="G199" s="17">
        <v>0</v>
      </c>
      <c r="H199" s="17">
        <v>0</v>
      </c>
      <c r="I199" s="17">
        <v>0</v>
      </c>
      <c r="J199" s="17">
        <v>0</v>
      </c>
      <c r="K199" s="17">
        <v>20</v>
      </c>
      <c r="L199" s="17">
        <v>0</v>
      </c>
      <c r="M199" s="17">
        <v>66.7</v>
      </c>
      <c r="N199" s="17">
        <v>0</v>
      </c>
      <c r="O199" s="17">
        <v>0</v>
      </c>
      <c r="P199" s="17">
        <v>0</v>
      </c>
      <c r="Q199" s="17">
        <v>0</v>
      </c>
      <c r="R199" s="17">
        <v>0</v>
      </c>
      <c r="S199" s="41">
        <v>0</v>
      </c>
      <c r="T199" s="41">
        <v>0</v>
      </c>
      <c r="U199" s="17">
        <v>0</v>
      </c>
      <c r="V199" s="17">
        <v>0</v>
      </c>
      <c r="W199" s="17">
        <v>0</v>
      </c>
      <c r="X199" s="17">
        <v>0</v>
      </c>
      <c r="Y199" s="17">
        <v>0</v>
      </c>
      <c r="Z199" s="17">
        <v>0</v>
      </c>
      <c r="AA199" s="17">
        <v>0</v>
      </c>
      <c r="AB199" s="41">
        <v>0</v>
      </c>
      <c r="AC199" s="50">
        <v>67</v>
      </c>
      <c r="AD199" s="75" t="s">
        <v>3</v>
      </c>
      <c r="AE199" s="43">
        <f t="shared" si="3"/>
        <v>100</v>
      </c>
    </row>
    <row r="200" spans="1:31" x14ac:dyDescent="0.25">
      <c r="B200" s="49">
        <v>26</v>
      </c>
      <c r="C200" s="17">
        <v>0</v>
      </c>
      <c r="D200" s="17">
        <v>26</v>
      </c>
      <c r="E200" s="17">
        <v>0</v>
      </c>
      <c r="F200" s="17">
        <v>0</v>
      </c>
      <c r="G200" s="17">
        <v>0</v>
      </c>
      <c r="H200" s="17">
        <v>0</v>
      </c>
      <c r="I200" s="17">
        <v>0</v>
      </c>
      <c r="J200" s="17">
        <v>0</v>
      </c>
      <c r="K200" s="17">
        <v>22.2</v>
      </c>
      <c r="L200" s="17">
        <v>0</v>
      </c>
      <c r="M200" s="17">
        <v>51.8</v>
      </c>
      <c r="N200" s="17">
        <v>0</v>
      </c>
      <c r="O200" s="17">
        <v>0</v>
      </c>
      <c r="P200" s="17">
        <v>0</v>
      </c>
      <c r="Q200" s="17">
        <v>0</v>
      </c>
      <c r="R200" s="17">
        <v>0</v>
      </c>
      <c r="S200" s="41">
        <v>0</v>
      </c>
      <c r="T200" s="41">
        <v>0</v>
      </c>
      <c r="U200" s="17">
        <v>0</v>
      </c>
      <c r="V200" s="17">
        <v>0</v>
      </c>
      <c r="W200" s="17">
        <v>0</v>
      </c>
      <c r="X200" s="17">
        <v>0</v>
      </c>
      <c r="Y200" s="17">
        <v>0</v>
      </c>
      <c r="Z200" s="17">
        <v>0</v>
      </c>
      <c r="AA200" s="17">
        <v>0</v>
      </c>
      <c r="AB200" s="41">
        <v>0</v>
      </c>
      <c r="AC200" s="50">
        <v>30</v>
      </c>
      <c r="AD200" s="75" t="s">
        <v>3</v>
      </c>
      <c r="AE200" s="43">
        <f t="shared" si="3"/>
        <v>100</v>
      </c>
    </row>
    <row r="201" spans="1:31" x14ac:dyDescent="0.25">
      <c r="B201" s="49">
        <v>27</v>
      </c>
      <c r="C201" s="17">
        <v>0</v>
      </c>
      <c r="D201" s="17">
        <v>26</v>
      </c>
      <c r="E201" s="17">
        <v>0</v>
      </c>
      <c r="F201" s="17">
        <v>0</v>
      </c>
      <c r="G201" s="17">
        <v>0</v>
      </c>
      <c r="H201" s="17">
        <v>0</v>
      </c>
      <c r="I201" s="17">
        <v>0</v>
      </c>
      <c r="J201" s="17">
        <v>0</v>
      </c>
      <c r="K201" s="17">
        <v>22.2</v>
      </c>
      <c r="L201" s="17">
        <v>0</v>
      </c>
      <c r="M201" s="17">
        <v>51.8</v>
      </c>
      <c r="N201" s="17">
        <v>0</v>
      </c>
      <c r="O201" s="17">
        <v>0</v>
      </c>
      <c r="P201" s="17">
        <v>0</v>
      </c>
      <c r="Q201" s="17">
        <v>0</v>
      </c>
      <c r="R201" s="17">
        <v>0</v>
      </c>
      <c r="S201" s="41">
        <v>0</v>
      </c>
      <c r="T201" s="41">
        <v>0</v>
      </c>
      <c r="U201" s="17">
        <v>0</v>
      </c>
      <c r="V201" s="17">
        <v>0</v>
      </c>
      <c r="W201" s="17">
        <v>0</v>
      </c>
      <c r="X201" s="17">
        <v>0</v>
      </c>
      <c r="Y201" s="17">
        <v>0</v>
      </c>
      <c r="Z201" s="17">
        <v>0</v>
      </c>
      <c r="AA201" s="17">
        <v>0</v>
      </c>
      <c r="AB201" s="41">
        <v>0</v>
      </c>
      <c r="AC201" s="50">
        <v>55</v>
      </c>
      <c r="AD201" s="75" t="s">
        <v>3</v>
      </c>
      <c r="AE201" s="43">
        <f t="shared" si="3"/>
        <v>100</v>
      </c>
    </row>
    <row r="202" spans="1:31" x14ac:dyDescent="0.25">
      <c r="B202" s="49">
        <v>28</v>
      </c>
      <c r="C202" s="17">
        <v>0</v>
      </c>
      <c r="D202" s="17">
        <v>70</v>
      </c>
      <c r="E202" s="17">
        <v>0</v>
      </c>
      <c r="F202" s="17">
        <v>0</v>
      </c>
      <c r="G202" s="17">
        <v>0</v>
      </c>
      <c r="H202" s="17">
        <v>0</v>
      </c>
      <c r="I202" s="17">
        <v>0</v>
      </c>
      <c r="J202" s="17">
        <v>0</v>
      </c>
      <c r="K202" s="17">
        <v>25</v>
      </c>
      <c r="L202" s="17">
        <v>0</v>
      </c>
      <c r="M202" s="17">
        <v>5</v>
      </c>
      <c r="N202" s="17">
        <v>0</v>
      </c>
      <c r="O202" s="17">
        <v>0</v>
      </c>
      <c r="P202" s="17">
        <v>0</v>
      </c>
      <c r="Q202" s="17">
        <v>0</v>
      </c>
      <c r="R202" s="17">
        <v>0</v>
      </c>
      <c r="S202" s="41">
        <v>0</v>
      </c>
      <c r="T202" s="41">
        <v>0</v>
      </c>
      <c r="U202" s="17">
        <v>0</v>
      </c>
      <c r="V202" s="17">
        <v>0</v>
      </c>
      <c r="W202" s="17">
        <v>0</v>
      </c>
      <c r="X202" s="17">
        <v>0</v>
      </c>
      <c r="Y202" s="17">
        <v>0</v>
      </c>
      <c r="Z202" s="17">
        <v>0</v>
      </c>
      <c r="AA202" s="17">
        <v>0</v>
      </c>
      <c r="AB202" s="41">
        <v>0</v>
      </c>
      <c r="AC202" s="50">
        <v>26</v>
      </c>
      <c r="AD202" s="75" t="s">
        <v>3</v>
      </c>
      <c r="AE202" s="43">
        <f t="shared" si="3"/>
        <v>100</v>
      </c>
    </row>
    <row r="203" spans="1:31" x14ac:dyDescent="0.25">
      <c r="B203" s="49">
        <v>29</v>
      </c>
      <c r="C203" s="17">
        <v>0</v>
      </c>
      <c r="D203" s="17">
        <v>60</v>
      </c>
      <c r="E203" s="17">
        <v>0</v>
      </c>
      <c r="F203" s="17">
        <v>0</v>
      </c>
      <c r="G203" s="17">
        <v>0</v>
      </c>
      <c r="H203" s="17">
        <v>0</v>
      </c>
      <c r="I203" s="17">
        <v>0</v>
      </c>
      <c r="J203" s="17">
        <v>0</v>
      </c>
      <c r="K203" s="17">
        <v>25</v>
      </c>
      <c r="L203" s="17">
        <v>0</v>
      </c>
      <c r="M203" s="17">
        <v>15</v>
      </c>
      <c r="N203" s="17">
        <v>0</v>
      </c>
      <c r="O203" s="17">
        <v>0</v>
      </c>
      <c r="P203" s="17">
        <v>0</v>
      </c>
      <c r="Q203" s="17">
        <v>0</v>
      </c>
      <c r="R203" s="17">
        <v>0</v>
      </c>
      <c r="S203" s="41">
        <v>0</v>
      </c>
      <c r="T203" s="41">
        <v>0</v>
      </c>
      <c r="U203" s="17">
        <v>0</v>
      </c>
      <c r="V203" s="17">
        <v>0</v>
      </c>
      <c r="W203" s="17">
        <v>0</v>
      </c>
      <c r="X203" s="17">
        <v>0</v>
      </c>
      <c r="Y203" s="17">
        <v>0</v>
      </c>
      <c r="Z203" s="17">
        <v>0</v>
      </c>
      <c r="AA203" s="17">
        <v>0</v>
      </c>
      <c r="AB203" s="41">
        <v>0</v>
      </c>
      <c r="AC203" s="50">
        <v>32</v>
      </c>
      <c r="AD203" s="75" t="s">
        <v>3</v>
      </c>
      <c r="AE203" s="43">
        <f t="shared" si="3"/>
        <v>100</v>
      </c>
    </row>
    <row r="204" spans="1:31" x14ac:dyDescent="0.25">
      <c r="B204" s="49">
        <v>30</v>
      </c>
      <c r="C204" s="17">
        <v>0</v>
      </c>
      <c r="D204" s="17">
        <v>50</v>
      </c>
      <c r="E204" s="17">
        <v>0</v>
      </c>
      <c r="F204" s="17">
        <v>0</v>
      </c>
      <c r="G204" s="17">
        <v>0</v>
      </c>
      <c r="H204" s="17">
        <v>0</v>
      </c>
      <c r="I204" s="17">
        <v>0</v>
      </c>
      <c r="J204" s="17">
        <v>0</v>
      </c>
      <c r="K204" s="17">
        <v>25</v>
      </c>
      <c r="L204" s="17">
        <v>0</v>
      </c>
      <c r="M204" s="17">
        <v>25</v>
      </c>
      <c r="N204" s="17">
        <v>0</v>
      </c>
      <c r="O204" s="17">
        <v>0</v>
      </c>
      <c r="P204" s="17">
        <v>0</v>
      </c>
      <c r="Q204" s="17">
        <v>0</v>
      </c>
      <c r="R204" s="17">
        <v>0</v>
      </c>
      <c r="S204" s="41">
        <v>0</v>
      </c>
      <c r="T204" s="41">
        <v>0</v>
      </c>
      <c r="U204" s="17">
        <v>0</v>
      </c>
      <c r="V204" s="17">
        <v>0</v>
      </c>
      <c r="W204" s="17">
        <v>0</v>
      </c>
      <c r="X204" s="17">
        <v>0</v>
      </c>
      <c r="Y204" s="17">
        <v>0</v>
      </c>
      <c r="Z204" s="17">
        <v>0</v>
      </c>
      <c r="AA204" s="17">
        <v>0</v>
      </c>
      <c r="AB204" s="41">
        <v>0</v>
      </c>
      <c r="AC204" s="50">
        <v>38</v>
      </c>
      <c r="AD204" s="75" t="s">
        <v>3</v>
      </c>
      <c r="AE204" s="43">
        <f t="shared" si="3"/>
        <v>100</v>
      </c>
    </row>
    <row r="205" spans="1:31" x14ac:dyDescent="0.25">
      <c r="B205" s="49">
        <v>31</v>
      </c>
      <c r="C205" s="17">
        <v>0</v>
      </c>
      <c r="D205" s="17">
        <v>40</v>
      </c>
      <c r="E205" s="17">
        <v>0</v>
      </c>
      <c r="F205" s="17">
        <v>0</v>
      </c>
      <c r="G205" s="17">
        <v>0</v>
      </c>
      <c r="H205" s="17">
        <v>0</v>
      </c>
      <c r="I205" s="17">
        <v>0</v>
      </c>
      <c r="J205" s="17">
        <v>0</v>
      </c>
      <c r="K205" s="17">
        <v>25</v>
      </c>
      <c r="L205" s="17">
        <v>0</v>
      </c>
      <c r="M205" s="17">
        <v>35</v>
      </c>
      <c r="N205" s="17">
        <v>0</v>
      </c>
      <c r="O205" s="17">
        <v>0</v>
      </c>
      <c r="P205" s="17">
        <v>0</v>
      </c>
      <c r="Q205" s="17">
        <v>0</v>
      </c>
      <c r="R205" s="17">
        <v>0</v>
      </c>
      <c r="S205" s="41">
        <v>0</v>
      </c>
      <c r="T205" s="41">
        <v>0</v>
      </c>
      <c r="U205" s="17">
        <v>0</v>
      </c>
      <c r="V205" s="17">
        <v>0</v>
      </c>
      <c r="W205" s="17">
        <v>0</v>
      </c>
      <c r="X205" s="17">
        <v>0</v>
      </c>
      <c r="Y205" s="17">
        <v>0</v>
      </c>
      <c r="Z205" s="17">
        <v>0</v>
      </c>
      <c r="AA205" s="17">
        <v>0</v>
      </c>
      <c r="AB205" s="41">
        <v>0</v>
      </c>
      <c r="AC205" s="50">
        <v>45</v>
      </c>
      <c r="AD205" s="75" t="s">
        <v>3</v>
      </c>
      <c r="AE205" s="43">
        <f t="shared" si="3"/>
        <v>100</v>
      </c>
    </row>
    <row r="206" spans="1:31" x14ac:dyDescent="0.25">
      <c r="B206" s="49">
        <v>32</v>
      </c>
      <c r="C206" s="17">
        <v>0</v>
      </c>
      <c r="D206" s="17">
        <v>35</v>
      </c>
      <c r="E206" s="17">
        <v>0</v>
      </c>
      <c r="F206" s="17">
        <v>0</v>
      </c>
      <c r="G206" s="17">
        <v>0</v>
      </c>
      <c r="H206" s="17">
        <v>0</v>
      </c>
      <c r="I206" s="17">
        <v>0</v>
      </c>
      <c r="J206" s="17">
        <v>0</v>
      </c>
      <c r="K206" s="17">
        <v>25</v>
      </c>
      <c r="L206" s="17">
        <v>0</v>
      </c>
      <c r="M206" s="17">
        <v>40</v>
      </c>
      <c r="N206" s="17">
        <v>0</v>
      </c>
      <c r="O206" s="17">
        <v>0</v>
      </c>
      <c r="P206" s="17">
        <v>0</v>
      </c>
      <c r="Q206" s="17">
        <v>0</v>
      </c>
      <c r="R206" s="17">
        <v>0</v>
      </c>
      <c r="S206" s="41">
        <v>0</v>
      </c>
      <c r="T206" s="41">
        <v>0</v>
      </c>
      <c r="U206" s="17">
        <v>0</v>
      </c>
      <c r="V206" s="17">
        <v>0</v>
      </c>
      <c r="W206" s="17">
        <v>0</v>
      </c>
      <c r="X206" s="17">
        <v>0</v>
      </c>
      <c r="Y206" s="17">
        <v>0</v>
      </c>
      <c r="Z206" s="17">
        <v>0</v>
      </c>
      <c r="AA206" s="17">
        <v>0</v>
      </c>
      <c r="AB206" s="41">
        <v>0</v>
      </c>
      <c r="AC206" s="50">
        <v>45</v>
      </c>
      <c r="AD206" s="75" t="s">
        <v>3</v>
      </c>
      <c r="AE206" s="43">
        <f t="shared" si="3"/>
        <v>100</v>
      </c>
    </row>
    <row r="207" spans="1:31" x14ac:dyDescent="0.25">
      <c r="B207" s="61">
        <v>33</v>
      </c>
      <c r="C207" s="17">
        <v>0</v>
      </c>
      <c r="D207" s="17">
        <v>25</v>
      </c>
      <c r="E207" s="17">
        <v>0</v>
      </c>
      <c r="F207" s="17">
        <v>0</v>
      </c>
      <c r="G207" s="17">
        <v>0</v>
      </c>
      <c r="H207" s="17">
        <v>0</v>
      </c>
      <c r="I207" s="17">
        <v>0</v>
      </c>
      <c r="J207" s="17">
        <v>0</v>
      </c>
      <c r="K207" s="17">
        <v>25</v>
      </c>
      <c r="L207" s="17">
        <v>0</v>
      </c>
      <c r="M207" s="17">
        <v>50</v>
      </c>
      <c r="N207" s="17">
        <v>0</v>
      </c>
      <c r="O207" s="17">
        <v>0</v>
      </c>
      <c r="P207" s="17">
        <v>0</v>
      </c>
      <c r="Q207" s="17">
        <v>0</v>
      </c>
      <c r="R207" s="17">
        <v>0</v>
      </c>
      <c r="S207" s="41">
        <v>0</v>
      </c>
      <c r="T207" s="41">
        <v>0</v>
      </c>
      <c r="U207" s="17">
        <v>0</v>
      </c>
      <c r="V207" s="17">
        <v>0</v>
      </c>
      <c r="W207" s="17">
        <v>0</v>
      </c>
      <c r="X207" s="17">
        <v>0</v>
      </c>
      <c r="Y207" s="17">
        <v>0</v>
      </c>
      <c r="Z207" s="17">
        <v>0</v>
      </c>
      <c r="AA207" s="17">
        <v>0</v>
      </c>
      <c r="AB207" s="41">
        <v>0</v>
      </c>
      <c r="AC207" s="50">
        <v>70</v>
      </c>
      <c r="AD207" s="75" t="s">
        <v>3</v>
      </c>
      <c r="AE207" s="43">
        <f t="shared" si="3"/>
        <v>100</v>
      </c>
    </row>
    <row r="208" spans="1:31" x14ac:dyDescent="0.25">
      <c r="B208" s="49">
        <v>34</v>
      </c>
      <c r="C208" s="17">
        <v>0</v>
      </c>
      <c r="D208" s="17">
        <v>25</v>
      </c>
      <c r="E208" s="17">
        <v>0</v>
      </c>
      <c r="F208" s="17">
        <v>0</v>
      </c>
      <c r="G208" s="17">
        <v>0</v>
      </c>
      <c r="H208" s="17">
        <v>0</v>
      </c>
      <c r="I208" s="17">
        <v>0</v>
      </c>
      <c r="J208" s="17">
        <v>0</v>
      </c>
      <c r="K208" s="17">
        <v>25</v>
      </c>
      <c r="L208" s="17">
        <v>0</v>
      </c>
      <c r="M208" s="17">
        <v>50</v>
      </c>
      <c r="N208" s="17">
        <v>0</v>
      </c>
      <c r="O208" s="17">
        <v>0</v>
      </c>
      <c r="P208" s="17">
        <v>0</v>
      </c>
      <c r="Q208" s="17">
        <v>0</v>
      </c>
      <c r="R208" s="17">
        <v>0</v>
      </c>
      <c r="S208" s="41">
        <v>0</v>
      </c>
      <c r="T208" s="41">
        <v>0</v>
      </c>
      <c r="U208" s="17">
        <v>0</v>
      </c>
      <c r="V208" s="17">
        <v>0</v>
      </c>
      <c r="W208" s="17">
        <v>0</v>
      </c>
      <c r="X208" s="17">
        <v>0</v>
      </c>
      <c r="Y208" s="17">
        <v>0</v>
      </c>
      <c r="Z208" s="17">
        <v>0</v>
      </c>
      <c r="AA208" s="17">
        <v>0</v>
      </c>
      <c r="AB208" s="41">
        <v>0</v>
      </c>
      <c r="AC208" s="50">
        <v>73</v>
      </c>
      <c r="AD208" s="75" t="s">
        <v>3</v>
      </c>
      <c r="AE208" s="43">
        <f t="shared" si="3"/>
        <v>100</v>
      </c>
    </row>
    <row r="209" spans="2:31" x14ac:dyDescent="0.25">
      <c r="B209" s="49">
        <v>35</v>
      </c>
      <c r="C209" s="17">
        <v>0</v>
      </c>
      <c r="D209" s="17">
        <v>15</v>
      </c>
      <c r="E209" s="17">
        <v>0</v>
      </c>
      <c r="F209" s="17">
        <v>0</v>
      </c>
      <c r="G209" s="17">
        <v>0</v>
      </c>
      <c r="H209" s="17">
        <v>0</v>
      </c>
      <c r="I209" s="17">
        <v>0</v>
      </c>
      <c r="J209" s="17">
        <v>0</v>
      </c>
      <c r="K209" s="17">
        <v>25</v>
      </c>
      <c r="L209" s="17">
        <v>0</v>
      </c>
      <c r="M209" s="17">
        <v>60</v>
      </c>
      <c r="N209" s="17">
        <v>0</v>
      </c>
      <c r="O209" s="17">
        <v>0</v>
      </c>
      <c r="P209" s="17">
        <v>0</v>
      </c>
      <c r="Q209" s="17">
        <v>0</v>
      </c>
      <c r="R209" s="17">
        <v>0</v>
      </c>
      <c r="S209" s="41">
        <v>0</v>
      </c>
      <c r="T209" s="41">
        <v>0</v>
      </c>
      <c r="U209" s="17">
        <v>0</v>
      </c>
      <c r="V209" s="17">
        <v>0</v>
      </c>
      <c r="W209" s="17">
        <v>0</v>
      </c>
      <c r="X209" s="17">
        <v>0</v>
      </c>
      <c r="Y209" s="17">
        <v>0</v>
      </c>
      <c r="Z209" s="17">
        <v>0</v>
      </c>
      <c r="AA209" s="17">
        <v>0</v>
      </c>
      <c r="AB209" s="41">
        <v>0</v>
      </c>
      <c r="AC209" s="50">
        <v>50</v>
      </c>
      <c r="AD209" s="75" t="s">
        <v>3</v>
      </c>
      <c r="AE209" s="43">
        <f t="shared" si="3"/>
        <v>100</v>
      </c>
    </row>
    <row r="210" spans="2:31" x14ac:dyDescent="0.25">
      <c r="B210" s="49">
        <v>36</v>
      </c>
      <c r="C210" s="17">
        <v>0</v>
      </c>
      <c r="D210" s="17">
        <v>6.7</v>
      </c>
      <c r="E210" s="17">
        <v>0</v>
      </c>
      <c r="F210" s="17">
        <v>0</v>
      </c>
      <c r="G210" s="17">
        <v>0</v>
      </c>
      <c r="H210" s="17">
        <v>0</v>
      </c>
      <c r="I210" s="17">
        <v>0</v>
      </c>
      <c r="J210" s="17">
        <v>0</v>
      </c>
      <c r="K210" s="17">
        <v>26.6</v>
      </c>
      <c r="L210" s="17">
        <v>0</v>
      </c>
      <c r="M210" s="17">
        <v>66.7</v>
      </c>
      <c r="N210" s="17">
        <v>0</v>
      </c>
      <c r="O210" s="17">
        <v>0</v>
      </c>
      <c r="P210" s="17">
        <v>0</v>
      </c>
      <c r="Q210" s="17">
        <v>0</v>
      </c>
      <c r="R210" s="17">
        <v>0</v>
      </c>
      <c r="S210" s="41">
        <v>0</v>
      </c>
      <c r="T210" s="41">
        <v>0</v>
      </c>
      <c r="U210" s="17">
        <v>0</v>
      </c>
      <c r="V210" s="17">
        <v>0</v>
      </c>
      <c r="W210" s="17">
        <v>0</v>
      </c>
      <c r="X210" s="17">
        <v>0</v>
      </c>
      <c r="Y210" s="17">
        <v>0</v>
      </c>
      <c r="Z210" s="17">
        <v>0</v>
      </c>
      <c r="AA210" s="17">
        <v>0</v>
      </c>
      <c r="AB210" s="41">
        <v>0</v>
      </c>
      <c r="AC210" s="50">
        <v>68</v>
      </c>
      <c r="AD210" s="75" t="s">
        <v>3</v>
      </c>
      <c r="AE210" s="43">
        <f t="shared" si="3"/>
        <v>100</v>
      </c>
    </row>
    <row r="211" spans="2:31" x14ac:dyDescent="0.25">
      <c r="B211" s="49">
        <v>37</v>
      </c>
      <c r="C211" s="17">
        <v>0</v>
      </c>
      <c r="D211" s="17">
        <v>64.5</v>
      </c>
      <c r="E211" s="17">
        <v>0</v>
      </c>
      <c r="F211" s="17">
        <v>0</v>
      </c>
      <c r="G211" s="17">
        <v>0</v>
      </c>
      <c r="H211" s="17">
        <v>0</v>
      </c>
      <c r="I211" s="17">
        <v>0</v>
      </c>
      <c r="J211" s="17">
        <v>0</v>
      </c>
      <c r="K211" s="17">
        <v>29</v>
      </c>
      <c r="L211" s="17">
        <v>0</v>
      </c>
      <c r="M211" s="17">
        <v>6.5</v>
      </c>
      <c r="N211" s="17">
        <v>0</v>
      </c>
      <c r="O211" s="17">
        <v>0</v>
      </c>
      <c r="P211" s="17">
        <v>0</v>
      </c>
      <c r="Q211" s="17">
        <v>0</v>
      </c>
      <c r="R211" s="17">
        <v>0</v>
      </c>
      <c r="S211" s="41">
        <v>0</v>
      </c>
      <c r="T211" s="41">
        <v>0</v>
      </c>
      <c r="U211" s="17">
        <v>0</v>
      </c>
      <c r="V211" s="17">
        <v>0</v>
      </c>
      <c r="W211" s="17">
        <v>0</v>
      </c>
      <c r="X211" s="17">
        <v>0</v>
      </c>
      <c r="Y211" s="17">
        <v>0</v>
      </c>
      <c r="Z211" s="17">
        <v>0</v>
      </c>
      <c r="AA211" s="17">
        <v>0</v>
      </c>
      <c r="AB211" s="41">
        <v>0</v>
      </c>
      <c r="AC211" s="50">
        <v>33</v>
      </c>
      <c r="AD211" s="75" t="s">
        <v>3</v>
      </c>
      <c r="AE211" s="43">
        <f t="shared" si="3"/>
        <v>100</v>
      </c>
    </row>
    <row r="212" spans="2:31" x14ac:dyDescent="0.25">
      <c r="B212" s="49">
        <v>38</v>
      </c>
      <c r="C212" s="17">
        <v>0</v>
      </c>
      <c r="D212" s="17">
        <v>60</v>
      </c>
      <c r="E212" s="17">
        <v>0</v>
      </c>
      <c r="F212" s="17">
        <v>0</v>
      </c>
      <c r="G212" s="17">
        <v>0</v>
      </c>
      <c r="H212" s="17">
        <v>0</v>
      </c>
      <c r="I212" s="17">
        <v>0</v>
      </c>
      <c r="J212" s="17">
        <v>0</v>
      </c>
      <c r="K212" s="17">
        <v>30</v>
      </c>
      <c r="L212" s="17">
        <v>0</v>
      </c>
      <c r="M212" s="17">
        <v>10</v>
      </c>
      <c r="N212" s="17">
        <v>0</v>
      </c>
      <c r="O212" s="17">
        <v>0</v>
      </c>
      <c r="P212" s="17">
        <v>0</v>
      </c>
      <c r="Q212" s="17">
        <v>0</v>
      </c>
      <c r="R212" s="17">
        <v>0</v>
      </c>
      <c r="S212" s="41">
        <v>0</v>
      </c>
      <c r="T212" s="41">
        <v>0</v>
      </c>
      <c r="U212" s="17">
        <v>0</v>
      </c>
      <c r="V212" s="17">
        <v>0</v>
      </c>
      <c r="W212" s="17">
        <v>0</v>
      </c>
      <c r="X212" s="17">
        <v>0</v>
      </c>
      <c r="Y212" s="17">
        <v>0</v>
      </c>
      <c r="Z212" s="17">
        <v>0</v>
      </c>
      <c r="AA212" s="17">
        <v>0</v>
      </c>
      <c r="AB212" s="41">
        <v>0</v>
      </c>
      <c r="AC212" s="50">
        <v>27</v>
      </c>
      <c r="AD212" s="75" t="s">
        <v>3</v>
      </c>
      <c r="AE212" s="43">
        <f t="shared" si="3"/>
        <v>100</v>
      </c>
    </row>
    <row r="213" spans="2:31" x14ac:dyDescent="0.25">
      <c r="B213" s="49">
        <v>39</v>
      </c>
      <c r="C213" s="17">
        <v>0</v>
      </c>
      <c r="D213" s="17">
        <v>50</v>
      </c>
      <c r="E213" s="17">
        <v>0</v>
      </c>
      <c r="F213" s="17">
        <v>0</v>
      </c>
      <c r="G213" s="17">
        <v>0</v>
      </c>
      <c r="H213" s="17">
        <v>0</v>
      </c>
      <c r="I213" s="17">
        <v>0</v>
      </c>
      <c r="J213" s="17">
        <v>0</v>
      </c>
      <c r="K213" s="17">
        <v>30</v>
      </c>
      <c r="L213" s="17">
        <v>0</v>
      </c>
      <c r="M213" s="17">
        <v>20</v>
      </c>
      <c r="N213" s="17">
        <v>0</v>
      </c>
      <c r="O213" s="17">
        <v>0</v>
      </c>
      <c r="P213" s="17">
        <v>0</v>
      </c>
      <c r="Q213" s="17">
        <v>0</v>
      </c>
      <c r="R213" s="17">
        <v>0</v>
      </c>
      <c r="S213" s="41">
        <v>0</v>
      </c>
      <c r="T213" s="41">
        <v>0</v>
      </c>
      <c r="U213" s="17">
        <v>0</v>
      </c>
      <c r="V213" s="17">
        <v>0</v>
      </c>
      <c r="W213" s="17">
        <v>0</v>
      </c>
      <c r="X213" s="17">
        <v>0</v>
      </c>
      <c r="Y213" s="17">
        <v>0</v>
      </c>
      <c r="Z213" s="17">
        <v>0</v>
      </c>
      <c r="AA213" s="17">
        <v>0</v>
      </c>
      <c r="AB213" s="41">
        <v>0</v>
      </c>
      <c r="AC213" s="50">
        <v>35</v>
      </c>
      <c r="AD213" s="75" t="s">
        <v>3</v>
      </c>
      <c r="AE213" s="43">
        <f t="shared" si="3"/>
        <v>100</v>
      </c>
    </row>
    <row r="214" spans="2:31" x14ac:dyDescent="0.25">
      <c r="B214" s="49">
        <v>40</v>
      </c>
      <c r="C214" s="17">
        <v>0</v>
      </c>
      <c r="D214" s="17">
        <v>40</v>
      </c>
      <c r="E214" s="17">
        <v>0</v>
      </c>
      <c r="F214" s="17">
        <v>0</v>
      </c>
      <c r="G214" s="17">
        <v>0</v>
      </c>
      <c r="H214" s="17">
        <v>0</v>
      </c>
      <c r="I214" s="17">
        <v>0</v>
      </c>
      <c r="J214" s="17">
        <v>0</v>
      </c>
      <c r="K214" s="17">
        <v>30</v>
      </c>
      <c r="L214" s="17">
        <v>0</v>
      </c>
      <c r="M214" s="17">
        <v>30</v>
      </c>
      <c r="N214" s="17">
        <v>0</v>
      </c>
      <c r="O214" s="17">
        <v>0</v>
      </c>
      <c r="P214" s="17">
        <v>0</v>
      </c>
      <c r="Q214" s="17">
        <v>0</v>
      </c>
      <c r="R214" s="17">
        <v>0</v>
      </c>
      <c r="S214" s="41">
        <v>0</v>
      </c>
      <c r="T214" s="41">
        <v>0</v>
      </c>
      <c r="U214" s="17">
        <v>0</v>
      </c>
      <c r="V214" s="17">
        <v>0</v>
      </c>
      <c r="W214" s="17">
        <v>0</v>
      </c>
      <c r="X214" s="17">
        <v>0</v>
      </c>
      <c r="Y214" s="17">
        <v>0</v>
      </c>
      <c r="Z214" s="17">
        <v>0</v>
      </c>
      <c r="AA214" s="17">
        <v>0</v>
      </c>
      <c r="AB214" s="41">
        <v>0</v>
      </c>
      <c r="AC214" s="50">
        <v>43</v>
      </c>
      <c r="AD214" s="75" t="s">
        <v>3</v>
      </c>
      <c r="AE214" s="43">
        <f t="shared" si="3"/>
        <v>100</v>
      </c>
    </row>
    <row r="215" spans="2:31" x14ac:dyDescent="0.25">
      <c r="B215" s="49">
        <v>41</v>
      </c>
      <c r="C215" s="17">
        <v>0</v>
      </c>
      <c r="D215" s="17">
        <v>30</v>
      </c>
      <c r="E215" s="17">
        <v>0</v>
      </c>
      <c r="F215" s="17">
        <v>0</v>
      </c>
      <c r="G215" s="17">
        <v>0</v>
      </c>
      <c r="H215" s="17">
        <v>0</v>
      </c>
      <c r="I215" s="17">
        <v>0</v>
      </c>
      <c r="J215" s="17">
        <v>0</v>
      </c>
      <c r="K215" s="17">
        <v>30</v>
      </c>
      <c r="L215" s="17">
        <v>0</v>
      </c>
      <c r="M215" s="17">
        <v>40</v>
      </c>
      <c r="N215" s="17">
        <v>0</v>
      </c>
      <c r="O215" s="17">
        <v>0</v>
      </c>
      <c r="P215" s="17">
        <v>0</v>
      </c>
      <c r="Q215" s="17">
        <v>0</v>
      </c>
      <c r="R215" s="17">
        <v>0</v>
      </c>
      <c r="S215" s="41">
        <v>0</v>
      </c>
      <c r="T215" s="41">
        <v>0</v>
      </c>
      <c r="U215" s="17">
        <v>0</v>
      </c>
      <c r="V215" s="17">
        <v>0</v>
      </c>
      <c r="W215" s="17">
        <v>0</v>
      </c>
      <c r="X215" s="17">
        <v>0</v>
      </c>
      <c r="Y215" s="17">
        <v>0</v>
      </c>
      <c r="Z215" s="17">
        <v>0</v>
      </c>
      <c r="AA215" s="17">
        <v>0</v>
      </c>
      <c r="AB215" s="41">
        <v>0</v>
      </c>
      <c r="AC215" s="50">
        <v>44</v>
      </c>
      <c r="AD215" s="75" t="s">
        <v>3</v>
      </c>
      <c r="AE215" s="43">
        <f t="shared" si="3"/>
        <v>100</v>
      </c>
    </row>
    <row r="216" spans="2:31" x14ac:dyDescent="0.25">
      <c r="B216" s="49">
        <v>42</v>
      </c>
      <c r="C216" s="17">
        <v>0</v>
      </c>
      <c r="D216" s="17">
        <v>30</v>
      </c>
      <c r="E216" s="17">
        <v>0</v>
      </c>
      <c r="F216" s="17">
        <v>0</v>
      </c>
      <c r="G216" s="17">
        <v>0</v>
      </c>
      <c r="H216" s="17">
        <v>0</v>
      </c>
      <c r="I216" s="17">
        <v>0</v>
      </c>
      <c r="J216" s="17">
        <v>0</v>
      </c>
      <c r="K216" s="17">
        <v>30</v>
      </c>
      <c r="L216" s="17">
        <v>0</v>
      </c>
      <c r="M216" s="17">
        <v>40</v>
      </c>
      <c r="N216" s="17">
        <v>0</v>
      </c>
      <c r="O216" s="17">
        <v>0</v>
      </c>
      <c r="P216" s="17">
        <v>0</v>
      </c>
      <c r="Q216" s="17">
        <v>0</v>
      </c>
      <c r="R216" s="17">
        <v>0</v>
      </c>
      <c r="S216" s="41">
        <v>0</v>
      </c>
      <c r="T216" s="41">
        <v>0</v>
      </c>
      <c r="U216" s="17">
        <v>0</v>
      </c>
      <c r="V216" s="17">
        <v>0</v>
      </c>
      <c r="W216" s="17">
        <v>0</v>
      </c>
      <c r="X216" s="17">
        <v>0</v>
      </c>
      <c r="Y216" s="17">
        <v>0</v>
      </c>
      <c r="Z216" s="17">
        <v>0</v>
      </c>
      <c r="AA216" s="17">
        <v>0</v>
      </c>
      <c r="AB216" s="41">
        <v>0</v>
      </c>
      <c r="AC216" s="50">
        <v>62</v>
      </c>
      <c r="AD216" s="75" t="s">
        <v>3</v>
      </c>
      <c r="AE216" s="43">
        <f t="shared" si="3"/>
        <v>100</v>
      </c>
    </row>
    <row r="217" spans="2:31" x14ac:dyDescent="0.25">
      <c r="B217" s="49">
        <v>43</v>
      </c>
      <c r="C217" s="17">
        <v>0</v>
      </c>
      <c r="D217" s="17">
        <v>15</v>
      </c>
      <c r="E217" s="17">
        <v>0</v>
      </c>
      <c r="F217" s="17">
        <v>0</v>
      </c>
      <c r="G217" s="17">
        <v>0</v>
      </c>
      <c r="H217" s="17">
        <v>0</v>
      </c>
      <c r="I217" s="17">
        <v>0</v>
      </c>
      <c r="J217" s="17">
        <v>0</v>
      </c>
      <c r="K217" s="17">
        <v>30</v>
      </c>
      <c r="L217" s="17">
        <v>0</v>
      </c>
      <c r="M217" s="17">
        <v>55</v>
      </c>
      <c r="N217" s="17">
        <v>0</v>
      </c>
      <c r="O217" s="17">
        <v>0</v>
      </c>
      <c r="P217" s="17">
        <v>0</v>
      </c>
      <c r="Q217" s="17">
        <v>0</v>
      </c>
      <c r="R217" s="17">
        <v>0</v>
      </c>
      <c r="S217" s="41">
        <v>0</v>
      </c>
      <c r="T217" s="41">
        <v>0</v>
      </c>
      <c r="U217" s="17">
        <v>0</v>
      </c>
      <c r="V217" s="17">
        <v>0</v>
      </c>
      <c r="W217" s="17">
        <v>0</v>
      </c>
      <c r="X217" s="17">
        <v>0</v>
      </c>
      <c r="Y217" s="17">
        <v>0</v>
      </c>
      <c r="Z217" s="17">
        <v>0</v>
      </c>
      <c r="AA217" s="17">
        <v>0</v>
      </c>
      <c r="AB217" s="41">
        <v>0</v>
      </c>
      <c r="AC217" s="50">
        <v>50</v>
      </c>
      <c r="AD217" s="75" t="s">
        <v>3</v>
      </c>
      <c r="AE217" s="43">
        <f t="shared" si="3"/>
        <v>100</v>
      </c>
    </row>
    <row r="218" spans="2:31" x14ac:dyDescent="0.25">
      <c r="B218" s="49">
        <v>44</v>
      </c>
      <c r="C218" s="17">
        <v>0</v>
      </c>
      <c r="D218" s="17">
        <v>23</v>
      </c>
      <c r="E218" s="17">
        <v>0</v>
      </c>
      <c r="F218" s="17">
        <v>0</v>
      </c>
      <c r="G218" s="17">
        <v>0</v>
      </c>
      <c r="H218" s="17">
        <v>0</v>
      </c>
      <c r="I218" s="17">
        <v>0</v>
      </c>
      <c r="J218" s="17">
        <v>0</v>
      </c>
      <c r="K218" s="17">
        <v>30.8</v>
      </c>
      <c r="L218" s="17">
        <v>0</v>
      </c>
      <c r="M218" s="17">
        <v>46.2</v>
      </c>
      <c r="N218" s="17">
        <v>0</v>
      </c>
      <c r="O218" s="17">
        <v>0</v>
      </c>
      <c r="P218" s="17">
        <v>0</v>
      </c>
      <c r="Q218" s="17">
        <v>0</v>
      </c>
      <c r="R218" s="17">
        <v>0</v>
      </c>
      <c r="S218" s="41">
        <v>0</v>
      </c>
      <c r="T218" s="41">
        <v>0</v>
      </c>
      <c r="U218" s="17">
        <v>0</v>
      </c>
      <c r="V218" s="17">
        <v>0</v>
      </c>
      <c r="W218" s="17">
        <v>0</v>
      </c>
      <c r="X218" s="17">
        <v>0</v>
      </c>
      <c r="Y218" s="17">
        <v>0</v>
      </c>
      <c r="Z218" s="17">
        <v>0</v>
      </c>
      <c r="AA218" s="17">
        <v>0</v>
      </c>
      <c r="AB218" s="41">
        <v>0</v>
      </c>
      <c r="AC218" s="50">
        <v>57</v>
      </c>
      <c r="AD218" s="75" t="s">
        <v>3</v>
      </c>
      <c r="AE218" s="43">
        <f t="shared" si="3"/>
        <v>100</v>
      </c>
    </row>
    <row r="219" spans="2:31" x14ac:dyDescent="0.25">
      <c r="B219" s="49">
        <v>45</v>
      </c>
      <c r="C219" s="17">
        <v>0</v>
      </c>
      <c r="D219" s="17">
        <v>55</v>
      </c>
      <c r="E219" s="17">
        <v>0</v>
      </c>
      <c r="F219" s="17">
        <v>0</v>
      </c>
      <c r="G219" s="17">
        <v>0</v>
      </c>
      <c r="H219" s="17">
        <v>0</v>
      </c>
      <c r="I219" s="17">
        <v>0</v>
      </c>
      <c r="J219" s="17">
        <v>0</v>
      </c>
      <c r="K219" s="17">
        <v>35</v>
      </c>
      <c r="L219" s="17">
        <v>0</v>
      </c>
      <c r="M219" s="17">
        <v>10</v>
      </c>
      <c r="N219" s="17">
        <v>0</v>
      </c>
      <c r="O219" s="17">
        <v>0</v>
      </c>
      <c r="P219" s="17">
        <v>0</v>
      </c>
      <c r="Q219" s="17">
        <v>0</v>
      </c>
      <c r="R219" s="17">
        <v>0</v>
      </c>
      <c r="S219" s="41">
        <v>0</v>
      </c>
      <c r="T219" s="41">
        <v>0</v>
      </c>
      <c r="U219" s="17">
        <v>0</v>
      </c>
      <c r="V219" s="17">
        <v>0</v>
      </c>
      <c r="W219" s="17">
        <v>0</v>
      </c>
      <c r="X219" s="17">
        <v>0</v>
      </c>
      <c r="Y219" s="17">
        <v>0</v>
      </c>
      <c r="Z219" s="17">
        <v>0</v>
      </c>
      <c r="AA219" s="17">
        <v>0</v>
      </c>
      <c r="AB219" s="41">
        <v>0</v>
      </c>
      <c r="AC219" s="50">
        <v>39</v>
      </c>
      <c r="AD219" s="75" t="s">
        <v>3</v>
      </c>
      <c r="AE219" s="43">
        <f t="shared" si="3"/>
        <v>100</v>
      </c>
    </row>
    <row r="220" spans="2:31" x14ac:dyDescent="0.25">
      <c r="B220" s="49">
        <v>46</v>
      </c>
      <c r="C220" s="17">
        <v>0</v>
      </c>
      <c r="D220" s="17">
        <v>55</v>
      </c>
      <c r="E220" s="17">
        <v>0</v>
      </c>
      <c r="F220" s="17">
        <v>0</v>
      </c>
      <c r="G220" s="17">
        <v>0</v>
      </c>
      <c r="H220" s="17">
        <v>0</v>
      </c>
      <c r="I220" s="17">
        <v>0</v>
      </c>
      <c r="J220" s="17">
        <v>0</v>
      </c>
      <c r="K220" s="17">
        <v>35</v>
      </c>
      <c r="L220" s="17">
        <v>0</v>
      </c>
      <c r="M220" s="17">
        <v>10</v>
      </c>
      <c r="N220" s="17">
        <v>0</v>
      </c>
      <c r="O220" s="17">
        <v>0</v>
      </c>
      <c r="P220" s="17">
        <v>0</v>
      </c>
      <c r="Q220" s="17">
        <v>0</v>
      </c>
      <c r="R220" s="17">
        <v>0</v>
      </c>
      <c r="S220" s="41">
        <v>0</v>
      </c>
      <c r="T220" s="41">
        <v>0</v>
      </c>
      <c r="U220" s="17">
        <v>0</v>
      </c>
      <c r="V220" s="17">
        <v>0</v>
      </c>
      <c r="W220" s="17">
        <v>0</v>
      </c>
      <c r="X220" s="17">
        <v>0</v>
      </c>
      <c r="Y220" s="17">
        <v>0</v>
      </c>
      <c r="Z220" s="17">
        <v>0</v>
      </c>
      <c r="AA220" s="17">
        <v>0</v>
      </c>
      <c r="AB220" s="41">
        <v>0</v>
      </c>
      <c r="AC220" s="50">
        <v>45</v>
      </c>
      <c r="AD220" s="75" t="s">
        <v>3</v>
      </c>
      <c r="AE220" s="43">
        <f t="shared" si="3"/>
        <v>100</v>
      </c>
    </row>
    <row r="221" spans="2:31" x14ac:dyDescent="0.25">
      <c r="B221" s="49">
        <v>47</v>
      </c>
      <c r="C221" s="17">
        <v>0</v>
      </c>
      <c r="D221" s="17">
        <v>45</v>
      </c>
      <c r="E221" s="17">
        <v>0</v>
      </c>
      <c r="F221" s="17">
        <v>0</v>
      </c>
      <c r="G221" s="17">
        <v>0</v>
      </c>
      <c r="H221" s="17">
        <v>0</v>
      </c>
      <c r="I221" s="17">
        <v>0</v>
      </c>
      <c r="J221" s="17">
        <v>0</v>
      </c>
      <c r="K221" s="17">
        <v>35</v>
      </c>
      <c r="L221" s="17">
        <v>0</v>
      </c>
      <c r="M221" s="17">
        <v>20</v>
      </c>
      <c r="N221" s="17">
        <v>0</v>
      </c>
      <c r="O221" s="17">
        <v>0</v>
      </c>
      <c r="P221" s="17">
        <v>0</v>
      </c>
      <c r="Q221" s="17">
        <v>0</v>
      </c>
      <c r="R221" s="17">
        <v>0</v>
      </c>
      <c r="S221" s="41">
        <v>0</v>
      </c>
      <c r="T221" s="41">
        <v>0</v>
      </c>
      <c r="U221" s="17">
        <v>0</v>
      </c>
      <c r="V221" s="17">
        <v>0</v>
      </c>
      <c r="W221" s="17">
        <v>0</v>
      </c>
      <c r="X221" s="17">
        <v>0</v>
      </c>
      <c r="Y221" s="17">
        <v>0</v>
      </c>
      <c r="Z221" s="17">
        <v>0</v>
      </c>
      <c r="AA221" s="17">
        <v>0</v>
      </c>
      <c r="AB221" s="41">
        <v>0</v>
      </c>
      <c r="AC221" s="50">
        <v>40</v>
      </c>
      <c r="AD221" s="75" t="s">
        <v>3</v>
      </c>
      <c r="AE221" s="43">
        <f t="shared" si="3"/>
        <v>100</v>
      </c>
    </row>
    <row r="222" spans="2:31" x14ac:dyDescent="0.25">
      <c r="B222" s="49">
        <v>48</v>
      </c>
      <c r="C222" s="17">
        <v>0</v>
      </c>
      <c r="D222" s="17">
        <v>35</v>
      </c>
      <c r="E222" s="17">
        <v>0</v>
      </c>
      <c r="F222" s="17">
        <v>0</v>
      </c>
      <c r="G222" s="17">
        <v>0</v>
      </c>
      <c r="H222" s="17">
        <v>0</v>
      </c>
      <c r="I222" s="17">
        <v>0</v>
      </c>
      <c r="J222" s="17">
        <v>0</v>
      </c>
      <c r="K222" s="17">
        <v>35</v>
      </c>
      <c r="L222" s="17">
        <v>0</v>
      </c>
      <c r="M222" s="17">
        <v>30</v>
      </c>
      <c r="N222" s="17">
        <v>0</v>
      </c>
      <c r="O222" s="17">
        <v>0</v>
      </c>
      <c r="P222" s="17">
        <v>0</v>
      </c>
      <c r="Q222" s="17">
        <v>0</v>
      </c>
      <c r="R222" s="17">
        <v>0</v>
      </c>
      <c r="S222" s="41">
        <v>0</v>
      </c>
      <c r="T222" s="41">
        <v>0</v>
      </c>
      <c r="U222" s="17">
        <v>0</v>
      </c>
      <c r="V222" s="17">
        <v>0</v>
      </c>
      <c r="W222" s="17">
        <v>0</v>
      </c>
      <c r="X222" s="17">
        <v>0</v>
      </c>
      <c r="Y222" s="17">
        <v>0</v>
      </c>
      <c r="Z222" s="17">
        <v>0</v>
      </c>
      <c r="AA222" s="17">
        <v>0</v>
      </c>
      <c r="AB222" s="41">
        <v>0</v>
      </c>
      <c r="AC222" s="50">
        <v>30</v>
      </c>
      <c r="AD222" s="75" t="s">
        <v>3</v>
      </c>
      <c r="AE222" s="43">
        <f t="shared" si="3"/>
        <v>100</v>
      </c>
    </row>
    <row r="223" spans="2:31" x14ac:dyDescent="0.25">
      <c r="B223" s="49">
        <v>49</v>
      </c>
      <c r="C223" s="17">
        <v>0</v>
      </c>
      <c r="D223" s="17">
        <v>25</v>
      </c>
      <c r="E223" s="17">
        <v>0</v>
      </c>
      <c r="F223" s="17">
        <v>0</v>
      </c>
      <c r="G223" s="17">
        <v>0</v>
      </c>
      <c r="H223" s="17">
        <v>0</v>
      </c>
      <c r="I223" s="17">
        <v>0</v>
      </c>
      <c r="J223" s="17">
        <v>0</v>
      </c>
      <c r="K223" s="17">
        <v>35</v>
      </c>
      <c r="L223" s="17">
        <v>0</v>
      </c>
      <c r="M223" s="17">
        <v>40</v>
      </c>
      <c r="N223" s="17">
        <v>0</v>
      </c>
      <c r="O223" s="17">
        <v>0</v>
      </c>
      <c r="P223" s="17">
        <v>0</v>
      </c>
      <c r="Q223" s="17">
        <v>0</v>
      </c>
      <c r="R223" s="17">
        <v>0</v>
      </c>
      <c r="S223" s="41">
        <v>0</v>
      </c>
      <c r="T223" s="41">
        <v>0</v>
      </c>
      <c r="U223" s="17">
        <v>0</v>
      </c>
      <c r="V223" s="17">
        <v>0</v>
      </c>
      <c r="W223" s="17">
        <v>0</v>
      </c>
      <c r="X223" s="17">
        <v>0</v>
      </c>
      <c r="Y223" s="17">
        <v>0</v>
      </c>
      <c r="Z223" s="17">
        <v>0</v>
      </c>
      <c r="AA223" s="17">
        <v>0</v>
      </c>
      <c r="AB223" s="41">
        <v>0</v>
      </c>
      <c r="AC223" s="50">
        <v>44</v>
      </c>
      <c r="AD223" s="75" t="s">
        <v>3</v>
      </c>
      <c r="AE223" s="43">
        <f t="shared" si="3"/>
        <v>100</v>
      </c>
    </row>
    <row r="224" spans="2:31" x14ac:dyDescent="0.25">
      <c r="B224" s="49">
        <v>50</v>
      </c>
      <c r="C224" s="17">
        <v>0</v>
      </c>
      <c r="D224" s="17">
        <v>15</v>
      </c>
      <c r="E224" s="17">
        <v>0</v>
      </c>
      <c r="F224" s="17">
        <v>0</v>
      </c>
      <c r="G224" s="17">
        <v>0</v>
      </c>
      <c r="H224" s="17">
        <v>0</v>
      </c>
      <c r="I224" s="17">
        <v>0</v>
      </c>
      <c r="J224" s="17">
        <v>0</v>
      </c>
      <c r="K224" s="17">
        <v>35</v>
      </c>
      <c r="L224" s="17">
        <v>0</v>
      </c>
      <c r="M224" s="17">
        <v>50</v>
      </c>
      <c r="N224" s="17">
        <v>0</v>
      </c>
      <c r="O224" s="17">
        <v>0</v>
      </c>
      <c r="P224" s="17">
        <v>0</v>
      </c>
      <c r="Q224" s="17">
        <v>0</v>
      </c>
      <c r="R224" s="17">
        <v>0</v>
      </c>
      <c r="S224" s="41">
        <v>0</v>
      </c>
      <c r="T224" s="41">
        <v>0</v>
      </c>
      <c r="U224" s="17">
        <v>0</v>
      </c>
      <c r="V224" s="17">
        <v>0</v>
      </c>
      <c r="W224" s="17">
        <v>0</v>
      </c>
      <c r="X224" s="17">
        <v>0</v>
      </c>
      <c r="Y224" s="17">
        <v>0</v>
      </c>
      <c r="Z224" s="17">
        <v>0</v>
      </c>
      <c r="AA224" s="17">
        <v>0</v>
      </c>
      <c r="AB224" s="41">
        <v>0</v>
      </c>
      <c r="AC224" s="50">
        <v>49</v>
      </c>
      <c r="AD224" s="75" t="s">
        <v>3</v>
      </c>
      <c r="AE224" s="43">
        <f t="shared" si="3"/>
        <v>100</v>
      </c>
    </row>
    <row r="225" spans="1:36" x14ac:dyDescent="0.25">
      <c r="B225" s="49">
        <v>51</v>
      </c>
      <c r="C225" s="17">
        <v>0</v>
      </c>
      <c r="D225" s="17">
        <v>7.1</v>
      </c>
      <c r="E225" s="17">
        <v>0</v>
      </c>
      <c r="F225" s="17">
        <v>0</v>
      </c>
      <c r="G225" s="17">
        <v>0</v>
      </c>
      <c r="H225" s="17">
        <v>0</v>
      </c>
      <c r="I225" s="17">
        <v>0</v>
      </c>
      <c r="J225" s="17">
        <v>0</v>
      </c>
      <c r="K225" s="17">
        <v>35.700000000000003</v>
      </c>
      <c r="L225" s="17">
        <v>0</v>
      </c>
      <c r="M225" s="17">
        <v>57.2</v>
      </c>
      <c r="N225" s="17">
        <v>0</v>
      </c>
      <c r="O225" s="17">
        <v>0</v>
      </c>
      <c r="P225" s="17">
        <v>0</v>
      </c>
      <c r="Q225" s="17">
        <v>0</v>
      </c>
      <c r="R225" s="17">
        <v>0</v>
      </c>
      <c r="S225" s="41">
        <v>0</v>
      </c>
      <c r="T225" s="41">
        <v>0</v>
      </c>
      <c r="U225" s="17">
        <v>0</v>
      </c>
      <c r="V225" s="17">
        <v>0</v>
      </c>
      <c r="W225" s="17">
        <v>0</v>
      </c>
      <c r="X225" s="17">
        <v>0</v>
      </c>
      <c r="Y225" s="17">
        <v>0</v>
      </c>
      <c r="Z225" s="17">
        <v>0</v>
      </c>
      <c r="AA225" s="17">
        <v>0</v>
      </c>
      <c r="AB225" s="41">
        <v>0</v>
      </c>
      <c r="AC225" s="50">
        <v>60</v>
      </c>
      <c r="AD225" s="75" t="s">
        <v>3</v>
      </c>
      <c r="AE225" s="43">
        <f t="shared" si="3"/>
        <v>100</v>
      </c>
    </row>
    <row r="226" spans="1:36" x14ac:dyDescent="0.25">
      <c r="B226" s="49">
        <v>52</v>
      </c>
      <c r="C226" s="17">
        <v>0</v>
      </c>
      <c r="D226" s="17">
        <v>40</v>
      </c>
      <c r="E226" s="17">
        <v>0</v>
      </c>
      <c r="F226" s="17">
        <v>0</v>
      </c>
      <c r="G226" s="17">
        <v>0</v>
      </c>
      <c r="H226" s="17">
        <v>0</v>
      </c>
      <c r="I226" s="17">
        <v>0</v>
      </c>
      <c r="J226" s="17">
        <v>0</v>
      </c>
      <c r="K226" s="17">
        <v>40</v>
      </c>
      <c r="L226" s="17">
        <v>0</v>
      </c>
      <c r="M226" s="17">
        <v>20</v>
      </c>
      <c r="N226" s="17">
        <v>0</v>
      </c>
      <c r="O226" s="17">
        <v>0</v>
      </c>
      <c r="P226" s="17">
        <v>0</v>
      </c>
      <c r="Q226" s="17">
        <v>0</v>
      </c>
      <c r="R226" s="17">
        <v>0</v>
      </c>
      <c r="S226" s="41">
        <v>0</v>
      </c>
      <c r="T226" s="41">
        <v>0</v>
      </c>
      <c r="U226" s="17">
        <v>0</v>
      </c>
      <c r="V226" s="17">
        <v>0</v>
      </c>
      <c r="W226" s="17">
        <v>0</v>
      </c>
      <c r="X226" s="17">
        <v>0</v>
      </c>
      <c r="Y226" s="17">
        <v>0</v>
      </c>
      <c r="Z226" s="17">
        <v>0</v>
      </c>
      <c r="AA226" s="17">
        <v>0</v>
      </c>
      <c r="AB226" s="41">
        <v>0</v>
      </c>
      <c r="AC226" s="50">
        <v>18</v>
      </c>
      <c r="AD226" s="75" t="s">
        <v>3</v>
      </c>
      <c r="AE226" s="43">
        <f t="shared" si="3"/>
        <v>100</v>
      </c>
    </row>
    <row r="227" spans="1:36" x14ac:dyDescent="0.25">
      <c r="B227" s="49">
        <v>53</v>
      </c>
      <c r="C227" s="17">
        <v>0</v>
      </c>
      <c r="D227" s="17">
        <v>20</v>
      </c>
      <c r="E227" s="17">
        <v>0</v>
      </c>
      <c r="F227" s="17">
        <v>0</v>
      </c>
      <c r="G227" s="17">
        <v>0</v>
      </c>
      <c r="H227" s="17">
        <v>0</v>
      </c>
      <c r="I227" s="17">
        <v>0</v>
      </c>
      <c r="J227" s="17">
        <v>0</v>
      </c>
      <c r="K227" s="17">
        <v>40</v>
      </c>
      <c r="L227" s="17">
        <v>0</v>
      </c>
      <c r="M227" s="17">
        <v>40</v>
      </c>
      <c r="N227" s="17">
        <v>0</v>
      </c>
      <c r="O227" s="17">
        <v>0</v>
      </c>
      <c r="P227" s="17">
        <v>0</v>
      </c>
      <c r="Q227" s="17">
        <v>0</v>
      </c>
      <c r="R227" s="17">
        <v>0</v>
      </c>
      <c r="S227" s="41">
        <v>0</v>
      </c>
      <c r="T227" s="41">
        <v>0</v>
      </c>
      <c r="U227" s="17">
        <v>0</v>
      </c>
      <c r="V227" s="17">
        <v>0</v>
      </c>
      <c r="W227" s="17">
        <v>0</v>
      </c>
      <c r="X227" s="17">
        <v>0</v>
      </c>
      <c r="Y227" s="17">
        <v>0</v>
      </c>
      <c r="Z227" s="17">
        <v>0</v>
      </c>
      <c r="AA227" s="17">
        <v>0</v>
      </c>
      <c r="AB227" s="41">
        <v>0</v>
      </c>
      <c r="AC227" s="50">
        <v>55</v>
      </c>
      <c r="AD227" s="75" t="s">
        <v>3</v>
      </c>
      <c r="AE227" s="43">
        <f t="shared" si="3"/>
        <v>100</v>
      </c>
    </row>
    <row r="228" spans="1:36" s="1" customFormat="1" x14ac:dyDescent="0.25">
      <c r="A228" s="55"/>
      <c r="B228" s="51">
        <v>54</v>
      </c>
      <c r="C228" s="1">
        <v>0</v>
      </c>
      <c r="D228" s="1">
        <v>10</v>
      </c>
      <c r="E228" s="1">
        <v>0</v>
      </c>
      <c r="F228" s="1">
        <v>0</v>
      </c>
      <c r="G228" s="1">
        <v>0</v>
      </c>
      <c r="H228" s="1">
        <v>0</v>
      </c>
      <c r="I228" s="1">
        <v>0</v>
      </c>
      <c r="J228" s="1">
        <v>0</v>
      </c>
      <c r="K228" s="1">
        <v>40</v>
      </c>
      <c r="L228" s="1">
        <v>0</v>
      </c>
      <c r="M228" s="1">
        <v>50</v>
      </c>
      <c r="N228" s="1">
        <v>0</v>
      </c>
      <c r="O228" s="1">
        <v>0</v>
      </c>
      <c r="P228" s="1">
        <v>0</v>
      </c>
      <c r="Q228" s="1">
        <v>0</v>
      </c>
      <c r="R228" s="1">
        <v>0</v>
      </c>
      <c r="S228" s="45">
        <v>0</v>
      </c>
      <c r="T228" s="45">
        <v>0</v>
      </c>
      <c r="U228" s="1">
        <v>0</v>
      </c>
      <c r="V228" s="1">
        <v>0</v>
      </c>
      <c r="W228" s="1">
        <v>0</v>
      </c>
      <c r="X228" s="1">
        <v>0</v>
      </c>
      <c r="Y228" s="1">
        <v>0</v>
      </c>
      <c r="Z228" s="1">
        <v>0</v>
      </c>
      <c r="AA228" s="1">
        <v>0</v>
      </c>
      <c r="AB228" s="45">
        <v>0</v>
      </c>
      <c r="AC228" s="52">
        <v>50</v>
      </c>
      <c r="AD228" s="75" t="s">
        <v>3</v>
      </c>
      <c r="AE228" s="43">
        <f t="shared" si="3"/>
        <v>100</v>
      </c>
      <c r="AI228" s="46"/>
      <c r="AJ228" s="47"/>
    </row>
    <row r="229" spans="1:36" x14ac:dyDescent="0.25">
      <c r="A229" s="130" t="s">
        <v>212</v>
      </c>
      <c r="B229" s="49" t="str">
        <f>'EWG-CCP-127 (1)'!B42</f>
        <v>a)</v>
      </c>
      <c r="C229" s="17">
        <v>0</v>
      </c>
      <c r="D229" s="17">
        <f>'EWG-CCP-127 (1)'!M42</f>
        <v>90.090090090090087</v>
      </c>
      <c r="E229" s="17">
        <v>0</v>
      </c>
      <c r="F229" s="17">
        <v>0</v>
      </c>
      <c r="G229" s="17">
        <v>0</v>
      </c>
      <c r="H229" s="17">
        <v>0</v>
      </c>
      <c r="I229" s="17">
        <v>0</v>
      </c>
      <c r="J229" s="17">
        <v>0</v>
      </c>
      <c r="K229" s="17">
        <f>'EWG-CCP-127 (1)'!L42</f>
        <v>9.9099099099099082</v>
      </c>
      <c r="L229" s="17">
        <v>0</v>
      </c>
      <c r="M229" s="17">
        <f>'EWG-CCP-127 (1)'!K42</f>
        <v>0</v>
      </c>
      <c r="N229" s="17">
        <v>0</v>
      </c>
      <c r="O229" s="17">
        <v>0</v>
      </c>
      <c r="P229" s="17">
        <v>0</v>
      </c>
      <c r="Q229" s="17">
        <v>0</v>
      </c>
      <c r="R229" s="17">
        <v>0</v>
      </c>
      <c r="S229" s="41">
        <v>0</v>
      </c>
      <c r="T229" s="41">
        <v>0</v>
      </c>
      <c r="U229" s="17">
        <v>0</v>
      </c>
      <c r="V229" s="17">
        <v>0</v>
      </c>
      <c r="W229" s="17">
        <v>0</v>
      </c>
      <c r="X229" s="17">
        <v>0</v>
      </c>
      <c r="Y229" s="17">
        <v>0</v>
      </c>
      <c r="Z229" s="17">
        <v>0</v>
      </c>
      <c r="AA229" s="17">
        <v>0</v>
      </c>
      <c r="AB229" s="41">
        <v>0</v>
      </c>
      <c r="AC229" s="50">
        <f>'EWG-CCP-127 (1)'!E42</f>
        <v>11.600000000000001</v>
      </c>
      <c r="AD229" s="42" t="s">
        <v>3</v>
      </c>
      <c r="AE229" s="43">
        <f t="shared" si="3"/>
        <v>100</v>
      </c>
      <c r="AF229" s="17" t="s">
        <v>506</v>
      </c>
      <c r="AI229" s="43" t="s">
        <v>510</v>
      </c>
    </row>
    <row r="230" spans="1:36" x14ac:dyDescent="0.25">
      <c r="A230" s="129"/>
      <c r="B230" s="49" t="str">
        <f>'EWG-CCP-127 (1)'!B43</f>
        <v>a)</v>
      </c>
      <c r="C230" s="17">
        <v>0</v>
      </c>
      <c r="D230" s="17">
        <f>'EWG-CCP-127 (1)'!M43</f>
        <v>84.961767204757848</v>
      </c>
      <c r="E230" s="17">
        <v>0</v>
      </c>
      <c r="F230" s="17">
        <v>0</v>
      </c>
      <c r="G230" s="17">
        <v>0</v>
      </c>
      <c r="H230" s="17">
        <v>0</v>
      </c>
      <c r="I230" s="17">
        <v>0</v>
      </c>
      <c r="J230" s="17">
        <v>0</v>
      </c>
      <c r="K230" s="17">
        <f>'EWG-CCP-127 (1)'!L43</f>
        <v>15.03823279524214</v>
      </c>
      <c r="L230" s="17">
        <v>0</v>
      </c>
      <c r="M230" s="17">
        <f>'EWG-CCP-127 (1)'!K43</f>
        <v>0</v>
      </c>
      <c r="N230" s="17">
        <v>0</v>
      </c>
      <c r="O230" s="17">
        <v>0</v>
      </c>
      <c r="P230" s="17">
        <v>0</v>
      </c>
      <c r="Q230" s="17">
        <v>0</v>
      </c>
      <c r="R230" s="17">
        <v>0</v>
      </c>
      <c r="S230" s="41">
        <v>0</v>
      </c>
      <c r="T230" s="41">
        <v>0</v>
      </c>
      <c r="U230" s="17">
        <v>0</v>
      </c>
      <c r="V230" s="17">
        <v>0</v>
      </c>
      <c r="W230" s="17">
        <v>0</v>
      </c>
      <c r="X230" s="17">
        <v>0</v>
      </c>
      <c r="Y230" s="17">
        <v>0</v>
      </c>
      <c r="Z230" s="17">
        <v>0</v>
      </c>
      <c r="AA230" s="17">
        <v>0</v>
      </c>
      <c r="AB230" s="41">
        <v>0</v>
      </c>
      <c r="AC230" s="50">
        <f>'EWG-CCP-127 (1)'!E43</f>
        <v>16</v>
      </c>
      <c r="AD230" s="42" t="s">
        <v>3</v>
      </c>
      <c r="AE230" s="43">
        <f t="shared" si="3"/>
        <v>99.999999999999986</v>
      </c>
    </row>
    <row r="231" spans="1:36" x14ac:dyDescent="0.25">
      <c r="A231" s="129"/>
      <c r="B231" s="49" t="str">
        <f>'EWG-CCP-127 (1)'!B44</f>
        <v>a)</v>
      </c>
      <c r="C231" s="17">
        <v>0</v>
      </c>
      <c r="D231" s="17">
        <f>'EWG-CCP-127 (1)'!M44</f>
        <v>82.987551867219906</v>
      </c>
      <c r="E231" s="17">
        <v>0</v>
      </c>
      <c r="F231" s="17">
        <v>0</v>
      </c>
      <c r="G231" s="17">
        <v>0</v>
      </c>
      <c r="H231" s="17">
        <v>0</v>
      </c>
      <c r="I231" s="17">
        <v>0</v>
      </c>
      <c r="J231" s="17">
        <v>0</v>
      </c>
      <c r="K231" s="17">
        <f>'EWG-CCP-127 (1)'!L44</f>
        <v>17.012448132780079</v>
      </c>
      <c r="L231" s="17">
        <v>0</v>
      </c>
      <c r="M231" s="17">
        <f>'EWG-CCP-127 (1)'!K44</f>
        <v>0</v>
      </c>
      <c r="N231" s="17">
        <v>0</v>
      </c>
      <c r="O231" s="17">
        <v>0</v>
      </c>
      <c r="P231" s="17">
        <v>0</v>
      </c>
      <c r="Q231" s="17">
        <v>0</v>
      </c>
      <c r="R231" s="17">
        <v>0</v>
      </c>
      <c r="S231" s="41">
        <v>0</v>
      </c>
      <c r="T231" s="41">
        <v>0</v>
      </c>
      <c r="U231" s="17">
        <v>0</v>
      </c>
      <c r="V231" s="17">
        <v>0</v>
      </c>
      <c r="W231" s="17">
        <v>0</v>
      </c>
      <c r="X231" s="17">
        <v>0</v>
      </c>
      <c r="Y231" s="17">
        <v>0</v>
      </c>
      <c r="Z231" s="17">
        <v>0</v>
      </c>
      <c r="AA231" s="17">
        <v>0</v>
      </c>
      <c r="AB231" s="41">
        <v>0</v>
      </c>
      <c r="AC231" s="50">
        <f>'EWG-CCP-127 (1)'!E44</f>
        <v>22.5</v>
      </c>
      <c r="AD231" s="42" t="s">
        <v>3</v>
      </c>
      <c r="AE231" s="43">
        <f t="shared" si="3"/>
        <v>99.999999999999986</v>
      </c>
    </row>
    <row r="232" spans="1:36" x14ac:dyDescent="0.25">
      <c r="A232" s="129"/>
      <c r="B232" s="49" t="str">
        <f>'EWG-CCP-127 (1)'!B45</f>
        <v>a)</v>
      </c>
      <c r="C232" s="17">
        <v>0</v>
      </c>
      <c r="D232" s="17">
        <f>'EWG-CCP-127 (1)'!M45</f>
        <v>80</v>
      </c>
      <c r="E232" s="17">
        <v>0</v>
      </c>
      <c r="F232" s="17">
        <v>0</v>
      </c>
      <c r="G232" s="17">
        <v>0</v>
      </c>
      <c r="H232" s="17">
        <v>0</v>
      </c>
      <c r="I232" s="17">
        <v>0</v>
      </c>
      <c r="J232" s="17">
        <v>0</v>
      </c>
      <c r="K232" s="17">
        <f>'EWG-CCP-127 (1)'!L45</f>
        <v>20</v>
      </c>
      <c r="L232" s="17">
        <v>0</v>
      </c>
      <c r="M232" s="17">
        <f>'EWG-CCP-127 (1)'!K45</f>
        <v>0</v>
      </c>
      <c r="N232" s="17">
        <v>0</v>
      </c>
      <c r="O232" s="17">
        <v>0</v>
      </c>
      <c r="P232" s="17">
        <v>0</v>
      </c>
      <c r="Q232" s="17">
        <v>0</v>
      </c>
      <c r="R232" s="17">
        <v>0</v>
      </c>
      <c r="S232" s="41">
        <v>0</v>
      </c>
      <c r="T232" s="41">
        <v>0</v>
      </c>
      <c r="U232" s="17">
        <v>0</v>
      </c>
      <c r="V232" s="17">
        <v>0</v>
      </c>
      <c r="W232" s="17">
        <v>0</v>
      </c>
      <c r="X232" s="17">
        <v>0</v>
      </c>
      <c r="Y232" s="17">
        <v>0</v>
      </c>
      <c r="Z232" s="17">
        <v>0</v>
      </c>
      <c r="AA232" s="17">
        <v>0</v>
      </c>
      <c r="AB232" s="41">
        <v>0</v>
      </c>
      <c r="AC232" s="50">
        <f>'EWG-CCP-127 (1)'!E45</f>
        <v>28.000000000000004</v>
      </c>
      <c r="AD232" s="42" t="s">
        <v>3</v>
      </c>
      <c r="AE232" s="43">
        <f t="shared" si="3"/>
        <v>100</v>
      </c>
    </row>
    <row r="233" spans="1:36" x14ac:dyDescent="0.25">
      <c r="A233" s="129"/>
      <c r="B233" s="49" t="str">
        <f>'EWG-CCP-127 (1)'!B46</f>
        <v>a)</v>
      </c>
      <c r="C233" s="17">
        <v>0</v>
      </c>
      <c r="D233" s="17">
        <f>'EWG-CCP-127 (1)'!M46</f>
        <v>78.003120124804994</v>
      </c>
      <c r="E233" s="17">
        <v>0</v>
      </c>
      <c r="F233" s="17">
        <v>0</v>
      </c>
      <c r="G233" s="17">
        <v>0</v>
      </c>
      <c r="H233" s="17">
        <v>0</v>
      </c>
      <c r="I233" s="17">
        <v>0</v>
      </c>
      <c r="J233" s="17">
        <v>0</v>
      </c>
      <c r="K233" s="17">
        <f>'EWG-CCP-127 (1)'!L46</f>
        <v>21.996879875195006</v>
      </c>
      <c r="L233" s="17">
        <v>0</v>
      </c>
      <c r="M233" s="17">
        <f>'EWG-CCP-127 (1)'!K46</f>
        <v>0</v>
      </c>
      <c r="N233" s="17">
        <v>0</v>
      </c>
      <c r="O233" s="17">
        <v>0</v>
      </c>
      <c r="P233" s="17">
        <v>0</v>
      </c>
      <c r="Q233" s="17">
        <v>0</v>
      </c>
      <c r="R233" s="17">
        <v>0</v>
      </c>
      <c r="S233" s="41">
        <v>0</v>
      </c>
      <c r="T233" s="41">
        <v>0</v>
      </c>
      <c r="U233" s="17">
        <v>0</v>
      </c>
      <c r="V233" s="17">
        <v>0</v>
      </c>
      <c r="W233" s="17">
        <v>0</v>
      </c>
      <c r="X233" s="17">
        <v>0</v>
      </c>
      <c r="Y233" s="17">
        <v>0</v>
      </c>
      <c r="Z233" s="17">
        <v>0</v>
      </c>
      <c r="AA233" s="17">
        <v>0</v>
      </c>
      <c r="AB233" s="41">
        <v>0</v>
      </c>
      <c r="AC233" s="50">
        <f>'EWG-CCP-127 (1)'!E46</f>
        <v>27.500000000000004</v>
      </c>
      <c r="AD233" s="42" t="s">
        <v>3</v>
      </c>
      <c r="AE233" s="43">
        <f t="shared" si="3"/>
        <v>100</v>
      </c>
    </row>
    <row r="234" spans="1:36" x14ac:dyDescent="0.25">
      <c r="A234" s="129"/>
      <c r="B234" s="49" t="str">
        <f>'EWG-CCP-127 (1)'!B47</f>
        <v>a)</v>
      </c>
      <c r="C234" s="17">
        <v>0</v>
      </c>
      <c r="D234" s="17">
        <f>'EWG-CCP-127 (1)'!M47</f>
        <v>75.018754688672175</v>
      </c>
      <c r="E234" s="17">
        <v>0</v>
      </c>
      <c r="F234" s="17">
        <v>0</v>
      </c>
      <c r="G234" s="17">
        <v>0</v>
      </c>
      <c r="H234" s="17">
        <v>0</v>
      </c>
      <c r="I234" s="17">
        <v>0</v>
      </c>
      <c r="J234" s="17">
        <v>0</v>
      </c>
      <c r="K234" s="17">
        <f>'EWG-CCP-127 (1)'!L47</f>
        <v>24.981245311327836</v>
      </c>
      <c r="L234" s="17">
        <v>0</v>
      </c>
      <c r="M234" s="17">
        <f>'EWG-CCP-127 (1)'!K47</f>
        <v>0</v>
      </c>
      <c r="N234" s="17">
        <v>0</v>
      </c>
      <c r="O234" s="17">
        <v>0</v>
      </c>
      <c r="P234" s="17">
        <v>0</v>
      </c>
      <c r="Q234" s="17">
        <v>0</v>
      </c>
      <c r="R234" s="17">
        <v>0</v>
      </c>
      <c r="S234" s="41">
        <v>0</v>
      </c>
      <c r="T234" s="41">
        <v>0</v>
      </c>
      <c r="U234" s="17">
        <v>0</v>
      </c>
      <c r="V234" s="17">
        <v>0</v>
      </c>
      <c r="W234" s="17">
        <v>0</v>
      </c>
      <c r="X234" s="17">
        <v>0</v>
      </c>
      <c r="Y234" s="17">
        <v>0</v>
      </c>
      <c r="Z234" s="17">
        <v>0</v>
      </c>
      <c r="AA234" s="17">
        <v>0</v>
      </c>
      <c r="AB234" s="41">
        <v>0</v>
      </c>
      <c r="AC234" s="50">
        <f>'EWG-CCP-127 (1)'!E47</f>
        <v>38</v>
      </c>
      <c r="AD234" s="42" t="s">
        <v>3</v>
      </c>
      <c r="AE234" s="43">
        <f t="shared" si="3"/>
        <v>100.00000000000001</v>
      </c>
    </row>
    <row r="235" spans="1:36" x14ac:dyDescent="0.25">
      <c r="A235" s="129"/>
      <c r="B235" s="49" t="str">
        <f>'EWG-CCP-127 (1)'!B48</f>
        <v>a)</v>
      </c>
      <c r="C235" s="17">
        <v>0</v>
      </c>
      <c r="D235" s="17">
        <f>'EWG-CCP-127 (1)'!M48</f>
        <v>72.992700729927009</v>
      </c>
      <c r="E235" s="17">
        <v>0</v>
      </c>
      <c r="F235" s="17">
        <v>0</v>
      </c>
      <c r="G235" s="17">
        <v>0</v>
      </c>
      <c r="H235" s="17">
        <v>0</v>
      </c>
      <c r="I235" s="17">
        <v>0</v>
      </c>
      <c r="J235" s="17">
        <v>0</v>
      </c>
      <c r="K235" s="17">
        <f>'EWG-CCP-127 (1)'!L48</f>
        <v>27.007299270072991</v>
      </c>
      <c r="L235" s="17">
        <v>0</v>
      </c>
      <c r="M235" s="17">
        <f>'EWG-CCP-127 (1)'!K48</f>
        <v>0</v>
      </c>
      <c r="N235" s="17">
        <v>0</v>
      </c>
      <c r="O235" s="17">
        <v>0</v>
      </c>
      <c r="P235" s="17">
        <v>0</v>
      </c>
      <c r="Q235" s="17">
        <v>0</v>
      </c>
      <c r="R235" s="17">
        <v>0</v>
      </c>
      <c r="S235" s="41">
        <v>0</v>
      </c>
      <c r="T235" s="41">
        <v>0</v>
      </c>
      <c r="U235" s="17">
        <v>0</v>
      </c>
      <c r="V235" s="17">
        <v>0</v>
      </c>
      <c r="W235" s="17">
        <v>0</v>
      </c>
      <c r="X235" s="17">
        <v>0</v>
      </c>
      <c r="Y235" s="17">
        <v>0</v>
      </c>
      <c r="Z235" s="17">
        <v>0</v>
      </c>
      <c r="AA235" s="17">
        <v>0</v>
      </c>
      <c r="AB235" s="41">
        <v>0</v>
      </c>
      <c r="AC235" s="50">
        <f>'EWG-CCP-127 (1)'!E48</f>
        <v>34</v>
      </c>
      <c r="AD235" s="42" t="s">
        <v>3</v>
      </c>
      <c r="AE235" s="43">
        <f t="shared" si="3"/>
        <v>100</v>
      </c>
    </row>
    <row r="236" spans="1:36" x14ac:dyDescent="0.25">
      <c r="A236" s="129"/>
      <c r="B236" s="49" t="str">
        <f>'EWG-CCP-127 (1)'!B49</f>
        <v>a)</v>
      </c>
      <c r="C236" s="17">
        <v>0</v>
      </c>
      <c r="D236" s="17">
        <f>'EWG-CCP-127 (1)'!M49</f>
        <v>71.02272727272728</v>
      </c>
      <c r="E236" s="17">
        <v>0</v>
      </c>
      <c r="F236" s="17">
        <v>0</v>
      </c>
      <c r="G236" s="17">
        <v>0</v>
      </c>
      <c r="H236" s="17">
        <v>0</v>
      </c>
      <c r="I236" s="17">
        <v>0</v>
      </c>
      <c r="J236" s="17">
        <v>0</v>
      </c>
      <c r="K236" s="17">
        <f>'EWG-CCP-127 (1)'!L49</f>
        <v>28.97727272727273</v>
      </c>
      <c r="L236" s="17">
        <v>0</v>
      </c>
      <c r="M236" s="17">
        <f>'EWG-CCP-127 (1)'!K49</f>
        <v>0</v>
      </c>
      <c r="N236" s="17">
        <v>0</v>
      </c>
      <c r="O236" s="17">
        <v>0</v>
      </c>
      <c r="P236" s="17">
        <v>0</v>
      </c>
      <c r="Q236" s="17">
        <v>0</v>
      </c>
      <c r="R236" s="17">
        <v>0</v>
      </c>
      <c r="S236" s="41">
        <v>0</v>
      </c>
      <c r="T236" s="41">
        <v>0</v>
      </c>
      <c r="U236" s="17">
        <v>0</v>
      </c>
      <c r="V236" s="17">
        <v>0</v>
      </c>
      <c r="W236" s="17">
        <v>0</v>
      </c>
      <c r="X236" s="17">
        <v>0</v>
      </c>
      <c r="Y236" s="17">
        <v>0</v>
      </c>
      <c r="Z236" s="17">
        <v>0</v>
      </c>
      <c r="AA236" s="17">
        <v>0</v>
      </c>
      <c r="AB236" s="41">
        <v>0</v>
      </c>
      <c r="AC236" s="50">
        <f>'EWG-CCP-127 (1)'!E49</f>
        <v>38</v>
      </c>
      <c r="AD236" s="42" t="s">
        <v>3</v>
      </c>
      <c r="AE236" s="43">
        <f t="shared" si="3"/>
        <v>100.00000000000001</v>
      </c>
    </row>
    <row r="237" spans="1:36" x14ac:dyDescent="0.25">
      <c r="A237" s="129"/>
      <c r="B237" s="49" t="str">
        <f>'EWG-CCP-127 (1)'!B50</f>
        <v>a)</v>
      </c>
      <c r="C237" s="17">
        <v>0</v>
      </c>
      <c r="D237" s="17">
        <f>'EWG-CCP-127 (1)'!M50</f>
        <v>68.965517241379317</v>
      </c>
      <c r="E237" s="17">
        <v>0</v>
      </c>
      <c r="F237" s="17">
        <v>0</v>
      </c>
      <c r="G237" s="17">
        <v>0</v>
      </c>
      <c r="H237" s="17">
        <v>0</v>
      </c>
      <c r="I237" s="17">
        <v>0</v>
      </c>
      <c r="J237" s="17">
        <v>0</v>
      </c>
      <c r="K237" s="17">
        <f>'EWG-CCP-127 (1)'!L50</f>
        <v>31.03448275862069</v>
      </c>
      <c r="L237" s="17">
        <v>0</v>
      </c>
      <c r="M237" s="17">
        <f>'EWG-CCP-127 (1)'!K50</f>
        <v>0</v>
      </c>
      <c r="N237" s="17">
        <v>0</v>
      </c>
      <c r="O237" s="17">
        <v>0</v>
      </c>
      <c r="P237" s="17">
        <v>0</v>
      </c>
      <c r="Q237" s="17">
        <v>0</v>
      </c>
      <c r="R237" s="17">
        <v>0</v>
      </c>
      <c r="S237" s="41">
        <v>0</v>
      </c>
      <c r="T237" s="41">
        <v>0</v>
      </c>
      <c r="U237" s="17">
        <v>0</v>
      </c>
      <c r="V237" s="17">
        <v>0</v>
      </c>
      <c r="W237" s="17">
        <v>0</v>
      </c>
      <c r="X237" s="17">
        <v>0</v>
      </c>
      <c r="Y237" s="17">
        <v>0</v>
      </c>
      <c r="Z237" s="17">
        <v>0</v>
      </c>
      <c r="AA237" s="17">
        <v>0</v>
      </c>
      <c r="AB237" s="41">
        <v>0</v>
      </c>
      <c r="AC237" s="50">
        <f>'EWG-CCP-127 (1)'!E50</f>
        <v>42</v>
      </c>
      <c r="AD237" s="42" t="s">
        <v>3</v>
      </c>
      <c r="AE237" s="43">
        <f t="shared" si="3"/>
        <v>100</v>
      </c>
    </row>
    <row r="238" spans="1:36" x14ac:dyDescent="0.25">
      <c r="A238" s="129"/>
      <c r="B238" s="49" t="str">
        <f>'EWG-CCP-127 (1)'!B51</f>
        <v>a)</v>
      </c>
      <c r="C238" s="17">
        <v>0</v>
      </c>
      <c r="D238" s="17">
        <f>'EWG-CCP-127 (1)'!M51</f>
        <v>66.666666666666657</v>
      </c>
      <c r="E238" s="17">
        <v>0</v>
      </c>
      <c r="F238" s="17">
        <v>0</v>
      </c>
      <c r="G238" s="17">
        <v>0</v>
      </c>
      <c r="H238" s="17">
        <v>0</v>
      </c>
      <c r="I238" s="17">
        <v>0</v>
      </c>
      <c r="J238" s="17">
        <v>0</v>
      </c>
      <c r="K238" s="17">
        <f>'EWG-CCP-127 (1)'!L51</f>
        <v>33.333333333333329</v>
      </c>
      <c r="L238" s="17">
        <v>0</v>
      </c>
      <c r="M238" s="17">
        <f>'EWG-CCP-127 (1)'!K51</f>
        <v>0</v>
      </c>
      <c r="N238" s="17">
        <v>0</v>
      </c>
      <c r="O238" s="17">
        <v>0</v>
      </c>
      <c r="P238" s="17">
        <v>0</v>
      </c>
      <c r="Q238" s="17">
        <v>0</v>
      </c>
      <c r="R238" s="17">
        <v>0</v>
      </c>
      <c r="S238" s="41">
        <v>0</v>
      </c>
      <c r="T238" s="41">
        <v>0</v>
      </c>
      <c r="U238" s="17">
        <v>0</v>
      </c>
      <c r="V238" s="17">
        <v>0</v>
      </c>
      <c r="W238" s="17">
        <v>0</v>
      </c>
      <c r="X238" s="17">
        <v>0</v>
      </c>
      <c r="Y238" s="17">
        <v>0</v>
      </c>
      <c r="Z238" s="17">
        <v>0</v>
      </c>
      <c r="AA238" s="17">
        <v>0</v>
      </c>
      <c r="AB238" s="41">
        <v>0</v>
      </c>
      <c r="AC238" s="50">
        <f>'EWG-CCP-127 (1)'!E51</f>
        <v>43</v>
      </c>
      <c r="AD238" s="42" t="s">
        <v>3</v>
      </c>
      <c r="AE238" s="43">
        <f t="shared" si="3"/>
        <v>99.999999999999986</v>
      </c>
    </row>
    <row r="239" spans="1:36" x14ac:dyDescent="0.25">
      <c r="A239" s="129"/>
      <c r="B239" s="49" t="str">
        <f>'EWG-CCP-127 (1)'!B52</f>
        <v>a)</v>
      </c>
      <c r="C239" s="17">
        <v>0</v>
      </c>
      <c r="D239" s="17">
        <f>'EWG-CCP-127 (1)'!M52</f>
        <v>59.988002399520092</v>
      </c>
      <c r="E239" s="17">
        <v>0</v>
      </c>
      <c r="F239" s="17">
        <v>0</v>
      </c>
      <c r="G239" s="17">
        <v>0</v>
      </c>
      <c r="H239" s="17">
        <v>0</v>
      </c>
      <c r="I239" s="17">
        <v>0</v>
      </c>
      <c r="J239" s="17">
        <v>0</v>
      </c>
      <c r="K239" s="17">
        <f>'EWG-CCP-127 (1)'!L52</f>
        <v>40.011997600479901</v>
      </c>
      <c r="L239" s="17">
        <v>0</v>
      </c>
      <c r="M239" s="17">
        <f>'EWG-CCP-127 (1)'!K52</f>
        <v>0</v>
      </c>
      <c r="N239" s="17">
        <v>0</v>
      </c>
      <c r="O239" s="17">
        <v>0</v>
      </c>
      <c r="P239" s="17">
        <v>0</v>
      </c>
      <c r="Q239" s="17">
        <v>0</v>
      </c>
      <c r="R239" s="17">
        <v>0</v>
      </c>
      <c r="S239" s="41">
        <v>0</v>
      </c>
      <c r="T239" s="41">
        <v>0</v>
      </c>
      <c r="U239" s="17">
        <v>0</v>
      </c>
      <c r="V239" s="17">
        <v>0</v>
      </c>
      <c r="W239" s="17">
        <v>0</v>
      </c>
      <c r="X239" s="17">
        <v>0</v>
      </c>
      <c r="Y239" s="17">
        <v>0</v>
      </c>
      <c r="Z239" s="17">
        <v>0</v>
      </c>
      <c r="AA239" s="17">
        <v>0</v>
      </c>
      <c r="AB239" s="41">
        <v>0</v>
      </c>
      <c r="AC239" s="50">
        <f>'EWG-CCP-127 (1)'!E52</f>
        <v>44.5</v>
      </c>
      <c r="AD239" s="42" t="s">
        <v>3</v>
      </c>
      <c r="AE239" s="43">
        <f t="shared" si="3"/>
        <v>100</v>
      </c>
    </row>
    <row r="240" spans="1:36" x14ac:dyDescent="0.25">
      <c r="A240" s="129"/>
      <c r="B240" s="49" t="str">
        <f>'EWG-CCP-127 (1)'!B53</f>
        <v>a)</v>
      </c>
      <c r="C240" s="17">
        <v>0</v>
      </c>
      <c r="D240" s="17">
        <f>'EWG-CCP-127 (1)'!M53</f>
        <v>35.087719298245609</v>
      </c>
      <c r="E240" s="17">
        <v>0</v>
      </c>
      <c r="F240" s="17">
        <v>0</v>
      </c>
      <c r="G240" s="17">
        <v>0</v>
      </c>
      <c r="H240" s="17">
        <v>0</v>
      </c>
      <c r="I240" s="17">
        <v>0</v>
      </c>
      <c r="J240" s="17">
        <v>0</v>
      </c>
      <c r="K240" s="17">
        <f>'EWG-CCP-127 (1)'!L53</f>
        <v>64.912280701754383</v>
      </c>
      <c r="L240" s="17">
        <v>0</v>
      </c>
      <c r="M240" s="17">
        <f>'EWG-CCP-127 (1)'!K53</f>
        <v>0</v>
      </c>
      <c r="N240" s="17">
        <v>0</v>
      </c>
      <c r="O240" s="17">
        <v>0</v>
      </c>
      <c r="P240" s="17">
        <v>0</v>
      </c>
      <c r="Q240" s="17">
        <v>0</v>
      </c>
      <c r="R240" s="17">
        <v>0</v>
      </c>
      <c r="S240" s="41">
        <v>0</v>
      </c>
      <c r="T240" s="41">
        <v>0</v>
      </c>
      <c r="U240" s="17">
        <v>0</v>
      </c>
      <c r="V240" s="17">
        <v>0</v>
      </c>
      <c r="W240" s="17">
        <v>0</v>
      </c>
      <c r="X240" s="17">
        <v>0</v>
      </c>
      <c r="Y240" s="17">
        <v>0</v>
      </c>
      <c r="Z240" s="17">
        <v>0</v>
      </c>
      <c r="AA240" s="17">
        <v>0</v>
      </c>
      <c r="AB240" s="41">
        <v>0</v>
      </c>
      <c r="AC240" s="50">
        <f>'EWG-CCP-127 (1)'!E53</f>
        <v>9.7000000000000011</v>
      </c>
      <c r="AD240" s="42" t="s">
        <v>3</v>
      </c>
      <c r="AE240" s="43">
        <f t="shared" si="3"/>
        <v>100</v>
      </c>
    </row>
    <row r="241" spans="1:31" x14ac:dyDescent="0.25">
      <c r="A241" s="129"/>
      <c r="B241" s="49" t="str">
        <f>'EWG-CCP-127 (1)'!B54</f>
        <v>a)</v>
      </c>
      <c r="C241" s="17">
        <v>0</v>
      </c>
      <c r="D241" s="17">
        <f>'EWG-CCP-127 (1)'!M54</f>
        <v>33.333333333333329</v>
      </c>
      <c r="E241" s="17">
        <v>0</v>
      </c>
      <c r="F241" s="17">
        <v>0</v>
      </c>
      <c r="G241" s="17">
        <v>0</v>
      </c>
      <c r="H241" s="17">
        <v>0</v>
      </c>
      <c r="I241" s="17">
        <v>0</v>
      </c>
      <c r="J241" s="17">
        <v>0</v>
      </c>
      <c r="K241" s="17">
        <f>'EWG-CCP-127 (1)'!L54</f>
        <v>66.666666666666657</v>
      </c>
      <c r="L241" s="17">
        <v>0</v>
      </c>
      <c r="M241" s="17">
        <f>'EWG-CCP-127 (1)'!K54</f>
        <v>0</v>
      </c>
      <c r="N241" s="17">
        <v>0</v>
      </c>
      <c r="O241" s="17">
        <v>0</v>
      </c>
      <c r="P241" s="17">
        <v>0</v>
      </c>
      <c r="Q241" s="17">
        <v>0</v>
      </c>
      <c r="R241" s="17">
        <v>0</v>
      </c>
      <c r="S241" s="41">
        <v>0</v>
      </c>
      <c r="T241" s="41">
        <v>0</v>
      </c>
      <c r="U241" s="17">
        <v>0</v>
      </c>
      <c r="V241" s="17">
        <v>0</v>
      </c>
      <c r="W241" s="17">
        <v>0</v>
      </c>
      <c r="X241" s="17">
        <v>0</v>
      </c>
      <c r="Y241" s="17">
        <v>0</v>
      </c>
      <c r="Z241" s="17">
        <v>0</v>
      </c>
      <c r="AA241" s="17">
        <v>0</v>
      </c>
      <c r="AB241" s="41">
        <v>0</v>
      </c>
      <c r="AC241" s="50">
        <f>'EWG-CCP-127 (1)'!E54</f>
        <v>8</v>
      </c>
      <c r="AD241" s="42" t="s">
        <v>3</v>
      </c>
      <c r="AE241" s="43">
        <f t="shared" si="3"/>
        <v>99.999999999999986</v>
      </c>
    </row>
    <row r="242" spans="1:31" x14ac:dyDescent="0.25">
      <c r="A242" s="129"/>
      <c r="B242" s="49" t="str">
        <f>'EWG-CCP-127 (1)'!B55</f>
        <v>a)</v>
      </c>
      <c r="C242" s="17">
        <v>0</v>
      </c>
      <c r="D242" s="17">
        <f>'EWG-CCP-127 (1)'!M55</f>
        <v>30.03003003003003</v>
      </c>
      <c r="E242" s="17">
        <v>0</v>
      </c>
      <c r="F242" s="17">
        <v>0</v>
      </c>
      <c r="G242" s="17">
        <v>0</v>
      </c>
      <c r="H242" s="17">
        <v>0</v>
      </c>
      <c r="I242" s="17">
        <v>0</v>
      </c>
      <c r="J242" s="17">
        <v>0</v>
      </c>
      <c r="K242" s="17">
        <f>'EWG-CCP-127 (1)'!L55</f>
        <v>69.969969969969966</v>
      </c>
      <c r="L242" s="17">
        <v>0</v>
      </c>
      <c r="M242" s="17">
        <f>'EWG-CCP-127 (1)'!K55</f>
        <v>0</v>
      </c>
      <c r="N242" s="17">
        <v>0</v>
      </c>
      <c r="O242" s="17">
        <v>0</v>
      </c>
      <c r="P242" s="17">
        <v>0</v>
      </c>
      <c r="Q242" s="17">
        <v>0</v>
      </c>
      <c r="R242" s="17">
        <v>0</v>
      </c>
      <c r="S242" s="41">
        <v>0</v>
      </c>
      <c r="T242" s="41">
        <v>0</v>
      </c>
      <c r="U242" s="17">
        <v>0</v>
      </c>
      <c r="V242" s="17">
        <v>0</v>
      </c>
      <c r="W242" s="17">
        <v>0</v>
      </c>
      <c r="X242" s="17">
        <v>0</v>
      </c>
      <c r="Y242" s="17">
        <v>0</v>
      </c>
      <c r="Z242" s="17">
        <v>0</v>
      </c>
      <c r="AA242" s="17">
        <v>0</v>
      </c>
      <c r="AB242" s="41">
        <v>0</v>
      </c>
      <c r="AC242" s="50">
        <f>'EWG-CCP-127 (1)'!E55</f>
        <v>2.9000000000000004</v>
      </c>
      <c r="AD242" s="42" t="s">
        <v>3</v>
      </c>
      <c r="AE242" s="43">
        <f t="shared" si="3"/>
        <v>100</v>
      </c>
    </row>
    <row r="243" spans="1:31" x14ac:dyDescent="0.25">
      <c r="A243" s="129"/>
      <c r="B243" s="49">
        <f>'EWG-CCP-127 (1)'!B56</f>
        <v>1</v>
      </c>
      <c r="C243" s="17">
        <v>0</v>
      </c>
      <c r="D243" s="17">
        <f>'EWG-CCP-127 (1)'!M56</f>
        <v>62.5</v>
      </c>
      <c r="E243" s="17">
        <v>0</v>
      </c>
      <c r="F243" s="17">
        <v>0</v>
      </c>
      <c r="G243" s="17">
        <v>0</v>
      </c>
      <c r="H243" s="17">
        <v>0</v>
      </c>
      <c r="I243" s="17">
        <v>0</v>
      </c>
      <c r="J243" s="17">
        <v>0</v>
      </c>
      <c r="K243" s="17">
        <f>'EWG-CCP-127 (1)'!L56</f>
        <v>6.25</v>
      </c>
      <c r="L243" s="17">
        <v>0</v>
      </c>
      <c r="M243" s="17">
        <f>'EWG-CCP-127 (1)'!K56</f>
        <v>31.25</v>
      </c>
      <c r="N243" s="17">
        <v>0</v>
      </c>
      <c r="O243" s="17">
        <v>0</v>
      </c>
      <c r="P243" s="17">
        <v>0</v>
      </c>
      <c r="Q243" s="17">
        <v>0</v>
      </c>
      <c r="R243" s="17">
        <v>0</v>
      </c>
      <c r="S243" s="41">
        <v>0</v>
      </c>
      <c r="T243" s="41">
        <v>0</v>
      </c>
      <c r="U243" s="17">
        <v>0</v>
      </c>
      <c r="V243" s="17">
        <v>0</v>
      </c>
      <c r="W243" s="17">
        <v>0</v>
      </c>
      <c r="X243" s="17">
        <v>0</v>
      </c>
      <c r="Y243" s="17">
        <v>0</v>
      </c>
      <c r="Z243" s="17">
        <v>0</v>
      </c>
      <c r="AA243" s="17">
        <v>0</v>
      </c>
      <c r="AB243" s="41">
        <v>0</v>
      </c>
      <c r="AC243" s="50">
        <f>'EWG-CCP-127 (1)'!E56</f>
        <v>11</v>
      </c>
      <c r="AD243" s="42" t="s">
        <v>3</v>
      </c>
      <c r="AE243" s="43">
        <f t="shared" si="3"/>
        <v>100</v>
      </c>
    </row>
    <row r="244" spans="1:31" x14ac:dyDescent="0.25">
      <c r="A244" s="129"/>
      <c r="B244" s="49">
        <f>'EWG-CCP-127 (1)'!B57</f>
        <v>2</v>
      </c>
      <c r="C244" s="17">
        <v>0</v>
      </c>
      <c r="D244" s="17">
        <f>'EWG-CCP-127 (1)'!M57</f>
        <v>58.82352941176471</v>
      </c>
      <c r="E244" s="17">
        <v>0</v>
      </c>
      <c r="F244" s="17">
        <v>0</v>
      </c>
      <c r="G244" s="17">
        <v>0</v>
      </c>
      <c r="H244" s="17">
        <v>0</v>
      </c>
      <c r="I244" s="17">
        <v>0</v>
      </c>
      <c r="J244" s="17">
        <v>0</v>
      </c>
      <c r="K244" s="17">
        <f>'EWG-CCP-127 (1)'!L57</f>
        <v>11.764705882352942</v>
      </c>
      <c r="L244" s="17">
        <v>0</v>
      </c>
      <c r="M244" s="17">
        <f>'EWG-CCP-127 (1)'!K57</f>
        <v>29.411764705882355</v>
      </c>
      <c r="N244" s="17">
        <v>0</v>
      </c>
      <c r="O244" s="17">
        <v>0</v>
      </c>
      <c r="P244" s="17">
        <v>0</v>
      </c>
      <c r="Q244" s="17">
        <v>0</v>
      </c>
      <c r="R244" s="17">
        <v>0</v>
      </c>
      <c r="S244" s="41">
        <v>0</v>
      </c>
      <c r="T244" s="41">
        <v>0</v>
      </c>
      <c r="U244" s="17">
        <v>0</v>
      </c>
      <c r="V244" s="17">
        <v>0</v>
      </c>
      <c r="W244" s="17">
        <v>0</v>
      </c>
      <c r="X244" s="17">
        <v>0</v>
      </c>
      <c r="Y244" s="17">
        <v>0</v>
      </c>
      <c r="Z244" s="17">
        <v>0</v>
      </c>
      <c r="AA244" s="17">
        <v>0</v>
      </c>
      <c r="AB244" s="41">
        <v>0</v>
      </c>
      <c r="AC244" s="50">
        <f>'EWG-CCP-127 (1)'!E57</f>
        <v>21</v>
      </c>
      <c r="AD244" s="42" t="s">
        <v>3</v>
      </c>
      <c r="AE244" s="43">
        <f t="shared" si="3"/>
        <v>100</v>
      </c>
    </row>
    <row r="245" spans="1:31" x14ac:dyDescent="0.25">
      <c r="A245" s="129"/>
      <c r="B245" s="49">
        <f>'EWG-CCP-127 (1)'!B58</f>
        <v>3</v>
      </c>
      <c r="C245" s="17">
        <v>0</v>
      </c>
      <c r="D245" s="17">
        <f>'EWG-CCP-127 (1)'!M58</f>
        <v>54.644808743169392</v>
      </c>
      <c r="E245" s="17">
        <v>0</v>
      </c>
      <c r="F245" s="17">
        <v>0</v>
      </c>
      <c r="G245" s="17">
        <v>0</v>
      </c>
      <c r="H245" s="17">
        <v>0</v>
      </c>
      <c r="I245" s="17">
        <v>0</v>
      </c>
      <c r="J245" s="17">
        <v>0</v>
      </c>
      <c r="K245" s="17">
        <f>'EWG-CCP-127 (1)'!L58</f>
        <v>18.032786885245901</v>
      </c>
      <c r="L245" s="17">
        <v>0</v>
      </c>
      <c r="M245" s="17">
        <f>'EWG-CCP-127 (1)'!K58</f>
        <v>27.322404371584696</v>
      </c>
      <c r="N245" s="17">
        <v>0</v>
      </c>
      <c r="O245" s="17">
        <v>0</v>
      </c>
      <c r="P245" s="17">
        <v>0</v>
      </c>
      <c r="Q245" s="17">
        <v>0</v>
      </c>
      <c r="R245" s="17">
        <v>0</v>
      </c>
      <c r="S245" s="41">
        <v>0</v>
      </c>
      <c r="T245" s="41">
        <v>0</v>
      </c>
      <c r="U245" s="17">
        <v>0</v>
      </c>
      <c r="V245" s="17">
        <v>0</v>
      </c>
      <c r="W245" s="17">
        <v>0</v>
      </c>
      <c r="X245" s="17">
        <v>0</v>
      </c>
      <c r="Y245" s="17">
        <v>0</v>
      </c>
      <c r="Z245" s="17">
        <v>0</v>
      </c>
      <c r="AA245" s="17">
        <v>0</v>
      </c>
      <c r="AB245" s="41">
        <v>0</v>
      </c>
      <c r="AC245" s="50">
        <f>'EWG-CCP-127 (1)'!E58</f>
        <v>33</v>
      </c>
      <c r="AD245" s="42" t="s">
        <v>3</v>
      </c>
      <c r="AE245" s="43">
        <f t="shared" si="3"/>
        <v>99.999999999999986</v>
      </c>
    </row>
    <row r="246" spans="1:31" x14ac:dyDescent="0.25">
      <c r="A246" s="129"/>
      <c r="B246" s="49">
        <f>'EWG-CCP-127 (1)'!B59</f>
        <v>4</v>
      </c>
      <c r="C246" s="17">
        <v>0</v>
      </c>
      <c r="D246" s="17">
        <f>'EWG-CCP-127 (1)'!M59</f>
        <v>50</v>
      </c>
      <c r="E246" s="17">
        <v>0</v>
      </c>
      <c r="F246" s="17">
        <v>0</v>
      </c>
      <c r="G246" s="17">
        <v>0</v>
      </c>
      <c r="H246" s="17">
        <v>0</v>
      </c>
      <c r="I246" s="17">
        <v>0</v>
      </c>
      <c r="J246" s="17">
        <v>0</v>
      </c>
      <c r="K246" s="17">
        <f>'EWG-CCP-127 (1)'!L59</f>
        <v>25</v>
      </c>
      <c r="L246" s="17">
        <v>0</v>
      </c>
      <c r="M246" s="17">
        <f>'EWG-CCP-127 (1)'!K59</f>
        <v>25</v>
      </c>
      <c r="N246" s="17">
        <v>0</v>
      </c>
      <c r="O246" s="17">
        <v>0</v>
      </c>
      <c r="P246" s="17">
        <v>0</v>
      </c>
      <c r="Q246" s="17">
        <v>0</v>
      </c>
      <c r="R246" s="17">
        <v>0</v>
      </c>
      <c r="S246" s="41">
        <v>0</v>
      </c>
      <c r="T246" s="41">
        <v>0</v>
      </c>
      <c r="U246" s="17">
        <v>0</v>
      </c>
      <c r="V246" s="17">
        <v>0</v>
      </c>
      <c r="W246" s="17">
        <v>0</v>
      </c>
      <c r="X246" s="17">
        <v>0</v>
      </c>
      <c r="Y246" s="17">
        <v>0</v>
      </c>
      <c r="Z246" s="17">
        <v>0</v>
      </c>
      <c r="AA246" s="17">
        <v>0</v>
      </c>
      <c r="AB246" s="41">
        <v>0</v>
      </c>
      <c r="AC246" s="50">
        <f>'EWG-CCP-127 (1)'!E59</f>
        <v>45</v>
      </c>
      <c r="AD246" s="42" t="s">
        <v>3</v>
      </c>
      <c r="AE246" s="43">
        <f t="shared" si="3"/>
        <v>100</v>
      </c>
    </row>
    <row r="247" spans="1:31" x14ac:dyDescent="0.25">
      <c r="A247" s="129"/>
      <c r="B247" s="49">
        <f>'EWG-CCP-127 (1)'!B60</f>
        <v>5</v>
      </c>
      <c r="C247" s="17">
        <v>0</v>
      </c>
      <c r="D247" s="17">
        <f>'EWG-CCP-127 (1)'!M60</f>
        <v>47.619047619047613</v>
      </c>
      <c r="E247" s="17">
        <v>0</v>
      </c>
      <c r="F247" s="17">
        <v>0</v>
      </c>
      <c r="G247" s="17">
        <v>0</v>
      </c>
      <c r="H247" s="17">
        <v>0</v>
      </c>
      <c r="I247" s="17">
        <v>0</v>
      </c>
      <c r="J247" s="17">
        <v>0</v>
      </c>
      <c r="K247" s="17">
        <f>'EWG-CCP-127 (1)'!L60</f>
        <v>28.571428571428569</v>
      </c>
      <c r="L247" s="17">
        <v>0</v>
      </c>
      <c r="M247" s="17">
        <f>'EWG-CCP-127 (1)'!K60</f>
        <v>23.809523809523807</v>
      </c>
      <c r="N247" s="17">
        <v>0</v>
      </c>
      <c r="O247" s="17">
        <v>0</v>
      </c>
      <c r="P247" s="17">
        <v>0</v>
      </c>
      <c r="Q247" s="17">
        <v>0</v>
      </c>
      <c r="R247" s="17">
        <v>0</v>
      </c>
      <c r="S247" s="41">
        <v>0</v>
      </c>
      <c r="T247" s="41">
        <v>0</v>
      </c>
      <c r="U247" s="17">
        <v>0</v>
      </c>
      <c r="V247" s="17">
        <v>0</v>
      </c>
      <c r="W247" s="17">
        <v>0</v>
      </c>
      <c r="X247" s="17">
        <v>0</v>
      </c>
      <c r="Y247" s="17">
        <v>0</v>
      </c>
      <c r="Z247" s="17">
        <v>0</v>
      </c>
      <c r="AA247" s="17">
        <v>0</v>
      </c>
      <c r="AB247" s="41">
        <v>0</v>
      </c>
      <c r="AC247" s="50">
        <f>'EWG-CCP-127 (1)'!E60</f>
        <v>50</v>
      </c>
      <c r="AD247" s="42" t="s">
        <v>3</v>
      </c>
      <c r="AE247" s="43">
        <f t="shared" si="3"/>
        <v>99.999999999999986</v>
      </c>
    </row>
    <row r="248" spans="1:31" x14ac:dyDescent="0.25">
      <c r="A248" s="129"/>
      <c r="B248" s="49">
        <f>'EWG-CCP-127 (1)'!B61</f>
        <v>6</v>
      </c>
      <c r="C248" s="17">
        <v>0</v>
      </c>
      <c r="D248" s="17">
        <f>'EWG-CCP-127 (1)'!M61</f>
        <v>45.454545454545453</v>
      </c>
      <c r="E248" s="17">
        <v>0</v>
      </c>
      <c r="F248" s="17">
        <v>0</v>
      </c>
      <c r="G248" s="17">
        <v>0</v>
      </c>
      <c r="H248" s="17">
        <v>0</v>
      </c>
      <c r="I248" s="17">
        <v>0</v>
      </c>
      <c r="J248" s="17">
        <v>0</v>
      </c>
      <c r="K248" s="17">
        <f>'EWG-CCP-127 (1)'!L61</f>
        <v>31.818181818181813</v>
      </c>
      <c r="L248" s="17">
        <v>0</v>
      </c>
      <c r="M248" s="17">
        <f>'EWG-CCP-127 (1)'!K61</f>
        <v>22.727272727272727</v>
      </c>
      <c r="N248" s="17">
        <v>0</v>
      </c>
      <c r="O248" s="17">
        <v>0</v>
      </c>
      <c r="P248" s="17">
        <v>0</v>
      </c>
      <c r="Q248" s="17">
        <v>0</v>
      </c>
      <c r="R248" s="17">
        <v>0</v>
      </c>
      <c r="S248" s="41">
        <v>0</v>
      </c>
      <c r="T248" s="41">
        <v>0</v>
      </c>
      <c r="U248" s="17">
        <v>0</v>
      </c>
      <c r="V248" s="17">
        <v>0</v>
      </c>
      <c r="W248" s="17">
        <v>0</v>
      </c>
      <c r="X248" s="17">
        <v>0</v>
      </c>
      <c r="Y248" s="17">
        <v>0</v>
      </c>
      <c r="Z248" s="17">
        <v>0</v>
      </c>
      <c r="AA248" s="17">
        <v>0</v>
      </c>
      <c r="AB248" s="41">
        <v>0</v>
      </c>
      <c r="AC248" s="50">
        <f>'EWG-CCP-127 (1)'!E61</f>
        <v>49</v>
      </c>
      <c r="AD248" s="42" t="s">
        <v>3</v>
      </c>
      <c r="AE248" s="43">
        <f t="shared" si="3"/>
        <v>100</v>
      </c>
    </row>
    <row r="249" spans="1:31" x14ac:dyDescent="0.25">
      <c r="B249" s="49">
        <f>'EWG-CCP-127 (1)'!B62</f>
        <v>7</v>
      </c>
      <c r="C249" s="17">
        <v>0</v>
      </c>
      <c r="D249" s="17">
        <f>'EWG-CCP-127 (1)'!M62</f>
        <v>43.478260869565219</v>
      </c>
      <c r="E249" s="17">
        <v>0</v>
      </c>
      <c r="F249" s="17">
        <v>0</v>
      </c>
      <c r="G249" s="17">
        <v>0</v>
      </c>
      <c r="H249" s="17">
        <v>0</v>
      </c>
      <c r="I249" s="17">
        <v>0</v>
      </c>
      <c r="J249" s="17">
        <v>0</v>
      </c>
      <c r="K249" s="17">
        <f>'EWG-CCP-127 (1)'!L62</f>
        <v>34.782608695652179</v>
      </c>
      <c r="L249" s="17">
        <v>0</v>
      </c>
      <c r="M249" s="17">
        <f>'EWG-CCP-127 (1)'!K62</f>
        <v>21.739130434782609</v>
      </c>
      <c r="N249" s="17">
        <v>0</v>
      </c>
      <c r="O249" s="17">
        <v>0</v>
      </c>
      <c r="P249" s="17">
        <v>0</v>
      </c>
      <c r="Q249" s="17">
        <v>0</v>
      </c>
      <c r="R249" s="17">
        <v>0</v>
      </c>
      <c r="S249" s="41">
        <v>0</v>
      </c>
      <c r="T249" s="41">
        <v>0</v>
      </c>
      <c r="U249" s="17">
        <v>0</v>
      </c>
      <c r="V249" s="17">
        <v>0</v>
      </c>
      <c r="W249" s="17">
        <v>0</v>
      </c>
      <c r="X249" s="17">
        <v>0</v>
      </c>
      <c r="Y249" s="17">
        <v>0</v>
      </c>
      <c r="Z249" s="17">
        <v>0</v>
      </c>
      <c r="AA249" s="17">
        <v>0</v>
      </c>
      <c r="AB249" s="41">
        <v>0</v>
      </c>
      <c r="AC249" s="50">
        <f>'EWG-CCP-127 (1)'!E62</f>
        <v>47</v>
      </c>
      <c r="AD249" s="42" t="s">
        <v>3</v>
      </c>
      <c r="AE249" s="43">
        <f t="shared" si="3"/>
        <v>100.00000000000001</v>
      </c>
    </row>
    <row r="250" spans="1:31" x14ac:dyDescent="0.25">
      <c r="B250" s="49">
        <f>'EWG-CCP-127 (1)'!B63</f>
        <v>8</v>
      </c>
      <c r="C250" s="17">
        <v>0</v>
      </c>
      <c r="D250" s="17">
        <f>'EWG-CCP-127 (1)'!M63</f>
        <v>41.666666666666671</v>
      </c>
      <c r="E250" s="17">
        <v>0</v>
      </c>
      <c r="F250" s="17">
        <v>0</v>
      </c>
      <c r="G250" s="17">
        <v>0</v>
      </c>
      <c r="H250" s="17">
        <v>0</v>
      </c>
      <c r="I250" s="17">
        <v>0</v>
      </c>
      <c r="J250" s="17">
        <v>0</v>
      </c>
      <c r="K250" s="17">
        <f>'EWG-CCP-127 (1)'!L63</f>
        <v>37.5</v>
      </c>
      <c r="L250" s="17">
        <v>0</v>
      </c>
      <c r="M250" s="17">
        <f>'EWG-CCP-127 (1)'!K63</f>
        <v>20.833333333333336</v>
      </c>
      <c r="N250" s="17">
        <v>0</v>
      </c>
      <c r="O250" s="17">
        <v>0</v>
      </c>
      <c r="P250" s="17">
        <v>0</v>
      </c>
      <c r="Q250" s="17">
        <v>0</v>
      </c>
      <c r="R250" s="17">
        <v>0</v>
      </c>
      <c r="S250" s="41">
        <v>0</v>
      </c>
      <c r="T250" s="41">
        <v>0</v>
      </c>
      <c r="U250" s="17">
        <v>0</v>
      </c>
      <c r="V250" s="17">
        <v>0</v>
      </c>
      <c r="W250" s="17">
        <v>0</v>
      </c>
      <c r="X250" s="17">
        <v>0</v>
      </c>
      <c r="Y250" s="17">
        <v>0</v>
      </c>
      <c r="Z250" s="17">
        <v>0</v>
      </c>
      <c r="AA250" s="17">
        <v>0</v>
      </c>
      <c r="AB250" s="41">
        <v>0</v>
      </c>
      <c r="AC250" s="50">
        <f>'EWG-CCP-127 (1)'!E63</f>
        <v>45</v>
      </c>
      <c r="AD250" s="42" t="s">
        <v>3</v>
      </c>
      <c r="AE250" s="43">
        <f t="shared" si="3"/>
        <v>100</v>
      </c>
    </row>
    <row r="251" spans="1:31" x14ac:dyDescent="0.25">
      <c r="B251" s="49">
        <f>'EWG-CCP-127 (1)'!B64</f>
        <v>9</v>
      </c>
      <c r="C251" s="17">
        <v>0</v>
      </c>
      <c r="D251" s="17">
        <f>'EWG-CCP-127 (1)'!M64</f>
        <v>40</v>
      </c>
      <c r="E251" s="17">
        <v>0</v>
      </c>
      <c r="F251" s="17">
        <v>0</v>
      </c>
      <c r="G251" s="17">
        <v>0</v>
      </c>
      <c r="H251" s="17">
        <v>0</v>
      </c>
      <c r="I251" s="17">
        <v>0</v>
      </c>
      <c r="J251" s="17">
        <v>0</v>
      </c>
      <c r="K251" s="17">
        <f>'EWG-CCP-127 (1)'!L64</f>
        <v>40</v>
      </c>
      <c r="L251" s="17">
        <v>0</v>
      </c>
      <c r="M251" s="17">
        <f>'EWG-CCP-127 (1)'!K64</f>
        <v>20</v>
      </c>
      <c r="N251" s="17">
        <v>0</v>
      </c>
      <c r="O251" s="17">
        <v>0</v>
      </c>
      <c r="P251" s="17">
        <v>0</v>
      </c>
      <c r="Q251" s="17">
        <v>0</v>
      </c>
      <c r="R251" s="17">
        <v>0</v>
      </c>
      <c r="S251" s="41">
        <v>0</v>
      </c>
      <c r="T251" s="41">
        <v>0</v>
      </c>
      <c r="U251" s="17">
        <v>0</v>
      </c>
      <c r="V251" s="17">
        <v>0</v>
      </c>
      <c r="W251" s="17">
        <v>0</v>
      </c>
      <c r="X251" s="17">
        <v>0</v>
      </c>
      <c r="Y251" s="17">
        <v>0</v>
      </c>
      <c r="Z251" s="17">
        <v>0</v>
      </c>
      <c r="AA251" s="17">
        <v>0</v>
      </c>
      <c r="AB251" s="41">
        <v>0</v>
      </c>
      <c r="AC251" s="50">
        <f>'EWG-CCP-127 (1)'!E64</f>
        <v>41</v>
      </c>
      <c r="AD251" s="42" t="s">
        <v>3</v>
      </c>
      <c r="AE251" s="43">
        <f t="shared" si="3"/>
        <v>100</v>
      </c>
    </row>
    <row r="252" spans="1:31" x14ac:dyDescent="0.25">
      <c r="B252" s="49">
        <f>'EWG-CCP-127 (1)'!B65</f>
        <v>10</v>
      </c>
      <c r="C252" s="17">
        <v>0</v>
      </c>
      <c r="D252" s="17">
        <f>'EWG-CCP-127 (1)'!M65</f>
        <v>47.393364928909946</v>
      </c>
      <c r="E252" s="17">
        <v>0</v>
      </c>
      <c r="F252" s="17">
        <v>0</v>
      </c>
      <c r="G252" s="17">
        <v>0</v>
      </c>
      <c r="H252" s="17">
        <v>0</v>
      </c>
      <c r="I252" s="17">
        <v>0</v>
      </c>
      <c r="J252" s="17">
        <v>0</v>
      </c>
      <c r="K252" s="17">
        <f>'EWG-CCP-127 (1)'!L65</f>
        <v>5.213270142180094</v>
      </c>
      <c r="L252" s="17">
        <v>0</v>
      </c>
      <c r="M252" s="17">
        <f>'EWG-CCP-127 (1)'!K65</f>
        <v>47.393364928909946</v>
      </c>
      <c r="N252" s="17">
        <v>0</v>
      </c>
      <c r="O252" s="17">
        <v>0</v>
      </c>
      <c r="P252" s="17">
        <v>0</v>
      </c>
      <c r="Q252" s="17">
        <v>0</v>
      </c>
      <c r="R252" s="17">
        <v>0</v>
      </c>
      <c r="S252" s="41">
        <v>0</v>
      </c>
      <c r="T252" s="41">
        <v>0</v>
      </c>
      <c r="U252" s="17">
        <v>0</v>
      </c>
      <c r="V252" s="17">
        <v>0</v>
      </c>
      <c r="W252" s="17">
        <v>0</v>
      </c>
      <c r="X252" s="17">
        <v>0</v>
      </c>
      <c r="Y252" s="17">
        <v>0</v>
      </c>
      <c r="Z252" s="17">
        <v>0</v>
      </c>
      <c r="AA252" s="17">
        <v>0</v>
      </c>
      <c r="AB252" s="41">
        <v>0</v>
      </c>
      <c r="AC252" s="50">
        <f>'EWG-CCP-127 (1)'!E65</f>
        <v>12</v>
      </c>
      <c r="AD252" s="42" t="s">
        <v>3</v>
      </c>
      <c r="AE252" s="43">
        <f t="shared" si="3"/>
        <v>99.999999999999986</v>
      </c>
    </row>
    <row r="253" spans="1:31" x14ac:dyDescent="0.25">
      <c r="B253" s="49">
        <f>'EWG-CCP-127 (1)'!B66</f>
        <v>11</v>
      </c>
      <c r="C253" s="17">
        <v>0</v>
      </c>
      <c r="D253" s="17">
        <f>'EWG-CCP-127 (1)'!M66</f>
        <v>45.454545454545453</v>
      </c>
      <c r="E253" s="17">
        <v>0</v>
      </c>
      <c r="F253" s="17">
        <v>0</v>
      </c>
      <c r="G253" s="17">
        <v>0</v>
      </c>
      <c r="H253" s="17">
        <v>0</v>
      </c>
      <c r="I253" s="17">
        <v>0</v>
      </c>
      <c r="J253" s="17">
        <v>0</v>
      </c>
      <c r="K253" s="17">
        <f>'EWG-CCP-127 (1)'!L66</f>
        <v>9.0909090909090917</v>
      </c>
      <c r="L253" s="17">
        <v>0</v>
      </c>
      <c r="M253" s="17">
        <f>'EWG-CCP-127 (1)'!K66</f>
        <v>45.454545454545453</v>
      </c>
      <c r="N253" s="17">
        <v>0</v>
      </c>
      <c r="O253" s="17">
        <v>0</v>
      </c>
      <c r="P253" s="17">
        <v>0</v>
      </c>
      <c r="Q253" s="17">
        <v>0</v>
      </c>
      <c r="R253" s="17">
        <v>0</v>
      </c>
      <c r="S253" s="41">
        <v>0</v>
      </c>
      <c r="T253" s="41">
        <v>0</v>
      </c>
      <c r="U253" s="17">
        <v>0</v>
      </c>
      <c r="V253" s="17">
        <v>0</v>
      </c>
      <c r="W253" s="17">
        <v>0</v>
      </c>
      <c r="X253" s="17">
        <v>0</v>
      </c>
      <c r="Y253" s="17">
        <v>0</v>
      </c>
      <c r="Z253" s="17">
        <v>0</v>
      </c>
      <c r="AA253" s="17">
        <v>0</v>
      </c>
      <c r="AB253" s="41">
        <v>0</v>
      </c>
      <c r="AC253" s="50">
        <f>'EWG-CCP-127 (1)'!E66</f>
        <v>22</v>
      </c>
      <c r="AD253" s="42" t="s">
        <v>3</v>
      </c>
      <c r="AE253" s="43">
        <f t="shared" si="3"/>
        <v>100</v>
      </c>
    </row>
    <row r="254" spans="1:31" x14ac:dyDescent="0.25">
      <c r="B254" s="49">
        <f>'EWG-CCP-127 (1)'!B67</f>
        <v>12</v>
      </c>
      <c r="C254" s="17">
        <v>0</v>
      </c>
      <c r="D254" s="17">
        <f>'EWG-CCP-127 (1)'!M67</f>
        <v>42.918454935622321</v>
      </c>
      <c r="E254" s="17">
        <v>0</v>
      </c>
      <c r="F254" s="17">
        <v>0</v>
      </c>
      <c r="G254" s="17">
        <v>0</v>
      </c>
      <c r="H254" s="17">
        <v>0</v>
      </c>
      <c r="I254" s="17">
        <v>0</v>
      </c>
      <c r="J254" s="17">
        <v>0</v>
      </c>
      <c r="K254" s="17">
        <f>'EWG-CCP-127 (1)'!L67</f>
        <v>14.163090128755366</v>
      </c>
      <c r="L254" s="17">
        <v>0</v>
      </c>
      <c r="M254" s="17">
        <f>'EWG-CCP-127 (1)'!K67</f>
        <v>42.918454935622321</v>
      </c>
      <c r="N254" s="17">
        <v>0</v>
      </c>
      <c r="O254" s="17">
        <v>0</v>
      </c>
      <c r="P254" s="17">
        <v>0</v>
      </c>
      <c r="Q254" s="17">
        <v>0</v>
      </c>
      <c r="R254" s="17">
        <v>0</v>
      </c>
      <c r="S254" s="41">
        <v>0</v>
      </c>
      <c r="T254" s="41">
        <v>0</v>
      </c>
      <c r="U254" s="17">
        <v>0</v>
      </c>
      <c r="V254" s="17">
        <v>0</v>
      </c>
      <c r="W254" s="17">
        <v>0</v>
      </c>
      <c r="X254" s="17">
        <v>0</v>
      </c>
      <c r="Y254" s="17">
        <v>0</v>
      </c>
      <c r="Z254" s="17">
        <v>0</v>
      </c>
      <c r="AA254" s="17">
        <v>0</v>
      </c>
      <c r="AB254" s="41">
        <v>0</v>
      </c>
      <c r="AC254" s="50">
        <f>'EWG-CCP-127 (1)'!E67</f>
        <v>35</v>
      </c>
      <c r="AD254" s="42" t="s">
        <v>3</v>
      </c>
      <c r="AE254" s="43">
        <f t="shared" si="3"/>
        <v>100</v>
      </c>
    </row>
    <row r="255" spans="1:31" x14ac:dyDescent="0.25">
      <c r="B255" s="49">
        <f>'EWG-CCP-127 (1)'!B68</f>
        <v>13</v>
      </c>
      <c r="C255" s="17">
        <v>0</v>
      </c>
      <c r="D255" s="17">
        <f>'EWG-CCP-127 (1)'!M68</f>
        <v>40</v>
      </c>
      <c r="E255" s="17">
        <v>0</v>
      </c>
      <c r="F255" s="17">
        <v>0</v>
      </c>
      <c r="G255" s="17">
        <v>0</v>
      </c>
      <c r="H255" s="17">
        <v>0</v>
      </c>
      <c r="I255" s="17">
        <v>0</v>
      </c>
      <c r="J255" s="17">
        <v>0</v>
      </c>
      <c r="K255" s="17">
        <f>'EWG-CCP-127 (1)'!L68</f>
        <v>20</v>
      </c>
      <c r="L255" s="17">
        <v>0</v>
      </c>
      <c r="M255" s="17">
        <f>'EWG-CCP-127 (1)'!K68</f>
        <v>40</v>
      </c>
      <c r="N255" s="17">
        <v>0</v>
      </c>
      <c r="O255" s="17">
        <v>0</v>
      </c>
      <c r="P255" s="17">
        <v>0</v>
      </c>
      <c r="Q255" s="17">
        <v>0</v>
      </c>
      <c r="R255" s="17">
        <v>0</v>
      </c>
      <c r="S255" s="41">
        <v>0</v>
      </c>
      <c r="T255" s="41">
        <v>0</v>
      </c>
      <c r="U255" s="17">
        <v>0</v>
      </c>
      <c r="V255" s="17">
        <v>0</v>
      </c>
      <c r="W255" s="17">
        <v>0</v>
      </c>
      <c r="X255" s="17">
        <v>0</v>
      </c>
      <c r="Y255" s="17">
        <v>0</v>
      </c>
      <c r="Z255" s="17">
        <v>0</v>
      </c>
      <c r="AA255" s="17">
        <v>0</v>
      </c>
      <c r="AB255" s="41">
        <v>0</v>
      </c>
      <c r="AC255" s="50">
        <f>'EWG-CCP-127 (1)'!E68</f>
        <v>45</v>
      </c>
      <c r="AD255" s="42" t="s">
        <v>3</v>
      </c>
      <c r="AE255" s="43">
        <f t="shared" si="3"/>
        <v>100</v>
      </c>
    </row>
    <row r="256" spans="1:31" x14ac:dyDescent="0.25">
      <c r="B256" s="49">
        <f>'EWG-CCP-127 (1)'!B69</f>
        <v>14</v>
      </c>
      <c r="C256" s="17">
        <v>0</v>
      </c>
      <c r="D256" s="17">
        <f>'EWG-CCP-127 (1)'!M69</f>
        <v>38.46153846153846</v>
      </c>
      <c r="E256" s="17">
        <v>0</v>
      </c>
      <c r="F256" s="17">
        <v>0</v>
      </c>
      <c r="G256" s="17">
        <v>0</v>
      </c>
      <c r="H256" s="17">
        <v>0</v>
      </c>
      <c r="I256" s="17">
        <v>0</v>
      </c>
      <c r="J256" s="17">
        <v>0</v>
      </c>
      <c r="K256" s="17">
        <f>'EWG-CCP-127 (1)'!L69</f>
        <v>23.076923076923077</v>
      </c>
      <c r="L256" s="17">
        <v>0</v>
      </c>
      <c r="M256" s="17">
        <f>'EWG-CCP-127 (1)'!K69</f>
        <v>38.46153846153846</v>
      </c>
      <c r="N256" s="17">
        <v>0</v>
      </c>
      <c r="O256" s="17">
        <v>0</v>
      </c>
      <c r="P256" s="17">
        <v>0</v>
      </c>
      <c r="Q256" s="17">
        <v>0</v>
      </c>
      <c r="R256" s="17">
        <v>0</v>
      </c>
      <c r="S256" s="41">
        <v>0</v>
      </c>
      <c r="T256" s="41">
        <v>0</v>
      </c>
      <c r="U256" s="17">
        <v>0</v>
      </c>
      <c r="V256" s="17">
        <v>0</v>
      </c>
      <c r="W256" s="17">
        <v>0</v>
      </c>
      <c r="X256" s="17">
        <v>0</v>
      </c>
      <c r="Y256" s="17">
        <v>0</v>
      </c>
      <c r="Z256" s="17">
        <v>0</v>
      </c>
      <c r="AA256" s="17">
        <v>0</v>
      </c>
      <c r="AB256" s="41">
        <v>0</v>
      </c>
      <c r="AC256" s="50">
        <f>'EWG-CCP-127 (1)'!E69</f>
        <v>54</v>
      </c>
      <c r="AD256" s="42" t="s">
        <v>3</v>
      </c>
      <c r="AE256" s="43">
        <f t="shared" si="3"/>
        <v>100</v>
      </c>
    </row>
    <row r="257" spans="2:31" x14ac:dyDescent="0.25">
      <c r="B257" s="49">
        <f>'EWG-CCP-127 (1)'!B70</f>
        <v>15</v>
      </c>
      <c r="C257" s="17">
        <v>0</v>
      </c>
      <c r="D257" s="17">
        <f>'EWG-CCP-127 (1)'!M70</f>
        <v>37.037037037037038</v>
      </c>
      <c r="E257" s="17">
        <v>0</v>
      </c>
      <c r="F257" s="17">
        <v>0</v>
      </c>
      <c r="G257" s="17">
        <v>0</v>
      </c>
      <c r="H257" s="17">
        <v>0</v>
      </c>
      <c r="I257" s="17">
        <v>0</v>
      </c>
      <c r="J257" s="17">
        <v>0</v>
      </c>
      <c r="K257" s="17">
        <f>'EWG-CCP-127 (1)'!L70</f>
        <v>25.925925925925924</v>
      </c>
      <c r="L257" s="17">
        <v>0</v>
      </c>
      <c r="M257" s="17">
        <f>'EWG-CCP-127 (1)'!K70</f>
        <v>37.037037037037038</v>
      </c>
      <c r="N257" s="17">
        <v>0</v>
      </c>
      <c r="O257" s="17">
        <v>0</v>
      </c>
      <c r="P257" s="17">
        <v>0</v>
      </c>
      <c r="Q257" s="17">
        <v>0</v>
      </c>
      <c r="R257" s="17">
        <v>0</v>
      </c>
      <c r="S257" s="41">
        <v>0</v>
      </c>
      <c r="T257" s="41">
        <v>0</v>
      </c>
      <c r="U257" s="17">
        <v>0</v>
      </c>
      <c r="V257" s="17">
        <v>0</v>
      </c>
      <c r="W257" s="17">
        <v>0</v>
      </c>
      <c r="X257" s="17">
        <v>0</v>
      </c>
      <c r="Y257" s="17">
        <v>0</v>
      </c>
      <c r="Z257" s="17">
        <v>0</v>
      </c>
      <c r="AA257" s="17">
        <v>0</v>
      </c>
      <c r="AB257" s="41">
        <v>0</v>
      </c>
      <c r="AC257" s="50">
        <f>'EWG-CCP-127 (1)'!E70</f>
        <v>55.000000000000007</v>
      </c>
      <c r="AD257" s="42" t="s">
        <v>3</v>
      </c>
      <c r="AE257" s="43">
        <f t="shared" si="3"/>
        <v>100</v>
      </c>
    </row>
    <row r="258" spans="2:31" x14ac:dyDescent="0.25">
      <c r="B258" s="49">
        <f>'EWG-CCP-127 (1)'!B71</f>
        <v>16</v>
      </c>
      <c r="C258" s="17">
        <v>0</v>
      </c>
      <c r="D258" s="17">
        <f>'EWG-CCP-127 (1)'!M71</f>
        <v>35.714285714285715</v>
      </c>
      <c r="E258" s="17">
        <v>0</v>
      </c>
      <c r="F258" s="17">
        <v>0</v>
      </c>
      <c r="G258" s="17">
        <v>0</v>
      </c>
      <c r="H258" s="17">
        <v>0</v>
      </c>
      <c r="I258" s="17">
        <v>0</v>
      </c>
      <c r="J258" s="17">
        <v>0</v>
      </c>
      <c r="K258" s="17">
        <f>'EWG-CCP-127 (1)'!L71</f>
        <v>28.571428571428577</v>
      </c>
      <c r="L258" s="17">
        <v>0</v>
      </c>
      <c r="M258" s="17">
        <f>'EWG-CCP-127 (1)'!K71</f>
        <v>35.714285714285715</v>
      </c>
      <c r="N258" s="17">
        <v>0</v>
      </c>
      <c r="O258" s="17">
        <v>0</v>
      </c>
      <c r="P258" s="17">
        <v>0</v>
      </c>
      <c r="Q258" s="17">
        <v>0</v>
      </c>
      <c r="R258" s="17">
        <v>0</v>
      </c>
      <c r="S258" s="41">
        <v>0</v>
      </c>
      <c r="T258" s="41">
        <v>0</v>
      </c>
      <c r="U258" s="17">
        <v>0</v>
      </c>
      <c r="V258" s="17">
        <v>0</v>
      </c>
      <c r="W258" s="17">
        <v>0</v>
      </c>
      <c r="X258" s="17">
        <v>0</v>
      </c>
      <c r="Y258" s="17">
        <v>0</v>
      </c>
      <c r="Z258" s="17">
        <v>0</v>
      </c>
      <c r="AA258" s="17">
        <v>0</v>
      </c>
      <c r="AB258" s="41">
        <v>0</v>
      </c>
      <c r="AC258" s="50">
        <f>'EWG-CCP-127 (1)'!E71</f>
        <v>54</v>
      </c>
      <c r="AD258" s="42" t="s">
        <v>3</v>
      </c>
      <c r="AE258" s="43">
        <f t="shared" si="3"/>
        <v>100</v>
      </c>
    </row>
    <row r="259" spans="2:31" x14ac:dyDescent="0.25">
      <c r="B259" s="49">
        <f>'EWG-CCP-127 (1)'!B72</f>
        <v>17</v>
      </c>
      <c r="C259" s="17">
        <v>0</v>
      </c>
      <c r="D259" s="17">
        <f>'EWG-CCP-127 (1)'!M72</f>
        <v>34.482758620689658</v>
      </c>
      <c r="E259" s="17">
        <v>0</v>
      </c>
      <c r="F259" s="17">
        <v>0</v>
      </c>
      <c r="G259" s="17">
        <v>0</v>
      </c>
      <c r="H259" s="17">
        <v>0</v>
      </c>
      <c r="I259" s="17">
        <v>0</v>
      </c>
      <c r="J259" s="17">
        <v>0</v>
      </c>
      <c r="K259" s="17">
        <f>'EWG-CCP-127 (1)'!L72</f>
        <v>31.03448275862069</v>
      </c>
      <c r="L259" s="17">
        <v>0</v>
      </c>
      <c r="M259" s="17">
        <f>'EWG-CCP-127 (1)'!K72</f>
        <v>34.482758620689658</v>
      </c>
      <c r="N259" s="17">
        <v>0</v>
      </c>
      <c r="O259" s="17">
        <v>0</v>
      </c>
      <c r="P259" s="17">
        <v>0</v>
      </c>
      <c r="Q259" s="17">
        <v>0</v>
      </c>
      <c r="R259" s="17">
        <v>0</v>
      </c>
      <c r="S259" s="41">
        <v>0</v>
      </c>
      <c r="T259" s="41">
        <v>0</v>
      </c>
      <c r="U259" s="17">
        <v>0</v>
      </c>
      <c r="V259" s="17">
        <v>0</v>
      </c>
      <c r="W259" s="17">
        <v>0</v>
      </c>
      <c r="X259" s="17">
        <v>0</v>
      </c>
      <c r="Y259" s="17">
        <v>0</v>
      </c>
      <c r="Z259" s="17">
        <v>0</v>
      </c>
      <c r="AA259" s="17">
        <v>0</v>
      </c>
      <c r="AB259" s="41">
        <v>0</v>
      </c>
      <c r="AC259" s="50">
        <f>'EWG-CCP-127 (1)'!E72</f>
        <v>54</v>
      </c>
      <c r="AD259" s="42" t="s">
        <v>3</v>
      </c>
      <c r="AE259" s="43">
        <f t="shared" si="3"/>
        <v>100</v>
      </c>
    </row>
    <row r="260" spans="2:31" x14ac:dyDescent="0.25">
      <c r="B260" s="49">
        <f>'EWG-CCP-127 (1)'!B73</f>
        <v>18</v>
      </c>
      <c r="C260" s="17">
        <v>0</v>
      </c>
      <c r="D260" s="17">
        <f>'EWG-CCP-127 (1)'!M73</f>
        <v>33.333333333333329</v>
      </c>
      <c r="E260" s="17">
        <v>0</v>
      </c>
      <c r="F260" s="17">
        <v>0</v>
      </c>
      <c r="G260" s="17">
        <v>0</v>
      </c>
      <c r="H260" s="17">
        <v>0</v>
      </c>
      <c r="I260" s="17">
        <v>0</v>
      </c>
      <c r="J260" s="17">
        <v>0</v>
      </c>
      <c r="K260" s="17">
        <f>'EWG-CCP-127 (1)'!L73</f>
        <v>33.333333333333329</v>
      </c>
      <c r="L260" s="17">
        <v>0</v>
      </c>
      <c r="M260" s="17">
        <f>'EWG-CCP-127 (1)'!K73</f>
        <v>33.333333333333329</v>
      </c>
      <c r="N260" s="17">
        <v>0</v>
      </c>
      <c r="O260" s="17">
        <v>0</v>
      </c>
      <c r="P260" s="17">
        <v>0</v>
      </c>
      <c r="Q260" s="17">
        <v>0</v>
      </c>
      <c r="R260" s="17">
        <v>0</v>
      </c>
      <c r="S260" s="41">
        <v>0</v>
      </c>
      <c r="T260" s="41">
        <v>0</v>
      </c>
      <c r="U260" s="17">
        <v>0</v>
      </c>
      <c r="V260" s="17">
        <v>0</v>
      </c>
      <c r="W260" s="17">
        <v>0</v>
      </c>
      <c r="X260" s="17">
        <v>0</v>
      </c>
      <c r="Y260" s="17">
        <v>0</v>
      </c>
      <c r="Z260" s="17">
        <v>0</v>
      </c>
      <c r="AA260" s="17">
        <v>0</v>
      </c>
      <c r="AB260" s="41">
        <v>0</v>
      </c>
      <c r="AC260" s="50">
        <f>'EWG-CCP-127 (1)'!E73</f>
        <v>51</v>
      </c>
      <c r="AD260" s="42" t="s">
        <v>3</v>
      </c>
      <c r="AE260" s="43">
        <f t="shared" ref="AE260:AE323" si="4">SUM(C260:AB260)</f>
        <v>99.999999999999986</v>
      </c>
    </row>
    <row r="261" spans="2:31" x14ac:dyDescent="0.25">
      <c r="B261" s="49">
        <f>'EWG-CCP-127 (1)'!B74</f>
        <v>19</v>
      </c>
      <c r="C261" s="17">
        <v>0</v>
      </c>
      <c r="D261" s="17">
        <f>'EWG-CCP-127 (1)'!M74</f>
        <v>30.303030303030305</v>
      </c>
      <c r="E261" s="17">
        <v>0</v>
      </c>
      <c r="F261" s="17">
        <v>0</v>
      </c>
      <c r="G261" s="17">
        <v>0</v>
      </c>
      <c r="H261" s="17">
        <v>0</v>
      </c>
      <c r="I261" s="17">
        <v>0</v>
      </c>
      <c r="J261" s="17">
        <v>0</v>
      </c>
      <c r="K261" s="17">
        <f>'EWG-CCP-127 (1)'!L74</f>
        <v>39.393939393939398</v>
      </c>
      <c r="L261" s="17">
        <v>0</v>
      </c>
      <c r="M261" s="17">
        <f>'EWG-CCP-127 (1)'!K74</f>
        <v>30.303030303030305</v>
      </c>
      <c r="N261" s="17">
        <v>0</v>
      </c>
      <c r="O261" s="17">
        <v>0</v>
      </c>
      <c r="P261" s="17">
        <v>0</v>
      </c>
      <c r="Q261" s="17">
        <v>0</v>
      </c>
      <c r="R261" s="17">
        <v>0</v>
      </c>
      <c r="S261" s="41">
        <v>0</v>
      </c>
      <c r="T261" s="41">
        <v>0</v>
      </c>
      <c r="U261" s="17">
        <v>0</v>
      </c>
      <c r="V261" s="17">
        <v>0</v>
      </c>
      <c r="W261" s="17">
        <v>0</v>
      </c>
      <c r="X261" s="17">
        <v>0</v>
      </c>
      <c r="Y261" s="17">
        <v>0</v>
      </c>
      <c r="Z261" s="17">
        <v>0</v>
      </c>
      <c r="AA261" s="17">
        <v>0</v>
      </c>
      <c r="AB261" s="41">
        <v>0</v>
      </c>
      <c r="AC261" s="50">
        <f>'EWG-CCP-127 (1)'!E74</f>
        <v>47</v>
      </c>
      <c r="AD261" s="42" t="s">
        <v>3</v>
      </c>
      <c r="AE261" s="43">
        <f t="shared" si="4"/>
        <v>100</v>
      </c>
    </row>
    <row r="262" spans="2:31" x14ac:dyDescent="0.25">
      <c r="B262" s="49">
        <f>'EWG-CCP-127 (1)'!B75</f>
        <v>20</v>
      </c>
      <c r="C262" s="17">
        <v>0</v>
      </c>
      <c r="D262" s="17">
        <f>'EWG-CCP-127 (1)'!M75</f>
        <v>21.739130434782609</v>
      </c>
      <c r="E262" s="17">
        <v>0</v>
      </c>
      <c r="F262" s="17">
        <v>0</v>
      </c>
      <c r="G262" s="17">
        <v>0</v>
      </c>
      <c r="H262" s="17">
        <v>0</v>
      </c>
      <c r="I262" s="17">
        <v>0</v>
      </c>
      <c r="J262" s="17">
        <v>0</v>
      </c>
      <c r="K262" s="17">
        <f>'EWG-CCP-127 (1)'!L75</f>
        <v>34.782608695652179</v>
      </c>
      <c r="L262" s="17">
        <v>0</v>
      </c>
      <c r="M262" s="17">
        <f>'EWG-CCP-127 (1)'!K75</f>
        <v>43.478260869565219</v>
      </c>
      <c r="N262" s="17">
        <v>0</v>
      </c>
      <c r="O262" s="17">
        <v>0</v>
      </c>
      <c r="P262" s="17">
        <v>0</v>
      </c>
      <c r="Q262" s="17">
        <v>0</v>
      </c>
      <c r="R262" s="17">
        <v>0</v>
      </c>
      <c r="S262" s="41">
        <v>0</v>
      </c>
      <c r="T262" s="41">
        <v>0</v>
      </c>
      <c r="U262" s="17">
        <v>0</v>
      </c>
      <c r="V262" s="17">
        <v>0</v>
      </c>
      <c r="W262" s="17">
        <v>0</v>
      </c>
      <c r="X262" s="17">
        <v>0</v>
      </c>
      <c r="Y262" s="17">
        <v>0</v>
      </c>
      <c r="Z262" s="17">
        <v>0</v>
      </c>
      <c r="AA262" s="17">
        <v>0</v>
      </c>
      <c r="AB262" s="41">
        <v>0</v>
      </c>
      <c r="AC262" s="50">
        <f>'EWG-CCP-127 (1)'!E75</f>
        <v>38</v>
      </c>
      <c r="AD262" s="42" t="s">
        <v>3</v>
      </c>
      <c r="AE262" s="43">
        <f t="shared" si="4"/>
        <v>100</v>
      </c>
    </row>
    <row r="263" spans="2:31" x14ac:dyDescent="0.25">
      <c r="B263" s="49">
        <f>'EWG-CCP-127 (1)'!B76</f>
        <v>21</v>
      </c>
      <c r="C263" s="17">
        <v>0</v>
      </c>
      <c r="D263" s="17">
        <f>'EWG-CCP-127 (1)'!M76</f>
        <v>31.25</v>
      </c>
      <c r="E263" s="17">
        <v>0</v>
      </c>
      <c r="F263" s="17">
        <v>0</v>
      </c>
      <c r="G263" s="17">
        <v>0</v>
      </c>
      <c r="H263" s="17">
        <v>0</v>
      </c>
      <c r="I263" s="17">
        <v>0</v>
      </c>
      <c r="J263" s="17">
        <v>0</v>
      </c>
      <c r="K263" s="17">
        <f>'EWG-CCP-127 (1)'!L76</f>
        <v>6.25</v>
      </c>
      <c r="L263" s="17">
        <v>0</v>
      </c>
      <c r="M263" s="17">
        <f>'EWG-CCP-127 (1)'!K76</f>
        <v>62.5</v>
      </c>
      <c r="N263" s="17">
        <v>0</v>
      </c>
      <c r="O263" s="17">
        <v>0</v>
      </c>
      <c r="P263" s="17">
        <v>0</v>
      </c>
      <c r="Q263" s="17">
        <v>0</v>
      </c>
      <c r="R263" s="17">
        <v>0</v>
      </c>
      <c r="S263" s="41">
        <v>0</v>
      </c>
      <c r="T263" s="41">
        <v>0</v>
      </c>
      <c r="U263" s="17">
        <v>0</v>
      </c>
      <c r="V263" s="17">
        <v>0</v>
      </c>
      <c r="W263" s="17">
        <v>0</v>
      </c>
      <c r="X263" s="17">
        <v>0</v>
      </c>
      <c r="Y263" s="17">
        <v>0</v>
      </c>
      <c r="Z263" s="17">
        <v>0</v>
      </c>
      <c r="AA263" s="17">
        <v>0</v>
      </c>
      <c r="AB263" s="41">
        <v>0</v>
      </c>
      <c r="AC263" s="50">
        <f>'EWG-CCP-127 (1)'!E76</f>
        <v>20</v>
      </c>
      <c r="AD263" s="42" t="s">
        <v>3</v>
      </c>
      <c r="AE263" s="43">
        <f t="shared" si="4"/>
        <v>100</v>
      </c>
    </row>
    <row r="264" spans="2:31" x14ac:dyDescent="0.25">
      <c r="B264" s="49">
        <f>'EWG-CCP-127 (1)'!B77</f>
        <v>22</v>
      </c>
      <c r="C264" s="17">
        <v>0</v>
      </c>
      <c r="D264" s="17">
        <f>'EWG-CCP-127 (1)'!M77</f>
        <v>30.03003003003003</v>
      </c>
      <c r="E264" s="17">
        <v>0</v>
      </c>
      <c r="F264" s="17">
        <v>0</v>
      </c>
      <c r="G264" s="17">
        <v>0</v>
      </c>
      <c r="H264" s="17">
        <v>0</v>
      </c>
      <c r="I264" s="17">
        <v>0</v>
      </c>
      <c r="J264" s="17">
        <v>0</v>
      </c>
      <c r="K264" s="17">
        <f>'EWG-CCP-127 (1)'!L77</f>
        <v>9.9099099099099099</v>
      </c>
      <c r="L264" s="17">
        <v>0</v>
      </c>
      <c r="M264" s="17">
        <f>'EWG-CCP-127 (1)'!K77</f>
        <v>60.06006006006006</v>
      </c>
      <c r="N264" s="17">
        <v>0</v>
      </c>
      <c r="O264" s="17">
        <v>0</v>
      </c>
      <c r="P264" s="17">
        <v>0</v>
      </c>
      <c r="Q264" s="17">
        <v>0</v>
      </c>
      <c r="R264" s="17">
        <v>0</v>
      </c>
      <c r="S264" s="41">
        <v>0</v>
      </c>
      <c r="T264" s="41">
        <v>0</v>
      </c>
      <c r="U264" s="17">
        <v>0</v>
      </c>
      <c r="V264" s="17">
        <v>0</v>
      </c>
      <c r="W264" s="17">
        <v>0</v>
      </c>
      <c r="X264" s="17">
        <v>0</v>
      </c>
      <c r="Y264" s="17">
        <v>0</v>
      </c>
      <c r="Z264" s="17">
        <v>0</v>
      </c>
      <c r="AA264" s="17">
        <v>0</v>
      </c>
      <c r="AB264" s="41">
        <v>0</v>
      </c>
      <c r="AC264" s="50">
        <f>'EWG-CCP-127 (1)'!E77</f>
        <v>31</v>
      </c>
      <c r="AD264" s="42" t="s">
        <v>3</v>
      </c>
      <c r="AE264" s="43">
        <f t="shared" si="4"/>
        <v>100</v>
      </c>
    </row>
    <row r="265" spans="2:31" x14ac:dyDescent="0.25">
      <c r="B265" s="49">
        <f>'EWG-CCP-127 (1)'!B78</f>
        <v>23</v>
      </c>
      <c r="C265" s="17">
        <v>0</v>
      </c>
      <c r="D265" s="17">
        <f>'EWG-CCP-127 (1)'!M78</f>
        <v>28.571428571428569</v>
      </c>
      <c r="E265" s="17">
        <v>0</v>
      </c>
      <c r="F265" s="17">
        <v>0</v>
      </c>
      <c r="G265" s="17">
        <v>0</v>
      </c>
      <c r="H265" s="17">
        <v>0</v>
      </c>
      <c r="I265" s="17">
        <v>0</v>
      </c>
      <c r="J265" s="17">
        <v>0</v>
      </c>
      <c r="K265" s="17">
        <f>'EWG-CCP-127 (1)'!L78</f>
        <v>14.285714285714285</v>
      </c>
      <c r="L265" s="17">
        <v>0</v>
      </c>
      <c r="M265" s="17">
        <f>'EWG-CCP-127 (1)'!K78</f>
        <v>57.142857142857139</v>
      </c>
      <c r="N265" s="17">
        <v>0</v>
      </c>
      <c r="O265" s="17">
        <v>0</v>
      </c>
      <c r="P265" s="17">
        <v>0</v>
      </c>
      <c r="Q265" s="17">
        <v>0</v>
      </c>
      <c r="R265" s="17">
        <v>0</v>
      </c>
      <c r="S265" s="41">
        <v>0</v>
      </c>
      <c r="T265" s="41">
        <v>0</v>
      </c>
      <c r="U265" s="17">
        <v>0</v>
      </c>
      <c r="V265" s="17">
        <v>0</v>
      </c>
      <c r="W265" s="17">
        <v>0</v>
      </c>
      <c r="X265" s="17">
        <v>0</v>
      </c>
      <c r="Y265" s="17">
        <v>0</v>
      </c>
      <c r="Z265" s="17">
        <v>0</v>
      </c>
      <c r="AA265" s="17">
        <v>0</v>
      </c>
      <c r="AB265" s="41">
        <v>0</v>
      </c>
      <c r="AC265" s="50">
        <f>'EWG-CCP-127 (1)'!E78</f>
        <v>45</v>
      </c>
      <c r="AD265" s="42" t="s">
        <v>3</v>
      </c>
      <c r="AE265" s="43">
        <f t="shared" si="4"/>
        <v>100</v>
      </c>
    </row>
    <row r="266" spans="2:31" x14ac:dyDescent="0.25">
      <c r="B266" s="49">
        <f>'EWG-CCP-127 (1)'!B79</f>
        <v>24</v>
      </c>
      <c r="C266" s="17">
        <v>0</v>
      </c>
      <c r="D266" s="17">
        <f>'EWG-CCP-127 (1)'!M79</f>
        <v>27.777777777777779</v>
      </c>
      <c r="E266" s="17">
        <v>0</v>
      </c>
      <c r="F266" s="17">
        <v>0</v>
      </c>
      <c r="G266" s="17">
        <v>0</v>
      </c>
      <c r="H266" s="17">
        <v>0</v>
      </c>
      <c r="I266" s="17">
        <v>0</v>
      </c>
      <c r="J266" s="17">
        <v>0</v>
      </c>
      <c r="K266" s="17">
        <f>'EWG-CCP-127 (1)'!L79</f>
        <v>16.666666666666664</v>
      </c>
      <c r="L266" s="17">
        <v>0</v>
      </c>
      <c r="M266" s="17">
        <f>'EWG-CCP-127 (1)'!K79</f>
        <v>55.555555555555557</v>
      </c>
      <c r="N266" s="17">
        <v>0</v>
      </c>
      <c r="O266" s="17">
        <v>0</v>
      </c>
      <c r="P266" s="17">
        <v>0</v>
      </c>
      <c r="Q266" s="17">
        <v>0</v>
      </c>
      <c r="R266" s="17">
        <v>0</v>
      </c>
      <c r="S266" s="41">
        <v>0</v>
      </c>
      <c r="T266" s="41">
        <v>0</v>
      </c>
      <c r="U266" s="17">
        <v>0</v>
      </c>
      <c r="V266" s="17">
        <v>0</v>
      </c>
      <c r="W266" s="17">
        <v>0</v>
      </c>
      <c r="X266" s="17">
        <v>0</v>
      </c>
      <c r="Y266" s="17">
        <v>0</v>
      </c>
      <c r="Z266" s="17">
        <v>0</v>
      </c>
      <c r="AA266" s="17">
        <v>0</v>
      </c>
      <c r="AB266" s="41">
        <v>0</v>
      </c>
      <c r="AC266" s="50">
        <f>'EWG-CCP-127 (1)'!E79</f>
        <v>55.000000000000007</v>
      </c>
      <c r="AD266" s="42" t="s">
        <v>3</v>
      </c>
      <c r="AE266" s="43">
        <f t="shared" si="4"/>
        <v>100</v>
      </c>
    </row>
    <row r="267" spans="2:31" x14ac:dyDescent="0.25">
      <c r="B267" s="49">
        <f>'EWG-CCP-127 (1)'!B80</f>
        <v>25</v>
      </c>
      <c r="C267" s="17">
        <v>0</v>
      </c>
      <c r="D267" s="17">
        <f>'EWG-CCP-127 (1)'!M80</f>
        <v>27.027027027027025</v>
      </c>
      <c r="E267" s="17">
        <v>0</v>
      </c>
      <c r="F267" s="17">
        <v>0</v>
      </c>
      <c r="G267" s="17">
        <v>0</v>
      </c>
      <c r="H267" s="17">
        <v>0</v>
      </c>
      <c r="I267" s="17">
        <v>0</v>
      </c>
      <c r="J267" s="17">
        <v>0</v>
      </c>
      <c r="K267" s="17">
        <f>'EWG-CCP-127 (1)'!L80</f>
        <v>18.918918918918916</v>
      </c>
      <c r="L267" s="17">
        <v>0</v>
      </c>
      <c r="M267" s="17">
        <f>'EWG-CCP-127 (1)'!K80</f>
        <v>54.054054054054049</v>
      </c>
      <c r="N267" s="17">
        <v>0</v>
      </c>
      <c r="O267" s="17">
        <v>0</v>
      </c>
      <c r="P267" s="17">
        <v>0</v>
      </c>
      <c r="Q267" s="17">
        <v>0</v>
      </c>
      <c r="R267" s="17">
        <v>0</v>
      </c>
      <c r="S267" s="41">
        <v>0</v>
      </c>
      <c r="T267" s="41">
        <v>0</v>
      </c>
      <c r="U267" s="17">
        <v>0</v>
      </c>
      <c r="V267" s="17">
        <v>0</v>
      </c>
      <c r="W267" s="17">
        <v>0</v>
      </c>
      <c r="X267" s="17">
        <v>0</v>
      </c>
      <c r="Y267" s="17">
        <v>0</v>
      </c>
      <c r="Z267" s="17">
        <v>0</v>
      </c>
      <c r="AA267" s="17">
        <v>0</v>
      </c>
      <c r="AB267" s="41">
        <v>0</v>
      </c>
      <c r="AC267" s="50">
        <f>'EWG-CCP-127 (1)'!E80</f>
        <v>61</v>
      </c>
      <c r="AD267" s="42" t="s">
        <v>3</v>
      </c>
      <c r="AE267" s="43">
        <f t="shared" si="4"/>
        <v>99.999999999999986</v>
      </c>
    </row>
    <row r="268" spans="2:31" x14ac:dyDescent="0.25">
      <c r="B268" s="49">
        <f>'EWG-CCP-127 (1)'!B81</f>
        <v>26</v>
      </c>
      <c r="C268" s="17">
        <v>0</v>
      </c>
      <c r="D268" s="17">
        <f>'EWG-CCP-127 (1)'!M81</f>
        <v>26.315789473684209</v>
      </c>
      <c r="E268" s="17">
        <v>0</v>
      </c>
      <c r="F268" s="17">
        <v>0</v>
      </c>
      <c r="G268" s="17">
        <v>0</v>
      </c>
      <c r="H268" s="17">
        <v>0</v>
      </c>
      <c r="I268" s="17">
        <v>0</v>
      </c>
      <c r="J268" s="17">
        <v>0</v>
      </c>
      <c r="K268" s="17">
        <f>'EWG-CCP-127 (1)'!L81</f>
        <v>21.05263157894737</v>
      </c>
      <c r="L268" s="17">
        <v>0</v>
      </c>
      <c r="M268" s="17">
        <f>'EWG-CCP-127 (1)'!K81</f>
        <v>52.631578947368418</v>
      </c>
      <c r="N268" s="17">
        <v>0</v>
      </c>
      <c r="O268" s="17">
        <v>0</v>
      </c>
      <c r="P268" s="17">
        <v>0</v>
      </c>
      <c r="Q268" s="17">
        <v>0</v>
      </c>
      <c r="R268" s="17">
        <v>0</v>
      </c>
      <c r="S268" s="41">
        <v>0</v>
      </c>
      <c r="T268" s="41">
        <v>0</v>
      </c>
      <c r="U268" s="17">
        <v>0</v>
      </c>
      <c r="V268" s="17">
        <v>0</v>
      </c>
      <c r="W268" s="17">
        <v>0</v>
      </c>
      <c r="X268" s="17">
        <v>0</v>
      </c>
      <c r="Y268" s="17">
        <v>0</v>
      </c>
      <c r="Z268" s="17">
        <v>0</v>
      </c>
      <c r="AA268" s="17">
        <v>0</v>
      </c>
      <c r="AB268" s="41">
        <v>0</v>
      </c>
      <c r="AC268" s="50">
        <f>'EWG-CCP-127 (1)'!E81</f>
        <v>60</v>
      </c>
      <c r="AD268" s="42" t="s">
        <v>3</v>
      </c>
      <c r="AE268" s="43">
        <f t="shared" si="4"/>
        <v>100</v>
      </c>
    </row>
    <row r="269" spans="2:31" x14ac:dyDescent="0.25">
      <c r="B269" s="49">
        <f>'EWG-CCP-127 (1)'!B82</f>
        <v>27</v>
      </c>
      <c r="C269" s="17">
        <v>0</v>
      </c>
      <c r="D269" s="17">
        <f>'EWG-CCP-127 (1)'!M82</f>
        <v>25.641025641025646</v>
      </c>
      <c r="E269" s="17">
        <v>0</v>
      </c>
      <c r="F269" s="17">
        <v>0</v>
      </c>
      <c r="G269" s="17">
        <v>0</v>
      </c>
      <c r="H269" s="17">
        <v>0</v>
      </c>
      <c r="I269" s="17">
        <v>0</v>
      </c>
      <c r="J269" s="17">
        <v>0</v>
      </c>
      <c r="K269" s="17">
        <f>'EWG-CCP-127 (1)'!L82</f>
        <v>23.076923076923077</v>
      </c>
      <c r="L269" s="17">
        <v>0</v>
      </c>
      <c r="M269" s="17">
        <f>'EWG-CCP-127 (1)'!K82</f>
        <v>51.282051282051292</v>
      </c>
      <c r="N269" s="17">
        <v>0</v>
      </c>
      <c r="O269" s="17">
        <v>0</v>
      </c>
      <c r="P269" s="17">
        <v>0</v>
      </c>
      <c r="Q269" s="17">
        <v>0</v>
      </c>
      <c r="R269" s="17">
        <v>0</v>
      </c>
      <c r="S269" s="41">
        <v>0</v>
      </c>
      <c r="T269" s="41">
        <v>0</v>
      </c>
      <c r="U269" s="17">
        <v>0</v>
      </c>
      <c r="V269" s="17">
        <v>0</v>
      </c>
      <c r="W269" s="17">
        <v>0</v>
      </c>
      <c r="X269" s="17">
        <v>0</v>
      </c>
      <c r="Y269" s="17">
        <v>0</v>
      </c>
      <c r="Z269" s="17">
        <v>0</v>
      </c>
      <c r="AA269" s="17">
        <v>0</v>
      </c>
      <c r="AB269" s="41">
        <v>0</v>
      </c>
      <c r="AC269" s="50">
        <f>'EWG-CCP-127 (1)'!E82</f>
        <v>60</v>
      </c>
      <c r="AD269" s="42" t="s">
        <v>3</v>
      </c>
      <c r="AE269" s="43">
        <f t="shared" si="4"/>
        <v>100.00000000000001</v>
      </c>
    </row>
    <row r="270" spans="2:31" x14ac:dyDescent="0.25">
      <c r="B270" s="61">
        <f>'EWG-CCP-127 (1)'!B83</f>
        <v>28</v>
      </c>
      <c r="C270" s="17">
        <v>0</v>
      </c>
      <c r="D270" s="17">
        <f>'EWG-CCP-127 (1)'!M83</f>
        <v>25</v>
      </c>
      <c r="E270" s="17">
        <v>0</v>
      </c>
      <c r="F270" s="17">
        <v>0</v>
      </c>
      <c r="G270" s="17">
        <v>0</v>
      </c>
      <c r="H270" s="17">
        <v>0</v>
      </c>
      <c r="I270" s="17">
        <v>0</v>
      </c>
      <c r="J270" s="17">
        <v>0</v>
      </c>
      <c r="K270" s="17">
        <f>'EWG-CCP-127 (1)'!L83</f>
        <v>25</v>
      </c>
      <c r="L270" s="17">
        <v>0</v>
      </c>
      <c r="M270" s="17">
        <f>'EWG-CCP-127 (1)'!K83</f>
        <v>50</v>
      </c>
      <c r="N270" s="17">
        <v>0</v>
      </c>
      <c r="O270" s="17">
        <v>0</v>
      </c>
      <c r="P270" s="17">
        <v>0</v>
      </c>
      <c r="Q270" s="17">
        <v>0</v>
      </c>
      <c r="R270" s="17">
        <v>0</v>
      </c>
      <c r="S270" s="41">
        <v>0</v>
      </c>
      <c r="T270" s="41">
        <v>0</v>
      </c>
      <c r="U270" s="17">
        <v>0</v>
      </c>
      <c r="V270" s="17">
        <v>0</v>
      </c>
      <c r="W270" s="17">
        <v>0</v>
      </c>
      <c r="X270" s="17">
        <v>0</v>
      </c>
      <c r="Y270" s="17">
        <v>0</v>
      </c>
      <c r="Z270" s="17">
        <v>0</v>
      </c>
      <c r="AA270" s="17">
        <v>0</v>
      </c>
      <c r="AB270" s="41">
        <v>0</v>
      </c>
      <c r="AC270" s="50">
        <f>'EWG-CCP-127 (1)'!E83</f>
        <v>57.999999999999993</v>
      </c>
      <c r="AD270" s="42" t="s">
        <v>3</v>
      </c>
      <c r="AE270" s="43">
        <f t="shared" si="4"/>
        <v>100</v>
      </c>
    </row>
    <row r="271" spans="2:31" x14ac:dyDescent="0.25">
      <c r="B271" s="49">
        <f>'EWG-CCP-127 (1)'!B84</f>
        <v>29</v>
      </c>
      <c r="C271" s="17">
        <v>0</v>
      </c>
      <c r="D271" s="17">
        <f>'EWG-CCP-127 (1)'!M84</f>
        <v>22.222222222222221</v>
      </c>
      <c r="E271" s="17">
        <v>0</v>
      </c>
      <c r="F271" s="17">
        <v>0</v>
      </c>
      <c r="G271" s="17">
        <v>0</v>
      </c>
      <c r="H271" s="17">
        <v>0</v>
      </c>
      <c r="I271" s="17">
        <v>0</v>
      </c>
      <c r="J271" s="17">
        <v>0</v>
      </c>
      <c r="K271" s="17">
        <f>'EWG-CCP-127 (1)'!L84</f>
        <v>33.333333333333329</v>
      </c>
      <c r="L271" s="17">
        <v>0</v>
      </c>
      <c r="M271" s="17">
        <f>'EWG-CCP-127 (1)'!K84</f>
        <v>44.444444444444443</v>
      </c>
      <c r="N271" s="17">
        <v>0</v>
      </c>
      <c r="O271" s="17">
        <v>0</v>
      </c>
      <c r="P271" s="17">
        <v>0</v>
      </c>
      <c r="Q271" s="17">
        <v>0</v>
      </c>
      <c r="R271" s="17">
        <v>0</v>
      </c>
      <c r="S271" s="41">
        <v>0</v>
      </c>
      <c r="T271" s="41">
        <v>0</v>
      </c>
      <c r="U271" s="17">
        <v>0</v>
      </c>
      <c r="V271" s="17">
        <v>0</v>
      </c>
      <c r="W271" s="17">
        <v>0</v>
      </c>
      <c r="X271" s="17">
        <v>0</v>
      </c>
      <c r="Y271" s="17">
        <v>0</v>
      </c>
      <c r="Z271" s="17">
        <v>0</v>
      </c>
      <c r="AA271" s="17">
        <v>0</v>
      </c>
      <c r="AB271" s="41">
        <v>0</v>
      </c>
      <c r="AC271" s="50">
        <f>'EWG-CCP-127 (1)'!E84</f>
        <v>53</v>
      </c>
      <c r="AD271" s="42" t="s">
        <v>3</v>
      </c>
      <c r="AE271" s="43">
        <f t="shared" si="4"/>
        <v>100</v>
      </c>
    </row>
    <row r="272" spans="2:31" x14ac:dyDescent="0.25">
      <c r="B272" s="49">
        <f>'EWG-CCP-127 (1)'!B85</f>
        <v>30</v>
      </c>
      <c r="C272" s="17">
        <v>0</v>
      </c>
      <c r="D272" s="17">
        <f>'EWG-CCP-127 (1)'!M85</f>
        <v>18.181818181818183</v>
      </c>
      <c r="E272" s="17">
        <v>0</v>
      </c>
      <c r="F272" s="17">
        <v>0</v>
      </c>
      <c r="G272" s="17">
        <v>0</v>
      </c>
      <c r="H272" s="17">
        <v>0</v>
      </c>
      <c r="I272" s="17">
        <v>0</v>
      </c>
      <c r="J272" s="17">
        <v>0</v>
      </c>
      <c r="K272" s="17">
        <f>'EWG-CCP-127 (1)'!L85</f>
        <v>45.454545454545453</v>
      </c>
      <c r="L272" s="17">
        <v>0</v>
      </c>
      <c r="M272" s="17">
        <f>'EWG-CCP-127 (1)'!K85</f>
        <v>36.363636363636367</v>
      </c>
      <c r="N272" s="17">
        <v>0</v>
      </c>
      <c r="O272" s="17">
        <v>0</v>
      </c>
      <c r="P272" s="17">
        <v>0</v>
      </c>
      <c r="Q272" s="17">
        <v>0</v>
      </c>
      <c r="R272" s="17">
        <v>0</v>
      </c>
      <c r="S272" s="41">
        <v>0</v>
      </c>
      <c r="T272" s="41">
        <v>0</v>
      </c>
      <c r="U272" s="17">
        <v>0</v>
      </c>
      <c r="V272" s="17">
        <v>0</v>
      </c>
      <c r="W272" s="17">
        <v>0</v>
      </c>
      <c r="X272" s="17">
        <v>0</v>
      </c>
      <c r="Y272" s="17">
        <v>0</v>
      </c>
      <c r="Z272" s="17">
        <v>0</v>
      </c>
      <c r="AA272" s="17">
        <v>0</v>
      </c>
      <c r="AB272" s="41">
        <v>0</v>
      </c>
      <c r="AC272" s="50">
        <f>'EWG-CCP-127 (1)'!E85</f>
        <v>39</v>
      </c>
      <c r="AD272" s="42" t="s">
        <v>3</v>
      </c>
      <c r="AE272" s="43">
        <f t="shared" si="4"/>
        <v>100</v>
      </c>
    </row>
    <row r="273" spans="1:36" x14ac:dyDescent="0.25">
      <c r="B273" s="49">
        <f>'EWG-CCP-127 (1)'!B86</f>
        <v>31</v>
      </c>
      <c r="C273" s="17">
        <v>0</v>
      </c>
      <c r="D273" s="17">
        <f>'EWG-CCP-127 (1)'!M86</f>
        <v>20.833333333333336</v>
      </c>
      <c r="E273" s="17">
        <v>0</v>
      </c>
      <c r="F273" s="17">
        <v>0</v>
      </c>
      <c r="G273" s="17">
        <v>0</v>
      </c>
      <c r="H273" s="17">
        <v>0</v>
      </c>
      <c r="I273" s="17">
        <v>0</v>
      </c>
      <c r="J273" s="17">
        <v>0</v>
      </c>
      <c r="K273" s="17">
        <f>'EWG-CCP-127 (1)'!L86</f>
        <v>16.666666666666668</v>
      </c>
      <c r="L273" s="17">
        <v>0</v>
      </c>
      <c r="M273" s="17">
        <f>'EWG-CCP-127 (1)'!K86</f>
        <v>62.5</v>
      </c>
      <c r="N273" s="17">
        <v>0</v>
      </c>
      <c r="O273" s="17">
        <v>0</v>
      </c>
      <c r="P273" s="17">
        <v>0</v>
      </c>
      <c r="Q273" s="17">
        <v>0</v>
      </c>
      <c r="R273" s="17">
        <v>0</v>
      </c>
      <c r="S273" s="41">
        <v>0</v>
      </c>
      <c r="T273" s="41">
        <v>0</v>
      </c>
      <c r="U273" s="17">
        <v>0</v>
      </c>
      <c r="V273" s="17">
        <v>0</v>
      </c>
      <c r="W273" s="17">
        <v>0</v>
      </c>
      <c r="X273" s="17">
        <v>0</v>
      </c>
      <c r="Y273" s="17">
        <v>0</v>
      </c>
      <c r="Z273" s="17">
        <v>0</v>
      </c>
      <c r="AA273" s="17">
        <v>0</v>
      </c>
      <c r="AB273" s="41">
        <v>0</v>
      </c>
      <c r="AC273" s="50">
        <f>'EWG-CCP-127 (1)'!E86</f>
        <v>65</v>
      </c>
      <c r="AD273" s="42" t="s">
        <v>3</v>
      </c>
      <c r="AE273" s="43">
        <f t="shared" si="4"/>
        <v>100</v>
      </c>
    </row>
    <row r="274" spans="1:36" x14ac:dyDescent="0.25">
      <c r="B274" s="49">
        <f>'EWG-CCP-127 (1)'!B87</f>
        <v>32</v>
      </c>
      <c r="C274" s="17">
        <v>0</v>
      </c>
      <c r="D274" s="17">
        <f>'EWG-CCP-127 (1)'!M87</f>
        <v>20.408163265306118</v>
      </c>
      <c r="E274" s="17">
        <v>0</v>
      </c>
      <c r="F274" s="17">
        <v>0</v>
      </c>
      <c r="G274" s="17">
        <v>0</v>
      </c>
      <c r="H274" s="17">
        <v>0</v>
      </c>
      <c r="I274" s="17">
        <v>0</v>
      </c>
      <c r="J274" s="17">
        <v>0</v>
      </c>
      <c r="K274" s="17">
        <f>'EWG-CCP-127 (1)'!L87</f>
        <v>18.367346938775508</v>
      </c>
      <c r="L274" s="17">
        <v>0</v>
      </c>
      <c r="M274" s="17">
        <f>'EWG-CCP-127 (1)'!K87</f>
        <v>61.224489795918359</v>
      </c>
      <c r="N274" s="17">
        <v>0</v>
      </c>
      <c r="O274" s="17">
        <v>0</v>
      </c>
      <c r="P274" s="17">
        <v>0</v>
      </c>
      <c r="Q274" s="17">
        <v>0</v>
      </c>
      <c r="R274" s="17">
        <v>0</v>
      </c>
      <c r="S274" s="41">
        <v>0</v>
      </c>
      <c r="T274" s="41">
        <v>0</v>
      </c>
      <c r="U274" s="17">
        <v>0</v>
      </c>
      <c r="V274" s="17">
        <v>0</v>
      </c>
      <c r="W274" s="17">
        <v>0</v>
      </c>
      <c r="X274" s="17">
        <v>0</v>
      </c>
      <c r="Y274" s="17">
        <v>0</v>
      </c>
      <c r="Z274" s="17">
        <v>0</v>
      </c>
      <c r="AA274" s="17">
        <v>0</v>
      </c>
      <c r="AB274" s="41">
        <v>0</v>
      </c>
      <c r="AC274" s="50">
        <f>'EWG-CCP-127 (1)'!E87</f>
        <v>64</v>
      </c>
      <c r="AD274" s="42" t="s">
        <v>3</v>
      </c>
      <c r="AE274" s="43">
        <f t="shared" si="4"/>
        <v>99.999999999999986</v>
      </c>
    </row>
    <row r="275" spans="1:36" x14ac:dyDescent="0.25">
      <c r="B275" s="49">
        <f>'EWG-CCP-127 (1)'!B88</f>
        <v>33</v>
      </c>
      <c r="C275" s="17">
        <v>0</v>
      </c>
      <c r="D275" s="17">
        <f>'EWG-CCP-127 (1)'!M88</f>
        <v>20</v>
      </c>
      <c r="E275" s="17">
        <v>0</v>
      </c>
      <c r="F275" s="17">
        <v>0</v>
      </c>
      <c r="G275" s="17">
        <v>0</v>
      </c>
      <c r="H275" s="17">
        <v>0</v>
      </c>
      <c r="I275" s="17">
        <v>0</v>
      </c>
      <c r="J275" s="17">
        <v>0</v>
      </c>
      <c r="K275" s="17">
        <f>'EWG-CCP-127 (1)'!L88</f>
        <v>20</v>
      </c>
      <c r="L275" s="17">
        <v>0</v>
      </c>
      <c r="M275" s="17">
        <f>'EWG-CCP-127 (1)'!K88</f>
        <v>60</v>
      </c>
      <c r="N275" s="17">
        <v>0</v>
      </c>
      <c r="O275" s="17">
        <v>0</v>
      </c>
      <c r="P275" s="17">
        <v>0</v>
      </c>
      <c r="Q275" s="17">
        <v>0</v>
      </c>
      <c r="R275" s="17">
        <v>0</v>
      </c>
      <c r="S275" s="41">
        <v>0</v>
      </c>
      <c r="T275" s="41">
        <v>0</v>
      </c>
      <c r="U275" s="17">
        <v>0</v>
      </c>
      <c r="V275" s="17">
        <v>0</v>
      </c>
      <c r="W275" s="17">
        <v>0</v>
      </c>
      <c r="X275" s="17">
        <v>0</v>
      </c>
      <c r="Y275" s="17">
        <v>0</v>
      </c>
      <c r="Z275" s="17">
        <v>0</v>
      </c>
      <c r="AA275" s="17">
        <v>0</v>
      </c>
      <c r="AB275" s="41">
        <v>0</v>
      </c>
      <c r="AC275" s="50">
        <f>'EWG-CCP-127 (1)'!E88</f>
        <v>64</v>
      </c>
      <c r="AD275" s="42" t="s">
        <v>3</v>
      </c>
      <c r="AE275" s="43">
        <f t="shared" si="4"/>
        <v>100</v>
      </c>
    </row>
    <row r="276" spans="1:36" x14ac:dyDescent="0.25">
      <c r="B276" s="49">
        <f>'EWG-CCP-127 (1)'!B89</f>
        <v>34</v>
      </c>
      <c r="C276" s="17">
        <v>0</v>
      </c>
      <c r="D276" s="17">
        <f>'EWG-CCP-127 (1)'!M89</f>
        <v>18.181818181818183</v>
      </c>
      <c r="E276" s="17">
        <v>0</v>
      </c>
      <c r="F276" s="17">
        <v>0</v>
      </c>
      <c r="G276" s="17">
        <v>0</v>
      </c>
      <c r="H276" s="17">
        <v>0</v>
      </c>
      <c r="I276" s="17">
        <v>0</v>
      </c>
      <c r="J276" s="17">
        <v>0</v>
      </c>
      <c r="K276" s="17">
        <f>'EWG-CCP-127 (1)'!L89</f>
        <v>27.27272727272727</v>
      </c>
      <c r="L276" s="17">
        <v>0</v>
      </c>
      <c r="M276" s="17">
        <f>'EWG-CCP-127 (1)'!K89</f>
        <v>54.54545454545454</v>
      </c>
      <c r="N276" s="17">
        <v>0</v>
      </c>
      <c r="O276" s="17">
        <v>0</v>
      </c>
      <c r="P276" s="17">
        <v>0</v>
      </c>
      <c r="Q276" s="17">
        <v>0</v>
      </c>
      <c r="R276" s="17">
        <v>0</v>
      </c>
      <c r="S276" s="41">
        <v>0</v>
      </c>
      <c r="T276" s="41">
        <v>0</v>
      </c>
      <c r="U276" s="17">
        <v>0</v>
      </c>
      <c r="V276" s="17">
        <v>0</v>
      </c>
      <c r="W276" s="17">
        <v>0</v>
      </c>
      <c r="X276" s="17">
        <v>0</v>
      </c>
      <c r="Y276" s="17">
        <v>0</v>
      </c>
      <c r="Z276" s="17">
        <v>0</v>
      </c>
      <c r="AA276" s="17">
        <v>0</v>
      </c>
      <c r="AB276" s="41">
        <v>0</v>
      </c>
      <c r="AC276" s="50">
        <f>'EWG-CCP-127 (1)'!E89</f>
        <v>61</v>
      </c>
      <c r="AD276" s="42" t="s">
        <v>3</v>
      </c>
      <c r="AE276" s="43">
        <f t="shared" si="4"/>
        <v>100</v>
      </c>
    </row>
    <row r="277" spans="1:36" x14ac:dyDescent="0.25">
      <c r="B277" s="49">
        <f>'EWG-CCP-127 (1)'!B90</f>
        <v>35</v>
      </c>
      <c r="C277" s="17">
        <v>0</v>
      </c>
      <c r="D277" s="17">
        <f>'EWG-CCP-127 (1)'!M90</f>
        <v>16.666666666666664</v>
      </c>
      <c r="E277" s="17">
        <v>0</v>
      </c>
      <c r="F277" s="17">
        <v>0</v>
      </c>
      <c r="G277" s="17">
        <v>0</v>
      </c>
      <c r="H277" s="17">
        <v>0</v>
      </c>
      <c r="I277" s="17">
        <v>0</v>
      </c>
      <c r="J277" s="17">
        <v>0</v>
      </c>
      <c r="K277" s="17">
        <f>'EWG-CCP-127 (1)'!L90</f>
        <v>33.333333333333329</v>
      </c>
      <c r="L277" s="17">
        <v>0</v>
      </c>
      <c r="M277" s="17">
        <f>'EWG-CCP-127 (1)'!K90</f>
        <v>50</v>
      </c>
      <c r="N277" s="17">
        <v>0</v>
      </c>
      <c r="O277" s="17">
        <v>0</v>
      </c>
      <c r="P277" s="17">
        <v>0</v>
      </c>
      <c r="Q277" s="17">
        <v>0</v>
      </c>
      <c r="R277" s="17">
        <v>0</v>
      </c>
      <c r="S277" s="41">
        <v>0</v>
      </c>
      <c r="T277" s="41">
        <v>0</v>
      </c>
      <c r="U277" s="17">
        <v>0</v>
      </c>
      <c r="V277" s="17">
        <v>0</v>
      </c>
      <c r="W277" s="17">
        <v>0</v>
      </c>
      <c r="X277" s="17">
        <v>0</v>
      </c>
      <c r="Y277" s="17">
        <v>0</v>
      </c>
      <c r="Z277" s="17">
        <v>0</v>
      </c>
      <c r="AA277" s="17">
        <v>0</v>
      </c>
      <c r="AB277" s="41">
        <v>0</v>
      </c>
      <c r="AC277" s="50">
        <f>'EWG-CCP-127 (1)'!E90</f>
        <v>55.000000000000007</v>
      </c>
      <c r="AD277" s="42" t="s">
        <v>3</v>
      </c>
      <c r="AE277" s="43">
        <f t="shared" si="4"/>
        <v>100</v>
      </c>
    </row>
    <row r="278" spans="1:36" s="1" customFormat="1" x14ac:dyDescent="0.25">
      <c r="A278" s="55"/>
      <c r="B278" s="51">
        <f>'EWG-CCP-127 (1)'!B91</f>
        <v>36</v>
      </c>
      <c r="C278" s="1">
        <v>0</v>
      </c>
      <c r="D278" s="1">
        <f>'EWG-CCP-127 (1)'!M91</f>
        <v>14.285714285714285</v>
      </c>
      <c r="E278" s="1">
        <v>0</v>
      </c>
      <c r="F278" s="1">
        <v>0</v>
      </c>
      <c r="G278" s="1">
        <v>0</v>
      </c>
      <c r="H278" s="1">
        <v>0</v>
      </c>
      <c r="I278" s="1">
        <v>0</v>
      </c>
      <c r="J278" s="1">
        <v>0</v>
      </c>
      <c r="K278" s="1">
        <f>'EWG-CCP-127 (1)'!L91</f>
        <v>42.857142857142854</v>
      </c>
      <c r="L278" s="1">
        <v>0</v>
      </c>
      <c r="M278" s="1">
        <f>'EWG-CCP-127 (1)'!K91</f>
        <v>42.857142857142854</v>
      </c>
      <c r="N278" s="1">
        <v>0</v>
      </c>
      <c r="O278" s="1">
        <v>0</v>
      </c>
      <c r="P278" s="1">
        <v>0</v>
      </c>
      <c r="Q278" s="1">
        <v>0</v>
      </c>
      <c r="R278" s="1">
        <v>0</v>
      </c>
      <c r="S278" s="45">
        <v>0</v>
      </c>
      <c r="T278" s="45">
        <v>0</v>
      </c>
      <c r="U278" s="1">
        <v>0</v>
      </c>
      <c r="V278" s="1">
        <v>0</v>
      </c>
      <c r="W278" s="1">
        <v>0</v>
      </c>
      <c r="X278" s="1">
        <v>0</v>
      </c>
      <c r="Y278" s="1">
        <v>0</v>
      </c>
      <c r="Z278" s="1">
        <v>0</v>
      </c>
      <c r="AA278" s="1">
        <v>0</v>
      </c>
      <c r="AB278" s="45">
        <v>0</v>
      </c>
      <c r="AC278" s="52">
        <f>'EWG-CCP-127 (1)'!E91</f>
        <v>44</v>
      </c>
      <c r="AD278" s="42" t="s">
        <v>3</v>
      </c>
      <c r="AE278" s="43">
        <f t="shared" si="4"/>
        <v>100</v>
      </c>
      <c r="AI278" s="46"/>
      <c r="AJ278" s="47"/>
    </row>
    <row r="279" spans="1:36" x14ac:dyDescent="0.25">
      <c r="A279" s="130" t="s">
        <v>213</v>
      </c>
      <c r="C279" s="17">
        <v>0</v>
      </c>
      <c r="D279" s="17">
        <f>'EWG-CCP-127 (1)'!M95</f>
        <v>45.454545454545453</v>
      </c>
      <c r="E279" s="17">
        <v>0</v>
      </c>
      <c r="F279" s="17">
        <v>0</v>
      </c>
      <c r="G279" s="17">
        <v>0</v>
      </c>
      <c r="H279" s="17">
        <v>0</v>
      </c>
      <c r="I279" s="17">
        <v>0</v>
      </c>
      <c r="J279" s="17">
        <v>0</v>
      </c>
      <c r="K279" s="17">
        <f>'EWG-CCP-127 (1)'!L95</f>
        <v>9.0909090909090917</v>
      </c>
      <c r="L279" s="17">
        <v>0</v>
      </c>
      <c r="M279" s="17">
        <f>'EWG-CCP-127 (1)'!K95</f>
        <v>45.454545454545453</v>
      </c>
      <c r="N279" s="17">
        <v>0</v>
      </c>
      <c r="O279" s="17">
        <v>0</v>
      </c>
      <c r="P279" s="17">
        <v>0</v>
      </c>
      <c r="Q279" s="17">
        <v>0</v>
      </c>
      <c r="R279" s="17">
        <v>0</v>
      </c>
      <c r="S279" s="41">
        <v>0</v>
      </c>
      <c r="T279" s="41">
        <v>0</v>
      </c>
      <c r="U279" s="17">
        <v>0</v>
      </c>
      <c r="V279" s="17">
        <v>0</v>
      </c>
      <c r="W279" s="17">
        <v>0</v>
      </c>
      <c r="X279" s="17">
        <v>0</v>
      </c>
      <c r="Y279" s="17">
        <v>0</v>
      </c>
      <c r="Z279" s="17">
        <v>0</v>
      </c>
      <c r="AA279" s="17">
        <v>0</v>
      </c>
      <c r="AB279" s="41">
        <v>0</v>
      </c>
      <c r="AC279" s="50">
        <f>'EWG-CCP-127 (1)'!E95</f>
        <v>25</v>
      </c>
      <c r="AD279" s="75" t="s">
        <v>3</v>
      </c>
      <c r="AE279" s="43">
        <f t="shared" si="4"/>
        <v>100</v>
      </c>
      <c r="AF279" s="17" t="s">
        <v>504</v>
      </c>
      <c r="AG279" s="17" t="s">
        <v>522</v>
      </c>
      <c r="AH279" s="17" t="s">
        <v>505</v>
      </c>
      <c r="AI279" s="43" t="s">
        <v>510</v>
      </c>
    </row>
    <row r="280" spans="1:36" x14ac:dyDescent="0.25">
      <c r="A280" s="129"/>
      <c r="C280" s="17">
        <v>0</v>
      </c>
      <c r="D280" s="17">
        <f>'EWG-CCP-127 (1)'!M96</f>
        <v>43.103448275862064</v>
      </c>
      <c r="E280" s="17">
        <v>0</v>
      </c>
      <c r="F280" s="17">
        <v>0</v>
      </c>
      <c r="G280" s="17">
        <v>0</v>
      </c>
      <c r="H280" s="17">
        <v>0</v>
      </c>
      <c r="I280" s="17">
        <v>0</v>
      </c>
      <c r="J280" s="17">
        <v>0</v>
      </c>
      <c r="K280" s="17">
        <f>'EWG-CCP-127 (1)'!L96</f>
        <v>13.793103448275861</v>
      </c>
      <c r="L280" s="17">
        <v>0</v>
      </c>
      <c r="M280" s="17">
        <f>'EWG-CCP-127 (1)'!K96</f>
        <v>43.103448275862064</v>
      </c>
      <c r="N280" s="17">
        <v>0</v>
      </c>
      <c r="O280" s="17">
        <v>0</v>
      </c>
      <c r="P280" s="17">
        <v>0</v>
      </c>
      <c r="Q280" s="17">
        <v>0</v>
      </c>
      <c r="R280" s="17">
        <v>0</v>
      </c>
      <c r="S280" s="41">
        <v>0</v>
      </c>
      <c r="T280" s="41">
        <v>0</v>
      </c>
      <c r="U280" s="17">
        <v>0</v>
      </c>
      <c r="V280" s="17">
        <v>0</v>
      </c>
      <c r="W280" s="17">
        <v>0</v>
      </c>
      <c r="X280" s="17">
        <v>0</v>
      </c>
      <c r="Y280" s="17">
        <v>0</v>
      </c>
      <c r="Z280" s="17">
        <v>0</v>
      </c>
      <c r="AA280" s="17">
        <v>0</v>
      </c>
      <c r="AB280" s="41">
        <v>0</v>
      </c>
      <c r="AC280" s="50">
        <f>'EWG-CCP-127 (1)'!E96</f>
        <v>34</v>
      </c>
      <c r="AD280" s="75" t="s">
        <v>3</v>
      </c>
      <c r="AE280" s="43">
        <f t="shared" si="4"/>
        <v>99.999999999999986</v>
      </c>
    </row>
    <row r="281" spans="1:36" x14ac:dyDescent="0.25">
      <c r="A281" s="129"/>
      <c r="C281" s="17">
        <v>0</v>
      </c>
      <c r="D281" s="17">
        <f>'EWG-CCP-127 (1)'!M97</f>
        <v>42.517006802721092</v>
      </c>
      <c r="E281" s="17">
        <v>0</v>
      </c>
      <c r="F281" s="17">
        <v>0</v>
      </c>
      <c r="G281" s="17">
        <v>0</v>
      </c>
      <c r="H281" s="17">
        <v>0</v>
      </c>
      <c r="I281" s="17">
        <v>0</v>
      </c>
      <c r="J281" s="17">
        <v>0</v>
      </c>
      <c r="K281" s="17">
        <f>'EWG-CCP-127 (1)'!L97</f>
        <v>14.965986394557824</v>
      </c>
      <c r="L281" s="17">
        <v>0</v>
      </c>
      <c r="M281" s="17">
        <f>'EWG-CCP-127 (1)'!K97</f>
        <v>42.517006802721092</v>
      </c>
      <c r="N281" s="17">
        <v>0</v>
      </c>
      <c r="O281" s="17">
        <v>0</v>
      </c>
      <c r="P281" s="17">
        <v>0</v>
      </c>
      <c r="Q281" s="17">
        <v>0</v>
      </c>
      <c r="R281" s="17">
        <v>0</v>
      </c>
      <c r="S281" s="41">
        <v>0</v>
      </c>
      <c r="T281" s="41">
        <v>0</v>
      </c>
      <c r="U281" s="17">
        <v>0</v>
      </c>
      <c r="V281" s="17">
        <v>0</v>
      </c>
      <c r="W281" s="17">
        <v>0</v>
      </c>
      <c r="X281" s="17">
        <v>0</v>
      </c>
      <c r="Y281" s="17">
        <v>0</v>
      </c>
      <c r="Z281" s="17">
        <v>0</v>
      </c>
      <c r="AA281" s="17">
        <v>0</v>
      </c>
      <c r="AB281" s="41">
        <v>0</v>
      </c>
      <c r="AC281" s="50">
        <f>'EWG-CCP-127 (1)'!E97</f>
        <v>40</v>
      </c>
      <c r="AD281" s="75" t="s">
        <v>3</v>
      </c>
      <c r="AE281" s="43">
        <f t="shared" si="4"/>
        <v>100</v>
      </c>
    </row>
    <row r="282" spans="1:36" x14ac:dyDescent="0.25">
      <c r="A282" s="129"/>
      <c r="C282" s="17">
        <v>0</v>
      </c>
      <c r="D282" s="17">
        <f>'EWG-CCP-127 (1)'!M98</f>
        <v>41.666666666666671</v>
      </c>
      <c r="E282" s="17">
        <v>0</v>
      </c>
      <c r="F282" s="17">
        <v>0</v>
      </c>
      <c r="G282" s="17">
        <v>0</v>
      </c>
      <c r="H282" s="17">
        <v>0</v>
      </c>
      <c r="I282" s="17">
        <v>0</v>
      </c>
      <c r="J282" s="17">
        <v>0</v>
      </c>
      <c r="K282" s="17">
        <f>'EWG-CCP-127 (1)'!L98</f>
        <v>16.666666666666668</v>
      </c>
      <c r="L282" s="17">
        <v>0</v>
      </c>
      <c r="M282" s="17">
        <f>'EWG-CCP-127 (1)'!K98</f>
        <v>41.666666666666671</v>
      </c>
      <c r="N282" s="17">
        <v>0</v>
      </c>
      <c r="O282" s="17">
        <v>0</v>
      </c>
      <c r="P282" s="17">
        <v>0</v>
      </c>
      <c r="Q282" s="17">
        <v>0</v>
      </c>
      <c r="R282" s="17">
        <v>0</v>
      </c>
      <c r="S282" s="41">
        <v>0</v>
      </c>
      <c r="T282" s="41">
        <v>0</v>
      </c>
      <c r="U282" s="17">
        <v>0</v>
      </c>
      <c r="V282" s="17">
        <v>0</v>
      </c>
      <c r="W282" s="17">
        <v>0</v>
      </c>
      <c r="X282" s="17">
        <v>0</v>
      </c>
      <c r="Y282" s="17">
        <v>0</v>
      </c>
      <c r="Z282" s="17">
        <v>0</v>
      </c>
      <c r="AA282" s="17">
        <v>0</v>
      </c>
      <c r="AB282" s="41">
        <v>0</v>
      </c>
      <c r="AC282" s="50">
        <f>'EWG-CCP-127 (1)'!E98</f>
        <v>42</v>
      </c>
      <c r="AD282" s="75" t="s">
        <v>3</v>
      </c>
      <c r="AE282" s="43">
        <f t="shared" si="4"/>
        <v>100.00000000000001</v>
      </c>
    </row>
    <row r="283" spans="1:36" x14ac:dyDescent="0.25">
      <c r="A283" s="129"/>
      <c r="C283" s="17">
        <v>0</v>
      </c>
      <c r="D283" s="17">
        <f>'EWG-CCP-127 (1)'!M99</f>
        <v>40</v>
      </c>
      <c r="E283" s="17">
        <v>0</v>
      </c>
      <c r="F283" s="17">
        <v>0</v>
      </c>
      <c r="G283" s="17">
        <v>0</v>
      </c>
      <c r="H283" s="17">
        <v>0</v>
      </c>
      <c r="I283" s="17">
        <v>0</v>
      </c>
      <c r="J283" s="17">
        <v>0</v>
      </c>
      <c r="K283" s="17">
        <f>'EWG-CCP-127 (1)'!L99</f>
        <v>20</v>
      </c>
      <c r="L283" s="17">
        <v>0</v>
      </c>
      <c r="M283" s="17">
        <f>'EWG-CCP-127 (1)'!K99</f>
        <v>40</v>
      </c>
      <c r="N283" s="17">
        <v>0</v>
      </c>
      <c r="O283" s="17">
        <v>0</v>
      </c>
      <c r="P283" s="17">
        <v>0</v>
      </c>
      <c r="Q283" s="17">
        <v>0</v>
      </c>
      <c r="R283" s="17">
        <v>0</v>
      </c>
      <c r="S283" s="41">
        <v>0</v>
      </c>
      <c r="T283" s="41">
        <v>0</v>
      </c>
      <c r="U283" s="17">
        <v>0</v>
      </c>
      <c r="V283" s="17">
        <v>0</v>
      </c>
      <c r="W283" s="17">
        <v>0</v>
      </c>
      <c r="X283" s="17">
        <v>0</v>
      </c>
      <c r="Y283" s="17">
        <v>0</v>
      </c>
      <c r="Z283" s="17">
        <v>0</v>
      </c>
      <c r="AA283" s="17">
        <v>0</v>
      </c>
      <c r="AB283" s="41">
        <v>0</v>
      </c>
      <c r="AC283" s="50">
        <f>'EWG-CCP-127 (1)'!E99</f>
        <v>48</v>
      </c>
      <c r="AD283" s="75" t="s">
        <v>3</v>
      </c>
      <c r="AE283" s="43">
        <f t="shared" si="4"/>
        <v>100</v>
      </c>
    </row>
    <row r="284" spans="1:36" x14ac:dyDescent="0.25">
      <c r="A284" s="129"/>
      <c r="C284" s="17">
        <v>0</v>
      </c>
      <c r="D284" s="17">
        <f>'EWG-CCP-127 (1)'!M100</f>
        <v>37.593984962406012</v>
      </c>
      <c r="E284" s="17">
        <v>0</v>
      </c>
      <c r="F284" s="17">
        <v>0</v>
      </c>
      <c r="G284" s="17">
        <v>0</v>
      </c>
      <c r="H284" s="17">
        <v>0</v>
      </c>
      <c r="I284" s="17">
        <v>0</v>
      </c>
      <c r="J284" s="17">
        <v>0</v>
      </c>
      <c r="K284" s="17">
        <f>'EWG-CCP-127 (1)'!L100</f>
        <v>24.81203007518797</v>
      </c>
      <c r="L284" s="17">
        <v>0</v>
      </c>
      <c r="M284" s="17">
        <f>'EWG-CCP-127 (1)'!K100</f>
        <v>37.593984962406012</v>
      </c>
      <c r="N284" s="17">
        <v>0</v>
      </c>
      <c r="O284" s="17">
        <v>0</v>
      </c>
      <c r="P284" s="17">
        <v>0</v>
      </c>
      <c r="Q284" s="17">
        <v>0</v>
      </c>
      <c r="R284" s="17">
        <v>0</v>
      </c>
      <c r="S284" s="41">
        <v>0</v>
      </c>
      <c r="T284" s="41">
        <v>0</v>
      </c>
      <c r="U284" s="17">
        <v>0</v>
      </c>
      <c r="V284" s="17">
        <v>0</v>
      </c>
      <c r="W284" s="17">
        <v>0</v>
      </c>
      <c r="X284" s="17">
        <v>0</v>
      </c>
      <c r="Y284" s="17">
        <v>0</v>
      </c>
      <c r="Z284" s="17">
        <v>0</v>
      </c>
      <c r="AA284" s="17">
        <v>0</v>
      </c>
      <c r="AB284" s="41">
        <v>0</v>
      </c>
      <c r="AC284" s="50">
        <f>'EWG-CCP-127 (1)'!E100</f>
        <v>56.000000000000007</v>
      </c>
      <c r="AD284" s="75" t="s">
        <v>3</v>
      </c>
      <c r="AE284" s="43">
        <f t="shared" si="4"/>
        <v>100</v>
      </c>
    </row>
    <row r="285" spans="1:36" x14ac:dyDescent="0.25">
      <c r="A285" s="129"/>
      <c r="C285" s="17">
        <v>0</v>
      </c>
      <c r="D285" s="17">
        <f>'EWG-CCP-127 (1)'!M101</f>
        <v>36.363636363636367</v>
      </c>
      <c r="E285" s="17">
        <v>0</v>
      </c>
      <c r="F285" s="17">
        <v>0</v>
      </c>
      <c r="G285" s="17">
        <v>0</v>
      </c>
      <c r="H285" s="17">
        <v>0</v>
      </c>
      <c r="I285" s="17">
        <v>0</v>
      </c>
      <c r="J285" s="17">
        <v>0</v>
      </c>
      <c r="K285" s="17">
        <f>'EWG-CCP-127 (1)'!L101</f>
        <v>27.27272727272727</v>
      </c>
      <c r="L285" s="17">
        <v>0</v>
      </c>
      <c r="M285" s="17">
        <f>'EWG-CCP-127 (1)'!K101</f>
        <v>36.363636363636367</v>
      </c>
      <c r="N285" s="17">
        <v>0</v>
      </c>
      <c r="O285" s="17">
        <v>0</v>
      </c>
      <c r="P285" s="17">
        <v>0</v>
      </c>
      <c r="Q285" s="17">
        <v>0</v>
      </c>
      <c r="R285" s="17">
        <v>0</v>
      </c>
      <c r="S285" s="41">
        <v>0</v>
      </c>
      <c r="T285" s="41">
        <v>0</v>
      </c>
      <c r="U285" s="17">
        <v>0</v>
      </c>
      <c r="V285" s="17">
        <v>0</v>
      </c>
      <c r="W285" s="17">
        <v>0</v>
      </c>
      <c r="X285" s="17">
        <v>0</v>
      </c>
      <c r="Y285" s="17">
        <v>0</v>
      </c>
      <c r="Z285" s="17">
        <v>0</v>
      </c>
      <c r="AA285" s="17">
        <v>0</v>
      </c>
      <c r="AB285" s="41">
        <v>0</v>
      </c>
      <c r="AC285" s="50">
        <f>'EWG-CCP-127 (1)'!E101</f>
        <v>56.000000000000007</v>
      </c>
      <c r="AD285" s="75" t="s">
        <v>3</v>
      </c>
      <c r="AE285" s="43">
        <f t="shared" si="4"/>
        <v>100</v>
      </c>
    </row>
    <row r="286" spans="1:36" x14ac:dyDescent="0.25">
      <c r="A286" s="129"/>
      <c r="C286" s="17">
        <v>0</v>
      </c>
      <c r="D286" s="17">
        <f>'EWG-CCP-127 (1)'!M102</f>
        <v>34.965034965034967</v>
      </c>
      <c r="E286" s="17">
        <v>0</v>
      </c>
      <c r="F286" s="17">
        <v>0</v>
      </c>
      <c r="G286" s="17">
        <v>0</v>
      </c>
      <c r="H286" s="17">
        <v>0</v>
      </c>
      <c r="I286" s="17">
        <v>0</v>
      </c>
      <c r="J286" s="17">
        <v>0</v>
      </c>
      <c r="K286" s="17">
        <f>'EWG-CCP-127 (1)'!L102</f>
        <v>30.069930069930074</v>
      </c>
      <c r="L286" s="17">
        <v>0</v>
      </c>
      <c r="M286" s="17">
        <f>'EWG-CCP-127 (1)'!K102</f>
        <v>34.965034965034967</v>
      </c>
      <c r="N286" s="17">
        <v>0</v>
      </c>
      <c r="O286" s="17">
        <v>0</v>
      </c>
      <c r="P286" s="17">
        <v>0</v>
      </c>
      <c r="Q286" s="17">
        <v>0</v>
      </c>
      <c r="R286" s="17">
        <v>0</v>
      </c>
      <c r="S286" s="41">
        <v>0</v>
      </c>
      <c r="T286" s="41">
        <v>0</v>
      </c>
      <c r="U286" s="17">
        <v>0</v>
      </c>
      <c r="V286" s="17">
        <v>0</v>
      </c>
      <c r="W286" s="17">
        <v>0</v>
      </c>
      <c r="X286" s="17">
        <v>0</v>
      </c>
      <c r="Y286" s="17">
        <v>0</v>
      </c>
      <c r="Z286" s="17">
        <v>0</v>
      </c>
      <c r="AA286" s="17">
        <v>0</v>
      </c>
      <c r="AB286" s="41">
        <v>0</v>
      </c>
      <c r="AC286" s="50">
        <f>'EWG-CCP-127 (1)'!E102</f>
        <v>57.999999999999993</v>
      </c>
      <c r="AD286" s="75" t="s">
        <v>3</v>
      </c>
      <c r="AE286" s="43">
        <f t="shared" si="4"/>
        <v>100</v>
      </c>
    </row>
    <row r="287" spans="1:36" x14ac:dyDescent="0.25">
      <c r="A287" s="129"/>
      <c r="C287" s="17">
        <v>0</v>
      </c>
      <c r="D287" s="17">
        <f>'EWG-CCP-127 (1)'!M103</f>
        <v>33.333333333333329</v>
      </c>
      <c r="E287" s="17">
        <v>0</v>
      </c>
      <c r="F287" s="17">
        <v>0</v>
      </c>
      <c r="G287" s="17">
        <v>0</v>
      </c>
      <c r="H287" s="17">
        <v>0</v>
      </c>
      <c r="I287" s="17">
        <v>0</v>
      </c>
      <c r="J287" s="17">
        <v>0</v>
      </c>
      <c r="K287" s="17">
        <f>'EWG-CCP-127 (1)'!L103</f>
        <v>33.333333333333329</v>
      </c>
      <c r="L287" s="17">
        <v>0</v>
      </c>
      <c r="M287" s="17">
        <f>'EWG-CCP-127 (1)'!K103</f>
        <v>33.333333333333329</v>
      </c>
      <c r="N287" s="17">
        <v>0</v>
      </c>
      <c r="O287" s="17">
        <v>0</v>
      </c>
      <c r="P287" s="17">
        <v>0</v>
      </c>
      <c r="Q287" s="17">
        <v>0</v>
      </c>
      <c r="R287" s="17">
        <v>0</v>
      </c>
      <c r="S287" s="41">
        <v>0</v>
      </c>
      <c r="T287" s="41">
        <v>0</v>
      </c>
      <c r="U287" s="17">
        <v>0</v>
      </c>
      <c r="V287" s="17">
        <v>0</v>
      </c>
      <c r="W287" s="17">
        <v>0</v>
      </c>
      <c r="X287" s="17">
        <v>0</v>
      </c>
      <c r="Y287" s="17">
        <v>0</v>
      </c>
      <c r="Z287" s="17">
        <v>0</v>
      </c>
      <c r="AA287" s="17">
        <v>0</v>
      </c>
      <c r="AB287" s="41">
        <v>0</v>
      </c>
      <c r="AC287" s="50">
        <f>'EWG-CCP-127 (1)'!E103</f>
        <v>62</v>
      </c>
      <c r="AD287" s="75" t="s">
        <v>3</v>
      </c>
      <c r="AE287" s="43">
        <f t="shared" si="4"/>
        <v>99.999999999999986</v>
      </c>
    </row>
    <row r="288" spans="1:36" x14ac:dyDescent="0.25">
      <c r="A288" s="129"/>
      <c r="C288" s="17">
        <v>0</v>
      </c>
      <c r="D288" s="17">
        <f>'EWG-CCP-127 (1)'!M104</f>
        <v>28.571428571428569</v>
      </c>
      <c r="E288" s="17">
        <v>0</v>
      </c>
      <c r="F288" s="17">
        <v>0</v>
      </c>
      <c r="G288" s="17">
        <v>0</v>
      </c>
      <c r="H288" s="17">
        <v>0</v>
      </c>
      <c r="I288" s="17">
        <v>0</v>
      </c>
      <c r="J288" s="17">
        <v>0</v>
      </c>
      <c r="K288" s="17">
        <f>'EWG-CCP-127 (1)'!L104</f>
        <v>42.857142857142854</v>
      </c>
      <c r="L288" s="17">
        <v>0</v>
      </c>
      <c r="M288" s="17">
        <f>'EWG-CCP-127 (1)'!K104</f>
        <v>28.571428571428569</v>
      </c>
      <c r="N288" s="17">
        <v>0</v>
      </c>
      <c r="O288" s="17">
        <v>0</v>
      </c>
      <c r="P288" s="17">
        <v>0</v>
      </c>
      <c r="Q288" s="17">
        <v>0</v>
      </c>
      <c r="R288" s="17">
        <v>0</v>
      </c>
      <c r="S288" s="41">
        <v>0</v>
      </c>
      <c r="T288" s="41">
        <v>0</v>
      </c>
      <c r="U288" s="17">
        <v>0</v>
      </c>
      <c r="V288" s="17">
        <v>0</v>
      </c>
      <c r="W288" s="17">
        <v>0</v>
      </c>
      <c r="X288" s="17">
        <v>0</v>
      </c>
      <c r="Y288" s="17">
        <v>0</v>
      </c>
      <c r="Z288" s="17">
        <v>0</v>
      </c>
      <c r="AA288" s="17">
        <v>0</v>
      </c>
      <c r="AB288" s="41">
        <v>0</v>
      </c>
      <c r="AC288" s="50">
        <f>'EWG-CCP-127 (1)'!E104</f>
        <v>53</v>
      </c>
      <c r="AD288" s="75" t="s">
        <v>3</v>
      </c>
      <c r="AE288" s="43">
        <f t="shared" si="4"/>
        <v>99.999999999999986</v>
      </c>
    </row>
    <row r="289" spans="1:31" x14ac:dyDescent="0.25">
      <c r="A289" s="129"/>
      <c r="C289" s="17">
        <v>0</v>
      </c>
      <c r="D289" s="17">
        <f>'EWG-CCP-127 (1)'!M105</f>
        <v>31.746031746031743</v>
      </c>
      <c r="E289" s="17">
        <v>0</v>
      </c>
      <c r="F289" s="17">
        <v>0</v>
      </c>
      <c r="G289" s="17">
        <v>0</v>
      </c>
      <c r="H289" s="17">
        <v>0</v>
      </c>
      <c r="I289" s="17">
        <v>0</v>
      </c>
      <c r="J289" s="17">
        <v>0</v>
      </c>
      <c r="K289" s="17">
        <f>'EWG-CCP-127 (1)'!L105</f>
        <v>4.7619047619047619</v>
      </c>
      <c r="L289" s="17">
        <v>0</v>
      </c>
      <c r="M289" s="17">
        <f>'EWG-CCP-127 (1)'!K105</f>
        <v>63.492063492063487</v>
      </c>
      <c r="N289" s="17">
        <v>0</v>
      </c>
      <c r="O289" s="17">
        <v>0</v>
      </c>
      <c r="P289" s="17">
        <v>0</v>
      </c>
      <c r="Q289" s="17">
        <v>0</v>
      </c>
      <c r="R289" s="17">
        <v>0</v>
      </c>
      <c r="S289" s="41">
        <v>0</v>
      </c>
      <c r="T289" s="41">
        <v>0</v>
      </c>
      <c r="U289" s="17">
        <v>0</v>
      </c>
      <c r="V289" s="17">
        <v>0</v>
      </c>
      <c r="W289" s="17">
        <v>0</v>
      </c>
      <c r="X289" s="17">
        <v>0</v>
      </c>
      <c r="Y289" s="17">
        <v>0</v>
      </c>
      <c r="Z289" s="17">
        <v>0</v>
      </c>
      <c r="AA289" s="17">
        <v>0</v>
      </c>
      <c r="AB289" s="41">
        <v>0</v>
      </c>
      <c r="AC289" s="50">
        <f>'EWG-CCP-127 (1)'!E105</f>
        <v>15</v>
      </c>
      <c r="AD289" s="75" t="s">
        <v>3</v>
      </c>
      <c r="AE289" s="43">
        <f t="shared" si="4"/>
        <v>100</v>
      </c>
    </row>
    <row r="290" spans="1:31" x14ac:dyDescent="0.25">
      <c r="A290" s="129"/>
      <c r="C290" s="17">
        <v>0</v>
      </c>
      <c r="D290" s="17">
        <f>'EWG-CCP-127 (1)'!M106</f>
        <v>30.76923076923077</v>
      </c>
      <c r="E290" s="17">
        <v>0</v>
      </c>
      <c r="F290" s="17">
        <v>0</v>
      </c>
      <c r="G290" s="17">
        <v>0</v>
      </c>
      <c r="H290" s="17">
        <v>0</v>
      </c>
      <c r="I290" s="17">
        <v>0</v>
      </c>
      <c r="J290" s="17">
        <v>0</v>
      </c>
      <c r="K290" s="17">
        <f>'EWG-CCP-127 (1)'!L106</f>
        <v>7.6923076923076925</v>
      </c>
      <c r="L290" s="17">
        <v>0</v>
      </c>
      <c r="M290" s="17">
        <f>'EWG-CCP-127 (1)'!K106</f>
        <v>61.53846153846154</v>
      </c>
      <c r="N290" s="17">
        <v>0</v>
      </c>
      <c r="O290" s="17">
        <v>0</v>
      </c>
      <c r="P290" s="17">
        <v>0</v>
      </c>
      <c r="Q290" s="17">
        <v>0</v>
      </c>
      <c r="R290" s="17">
        <v>0</v>
      </c>
      <c r="S290" s="41">
        <v>0</v>
      </c>
      <c r="T290" s="41">
        <v>0</v>
      </c>
      <c r="U290" s="17">
        <v>0</v>
      </c>
      <c r="V290" s="17">
        <v>0</v>
      </c>
      <c r="W290" s="17">
        <v>0</v>
      </c>
      <c r="X290" s="17">
        <v>0</v>
      </c>
      <c r="Y290" s="17">
        <v>0</v>
      </c>
      <c r="Z290" s="17">
        <v>0</v>
      </c>
      <c r="AA290" s="17">
        <v>0</v>
      </c>
      <c r="AB290" s="41">
        <v>0</v>
      </c>
      <c r="AC290" s="50">
        <f>'EWG-CCP-127 (1)'!E106</f>
        <v>27</v>
      </c>
      <c r="AD290" s="75" t="s">
        <v>3</v>
      </c>
      <c r="AE290" s="43">
        <f t="shared" si="4"/>
        <v>100</v>
      </c>
    </row>
    <row r="291" spans="1:31" x14ac:dyDescent="0.25">
      <c r="A291" s="129"/>
      <c r="C291" s="17">
        <v>0</v>
      </c>
      <c r="D291" s="17">
        <f>'EWG-CCP-127 (1)'!M107</f>
        <v>30.03003003003003</v>
      </c>
      <c r="E291" s="17">
        <v>0</v>
      </c>
      <c r="F291" s="17">
        <v>0</v>
      </c>
      <c r="G291" s="17">
        <v>0</v>
      </c>
      <c r="H291" s="17">
        <v>0</v>
      </c>
      <c r="I291" s="17">
        <v>0</v>
      </c>
      <c r="J291" s="17">
        <v>0</v>
      </c>
      <c r="K291" s="17">
        <f>'EWG-CCP-127 (1)'!L107</f>
        <v>9.9099099099099099</v>
      </c>
      <c r="L291" s="17">
        <v>0</v>
      </c>
      <c r="M291" s="17">
        <f>'EWG-CCP-127 (1)'!K107</f>
        <v>60.06006006006006</v>
      </c>
      <c r="N291" s="17">
        <v>0</v>
      </c>
      <c r="O291" s="17">
        <v>0</v>
      </c>
      <c r="P291" s="17">
        <v>0</v>
      </c>
      <c r="Q291" s="17">
        <v>0</v>
      </c>
      <c r="R291" s="17">
        <v>0</v>
      </c>
      <c r="S291" s="41">
        <v>0</v>
      </c>
      <c r="T291" s="41">
        <v>0</v>
      </c>
      <c r="U291" s="17">
        <v>0</v>
      </c>
      <c r="V291" s="17">
        <v>0</v>
      </c>
      <c r="W291" s="17">
        <v>0</v>
      </c>
      <c r="X291" s="17">
        <v>0</v>
      </c>
      <c r="Y291" s="17">
        <v>0</v>
      </c>
      <c r="Z291" s="17">
        <v>0</v>
      </c>
      <c r="AA291" s="17">
        <v>0</v>
      </c>
      <c r="AB291" s="41">
        <v>0</v>
      </c>
      <c r="AC291" s="50">
        <f>'EWG-CCP-127 (1)'!E107</f>
        <v>35</v>
      </c>
      <c r="AD291" s="75" t="s">
        <v>3</v>
      </c>
      <c r="AE291" s="43">
        <f t="shared" si="4"/>
        <v>100</v>
      </c>
    </row>
    <row r="292" spans="1:31" x14ac:dyDescent="0.25">
      <c r="A292" s="129"/>
      <c r="C292" s="17">
        <v>0</v>
      </c>
      <c r="D292" s="17">
        <f>'EWG-CCP-127 (1)'!M108</f>
        <v>28.571428571428569</v>
      </c>
      <c r="E292" s="17">
        <v>0</v>
      </c>
      <c r="F292" s="17">
        <v>0</v>
      </c>
      <c r="G292" s="17">
        <v>0</v>
      </c>
      <c r="H292" s="17">
        <v>0</v>
      </c>
      <c r="I292" s="17">
        <v>0</v>
      </c>
      <c r="J292" s="17">
        <v>0</v>
      </c>
      <c r="K292" s="17">
        <f>'EWG-CCP-127 (1)'!L108</f>
        <v>14.285714285714285</v>
      </c>
      <c r="L292" s="17">
        <v>0</v>
      </c>
      <c r="M292" s="17">
        <f>'EWG-CCP-127 (1)'!K108</f>
        <v>57.142857142857139</v>
      </c>
      <c r="N292" s="17">
        <v>0</v>
      </c>
      <c r="O292" s="17">
        <v>0</v>
      </c>
      <c r="P292" s="17">
        <v>0</v>
      </c>
      <c r="Q292" s="17">
        <v>0</v>
      </c>
      <c r="R292" s="17">
        <v>0</v>
      </c>
      <c r="S292" s="41">
        <v>0</v>
      </c>
      <c r="T292" s="41">
        <v>0</v>
      </c>
      <c r="U292" s="17">
        <v>0</v>
      </c>
      <c r="V292" s="17">
        <v>0</v>
      </c>
      <c r="W292" s="17">
        <v>0</v>
      </c>
      <c r="X292" s="17">
        <v>0</v>
      </c>
      <c r="Y292" s="17">
        <v>0</v>
      </c>
      <c r="Z292" s="17">
        <v>0</v>
      </c>
      <c r="AA292" s="17">
        <v>0</v>
      </c>
      <c r="AB292" s="41">
        <v>0</v>
      </c>
      <c r="AC292" s="50">
        <f>'EWG-CCP-127 (1)'!E108</f>
        <v>49</v>
      </c>
      <c r="AD292" s="75" t="s">
        <v>3</v>
      </c>
      <c r="AE292" s="43">
        <f t="shared" si="4"/>
        <v>100</v>
      </c>
    </row>
    <row r="293" spans="1:31" x14ac:dyDescent="0.25">
      <c r="C293" s="17">
        <v>0</v>
      </c>
      <c r="D293" s="17">
        <f>'EWG-CCP-127 (1)'!M109</f>
        <v>27.777777777777779</v>
      </c>
      <c r="E293" s="17">
        <v>0</v>
      </c>
      <c r="F293" s="17">
        <v>0</v>
      </c>
      <c r="G293" s="17">
        <v>0</v>
      </c>
      <c r="H293" s="17">
        <v>0</v>
      </c>
      <c r="I293" s="17">
        <v>0</v>
      </c>
      <c r="J293" s="17">
        <v>0</v>
      </c>
      <c r="K293" s="17">
        <f>'EWG-CCP-127 (1)'!L109</f>
        <v>16.666666666666664</v>
      </c>
      <c r="L293" s="17">
        <v>0</v>
      </c>
      <c r="M293" s="17">
        <f>'EWG-CCP-127 (1)'!K109</f>
        <v>55.555555555555557</v>
      </c>
      <c r="N293" s="17">
        <v>0</v>
      </c>
      <c r="O293" s="17">
        <v>0</v>
      </c>
      <c r="P293" s="17">
        <v>0</v>
      </c>
      <c r="Q293" s="17">
        <v>0</v>
      </c>
      <c r="R293" s="17">
        <v>0</v>
      </c>
      <c r="S293" s="41">
        <v>0</v>
      </c>
      <c r="T293" s="41">
        <v>0</v>
      </c>
      <c r="U293" s="17">
        <v>0</v>
      </c>
      <c r="V293" s="17">
        <v>0</v>
      </c>
      <c r="W293" s="17">
        <v>0</v>
      </c>
      <c r="X293" s="17">
        <v>0</v>
      </c>
      <c r="Y293" s="17">
        <v>0</v>
      </c>
      <c r="Z293" s="17">
        <v>0</v>
      </c>
      <c r="AA293" s="17">
        <v>0</v>
      </c>
      <c r="AB293" s="41">
        <v>0</v>
      </c>
      <c r="AC293" s="50">
        <f>'EWG-CCP-127 (1)'!E109</f>
        <v>54</v>
      </c>
      <c r="AD293" s="75" t="s">
        <v>3</v>
      </c>
      <c r="AE293" s="43">
        <f t="shared" si="4"/>
        <v>100</v>
      </c>
    </row>
    <row r="294" spans="1:31" x14ac:dyDescent="0.25">
      <c r="C294" s="17">
        <v>0</v>
      </c>
      <c r="D294" s="17">
        <f>'EWG-CCP-127 (1)'!M110</f>
        <v>27.502750275027505</v>
      </c>
      <c r="E294" s="17">
        <v>0</v>
      </c>
      <c r="F294" s="17">
        <v>0</v>
      </c>
      <c r="G294" s="17">
        <v>0</v>
      </c>
      <c r="H294" s="17">
        <v>0</v>
      </c>
      <c r="I294" s="17">
        <v>0</v>
      </c>
      <c r="J294" s="17">
        <v>0</v>
      </c>
      <c r="K294" s="17">
        <f>'EWG-CCP-127 (1)'!L110</f>
        <v>17.491749174917494</v>
      </c>
      <c r="L294" s="17">
        <v>0</v>
      </c>
      <c r="M294" s="17">
        <f>'EWG-CCP-127 (1)'!K110</f>
        <v>55.005500550055011</v>
      </c>
      <c r="N294" s="17">
        <v>0</v>
      </c>
      <c r="O294" s="17">
        <v>0</v>
      </c>
      <c r="P294" s="17">
        <v>0</v>
      </c>
      <c r="Q294" s="17">
        <v>0</v>
      </c>
      <c r="R294" s="17">
        <v>0</v>
      </c>
      <c r="S294" s="41">
        <v>0</v>
      </c>
      <c r="T294" s="41">
        <v>0</v>
      </c>
      <c r="U294" s="17">
        <v>0</v>
      </c>
      <c r="V294" s="17">
        <v>0</v>
      </c>
      <c r="W294" s="17">
        <v>0</v>
      </c>
      <c r="X294" s="17">
        <v>0</v>
      </c>
      <c r="Y294" s="17">
        <v>0</v>
      </c>
      <c r="Z294" s="17">
        <v>0</v>
      </c>
      <c r="AA294" s="17">
        <v>0</v>
      </c>
      <c r="AB294" s="41">
        <v>0</v>
      </c>
      <c r="AC294" s="50">
        <f>'EWG-CCP-127 (1)'!E110</f>
        <v>56.999999999999993</v>
      </c>
      <c r="AD294" s="75" t="s">
        <v>3</v>
      </c>
      <c r="AE294" s="43">
        <f t="shared" si="4"/>
        <v>100</v>
      </c>
    </row>
    <row r="295" spans="1:31" x14ac:dyDescent="0.25">
      <c r="C295" s="17">
        <v>0</v>
      </c>
      <c r="D295" s="17">
        <f>'EWG-CCP-127 (1)'!M111</f>
        <v>27.472527472527471</v>
      </c>
      <c r="E295" s="17">
        <v>0</v>
      </c>
      <c r="F295" s="17">
        <v>0</v>
      </c>
      <c r="G295" s="17">
        <v>0</v>
      </c>
      <c r="H295" s="17">
        <v>0</v>
      </c>
      <c r="I295" s="17">
        <v>0</v>
      </c>
      <c r="J295" s="17">
        <v>0</v>
      </c>
      <c r="K295" s="17">
        <f>'EWG-CCP-127 (1)'!L111</f>
        <v>17.58241758241758</v>
      </c>
      <c r="L295" s="17">
        <v>0</v>
      </c>
      <c r="M295" s="17">
        <f>'EWG-CCP-127 (1)'!K111</f>
        <v>54.945054945054942</v>
      </c>
      <c r="N295" s="17">
        <v>0</v>
      </c>
      <c r="O295" s="17">
        <v>0</v>
      </c>
      <c r="P295" s="17">
        <v>0</v>
      </c>
      <c r="Q295" s="17">
        <v>0</v>
      </c>
      <c r="R295" s="17">
        <v>0</v>
      </c>
      <c r="S295" s="41">
        <v>0</v>
      </c>
      <c r="T295" s="41">
        <v>0</v>
      </c>
      <c r="U295" s="17">
        <v>0</v>
      </c>
      <c r="V295" s="17">
        <v>0</v>
      </c>
      <c r="W295" s="17">
        <v>0</v>
      </c>
      <c r="X295" s="17">
        <v>0</v>
      </c>
      <c r="Y295" s="17">
        <v>0</v>
      </c>
      <c r="Z295" s="17">
        <v>0</v>
      </c>
      <c r="AA295" s="17">
        <v>0</v>
      </c>
      <c r="AB295" s="41">
        <v>0</v>
      </c>
      <c r="AC295" s="50">
        <f>'EWG-CCP-127 (1)'!E111</f>
        <v>55.000000000000007</v>
      </c>
      <c r="AD295" s="75" t="s">
        <v>3</v>
      </c>
      <c r="AE295" s="43">
        <f t="shared" si="4"/>
        <v>100</v>
      </c>
    </row>
    <row r="296" spans="1:31" x14ac:dyDescent="0.25">
      <c r="C296" s="17">
        <v>0</v>
      </c>
      <c r="D296" s="17">
        <f>'EWG-CCP-127 (1)'!M112</f>
        <v>27.027027027027025</v>
      </c>
      <c r="E296" s="17">
        <v>0</v>
      </c>
      <c r="F296" s="17">
        <v>0</v>
      </c>
      <c r="G296" s="17">
        <v>0</v>
      </c>
      <c r="H296" s="17">
        <v>0</v>
      </c>
      <c r="I296" s="17">
        <v>0</v>
      </c>
      <c r="J296" s="17">
        <v>0</v>
      </c>
      <c r="K296" s="17">
        <f>'EWG-CCP-127 (1)'!L112</f>
        <v>18.918918918918916</v>
      </c>
      <c r="L296" s="17">
        <v>0</v>
      </c>
      <c r="M296" s="17">
        <f>'EWG-CCP-127 (1)'!K112</f>
        <v>54.054054054054049</v>
      </c>
      <c r="N296" s="17">
        <v>0</v>
      </c>
      <c r="O296" s="17">
        <v>0</v>
      </c>
      <c r="P296" s="17">
        <v>0</v>
      </c>
      <c r="Q296" s="17">
        <v>0</v>
      </c>
      <c r="R296" s="17">
        <v>0</v>
      </c>
      <c r="S296" s="41">
        <v>0</v>
      </c>
      <c r="T296" s="41">
        <v>0</v>
      </c>
      <c r="U296" s="17">
        <v>0</v>
      </c>
      <c r="V296" s="17">
        <v>0</v>
      </c>
      <c r="W296" s="17">
        <v>0</v>
      </c>
      <c r="X296" s="17">
        <v>0</v>
      </c>
      <c r="Y296" s="17">
        <v>0</v>
      </c>
      <c r="Z296" s="17">
        <v>0</v>
      </c>
      <c r="AA296" s="17">
        <v>0</v>
      </c>
      <c r="AB296" s="41">
        <v>0</v>
      </c>
      <c r="AC296" s="50">
        <f>'EWG-CCP-127 (1)'!E112</f>
        <v>56.999999999999993</v>
      </c>
      <c r="AD296" s="75" t="s">
        <v>3</v>
      </c>
      <c r="AE296" s="43">
        <f t="shared" si="4"/>
        <v>99.999999999999986</v>
      </c>
    </row>
    <row r="297" spans="1:31" x14ac:dyDescent="0.25">
      <c r="B297" s="61"/>
      <c r="C297" s="17">
        <v>0</v>
      </c>
      <c r="D297" s="17">
        <f>'EWG-CCP-127 (1)'!M113</f>
        <v>25</v>
      </c>
      <c r="E297" s="17">
        <v>0</v>
      </c>
      <c r="F297" s="17">
        <v>0</v>
      </c>
      <c r="G297" s="17">
        <v>0</v>
      </c>
      <c r="H297" s="17">
        <v>0</v>
      </c>
      <c r="I297" s="17">
        <v>0</v>
      </c>
      <c r="J297" s="17">
        <v>0</v>
      </c>
      <c r="K297" s="17">
        <f>'EWG-CCP-127 (1)'!L113</f>
        <v>25</v>
      </c>
      <c r="L297" s="17">
        <v>0</v>
      </c>
      <c r="M297" s="17">
        <f>'EWG-CCP-127 (1)'!K113</f>
        <v>50</v>
      </c>
      <c r="N297" s="17">
        <v>0</v>
      </c>
      <c r="O297" s="17">
        <v>0</v>
      </c>
      <c r="P297" s="17">
        <v>0</v>
      </c>
      <c r="Q297" s="17">
        <v>0</v>
      </c>
      <c r="R297" s="17">
        <v>0</v>
      </c>
      <c r="S297" s="41">
        <v>0</v>
      </c>
      <c r="T297" s="41">
        <v>0</v>
      </c>
      <c r="U297" s="17">
        <v>0</v>
      </c>
      <c r="V297" s="17">
        <v>0</v>
      </c>
      <c r="W297" s="17">
        <v>0</v>
      </c>
      <c r="X297" s="17">
        <v>0</v>
      </c>
      <c r="Y297" s="17">
        <v>0</v>
      </c>
      <c r="Z297" s="17">
        <v>0</v>
      </c>
      <c r="AA297" s="17">
        <v>0</v>
      </c>
      <c r="AB297" s="41">
        <v>0</v>
      </c>
      <c r="AC297" s="50">
        <f>'EWG-CCP-127 (1)'!E113</f>
        <v>67</v>
      </c>
      <c r="AD297" s="75" t="s">
        <v>3</v>
      </c>
      <c r="AE297" s="43">
        <f t="shared" si="4"/>
        <v>100</v>
      </c>
    </row>
    <row r="298" spans="1:31" x14ac:dyDescent="0.25">
      <c r="C298" s="17">
        <v>0</v>
      </c>
      <c r="D298" s="17">
        <f>'EWG-CCP-127 (1)'!M114</f>
        <v>23.696682464454977</v>
      </c>
      <c r="E298" s="17">
        <v>0</v>
      </c>
      <c r="F298" s="17">
        <v>0</v>
      </c>
      <c r="G298" s="17">
        <v>0</v>
      </c>
      <c r="H298" s="17">
        <v>0</v>
      </c>
      <c r="I298" s="17">
        <v>0</v>
      </c>
      <c r="J298" s="17">
        <v>0</v>
      </c>
      <c r="K298" s="17">
        <f>'EWG-CCP-127 (1)'!L114</f>
        <v>28.90995260663507</v>
      </c>
      <c r="L298" s="17">
        <v>0</v>
      </c>
      <c r="M298" s="17">
        <f>'EWG-CCP-127 (1)'!K114</f>
        <v>47.393364928909953</v>
      </c>
      <c r="N298" s="17">
        <v>0</v>
      </c>
      <c r="O298" s="17">
        <v>0</v>
      </c>
      <c r="P298" s="17">
        <v>0</v>
      </c>
      <c r="Q298" s="17">
        <v>0</v>
      </c>
      <c r="R298" s="17">
        <v>0</v>
      </c>
      <c r="S298" s="41">
        <v>0</v>
      </c>
      <c r="T298" s="41">
        <v>0</v>
      </c>
      <c r="U298" s="17">
        <v>0</v>
      </c>
      <c r="V298" s="17">
        <v>0</v>
      </c>
      <c r="W298" s="17">
        <v>0</v>
      </c>
      <c r="X298" s="17">
        <v>0</v>
      </c>
      <c r="Y298" s="17">
        <v>0</v>
      </c>
      <c r="Z298" s="17">
        <v>0</v>
      </c>
      <c r="AA298" s="17">
        <v>0</v>
      </c>
      <c r="AB298" s="41">
        <v>0</v>
      </c>
      <c r="AC298" s="50">
        <f>'EWG-CCP-127 (1)'!E114</f>
        <v>66</v>
      </c>
      <c r="AD298" s="75" t="s">
        <v>3</v>
      </c>
      <c r="AE298" s="43">
        <f t="shared" si="4"/>
        <v>100</v>
      </c>
    </row>
    <row r="299" spans="1:31" x14ac:dyDescent="0.25">
      <c r="C299" s="17">
        <v>0</v>
      </c>
      <c r="D299" s="17">
        <f>'EWG-CCP-127 (1)'!M115</f>
        <v>21.276595744680851</v>
      </c>
      <c r="E299" s="17">
        <v>0</v>
      </c>
      <c r="F299" s="17">
        <v>0</v>
      </c>
      <c r="G299" s="17">
        <v>0</v>
      </c>
      <c r="H299" s="17">
        <v>0</v>
      </c>
      <c r="I299" s="17">
        <v>0</v>
      </c>
      <c r="J299" s="17">
        <v>0</v>
      </c>
      <c r="K299" s="17">
        <f>'EWG-CCP-127 (1)'!L115</f>
        <v>36.170212765957444</v>
      </c>
      <c r="L299" s="17">
        <v>0</v>
      </c>
      <c r="M299" s="17">
        <f>'EWG-CCP-127 (1)'!K115</f>
        <v>42.553191489361701</v>
      </c>
      <c r="N299" s="17">
        <v>0</v>
      </c>
      <c r="O299" s="17">
        <v>0</v>
      </c>
      <c r="P299" s="17">
        <v>0</v>
      </c>
      <c r="Q299" s="17">
        <v>0</v>
      </c>
      <c r="R299" s="17">
        <v>0</v>
      </c>
      <c r="S299" s="41">
        <v>0</v>
      </c>
      <c r="T299" s="41">
        <v>0</v>
      </c>
      <c r="U299" s="17">
        <v>0</v>
      </c>
      <c r="V299" s="17">
        <v>0</v>
      </c>
      <c r="W299" s="17">
        <v>0</v>
      </c>
      <c r="X299" s="17">
        <v>0</v>
      </c>
      <c r="Y299" s="17">
        <v>0</v>
      </c>
      <c r="Z299" s="17">
        <v>0</v>
      </c>
      <c r="AA299" s="17">
        <v>0</v>
      </c>
      <c r="AB299" s="41">
        <v>0</v>
      </c>
      <c r="AC299" s="50">
        <f>'EWG-CCP-127 (1)'!E115</f>
        <v>63</v>
      </c>
      <c r="AD299" s="75" t="s">
        <v>3</v>
      </c>
      <c r="AE299" s="43">
        <f t="shared" si="4"/>
        <v>100</v>
      </c>
    </row>
    <row r="300" spans="1:31" x14ac:dyDescent="0.25">
      <c r="C300" s="17">
        <v>0</v>
      </c>
      <c r="D300" s="17">
        <f>'EWG-CCP-127 (1)'!M116</f>
        <v>20</v>
      </c>
      <c r="E300" s="17">
        <v>0</v>
      </c>
      <c r="F300" s="17">
        <v>0</v>
      </c>
      <c r="G300" s="17">
        <v>0</v>
      </c>
      <c r="H300" s="17">
        <v>0</v>
      </c>
      <c r="I300" s="17">
        <v>0</v>
      </c>
      <c r="J300" s="17">
        <v>0</v>
      </c>
      <c r="K300" s="17">
        <f>'EWG-CCP-127 (1)'!L116</f>
        <v>40</v>
      </c>
      <c r="L300" s="17">
        <v>0</v>
      </c>
      <c r="M300" s="17">
        <f>'EWG-CCP-127 (1)'!K116</f>
        <v>40</v>
      </c>
      <c r="N300" s="17">
        <v>0</v>
      </c>
      <c r="O300" s="17">
        <v>0</v>
      </c>
      <c r="P300" s="17">
        <v>0</v>
      </c>
      <c r="Q300" s="17">
        <v>0</v>
      </c>
      <c r="R300" s="17">
        <v>0</v>
      </c>
      <c r="S300" s="41">
        <v>0</v>
      </c>
      <c r="T300" s="41">
        <v>0</v>
      </c>
      <c r="U300" s="17">
        <v>0</v>
      </c>
      <c r="V300" s="17">
        <v>0</v>
      </c>
      <c r="W300" s="17">
        <v>0</v>
      </c>
      <c r="X300" s="17">
        <v>0</v>
      </c>
      <c r="Y300" s="17">
        <v>0</v>
      </c>
      <c r="Z300" s="17">
        <v>0</v>
      </c>
      <c r="AA300" s="17">
        <v>0</v>
      </c>
      <c r="AB300" s="41">
        <v>0</v>
      </c>
      <c r="AC300" s="50">
        <f>'EWG-CCP-127 (1)'!E116</f>
        <v>63</v>
      </c>
      <c r="AD300" s="75" t="s">
        <v>3</v>
      </c>
      <c r="AE300" s="43">
        <f t="shared" si="4"/>
        <v>100</v>
      </c>
    </row>
    <row r="301" spans="1:31" x14ac:dyDescent="0.25">
      <c r="C301" s="17">
        <v>0</v>
      </c>
      <c r="D301" s="17">
        <f>'EWG-CCP-127 (1)'!M117</f>
        <v>19.011406844106464</v>
      </c>
      <c r="E301" s="17">
        <v>0</v>
      </c>
      <c r="F301" s="17">
        <v>0</v>
      </c>
      <c r="G301" s="17">
        <v>0</v>
      </c>
      <c r="H301" s="17">
        <v>0</v>
      </c>
      <c r="I301" s="17">
        <v>0</v>
      </c>
      <c r="J301" s="17">
        <v>0</v>
      </c>
      <c r="K301" s="17">
        <f>'EWG-CCP-127 (1)'!L117</f>
        <v>42.965779467680605</v>
      </c>
      <c r="L301" s="17">
        <v>0</v>
      </c>
      <c r="M301" s="17">
        <f>'EWG-CCP-127 (1)'!K117</f>
        <v>38.022813688212928</v>
      </c>
      <c r="N301" s="17">
        <v>0</v>
      </c>
      <c r="O301" s="17">
        <v>0</v>
      </c>
      <c r="P301" s="17">
        <v>0</v>
      </c>
      <c r="Q301" s="17">
        <v>0</v>
      </c>
      <c r="R301" s="17">
        <v>0</v>
      </c>
      <c r="S301" s="41">
        <v>0</v>
      </c>
      <c r="T301" s="41">
        <v>0</v>
      </c>
      <c r="U301" s="17">
        <v>0</v>
      </c>
      <c r="V301" s="17">
        <v>0</v>
      </c>
      <c r="W301" s="17">
        <v>0</v>
      </c>
      <c r="X301" s="17">
        <v>0</v>
      </c>
      <c r="Y301" s="17">
        <v>0</v>
      </c>
      <c r="Z301" s="17">
        <v>0</v>
      </c>
      <c r="AA301" s="17">
        <v>0</v>
      </c>
      <c r="AB301" s="41">
        <v>0</v>
      </c>
      <c r="AC301" s="50">
        <f>'EWG-CCP-127 (1)'!E117</f>
        <v>56.999999999999993</v>
      </c>
      <c r="AD301" s="75" t="s">
        <v>3</v>
      </c>
      <c r="AE301" s="43">
        <f t="shared" si="4"/>
        <v>100</v>
      </c>
    </row>
    <row r="302" spans="1:31" x14ac:dyDescent="0.25">
      <c r="C302" s="17">
        <v>0</v>
      </c>
      <c r="D302" s="17">
        <f>'EWG-CCP-127 (1)'!M118</f>
        <v>18.181818181818183</v>
      </c>
      <c r="E302" s="17">
        <v>0</v>
      </c>
      <c r="F302" s="17">
        <v>0</v>
      </c>
      <c r="G302" s="17">
        <v>0</v>
      </c>
      <c r="H302" s="17">
        <v>0</v>
      </c>
      <c r="I302" s="17">
        <v>0</v>
      </c>
      <c r="J302" s="17">
        <v>0</v>
      </c>
      <c r="K302" s="17">
        <f>'EWG-CCP-127 (1)'!L118</f>
        <v>45.454545454545453</v>
      </c>
      <c r="L302" s="17">
        <v>0</v>
      </c>
      <c r="M302" s="17">
        <f>'EWG-CCP-127 (1)'!K118</f>
        <v>36.363636363636367</v>
      </c>
      <c r="N302" s="17">
        <v>0</v>
      </c>
      <c r="O302" s="17">
        <v>0</v>
      </c>
      <c r="P302" s="17">
        <v>0</v>
      </c>
      <c r="Q302" s="17">
        <v>0</v>
      </c>
      <c r="R302" s="17">
        <v>0</v>
      </c>
      <c r="S302" s="41">
        <v>0</v>
      </c>
      <c r="T302" s="41">
        <v>0</v>
      </c>
      <c r="U302" s="17">
        <v>0</v>
      </c>
      <c r="V302" s="17">
        <v>0</v>
      </c>
      <c r="W302" s="17">
        <v>0</v>
      </c>
      <c r="X302" s="17">
        <v>0</v>
      </c>
      <c r="Y302" s="17">
        <v>0</v>
      </c>
      <c r="Z302" s="17">
        <v>0</v>
      </c>
      <c r="AA302" s="17">
        <v>0</v>
      </c>
      <c r="AB302" s="41">
        <v>0</v>
      </c>
      <c r="AC302" s="50">
        <f>'EWG-CCP-127 (1)'!E118</f>
        <v>52</v>
      </c>
      <c r="AD302" s="75" t="s">
        <v>3</v>
      </c>
      <c r="AE302" s="43">
        <f t="shared" si="4"/>
        <v>100</v>
      </c>
    </row>
    <row r="303" spans="1:31" x14ac:dyDescent="0.25">
      <c r="C303" s="17">
        <v>0</v>
      </c>
      <c r="D303" s="17">
        <f>'EWG-CCP-127 (1)'!M119</f>
        <v>28.08988764044944</v>
      </c>
      <c r="E303" s="17">
        <v>0</v>
      </c>
      <c r="F303" s="17">
        <v>0</v>
      </c>
      <c r="G303" s="17">
        <v>0</v>
      </c>
      <c r="H303" s="17">
        <v>0</v>
      </c>
      <c r="I303" s="17">
        <v>0</v>
      </c>
      <c r="J303" s="17">
        <v>0</v>
      </c>
      <c r="K303" s="17">
        <f>'EWG-CCP-127 (1)'!L119</f>
        <v>4.213483146067416</v>
      </c>
      <c r="L303" s="17">
        <v>0</v>
      </c>
      <c r="M303" s="17">
        <f>'EWG-CCP-127 (1)'!K119</f>
        <v>67.696629213483149</v>
      </c>
      <c r="N303" s="17">
        <v>0</v>
      </c>
      <c r="O303" s="17">
        <v>0</v>
      </c>
      <c r="P303" s="17">
        <v>0</v>
      </c>
      <c r="Q303" s="17">
        <v>0</v>
      </c>
      <c r="R303" s="17">
        <v>0</v>
      </c>
      <c r="S303" s="41">
        <v>0</v>
      </c>
      <c r="T303" s="41">
        <v>0</v>
      </c>
      <c r="U303" s="17">
        <v>0</v>
      </c>
      <c r="V303" s="17">
        <v>0</v>
      </c>
      <c r="W303" s="17">
        <v>0</v>
      </c>
      <c r="X303" s="17">
        <v>0</v>
      </c>
      <c r="Y303" s="17">
        <v>0</v>
      </c>
      <c r="Z303" s="17">
        <v>0</v>
      </c>
      <c r="AA303" s="17">
        <v>0</v>
      </c>
      <c r="AB303" s="41">
        <v>0</v>
      </c>
      <c r="AC303" s="50">
        <f>'EWG-CCP-127 (1)'!E119</f>
        <v>17</v>
      </c>
      <c r="AD303" s="75" t="s">
        <v>3</v>
      </c>
      <c r="AE303" s="43">
        <f t="shared" si="4"/>
        <v>100</v>
      </c>
    </row>
    <row r="304" spans="1:31" x14ac:dyDescent="0.25">
      <c r="C304" s="17">
        <v>0</v>
      </c>
      <c r="D304" s="17">
        <f>'EWG-CCP-127 (1)'!M120</f>
        <v>27.322404371584696</v>
      </c>
      <c r="E304" s="17">
        <v>0</v>
      </c>
      <c r="F304" s="17">
        <v>0</v>
      </c>
      <c r="G304" s="17">
        <v>0</v>
      </c>
      <c r="H304" s="17">
        <v>0</v>
      </c>
      <c r="I304" s="17">
        <v>0</v>
      </c>
      <c r="J304" s="17">
        <v>0</v>
      </c>
      <c r="K304" s="17">
        <f>'EWG-CCP-127 (1)'!L120</f>
        <v>6.830601092896174</v>
      </c>
      <c r="L304" s="17">
        <v>0</v>
      </c>
      <c r="M304" s="17">
        <f>'EWG-CCP-127 (1)'!K120</f>
        <v>65.84699453551913</v>
      </c>
      <c r="N304" s="17">
        <v>0</v>
      </c>
      <c r="O304" s="17">
        <v>0</v>
      </c>
      <c r="P304" s="17">
        <v>0</v>
      </c>
      <c r="Q304" s="17">
        <v>0</v>
      </c>
      <c r="R304" s="17">
        <v>0</v>
      </c>
      <c r="S304" s="41">
        <v>0</v>
      </c>
      <c r="T304" s="41">
        <v>0</v>
      </c>
      <c r="U304" s="17">
        <v>0</v>
      </c>
      <c r="V304" s="17">
        <v>0</v>
      </c>
      <c r="W304" s="17">
        <v>0</v>
      </c>
      <c r="X304" s="17">
        <v>0</v>
      </c>
      <c r="Y304" s="17">
        <v>0</v>
      </c>
      <c r="Z304" s="17">
        <v>0</v>
      </c>
      <c r="AA304" s="17">
        <v>0</v>
      </c>
      <c r="AB304" s="41">
        <v>0</v>
      </c>
      <c r="AC304" s="50">
        <f>'EWG-CCP-127 (1)'!E120</f>
        <v>26</v>
      </c>
      <c r="AD304" s="75" t="s">
        <v>3</v>
      </c>
      <c r="AE304" s="43">
        <f t="shared" si="4"/>
        <v>100</v>
      </c>
    </row>
    <row r="305" spans="3:31" x14ac:dyDescent="0.25">
      <c r="C305" s="17">
        <v>0</v>
      </c>
      <c r="D305" s="17">
        <f>'EWG-CCP-127 (1)'!M121</f>
        <v>26.392187912377935</v>
      </c>
      <c r="E305" s="17">
        <v>0</v>
      </c>
      <c r="F305" s="17">
        <v>0</v>
      </c>
      <c r="G305" s="17">
        <v>0</v>
      </c>
      <c r="H305" s="17">
        <v>0</v>
      </c>
      <c r="I305" s="17">
        <v>0</v>
      </c>
      <c r="J305" s="17">
        <v>0</v>
      </c>
      <c r="K305" s="17">
        <f>'EWG-CCP-127 (1)'!L121</f>
        <v>10.002639218791238</v>
      </c>
      <c r="L305" s="17">
        <v>0</v>
      </c>
      <c r="M305" s="17">
        <f>'EWG-CCP-127 (1)'!K121</f>
        <v>63.605172868830827</v>
      </c>
      <c r="N305" s="17">
        <v>0</v>
      </c>
      <c r="O305" s="17">
        <v>0</v>
      </c>
      <c r="P305" s="17">
        <v>0</v>
      </c>
      <c r="Q305" s="17">
        <v>0</v>
      </c>
      <c r="R305" s="17">
        <v>0</v>
      </c>
      <c r="S305" s="41">
        <v>0</v>
      </c>
      <c r="T305" s="41">
        <v>0</v>
      </c>
      <c r="U305" s="17">
        <v>0</v>
      </c>
      <c r="V305" s="17">
        <v>0</v>
      </c>
      <c r="W305" s="17">
        <v>0</v>
      </c>
      <c r="X305" s="17">
        <v>0</v>
      </c>
      <c r="Y305" s="17">
        <v>0</v>
      </c>
      <c r="Z305" s="17">
        <v>0</v>
      </c>
      <c r="AA305" s="17">
        <v>0</v>
      </c>
      <c r="AB305" s="41">
        <v>0</v>
      </c>
      <c r="AC305" s="50">
        <f>'EWG-CCP-127 (1)'!E121</f>
        <v>38</v>
      </c>
      <c r="AD305" s="75" t="s">
        <v>3</v>
      </c>
      <c r="AE305" s="43">
        <f t="shared" si="4"/>
        <v>100</v>
      </c>
    </row>
    <row r="306" spans="3:31" x14ac:dyDescent="0.25">
      <c r="C306" s="17">
        <v>0</v>
      </c>
      <c r="D306" s="17">
        <f>'EWG-CCP-127 (1)'!M122</f>
        <v>25</v>
      </c>
      <c r="E306" s="17">
        <v>0</v>
      </c>
      <c r="F306" s="17">
        <v>0</v>
      </c>
      <c r="G306" s="17">
        <v>0</v>
      </c>
      <c r="H306" s="17">
        <v>0</v>
      </c>
      <c r="I306" s="17">
        <v>0</v>
      </c>
      <c r="J306" s="17">
        <v>0</v>
      </c>
      <c r="K306" s="17">
        <f>'EWG-CCP-127 (1)'!L122</f>
        <v>14.75</v>
      </c>
      <c r="L306" s="17">
        <v>0</v>
      </c>
      <c r="M306" s="17">
        <f>'EWG-CCP-127 (1)'!K122</f>
        <v>60.25</v>
      </c>
      <c r="N306" s="17">
        <v>0</v>
      </c>
      <c r="O306" s="17">
        <v>0</v>
      </c>
      <c r="P306" s="17">
        <v>0</v>
      </c>
      <c r="Q306" s="17">
        <v>0</v>
      </c>
      <c r="R306" s="17">
        <v>0</v>
      </c>
      <c r="S306" s="41">
        <v>0</v>
      </c>
      <c r="T306" s="41">
        <v>0</v>
      </c>
      <c r="U306" s="17">
        <v>0</v>
      </c>
      <c r="V306" s="17">
        <v>0</v>
      </c>
      <c r="W306" s="17">
        <v>0</v>
      </c>
      <c r="X306" s="17">
        <v>0</v>
      </c>
      <c r="Y306" s="17">
        <v>0</v>
      </c>
      <c r="Z306" s="17">
        <v>0</v>
      </c>
      <c r="AA306" s="17">
        <v>0</v>
      </c>
      <c r="AB306" s="41">
        <v>0</v>
      </c>
      <c r="AC306" s="50">
        <f>'EWG-CCP-127 (1)'!E122</f>
        <v>54</v>
      </c>
      <c r="AD306" s="75" t="s">
        <v>3</v>
      </c>
      <c r="AE306" s="43">
        <f t="shared" si="4"/>
        <v>100</v>
      </c>
    </row>
    <row r="307" spans="3:31" x14ac:dyDescent="0.25">
      <c r="C307" s="17">
        <v>0</v>
      </c>
      <c r="D307" s="17">
        <f>'EWG-CCP-127 (1)'!M123</f>
        <v>24.142926122646063</v>
      </c>
      <c r="E307" s="17">
        <v>0</v>
      </c>
      <c r="F307" s="17">
        <v>0</v>
      </c>
      <c r="G307" s="17">
        <v>0</v>
      </c>
      <c r="H307" s="17">
        <v>0</v>
      </c>
      <c r="I307" s="17">
        <v>0</v>
      </c>
      <c r="J307" s="17">
        <v>0</v>
      </c>
      <c r="K307" s="17">
        <f>'EWG-CCP-127 (1)'!L123</f>
        <v>17.672621921776919</v>
      </c>
      <c r="L307" s="17">
        <v>0</v>
      </c>
      <c r="M307" s="17">
        <f>'EWG-CCP-127 (1)'!K123</f>
        <v>58.184451955577011</v>
      </c>
      <c r="N307" s="17">
        <v>0</v>
      </c>
      <c r="O307" s="17">
        <v>0</v>
      </c>
      <c r="P307" s="17">
        <v>0</v>
      </c>
      <c r="Q307" s="17">
        <v>0</v>
      </c>
      <c r="R307" s="17">
        <v>0</v>
      </c>
      <c r="S307" s="41">
        <v>0</v>
      </c>
      <c r="T307" s="41">
        <v>0</v>
      </c>
      <c r="U307" s="17">
        <v>0</v>
      </c>
      <c r="V307" s="17">
        <v>0</v>
      </c>
      <c r="W307" s="17">
        <v>0</v>
      </c>
      <c r="X307" s="17">
        <v>0</v>
      </c>
      <c r="Y307" s="17">
        <v>0</v>
      </c>
      <c r="Z307" s="17">
        <v>0</v>
      </c>
      <c r="AA307" s="17">
        <v>0</v>
      </c>
      <c r="AB307" s="41">
        <v>0</v>
      </c>
      <c r="AC307" s="50">
        <f>'EWG-CCP-127 (1)'!E123</f>
        <v>57.999999999999993</v>
      </c>
      <c r="AD307" s="75" t="s">
        <v>3</v>
      </c>
      <c r="AE307" s="43">
        <f t="shared" si="4"/>
        <v>100</v>
      </c>
    </row>
    <row r="308" spans="3:31" x14ac:dyDescent="0.25">
      <c r="C308" s="17">
        <v>0</v>
      </c>
      <c r="D308" s="17">
        <f>'EWG-CCP-127 (1)'!M124</f>
        <v>23.463162834350069</v>
      </c>
      <c r="E308" s="17">
        <v>0</v>
      </c>
      <c r="F308" s="17">
        <v>0</v>
      </c>
      <c r="G308" s="17">
        <v>0</v>
      </c>
      <c r="H308" s="17">
        <v>0</v>
      </c>
      <c r="I308" s="17">
        <v>0</v>
      </c>
      <c r="J308" s="17">
        <v>0</v>
      </c>
      <c r="K308" s="17">
        <f>'EWG-CCP-127 (1)'!L124</f>
        <v>19.990614734866259</v>
      </c>
      <c r="L308" s="17">
        <v>0</v>
      </c>
      <c r="M308" s="17">
        <f>'EWG-CCP-127 (1)'!K124</f>
        <v>56.546222430783665</v>
      </c>
      <c r="N308" s="17">
        <v>0</v>
      </c>
      <c r="O308" s="17">
        <v>0</v>
      </c>
      <c r="P308" s="17">
        <v>0</v>
      </c>
      <c r="Q308" s="17">
        <v>0</v>
      </c>
      <c r="R308" s="17">
        <v>0</v>
      </c>
      <c r="S308" s="41">
        <v>0</v>
      </c>
      <c r="T308" s="41">
        <v>0</v>
      </c>
      <c r="U308" s="17">
        <v>0</v>
      </c>
      <c r="V308" s="17">
        <v>0</v>
      </c>
      <c r="W308" s="17">
        <v>0</v>
      </c>
      <c r="X308" s="17">
        <v>0</v>
      </c>
      <c r="Y308" s="17">
        <v>0</v>
      </c>
      <c r="Z308" s="17">
        <v>0</v>
      </c>
      <c r="AA308" s="17">
        <v>0</v>
      </c>
      <c r="AB308" s="41">
        <v>0</v>
      </c>
      <c r="AC308" s="50">
        <f>'EWG-CCP-127 (1)'!E124</f>
        <v>59</v>
      </c>
      <c r="AD308" s="75" t="s">
        <v>3</v>
      </c>
      <c r="AE308" s="43">
        <f t="shared" si="4"/>
        <v>100</v>
      </c>
    </row>
    <row r="309" spans="3:31" x14ac:dyDescent="0.25">
      <c r="C309" s="17">
        <v>0</v>
      </c>
      <c r="D309" s="17">
        <f>'EWG-CCP-127 (1)'!M125</f>
        <v>21.997360316761988</v>
      </c>
      <c r="E309" s="17">
        <v>0</v>
      </c>
      <c r="F309" s="17">
        <v>0</v>
      </c>
      <c r="G309" s="17">
        <v>0</v>
      </c>
      <c r="H309" s="17">
        <v>0</v>
      </c>
      <c r="I309" s="17">
        <v>0</v>
      </c>
      <c r="J309" s="17">
        <v>0</v>
      </c>
      <c r="K309" s="17">
        <f>'EWG-CCP-127 (1)'!L125</f>
        <v>24.989001319841616</v>
      </c>
      <c r="L309" s="17">
        <v>0</v>
      </c>
      <c r="M309" s="17">
        <f>'EWG-CCP-127 (1)'!K125</f>
        <v>53.013638363396389</v>
      </c>
      <c r="N309" s="17">
        <v>0</v>
      </c>
      <c r="O309" s="17">
        <v>0</v>
      </c>
      <c r="P309" s="17">
        <v>0</v>
      </c>
      <c r="Q309" s="17">
        <v>0</v>
      </c>
      <c r="R309" s="17">
        <v>0</v>
      </c>
      <c r="S309" s="41">
        <v>0</v>
      </c>
      <c r="T309" s="41">
        <v>0</v>
      </c>
      <c r="U309" s="17">
        <v>0</v>
      </c>
      <c r="V309" s="17">
        <v>0</v>
      </c>
      <c r="W309" s="17">
        <v>0</v>
      </c>
      <c r="X309" s="17">
        <v>0</v>
      </c>
      <c r="Y309" s="17">
        <v>0</v>
      </c>
      <c r="Z309" s="17">
        <v>0</v>
      </c>
      <c r="AA309" s="17">
        <v>0</v>
      </c>
      <c r="AB309" s="41">
        <v>0</v>
      </c>
      <c r="AC309" s="50">
        <f>'EWG-CCP-127 (1)'!E125</f>
        <v>65</v>
      </c>
      <c r="AD309" s="75" t="s">
        <v>3</v>
      </c>
      <c r="AE309" s="43">
        <f t="shared" si="4"/>
        <v>100</v>
      </c>
    </row>
    <row r="310" spans="3:31" x14ac:dyDescent="0.25">
      <c r="C310" s="17">
        <v>0</v>
      </c>
      <c r="D310" s="17">
        <f>'EWG-CCP-127 (1)'!M126</f>
        <v>21.276595744680851</v>
      </c>
      <c r="E310" s="17">
        <v>0</v>
      </c>
      <c r="F310" s="17">
        <v>0</v>
      </c>
      <c r="G310" s="17">
        <v>0</v>
      </c>
      <c r="H310" s="17">
        <v>0</v>
      </c>
      <c r="I310" s="17">
        <v>0</v>
      </c>
      <c r="J310" s="17">
        <v>0</v>
      </c>
      <c r="K310" s="17">
        <f>'EWG-CCP-127 (1)'!L126</f>
        <v>27.446808510638299</v>
      </c>
      <c r="L310" s="17">
        <v>0</v>
      </c>
      <c r="M310" s="17">
        <f>'EWG-CCP-127 (1)'!K126</f>
        <v>51.276595744680854</v>
      </c>
      <c r="N310" s="17">
        <v>0</v>
      </c>
      <c r="O310" s="17">
        <v>0</v>
      </c>
      <c r="P310" s="17">
        <v>0</v>
      </c>
      <c r="Q310" s="17">
        <v>0</v>
      </c>
      <c r="R310" s="17">
        <v>0</v>
      </c>
      <c r="S310" s="41">
        <v>0</v>
      </c>
      <c r="T310" s="41">
        <v>0</v>
      </c>
      <c r="U310" s="17">
        <v>0</v>
      </c>
      <c r="V310" s="17">
        <v>0</v>
      </c>
      <c r="W310" s="17">
        <v>0</v>
      </c>
      <c r="X310" s="17">
        <v>0</v>
      </c>
      <c r="Y310" s="17">
        <v>0</v>
      </c>
      <c r="Z310" s="17">
        <v>0</v>
      </c>
      <c r="AA310" s="17">
        <v>0</v>
      </c>
      <c r="AB310" s="41">
        <v>0</v>
      </c>
      <c r="AC310" s="50">
        <f>'EWG-CCP-127 (1)'!E126</f>
        <v>69</v>
      </c>
      <c r="AD310" s="75" t="s">
        <v>3</v>
      </c>
      <c r="AE310" s="43">
        <f t="shared" si="4"/>
        <v>100</v>
      </c>
    </row>
    <row r="311" spans="3:31" x14ac:dyDescent="0.25">
      <c r="C311" s="17">
        <v>0</v>
      </c>
      <c r="D311" s="17">
        <f>'EWG-CCP-127 (1)'!M127</f>
        <v>20.533880903490758</v>
      </c>
      <c r="E311" s="17">
        <v>0</v>
      </c>
      <c r="F311" s="17">
        <v>0</v>
      </c>
      <c r="G311" s="17">
        <v>0</v>
      </c>
      <c r="H311" s="17">
        <v>0</v>
      </c>
      <c r="I311" s="17">
        <v>0</v>
      </c>
      <c r="J311" s="17">
        <v>0</v>
      </c>
      <c r="K311" s="17">
        <f>'EWG-CCP-127 (1)'!L127</f>
        <v>29.979466119096511</v>
      </c>
      <c r="L311" s="17">
        <v>0</v>
      </c>
      <c r="M311" s="17">
        <f>'EWG-CCP-127 (1)'!K127</f>
        <v>49.486652977412732</v>
      </c>
      <c r="N311" s="17">
        <v>0</v>
      </c>
      <c r="O311" s="17">
        <v>0</v>
      </c>
      <c r="P311" s="17">
        <v>0</v>
      </c>
      <c r="Q311" s="17">
        <v>0</v>
      </c>
      <c r="R311" s="17">
        <v>0</v>
      </c>
      <c r="S311" s="41">
        <v>0</v>
      </c>
      <c r="T311" s="41">
        <v>0</v>
      </c>
      <c r="U311" s="17">
        <v>0</v>
      </c>
      <c r="V311" s="17">
        <v>0</v>
      </c>
      <c r="W311" s="17">
        <v>0</v>
      </c>
      <c r="X311" s="17">
        <v>0</v>
      </c>
      <c r="Y311" s="17">
        <v>0</v>
      </c>
      <c r="Z311" s="17">
        <v>0</v>
      </c>
      <c r="AA311" s="17">
        <v>0</v>
      </c>
      <c r="AB311" s="41">
        <v>0</v>
      </c>
      <c r="AC311" s="50">
        <f>'EWG-CCP-127 (1)'!E127</f>
        <v>70</v>
      </c>
      <c r="AD311" s="75" t="s">
        <v>3</v>
      </c>
      <c r="AE311" s="43">
        <f t="shared" si="4"/>
        <v>100</v>
      </c>
    </row>
    <row r="312" spans="3:31" x14ac:dyDescent="0.25">
      <c r="C312" s="17">
        <v>0</v>
      </c>
      <c r="D312" s="17">
        <f>'EWG-CCP-127 (1)'!M128</f>
        <v>19.379844961240309</v>
      </c>
      <c r="E312" s="17">
        <v>0</v>
      </c>
      <c r="F312" s="17">
        <v>0</v>
      </c>
      <c r="G312" s="17">
        <v>0</v>
      </c>
      <c r="H312" s="17">
        <v>0</v>
      </c>
      <c r="I312" s="17">
        <v>0</v>
      </c>
      <c r="J312" s="17">
        <v>0</v>
      </c>
      <c r="K312" s="17">
        <f>'EWG-CCP-127 (1)'!L128</f>
        <v>33.914728682170541</v>
      </c>
      <c r="L312" s="17">
        <v>0</v>
      </c>
      <c r="M312" s="17">
        <f>'EWG-CCP-127 (1)'!K128</f>
        <v>46.70542635658915</v>
      </c>
      <c r="N312" s="17">
        <v>0</v>
      </c>
      <c r="O312" s="17">
        <v>0</v>
      </c>
      <c r="P312" s="17">
        <v>0</v>
      </c>
      <c r="Q312" s="17">
        <v>0</v>
      </c>
      <c r="R312" s="17">
        <v>0</v>
      </c>
      <c r="S312" s="41">
        <v>0</v>
      </c>
      <c r="T312" s="41">
        <v>0</v>
      </c>
      <c r="U312" s="17">
        <v>0</v>
      </c>
      <c r="V312" s="17">
        <v>0</v>
      </c>
      <c r="W312" s="17">
        <v>0</v>
      </c>
      <c r="X312" s="17">
        <v>0</v>
      </c>
      <c r="Y312" s="17">
        <v>0</v>
      </c>
      <c r="Z312" s="17">
        <v>0</v>
      </c>
      <c r="AA312" s="17">
        <v>0</v>
      </c>
      <c r="AB312" s="41">
        <v>0</v>
      </c>
      <c r="AC312" s="50">
        <f>'EWG-CCP-127 (1)'!E128</f>
        <v>68</v>
      </c>
      <c r="AD312" s="75" t="s">
        <v>3</v>
      </c>
      <c r="AE312" s="43">
        <f t="shared" si="4"/>
        <v>100</v>
      </c>
    </row>
    <row r="313" spans="3:31" x14ac:dyDescent="0.25">
      <c r="C313" s="17">
        <v>0</v>
      </c>
      <c r="D313" s="17">
        <f>'EWG-CCP-127 (1)'!M129</f>
        <v>17.636684303350968</v>
      </c>
      <c r="E313" s="17">
        <v>0</v>
      </c>
      <c r="F313" s="17">
        <v>0</v>
      </c>
      <c r="G313" s="17">
        <v>0</v>
      </c>
      <c r="H313" s="17">
        <v>0</v>
      </c>
      <c r="I313" s="17">
        <v>0</v>
      </c>
      <c r="J313" s="17">
        <v>0</v>
      </c>
      <c r="K313" s="17">
        <f>'EWG-CCP-127 (1)'!L129</f>
        <v>39.85890652557319</v>
      </c>
      <c r="L313" s="17">
        <v>0</v>
      </c>
      <c r="M313" s="17">
        <f>'EWG-CCP-127 (1)'!K129</f>
        <v>42.504409171075842</v>
      </c>
      <c r="N313" s="17">
        <v>0</v>
      </c>
      <c r="O313" s="17">
        <v>0</v>
      </c>
      <c r="P313" s="17">
        <v>0</v>
      </c>
      <c r="Q313" s="17">
        <v>0</v>
      </c>
      <c r="R313" s="17">
        <v>0</v>
      </c>
      <c r="S313" s="41">
        <v>0</v>
      </c>
      <c r="T313" s="41">
        <v>0</v>
      </c>
      <c r="U313" s="17">
        <v>0</v>
      </c>
      <c r="V313" s="17">
        <v>0</v>
      </c>
      <c r="W313" s="17">
        <v>0</v>
      </c>
      <c r="X313" s="17">
        <v>0</v>
      </c>
      <c r="Y313" s="17">
        <v>0</v>
      </c>
      <c r="Z313" s="17">
        <v>0</v>
      </c>
      <c r="AA313" s="17">
        <v>0</v>
      </c>
      <c r="AB313" s="41">
        <v>0</v>
      </c>
      <c r="AC313" s="50">
        <f>'EWG-CCP-127 (1)'!E129</f>
        <v>61</v>
      </c>
      <c r="AD313" s="75" t="s">
        <v>3</v>
      </c>
      <c r="AE313" s="43">
        <f t="shared" si="4"/>
        <v>100</v>
      </c>
    </row>
    <row r="314" spans="3:31" x14ac:dyDescent="0.25">
      <c r="C314" s="17">
        <v>0</v>
      </c>
      <c r="D314" s="17">
        <f>'EWG-CCP-127 (1)'!M130</f>
        <v>24.096385542168672</v>
      </c>
      <c r="E314" s="17">
        <v>0</v>
      </c>
      <c r="F314" s="17">
        <v>0</v>
      </c>
      <c r="G314" s="17">
        <v>0</v>
      </c>
      <c r="H314" s="17">
        <v>0</v>
      </c>
      <c r="I314" s="17">
        <v>0</v>
      </c>
      <c r="J314" s="17">
        <v>0</v>
      </c>
      <c r="K314" s="17">
        <f>'EWG-CCP-127 (1)'!L130</f>
        <v>3.6144578313253009</v>
      </c>
      <c r="L314" s="17">
        <v>0</v>
      </c>
      <c r="M314" s="17">
        <f>'EWG-CCP-127 (1)'!K130</f>
        <v>72.289156626506013</v>
      </c>
      <c r="N314" s="17">
        <v>0</v>
      </c>
      <c r="O314" s="17">
        <v>0</v>
      </c>
      <c r="P314" s="17">
        <v>0</v>
      </c>
      <c r="Q314" s="17">
        <v>0</v>
      </c>
      <c r="R314" s="17">
        <v>0</v>
      </c>
      <c r="S314" s="41">
        <v>0</v>
      </c>
      <c r="T314" s="41">
        <v>0</v>
      </c>
      <c r="U314" s="17">
        <v>0</v>
      </c>
      <c r="V314" s="17">
        <v>0</v>
      </c>
      <c r="W314" s="17">
        <v>0</v>
      </c>
      <c r="X314" s="17">
        <v>0</v>
      </c>
      <c r="Y314" s="17">
        <v>0</v>
      </c>
      <c r="Z314" s="17">
        <v>0</v>
      </c>
      <c r="AA314" s="17">
        <v>0</v>
      </c>
      <c r="AB314" s="41">
        <v>0</v>
      </c>
      <c r="AC314" s="50">
        <f>'EWG-CCP-127 (1)'!E130</f>
        <v>18</v>
      </c>
      <c r="AD314" s="75" t="s">
        <v>3</v>
      </c>
      <c r="AE314" s="43">
        <f t="shared" si="4"/>
        <v>99.999999999999986</v>
      </c>
    </row>
    <row r="315" spans="3:31" x14ac:dyDescent="0.25">
      <c r="C315" s="17">
        <v>0</v>
      </c>
      <c r="D315" s="17">
        <f>'EWG-CCP-127 (1)'!M131</f>
        <v>23.52941176470588</v>
      </c>
      <c r="E315" s="17">
        <v>0</v>
      </c>
      <c r="F315" s="17">
        <v>0</v>
      </c>
      <c r="G315" s="17">
        <v>0</v>
      </c>
      <c r="H315" s="17">
        <v>0</v>
      </c>
      <c r="I315" s="17">
        <v>0</v>
      </c>
      <c r="J315" s="17">
        <v>0</v>
      </c>
      <c r="K315" s="17">
        <f>'EWG-CCP-127 (1)'!L131</f>
        <v>5.8823529411764701</v>
      </c>
      <c r="L315" s="17">
        <v>0</v>
      </c>
      <c r="M315" s="17">
        <f>'EWG-CCP-127 (1)'!K131</f>
        <v>70.588235294117652</v>
      </c>
      <c r="N315" s="17">
        <v>0</v>
      </c>
      <c r="O315" s="17">
        <v>0</v>
      </c>
      <c r="P315" s="17">
        <v>0</v>
      </c>
      <c r="Q315" s="17">
        <v>0</v>
      </c>
      <c r="R315" s="17">
        <v>0</v>
      </c>
      <c r="S315" s="41">
        <v>0</v>
      </c>
      <c r="T315" s="41">
        <v>0</v>
      </c>
      <c r="U315" s="17">
        <v>0</v>
      </c>
      <c r="V315" s="17">
        <v>0</v>
      </c>
      <c r="W315" s="17">
        <v>0</v>
      </c>
      <c r="X315" s="17">
        <v>0</v>
      </c>
      <c r="Y315" s="17">
        <v>0</v>
      </c>
      <c r="Z315" s="17">
        <v>0</v>
      </c>
      <c r="AA315" s="17">
        <v>0</v>
      </c>
      <c r="AB315" s="41">
        <v>0</v>
      </c>
      <c r="AC315" s="50">
        <f>'EWG-CCP-127 (1)'!E131</f>
        <v>28.000000000000004</v>
      </c>
      <c r="AD315" s="75" t="s">
        <v>3</v>
      </c>
      <c r="AE315" s="43">
        <f t="shared" si="4"/>
        <v>100</v>
      </c>
    </row>
    <row r="316" spans="3:31" x14ac:dyDescent="0.25">
      <c r="C316" s="17">
        <v>0</v>
      </c>
      <c r="D316" s="17">
        <f>'EWG-CCP-127 (1)'!M132</f>
        <v>22.836263987211694</v>
      </c>
      <c r="E316" s="17">
        <v>0</v>
      </c>
      <c r="F316" s="17">
        <v>0</v>
      </c>
      <c r="G316" s="17">
        <v>0</v>
      </c>
      <c r="H316" s="17">
        <v>0</v>
      </c>
      <c r="I316" s="17">
        <v>0</v>
      </c>
      <c r="J316" s="17">
        <v>0</v>
      </c>
      <c r="K316" s="17">
        <f>'EWG-CCP-127 (1)'!L132</f>
        <v>8.6549440511532314</v>
      </c>
      <c r="L316" s="17">
        <v>0</v>
      </c>
      <c r="M316" s="17">
        <f>'EWG-CCP-127 (1)'!K132</f>
        <v>68.508791961635083</v>
      </c>
      <c r="N316" s="17">
        <v>0</v>
      </c>
      <c r="O316" s="17">
        <v>0</v>
      </c>
      <c r="P316" s="17">
        <v>0</v>
      </c>
      <c r="Q316" s="17">
        <v>0</v>
      </c>
      <c r="R316" s="17">
        <v>0</v>
      </c>
      <c r="S316" s="41">
        <v>0</v>
      </c>
      <c r="T316" s="41">
        <v>0</v>
      </c>
      <c r="U316" s="17">
        <v>0</v>
      </c>
      <c r="V316" s="17">
        <v>0</v>
      </c>
      <c r="W316" s="17">
        <v>0</v>
      </c>
      <c r="X316" s="17">
        <v>0</v>
      </c>
      <c r="Y316" s="17">
        <v>0</v>
      </c>
      <c r="Z316" s="17">
        <v>0</v>
      </c>
      <c r="AA316" s="17">
        <v>0</v>
      </c>
      <c r="AB316" s="41">
        <v>0</v>
      </c>
      <c r="AC316" s="50">
        <f>'EWG-CCP-127 (1)'!E132</f>
        <v>37</v>
      </c>
      <c r="AD316" s="75" t="s">
        <v>3</v>
      </c>
      <c r="AE316" s="43">
        <f t="shared" si="4"/>
        <v>100</v>
      </c>
    </row>
    <row r="317" spans="3:31" x14ac:dyDescent="0.25">
      <c r="C317" s="17">
        <v>0</v>
      </c>
      <c r="D317" s="17">
        <f>'EWG-CCP-127 (1)'!M133</f>
        <v>22.222222222222221</v>
      </c>
      <c r="E317" s="17">
        <v>0</v>
      </c>
      <c r="F317" s="17">
        <v>0</v>
      </c>
      <c r="G317" s="17">
        <v>0</v>
      </c>
      <c r="H317" s="17">
        <v>0</v>
      </c>
      <c r="I317" s="17">
        <v>0</v>
      </c>
      <c r="J317" s="17">
        <v>0</v>
      </c>
      <c r="K317" s="17">
        <f>'EWG-CCP-127 (1)'!L133</f>
        <v>11.111111111111111</v>
      </c>
      <c r="L317" s="17">
        <v>0</v>
      </c>
      <c r="M317" s="17">
        <f>'EWG-CCP-127 (1)'!K133</f>
        <v>66.666666666666657</v>
      </c>
      <c r="N317" s="17">
        <v>0</v>
      </c>
      <c r="O317" s="17">
        <v>0</v>
      </c>
      <c r="P317" s="17">
        <v>0</v>
      </c>
      <c r="Q317" s="17">
        <v>0</v>
      </c>
      <c r="R317" s="17">
        <v>0</v>
      </c>
      <c r="S317" s="41">
        <v>0</v>
      </c>
      <c r="T317" s="41">
        <v>0</v>
      </c>
      <c r="U317" s="17">
        <v>0</v>
      </c>
      <c r="V317" s="17">
        <v>0</v>
      </c>
      <c r="W317" s="17">
        <v>0</v>
      </c>
      <c r="X317" s="17">
        <v>0</v>
      </c>
      <c r="Y317" s="17">
        <v>0</v>
      </c>
      <c r="Z317" s="17">
        <v>0</v>
      </c>
      <c r="AA317" s="17">
        <v>0</v>
      </c>
      <c r="AB317" s="41">
        <v>0</v>
      </c>
      <c r="AC317" s="50">
        <f>'EWG-CCP-127 (1)'!E133</f>
        <v>50</v>
      </c>
      <c r="AD317" s="75" t="s">
        <v>3</v>
      </c>
      <c r="AE317" s="43">
        <f t="shared" si="4"/>
        <v>99.999999999999986</v>
      </c>
    </row>
    <row r="318" spans="3:31" x14ac:dyDescent="0.25">
      <c r="C318" s="17">
        <v>0</v>
      </c>
      <c r="D318" s="17">
        <f>'EWG-CCP-127 (1)'!M134</f>
        <v>22.002200220022004</v>
      </c>
      <c r="E318" s="17">
        <v>0</v>
      </c>
      <c r="F318" s="17">
        <v>0</v>
      </c>
      <c r="G318" s="17">
        <v>0</v>
      </c>
      <c r="H318" s="17">
        <v>0</v>
      </c>
      <c r="I318" s="17">
        <v>0</v>
      </c>
      <c r="J318" s="17">
        <v>0</v>
      </c>
      <c r="K318" s="17">
        <f>'EWG-CCP-127 (1)'!L134</f>
        <v>11.991199119911993</v>
      </c>
      <c r="L318" s="17">
        <v>0</v>
      </c>
      <c r="M318" s="17">
        <f>'EWG-CCP-127 (1)'!K134</f>
        <v>66.006600660065999</v>
      </c>
      <c r="N318" s="17">
        <v>0</v>
      </c>
      <c r="O318" s="17">
        <v>0</v>
      </c>
      <c r="P318" s="17">
        <v>0</v>
      </c>
      <c r="Q318" s="17">
        <v>0</v>
      </c>
      <c r="R318" s="17">
        <v>0</v>
      </c>
      <c r="S318" s="41">
        <v>0</v>
      </c>
      <c r="T318" s="41">
        <v>0</v>
      </c>
      <c r="U318" s="17">
        <v>0</v>
      </c>
      <c r="V318" s="17">
        <v>0</v>
      </c>
      <c r="W318" s="17">
        <v>0</v>
      </c>
      <c r="X318" s="17">
        <v>0</v>
      </c>
      <c r="Y318" s="17">
        <v>0</v>
      </c>
      <c r="Z318" s="17">
        <v>0</v>
      </c>
      <c r="AA318" s="17">
        <v>0</v>
      </c>
      <c r="AB318" s="41">
        <v>0</v>
      </c>
      <c r="AC318" s="50">
        <f>'EWG-CCP-127 (1)'!E134</f>
        <v>51</v>
      </c>
      <c r="AD318" s="75" t="s">
        <v>3</v>
      </c>
      <c r="AE318" s="43">
        <f t="shared" si="4"/>
        <v>100</v>
      </c>
    </row>
    <row r="319" spans="3:31" x14ac:dyDescent="0.25">
      <c r="C319" s="17">
        <v>0</v>
      </c>
      <c r="D319" s="17">
        <f>'EWG-CCP-127 (1)'!M135</f>
        <v>21.052631578947366</v>
      </c>
      <c r="E319" s="17">
        <v>0</v>
      </c>
      <c r="F319" s="17">
        <v>0</v>
      </c>
      <c r="G319" s="17">
        <v>0</v>
      </c>
      <c r="H319" s="17">
        <v>0</v>
      </c>
      <c r="I319" s="17">
        <v>0</v>
      </c>
      <c r="J319" s="17">
        <v>0</v>
      </c>
      <c r="K319" s="17">
        <f>'EWG-CCP-127 (1)'!L135</f>
        <v>15.789473684210526</v>
      </c>
      <c r="L319" s="17">
        <v>0</v>
      </c>
      <c r="M319" s="17">
        <f>'EWG-CCP-127 (1)'!K135</f>
        <v>63.157894736842103</v>
      </c>
      <c r="N319" s="17">
        <v>0</v>
      </c>
      <c r="O319" s="17">
        <v>0</v>
      </c>
      <c r="P319" s="17">
        <v>0</v>
      </c>
      <c r="Q319" s="17">
        <v>0</v>
      </c>
      <c r="R319" s="17">
        <v>0</v>
      </c>
      <c r="S319" s="41">
        <v>0</v>
      </c>
      <c r="T319" s="41">
        <v>0</v>
      </c>
      <c r="U319" s="17">
        <v>0</v>
      </c>
      <c r="V319" s="17">
        <v>0</v>
      </c>
      <c r="W319" s="17">
        <v>0</v>
      </c>
      <c r="X319" s="17">
        <v>0</v>
      </c>
      <c r="Y319" s="17">
        <v>0</v>
      </c>
      <c r="Z319" s="17">
        <v>0</v>
      </c>
      <c r="AA319" s="17">
        <v>0</v>
      </c>
      <c r="AB319" s="41">
        <v>0</v>
      </c>
      <c r="AC319" s="50">
        <f>'EWG-CCP-127 (1)'!E135</f>
        <v>61</v>
      </c>
      <c r="AD319" s="75" t="s">
        <v>3</v>
      </c>
      <c r="AE319" s="43">
        <f t="shared" si="4"/>
        <v>100</v>
      </c>
    </row>
    <row r="320" spans="3:31" x14ac:dyDescent="0.25">
      <c r="C320" s="17">
        <v>0</v>
      </c>
      <c r="D320" s="17">
        <f>'EWG-CCP-127 (1)'!M136</f>
        <v>20</v>
      </c>
      <c r="E320" s="17">
        <v>0</v>
      </c>
      <c r="F320" s="17">
        <v>0</v>
      </c>
      <c r="G320" s="17">
        <v>0</v>
      </c>
      <c r="H320" s="17">
        <v>0</v>
      </c>
      <c r="I320" s="17">
        <v>0</v>
      </c>
      <c r="J320" s="17">
        <v>0</v>
      </c>
      <c r="K320" s="17">
        <f>'EWG-CCP-127 (1)'!L136</f>
        <v>20</v>
      </c>
      <c r="L320" s="17">
        <v>0</v>
      </c>
      <c r="M320" s="17">
        <f>'EWG-CCP-127 (1)'!K136</f>
        <v>60</v>
      </c>
      <c r="N320" s="17">
        <v>0</v>
      </c>
      <c r="O320" s="17">
        <v>0</v>
      </c>
      <c r="P320" s="17">
        <v>0</v>
      </c>
      <c r="Q320" s="17">
        <v>0</v>
      </c>
      <c r="R320" s="17">
        <v>0</v>
      </c>
      <c r="S320" s="41">
        <v>0</v>
      </c>
      <c r="T320" s="41">
        <v>0</v>
      </c>
      <c r="U320" s="17">
        <v>0</v>
      </c>
      <c r="V320" s="17">
        <v>0</v>
      </c>
      <c r="W320" s="17">
        <v>0</v>
      </c>
      <c r="X320" s="17">
        <v>0</v>
      </c>
      <c r="Y320" s="17">
        <v>0</v>
      </c>
      <c r="Z320" s="17">
        <v>0</v>
      </c>
      <c r="AA320" s="17">
        <v>0</v>
      </c>
      <c r="AB320" s="41">
        <v>0</v>
      </c>
      <c r="AC320" s="50">
        <f>'EWG-CCP-127 (1)'!E136</f>
        <v>67</v>
      </c>
      <c r="AD320" s="75" t="s">
        <v>3</v>
      </c>
      <c r="AE320" s="43">
        <f t="shared" si="4"/>
        <v>100</v>
      </c>
    </row>
    <row r="321" spans="1:36" x14ac:dyDescent="0.25">
      <c r="C321" s="17">
        <v>0</v>
      </c>
      <c r="D321" s="17">
        <f>'EWG-CCP-127 (1)'!M137</f>
        <v>19.000570017100511</v>
      </c>
      <c r="E321" s="17">
        <v>0</v>
      </c>
      <c r="F321" s="17">
        <v>0</v>
      </c>
      <c r="G321" s="17">
        <v>0</v>
      </c>
      <c r="H321" s="17">
        <v>0</v>
      </c>
      <c r="I321" s="17">
        <v>0</v>
      </c>
      <c r="J321" s="17">
        <v>0</v>
      </c>
      <c r="K321" s="17">
        <f>'EWG-CCP-127 (1)'!L137</f>
        <v>23.997719931597945</v>
      </c>
      <c r="L321" s="17">
        <v>0</v>
      </c>
      <c r="M321" s="17">
        <f>'EWG-CCP-127 (1)'!K137</f>
        <v>57.001710051301536</v>
      </c>
      <c r="N321" s="17">
        <v>0</v>
      </c>
      <c r="O321" s="17">
        <v>0</v>
      </c>
      <c r="P321" s="17">
        <v>0</v>
      </c>
      <c r="Q321" s="17">
        <v>0</v>
      </c>
      <c r="R321" s="17">
        <v>0</v>
      </c>
      <c r="S321" s="41">
        <v>0</v>
      </c>
      <c r="T321" s="41">
        <v>0</v>
      </c>
      <c r="U321" s="17">
        <v>0</v>
      </c>
      <c r="V321" s="17">
        <v>0</v>
      </c>
      <c r="W321" s="17">
        <v>0</v>
      </c>
      <c r="X321" s="17">
        <v>0</v>
      </c>
      <c r="Y321" s="17">
        <v>0</v>
      </c>
      <c r="Z321" s="17">
        <v>0</v>
      </c>
      <c r="AA321" s="17">
        <v>0</v>
      </c>
      <c r="AB321" s="41">
        <v>0</v>
      </c>
      <c r="AC321" s="50">
        <f>'EWG-CCP-127 (1)'!E137</f>
        <v>69</v>
      </c>
      <c r="AD321" s="75" t="s">
        <v>3</v>
      </c>
      <c r="AE321" s="43">
        <f t="shared" si="4"/>
        <v>100</v>
      </c>
    </row>
    <row r="322" spans="1:36" x14ac:dyDescent="0.25">
      <c r="C322" s="17">
        <v>0</v>
      </c>
      <c r="D322" s="17">
        <f>'EWG-CCP-127 (1)'!M138</f>
        <v>17.857142857142858</v>
      </c>
      <c r="E322" s="17">
        <v>0</v>
      </c>
      <c r="F322" s="17">
        <v>0</v>
      </c>
      <c r="G322" s="17">
        <v>0</v>
      </c>
      <c r="H322" s="17">
        <v>0</v>
      </c>
      <c r="I322" s="17">
        <v>0</v>
      </c>
      <c r="J322" s="17">
        <v>0</v>
      </c>
      <c r="K322" s="17">
        <f>'EWG-CCP-127 (1)'!L138</f>
        <v>28.571428571428577</v>
      </c>
      <c r="L322" s="17">
        <v>0</v>
      </c>
      <c r="M322" s="17">
        <f>'EWG-CCP-127 (1)'!K138</f>
        <v>53.571428571428569</v>
      </c>
      <c r="N322" s="17">
        <v>0</v>
      </c>
      <c r="O322" s="17">
        <v>0</v>
      </c>
      <c r="P322" s="17">
        <v>0</v>
      </c>
      <c r="Q322" s="17">
        <v>0</v>
      </c>
      <c r="R322" s="17">
        <v>0</v>
      </c>
      <c r="S322" s="41">
        <v>0</v>
      </c>
      <c r="T322" s="41">
        <v>0</v>
      </c>
      <c r="U322" s="17">
        <v>0</v>
      </c>
      <c r="V322" s="17">
        <v>0</v>
      </c>
      <c r="W322" s="17">
        <v>0</v>
      </c>
      <c r="X322" s="17">
        <v>0</v>
      </c>
      <c r="Y322" s="17">
        <v>0</v>
      </c>
      <c r="Z322" s="17">
        <v>0</v>
      </c>
      <c r="AA322" s="17">
        <v>0</v>
      </c>
      <c r="AB322" s="41">
        <v>0</v>
      </c>
      <c r="AC322" s="50">
        <f>'EWG-CCP-127 (1)'!E138</f>
        <v>73</v>
      </c>
      <c r="AD322" s="75" t="s">
        <v>3</v>
      </c>
      <c r="AE322" s="43">
        <f t="shared" si="4"/>
        <v>100</v>
      </c>
    </row>
    <row r="323" spans="1:36" x14ac:dyDescent="0.25">
      <c r="C323" s="17">
        <v>0</v>
      </c>
      <c r="D323" s="17">
        <f>'EWG-CCP-127 (1)'!M139</f>
        <v>17.543859649122805</v>
      </c>
      <c r="E323" s="17">
        <v>0</v>
      </c>
      <c r="F323" s="17">
        <v>0</v>
      </c>
      <c r="G323" s="17">
        <v>0</v>
      </c>
      <c r="H323" s="17">
        <v>0</v>
      </c>
      <c r="I323" s="17">
        <v>0</v>
      </c>
      <c r="J323" s="17">
        <v>0</v>
      </c>
      <c r="K323" s="17">
        <f>'EWG-CCP-127 (1)'!L139</f>
        <v>29.82456140350877</v>
      </c>
      <c r="L323" s="17">
        <v>0</v>
      </c>
      <c r="M323" s="17">
        <f>'EWG-CCP-127 (1)'!K139</f>
        <v>52.631578947368418</v>
      </c>
      <c r="N323" s="17">
        <v>0</v>
      </c>
      <c r="O323" s="17">
        <v>0</v>
      </c>
      <c r="P323" s="17">
        <v>0</v>
      </c>
      <c r="Q323" s="17">
        <v>0</v>
      </c>
      <c r="R323" s="17">
        <v>0</v>
      </c>
      <c r="S323" s="41">
        <v>0</v>
      </c>
      <c r="T323" s="41">
        <v>0</v>
      </c>
      <c r="U323" s="17">
        <v>0</v>
      </c>
      <c r="V323" s="17">
        <v>0</v>
      </c>
      <c r="W323" s="17">
        <v>0</v>
      </c>
      <c r="X323" s="17">
        <v>0</v>
      </c>
      <c r="Y323" s="17">
        <v>0</v>
      </c>
      <c r="Z323" s="17">
        <v>0</v>
      </c>
      <c r="AA323" s="17">
        <v>0</v>
      </c>
      <c r="AB323" s="41">
        <v>0</v>
      </c>
      <c r="AC323" s="50">
        <f>'EWG-CCP-127 (1)'!E139</f>
        <v>71</v>
      </c>
      <c r="AD323" s="75" t="s">
        <v>3</v>
      </c>
      <c r="AE323" s="43">
        <f t="shared" si="4"/>
        <v>100</v>
      </c>
    </row>
    <row r="324" spans="1:36" x14ac:dyDescent="0.25">
      <c r="C324" s="17">
        <v>0</v>
      </c>
      <c r="D324" s="17">
        <f>'EWG-CCP-127 (1)'!M140</f>
        <v>16</v>
      </c>
      <c r="E324" s="17">
        <v>0</v>
      </c>
      <c r="F324" s="17">
        <v>0</v>
      </c>
      <c r="G324" s="17">
        <v>0</v>
      </c>
      <c r="H324" s="17">
        <v>0</v>
      </c>
      <c r="I324" s="17">
        <v>0</v>
      </c>
      <c r="J324" s="17">
        <v>0</v>
      </c>
      <c r="K324" s="17">
        <f>'EWG-CCP-127 (1)'!L140</f>
        <v>36</v>
      </c>
      <c r="L324" s="17">
        <v>0</v>
      </c>
      <c r="M324" s="17">
        <f>'EWG-CCP-127 (1)'!K140</f>
        <v>48</v>
      </c>
      <c r="N324" s="17">
        <v>0</v>
      </c>
      <c r="O324" s="17">
        <v>0</v>
      </c>
      <c r="P324" s="17">
        <v>0</v>
      </c>
      <c r="Q324" s="17">
        <v>0</v>
      </c>
      <c r="R324" s="17">
        <v>0</v>
      </c>
      <c r="S324" s="41">
        <v>0</v>
      </c>
      <c r="T324" s="41">
        <v>0</v>
      </c>
      <c r="U324" s="17">
        <v>0</v>
      </c>
      <c r="V324" s="17">
        <v>0</v>
      </c>
      <c r="W324" s="17">
        <v>0</v>
      </c>
      <c r="X324" s="17">
        <v>0</v>
      </c>
      <c r="Y324" s="17">
        <v>0</v>
      </c>
      <c r="Z324" s="17">
        <v>0</v>
      </c>
      <c r="AA324" s="17">
        <v>0</v>
      </c>
      <c r="AB324" s="41">
        <v>0</v>
      </c>
      <c r="AC324" s="50">
        <f>'EWG-CCP-127 (1)'!E140</f>
        <v>66</v>
      </c>
      <c r="AD324" s="75" t="s">
        <v>3</v>
      </c>
      <c r="AE324" s="43">
        <f t="shared" ref="AE324:AE387" si="5">SUM(C324:AB324)</f>
        <v>100</v>
      </c>
    </row>
    <row r="325" spans="1:36" x14ac:dyDescent="0.25">
      <c r="C325" s="17">
        <v>0</v>
      </c>
      <c r="D325" s="17">
        <f>'EWG-CCP-127 (1)'!M141</f>
        <v>18.751171948246764</v>
      </c>
      <c r="E325" s="17">
        <v>0</v>
      </c>
      <c r="F325" s="17">
        <v>0</v>
      </c>
      <c r="G325" s="17">
        <v>0</v>
      </c>
      <c r="H325" s="17">
        <v>0</v>
      </c>
      <c r="I325" s="17">
        <v>0</v>
      </c>
      <c r="J325" s="17">
        <v>0</v>
      </c>
      <c r="K325" s="17">
        <f>'EWG-CCP-127 (1)'!L141</f>
        <v>6.2441402587661727</v>
      </c>
      <c r="L325" s="17">
        <v>0</v>
      </c>
      <c r="M325" s="17">
        <f>'EWG-CCP-127 (1)'!K141</f>
        <v>75.004687792987056</v>
      </c>
      <c r="N325" s="17">
        <v>0</v>
      </c>
      <c r="O325" s="17">
        <v>0</v>
      </c>
      <c r="P325" s="17">
        <v>0</v>
      </c>
      <c r="Q325" s="17">
        <v>0</v>
      </c>
      <c r="R325" s="17">
        <v>0</v>
      </c>
      <c r="S325" s="41">
        <v>0</v>
      </c>
      <c r="T325" s="41">
        <v>0</v>
      </c>
      <c r="U325" s="17">
        <v>0</v>
      </c>
      <c r="V325" s="17">
        <v>0</v>
      </c>
      <c r="W325" s="17">
        <v>0</v>
      </c>
      <c r="X325" s="17">
        <v>0</v>
      </c>
      <c r="Y325" s="17">
        <v>0</v>
      </c>
      <c r="Z325" s="17">
        <v>0</v>
      </c>
      <c r="AA325" s="17">
        <v>0</v>
      </c>
      <c r="AB325" s="41">
        <v>0</v>
      </c>
      <c r="AC325" s="50">
        <f>'EWG-CCP-127 (1)'!E141</f>
        <v>37</v>
      </c>
      <c r="AD325" s="75" t="s">
        <v>3</v>
      </c>
      <c r="AE325" s="43">
        <f t="shared" si="5"/>
        <v>100</v>
      </c>
    </row>
    <row r="326" spans="1:36" x14ac:dyDescent="0.25">
      <c r="C326" s="17">
        <v>0</v>
      </c>
      <c r="D326" s="17">
        <f>'EWG-CCP-127 (1)'!M142</f>
        <v>17.500875043752188</v>
      </c>
      <c r="E326" s="17">
        <v>0</v>
      </c>
      <c r="F326" s="17">
        <v>0</v>
      </c>
      <c r="G326" s="17">
        <v>0</v>
      </c>
      <c r="H326" s="17">
        <v>0</v>
      </c>
      <c r="I326" s="17">
        <v>0</v>
      </c>
      <c r="J326" s="17">
        <v>0</v>
      </c>
      <c r="K326" s="17">
        <f>'EWG-CCP-127 (1)'!L142</f>
        <v>12.49562478123906</v>
      </c>
      <c r="L326" s="17">
        <v>0</v>
      </c>
      <c r="M326" s="17">
        <f>'EWG-CCP-127 (1)'!K142</f>
        <v>70.003500175008753</v>
      </c>
      <c r="N326" s="17">
        <v>0</v>
      </c>
      <c r="O326" s="17">
        <v>0</v>
      </c>
      <c r="P326" s="17">
        <v>0</v>
      </c>
      <c r="Q326" s="17">
        <v>0</v>
      </c>
      <c r="R326" s="17">
        <v>0</v>
      </c>
      <c r="S326" s="41">
        <v>0</v>
      </c>
      <c r="T326" s="41">
        <v>0</v>
      </c>
      <c r="U326" s="17">
        <v>0</v>
      </c>
      <c r="V326" s="17">
        <v>0</v>
      </c>
      <c r="W326" s="17">
        <v>0</v>
      </c>
      <c r="X326" s="17">
        <v>0</v>
      </c>
      <c r="Y326" s="17">
        <v>0</v>
      </c>
      <c r="Z326" s="17">
        <v>0</v>
      </c>
      <c r="AA326" s="17">
        <v>0</v>
      </c>
      <c r="AB326" s="41">
        <v>0</v>
      </c>
      <c r="AC326" s="50">
        <f>'EWG-CCP-127 (1)'!E142</f>
        <v>68</v>
      </c>
      <c r="AD326" s="75" t="s">
        <v>3</v>
      </c>
      <c r="AE326" s="43">
        <f t="shared" si="5"/>
        <v>100</v>
      </c>
    </row>
    <row r="327" spans="1:36" x14ac:dyDescent="0.25">
      <c r="C327" s="17">
        <v>0</v>
      </c>
      <c r="D327" s="17">
        <f>'EWG-CCP-127 (1)'!M143</f>
        <v>16.666666666666664</v>
      </c>
      <c r="E327" s="17">
        <v>0</v>
      </c>
      <c r="F327" s="17">
        <v>0</v>
      </c>
      <c r="G327" s="17">
        <v>0</v>
      </c>
      <c r="H327" s="17">
        <v>0</v>
      </c>
      <c r="I327" s="17">
        <v>0</v>
      </c>
      <c r="J327" s="17">
        <v>0</v>
      </c>
      <c r="K327" s="17">
        <f>'EWG-CCP-127 (1)'!L143</f>
        <v>16.666666666666664</v>
      </c>
      <c r="L327" s="17">
        <v>0</v>
      </c>
      <c r="M327" s="17">
        <f>'EWG-CCP-127 (1)'!K143</f>
        <v>66.666666666666657</v>
      </c>
      <c r="N327" s="17">
        <v>0</v>
      </c>
      <c r="O327" s="17">
        <v>0</v>
      </c>
      <c r="P327" s="17">
        <v>0</v>
      </c>
      <c r="Q327" s="17">
        <v>0</v>
      </c>
      <c r="R327" s="17">
        <v>0</v>
      </c>
      <c r="S327" s="41">
        <v>0</v>
      </c>
      <c r="T327" s="41">
        <v>0</v>
      </c>
      <c r="U327" s="17">
        <v>0</v>
      </c>
      <c r="V327" s="17">
        <v>0</v>
      </c>
      <c r="W327" s="17">
        <v>0</v>
      </c>
      <c r="X327" s="17">
        <v>0</v>
      </c>
      <c r="Y327" s="17">
        <v>0</v>
      </c>
      <c r="Z327" s="17">
        <v>0</v>
      </c>
      <c r="AA327" s="17">
        <v>0</v>
      </c>
      <c r="AB327" s="41">
        <v>0</v>
      </c>
      <c r="AC327" s="50">
        <f>'EWG-CCP-127 (1)'!E143</f>
        <v>71</v>
      </c>
      <c r="AD327" s="75" t="s">
        <v>3</v>
      </c>
      <c r="AE327" s="43">
        <f t="shared" si="5"/>
        <v>99.999999999999986</v>
      </c>
    </row>
    <row r="328" spans="1:36" x14ac:dyDescent="0.25">
      <c r="C328" s="17">
        <v>0</v>
      </c>
      <c r="D328" s="17">
        <f>'EWG-CCP-127 (1)'!M144</f>
        <v>16.25223468226881</v>
      </c>
      <c r="E328" s="17">
        <v>0</v>
      </c>
      <c r="F328" s="17">
        <v>0</v>
      </c>
      <c r="G328" s="17">
        <v>0</v>
      </c>
      <c r="H328" s="17">
        <v>0</v>
      </c>
      <c r="I328" s="17">
        <v>0</v>
      </c>
      <c r="J328" s="17">
        <v>0</v>
      </c>
      <c r="K328" s="17">
        <f>'EWG-CCP-127 (1)'!L144</f>
        <v>18.73882658865594</v>
      </c>
      <c r="L328" s="17">
        <v>0</v>
      </c>
      <c r="M328" s="17">
        <f>'EWG-CCP-127 (1)'!K144</f>
        <v>65.00893872907524</v>
      </c>
      <c r="N328" s="17">
        <v>0</v>
      </c>
      <c r="O328" s="17">
        <v>0</v>
      </c>
      <c r="P328" s="17">
        <v>0</v>
      </c>
      <c r="Q328" s="17">
        <v>0</v>
      </c>
      <c r="R328" s="17">
        <v>0</v>
      </c>
      <c r="S328" s="41">
        <v>0</v>
      </c>
      <c r="T328" s="41">
        <v>0</v>
      </c>
      <c r="U328" s="17">
        <v>0</v>
      </c>
      <c r="V328" s="17">
        <v>0</v>
      </c>
      <c r="W328" s="17">
        <v>0</v>
      </c>
      <c r="X328" s="17">
        <v>0</v>
      </c>
      <c r="Y328" s="17">
        <v>0</v>
      </c>
      <c r="Z328" s="17">
        <v>0</v>
      </c>
      <c r="AA328" s="17">
        <v>0</v>
      </c>
      <c r="AB328" s="41">
        <v>0</v>
      </c>
      <c r="AC328" s="50">
        <f>'EWG-CCP-127 (1)'!E144</f>
        <v>66</v>
      </c>
      <c r="AD328" s="75" t="s">
        <v>3</v>
      </c>
      <c r="AE328" s="43">
        <f t="shared" si="5"/>
        <v>99.999999999999986</v>
      </c>
    </row>
    <row r="329" spans="1:36" x14ac:dyDescent="0.25">
      <c r="C329" s="17">
        <v>0</v>
      </c>
      <c r="D329" s="17">
        <f>'EWG-CCP-127 (1)'!M145</f>
        <v>15.001500150015001</v>
      </c>
      <c r="E329" s="17">
        <v>0</v>
      </c>
      <c r="F329" s="17">
        <v>0</v>
      </c>
      <c r="G329" s="17">
        <v>0</v>
      </c>
      <c r="H329" s="17">
        <v>0</v>
      </c>
      <c r="I329" s="17">
        <v>0</v>
      </c>
      <c r="J329" s="17">
        <v>0</v>
      </c>
      <c r="K329" s="17">
        <f>'EWG-CCP-127 (1)'!L145</f>
        <v>24.99249924992499</v>
      </c>
      <c r="L329" s="17">
        <v>0</v>
      </c>
      <c r="M329" s="17">
        <f>'EWG-CCP-127 (1)'!K145</f>
        <v>60.006000600060005</v>
      </c>
      <c r="N329" s="17">
        <v>0</v>
      </c>
      <c r="O329" s="17">
        <v>0</v>
      </c>
      <c r="P329" s="17">
        <v>0</v>
      </c>
      <c r="Q329" s="17">
        <v>0</v>
      </c>
      <c r="R329" s="17">
        <v>0</v>
      </c>
      <c r="S329" s="41">
        <v>0</v>
      </c>
      <c r="T329" s="41">
        <v>0</v>
      </c>
      <c r="U329" s="17">
        <v>0</v>
      </c>
      <c r="V329" s="17">
        <v>0</v>
      </c>
      <c r="W329" s="17">
        <v>0</v>
      </c>
      <c r="X329" s="17">
        <v>0</v>
      </c>
      <c r="Y329" s="17">
        <v>0</v>
      </c>
      <c r="Z329" s="17">
        <v>0</v>
      </c>
      <c r="AA329" s="17">
        <v>0</v>
      </c>
      <c r="AB329" s="41">
        <v>0</v>
      </c>
      <c r="AC329" s="50">
        <f>'EWG-CCP-127 (1)'!E145</f>
        <v>77</v>
      </c>
      <c r="AD329" s="75" t="s">
        <v>3</v>
      </c>
      <c r="AE329" s="43">
        <f t="shared" si="5"/>
        <v>100</v>
      </c>
    </row>
    <row r="330" spans="1:36" x14ac:dyDescent="0.25">
      <c r="C330" s="17">
        <v>0</v>
      </c>
      <c r="D330" s="17">
        <f>'EWG-CCP-127 (1)'!M146</f>
        <v>13.755158184319122</v>
      </c>
      <c r="E330" s="17">
        <v>0</v>
      </c>
      <c r="F330" s="17">
        <v>0</v>
      </c>
      <c r="G330" s="17">
        <v>0</v>
      </c>
      <c r="H330" s="17">
        <v>0</v>
      </c>
      <c r="I330" s="17">
        <v>0</v>
      </c>
      <c r="J330" s="17">
        <v>0</v>
      </c>
      <c r="K330" s="17">
        <f>'EWG-CCP-127 (1)'!L146</f>
        <v>31.224209078404403</v>
      </c>
      <c r="L330" s="17">
        <v>0</v>
      </c>
      <c r="M330" s="17">
        <f>'EWG-CCP-127 (1)'!K146</f>
        <v>55.020632737276486</v>
      </c>
      <c r="N330" s="17">
        <v>0</v>
      </c>
      <c r="O330" s="17">
        <v>0</v>
      </c>
      <c r="P330" s="17">
        <v>0</v>
      </c>
      <c r="Q330" s="17">
        <v>0</v>
      </c>
      <c r="R330" s="17">
        <v>0</v>
      </c>
      <c r="S330" s="41">
        <v>0</v>
      </c>
      <c r="T330" s="41">
        <v>0</v>
      </c>
      <c r="U330" s="17">
        <v>0</v>
      </c>
      <c r="V330" s="17">
        <v>0</v>
      </c>
      <c r="W330" s="17">
        <v>0</v>
      </c>
      <c r="X330" s="17">
        <v>0</v>
      </c>
      <c r="Y330" s="17">
        <v>0</v>
      </c>
      <c r="Z330" s="17">
        <v>0</v>
      </c>
      <c r="AA330" s="17">
        <v>0</v>
      </c>
      <c r="AB330" s="41">
        <v>0</v>
      </c>
      <c r="AC330" s="50">
        <f>'EWG-CCP-127 (1)'!E146</f>
        <v>76</v>
      </c>
      <c r="AD330" s="75" t="s">
        <v>3</v>
      </c>
      <c r="AE330" s="43">
        <f t="shared" si="5"/>
        <v>100.00000000000001</v>
      </c>
    </row>
    <row r="331" spans="1:36" x14ac:dyDescent="0.25">
      <c r="C331" s="17">
        <v>0</v>
      </c>
      <c r="D331" s="17">
        <f>'EWG-CCP-127 (1)'!M147</f>
        <v>13.227513227513226</v>
      </c>
      <c r="E331" s="17">
        <v>0</v>
      </c>
      <c r="F331" s="17">
        <v>0</v>
      </c>
      <c r="G331" s="17">
        <v>0</v>
      </c>
      <c r="H331" s="17">
        <v>0</v>
      </c>
      <c r="I331" s="17">
        <v>0</v>
      </c>
      <c r="J331" s="17">
        <v>0</v>
      </c>
      <c r="K331" s="17">
        <f>'EWG-CCP-127 (1)'!L147</f>
        <v>33.862433862433861</v>
      </c>
      <c r="L331" s="17">
        <v>0</v>
      </c>
      <c r="M331" s="17">
        <f>'EWG-CCP-127 (1)'!K147</f>
        <v>52.910052910052904</v>
      </c>
      <c r="N331" s="17">
        <v>0</v>
      </c>
      <c r="O331" s="17">
        <v>0</v>
      </c>
      <c r="P331" s="17">
        <v>0</v>
      </c>
      <c r="Q331" s="17">
        <v>0</v>
      </c>
      <c r="R331" s="17">
        <v>0</v>
      </c>
      <c r="S331" s="41">
        <v>0</v>
      </c>
      <c r="T331" s="41">
        <v>0</v>
      </c>
      <c r="U331" s="17">
        <v>0</v>
      </c>
      <c r="V331" s="17">
        <v>0</v>
      </c>
      <c r="W331" s="17">
        <v>0</v>
      </c>
      <c r="X331" s="17">
        <v>0</v>
      </c>
      <c r="Y331" s="17">
        <v>0</v>
      </c>
      <c r="Z331" s="17">
        <v>0</v>
      </c>
      <c r="AA331" s="17">
        <v>0</v>
      </c>
      <c r="AB331" s="41">
        <v>0</v>
      </c>
      <c r="AC331" s="50">
        <f>'EWG-CCP-127 (1)'!E147</f>
        <v>73</v>
      </c>
      <c r="AD331" s="75" t="s">
        <v>3</v>
      </c>
      <c r="AE331" s="43">
        <f t="shared" si="5"/>
        <v>100</v>
      </c>
    </row>
    <row r="332" spans="1:36" x14ac:dyDescent="0.25">
      <c r="C332" s="17">
        <v>0</v>
      </c>
      <c r="D332" s="17">
        <f>'EWG-CCP-127 (1)'!M148</f>
        <v>12.5</v>
      </c>
      <c r="E332" s="17">
        <v>0</v>
      </c>
      <c r="F332" s="17">
        <v>0</v>
      </c>
      <c r="G332" s="17">
        <v>0</v>
      </c>
      <c r="H332" s="17">
        <v>0</v>
      </c>
      <c r="I332" s="17">
        <v>0</v>
      </c>
      <c r="J332" s="17">
        <v>0</v>
      </c>
      <c r="K332" s="17">
        <f>'EWG-CCP-127 (1)'!L148</f>
        <v>37.5</v>
      </c>
      <c r="L332" s="17">
        <v>0</v>
      </c>
      <c r="M332" s="17">
        <f>'EWG-CCP-127 (1)'!K148</f>
        <v>50</v>
      </c>
      <c r="N332" s="17">
        <v>0</v>
      </c>
      <c r="O332" s="17">
        <v>0</v>
      </c>
      <c r="P332" s="17">
        <v>0</v>
      </c>
      <c r="Q332" s="17">
        <v>0</v>
      </c>
      <c r="R332" s="17">
        <v>0</v>
      </c>
      <c r="S332" s="41">
        <v>0</v>
      </c>
      <c r="T332" s="41">
        <v>0</v>
      </c>
      <c r="U332" s="17">
        <v>0</v>
      </c>
      <c r="V332" s="17">
        <v>0</v>
      </c>
      <c r="W332" s="17">
        <v>0</v>
      </c>
      <c r="X332" s="17">
        <v>0</v>
      </c>
      <c r="Y332" s="17">
        <v>0</v>
      </c>
      <c r="Z332" s="17">
        <v>0</v>
      </c>
      <c r="AA332" s="17">
        <v>0</v>
      </c>
      <c r="AB332" s="41">
        <v>0</v>
      </c>
      <c r="AC332" s="50">
        <f>'EWG-CCP-127 (1)'!E148</f>
        <v>68</v>
      </c>
      <c r="AD332" s="75" t="s">
        <v>3</v>
      </c>
      <c r="AE332" s="43">
        <f t="shared" si="5"/>
        <v>100</v>
      </c>
    </row>
    <row r="333" spans="1:36" s="1" customFormat="1" x14ac:dyDescent="0.25">
      <c r="A333" s="55"/>
      <c r="B333" s="51"/>
      <c r="C333" s="1">
        <v>0</v>
      </c>
      <c r="D333" s="1">
        <f>'EWG-CCP-127 (1)'!M149</f>
        <v>11.261261261261263</v>
      </c>
      <c r="E333" s="1">
        <v>0</v>
      </c>
      <c r="F333" s="1">
        <v>0</v>
      </c>
      <c r="G333" s="1">
        <v>0</v>
      </c>
      <c r="H333" s="1">
        <v>0</v>
      </c>
      <c r="I333" s="1">
        <v>0</v>
      </c>
      <c r="J333" s="1">
        <v>0</v>
      </c>
      <c r="K333" s="1">
        <f>'EWG-CCP-127 (1)'!L149</f>
        <v>43.693693693693696</v>
      </c>
      <c r="L333" s="1">
        <v>0</v>
      </c>
      <c r="M333" s="1">
        <f>'EWG-CCP-127 (1)'!K149</f>
        <v>45.04504504504505</v>
      </c>
      <c r="N333" s="1">
        <v>0</v>
      </c>
      <c r="O333" s="1">
        <v>0</v>
      </c>
      <c r="P333" s="1">
        <v>0</v>
      </c>
      <c r="Q333" s="1">
        <v>0</v>
      </c>
      <c r="R333" s="1">
        <v>0</v>
      </c>
      <c r="S333" s="45">
        <v>0</v>
      </c>
      <c r="T333" s="45">
        <v>0</v>
      </c>
      <c r="U333" s="1">
        <v>0</v>
      </c>
      <c r="V333" s="1">
        <v>0</v>
      </c>
      <c r="W333" s="1">
        <v>0</v>
      </c>
      <c r="X333" s="1">
        <v>0</v>
      </c>
      <c r="Y333" s="1">
        <v>0</v>
      </c>
      <c r="Z333" s="1">
        <v>0</v>
      </c>
      <c r="AA333" s="1">
        <v>0</v>
      </c>
      <c r="AB333" s="45">
        <v>0</v>
      </c>
      <c r="AC333" s="52">
        <f>'EWG-CCP-127 (1)'!E149</f>
        <v>56.999999999999993</v>
      </c>
      <c r="AD333" s="75" t="s">
        <v>3</v>
      </c>
      <c r="AE333" s="43">
        <f t="shared" si="5"/>
        <v>100</v>
      </c>
      <c r="AI333" s="46"/>
      <c r="AJ333" s="47"/>
    </row>
    <row r="334" spans="1:36" x14ac:dyDescent="0.25">
      <c r="A334" s="130" t="s">
        <v>239</v>
      </c>
      <c r="B334" s="64" t="s">
        <v>229</v>
      </c>
      <c r="C334" s="17">
        <f>'EWG-CCP-127 (1)'!O152</f>
        <v>22.5</v>
      </c>
      <c r="D334" s="17">
        <f>'EWG-CCP-127 (1)'!P152</f>
        <v>2.5</v>
      </c>
      <c r="E334" s="17">
        <v>0</v>
      </c>
      <c r="F334" s="17">
        <v>0</v>
      </c>
      <c r="G334" s="17">
        <v>0</v>
      </c>
      <c r="H334" s="17">
        <v>0</v>
      </c>
      <c r="I334" s="17">
        <v>0</v>
      </c>
      <c r="J334" s="17">
        <v>0</v>
      </c>
      <c r="K334" s="17">
        <f>'EWG-CCP-127 (1)'!N152</f>
        <v>25</v>
      </c>
      <c r="L334" s="17">
        <v>0</v>
      </c>
      <c r="M334" s="17">
        <f>'EWG-CCP-127 (1)'!M152</f>
        <v>50</v>
      </c>
      <c r="N334" s="17">
        <v>0</v>
      </c>
      <c r="O334" s="17">
        <v>0</v>
      </c>
      <c r="P334" s="17">
        <v>0</v>
      </c>
      <c r="Q334" s="17">
        <v>0</v>
      </c>
      <c r="R334" s="17">
        <v>0</v>
      </c>
      <c r="S334" s="41">
        <v>0</v>
      </c>
      <c r="T334" s="41">
        <v>0</v>
      </c>
      <c r="U334" s="17">
        <v>0</v>
      </c>
      <c r="V334" s="17">
        <v>0</v>
      </c>
      <c r="W334" s="17">
        <v>0</v>
      </c>
      <c r="X334" s="17">
        <v>0</v>
      </c>
      <c r="Y334" s="17">
        <v>0</v>
      </c>
      <c r="Z334" s="17">
        <v>0</v>
      </c>
      <c r="AA334" s="17">
        <v>0</v>
      </c>
      <c r="AB334" s="41">
        <v>0</v>
      </c>
      <c r="AC334" s="50">
        <f>'EWG-CCP-127 (1)'!E152</f>
        <v>13</v>
      </c>
      <c r="AD334" s="42" t="s">
        <v>3</v>
      </c>
      <c r="AE334" s="43">
        <f t="shared" si="5"/>
        <v>100</v>
      </c>
      <c r="AF334" s="53" t="s">
        <v>528</v>
      </c>
      <c r="AI334" s="43" t="s">
        <v>507</v>
      </c>
    </row>
    <row r="335" spans="1:36" x14ac:dyDescent="0.25">
      <c r="A335" s="129"/>
      <c r="B335" s="64" t="s">
        <v>230</v>
      </c>
      <c r="C335" s="17">
        <f>'EWG-CCP-127 (1)'!O153</f>
        <v>21.25</v>
      </c>
      <c r="D335" s="17">
        <f>'EWG-CCP-127 (1)'!P153</f>
        <v>3.75</v>
      </c>
      <c r="E335" s="17">
        <v>0</v>
      </c>
      <c r="F335" s="17">
        <v>0</v>
      </c>
      <c r="G335" s="17">
        <v>0</v>
      </c>
      <c r="H335" s="17">
        <v>0</v>
      </c>
      <c r="I335" s="17">
        <v>0</v>
      </c>
      <c r="J335" s="17">
        <v>0</v>
      </c>
      <c r="K335" s="17">
        <f>'EWG-CCP-127 (1)'!N153</f>
        <v>25.012499999999999</v>
      </c>
      <c r="L335" s="17">
        <v>0</v>
      </c>
      <c r="M335" s="17">
        <f>'EWG-CCP-127 (1)'!M153</f>
        <v>49.987499999999997</v>
      </c>
      <c r="N335" s="17">
        <v>0</v>
      </c>
      <c r="O335" s="17">
        <v>0</v>
      </c>
      <c r="P335" s="17">
        <v>0</v>
      </c>
      <c r="Q335" s="17">
        <v>0</v>
      </c>
      <c r="R335" s="17">
        <v>0</v>
      </c>
      <c r="S335" s="41">
        <v>0</v>
      </c>
      <c r="T335" s="41">
        <v>0</v>
      </c>
      <c r="U335" s="17">
        <v>0</v>
      </c>
      <c r="V335" s="17">
        <v>0</v>
      </c>
      <c r="W335" s="17">
        <v>0</v>
      </c>
      <c r="X335" s="17">
        <v>0</v>
      </c>
      <c r="Y335" s="17">
        <v>0</v>
      </c>
      <c r="Z335" s="17">
        <v>0</v>
      </c>
      <c r="AA335" s="17">
        <v>0</v>
      </c>
      <c r="AB335" s="41">
        <v>0</v>
      </c>
      <c r="AC335" s="50">
        <f>'EWG-CCP-127 (1)'!E153</f>
        <v>18</v>
      </c>
      <c r="AD335" s="42" t="s">
        <v>3</v>
      </c>
      <c r="AE335" s="43">
        <f t="shared" si="5"/>
        <v>100</v>
      </c>
    </row>
    <row r="336" spans="1:36" x14ac:dyDescent="0.25">
      <c r="A336" s="129"/>
      <c r="B336" s="64" t="s">
        <v>231</v>
      </c>
      <c r="C336" s="17">
        <f>'EWG-CCP-127 (1)'!O154</f>
        <v>20</v>
      </c>
      <c r="D336" s="17">
        <f>'EWG-CCP-127 (1)'!P154</f>
        <v>5</v>
      </c>
      <c r="E336" s="17">
        <v>0</v>
      </c>
      <c r="F336" s="17">
        <v>0</v>
      </c>
      <c r="G336" s="17">
        <v>0</v>
      </c>
      <c r="H336" s="17">
        <v>0</v>
      </c>
      <c r="I336" s="17">
        <v>0</v>
      </c>
      <c r="J336" s="17">
        <v>0</v>
      </c>
      <c r="K336" s="17">
        <f>'EWG-CCP-127 (1)'!N154</f>
        <v>25</v>
      </c>
      <c r="L336" s="17">
        <v>0</v>
      </c>
      <c r="M336" s="17">
        <f>'EWG-CCP-127 (1)'!M154</f>
        <v>50</v>
      </c>
      <c r="N336" s="17">
        <v>0</v>
      </c>
      <c r="O336" s="17">
        <v>0</v>
      </c>
      <c r="P336" s="17">
        <v>0</v>
      </c>
      <c r="Q336" s="17">
        <v>0</v>
      </c>
      <c r="R336" s="17">
        <v>0</v>
      </c>
      <c r="S336" s="41">
        <v>0</v>
      </c>
      <c r="T336" s="41">
        <v>0</v>
      </c>
      <c r="U336" s="17">
        <v>0</v>
      </c>
      <c r="V336" s="17">
        <v>0</v>
      </c>
      <c r="W336" s="17">
        <v>0</v>
      </c>
      <c r="X336" s="17">
        <v>0</v>
      </c>
      <c r="Y336" s="17">
        <v>0</v>
      </c>
      <c r="Z336" s="17">
        <v>0</v>
      </c>
      <c r="AA336" s="17">
        <v>0</v>
      </c>
      <c r="AB336" s="41">
        <v>0</v>
      </c>
      <c r="AC336" s="50">
        <f>'EWG-CCP-127 (1)'!E154</f>
        <v>33</v>
      </c>
      <c r="AD336" s="42" t="s">
        <v>3</v>
      </c>
      <c r="AE336" s="43">
        <f t="shared" si="5"/>
        <v>100</v>
      </c>
    </row>
    <row r="337" spans="1:36" x14ac:dyDescent="0.25">
      <c r="A337" s="129"/>
      <c r="B337" s="64" t="s">
        <v>232</v>
      </c>
      <c r="C337" s="17">
        <f>'EWG-CCP-127 (1)'!O155</f>
        <v>15</v>
      </c>
      <c r="D337" s="17">
        <f>'EWG-CCP-127 (1)'!P155</f>
        <v>10</v>
      </c>
      <c r="E337" s="17">
        <v>0</v>
      </c>
      <c r="F337" s="17">
        <v>0</v>
      </c>
      <c r="G337" s="17">
        <v>0</v>
      </c>
      <c r="H337" s="17">
        <v>0</v>
      </c>
      <c r="I337" s="17">
        <v>0</v>
      </c>
      <c r="J337" s="17">
        <v>0</v>
      </c>
      <c r="K337" s="17">
        <f>'EWG-CCP-127 (1)'!N155</f>
        <v>25</v>
      </c>
      <c r="L337" s="17">
        <v>0</v>
      </c>
      <c r="M337" s="17">
        <f>'EWG-CCP-127 (1)'!M155</f>
        <v>50</v>
      </c>
      <c r="N337" s="17">
        <v>0</v>
      </c>
      <c r="O337" s="17">
        <v>0</v>
      </c>
      <c r="P337" s="17">
        <v>0</v>
      </c>
      <c r="Q337" s="17">
        <v>0</v>
      </c>
      <c r="R337" s="17">
        <v>0</v>
      </c>
      <c r="S337" s="41">
        <v>0</v>
      </c>
      <c r="T337" s="41">
        <v>0</v>
      </c>
      <c r="U337" s="17">
        <v>0</v>
      </c>
      <c r="V337" s="17">
        <v>0</v>
      </c>
      <c r="W337" s="17">
        <v>0</v>
      </c>
      <c r="X337" s="17">
        <v>0</v>
      </c>
      <c r="Y337" s="17">
        <v>0</v>
      </c>
      <c r="Z337" s="17">
        <v>0</v>
      </c>
      <c r="AA337" s="17">
        <v>0</v>
      </c>
      <c r="AB337" s="41">
        <v>0</v>
      </c>
      <c r="AC337" s="50">
        <f>'EWG-CCP-127 (1)'!E155</f>
        <v>68</v>
      </c>
      <c r="AD337" s="42" t="s">
        <v>3</v>
      </c>
      <c r="AE337" s="43">
        <f t="shared" si="5"/>
        <v>100</v>
      </c>
    </row>
    <row r="338" spans="1:36" x14ac:dyDescent="0.25">
      <c r="A338" s="129"/>
      <c r="B338" s="64" t="s">
        <v>233</v>
      </c>
      <c r="C338" s="17">
        <f>'EWG-CCP-127 (1)'!O156</f>
        <v>10</v>
      </c>
      <c r="D338" s="17">
        <f>'EWG-CCP-127 (1)'!P156</f>
        <v>15</v>
      </c>
      <c r="E338" s="17">
        <v>0</v>
      </c>
      <c r="F338" s="17">
        <v>0</v>
      </c>
      <c r="G338" s="17">
        <v>0</v>
      </c>
      <c r="H338" s="17">
        <v>0</v>
      </c>
      <c r="I338" s="17">
        <v>0</v>
      </c>
      <c r="J338" s="17">
        <v>0</v>
      </c>
      <c r="K338" s="17">
        <f>'EWG-CCP-127 (1)'!N156</f>
        <v>25.05</v>
      </c>
      <c r="L338" s="17">
        <v>0</v>
      </c>
      <c r="M338" s="17">
        <f>'EWG-CCP-127 (1)'!M156</f>
        <v>49.95</v>
      </c>
      <c r="N338" s="17">
        <v>0</v>
      </c>
      <c r="O338" s="17">
        <v>0</v>
      </c>
      <c r="P338" s="17">
        <v>0</v>
      </c>
      <c r="Q338" s="17">
        <v>0</v>
      </c>
      <c r="R338" s="17">
        <v>0</v>
      </c>
      <c r="S338" s="41">
        <v>0</v>
      </c>
      <c r="T338" s="41">
        <v>0</v>
      </c>
      <c r="U338" s="17">
        <v>0</v>
      </c>
      <c r="V338" s="17">
        <v>0</v>
      </c>
      <c r="W338" s="17">
        <v>0</v>
      </c>
      <c r="X338" s="17">
        <v>0</v>
      </c>
      <c r="Y338" s="17">
        <v>0</v>
      </c>
      <c r="Z338" s="17">
        <v>0</v>
      </c>
      <c r="AA338" s="17">
        <v>0</v>
      </c>
      <c r="AB338" s="41">
        <v>0</v>
      </c>
      <c r="AC338" s="50">
        <f>'EWG-CCP-127 (1)'!E156</f>
        <v>78</v>
      </c>
      <c r="AD338" s="42" t="s">
        <v>3</v>
      </c>
      <c r="AE338" s="43">
        <f t="shared" si="5"/>
        <v>100</v>
      </c>
    </row>
    <row r="339" spans="1:36" x14ac:dyDescent="0.25">
      <c r="A339" s="129"/>
      <c r="B339" s="64" t="s">
        <v>234</v>
      </c>
      <c r="C339" s="17">
        <f>'EWG-CCP-127 (1)'!O157</f>
        <v>4.9999999999999991</v>
      </c>
      <c r="D339" s="17">
        <f>'EWG-CCP-127 (1)'!P157</f>
        <v>20</v>
      </c>
      <c r="E339" s="17">
        <v>0</v>
      </c>
      <c r="F339" s="17">
        <v>0</v>
      </c>
      <c r="G339" s="17">
        <v>0</v>
      </c>
      <c r="H339" s="17">
        <v>0</v>
      </c>
      <c r="I339" s="17">
        <v>0</v>
      </c>
      <c r="J339" s="17">
        <v>0</v>
      </c>
      <c r="K339" s="17">
        <f>'EWG-CCP-127 (1)'!N157</f>
        <v>25</v>
      </c>
      <c r="L339" s="17">
        <v>0</v>
      </c>
      <c r="M339" s="17">
        <f>'EWG-CCP-127 (1)'!M157</f>
        <v>50</v>
      </c>
      <c r="N339" s="17">
        <v>0</v>
      </c>
      <c r="O339" s="17">
        <v>0</v>
      </c>
      <c r="P339" s="17">
        <v>0</v>
      </c>
      <c r="Q339" s="17">
        <v>0</v>
      </c>
      <c r="R339" s="17">
        <v>0</v>
      </c>
      <c r="S339" s="41">
        <v>0</v>
      </c>
      <c r="T339" s="41">
        <v>0</v>
      </c>
      <c r="U339" s="17">
        <v>0</v>
      </c>
      <c r="V339" s="17">
        <v>0</v>
      </c>
      <c r="W339" s="17">
        <v>0</v>
      </c>
      <c r="X339" s="17">
        <v>0</v>
      </c>
      <c r="Y339" s="17">
        <v>0</v>
      </c>
      <c r="Z339" s="17">
        <v>0</v>
      </c>
      <c r="AA339" s="17">
        <v>0</v>
      </c>
      <c r="AB339" s="41">
        <v>0</v>
      </c>
      <c r="AC339" s="50">
        <f>'EWG-CCP-127 (1)'!E157</f>
        <v>83</v>
      </c>
      <c r="AD339" s="42" t="s">
        <v>3</v>
      </c>
      <c r="AE339" s="43">
        <f t="shared" si="5"/>
        <v>100</v>
      </c>
    </row>
    <row r="340" spans="1:36" x14ac:dyDescent="0.25">
      <c r="A340" s="129"/>
      <c r="B340" s="65" t="s">
        <v>83</v>
      </c>
      <c r="C340" s="17">
        <f>'EWG-CCP-127 (1)'!O158</f>
        <v>0</v>
      </c>
      <c r="D340" s="17">
        <f>'EWG-CCP-127 (1)'!P158</f>
        <v>25</v>
      </c>
      <c r="E340" s="17">
        <v>0</v>
      </c>
      <c r="F340" s="17">
        <v>0</v>
      </c>
      <c r="G340" s="17">
        <v>0</v>
      </c>
      <c r="H340" s="17">
        <v>0</v>
      </c>
      <c r="I340" s="17">
        <v>0</v>
      </c>
      <c r="J340" s="17">
        <v>0</v>
      </c>
      <c r="K340" s="17">
        <f>'EWG-CCP-127 (1)'!N158</f>
        <v>25</v>
      </c>
      <c r="L340" s="17">
        <v>0</v>
      </c>
      <c r="M340" s="17">
        <f>'EWG-CCP-127 (1)'!M158</f>
        <v>50</v>
      </c>
      <c r="N340" s="17">
        <v>0</v>
      </c>
      <c r="O340" s="17">
        <v>0</v>
      </c>
      <c r="P340" s="17">
        <v>0</v>
      </c>
      <c r="Q340" s="17">
        <v>0</v>
      </c>
      <c r="R340" s="17">
        <v>0</v>
      </c>
      <c r="S340" s="41">
        <v>0</v>
      </c>
      <c r="T340" s="41">
        <v>0</v>
      </c>
      <c r="U340" s="17">
        <v>0</v>
      </c>
      <c r="V340" s="17">
        <v>0</v>
      </c>
      <c r="W340" s="17">
        <v>0</v>
      </c>
      <c r="X340" s="17">
        <v>0</v>
      </c>
      <c r="Y340" s="17">
        <v>0</v>
      </c>
      <c r="Z340" s="17">
        <v>0</v>
      </c>
      <c r="AA340" s="17">
        <v>0</v>
      </c>
      <c r="AB340" s="41">
        <v>0</v>
      </c>
      <c r="AC340" s="50">
        <f>'EWG-CCP-127 (1)'!E158</f>
        <v>85</v>
      </c>
      <c r="AD340" s="42" t="s">
        <v>3</v>
      </c>
      <c r="AE340" s="43">
        <f t="shared" si="5"/>
        <v>100</v>
      </c>
    </row>
    <row r="341" spans="1:36" x14ac:dyDescent="0.25">
      <c r="A341" s="129"/>
      <c r="B341" s="64" t="s">
        <v>237</v>
      </c>
      <c r="C341" s="17">
        <f>'EWG-CCP-127 (1)'!O159</f>
        <v>23.75</v>
      </c>
      <c r="D341" s="17">
        <f>'EWG-CCP-127 (1)'!P159</f>
        <v>1.25</v>
      </c>
      <c r="E341" s="17">
        <v>0</v>
      </c>
      <c r="F341" s="17">
        <v>0</v>
      </c>
      <c r="G341" s="17">
        <v>0</v>
      </c>
      <c r="H341" s="17">
        <v>0</v>
      </c>
      <c r="I341" s="17">
        <f>'EWG-CCP-127 (1)'!N159</f>
        <v>25</v>
      </c>
      <c r="J341" s="17">
        <v>0</v>
      </c>
      <c r="K341" s="17">
        <v>0</v>
      </c>
      <c r="L341" s="17">
        <v>0</v>
      </c>
      <c r="M341" s="17">
        <f>'EWG-CCP-127 (1)'!M159</f>
        <v>50</v>
      </c>
      <c r="N341" s="17">
        <v>0</v>
      </c>
      <c r="O341" s="17">
        <v>0</v>
      </c>
      <c r="P341" s="17">
        <v>0</v>
      </c>
      <c r="Q341" s="17">
        <v>0</v>
      </c>
      <c r="R341" s="17">
        <v>0</v>
      </c>
      <c r="S341" s="41">
        <v>0</v>
      </c>
      <c r="T341" s="41">
        <v>0</v>
      </c>
      <c r="U341" s="17">
        <v>0</v>
      </c>
      <c r="V341" s="17">
        <v>0</v>
      </c>
      <c r="W341" s="17">
        <v>0</v>
      </c>
      <c r="X341" s="17">
        <v>0</v>
      </c>
      <c r="Y341" s="17">
        <v>0</v>
      </c>
      <c r="Z341" s="17">
        <v>0</v>
      </c>
      <c r="AA341" s="17">
        <v>0</v>
      </c>
      <c r="AB341" s="41">
        <v>0</v>
      </c>
      <c r="AC341" s="50">
        <f>'EWG-CCP-127 (1)'!E159</f>
        <v>10</v>
      </c>
      <c r="AD341" s="42" t="s">
        <v>3</v>
      </c>
      <c r="AE341" s="43">
        <f t="shared" si="5"/>
        <v>100</v>
      </c>
    </row>
    <row r="342" spans="1:36" x14ac:dyDescent="0.25">
      <c r="A342" s="129"/>
      <c r="B342" s="64" t="s">
        <v>236</v>
      </c>
      <c r="C342" s="17">
        <f>'EWG-CCP-127 (1)'!O160</f>
        <v>22.5</v>
      </c>
      <c r="D342" s="17">
        <f>'EWG-CCP-127 (1)'!P160</f>
        <v>2.5</v>
      </c>
      <c r="E342" s="17">
        <v>0</v>
      </c>
      <c r="F342" s="17">
        <v>0</v>
      </c>
      <c r="G342" s="17">
        <v>0</v>
      </c>
      <c r="H342" s="17">
        <v>0</v>
      </c>
      <c r="I342" s="17">
        <f>'EWG-CCP-127 (1)'!N160</f>
        <v>25</v>
      </c>
      <c r="J342" s="17">
        <v>0</v>
      </c>
      <c r="K342" s="17">
        <v>0</v>
      </c>
      <c r="L342" s="17">
        <v>0</v>
      </c>
      <c r="M342" s="17">
        <f>'EWG-CCP-127 (1)'!M160</f>
        <v>50</v>
      </c>
      <c r="N342" s="17">
        <v>0</v>
      </c>
      <c r="O342" s="17">
        <v>0</v>
      </c>
      <c r="P342" s="17">
        <v>0</v>
      </c>
      <c r="Q342" s="17">
        <v>0</v>
      </c>
      <c r="R342" s="17">
        <v>0</v>
      </c>
      <c r="S342" s="41">
        <v>0</v>
      </c>
      <c r="T342" s="41">
        <v>0</v>
      </c>
      <c r="U342" s="17">
        <v>0</v>
      </c>
      <c r="V342" s="17">
        <v>0</v>
      </c>
      <c r="W342" s="17">
        <v>0</v>
      </c>
      <c r="X342" s="17">
        <v>0</v>
      </c>
      <c r="Y342" s="17">
        <v>0</v>
      </c>
      <c r="Z342" s="17">
        <v>0</v>
      </c>
      <c r="AA342" s="17">
        <v>0</v>
      </c>
      <c r="AB342" s="41">
        <v>0</v>
      </c>
      <c r="AC342" s="50">
        <f>'EWG-CCP-127 (1)'!E160</f>
        <v>11</v>
      </c>
      <c r="AD342" s="42" t="s">
        <v>3</v>
      </c>
      <c r="AE342" s="43">
        <f t="shared" si="5"/>
        <v>100</v>
      </c>
    </row>
    <row r="343" spans="1:36" s="1" customFormat="1" x14ac:dyDescent="0.25">
      <c r="A343" s="129"/>
      <c r="B343" s="66" t="s">
        <v>235</v>
      </c>
      <c r="C343" s="1">
        <f>'EWG-CCP-127 (1)'!O161</f>
        <v>21.25</v>
      </c>
      <c r="D343" s="1">
        <f>'EWG-CCP-127 (1)'!P161</f>
        <v>3.75</v>
      </c>
      <c r="E343" s="1">
        <v>0</v>
      </c>
      <c r="F343" s="1">
        <v>0</v>
      </c>
      <c r="G343" s="1">
        <v>0</v>
      </c>
      <c r="H343" s="1">
        <v>0</v>
      </c>
      <c r="I343" s="1">
        <f>'EWG-CCP-127 (1)'!N161</f>
        <v>25.012499999999999</v>
      </c>
      <c r="J343" s="1">
        <v>0</v>
      </c>
      <c r="K343" s="1">
        <v>0</v>
      </c>
      <c r="L343" s="1">
        <v>0</v>
      </c>
      <c r="M343" s="1">
        <f>'EWG-CCP-127 (1)'!M161</f>
        <v>49.987499999999997</v>
      </c>
      <c r="N343" s="1">
        <v>0</v>
      </c>
      <c r="O343" s="1">
        <v>0</v>
      </c>
      <c r="P343" s="1">
        <v>0</v>
      </c>
      <c r="Q343" s="1">
        <v>0</v>
      </c>
      <c r="R343" s="1">
        <v>0</v>
      </c>
      <c r="S343" s="45">
        <v>0</v>
      </c>
      <c r="T343" s="45">
        <v>0</v>
      </c>
      <c r="U343" s="1">
        <v>0</v>
      </c>
      <c r="V343" s="1">
        <v>0</v>
      </c>
      <c r="W343" s="1">
        <v>0</v>
      </c>
      <c r="X343" s="1">
        <v>0</v>
      </c>
      <c r="Y343" s="1">
        <v>0</v>
      </c>
      <c r="Z343" s="1">
        <v>0</v>
      </c>
      <c r="AA343" s="1">
        <v>0</v>
      </c>
      <c r="AB343" s="45">
        <v>0</v>
      </c>
      <c r="AC343" s="52">
        <f>'EWG-CCP-127 (1)'!E161</f>
        <v>17</v>
      </c>
      <c r="AD343" s="42" t="s">
        <v>3</v>
      </c>
      <c r="AE343" s="43">
        <f t="shared" si="5"/>
        <v>100</v>
      </c>
      <c r="AI343" s="46"/>
      <c r="AJ343" s="47"/>
    </row>
    <row r="344" spans="1:36" x14ac:dyDescent="0.25">
      <c r="A344" s="129" t="s">
        <v>249</v>
      </c>
      <c r="B344" s="49" t="s">
        <v>240</v>
      </c>
      <c r="C344" s="17">
        <v>0</v>
      </c>
      <c r="D344" s="17">
        <v>57.1</v>
      </c>
      <c r="E344" s="17">
        <v>0</v>
      </c>
      <c r="F344" s="17">
        <v>0</v>
      </c>
      <c r="G344" s="17">
        <v>0</v>
      </c>
      <c r="H344" s="17">
        <v>0</v>
      </c>
      <c r="I344" s="17">
        <v>0</v>
      </c>
      <c r="J344" s="17">
        <v>0</v>
      </c>
      <c r="K344" s="17">
        <v>14.3</v>
      </c>
      <c r="L344" s="17">
        <v>0</v>
      </c>
      <c r="M344" s="17">
        <v>28.6</v>
      </c>
      <c r="N344" s="17">
        <v>0</v>
      </c>
      <c r="O344" s="17">
        <v>0</v>
      </c>
      <c r="P344" s="17">
        <v>0</v>
      </c>
      <c r="Q344" s="17">
        <v>0</v>
      </c>
      <c r="R344" s="17">
        <v>0</v>
      </c>
      <c r="S344" s="41">
        <v>0</v>
      </c>
      <c r="T344" s="41">
        <v>0</v>
      </c>
      <c r="U344" s="17">
        <v>0</v>
      </c>
      <c r="V344" s="17">
        <v>0</v>
      </c>
      <c r="W344" s="17">
        <v>0</v>
      </c>
      <c r="X344" s="17">
        <v>0</v>
      </c>
      <c r="Y344" s="17">
        <v>0</v>
      </c>
      <c r="Z344" s="17">
        <v>0</v>
      </c>
      <c r="AA344" s="17">
        <v>0</v>
      </c>
      <c r="AB344" s="41">
        <v>0</v>
      </c>
      <c r="AC344" s="50">
        <v>23.2</v>
      </c>
      <c r="AD344" s="75" t="s">
        <v>3</v>
      </c>
      <c r="AE344" s="43">
        <f t="shared" si="5"/>
        <v>100</v>
      </c>
      <c r="AF344" s="17" t="s">
        <v>504</v>
      </c>
      <c r="AI344" s="43" t="s">
        <v>507</v>
      </c>
    </row>
    <row r="345" spans="1:36" x14ac:dyDescent="0.25">
      <c r="A345" s="129"/>
      <c r="B345" s="49" t="s">
        <v>241</v>
      </c>
      <c r="C345" s="17">
        <v>0</v>
      </c>
      <c r="D345" s="17">
        <v>50</v>
      </c>
      <c r="E345" s="17">
        <v>0</v>
      </c>
      <c r="F345" s="17">
        <v>0</v>
      </c>
      <c r="G345" s="17">
        <v>0</v>
      </c>
      <c r="H345" s="17">
        <v>0</v>
      </c>
      <c r="I345" s="17">
        <v>0</v>
      </c>
      <c r="J345" s="17">
        <v>0</v>
      </c>
      <c r="K345" s="17">
        <v>25</v>
      </c>
      <c r="L345" s="17">
        <v>0</v>
      </c>
      <c r="M345" s="17">
        <v>25</v>
      </c>
      <c r="N345" s="17">
        <v>0</v>
      </c>
      <c r="O345" s="17">
        <v>0</v>
      </c>
      <c r="P345" s="17">
        <v>0</v>
      </c>
      <c r="Q345" s="17">
        <v>0</v>
      </c>
      <c r="R345" s="17">
        <v>0</v>
      </c>
      <c r="S345" s="41">
        <v>0</v>
      </c>
      <c r="T345" s="41">
        <v>0</v>
      </c>
      <c r="U345" s="17">
        <v>0</v>
      </c>
      <c r="V345" s="17">
        <v>0</v>
      </c>
      <c r="W345" s="17">
        <v>0</v>
      </c>
      <c r="X345" s="17">
        <v>0</v>
      </c>
      <c r="Y345" s="17">
        <v>0</v>
      </c>
      <c r="Z345" s="17">
        <v>0</v>
      </c>
      <c r="AA345" s="17">
        <v>0</v>
      </c>
      <c r="AB345" s="41">
        <v>0</v>
      </c>
      <c r="AC345" s="50">
        <v>42.7</v>
      </c>
      <c r="AD345" s="75" t="s">
        <v>3</v>
      </c>
      <c r="AE345" s="43">
        <f t="shared" si="5"/>
        <v>100</v>
      </c>
    </row>
    <row r="346" spans="1:36" x14ac:dyDescent="0.25">
      <c r="A346" s="129"/>
      <c r="B346" s="49" t="s">
        <v>242</v>
      </c>
      <c r="C346" s="17">
        <v>0</v>
      </c>
      <c r="D346" s="17">
        <v>44.4</v>
      </c>
      <c r="E346" s="17">
        <v>0</v>
      </c>
      <c r="F346" s="17">
        <v>0</v>
      </c>
      <c r="G346" s="17">
        <v>0</v>
      </c>
      <c r="H346" s="17">
        <v>0</v>
      </c>
      <c r="I346" s="17">
        <v>0</v>
      </c>
      <c r="J346" s="17">
        <v>0</v>
      </c>
      <c r="K346" s="17">
        <v>33.299999999999997</v>
      </c>
      <c r="L346" s="17">
        <v>0</v>
      </c>
      <c r="M346" s="17">
        <v>22.2</v>
      </c>
      <c r="N346" s="17">
        <v>0</v>
      </c>
      <c r="O346" s="17">
        <v>0</v>
      </c>
      <c r="P346" s="17">
        <v>0</v>
      </c>
      <c r="Q346" s="17">
        <v>0</v>
      </c>
      <c r="R346" s="17">
        <v>0</v>
      </c>
      <c r="S346" s="41">
        <v>0</v>
      </c>
      <c r="T346" s="41">
        <v>0</v>
      </c>
      <c r="U346" s="17">
        <v>0</v>
      </c>
      <c r="V346" s="17">
        <v>0</v>
      </c>
      <c r="W346" s="17">
        <v>0</v>
      </c>
      <c r="X346" s="17">
        <v>0</v>
      </c>
      <c r="Y346" s="17">
        <v>0</v>
      </c>
      <c r="Z346" s="17">
        <v>0</v>
      </c>
      <c r="AA346" s="17">
        <v>0</v>
      </c>
      <c r="AB346" s="41">
        <v>0</v>
      </c>
      <c r="AC346" s="50">
        <v>48.7</v>
      </c>
      <c r="AD346" s="75" t="s">
        <v>3</v>
      </c>
      <c r="AE346" s="43">
        <f t="shared" si="5"/>
        <v>99.899999999999991</v>
      </c>
    </row>
    <row r="347" spans="1:36" x14ac:dyDescent="0.25">
      <c r="A347" s="129"/>
      <c r="B347" s="49" t="s">
        <v>243</v>
      </c>
      <c r="C347" s="17">
        <v>0</v>
      </c>
      <c r="D347" s="17">
        <v>30.8</v>
      </c>
      <c r="E347" s="17">
        <v>0</v>
      </c>
      <c r="F347" s="17">
        <v>0</v>
      </c>
      <c r="G347" s="17">
        <v>0</v>
      </c>
      <c r="H347" s="17">
        <v>0</v>
      </c>
      <c r="I347" s="17">
        <v>0</v>
      </c>
      <c r="J347" s="17">
        <v>0</v>
      </c>
      <c r="K347" s="17">
        <v>7.7</v>
      </c>
      <c r="L347" s="17">
        <v>0</v>
      </c>
      <c r="M347" s="17">
        <v>61.5</v>
      </c>
      <c r="N347" s="17">
        <v>0</v>
      </c>
      <c r="O347" s="17">
        <v>0</v>
      </c>
      <c r="P347" s="17">
        <v>0</v>
      </c>
      <c r="Q347" s="17">
        <v>0</v>
      </c>
      <c r="R347" s="17">
        <v>0</v>
      </c>
      <c r="S347" s="41">
        <v>0</v>
      </c>
      <c r="T347" s="41">
        <v>0</v>
      </c>
      <c r="U347" s="17">
        <v>0</v>
      </c>
      <c r="V347" s="17">
        <v>0</v>
      </c>
      <c r="W347" s="17">
        <v>0</v>
      </c>
      <c r="X347" s="17">
        <v>0</v>
      </c>
      <c r="Y347" s="17">
        <v>0</v>
      </c>
      <c r="Z347" s="17">
        <v>0</v>
      </c>
      <c r="AA347" s="17">
        <v>0</v>
      </c>
      <c r="AB347" s="41">
        <v>0</v>
      </c>
      <c r="AC347" s="50">
        <v>18.7</v>
      </c>
      <c r="AD347" s="75" t="s">
        <v>3</v>
      </c>
      <c r="AE347" s="43">
        <f t="shared" si="5"/>
        <v>100</v>
      </c>
    </row>
    <row r="348" spans="1:36" x14ac:dyDescent="0.25">
      <c r="A348" s="129"/>
      <c r="B348" s="49" t="s">
        <v>244</v>
      </c>
      <c r="C348" s="17">
        <v>0</v>
      </c>
      <c r="D348" s="17">
        <v>28.6</v>
      </c>
      <c r="E348" s="17">
        <v>0</v>
      </c>
      <c r="F348" s="17">
        <v>0</v>
      </c>
      <c r="G348" s="17">
        <v>0</v>
      </c>
      <c r="H348" s="17">
        <v>0</v>
      </c>
      <c r="I348" s="17">
        <v>0</v>
      </c>
      <c r="J348" s="17">
        <v>0</v>
      </c>
      <c r="K348" s="17">
        <v>14.3</v>
      </c>
      <c r="L348" s="17">
        <v>0</v>
      </c>
      <c r="M348" s="17">
        <v>57.1</v>
      </c>
      <c r="N348" s="17">
        <v>0</v>
      </c>
      <c r="O348" s="17">
        <v>0</v>
      </c>
      <c r="P348" s="17">
        <v>0</v>
      </c>
      <c r="Q348" s="17">
        <v>0</v>
      </c>
      <c r="R348" s="17">
        <v>0</v>
      </c>
      <c r="S348" s="41">
        <v>0</v>
      </c>
      <c r="T348" s="41">
        <v>0</v>
      </c>
      <c r="U348" s="17">
        <v>0</v>
      </c>
      <c r="V348" s="17">
        <v>0</v>
      </c>
      <c r="W348" s="17">
        <v>0</v>
      </c>
      <c r="X348" s="17">
        <v>0</v>
      </c>
      <c r="Y348" s="17">
        <v>0</v>
      </c>
      <c r="Z348" s="17">
        <v>0</v>
      </c>
      <c r="AA348" s="17">
        <v>0</v>
      </c>
      <c r="AB348" s="41">
        <v>0</v>
      </c>
      <c r="AC348" s="50">
        <v>40.4</v>
      </c>
      <c r="AD348" s="75" t="s">
        <v>3</v>
      </c>
      <c r="AE348" s="43">
        <f t="shared" si="5"/>
        <v>100</v>
      </c>
    </row>
    <row r="349" spans="1:36" x14ac:dyDescent="0.25">
      <c r="A349" s="129"/>
      <c r="B349" s="49" t="s">
        <v>245</v>
      </c>
      <c r="C349" s="17">
        <v>0</v>
      </c>
      <c r="D349" s="17">
        <v>26.7</v>
      </c>
      <c r="E349" s="17">
        <v>0</v>
      </c>
      <c r="F349" s="17">
        <v>0</v>
      </c>
      <c r="G349" s="17">
        <v>0</v>
      </c>
      <c r="H349" s="17">
        <v>0</v>
      </c>
      <c r="I349" s="17">
        <v>0</v>
      </c>
      <c r="J349" s="17">
        <v>0</v>
      </c>
      <c r="K349" s="17">
        <v>20</v>
      </c>
      <c r="L349" s="17">
        <v>0</v>
      </c>
      <c r="M349" s="17">
        <v>53.3</v>
      </c>
      <c r="N349" s="17">
        <v>0</v>
      </c>
      <c r="O349" s="17">
        <v>0</v>
      </c>
      <c r="P349" s="17">
        <v>0</v>
      </c>
      <c r="Q349" s="17">
        <v>0</v>
      </c>
      <c r="R349" s="17">
        <v>0</v>
      </c>
      <c r="S349" s="41">
        <v>0</v>
      </c>
      <c r="T349" s="41">
        <v>0</v>
      </c>
      <c r="U349" s="17">
        <v>0</v>
      </c>
      <c r="V349" s="17">
        <v>0</v>
      </c>
      <c r="W349" s="17">
        <v>0</v>
      </c>
      <c r="X349" s="17">
        <v>0</v>
      </c>
      <c r="Y349" s="17">
        <v>0</v>
      </c>
      <c r="Z349" s="17">
        <v>0</v>
      </c>
      <c r="AA349" s="17">
        <v>0</v>
      </c>
      <c r="AB349" s="41">
        <v>0</v>
      </c>
      <c r="AC349" s="50">
        <v>56.6</v>
      </c>
      <c r="AD349" s="75" t="s">
        <v>3</v>
      </c>
      <c r="AE349" s="43">
        <f t="shared" si="5"/>
        <v>100</v>
      </c>
    </row>
    <row r="350" spans="1:36" x14ac:dyDescent="0.25">
      <c r="A350" s="129"/>
      <c r="B350" s="49" t="s">
        <v>246</v>
      </c>
      <c r="C350" s="17">
        <v>0</v>
      </c>
      <c r="D350" s="17">
        <v>19</v>
      </c>
      <c r="E350" s="17">
        <v>0</v>
      </c>
      <c r="F350" s="17">
        <v>0</v>
      </c>
      <c r="G350" s="17">
        <v>0</v>
      </c>
      <c r="H350" s="17">
        <v>0</v>
      </c>
      <c r="I350" s="17">
        <v>0</v>
      </c>
      <c r="J350" s="17">
        <v>0</v>
      </c>
      <c r="K350" s="17">
        <v>4.8</v>
      </c>
      <c r="L350" s="17">
        <v>0</v>
      </c>
      <c r="M350" s="17">
        <v>76.2</v>
      </c>
      <c r="N350" s="17">
        <v>0</v>
      </c>
      <c r="O350" s="17">
        <v>0</v>
      </c>
      <c r="P350" s="17">
        <v>0</v>
      </c>
      <c r="Q350" s="17">
        <v>0</v>
      </c>
      <c r="R350" s="17">
        <v>0</v>
      </c>
      <c r="S350" s="41">
        <v>0</v>
      </c>
      <c r="T350" s="41">
        <v>0</v>
      </c>
      <c r="U350" s="17">
        <v>0</v>
      </c>
      <c r="V350" s="17">
        <v>0</v>
      </c>
      <c r="W350" s="17">
        <v>0</v>
      </c>
      <c r="X350" s="17">
        <v>0</v>
      </c>
      <c r="Y350" s="17">
        <v>0</v>
      </c>
      <c r="Z350" s="17">
        <v>0</v>
      </c>
      <c r="AA350" s="17">
        <v>0</v>
      </c>
      <c r="AB350" s="41">
        <v>0</v>
      </c>
      <c r="AC350" s="50">
        <v>19.2</v>
      </c>
      <c r="AD350" s="75" t="s">
        <v>3</v>
      </c>
      <c r="AE350" s="43">
        <f t="shared" si="5"/>
        <v>100</v>
      </c>
    </row>
    <row r="351" spans="1:36" x14ac:dyDescent="0.25">
      <c r="A351" s="129"/>
      <c r="B351" s="49" t="s">
        <v>247</v>
      </c>
      <c r="C351" s="17">
        <v>0</v>
      </c>
      <c r="D351" s="17">
        <v>18.2</v>
      </c>
      <c r="E351" s="17">
        <v>0</v>
      </c>
      <c r="F351" s="17">
        <v>0</v>
      </c>
      <c r="G351" s="17">
        <v>0</v>
      </c>
      <c r="H351" s="17">
        <v>0</v>
      </c>
      <c r="I351" s="17">
        <v>0</v>
      </c>
      <c r="J351" s="17">
        <v>0</v>
      </c>
      <c r="K351" s="17">
        <v>9.1</v>
      </c>
      <c r="L351" s="17">
        <v>0</v>
      </c>
      <c r="M351" s="17">
        <v>72.7</v>
      </c>
      <c r="N351" s="17">
        <v>0</v>
      </c>
      <c r="O351" s="17">
        <v>0</v>
      </c>
      <c r="P351" s="17">
        <v>0</v>
      </c>
      <c r="Q351" s="17">
        <v>0</v>
      </c>
      <c r="R351" s="17">
        <v>0</v>
      </c>
      <c r="S351" s="41">
        <v>0</v>
      </c>
      <c r="T351" s="41">
        <v>0</v>
      </c>
      <c r="U351" s="17">
        <v>0</v>
      </c>
      <c r="V351" s="17">
        <v>0</v>
      </c>
      <c r="W351" s="17">
        <v>0</v>
      </c>
      <c r="X351" s="17">
        <v>0</v>
      </c>
      <c r="Y351" s="17">
        <v>0</v>
      </c>
      <c r="Z351" s="17">
        <v>0</v>
      </c>
      <c r="AA351" s="17">
        <v>0</v>
      </c>
      <c r="AB351" s="41">
        <v>0</v>
      </c>
      <c r="AC351" s="50">
        <v>41.2</v>
      </c>
      <c r="AD351" s="75" t="s">
        <v>3</v>
      </c>
      <c r="AE351" s="43">
        <f t="shared" si="5"/>
        <v>100</v>
      </c>
    </row>
    <row r="352" spans="1:36" s="1" customFormat="1" x14ac:dyDescent="0.25">
      <c r="A352" s="136"/>
      <c r="B352" s="51" t="s">
        <v>248</v>
      </c>
      <c r="C352" s="1">
        <v>0</v>
      </c>
      <c r="D352" s="1">
        <v>17.399999999999999</v>
      </c>
      <c r="E352" s="1">
        <v>0</v>
      </c>
      <c r="F352" s="1">
        <v>0</v>
      </c>
      <c r="G352" s="1">
        <v>0</v>
      </c>
      <c r="H352" s="1">
        <v>0</v>
      </c>
      <c r="I352" s="1">
        <v>0</v>
      </c>
      <c r="J352" s="1">
        <v>0</v>
      </c>
      <c r="K352" s="1">
        <v>13</v>
      </c>
      <c r="L352" s="1">
        <v>0</v>
      </c>
      <c r="M352" s="1">
        <v>69.599999999999994</v>
      </c>
      <c r="N352" s="1">
        <v>0</v>
      </c>
      <c r="O352" s="1">
        <v>0</v>
      </c>
      <c r="P352" s="1">
        <v>0</v>
      </c>
      <c r="Q352" s="1">
        <v>0</v>
      </c>
      <c r="R352" s="1">
        <v>0</v>
      </c>
      <c r="S352" s="45">
        <v>0</v>
      </c>
      <c r="T352" s="45">
        <v>0</v>
      </c>
      <c r="U352" s="1">
        <v>0</v>
      </c>
      <c r="V352" s="1">
        <v>0</v>
      </c>
      <c r="W352" s="1">
        <v>0</v>
      </c>
      <c r="X352" s="1">
        <v>0</v>
      </c>
      <c r="Y352" s="1">
        <v>0</v>
      </c>
      <c r="Z352" s="1">
        <v>0</v>
      </c>
      <c r="AA352" s="1">
        <v>0</v>
      </c>
      <c r="AB352" s="45">
        <v>0</v>
      </c>
      <c r="AC352" s="52">
        <v>56.3</v>
      </c>
      <c r="AD352" s="75" t="s">
        <v>3</v>
      </c>
      <c r="AE352" s="43">
        <f t="shared" si="5"/>
        <v>100</v>
      </c>
      <c r="AI352" s="46"/>
      <c r="AJ352" s="47"/>
    </row>
    <row r="353" spans="1:35" x14ac:dyDescent="0.25">
      <c r="A353" s="130" t="s">
        <v>250</v>
      </c>
      <c r="B353" s="3">
        <v>1</v>
      </c>
      <c r="C353" s="17">
        <v>0</v>
      </c>
      <c r="D353" s="17">
        <f>'EWG-CCP-127 (1)'!M164</f>
        <v>25</v>
      </c>
      <c r="E353" s="17">
        <v>0</v>
      </c>
      <c r="F353" s="17">
        <v>0</v>
      </c>
      <c r="G353" s="17">
        <v>0</v>
      </c>
      <c r="H353" s="17">
        <v>0</v>
      </c>
      <c r="I353" s="17">
        <v>0</v>
      </c>
      <c r="J353" s="17">
        <v>0</v>
      </c>
      <c r="K353" s="17">
        <f>'EWG-CCP-127 (1)'!L164</f>
        <v>50</v>
      </c>
      <c r="L353" s="17">
        <v>0</v>
      </c>
      <c r="M353" s="17">
        <f>'EWG-CCP-127 (1)'!K164</f>
        <v>25</v>
      </c>
      <c r="N353" s="17">
        <v>0</v>
      </c>
      <c r="O353" s="17">
        <v>0</v>
      </c>
      <c r="P353" s="17">
        <v>0</v>
      </c>
      <c r="Q353" s="17">
        <v>0</v>
      </c>
      <c r="R353" s="17">
        <v>0</v>
      </c>
      <c r="S353" s="41">
        <v>0</v>
      </c>
      <c r="T353" s="41">
        <v>0</v>
      </c>
      <c r="U353" s="17">
        <v>0</v>
      </c>
      <c r="V353" s="17">
        <v>0</v>
      </c>
      <c r="W353" s="17">
        <v>0</v>
      </c>
      <c r="X353" s="17">
        <v>0</v>
      </c>
      <c r="Y353" s="17">
        <v>0</v>
      </c>
      <c r="Z353" s="17">
        <v>0</v>
      </c>
      <c r="AA353" s="17">
        <v>0</v>
      </c>
      <c r="AB353" s="41">
        <v>0</v>
      </c>
      <c r="AC353" s="50">
        <f>'EWG-CCP-127 (1)'!E164</f>
        <v>25</v>
      </c>
      <c r="AD353" s="42" t="s">
        <v>3</v>
      </c>
      <c r="AE353" s="43">
        <f t="shared" si="5"/>
        <v>100</v>
      </c>
      <c r="AF353" s="17" t="s">
        <v>506</v>
      </c>
      <c r="AI353" s="43" t="s">
        <v>510</v>
      </c>
    </row>
    <row r="354" spans="1:35" x14ac:dyDescent="0.25">
      <c r="A354" s="129"/>
      <c r="B354" s="3">
        <v>2</v>
      </c>
      <c r="C354" s="17">
        <v>0</v>
      </c>
      <c r="D354" s="17">
        <f>'EWG-CCP-127 (1)'!M165</f>
        <v>22.222222222222221</v>
      </c>
      <c r="E354" s="17">
        <v>0</v>
      </c>
      <c r="F354" s="17">
        <v>0</v>
      </c>
      <c r="G354" s="17">
        <v>0</v>
      </c>
      <c r="H354" s="17">
        <v>0</v>
      </c>
      <c r="I354" s="17">
        <v>0</v>
      </c>
      <c r="J354" s="17">
        <v>0</v>
      </c>
      <c r="K354" s="17">
        <f>'EWG-CCP-127 (1)'!L165</f>
        <v>55.555555555555557</v>
      </c>
      <c r="L354" s="17">
        <v>0</v>
      </c>
      <c r="M354" s="17">
        <f>'EWG-CCP-127 (1)'!K165</f>
        <v>22.222222222222221</v>
      </c>
      <c r="N354" s="17">
        <v>0</v>
      </c>
      <c r="O354" s="17">
        <v>0</v>
      </c>
      <c r="P354" s="17">
        <v>0</v>
      </c>
      <c r="Q354" s="17">
        <v>0</v>
      </c>
      <c r="R354" s="17">
        <v>0</v>
      </c>
      <c r="S354" s="41">
        <v>0</v>
      </c>
      <c r="T354" s="41">
        <v>0</v>
      </c>
      <c r="U354" s="17">
        <v>0</v>
      </c>
      <c r="V354" s="17">
        <v>0</v>
      </c>
      <c r="W354" s="17">
        <v>0</v>
      </c>
      <c r="X354" s="17">
        <v>0</v>
      </c>
      <c r="Y354" s="17">
        <v>0</v>
      </c>
      <c r="Z354" s="17">
        <v>0</v>
      </c>
      <c r="AA354" s="17">
        <v>0</v>
      </c>
      <c r="AB354" s="41">
        <v>0</v>
      </c>
      <c r="AC354" s="50">
        <f>'EWG-CCP-127 (1)'!E165</f>
        <v>13</v>
      </c>
      <c r="AD354" s="42" t="s">
        <v>3</v>
      </c>
      <c r="AE354" s="43">
        <f t="shared" si="5"/>
        <v>100</v>
      </c>
    </row>
    <row r="355" spans="1:35" x14ac:dyDescent="0.25">
      <c r="A355" s="129"/>
      <c r="B355" s="3">
        <v>3</v>
      </c>
      <c r="C355" s="17">
        <v>0</v>
      </c>
      <c r="D355" s="17">
        <f>'EWG-CCP-127 (1)'!M166</f>
        <v>20</v>
      </c>
      <c r="E355" s="17">
        <v>0</v>
      </c>
      <c r="F355" s="17">
        <v>0</v>
      </c>
      <c r="G355" s="17">
        <v>0</v>
      </c>
      <c r="H355" s="17">
        <v>0</v>
      </c>
      <c r="I355" s="17">
        <v>0</v>
      </c>
      <c r="J355" s="17">
        <v>0</v>
      </c>
      <c r="K355" s="17">
        <f>'EWG-CCP-127 (1)'!L166</f>
        <v>60</v>
      </c>
      <c r="L355" s="17">
        <v>0</v>
      </c>
      <c r="M355" s="17">
        <f>'EWG-CCP-127 (1)'!K166</f>
        <v>20</v>
      </c>
      <c r="N355" s="17">
        <v>0</v>
      </c>
      <c r="O355" s="17">
        <v>0</v>
      </c>
      <c r="P355" s="17">
        <v>0</v>
      </c>
      <c r="Q355" s="17">
        <v>0</v>
      </c>
      <c r="R355" s="17">
        <v>0</v>
      </c>
      <c r="S355" s="41">
        <v>0</v>
      </c>
      <c r="T355" s="41">
        <v>0</v>
      </c>
      <c r="U355" s="17">
        <v>0</v>
      </c>
      <c r="V355" s="17">
        <v>0</v>
      </c>
      <c r="W355" s="17">
        <v>0</v>
      </c>
      <c r="X355" s="17">
        <v>0</v>
      </c>
      <c r="Y355" s="17">
        <v>0</v>
      </c>
      <c r="Z355" s="17">
        <v>0</v>
      </c>
      <c r="AA355" s="17">
        <v>0</v>
      </c>
      <c r="AB355" s="41">
        <v>0</v>
      </c>
      <c r="AC355" s="50">
        <f>'EWG-CCP-127 (1)'!E166</f>
        <v>3</v>
      </c>
      <c r="AD355" s="42" t="s">
        <v>3</v>
      </c>
      <c r="AE355" s="43">
        <f t="shared" si="5"/>
        <v>100</v>
      </c>
    </row>
    <row r="356" spans="1:35" x14ac:dyDescent="0.25">
      <c r="A356" s="129"/>
      <c r="B356" s="3">
        <v>4</v>
      </c>
      <c r="C356" s="17">
        <v>0</v>
      </c>
      <c r="D356" s="17">
        <f>'EWG-CCP-127 (1)'!M167</f>
        <v>16.666666666666664</v>
      </c>
      <c r="E356" s="17">
        <v>0</v>
      </c>
      <c r="F356" s="17">
        <v>0</v>
      </c>
      <c r="G356" s="17">
        <v>0</v>
      </c>
      <c r="H356" s="17">
        <v>0</v>
      </c>
      <c r="I356" s="17">
        <v>0</v>
      </c>
      <c r="J356" s="17">
        <v>0</v>
      </c>
      <c r="K356" s="17">
        <f>'EWG-CCP-127 (1)'!L167</f>
        <v>66.666666666666657</v>
      </c>
      <c r="L356" s="17">
        <v>0</v>
      </c>
      <c r="M356" s="17">
        <f>'EWG-CCP-127 (1)'!K167</f>
        <v>16.666666666666664</v>
      </c>
      <c r="N356" s="17">
        <v>0</v>
      </c>
      <c r="O356" s="17">
        <v>0</v>
      </c>
      <c r="P356" s="17">
        <v>0</v>
      </c>
      <c r="Q356" s="17">
        <v>0</v>
      </c>
      <c r="R356" s="17">
        <v>0</v>
      </c>
      <c r="S356" s="41">
        <v>0</v>
      </c>
      <c r="T356" s="41">
        <v>0</v>
      </c>
      <c r="U356" s="17">
        <v>0</v>
      </c>
      <c r="V356" s="17">
        <v>0</v>
      </c>
      <c r="W356" s="17">
        <v>0</v>
      </c>
      <c r="X356" s="17">
        <v>0</v>
      </c>
      <c r="Y356" s="17">
        <v>0</v>
      </c>
      <c r="Z356" s="17">
        <v>0</v>
      </c>
      <c r="AA356" s="17">
        <v>0</v>
      </c>
      <c r="AB356" s="41">
        <v>0</v>
      </c>
      <c r="AC356" s="50">
        <f>'EWG-CCP-127 (1)'!E167</f>
        <v>0</v>
      </c>
      <c r="AD356" s="42" t="s">
        <v>3</v>
      </c>
      <c r="AE356" s="43">
        <f t="shared" si="5"/>
        <v>99.999999999999972</v>
      </c>
    </row>
    <row r="357" spans="1:35" x14ac:dyDescent="0.25">
      <c r="A357" s="129"/>
      <c r="B357" s="3">
        <v>5</v>
      </c>
      <c r="C357" s="17">
        <v>0</v>
      </c>
      <c r="D357" s="17">
        <f>'EWG-CCP-127 (1)'!M168</f>
        <v>22.222222222222221</v>
      </c>
      <c r="E357" s="17">
        <v>0</v>
      </c>
      <c r="F357" s="17">
        <v>0</v>
      </c>
      <c r="G357" s="17">
        <v>0</v>
      </c>
      <c r="H357" s="17">
        <v>0</v>
      </c>
      <c r="I357" s="17">
        <v>0</v>
      </c>
      <c r="J357" s="17">
        <v>0</v>
      </c>
      <c r="K357" s="17">
        <f>'EWG-CCP-127 (1)'!L168</f>
        <v>33.333333333333329</v>
      </c>
      <c r="L357" s="17">
        <v>0</v>
      </c>
      <c r="M357" s="17">
        <f>'EWG-CCP-127 (1)'!K168</f>
        <v>44.444444444444443</v>
      </c>
      <c r="N357" s="17">
        <v>0</v>
      </c>
      <c r="O357" s="17">
        <v>0</v>
      </c>
      <c r="P357" s="17">
        <v>0</v>
      </c>
      <c r="Q357" s="17">
        <v>0</v>
      </c>
      <c r="R357" s="17">
        <v>0</v>
      </c>
      <c r="S357" s="41">
        <v>0</v>
      </c>
      <c r="T357" s="41">
        <v>0</v>
      </c>
      <c r="U357" s="17">
        <v>0</v>
      </c>
      <c r="V357" s="17">
        <v>0</v>
      </c>
      <c r="W357" s="17">
        <v>0</v>
      </c>
      <c r="X357" s="17">
        <v>0</v>
      </c>
      <c r="Y357" s="17">
        <v>0</v>
      </c>
      <c r="Z357" s="17">
        <v>0</v>
      </c>
      <c r="AA357" s="17">
        <v>0</v>
      </c>
      <c r="AB357" s="41">
        <v>0</v>
      </c>
      <c r="AC357" s="50">
        <f>'EWG-CCP-127 (1)'!E168</f>
        <v>52</v>
      </c>
      <c r="AD357" s="42" t="s">
        <v>3</v>
      </c>
      <c r="AE357" s="43">
        <f t="shared" si="5"/>
        <v>100</v>
      </c>
    </row>
    <row r="358" spans="1:35" x14ac:dyDescent="0.25">
      <c r="A358" s="129"/>
      <c r="B358" s="3">
        <v>6</v>
      </c>
      <c r="C358" s="17">
        <v>0</v>
      </c>
      <c r="D358" s="17">
        <f>'EWG-CCP-127 (1)'!M169</f>
        <v>20</v>
      </c>
      <c r="E358" s="17">
        <v>0</v>
      </c>
      <c r="F358" s="17">
        <v>0</v>
      </c>
      <c r="G358" s="17">
        <v>0</v>
      </c>
      <c r="H358" s="17">
        <v>0</v>
      </c>
      <c r="I358" s="17">
        <v>0</v>
      </c>
      <c r="J358" s="17">
        <v>0</v>
      </c>
      <c r="K358" s="17">
        <f>'EWG-CCP-127 (1)'!L169</f>
        <v>40</v>
      </c>
      <c r="L358" s="17">
        <v>0</v>
      </c>
      <c r="M358" s="17">
        <f>'EWG-CCP-127 (1)'!K169</f>
        <v>40</v>
      </c>
      <c r="N358" s="17">
        <v>0</v>
      </c>
      <c r="O358" s="17">
        <v>0</v>
      </c>
      <c r="P358" s="17">
        <v>0</v>
      </c>
      <c r="Q358" s="17">
        <v>0</v>
      </c>
      <c r="R358" s="17">
        <v>0</v>
      </c>
      <c r="S358" s="41">
        <v>0</v>
      </c>
      <c r="T358" s="41">
        <v>0</v>
      </c>
      <c r="U358" s="17">
        <v>0</v>
      </c>
      <c r="V358" s="17">
        <v>0</v>
      </c>
      <c r="W358" s="17">
        <v>0</v>
      </c>
      <c r="X358" s="17">
        <v>0</v>
      </c>
      <c r="Y358" s="17">
        <v>0</v>
      </c>
      <c r="Z358" s="17">
        <v>0</v>
      </c>
      <c r="AA358" s="17">
        <v>0</v>
      </c>
      <c r="AB358" s="41">
        <v>0</v>
      </c>
      <c r="AC358" s="50">
        <f>'EWG-CCP-127 (1)'!E169</f>
        <v>43</v>
      </c>
      <c r="AD358" s="42" t="s">
        <v>3</v>
      </c>
      <c r="AE358" s="43">
        <f t="shared" si="5"/>
        <v>100</v>
      </c>
    </row>
    <row r="359" spans="1:35" x14ac:dyDescent="0.25">
      <c r="A359" s="129"/>
      <c r="B359" s="3">
        <v>7</v>
      </c>
      <c r="C359" s="17">
        <v>0</v>
      </c>
      <c r="D359" s="17">
        <f>'EWG-CCP-127 (1)'!M170</f>
        <v>18.181818181818183</v>
      </c>
      <c r="E359" s="17">
        <v>0</v>
      </c>
      <c r="F359" s="17">
        <v>0</v>
      </c>
      <c r="G359" s="17">
        <v>0</v>
      </c>
      <c r="H359" s="17">
        <v>0</v>
      </c>
      <c r="I359" s="17">
        <v>0</v>
      </c>
      <c r="J359" s="17">
        <v>0</v>
      </c>
      <c r="K359" s="17">
        <f>'EWG-CCP-127 (1)'!L170</f>
        <v>45.454545454545453</v>
      </c>
      <c r="L359" s="17">
        <v>0</v>
      </c>
      <c r="M359" s="17">
        <f>'EWG-CCP-127 (1)'!K170</f>
        <v>36.363636363636367</v>
      </c>
      <c r="N359" s="17">
        <v>0</v>
      </c>
      <c r="O359" s="17">
        <v>0</v>
      </c>
      <c r="P359" s="17">
        <v>0</v>
      </c>
      <c r="Q359" s="17">
        <v>0</v>
      </c>
      <c r="R359" s="17">
        <v>0</v>
      </c>
      <c r="S359" s="41">
        <v>0</v>
      </c>
      <c r="T359" s="41">
        <v>0</v>
      </c>
      <c r="U359" s="17">
        <v>0</v>
      </c>
      <c r="V359" s="17">
        <v>0</v>
      </c>
      <c r="W359" s="17">
        <v>0</v>
      </c>
      <c r="X359" s="17">
        <v>0</v>
      </c>
      <c r="Y359" s="17">
        <v>0</v>
      </c>
      <c r="Z359" s="17">
        <v>0</v>
      </c>
      <c r="AA359" s="17">
        <v>0</v>
      </c>
      <c r="AB359" s="41">
        <v>0</v>
      </c>
      <c r="AC359" s="50">
        <f>'EWG-CCP-127 (1)'!E170</f>
        <v>35</v>
      </c>
      <c r="AD359" s="42" t="s">
        <v>3</v>
      </c>
      <c r="AE359" s="43">
        <f t="shared" si="5"/>
        <v>100</v>
      </c>
    </row>
    <row r="360" spans="1:35" x14ac:dyDescent="0.25">
      <c r="A360" s="129"/>
      <c r="B360" s="3">
        <v>8</v>
      </c>
      <c r="C360" s="17">
        <v>0</v>
      </c>
      <c r="D360" s="17">
        <f>'EWG-CCP-127 (1)'!M171</f>
        <v>16.666666666666664</v>
      </c>
      <c r="E360" s="17">
        <v>0</v>
      </c>
      <c r="F360" s="17">
        <v>0</v>
      </c>
      <c r="G360" s="17">
        <v>0</v>
      </c>
      <c r="H360" s="17">
        <v>0</v>
      </c>
      <c r="I360" s="17">
        <v>0</v>
      </c>
      <c r="J360" s="17">
        <v>0</v>
      </c>
      <c r="K360" s="17">
        <f>'EWG-CCP-127 (1)'!L171</f>
        <v>50</v>
      </c>
      <c r="L360" s="17">
        <v>0</v>
      </c>
      <c r="M360" s="17">
        <f>'EWG-CCP-127 (1)'!K171</f>
        <v>33.333333333333329</v>
      </c>
      <c r="N360" s="17">
        <v>0</v>
      </c>
      <c r="O360" s="17">
        <v>0</v>
      </c>
      <c r="P360" s="17">
        <v>0</v>
      </c>
      <c r="Q360" s="17">
        <v>0</v>
      </c>
      <c r="R360" s="17">
        <v>0</v>
      </c>
      <c r="S360" s="41">
        <v>0</v>
      </c>
      <c r="T360" s="41">
        <v>0</v>
      </c>
      <c r="U360" s="17">
        <v>0</v>
      </c>
      <c r="V360" s="17">
        <v>0</v>
      </c>
      <c r="W360" s="17">
        <v>0</v>
      </c>
      <c r="X360" s="17">
        <v>0</v>
      </c>
      <c r="Y360" s="17">
        <v>0</v>
      </c>
      <c r="Z360" s="17">
        <v>0</v>
      </c>
      <c r="AA360" s="17">
        <v>0</v>
      </c>
      <c r="AB360" s="41">
        <v>0</v>
      </c>
      <c r="AC360" s="50">
        <f>'EWG-CCP-127 (1)'!E171</f>
        <v>22</v>
      </c>
      <c r="AD360" s="42" t="s">
        <v>3</v>
      </c>
      <c r="AE360" s="43">
        <f t="shared" si="5"/>
        <v>99.999999999999986</v>
      </c>
    </row>
    <row r="361" spans="1:35" x14ac:dyDescent="0.25">
      <c r="A361" s="129"/>
      <c r="B361" s="3">
        <v>9</v>
      </c>
      <c r="C361" s="17">
        <v>0</v>
      </c>
      <c r="D361" s="17">
        <f>'EWG-CCP-127 (1)'!M172</f>
        <v>14.285714285714285</v>
      </c>
      <c r="E361" s="17">
        <v>0</v>
      </c>
      <c r="F361" s="17">
        <v>0</v>
      </c>
      <c r="G361" s="17">
        <v>0</v>
      </c>
      <c r="H361" s="17">
        <v>0</v>
      </c>
      <c r="I361" s="17">
        <v>0</v>
      </c>
      <c r="J361" s="17">
        <v>0</v>
      </c>
      <c r="K361" s="17">
        <f>'EWG-CCP-127 (1)'!L172</f>
        <v>57.142857142857139</v>
      </c>
      <c r="L361" s="17">
        <v>0</v>
      </c>
      <c r="M361" s="17">
        <f>'EWG-CCP-127 (1)'!K172</f>
        <v>28.571428571428569</v>
      </c>
      <c r="N361" s="17">
        <v>0</v>
      </c>
      <c r="O361" s="17">
        <v>0</v>
      </c>
      <c r="P361" s="17">
        <v>0</v>
      </c>
      <c r="Q361" s="17">
        <v>0</v>
      </c>
      <c r="R361" s="17">
        <v>0</v>
      </c>
      <c r="S361" s="41">
        <v>0</v>
      </c>
      <c r="T361" s="41">
        <v>0</v>
      </c>
      <c r="U361" s="17">
        <v>0</v>
      </c>
      <c r="V361" s="17">
        <v>0</v>
      </c>
      <c r="W361" s="17">
        <v>0</v>
      </c>
      <c r="X361" s="17">
        <v>0</v>
      </c>
      <c r="Y361" s="17">
        <v>0</v>
      </c>
      <c r="Z361" s="17">
        <v>0</v>
      </c>
      <c r="AA361" s="17">
        <v>0</v>
      </c>
      <c r="AB361" s="41">
        <v>0</v>
      </c>
      <c r="AC361" s="50">
        <f>'EWG-CCP-127 (1)'!E172</f>
        <v>2</v>
      </c>
      <c r="AD361" s="42" t="s">
        <v>3</v>
      </c>
      <c r="AE361" s="43">
        <f t="shared" si="5"/>
        <v>99.999999999999986</v>
      </c>
    </row>
    <row r="362" spans="1:35" x14ac:dyDescent="0.25">
      <c r="A362" s="129"/>
      <c r="B362" s="3">
        <v>10</v>
      </c>
      <c r="C362" s="17">
        <v>0</v>
      </c>
      <c r="D362" s="17">
        <f>'EWG-CCP-127 (1)'!M173</f>
        <v>12.5</v>
      </c>
      <c r="E362" s="17">
        <v>0</v>
      </c>
      <c r="F362" s="17">
        <v>0</v>
      </c>
      <c r="G362" s="17">
        <v>0</v>
      </c>
      <c r="H362" s="17">
        <v>0</v>
      </c>
      <c r="I362" s="17">
        <v>0</v>
      </c>
      <c r="J362" s="17">
        <v>0</v>
      </c>
      <c r="K362" s="17">
        <f>'EWG-CCP-127 (1)'!L173</f>
        <v>62.5</v>
      </c>
      <c r="L362" s="17">
        <v>0</v>
      </c>
      <c r="M362" s="17">
        <f>'EWG-CCP-127 (1)'!K173</f>
        <v>25</v>
      </c>
      <c r="N362" s="17">
        <v>0</v>
      </c>
      <c r="O362" s="17">
        <v>0</v>
      </c>
      <c r="P362" s="17">
        <v>0</v>
      </c>
      <c r="Q362" s="17">
        <v>0</v>
      </c>
      <c r="R362" s="17">
        <v>0</v>
      </c>
      <c r="S362" s="41">
        <v>0</v>
      </c>
      <c r="T362" s="41">
        <v>0</v>
      </c>
      <c r="U362" s="17">
        <v>0</v>
      </c>
      <c r="V362" s="17">
        <v>0</v>
      </c>
      <c r="W362" s="17">
        <v>0</v>
      </c>
      <c r="X362" s="17">
        <v>0</v>
      </c>
      <c r="Y362" s="17">
        <v>0</v>
      </c>
      <c r="Z362" s="17">
        <v>0</v>
      </c>
      <c r="AA362" s="17">
        <v>0</v>
      </c>
      <c r="AB362" s="41">
        <v>0</v>
      </c>
      <c r="AC362" s="50">
        <f>'EWG-CCP-127 (1)'!E173</f>
        <v>0</v>
      </c>
      <c r="AD362" s="42" t="s">
        <v>3</v>
      </c>
      <c r="AE362" s="43">
        <f t="shared" si="5"/>
        <v>100</v>
      </c>
    </row>
    <row r="363" spans="1:35" x14ac:dyDescent="0.25">
      <c r="A363" s="129"/>
      <c r="B363" s="3">
        <v>11</v>
      </c>
      <c r="C363" s="17">
        <v>0</v>
      </c>
      <c r="D363" s="17">
        <f>'EWG-CCP-127 (1)'!M174</f>
        <v>18.181818181818183</v>
      </c>
      <c r="E363" s="17">
        <v>0</v>
      </c>
      <c r="F363" s="17">
        <v>0</v>
      </c>
      <c r="G363" s="17">
        <v>0</v>
      </c>
      <c r="H363" s="17">
        <v>0</v>
      </c>
      <c r="I363" s="17">
        <v>0</v>
      </c>
      <c r="J363" s="17">
        <v>0</v>
      </c>
      <c r="K363" s="17">
        <f>'EWG-CCP-127 (1)'!L174</f>
        <v>27.27272727272727</v>
      </c>
      <c r="L363" s="17">
        <v>0</v>
      </c>
      <c r="M363" s="17">
        <f>'EWG-CCP-127 (1)'!K174</f>
        <v>54.54545454545454</v>
      </c>
      <c r="N363" s="17">
        <v>0</v>
      </c>
      <c r="O363" s="17">
        <v>0</v>
      </c>
      <c r="P363" s="17">
        <v>0</v>
      </c>
      <c r="Q363" s="17">
        <v>0</v>
      </c>
      <c r="R363" s="17">
        <v>0</v>
      </c>
      <c r="S363" s="41">
        <v>0</v>
      </c>
      <c r="T363" s="41">
        <v>0</v>
      </c>
      <c r="U363" s="17">
        <v>0</v>
      </c>
      <c r="V363" s="17">
        <v>0</v>
      </c>
      <c r="W363" s="17">
        <v>0</v>
      </c>
      <c r="X363" s="17">
        <v>0</v>
      </c>
      <c r="Y363" s="17">
        <v>0</v>
      </c>
      <c r="Z363" s="17">
        <v>0</v>
      </c>
      <c r="AA363" s="17">
        <v>0</v>
      </c>
      <c r="AB363" s="41">
        <v>0</v>
      </c>
      <c r="AC363" s="50">
        <f>'EWG-CCP-127 (1)'!E174</f>
        <v>64</v>
      </c>
      <c r="AD363" s="42" t="s">
        <v>3</v>
      </c>
      <c r="AE363" s="43">
        <f t="shared" si="5"/>
        <v>100</v>
      </c>
    </row>
    <row r="364" spans="1:35" x14ac:dyDescent="0.25">
      <c r="A364" s="129"/>
      <c r="B364" s="3">
        <v>12</v>
      </c>
      <c r="C364" s="17">
        <v>0</v>
      </c>
      <c r="D364" s="17">
        <f>'EWG-CCP-127 (1)'!M175</f>
        <v>16.666666666666664</v>
      </c>
      <c r="E364" s="17">
        <v>0</v>
      </c>
      <c r="F364" s="17">
        <v>0</v>
      </c>
      <c r="G364" s="17">
        <v>0</v>
      </c>
      <c r="H364" s="17">
        <v>0</v>
      </c>
      <c r="I364" s="17">
        <v>0</v>
      </c>
      <c r="J364" s="17">
        <v>0</v>
      </c>
      <c r="K364" s="17">
        <f>'EWG-CCP-127 (1)'!L175</f>
        <v>33.333333333333329</v>
      </c>
      <c r="L364" s="17">
        <v>0</v>
      </c>
      <c r="M364" s="17">
        <f>'EWG-CCP-127 (1)'!K175</f>
        <v>50</v>
      </c>
      <c r="N364" s="17">
        <v>0</v>
      </c>
      <c r="O364" s="17">
        <v>0</v>
      </c>
      <c r="P364" s="17">
        <v>0</v>
      </c>
      <c r="Q364" s="17">
        <v>0</v>
      </c>
      <c r="R364" s="17">
        <v>0</v>
      </c>
      <c r="S364" s="41">
        <v>0</v>
      </c>
      <c r="T364" s="41">
        <v>0</v>
      </c>
      <c r="U364" s="17">
        <v>0</v>
      </c>
      <c r="V364" s="17">
        <v>0</v>
      </c>
      <c r="W364" s="17">
        <v>0</v>
      </c>
      <c r="X364" s="17">
        <v>0</v>
      </c>
      <c r="Y364" s="17">
        <v>0</v>
      </c>
      <c r="Z364" s="17">
        <v>0</v>
      </c>
      <c r="AA364" s="17">
        <v>0</v>
      </c>
      <c r="AB364" s="41">
        <v>0</v>
      </c>
      <c r="AC364" s="50">
        <f>'EWG-CCP-127 (1)'!E175</f>
        <v>57.999999999999993</v>
      </c>
      <c r="AD364" s="42" t="s">
        <v>3</v>
      </c>
      <c r="AE364" s="43">
        <f t="shared" si="5"/>
        <v>100</v>
      </c>
    </row>
    <row r="365" spans="1:35" x14ac:dyDescent="0.25">
      <c r="A365" s="129"/>
      <c r="B365" s="3">
        <v>13</v>
      </c>
      <c r="C365" s="17">
        <v>0</v>
      </c>
      <c r="D365" s="17">
        <f>'EWG-CCP-127 (1)'!M176</f>
        <v>15.384615384615385</v>
      </c>
      <c r="E365" s="17">
        <v>0</v>
      </c>
      <c r="F365" s="17">
        <v>0</v>
      </c>
      <c r="G365" s="17">
        <v>0</v>
      </c>
      <c r="H365" s="17">
        <v>0</v>
      </c>
      <c r="I365" s="17">
        <v>0</v>
      </c>
      <c r="J365" s="17">
        <v>0</v>
      </c>
      <c r="K365" s="17">
        <f>'EWG-CCP-127 (1)'!L176</f>
        <v>38.461538461538467</v>
      </c>
      <c r="L365" s="17">
        <v>0</v>
      </c>
      <c r="M365" s="17">
        <f>'EWG-CCP-127 (1)'!K176</f>
        <v>46.153846153846153</v>
      </c>
      <c r="N365" s="17">
        <v>0</v>
      </c>
      <c r="O365" s="17">
        <v>0</v>
      </c>
      <c r="P365" s="17">
        <v>0</v>
      </c>
      <c r="Q365" s="17">
        <v>0</v>
      </c>
      <c r="R365" s="17">
        <v>0</v>
      </c>
      <c r="S365" s="41">
        <v>0</v>
      </c>
      <c r="T365" s="41">
        <v>0</v>
      </c>
      <c r="U365" s="17">
        <v>0</v>
      </c>
      <c r="V365" s="17">
        <v>0</v>
      </c>
      <c r="W365" s="17">
        <v>0</v>
      </c>
      <c r="X365" s="17">
        <v>0</v>
      </c>
      <c r="Y365" s="17">
        <v>0</v>
      </c>
      <c r="Z365" s="17">
        <v>0</v>
      </c>
      <c r="AA365" s="17">
        <v>0</v>
      </c>
      <c r="AB365" s="41">
        <v>0</v>
      </c>
      <c r="AC365" s="50">
        <f>'EWG-CCP-127 (1)'!E176</f>
        <v>49</v>
      </c>
      <c r="AD365" s="42" t="s">
        <v>3</v>
      </c>
      <c r="AE365" s="43">
        <f t="shared" si="5"/>
        <v>100</v>
      </c>
    </row>
    <row r="366" spans="1:35" x14ac:dyDescent="0.25">
      <c r="A366" s="129"/>
      <c r="B366" s="3">
        <v>14</v>
      </c>
      <c r="C366" s="17">
        <v>0</v>
      </c>
      <c r="D366" s="17">
        <f>'EWG-CCP-127 (1)'!M177</f>
        <v>14.285714285714285</v>
      </c>
      <c r="E366" s="17">
        <v>0</v>
      </c>
      <c r="F366" s="17">
        <v>0</v>
      </c>
      <c r="G366" s="17">
        <v>0</v>
      </c>
      <c r="H366" s="17">
        <v>0</v>
      </c>
      <c r="I366" s="17">
        <v>0</v>
      </c>
      <c r="J366" s="17">
        <v>0</v>
      </c>
      <c r="K366" s="17">
        <f>'EWG-CCP-127 (1)'!L177</f>
        <v>42.857142857142854</v>
      </c>
      <c r="L366" s="17">
        <v>0</v>
      </c>
      <c r="M366" s="17">
        <f>'EWG-CCP-127 (1)'!K177</f>
        <v>42.857142857142854</v>
      </c>
      <c r="N366" s="17">
        <v>0</v>
      </c>
      <c r="O366" s="17">
        <v>0</v>
      </c>
      <c r="P366" s="17">
        <v>0</v>
      </c>
      <c r="Q366" s="17">
        <v>0</v>
      </c>
      <c r="R366" s="17">
        <v>0</v>
      </c>
      <c r="S366" s="41">
        <v>0</v>
      </c>
      <c r="T366" s="41">
        <v>0</v>
      </c>
      <c r="U366" s="17">
        <v>0</v>
      </c>
      <c r="V366" s="17">
        <v>0</v>
      </c>
      <c r="W366" s="17">
        <v>0</v>
      </c>
      <c r="X366" s="17">
        <v>0</v>
      </c>
      <c r="Y366" s="17">
        <v>0</v>
      </c>
      <c r="Z366" s="17">
        <v>0</v>
      </c>
      <c r="AA366" s="17">
        <v>0</v>
      </c>
      <c r="AB366" s="41">
        <v>0</v>
      </c>
      <c r="AC366" s="50">
        <f>'EWG-CCP-127 (1)'!E177</f>
        <v>40</v>
      </c>
      <c r="AD366" s="42" t="s">
        <v>3</v>
      </c>
      <c r="AE366" s="43">
        <f t="shared" si="5"/>
        <v>100</v>
      </c>
    </row>
    <row r="367" spans="1:35" x14ac:dyDescent="0.25">
      <c r="A367" s="129"/>
      <c r="B367" s="3">
        <v>15</v>
      </c>
      <c r="C367" s="17">
        <v>0</v>
      </c>
      <c r="D367" s="17">
        <f>'EWG-CCP-127 (1)'!M178</f>
        <v>12.5</v>
      </c>
      <c r="E367" s="17">
        <v>0</v>
      </c>
      <c r="F367" s="17">
        <v>0</v>
      </c>
      <c r="G367" s="17">
        <v>0</v>
      </c>
      <c r="H367" s="17">
        <v>0</v>
      </c>
      <c r="I367" s="17">
        <v>0</v>
      </c>
      <c r="J367" s="17">
        <v>0</v>
      </c>
      <c r="K367" s="17">
        <f>'EWG-CCP-127 (1)'!L178</f>
        <v>50</v>
      </c>
      <c r="L367" s="17">
        <v>0</v>
      </c>
      <c r="M367" s="17">
        <f>'EWG-CCP-127 (1)'!K178</f>
        <v>37.5</v>
      </c>
      <c r="N367" s="17">
        <v>0</v>
      </c>
      <c r="O367" s="17">
        <v>0</v>
      </c>
      <c r="P367" s="17">
        <v>0</v>
      </c>
      <c r="Q367" s="17">
        <v>0</v>
      </c>
      <c r="R367" s="17">
        <v>0</v>
      </c>
      <c r="S367" s="41">
        <v>0</v>
      </c>
      <c r="T367" s="41">
        <v>0</v>
      </c>
      <c r="U367" s="17">
        <v>0</v>
      </c>
      <c r="V367" s="17">
        <v>0</v>
      </c>
      <c r="W367" s="17">
        <v>0</v>
      </c>
      <c r="X367" s="17">
        <v>0</v>
      </c>
      <c r="Y367" s="17">
        <v>0</v>
      </c>
      <c r="Z367" s="17">
        <v>0</v>
      </c>
      <c r="AA367" s="17">
        <v>0</v>
      </c>
      <c r="AB367" s="41">
        <v>0</v>
      </c>
      <c r="AC367" s="50">
        <f>'EWG-CCP-127 (1)'!E178</f>
        <v>22</v>
      </c>
      <c r="AD367" s="42" t="s">
        <v>3</v>
      </c>
      <c r="AE367" s="43">
        <f t="shared" si="5"/>
        <v>100</v>
      </c>
    </row>
    <row r="368" spans="1:35" x14ac:dyDescent="0.25">
      <c r="B368" s="3">
        <v>16</v>
      </c>
      <c r="C368" s="17">
        <v>0</v>
      </c>
      <c r="D368" s="17">
        <f>'EWG-CCP-127 (1)'!M179</f>
        <v>11.111111111111111</v>
      </c>
      <c r="E368" s="17">
        <v>0</v>
      </c>
      <c r="F368" s="17">
        <v>0</v>
      </c>
      <c r="G368" s="17">
        <v>0</v>
      </c>
      <c r="H368" s="17">
        <v>0</v>
      </c>
      <c r="I368" s="17">
        <v>0</v>
      </c>
      <c r="J368" s="17">
        <v>0</v>
      </c>
      <c r="K368" s="17">
        <f>'EWG-CCP-127 (1)'!L179</f>
        <v>55.555555555555557</v>
      </c>
      <c r="L368" s="17">
        <v>0</v>
      </c>
      <c r="M368" s="17">
        <f>'EWG-CCP-127 (1)'!K179</f>
        <v>33.333333333333329</v>
      </c>
      <c r="N368" s="17">
        <v>0</v>
      </c>
      <c r="O368" s="17">
        <v>0</v>
      </c>
      <c r="P368" s="17">
        <v>0</v>
      </c>
      <c r="Q368" s="17">
        <v>0</v>
      </c>
      <c r="R368" s="17">
        <v>0</v>
      </c>
      <c r="S368" s="41">
        <v>0</v>
      </c>
      <c r="T368" s="41">
        <v>0</v>
      </c>
      <c r="U368" s="17">
        <v>0</v>
      </c>
      <c r="V368" s="17">
        <v>0</v>
      </c>
      <c r="W368" s="17">
        <v>0</v>
      </c>
      <c r="X368" s="17">
        <v>0</v>
      </c>
      <c r="Y368" s="17">
        <v>0</v>
      </c>
      <c r="Z368" s="17">
        <v>0</v>
      </c>
      <c r="AA368" s="17">
        <v>0</v>
      </c>
      <c r="AB368" s="41">
        <v>0</v>
      </c>
      <c r="AC368" s="50">
        <f>'EWG-CCP-127 (1)'!E179</f>
        <v>1</v>
      </c>
      <c r="AD368" s="42" t="s">
        <v>3</v>
      </c>
      <c r="AE368" s="43">
        <f t="shared" si="5"/>
        <v>100</v>
      </c>
    </row>
    <row r="369" spans="2:31" x14ac:dyDescent="0.25">
      <c r="B369" s="3">
        <v>17</v>
      </c>
      <c r="C369" s="17">
        <v>0</v>
      </c>
      <c r="D369" s="17">
        <f>'EWG-CCP-127 (1)'!M180</f>
        <v>10</v>
      </c>
      <c r="E369" s="17">
        <v>0</v>
      </c>
      <c r="F369" s="17">
        <v>0</v>
      </c>
      <c r="G369" s="17">
        <v>0</v>
      </c>
      <c r="H369" s="17">
        <v>0</v>
      </c>
      <c r="I369" s="17">
        <v>0</v>
      </c>
      <c r="J369" s="17">
        <v>0</v>
      </c>
      <c r="K369" s="17">
        <f>'EWG-CCP-127 (1)'!L180</f>
        <v>60</v>
      </c>
      <c r="L369" s="17">
        <v>0</v>
      </c>
      <c r="M369" s="17">
        <f>'EWG-CCP-127 (1)'!K180</f>
        <v>30</v>
      </c>
      <c r="N369" s="17">
        <v>0</v>
      </c>
      <c r="O369" s="17">
        <v>0</v>
      </c>
      <c r="P369" s="17">
        <v>0</v>
      </c>
      <c r="Q369" s="17">
        <v>0</v>
      </c>
      <c r="R369" s="17">
        <v>0</v>
      </c>
      <c r="S369" s="41">
        <v>0</v>
      </c>
      <c r="T369" s="41">
        <v>0</v>
      </c>
      <c r="U369" s="17">
        <v>0</v>
      </c>
      <c r="V369" s="17">
        <v>0</v>
      </c>
      <c r="W369" s="17">
        <v>0</v>
      </c>
      <c r="X369" s="17">
        <v>0</v>
      </c>
      <c r="Y369" s="17">
        <v>0</v>
      </c>
      <c r="Z369" s="17">
        <v>0</v>
      </c>
      <c r="AA369" s="17">
        <v>0</v>
      </c>
      <c r="AB369" s="41">
        <v>0</v>
      </c>
      <c r="AC369" s="50">
        <f>'EWG-CCP-127 (1)'!E180</f>
        <v>0</v>
      </c>
      <c r="AD369" s="42" t="s">
        <v>3</v>
      </c>
      <c r="AE369" s="43">
        <f t="shared" si="5"/>
        <v>100</v>
      </c>
    </row>
    <row r="370" spans="2:31" x14ac:dyDescent="0.25">
      <c r="B370" s="3">
        <v>18</v>
      </c>
      <c r="C370" s="17">
        <v>0</v>
      </c>
      <c r="D370" s="17">
        <f>'EWG-CCP-127 (1)'!M181</f>
        <v>9.0909090909090917</v>
      </c>
      <c r="E370" s="17">
        <v>0</v>
      </c>
      <c r="F370" s="17">
        <v>0</v>
      </c>
      <c r="G370" s="17">
        <v>0</v>
      </c>
      <c r="H370" s="17">
        <v>0</v>
      </c>
      <c r="I370" s="17">
        <v>0</v>
      </c>
      <c r="J370" s="17">
        <v>0</v>
      </c>
      <c r="K370" s="17">
        <f>'EWG-CCP-127 (1)'!L181</f>
        <v>63.636363636363633</v>
      </c>
      <c r="L370" s="17">
        <v>0</v>
      </c>
      <c r="M370" s="17">
        <f>'EWG-CCP-127 (1)'!K181</f>
        <v>27.27272727272727</v>
      </c>
      <c r="N370" s="17">
        <v>0</v>
      </c>
      <c r="O370" s="17">
        <v>0</v>
      </c>
      <c r="P370" s="17">
        <v>0</v>
      </c>
      <c r="Q370" s="17">
        <v>0</v>
      </c>
      <c r="R370" s="17">
        <v>0</v>
      </c>
      <c r="S370" s="41">
        <v>0</v>
      </c>
      <c r="T370" s="41">
        <v>0</v>
      </c>
      <c r="U370" s="17">
        <v>0</v>
      </c>
      <c r="V370" s="17">
        <v>0</v>
      </c>
      <c r="W370" s="17">
        <v>0</v>
      </c>
      <c r="X370" s="17">
        <v>0</v>
      </c>
      <c r="Y370" s="17">
        <v>0</v>
      </c>
      <c r="Z370" s="17">
        <v>0</v>
      </c>
      <c r="AA370" s="17">
        <v>0</v>
      </c>
      <c r="AB370" s="41">
        <v>0</v>
      </c>
      <c r="AC370" s="50">
        <f>'EWG-CCP-127 (1)'!E181</f>
        <v>0</v>
      </c>
      <c r="AD370" s="42" t="s">
        <v>3</v>
      </c>
      <c r="AE370" s="43">
        <f t="shared" si="5"/>
        <v>99.999999999999986</v>
      </c>
    </row>
    <row r="371" spans="2:31" x14ac:dyDescent="0.25">
      <c r="B371" s="3">
        <v>19</v>
      </c>
      <c r="C371" s="17">
        <v>0</v>
      </c>
      <c r="D371" s="17">
        <f>'EWG-CCP-127 (1)'!M182</f>
        <v>16.666666666666664</v>
      </c>
      <c r="E371" s="17">
        <v>0</v>
      </c>
      <c r="F371" s="17">
        <v>0</v>
      </c>
      <c r="G371" s="17">
        <v>0</v>
      </c>
      <c r="H371" s="17">
        <v>0</v>
      </c>
      <c r="I371" s="17">
        <v>0</v>
      </c>
      <c r="J371" s="17">
        <v>0</v>
      </c>
      <c r="K371" s="17">
        <f>'EWG-CCP-127 (1)'!L182</f>
        <v>16.666666666666664</v>
      </c>
      <c r="L371" s="17">
        <v>0</v>
      </c>
      <c r="M371" s="17">
        <f>'EWG-CCP-127 (1)'!K182</f>
        <v>66.666666666666657</v>
      </c>
      <c r="N371" s="17">
        <v>0</v>
      </c>
      <c r="O371" s="17">
        <v>0</v>
      </c>
      <c r="P371" s="17">
        <v>0</v>
      </c>
      <c r="Q371" s="17">
        <v>0</v>
      </c>
      <c r="R371" s="17">
        <v>0</v>
      </c>
      <c r="S371" s="41">
        <v>0</v>
      </c>
      <c r="T371" s="41">
        <v>0</v>
      </c>
      <c r="U371" s="17">
        <v>0</v>
      </c>
      <c r="V371" s="17">
        <v>0</v>
      </c>
      <c r="W371" s="17">
        <v>0</v>
      </c>
      <c r="X371" s="17">
        <v>0</v>
      </c>
      <c r="Y371" s="17">
        <v>0</v>
      </c>
      <c r="Z371" s="17">
        <v>0</v>
      </c>
      <c r="AA371" s="17">
        <v>0</v>
      </c>
      <c r="AB371" s="41">
        <v>0</v>
      </c>
      <c r="AC371" s="50">
        <f>'EWG-CCP-127 (1)'!E182</f>
        <v>72</v>
      </c>
      <c r="AD371" s="42" t="s">
        <v>3</v>
      </c>
      <c r="AE371" s="43">
        <f t="shared" si="5"/>
        <v>99.999999999999986</v>
      </c>
    </row>
    <row r="372" spans="2:31" x14ac:dyDescent="0.25">
      <c r="B372" s="3">
        <v>20</v>
      </c>
      <c r="C372" s="17">
        <v>0</v>
      </c>
      <c r="D372" s="17">
        <f>'EWG-CCP-127 (1)'!M183</f>
        <v>15.384615384615385</v>
      </c>
      <c r="E372" s="17">
        <v>0</v>
      </c>
      <c r="F372" s="17">
        <v>0</v>
      </c>
      <c r="G372" s="17">
        <v>0</v>
      </c>
      <c r="H372" s="17">
        <v>0</v>
      </c>
      <c r="I372" s="17">
        <v>0</v>
      </c>
      <c r="J372" s="17">
        <v>0</v>
      </c>
      <c r="K372" s="17">
        <f>'EWG-CCP-127 (1)'!L183</f>
        <v>23.076923076923077</v>
      </c>
      <c r="L372" s="17">
        <v>0</v>
      </c>
      <c r="M372" s="17">
        <f>'EWG-CCP-127 (1)'!K183</f>
        <v>61.53846153846154</v>
      </c>
      <c r="N372" s="17">
        <v>0</v>
      </c>
      <c r="O372" s="17">
        <v>0</v>
      </c>
      <c r="P372" s="17">
        <v>0</v>
      </c>
      <c r="Q372" s="17">
        <v>0</v>
      </c>
      <c r="R372" s="17">
        <v>0</v>
      </c>
      <c r="S372" s="41">
        <v>0</v>
      </c>
      <c r="T372" s="41">
        <v>0</v>
      </c>
      <c r="U372" s="17">
        <v>0</v>
      </c>
      <c r="V372" s="17">
        <v>0</v>
      </c>
      <c r="W372" s="17">
        <v>0</v>
      </c>
      <c r="X372" s="17">
        <v>0</v>
      </c>
      <c r="Y372" s="17">
        <v>0</v>
      </c>
      <c r="Z372" s="17">
        <v>0</v>
      </c>
      <c r="AA372" s="17">
        <v>0</v>
      </c>
      <c r="AB372" s="41">
        <v>0</v>
      </c>
      <c r="AC372" s="50">
        <f>'EWG-CCP-127 (1)'!E183</f>
        <v>70</v>
      </c>
      <c r="AD372" s="42" t="s">
        <v>3</v>
      </c>
      <c r="AE372" s="43">
        <f t="shared" si="5"/>
        <v>100</v>
      </c>
    </row>
    <row r="373" spans="2:31" x14ac:dyDescent="0.25">
      <c r="B373" s="3">
        <v>21</v>
      </c>
      <c r="C373" s="17">
        <v>0</v>
      </c>
      <c r="D373" s="17">
        <f>'EWG-CCP-127 (1)'!M184</f>
        <v>14.285714285714285</v>
      </c>
      <c r="E373" s="17">
        <v>0</v>
      </c>
      <c r="F373" s="17">
        <v>0</v>
      </c>
      <c r="G373" s="17">
        <v>0</v>
      </c>
      <c r="H373" s="17">
        <v>0</v>
      </c>
      <c r="I373" s="17">
        <v>0</v>
      </c>
      <c r="J373" s="17">
        <v>0</v>
      </c>
      <c r="K373" s="17">
        <f>'EWG-CCP-127 (1)'!L184</f>
        <v>28.571428571428569</v>
      </c>
      <c r="L373" s="17">
        <v>0</v>
      </c>
      <c r="M373" s="17">
        <f>'EWG-CCP-127 (1)'!K184</f>
        <v>57.142857142857139</v>
      </c>
      <c r="N373" s="17">
        <v>0</v>
      </c>
      <c r="O373" s="17">
        <v>0</v>
      </c>
      <c r="P373" s="17">
        <v>0</v>
      </c>
      <c r="Q373" s="17">
        <v>0</v>
      </c>
      <c r="R373" s="17">
        <v>0</v>
      </c>
      <c r="S373" s="41">
        <v>0</v>
      </c>
      <c r="T373" s="41">
        <v>0</v>
      </c>
      <c r="U373" s="17">
        <v>0</v>
      </c>
      <c r="V373" s="17">
        <v>0</v>
      </c>
      <c r="W373" s="17">
        <v>0</v>
      </c>
      <c r="X373" s="17">
        <v>0</v>
      </c>
      <c r="Y373" s="17">
        <v>0</v>
      </c>
      <c r="Z373" s="17">
        <v>0</v>
      </c>
      <c r="AA373" s="17">
        <v>0</v>
      </c>
      <c r="AB373" s="41">
        <v>0</v>
      </c>
      <c r="AC373" s="50">
        <f>'EWG-CCP-127 (1)'!E184</f>
        <v>66</v>
      </c>
      <c r="AD373" s="42" t="s">
        <v>3</v>
      </c>
      <c r="AE373" s="43">
        <f t="shared" si="5"/>
        <v>100</v>
      </c>
    </row>
    <row r="374" spans="2:31" x14ac:dyDescent="0.25">
      <c r="B374" s="3">
        <v>22</v>
      </c>
      <c r="C374" s="17">
        <v>0</v>
      </c>
      <c r="D374" s="17">
        <f>'EWG-CCP-127 (1)'!M185</f>
        <v>13.333333333333334</v>
      </c>
      <c r="E374" s="17">
        <v>0</v>
      </c>
      <c r="F374" s="17">
        <v>0</v>
      </c>
      <c r="G374" s="17">
        <v>0</v>
      </c>
      <c r="H374" s="17">
        <v>0</v>
      </c>
      <c r="I374" s="17">
        <v>0</v>
      </c>
      <c r="J374" s="17">
        <v>0</v>
      </c>
      <c r="K374" s="17">
        <f>'EWG-CCP-127 (1)'!L185</f>
        <v>33.333333333333329</v>
      </c>
      <c r="L374" s="17">
        <v>0</v>
      </c>
      <c r="M374" s="17">
        <f>'EWG-CCP-127 (1)'!K185</f>
        <v>53.333333333333336</v>
      </c>
      <c r="N374" s="17">
        <v>0</v>
      </c>
      <c r="O374" s="17">
        <v>0</v>
      </c>
      <c r="P374" s="17">
        <v>0</v>
      </c>
      <c r="Q374" s="17">
        <v>0</v>
      </c>
      <c r="R374" s="17">
        <v>0</v>
      </c>
      <c r="S374" s="41">
        <v>0</v>
      </c>
      <c r="T374" s="41">
        <v>0</v>
      </c>
      <c r="U374" s="17">
        <v>0</v>
      </c>
      <c r="V374" s="17">
        <v>0</v>
      </c>
      <c r="W374" s="17">
        <v>0</v>
      </c>
      <c r="X374" s="17">
        <v>0</v>
      </c>
      <c r="Y374" s="17">
        <v>0</v>
      </c>
      <c r="Z374" s="17">
        <v>0</v>
      </c>
      <c r="AA374" s="17">
        <v>0</v>
      </c>
      <c r="AB374" s="41">
        <v>0</v>
      </c>
      <c r="AC374" s="50">
        <f>'EWG-CCP-127 (1)'!E185</f>
        <v>63</v>
      </c>
      <c r="AD374" s="42" t="s">
        <v>3</v>
      </c>
      <c r="AE374" s="43">
        <f t="shared" si="5"/>
        <v>100</v>
      </c>
    </row>
    <row r="375" spans="2:31" x14ac:dyDescent="0.25">
      <c r="B375" s="3">
        <v>23</v>
      </c>
      <c r="C375" s="17">
        <v>0</v>
      </c>
      <c r="D375" s="17">
        <f>'EWG-CCP-127 (1)'!M186</f>
        <v>12.5</v>
      </c>
      <c r="E375" s="17">
        <v>0</v>
      </c>
      <c r="F375" s="17">
        <v>0</v>
      </c>
      <c r="G375" s="17">
        <v>0</v>
      </c>
      <c r="H375" s="17">
        <v>0</v>
      </c>
      <c r="I375" s="17">
        <v>0</v>
      </c>
      <c r="J375" s="17">
        <v>0</v>
      </c>
      <c r="K375" s="17">
        <f>'EWG-CCP-127 (1)'!L186</f>
        <v>37.5</v>
      </c>
      <c r="L375" s="17">
        <v>0</v>
      </c>
      <c r="M375" s="17">
        <f>'EWG-CCP-127 (1)'!K186</f>
        <v>50</v>
      </c>
      <c r="N375" s="17">
        <v>0</v>
      </c>
      <c r="O375" s="17">
        <v>0</v>
      </c>
      <c r="P375" s="17">
        <v>0</v>
      </c>
      <c r="Q375" s="17">
        <v>0</v>
      </c>
      <c r="R375" s="17">
        <v>0</v>
      </c>
      <c r="S375" s="41">
        <v>0</v>
      </c>
      <c r="T375" s="41">
        <v>0</v>
      </c>
      <c r="U375" s="17">
        <v>0</v>
      </c>
      <c r="V375" s="17">
        <v>0</v>
      </c>
      <c r="W375" s="17">
        <v>0</v>
      </c>
      <c r="X375" s="17">
        <v>0</v>
      </c>
      <c r="Y375" s="17">
        <v>0</v>
      </c>
      <c r="Z375" s="17">
        <v>0</v>
      </c>
      <c r="AA375" s="17">
        <v>0</v>
      </c>
      <c r="AB375" s="41">
        <v>0</v>
      </c>
      <c r="AC375" s="50">
        <f>'EWG-CCP-127 (1)'!E186</f>
        <v>56.999999999999993</v>
      </c>
      <c r="AD375" s="42" t="s">
        <v>3</v>
      </c>
      <c r="AE375" s="43">
        <f t="shared" si="5"/>
        <v>100</v>
      </c>
    </row>
    <row r="376" spans="2:31" x14ac:dyDescent="0.25">
      <c r="B376" s="3">
        <v>24</v>
      </c>
      <c r="C376" s="17">
        <v>0</v>
      </c>
      <c r="D376" s="17">
        <f>'EWG-CCP-127 (1)'!M187</f>
        <v>11.111111111111111</v>
      </c>
      <c r="E376" s="17">
        <v>0</v>
      </c>
      <c r="F376" s="17">
        <v>0</v>
      </c>
      <c r="G376" s="17">
        <v>0</v>
      </c>
      <c r="H376" s="17">
        <v>0</v>
      </c>
      <c r="I376" s="17">
        <v>0</v>
      </c>
      <c r="J376" s="17">
        <v>0</v>
      </c>
      <c r="K376" s="17">
        <f>'EWG-CCP-127 (1)'!L187</f>
        <v>44.444444444444443</v>
      </c>
      <c r="L376" s="17">
        <v>0</v>
      </c>
      <c r="M376" s="17">
        <f>'EWG-CCP-127 (1)'!K187</f>
        <v>44.444444444444443</v>
      </c>
      <c r="N376" s="17">
        <v>0</v>
      </c>
      <c r="O376" s="17">
        <v>0</v>
      </c>
      <c r="P376" s="17">
        <v>0</v>
      </c>
      <c r="Q376" s="17">
        <v>0</v>
      </c>
      <c r="R376" s="17">
        <v>0</v>
      </c>
      <c r="S376" s="41">
        <v>0</v>
      </c>
      <c r="T376" s="41">
        <v>0</v>
      </c>
      <c r="U376" s="17">
        <v>0</v>
      </c>
      <c r="V376" s="17">
        <v>0</v>
      </c>
      <c r="W376" s="17">
        <v>0</v>
      </c>
      <c r="X376" s="17">
        <v>0</v>
      </c>
      <c r="Y376" s="17">
        <v>0</v>
      </c>
      <c r="Z376" s="17">
        <v>0</v>
      </c>
      <c r="AA376" s="17">
        <v>0</v>
      </c>
      <c r="AB376" s="41">
        <v>0</v>
      </c>
      <c r="AC376" s="50">
        <f>'EWG-CCP-127 (1)'!E187</f>
        <v>43</v>
      </c>
      <c r="AD376" s="42" t="s">
        <v>3</v>
      </c>
      <c r="AE376" s="43">
        <f t="shared" si="5"/>
        <v>100</v>
      </c>
    </row>
    <row r="377" spans="2:31" x14ac:dyDescent="0.25">
      <c r="B377" s="3">
        <v>25</v>
      </c>
      <c r="C377" s="17">
        <v>0</v>
      </c>
      <c r="D377" s="17">
        <f>'EWG-CCP-127 (1)'!M188</f>
        <v>10</v>
      </c>
      <c r="E377" s="17">
        <v>0</v>
      </c>
      <c r="F377" s="17">
        <v>0</v>
      </c>
      <c r="G377" s="17">
        <v>0</v>
      </c>
      <c r="H377" s="17">
        <v>0</v>
      </c>
      <c r="I377" s="17">
        <v>0</v>
      </c>
      <c r="J377" s="17">
        <v>0</v>
      </c>
      <c r="K377" s="17">
        <f>'EWG-CCP-127 (1)'!L188</f>
        <v>50</v>
      </c>
      <c r="L377" s="17">
        <v>0</v>
      </c>
      <c r="M377" s="17">
        <f>'EWG-CCP-127 (1)'!K188</f>
        <v>40</v>
      </c>
      <c r="N377" s="17">
        <v>0</v>
      </c>
      <c r="O377" s="17">
        <v>0</v>
      </c>
      <c r="P377" s="17">
        <v>0</v>
      </c>
      <c r="Q377" s="17">
        <v>0</v>
      </c>
      <c r="R377" s="17">
        <v>0</v>
      </c>
      <c r="S377" s="41">
        <v>0</v>
      </c>
      <c r="T377" s="41">
        <v>0</v>
      </c>
      <c r="U377" s="17">
        <v>0</v>
      </c>
      <c r="V377" s="17">
        <v>0</v>
      </c>
      <c r="W377" s="17">
        <v>0</v>
      </c>
      <c r="X377" s="17">
        <v>0</v>
      </c>
      <c r="Y377" s="17">
        <v>0</v>
      </c>
      <c r="Z377" s="17">
        <v>0</v>
      </c>
      <c r="AA377" s="17">
        <v>0</v>
      </c>
      <c r="AB377" s="41">
        <v>0</v>
      </c>
      <c r="AC377" s="50">
        <f>'EWG-CCP-127 (1)'!E188</f>
        <v>27</v>
      </c>
      <c r="AD377" s="42" t="s">
        <v>3</v>
      </c>
      <c r="AE377" s="43">
        <f t="shared" si="5"/>
        <v>100</v>
      </c>
    </row>
    <row r="378" spans="2:31" x14ac:dyDescent="0.25">
      <c r="B378" s="3">
        <v>26</v>
      </c>
      <c r="C378" s="17">
        <v>0</v>
      </c>
      <c r="D378" s="17">
        <f>'EWG-CCP-127 (1)'!M189</f>
        <v>9.0909090909090917</v>
      </c>
      <c r="E378" s="17">
        <v>0</v>
      </c>
      <c r="F378" s="17">
        <v>0</v>
      </c>
      <c r="G378" s="17">
        <v>0</v>
      </c>
      <c r="H378" s="17">
        <v>0</v>
      </c>
      <c r="I378" s="17">
        <v>0</v>
      </c>
      <c r="J378" s="17">
        <v>0</v>
      </c>
      <c r="K378" s="17">
        <f>'EWG-CCP-127 (1)'!L189</f>
        <v>54.54545454545454</v>
      </c>
      <c r="L378" s="17">
        <v>0</v>
      </c>
      <c r="M378" s="17">
        <f>'EWG-CCP-127 (1)'!K189</f>
        <v>36.363636363636367</v>
      </c>
      <c r="N378" s="17">
        <v>0</v>
      </c>
      <c r="O378" s="17">
        <v>0</v>
      </c>
      <c r="P378" s="17">
        <v>0</v>
      </c>
      <c r="Q378" s="17">
        <v>0</v>
      </c>
      <c r="R378" s="17">
        <v>0</v>
      </c>
      <c r="S378" s="41">
        <v>0</v>
      </c>
      <c r="T378" s="41">
        <v>0</v>
      </c>
      <c r="U378" s="17">
        <v>0</v>
      </c>
      <c r="V378" s="17">
        <v>0</v>
      </c>
      <c r="W378" s="17">
        <v>0</v>
      </c>
      <c r="X378" s="17">
        <v>0</v>
      </c>
      <c r="Y378" s="17">
        <v>0</v>
      </c>
      <c r="Z378" s="17">
        <v>0</v>
      </c>
      <c r="AA378" s="17">
        <v>0</v>
      </c>
      <c r="AB378" s="41">
        <v>0</v>
      </c>
      <c r="AC378" s="50">
        <f>'EWG-CCP-127 (1)'!E189</f>
        <v>6</v>
      </c>
      <c r="AD378" s="42" t="s">
        <v>3</v>
      </c>
      <c r="AE378" s="43">
        <f t="shared" si="5"/>
        <v>100</v>
      </c>
    </row>
    <row r="379" spans="2:31" x14ac:dyDescent="0.25">
      <c r="B379" s="3">
        <v>27</v>
      </c>
      <c r="C379" s="17">
        <v>0</v>
      </c>
      <c r="D379" s="17">
        <f>'EWG-CCP-127 (1)'!M190</f>
        <v>8.3333333333333321</v>
      </c>
      <c r="E379" s="17">
        <v>0</v>
      </c>
      <c r="F379" s="17">
        <v>0</v>
      </c>
      <c r="G379" s="17">
        <v>0</v>
      </c>
      <c r="H379" s="17">
        <v>0</v>
      </c>
      <c r="I379" s="17">
        <v>0</v>
      </c>
      <c r="J379" s="17">
        <v>0</v>
      </c>
      <c r="K379" s="17">
        <f>'EWG-CCP-127 (1)'!L190</f>
        <v>58.333333333333336</v>
      </c>
      <c r="L379" s="17">
        <v>0</v>
      </c>
      <c r="M379" s="17">
        <f>'EWG-CCP-127 (1)'!K190</f>
        <v>33.333333333333329</v>
      </c>
      <c r="N379" s="17">
        <v>0</v>
      </c>
      <c r="O379" s="17">
        <v>0</v>
      </c>
      <c r="P379" s="17">
        <v>0</v>
      </c>
      <c r="Q379" s="17">
        <v>0</v>
      </c>
      <c r="R379" s="17">
        <v>0</v>
      </c>
      <c r="S379" s="41">
        <v>0</v>
      </c>
      <c r="T379" s="41">
        <v>0</v>
      </c>
      <c r="U379" s="17">
        <v>0</v>
      </c>
      <c r="V379" s="17">
        <v>0</v>
      </c>
      <c r="W379" s="17">
        <v>0</v>
      </c>
      <c r="X379" s="17">
        <v>0</v>
      </c>
      <c r="Y379" s="17">
        <v>0</v>
      </c>
      <c r="Z379" s="17">
        <v>0</v>
      </c>
      <c r="AA379" s="17">
        <v>0</v>
      </c>
      <c r="AB379" s="41">
        <v>0</v>
      </c>
      <c r="AC379" s="50">
        <f>'EWG-CCP-127 (1)'!E190</f>
        <v>0</v>
      </c>
      <c r="AD379" s="42" t="s">
        <v>3</v>
      </c>
      <c r="AE379" s="43">
        <f t="shared" si="5"/>
        <v>100</v>
      </c>
    </row>
    <row r="380" spans="2:31" x14ac:dyDescent="0.25">
      <c r="B380" s="3">
        <v>28</v>
      </c>
      <c r="C380" s="17">
        <v>0</v>
      </c>
      <c r="D380" s="17">
        <f>'EWG-CCP-127 (1)'!M191</f>
        <v>11.76470588235294</v>
      </c>
      <c r="E380" s="17">
        <v>0</v>
      </c>
      <c r="F380" s="17">
        <v>0</v>
      </c>
      <c r="G380" s="17">
        <v>0</v>
      </c>
      <c r="H380" s="17">
        <v>0</v>
      </c>
      <c r="I380" s="17">
        <v>0</v>
      </c>
      <c r="J380" s="17">
        <v>0</v>
      </c>
      <c r="K380" s="17">
        <f>'EWG-CCP-127 (1)'!L191</f>
        <v>17.647058823529413</v>
      </c>
      <c r="L380" s="17">
        <v>0</v>
      </c>
      <c r="M380" s="17">
        <f>'EWG-CCP-127 (1)'!K191</f>
        <v>70.588235294117652</v>
      </c>
      <c r="N380" s="17">
        <v>0</v>
      </c>
      <c r="O380" s="17">
        <v>0</v>
      </c>
      <c r="P380" s="17">
        <v>0</v>
      </c>
      <c r="Q380" s="17">
        <v>0</v>
      </c>
      <c r="R380" s="17">
        <v>0</v>
      </c>
      <c r="S380" s="41">
        <v>0</v>
      </c>
      <c r="T380" s="41">
        <v>0</v>
      </c>
      <c r="U380" s="17">
        <v>0</v>
      </c>
      <c r="V380" s="17">
        <v>0</v>
      </c>
      <c r="W380" s="17">
        <v>0</v>
      </c>
      <c r="X380" s="17">
        <v>0</v>
      </c>
      <c r="Y380" s="17">
        <v>0</v>
      </c>
      <c r="Z380" s="17">
        <v>0</v>
      </c>
      <c r="AA380" s="17">
        <v>0</v>
      </c>
      <c r="AB380" s="41">
        <v>0</v>
      </c>
      <c r="AC380" s="50">
        <f>'EWG-CCP-127 (1)'!E191</f>
        <v>81</v>
      </c>
      <c r="AD380" s="42" t="s">
        <v>3</v>
      </c>
      <c r="AE380" s="43">
        <f t="shared" si="5"/>
        <v>100</v>
      </c>
    </row>
    <row r="381" spans="2:31" x14ac:dyDescent="0.25">
      <c r="B381" s="3">
        <v>29</v>
      </c>
      <c r="C381" s="17">
        <v>0</v>
      </c>
      <c r="D381" s="17">
        <f>'EWG-CCP-127 (1)'!M192</f>
        <v>11.111111111111111</v>
      </c>
      <c r="E381" s="17">
        <v>0</v>
      </c>
      <c r="F381" s="17">
        <v>0</v>
      </c>
      <c r="G381" s="17">
        <v>0</v>
      </c>
      <c r="H381" s="17">
        <v>0</v>
      </c>
      <c r="I381" s="17">
        <v>0</v>
      </c>
      <c r="J381" s="17">
        <v>0</v>
      </c>
      <c r="K381" s="17">
        <f>'EWG-CCP-127 (1)'!L192</f>
        <v>22.222222222222221</v>
      </c>
      <c r="L381" s="17">
        <v>0</v>
      </c>
      <c r="M381" s="17">
        <f>'EWG-CCP-127 (1)'!K192</f>
        <v>66.666666666666657</v>
      </c>
      <c r="N381" s="17">
        <v>0</v>
      </c>
      <c r="O381" s="17">
        <v>0</v>
      </c>
      <c r="P381" s="17">
        <v>0</v>
      </c>
      <c r="Q381" s="17">
        <v>0</v>
      </c>
      <c r="R381" s="17">
        <v>0</v>
      </c>
      <c r="S381" s="41">
        <v>0</v>
      </c>
      <c r="T381" s="41">
        <v>0</v>
      </c>
      <c r="U381" s="17">
        <v>0</v>
      </c>
      <c r="V381" s="17">
        <v>0</v>
      </c>
      <c r="W381" s="17">
        <v>0</v>
      </c>
      <c r="X381" s="17">
        <v>0</v>
      </c>
      <c r="Y381" s="17">
        <v>0</v>
      </c>
      <c r="Z381" s="17">
        <v>0</v>
      </c>
      <c r="AA381" s="17">
        <v>0</v>
      </c>
      <c r="AB381" s="41">
        <v>0</v>
      </c>
      <c r="AC381" s="50">
        <f>'EWG-CCP-127 (1)'!E192</f>
        <v>79</v>
      </c>
      <c r="AD381" s="42" t="s">
        <v>3</v>
      </c>
      <c r="AE381" s="43">
        <f t="shared" si="5"/>
        <v>99.999999999999986</v>
      </c>
    </row>
    <row r="382" spans="2:31" x14ac:dyDescent="0.25">
      <c r="B382" s="3">
        <v>30</v>
      </c>
      <c r="C382" s="17">
        <v>0</v>
      </c>
      <c r="D382" s="17">
        <f>'EWG-CCP-127 (1)'!M193</f>
        <v>10.526315789473683</v>
      </c>
      <c r="E382" s="17">
        <v>0</v>
      </c>
      <c r="F382" s="17">
        <v>0</v>
      </c>
      <c r="G382" s="17">
        <v>0</v>
      </c>
      <c r="H382" s="17">
        <v>0</v>
      </c>
      <c r="I382" s="17">
        <v>0</v>
      </c>
      <c r="J382" s="17">
        <v>0</v>
      </c>
      <c r="K382" s="17">
        <f>'EWG-CCP-127 (1)'!L193</f>
        <v>26.315789473684209</v>
      </c>
      <c r="L382" s="17">
        <v>0</v>
      </c>
      <c r="M382" s="17">
        <f>'EWG-CCP-127 (1)'!K193</f>
        <v>63.157894736842103</v>
      </c>
      <c r="N382" s="17">
        <v>0</v>
      </c>
      <c r="O382" s="17">
        <v>0</v>
      </c>
      <c r="P382" s="17">
        <v>0</v>
      </c>
      <c r="Q382" s="17">
        <v>0</v>
      </c>
      <c r="R382" s="17">
        <v>0</v>
      </c>
      <c r="S382" s="41">
        <v>0</v>
      </c>
      <c r="T382" s="41">
        <v>0</v>
      </c>
      <c r="U382" s="17">
        <v>0</v>
      </c>
      <c r="V382" s="17">
        <v>0</v>
      </c>
      <c r="W382" s="17">
        <v>0</v>
      </c>
      <c r="X382" s="17">
        <v>0</v>
      </c>
      <c r="Y382" s="17">
        <v>0</v>
      </c>
      <c r="Z382" s="17">
        <v>0</v>
      </c>
      <c r="AA382" s="17">
        <v>0</v>
      </c>
      <c r="AB382" s="41">
        <v>0</v>
      </c>
      <c r="AC382" s="50">
        <f>'EWG-CCP-127 (1)'!E193</f>
        <v>79</v>
      </c>
      <c r="AD382" s="42" t="s">
        <v>3</v>
      </c>
      <c r="AE382" s="43">
        <f t="shared" si="5"/>
        <v>100</v>
      </c>
    </row>
    <row r="383" spans="2:31" x14ac:dyDescent="0.25">
      <c r="B383" s="3">
        <v>31</v>
      </c>
      <c r="C383" s="17">
        <v>0</v>
      </c>
      <c r="D383" s="17">
        <f>'EWG-CCP-127 (1)'!M194</f>
        <v>10</v>
      </c>
      <c r="E383" s="17">
        <v>0</v>
      </c>
      <c r="F383" s="17">
        <v>0</v>
      </c>
      <c r="G383" s="17">
        <v>0</v>
      </c>
      <c r="H383" s="17">
        <v>0</v>
      </c>
      <c r="I383" s="17">
        <v>0</v>
      </c>
      <c r="J383" s="17">
        <v>0</v>
      </c>
      <c r="K383" s="17">
        <f>'EWG-CCP-127 (1)'!L194</f>
        <v>30</v>
      </c>
      <c r="L383" s="17">
        <v>0</v>
      </c>
      <c r="M383" s="17">
        <f>'EWG-CCP-127 (1)'!K194</f>
        <v>60</v>
      </c>
      <c r="N383" s="17">
        <v>0</v>
      </c>
      <c r="O383" s="17">
        <v>0</v>
      </c>
      <c r="P383" s="17">
        <v>0</v>
      </c>
      <c r="Q383" s="17">
        <v>0</v>
      </c>
      <c r="R383" s="17">
        <v>0</v>
      </c>
      <c r="S383" s="41">
        <v>0</v>
      </c>
      <c r="T383" s="41">
        <v>0</v>
      </c>
      <c r="U383" s="17">
        <v>0</v>
      </c>
      <c r="V383" s="17">
        <v>0</v>
      </c>
      <c r="W383" s="17">
        <v>0</v>
      </c>
      <c r="X383" s="17">
        <v>0</v>
      </c>
      <c r="Y383" s="17">
        <v>0</v>
      </c>
      <c r="Z383" s="17">
        <v>0</v>
      </c>
      <c r="AA383" s="17">
        <v>0</v>
      </c>
      <c r="AB383" s="41">
        <v>0</v>
      </c>
      <c r="AC383" s="50">
        <f>'EWG-CCP-127 (1)'!E194</f>
        <v>75</v>
      </c>
      <c r="AD383" s="42" t="s">
        <v>3</v>
      </c>
      <c r="AE383" s="43">
        <f t="shared" si="5"/>
        <v>100</v>
      </c>
    </row>
    <row r="384" spans="2:31" x14ac:dyDescent="0.25">
      <c r="B384" s="3">
        <v>32</v>
      </c>
      <c r="C384" s="17">
        <v>0</v>
      </c>
      <c r="D384" s="17">
        <f>'EWG-CCP-127 (1)'!M195</f>
        <v>9.0909090909090917</v>
      </c>
      <c r="E384" s="17">
        <v>0</v>
      </c>
      <c r="F384" s="17">
        <v>0</v>
      </c>
      <c r="G384" s="17">
        <v>0</v>
      </c>
      <c r="H384" s="17">
        <v>0</v>
      </c>
      <c r="I384" s="17">
        <v>0</v>
      </c>
      <c r="J384" s="17">
        <v>0</v>
      </c>
      <c r="K384" s="17">
        <f>'EWG-CCP-127 (1)'!L195</f>
        <v>36.363636363636367</v>
      </c>
      <c r="L384" s="17">
        <v>0</v>
      </c>
      <c r="M384" s="17">
        <f>'EWG-CCP-127 (1)'!K195</f>
        <v>54.54545454545454</v>
      </c>
      <c r="N384" s="17">
        <v>0</v>
      </c>
      <c r="O384" s="17">
        <v>0</v>
      </c>
      <c r="P384" s="17">
        <v>0</v>
      </c>
      <c r="Q384" s="17">
        <v>0</v>
      </c>
      <c r="R384" s="17">
        <v>0</v>
      </c>
      <c r="S384" s="41">
        <v>0</v>
      </c>
      <c r="T384" s="41">
        <v>0</v>
      </c>
      <c r="U384" s="17">
        <v>0</v>
      </c>
      <c r="V384" s="17">
        <v>0</v>
      </c>
      <c r="W384" s="17">
        <v>0</v>
      </c>
      <c r="X384" s="17">
        <v>0</v>
      </c>
      <c r="Y384" s="17">
        <v>0</v>
      </c>
      <c r="Z384" s="17">
        <v>0</v>
      </c>
      <c r="AA384" s="17">
        <v>0</v>
      </c>
      <c r="AB384" s="41">
        <v>0</v>
      </c>
      <c r="AC384" s="50">
        <f>'EWG-CCP-127 (1)'!E195</f>
        <v>62</v>
      </c>
      <c r="AD384" s="42" t="s">
        <v>3</v>
      </c>
      <c r="AE384" s="43">
        <f t="shared" si="5"/>
        <v>100</v>
      </c>
    </row>
    <row r="385" spans="1:36" x14ac:dyDescent="0.25">
      <c r="B385" s="3">
        <v>33</v>
      </c>
      <c r="C385" s="17">
        <v>0</v>
      </c>
      <c r="D385" s="17">
        <f>'EWG-CCP-127 (1)'!M196</f>
        <v>8.3333333333333321</v>
      </c>
      <c r="E385" s="17">
        <v>0</v>
      </c>
      <c r="F385" s="17">
        <v>0</v>
      </c>
      <c r="G385" s="17">
        <v>0</v>
      </c>
      <c r="H385" s="17">
        <v>0</v>
      </c>
      <c r="I385" s="17">
        <v>0</v>
      </c>
      <c r="J385" s="17">
        <v>0</v>
      </c>
      <c r="K385" s="17">
        <f>'EWG-CCP-127 (1)'!L196</f>
        <v>41.666666666666671</v>
      </c>
      <c r="L385" s="17">
        <v>0</v>
      </c>
      <c r="M385" s="17">
        <f>'EWG-CCP-127 (1)'!K196</f>
        <v>50</v>
      </c>
      <c r="N385" s="17">
        <v>0</v>
      </c>
      <c r="O385" s="17">
        <v>0</v>
      </c>
      <c r="P385" s="17">
        <v>0</v>
      </c>
      <c r="Q385" s="17">
        <v>0</v>
      </c>
      <c r="R385" s="17">
        <v>0</v>
      </c>
      <c r="S385" s="41">
        <v>0</v>
      </c>
      <c r="T385" s="41">
        <v>0</v>
      </c>
      <c r="U385" s="17">
        <v>0</v>
      </c>
      <c r="V385" s="17">
        <v>0</v>
      </c>
      <c r="W385" s="17">
        <v>0</v>
      </c>
      <c r="X385" s="17">
        <v>0</v>
      </c>
      <c r="Y385" s="17">
        <v>0</v>
      </c>
      <c r="Z385" s="17">
        <v>0</v>
      </c>
      <c r="AA385" s="17">
        <v>0</v>
      </c>
      <c r="AB385" s="41">
        <v>0</v>
      </c>
      <c r="AC385" s="50">
        <f>'EWG-CCP-127 (1)'!E196</f>
        <v>50</v>
      </c>
      <c r="AD385" s="42" t="s">
        <v>3</v>
      </c>
      <c r="AE385" s="43">
        <f t="shared" si="5"/>
        <v>100</v>
      </c>
    </row>
    <row r="386" spans="1:36" x14ac:dyDescent="0.25">
      <c r="B386" s="3">
        <v>34</v>
      </c>
      <c r="C386" s="17">
        <v>0</v>
      </c>
      <c r="D386" s="17">
        <f>'EWG-CCP-127 (1)'!M197</f>
        <v>7.6923076923076925</v>
      </c>
      <c r="E386" s="17">
        <v>0</v>
      </c>
      <c r="F386" s="17">
        <v>0</v>
      </c>
      <c r="G386" s="17">
        <v>0</v>
      </c>
      <c r="H386" s="17">
        <v>0</v>
      </c>
      <c r="I386" s="17">
        <v>0</v>
      </c>
      <c r="J386" s="17">
        <v>0</v>
      </c>
      <c r="K386" s="17">
        <f>'EWG-CCP-127 (1)'!L197</f>
        <v>46.153846153846153</v>
      </c>
      <c r="L386" s="17">
        <v>0</v>
      </c>
      <c r="M386" s="17">
        <f>'EWG-CCP-127 (1)'!K197</f>
        <v>46.153846153846153</v>
      </c>
      <c r="N386" s="17">
        <v>0</v>
      </c>
      <c r="O386" s="17">
        <v>0</v>
      </c>
      <c r="P386" s="17">
        <v>0</v>
      </c>
      <c r="Q386" s="17">
        <v>0</v>
      </c>
      <c r="R386" s="17">
        <v>0</v>
      </c>
      <c r="S386" s="41">
        <v>0</v>
      </c>
      <c r="T386" s="41">
        <v>0</v>
      </c>
      <c r="U386" s="17">
        <v>0</v>
      </c>
      <c r="V386" s="17">
        <v>0</v>
      </c>
      <c r="W386" s="17">
        <v>0</v>
      </c>
      <c r="X386" s="17">
        <v>0</v>
      </c>
      <c r="Y386" s="17">
        <v>0</v>
      </c>
      <c r="Z386" s="17">
        <v>0</v>
      </c>
      <c r="AA386" s="17">
        <v>0</v>
      </c>
      <c r="AB386" s="41">
        <v>0</v>
      </c>
      <c r="AC386" s="50">
        <f>'EWG-CCP-127 (1)'!E197</f>
        <v>27</v>
      </c>
      <c r="AD386" s="42" t="s">
        <v>3</v>
      </c>
      <c r="AE386" s="43">
        <f t="shared" si="5"/>
        <v>100</v>
      </c>
    </row>
    <row r="387" spans="1:36" s="1" customFormat="1" x14ac:dyDescent="0.25">
      <c r="A387" s="55"/>
      <c r="B387" s="8">
        <v>35</v>
      </c>
      <c r="C387" s="1">
        <v>0</v>
      </c>
      <c r="D387" s="1">
        <f>'EWG-CCP-127 (1)'!M198</f>
        <v>7.1428571428571423</v>
      </c>
      <c r="E387" s="1">
        <v>0</v>
      </c>
      <c r="F387" s="1">
        <v>0</v>
      </c>
      <c r="G387" s="1">
        <v>0</v>
      </c>
      <c r="H387" s="1">
        <v>0</v>
      </c>
      <c r="I387" s="1">
        <v>0</v>
      </c>
      <c r="J387" s="1">
        <v>0</v>
      </c>
      <c r="K387" s="1">
        <f>'EWG-CCP-127 (1)'!L198</f>
        <v>50</v>
      </c>
      <c r="L387" s="1">
        <v>0</v>
      </c>
      <c r="M387" s="1">
        <f>'EWG-CCP-127 (1)'!K198</f>
        <v>42.857142857142854</v>
      </c>
      <c r="N387" s="1">
        <v>0</v>
      </c>
      <c r="O387" s="1">
        <v>0</v>
      </c>
      <c r="P387" s="1">
        <v>0</v>
      </c>
      <c r="Q387" s="1">
        <v>0</v>
      </c>
      <c r="R387" s="1">
        <v>0</v>
      </c>
      <c r="S387" s="45">
        <v>0</v>
      </c>
      <c r="T387" s="45">
        <v>0</v>
      </c>
      <c r="U387" s="1">
        <v>0</v>
      </c>
      <c r="V387" s="1">
        <v>0</v>
      </c>
      <c r="W387" s="1">
        <v>0</v>
      </c>
      <c r="X387" s="1">
        <v>0</v>
      </c>
      <c r="Y387" s="1">
        <v>0</v>
      </c>
      <c r="Z387" s="1">
        <v>0</v>
      </c>
      <c r="AA387" s="1">
        <v>0</v>
      </c>
      <c r="AB387" s="45">
        <v>0</v>
      </c>
      <c r="AC387" s="52">
        <v>16</v>
      </c>
      <c r="AD387" s="42" t="s">
        <v>3</v>
      </c>
      <c r="AE387" s="43">
        <f t="shared" si="5"/>
        <v>100</v>
      </c>
      <c r="AI387" s="46"/>
      <c r="AJ387" s="47"/>
    </row>
    <row r="388" spans="1:36" x14ac:dyDescent="0.25">
      <c r="A388" s="130" t="s">
        <v>270</v>
      </c>
      <c r="B388" s="49" t="s">
        <v>251</v>
      </c>
      <c r="C388" s="17">
        <v>3.8</v>
      </c>
      <c r="D388" s="17">
        <v>16</v>
      </c>
      <c r="E388" s="17">
        <v>5.7</v>
      </c>
      <c r="F388" s="17">
        <v>0</v>
      </c>
      <c r="G388" s="17">
        <v>0</v>
      </c>
      <c r="H388" s="17">
        <v>0</v>
      </c>
      <c r="I388" s="17">
        <v>0</v>
      </c>
      <c r="J388" s="17">
        <v>0</v>
      </c>
      <c r="K388" s="17">
        <v>12.6</v>
      </c>
      <c r="L388" s="17">
        <v>0</v>
      </c>
      <c r="M388" s="17">
        <v>60.2</v>
      </c>
      <c r="N388" s="17">
        <v>0</v>
      </c>
      <c r="O388" s="17">
        <v>0</v>
      </c>
      <c r="P388" s="17">
        <v>0</v>
      </c>
      <c r="Q388" s="17">
        <v>1.7</v>
      </c>
      <c r="R388" s="17">
        <v>0</v>
      </c>
      <c r="S388" s="41">
        <v>0</v>
      </c>
      <c r="T388" s="41">
        <v>0</v>
      </c>
      <c r="U388" s="17">
        <v>0</v>
      </c>
      <c r="V388" s="17">
        <v>0</v>
      </c>
      <c r="W388" s="17">
        <v>0</v>
      </c>
      <c r="X388" s="17">
        <v>0</v>
      </c>
      <c r="Y388" s="17">
        <v>0</v>
      </c>
      <c r="Z388" s="17">
        <v>0</v>
      </c>
      <c r="AA388" s="17">
        <v>0</v>
      </c>
      <c r="AB388" s="41">
        <v>0</v>
      </c>
      <c r="AC388" s="50">
        <v>45</v>
      </c>
      <c r="AD388" s="75" t="s">
        <v>3</v>
      </c>
      <c r="AE388" s="43">
        <f t="shared" ref="AE388:AE451" si="6">SUM(C388:AB388)</f>
        <v>100.00000000000001</v>
      </c>
      <c r="AF388" s="17" t="s">
        <v>504</v>
      </c>
      <c r="AI388" s="43" t="s">
        <v>510</v>
      </c>
    </row>
    <row r="389" spans="1:36" x14ac:dyDescent="0.25">
      <c r="A389" s="129"/>
      <c r="B389" s="49" t="s">
        <v>252</v>
      </c>
      <c r="C389" s="17">
        <v>3.9</v>
      </c>
      <c r="D389" s="17">
        <v>16.3</v>
      </c>
      <c r="E389" s="17">
        <v>5.8</v>
      </c>
      <c r="F389" s="17">
        <v>0</v>
      </c>
      <c r="G389" s="17">
        <v>0</v>
      </c>
      <c r="H389" s="17">
        <v>0</v>
      </c>
      <c r="I389" s="17">
        <v>0</v>
      </c>
      <c r="J389" s="17">
        <v>0</v>
      </c>
      <c r="K389" s="17">
        <v>12.8</v>
      </c>
      <c r="L389" s="17">
        <v>0</v>
      </c>
      <c r="M389" s="17">
        <v>61.2</v>
      </c>
      <c r="N389" s="17">
        <v>0</v>
      </c>
      <c r="O389" s="17">
        <v>0</v>
      </c>
      <c r="P389" s="17">
        <v>0</v>
      </c>
      <c r="Q389" s="17">
        <v>0</v>
      </c>
      <c r="R389" s="17">
        <v>0</v>
      </c>
      <c r="S389" s="41">
        <v>0</v>
      </c>
      <c r="T389" s="41">
        <v>0</v>
      </c>
      <c r="U389" s="17">
        <v>0</v>
      </c>
      <c r="V389" s="17">
        <v>0</v>
      </c>
      <c r="W389" s="17">
        <v>0</v>
      </c>
      <c r="X389" s="17">
        <v>0</v>
      </c>
      <c r="Y389" s="17">
        <v>0</v>
      </c>
      <c r="Z389" s="17">
        <v>0</v>
      </c>
      <c r="AA389" s="17">
        <v>0</v>
      </c>
      <c r="AB389" s="41">
        <v>0</v>
      </c>
      <c r="AC389" s="50">
        <v>57</v>
      </c>
      <c r="AD389" s="75" t="s">
        <v>3</v>
      </c>
      <c r="AE389" s="43">
        <f t="shared" si="6"/>
        <v>100</v>
      </c>
    </row>
    <row r="390" spans="1:36" x14ac:dyDescent="0.25">
      <c r="A390" s="129"/>
      <c r="B390" s="49" t="s">
        <v>253</v>
      </c>
      <c r="C390" s="17">
        <v>3.8</v>
      </c>
      <c r="D390" s="17">
        <v>11.6</v>
      </c>
      <c r="E390" s="17">
        <v>5.7</v>
      </c>
      <c r="F390" s="17">
        <v>0</v>
      </c>
      <c r="G390" s="17">
        <v>0</v>
      </c>
      <c r="H390" s="17">
        <v>0</v>
      </c>
      <c r="I390" s="17">
        <v>0</v>
      </c>
      <c r="J390" s="17">
        <v>0</v>
      </c>
      <c r="K390" s="17">
        <v>12.8</v>
      </c>
      <c r="L390" s="17">
        <v>0</v>
      </c>
      <c r="M390" s="17">
        <v>66.099999999999994</v>
      </c>
      <c r="N390" s="17">
        <v>0</v>
      </c>
      <c r="O390" s="17">
        <v>0</v>
      </c>
      <c r="P390" s="17">
        <v>0</v>
      </c>
      <c r="Q390" s="17">
        <v>0</v>
      </c>
      <c r="R390" s="17">
        <v>0</v>
      </c>
      <c r="S390" s="41">
        <v>0</v>
      </c>
      <c r="T390" s="41">
        <v>0</v>
      </c>
      <c r="U390" s="17">
        <v>0</v>
      </c>
      <c r="V390" s="17">
        <v>0</v>
      </c>
      <c r="W390" s="17">
        <v>0</v>
      </c>
      <c r="X390" s="17">
        <v>0</v>
      </c>
      <c r="Y390" s="17">
        <v>0</v>
      </c>
      <c r="Z390" s="17">
        <v>0</v>
      </c>
      <c r="AA390" s="17">
        <v>0</v>
      </c>
      <c r="AB390" s="41">
        <v>0</v>
      </c>
      <c r="AC390" s="50">
        <v>81</v>
      </c>
      <c r="AD390" s="75" t="s">
        <v>3</v>
      </c>
      <c r="AE390" s="43">
        <f t="shared" si="6"/>
        <v>100</v>
      </c>
    </row>
    <row r="391" spans="1:36" x14ac:dyDescent="0.25">
      <c r="A391" s="129"/>
      <c r="B391" s="49" t="s">
        <v>254</v>
      </c>
      <c r="C391" s="17">
        <v>9.6</v>
      </c>
      <c r="D391" s="17">
        <v>18.7</v>
      </c>
      <c r="E391" s="17">
        <v>26.6</v>
      </c>
      <c r="F391" s="17">
        <v>0</v>
      </c>
      <c r="G391" s="17">
        <v>0</v>
      </c>
      <c r="H391" s="17">
        <v>0</v>
      </c>
      <c r="I391" s="17">
        <v>0</v>
      </c>
      <c r="J391" s="17">
        <v>0</v>
      </c>
      <c r="K391" s="17">
        <v>7.3</v>
      </c>
      <c r="L391" s="17">
        <v>0</v>
      </c>
      <c r="M391" s="17">
        <v>37.799999999999997</v>
      </c>
      <c r="N391" s="17">
        <v>0</v>
      </c>
      <c r="O391" s="17">
        <v>0</v>
      </c>
      <c r="P391" s="17">
        <v>0</v>
      </c>
      <c r="Q391" s="17">
        <v>0</v>
      </c>
      <c r="R391" s="17">
        <v>0</v>
      </c>
      <c r="S391" s="41">
        <v>0</v>
      </c>
      <c r="T391" s="41">
        <v>0</v>
      </c>
      <c r="U391" s="17">
        <v>0</v>
      </c>
      <c r="V391" s="17">
        <v>0</v>
      </c>
      <c r="W391" s="17">
        <v>0</v>
      </c>
      <c r="X391" s="17">
        <v>0</v>
      </c>
      <c r="Y391" s="17">
        <v>0</v>
      </c>
      <c r="Z391" s="17">
        <v>0</v>
      </c>
      <c r="AA391" s="17">
        <v>0</v>
      </c>
      <c r="AB391" s="41">
        <v>0</v>
      </c>
      <c r="AC391" s="50">
        <v>29</v>
      </c>
      <c r="AD391" s="75" t="s">
        <v>3</v>
      </c>
      <c r="AE391" s="43">
        <f t="shared" si="6"/>
        <v>100</v>
      </c>
    </row>
    <row r="392" spans="1:36" x14ac:dyDescent="0.25">
      <c r="A392" s="129"/>
      <c r="B392" s="49" t="s">
        <v>255</v>
      </c>
      <c r="C392" s="17">
        <v>9.5</v>
      </c>
      <c r="D392" s="17">
        <v>13.9</v>
      </c>
      <c r="E392" s="17">
        <v>26.4</v>
      </c>
      <c r="F392" s="17">
        <v>0</v>
      </c>
      <c r="G392" s="17">
        <v>0</v>
      </c>
      <c r="H392" s="17">
        <v>0</v>
      </c>
      <c r="I392" s="17">
        <v>0</v>
      </c>
      <c r="J392" s="17">
        <v>0</v>
      </c>
      <c r="K392" s="17">
        <v>7.3</v>
      </c>
      <c r="L392" s="17">
        <v>0</v>
      </c>
      <c r="M392" s="17">
        <v>42.9</v>
      </c>
      <c r="N392" s="17">
        <v>0</v>
      </c>
      <c r="O392" s="17">
        <v>0</v>
      </c>
      <c r="P392" s="17">
        <v>0</v>
      </c>
      <c r="Q392" s="17">
        <v>0</v>
      </c>
      <c r="R392" s="17">
        <v>0</v>
      </c>
      <c r="S392" s="41">
        <v>0</v>
      </c>
      <c r="T392" s="41">
        <v>0</v>
      </c>
      <c r="U392" s="17">
        <v>0</v>
      </c>
      <c r="V392" s="17">
        <v>0</v>
      </c>
      <c r="W392" s="17">
        <v>0</v>
      </c>
      <c r="X392" s="17">
        <v>0</v>
      </c>
      <c r="Y392" s="17">
        <v>0</v>
      </c>
      <c r="Z392" s="17">
        <v>0</v>
      </c>
      <c r="AA392" s="17">
        <v>0</v>
      </c>
      <c r="AB392" s="41">
        <v>0</v>
      </c>
      <c r="AC392" s="50">
        <v>33</v>
      </c>
      <c r="AD392" s="75" t="s">
        <v>3</v>
      </c>
      <c r="AE392" s="43">
        <f t="shared" si="6"/>
        <v>100</v>
      </c>
    </row>
    <row r="393" spans="1:36" x14ac:dyDescent="0.25">
      <c r="A393" s="129"/>
      <c r="B393" s="49" t="s">
        <v>256</v>
      </c>
      <c r="C393" s="17">
        <v>9.6</v>
      </c>
      <c r="D393" s="17">
        <v>23.5</v>
      </c>
      <c r="E393" s="17">
        <v>26.8</v>
      </c>
      <c r="F393" s="17">
        <v>0</v>
      </c>
      <c r="G393" s="17">
        <v>0</v>
      </c>
      <c r="H393" s="17">
        <v>0</v>
      </c>
      <c r="I393" s="17">
        <v>0</v>
      </c>
      <c r="J393" s="17">
        <v>0</v>
      </c>
      <c r="K393" s="17">
        <v>7.4</v>
      </c>
      <c r="L393" s="17">
        <v>0</v>
      </c>
      <c r="M393" s="17">
        <v>32.700000000000003</v>
      </c>
      <c r="N393" s="17">
        <v>0</v>
      </c>
      <c r="O393" s="17">
        <v>0</v>
      </c>
      <c r="P393" s="17">
        <v>0</v>
      </c>
      <c r="Q393" s="17">
        <v>0</v>
      </c>
      <c r="R393" s="17">
        <v>0</v>
      </c>
      <c r="S393" s="41">
        <v>0</v>
      </c>
      <c r="T393" s="41">
        <v>0</v>
      </c>
      <c r="U393" s="17">
        <v>0</v>
      </c>
      <c r="V393" s="17">
        <v>0</v>
      </c>
      <c r="W393" s="17">
        <v>0</v>
      </c>
      <c r="X393" s="17">
        <v>0</v>
      </c>
      <c r="Y393" s="17">
        <v>0</v>
      </c>
      <c r="Z393" s="17">
        <v>0</v>
      </c>
      <c r="AA393" s="17">
        <v>0</v>
      </c>
      <c r="AB393" s="41">
        <v>0</v>
      </c>
      <c r="AC393" s="50">
        <v>28</v>
      </c>
      <c r="AD393" s="75" t="s">
        <v>3</v>
      </c>
      <c r="AE393" s="43">
        <f t="shared" si="6"/>
        <v>100.00000000000001</v>
      </c>
    </row>
    <row r="394" spans="1:36" x14ac:dyDescent="0.25">
      <c r="A394" s="129"/>
      <c r="B394" s="49" t="s">
        <v>257</v>
      </c>
      <c r="C394" s="17">
        <v>9.6</v>
      </c>
      <c r="D394" s="17">
        <v>21.5</v>
      </c>
      <c r="E394" s="17">
        <v>26.7</v>
      </c>
      <c r="F394" s="17">
        <v>0</v>
      </c>
      <c r="G394" s="17">
        <v>0</v>
      </c>
      <c r="H394" s="17">
        <v>0</v>
      </c>
      <c r="I394" s="17">
        <v>0</v>
      </c>
      <c r="J394" s="17">
        <v>0</v>
      </c>
      <c r="K394" s="17">
        <v>7.4</v>
      </c>
      <c r="L394" s="17">
        <v>0</v>
      </c>
      <c r="M394" s="17">
        <v>34.700000000000003</v>
      </c>
      <c r="N394" s="17">
        <v>0</v>
      </c>
      <c r="O394" s="17">
        <v>0</v>
      </c>
      <c r="P394" s="17">
        <v>0</v>
      </c>
      <c r="Q394" s="17">
        <v>0</v>
      </c>
      <c r="R394" s="17">
        <v>0</v>
      </c>
      <c r="S394" s="41">
        <v>0</v>
      </c>
      <c r="T394" s="41">
        <v>0</v>
      </c>
      <c r="U394" s="17">
        <v>0</v>
      </c>
      <c r="V394" s="17">
        <v>0</v>
      </c>
      <c r="W394" s="17">
        <v>0</v>
      </c>
      <c r="X394" s="17">
        <v>0</v>
      </c>
      <c r="Y394" s="17">
        <v>0</v>
      </c>
      <c r="Z394" s="17">
        <v>0</v>
      </c>
      <c r="AA394" s="17">
        <v>0</v>
      </c>
      <c r="AB394" s="41">
        <v>0</v>
      </c>
      <c r="AC394" s="50">
        <v>25</v>
      </c>
      <c r="AD394" s="75" t="s">
        <v>3</v>
      </c>
      <c r="AE394" s="43">
        <f t="shared" si="6"/>
        <v>99.9</v>
      </c>
    </row>
    <row r="395" spans="1:36" x14ac:dyDescent="0.25">
      <c r="A395" s="129"/>
      <c r="B395" s="49" t="s">
        <v>258</v>
      </c>
      <c r="C395" s="17">
        <v>9.9</v>
      </c>
      <c r="D395" s="17">
        <v>29.1</v>
      </c>
      <c r="E395" s="17">
        <v>0</v>
      </c>
      <c r="F395" s="17">
        <v>0</v>
      </c>
      <c r="G395" s="17">
        <v>0</v>
      </c>
      <c r="H395" s="17">
        <v>0</v>
      </c>
      <c r="I395" s="17">
        <v>0</v>
      </c>
      <c r="J395" s="17">
        <v>0</v>
      </c>
      <c r="K395" s="17">
        <v>21.8</v>
      </c>
      <c r="L395" s="17">
        <v>0</v>
      </c>
      <c r="M395" s="17">
        <v>39.299999999999997</v>
      </c>
      <c r="N395" s="17">
        <v>0</v>
      </c>
      <c r="O395" s="17">
        <v>0</v>
      </c>
      <c r="P395" s="17">
        <v>0</v>
      </c>
      <c r="Q395" s="17">
        <v>0</v>
      </c>
      <c r="R395" s="17">
        <v>0</v>
      </c>
      <c r="S395" s="41">
        <v>0</v>
      </c>
      <c r="T395" s="41">
        <v>0</v>
      </c>
      <c r="U395" s="17">
        <v>0</v>
      </c>
      <c r="V395" s="17">
        <v>0</v>
      </c>
      <c r="W395" s="17">
        <v>0</v>
      </c>
      <c r="X395" s="17">
        <v>0</v>
      </c>
      <c r="Y395" s="17">
        <v>0</v>
      </c>
      <c r="Z395" s="17">
        <v>0</v>
      </c>
      <c r="AA395" s="17">
        <v>0</v>
      </c>
      <c r="AB395" s="41">
        <v>0</v>
      </c>
      <c r="AC395" s="50">
        <v>31</v>
      </c>
      <c r="AD395" s="75" t="s">
        <v>3</v>
      </c>
      <c r="AE395" s="43">
        <f t="shared" si="6"/>
        <v>100.1</v>
      </c>
    </row>
    <row r="396" spans="1:36" x14ac:dyDescent="0.25">
      <c r="A396" s="129"/>
      <c r="B396" s="49" t="s">
        <v>259</v>
      </c>
      <c r="C396" s="17">
        <v>10</v>
      </c>
      <c r="D396" s="17">
        <v>34.200000000000003</v>
      </c>
      <c r="E396" s="17">
        <v>0</v>
      </c>
      <c r="F396" s="17">
        <v>0</v>
      </c>
      <c r="G396" s="17">
        <v>0</v>
      </c>
      <c r="H396" s="17">
        <v>0</v>
      </c>
      <c r="I396" s="17">
        <v>0</v>
      </c>
      <c r="J396" s="17">
        <v>0</v>
      </c>
      <c r="K396" s="17">
        <v>21.9</v>
      </c>
      <c r="L396" s="17">
        <v>0</v>
      </c>
      <c r="M396" s="17">
        <v>33.9</v>
      </c>
      <c r="N396" s="17">
        <v>0</v>
      </c>
      <c r="O396" s="17">
        <v>0</v>
      </c>
      <c r="P396" s="17">
        <v>0</v>
      </c>
      <c r="Q396" s="17">
        <v>0</v>
      </c>
      <c r="R396" s="17">
        <v>0</v>
      </c>
      <c r="S396" s="41">
        <v>0</v>
      </c>
      <c r="T396" s="41">
        <v>0</v>
      </c>
      <c r="U396" s="17">
        <v>0</v>
      </c>
      <c r="V396" s="17">
        <v>0</v>
      </c>
      <c r="W396" s="17">
        <v>0</v>
      </c>
      <c r="X396" s="17">
        <v>0</v>
      </c>
      <c r="Y396" s="17">
        <v>0</v>
      </c>
      <c r="Z396" s="17">
        <v>0</v>
      </c>
      <c r="AA396" s="17">
        <v>0</v>
      </c>
      <c r="AB396" s="41">
        <v>0</v>
      </c>
      <c r="AC396" s="50">
        <v>28</v>
      </c>
      <c r="AD396" s="75" t="s">
        <v>3</v>
      </c>
      <c r="AE396" s="43">
        <f t="shared" si="6"/>
        <v>100</v>
      </c>
    </row>
    <row r="397" spans="1:36" x14ac:dyDescent="0.25">
      <c r="A397" s="129"/>
      <c r="B397" s="49" t="s">
        <v>260</v>
      </c>
      <c r="C397" s="17">
        <v>9.6</v>
      </c>
      <c r="D397" s="17">
        <v>4.7</v>
      </c>
      <c r="E397" s="17">
        <v>0</v>
      </c>
      <c r="F397" s="17">
        <v>0</v>
      </c>
      <c r="G397" s="17">
        <v>0</v>
      </c>
      <c r="H397" s="17">
        <v>0</v>
      </c>
      <c r="I397" s="17">
        <v>0</v>
      </c>
      <c r="J397" s="17">
        <v>0</v>
      </c>
      <c r="K397" s="17">
        <v>21</v>
      </c>
      <c r="L397" s="17">
        <v>0</v>
      </c>
      <c r="M397" s="17">
        <v>64.8</v>
      </c>
      <c r="N397" s="17">
        <v>0</v>
      </c>
      <c r="O397" s="17">
        <v>0</v>
      </c>
      <c r="P397" s="17">
        <v>0</v>
      </c>
      <c r="Q397" s="17">
        <v>0</v>
      </c>
      <c r="R397" s="17">
        <v>0</v>
      </c>
      <c r="S397" s="41">
        <v>0</v>
      </c>
      <c r="T397" s="41">
        <v>0</v>
      </c>
      <c r="U397" s="17">
        <v>0</v>
      </c>
      <c r="V397" s="17">
        <v>0</v>
      </c>
      <c r="W397" s="17">
        <v>0</v>
      </c>
      <c r="X397" s="17">
        <v>0</v>
      </c>
      <c r="Y397" s="17">
        <v>0</v>
      </c>
      <c r="Z397" s="17">
        <v>0</v>
      </c>
      <c r="AA397" s="17">
        <v>0</v>
      </c>
      <c r="AB397" s="41">
        <v>0</v>
      </c>
      <c r="AC397" s="50">
        <v>52</v>
      </c>
      <c r="AD397" s="75" t="s">
        <v>3</v>
      </c>
      <c r="AE397" s="43">
        <f t="shared" si="6"/>
        <v>100.1</v>
      </c>
    </row>
    <row r="398" spans="1:36" x14ac:dyDescent="0.25">
      <c r="A398" s="129"/>
      <c r="B398" s="49" t="s">
        <v>261</v>
      </c>
      <c r="C398" s="17">
        <v>9.6</v>
      </c>
      <c r="D398" s="17">
        <v>9.4</v>
      </c>
      <c r="E398" s="17">
        <v>0</v>
      </c>
      <c r="F398" s="17">
        <v>0</v>
      </c>
      <c r="G398" s="17">
        <v>0</v>
      </c>
      <c r="H398" s="17">
        <v>0</v>
      </c>
      <c r="I398" s="17">
        <v>0</v>
      </c>
      <c r="J398" s="17">
        <v>0</v>
      </c>
      <c r="K398" s="17">
        <v>21.1</v>
      </c>
      <c r="L398" s="17">
        <v>0</v>
      </c>
      <c r="M398" s="17">
        <v>59.9</v>
      </c>
      <c r="N398" s="17">
        <v>0</v>
      </c>
      <c r="O398" s="17">
        <v>0</v>
      </c>
      <c r="P398" s="17">
        <v>0</v>
      </c>
      <c r="Q398" s="17">
        <v>0</v>
      </c>
      <c r="R398" s="17">
        <v>0</v>
      </c>
      <c r="S398" s="41">
        <v>0</v>
      </c>
      <c r="T398" s="41">
        <v>0</v>
      </c>
      <c r="U398" s="17">
        <v>0</v>
      </c>
      <c r="V398" s="17">
        <v>0</v>
      </c>
      <c r="W398" s="17">
        <v>0</v>
      </c>
      <c r="X398" s="17">
        <v>0</v>
      </c>
      <c r="Y398" s="17">
        <v>0</v>
      </c>
      <c r="Z398" s="17">
        <v>0</v>
      </c>
      <c r="AA398" s="17">
        <v>0</v>
      </c>
      <c r="AB398" s="41">
        <v>0</v>
      </c>
      <c r="AC398" s="50">
        <v>48</v>
      </c>
      <c r="AD398" s="75" t="s">
        <v>3</v>
      </c>
      <c r="AE398" s="43">
        <f t="shared" si="6"/>
        <v>100</v>
      </c>
    </row>
    <row r="399" spans="1:36" x14ac:dyDescent="0.25">
      <c r="A399" s="129"/>
      <c r="B399" s="49" t="s">
        <v>262</v>
      </c>
      <c r="C399" s="17">
        <v>0</v>
      </c>
      <c r="D399" s="17">
        <v>46.6</v>
      </c>
      <c r="E399" s="17">
        <v>0</v>
      </c>
      <c r="F399" s="17">
        <v>0</v>
      </c>
      <c r="G399" s="17">
        <v>0</v>
      </c>
      <c r="H399" s="17">
        <v>0</v>
      </c>
      <c r="I399" s="17">
        <v>0</v>
      </c>
      <c r="J399" s="17">
        <v>0</v>
      </c>
      <c r="K399" s="17">
        <v>21</v>
      </c>
      <c r="L399" s="17">
        <v>0</v>
      </c>
      <c r="M399" s="17">
        <v>32.4</v>
      </c>
      <c r="N399" s="17">
        <v>0</v>
      </c>
      <c r="O399" s="17">
        <v>0</v>
      </c>
      <c r="P399" s="17">
        <v>0</v>
      </c>
      <c r="Q399" s="17">
        <v>0</v>
      </c>
      <c r="R399" s="17">
        <v>0</v>
      </c>
      <c r="S399" s="41">
        <v>0</v>
      </c>
      <c r="T399" s="41">
        <v>0</v>
      </c>
      <c r="U399" s="17">
        <v>0</v>
      </c>
      <c r="V399" s="17">
        <v>0</v>
      </c>
      <c r="W399" s="17">
        <v>0</v>
      </c>
      <c r="X399" s="17">
        <v>0</v>
      </c>
      <c r="Y399" s="17">
        <v>0</v>
      </c>
      <c r="Z399" s="17">
        <v>0</v>
      </c>
      <c r="AA399" s="17">
        <v>0</v>
      </c>
      <c r="AB399" s="41">
        <v>0</v>
      </c>
      <c r="AC399" s="50">
        <v>38</v>
      </c>
      <c r="AD399" s="75" t="s">
        <v>3</v>
      </c>
      <c r="AE399" s="43">
        <f t="shared" si="6"/>
        <v>100</v>
      </c>
    </row>
    <row r="400" spans="1:36" x14ac:dyDescent="0.25">
      <c r="A400" s="129"/>
      <c r="B400" s="49" t="s">
        <v>263</v>
      </c>
      <c r="C400" s="17">
        <v>0</v>
      </c>
      <c r="D400" s="17">
        <v>41.7</v>
      </c>
      <c r="E400" s="17">
        <v>0</v>
      </c>
      <c r="F400" s="17">
        <v>0</v>
      </c>
      <c r="G400" s="17">
        <v>0</v>
      </c>
      <c r="H400" s="17">
        <v>0</v>
      </c>
      <c r="I400" s="17">
        <v>0</v>
      </c>
      <c r="J400" s="17">
        <v>0</v>
      </c>
      <c r="K400" s="17">
        <v>20.8</v>
      </c>
      <c r="L400" s="17">
        <v>0</v>
      </c>
      <c r="M400" s="17">
        <v>37.5</v>
      </c>
      <c r="N400" s="17">
        <v>0</v>
      </c>
      <c r="O400" s="17">
        <v>0</v>
      </c>
      <c r="P400" s="17">
        <v>0</v>
      </c>
      <c r="Q400" s="17">
        <v>0</v>
      </c>
      <c r="R400" s="17">
        <v>0</v>
      </c>
      <c r="S400" s="41">
        <v>0</v>
      </c>
      <c r="T400" s="41">
        <v>0</v>
      </c>
      <c r="U400" s="17">
        <v>0</v>
      </c>
      <c r="V400" s="17">
        <v>0</v>
      </c>
      <c r="W400" s="17">
        <v>0</v>
      </c>
      <c r="X400" s="17">
        <v>0</v>
      </c>
      <c r="Y400" s="17">
        <v>0</v>
      </c>
      <c r="Z400" s="17">
        <v>0</v>
      </c>
      <c r="AA400" s="17">
        <v>0</v>
      </c>
      <c r="AB400" s="41">
        <v>0</v>
      </c>
      <c r="AC400" s="50">
        <v>41</v>
      </c>
      <c r="AD400" s="75" t="s">
        <v>3</v>
      </c>
      <c r="AE400" s="43">
        <f t="shared" si="6"/>
        <v>100</v>
      </c>
    </row>
    <row r="401" spans="1:36" x14ac:dyDescent="0.25">
      <c r="A401" s="129"/>
      <c r="B401" s="49" t="s">
        <v>264</v>
      </c>
      <c r="C401" s="17">
        <v>3.2</v>
      </c>
      <c r="D401" s="17">
        <v>37.5</v>
      </c>
      <c r="E401" s="17">
        <v>0</v>
      </c>
      <c r="F401" s="17">
        <v>0</v>
      </c>
      <c r="G401" s="17">
        <v>0</v>
      </c>
      <c r="H401" s="17">
        <v>0</v>
      </c>
      <c r="I401" s="17">
        <v>0</v>
      </c>
      <c r="J401" s="17">
        <v>0</v>
      </c>
      <c r="K401" s="17">
        <v>15.8</v>
      </c>
      <c r="L401" s="17">
        <v>0</v>
      </c>
      <c r="M401" s="17">
        <v>43.5</v>
      </c>
      <c r="N401" s="17">
        <v>0</v>
      </c>
      <c r="O401" s="17">
        <v>0</v>
      </c>
      <c r="P401" s="17">
        <v>0</v>
      </c>
      <c r="Q401" s="17">
        <v>0</v>
      </c>
      <c r="R401" s="17">
        <v>0</v>
      </c>
      <c r="S401" s="41">
        <v>0</v>
      </c>
      <c r="T401" s="41">
        <v>0</v>
      </c>
      <c r="U401" s="17">
        <v>0</v>
      </c>
      <c r="V401" s="17">
        <v>0</v>
      </c>
      <c r="W401" s="17">
        <v>0</v>
      </c>
      <c r="X401" s="17">
        <v>0</v>
      </c>
      <c r="Y401" s="17">
        <v>0</v>
      </c>
      <c r="Z401" s="17">
        <v>0</v>
      </c>
      <c r="AA401" s="17">
        <v>0</v>
      </c>
      <c r="AB401" s="41">
        <v>0</v>
      </c>
      <c r="AC401" s="50">
        <v>36</v>
      </c>
      <c r="AD401" s="75" t="s">
        <v>3</v>
      </c>
      <c r="AE401" s="43">
        <f t="shared" si="6"/>
        <v>100</v>
      </c>
    </row>
    <row r="402" spans="1:36" x14ac:dyDescent="0.25">
      <c r="A402" s="129"/>
      <c r="B402" s="49" t="s">
        <v>265</v>
      </c>
      <c r="C402" s="17">
        <v>3.2</v>
      </c>
      <c r="D402" s="17">
        <v>32.6</v>
      </c>
      <c r="E402" s="17">
        <v>0</v>
      </c>
      <c r="F402" s="17">
        <v>0</v>
      </c>
      <c r="G402" s="17">
        <v>0</v>
      </c>
      <c r="H402" s="17">
        <v>0</v>
      </c>
      <c r="I402" s="17">
        <v>0</v>
      </c>
      <c r="J402" s="17">
        <v>0</v>
      </c>
      <c r="K402" s="17">
        <v>15.7</v>
      </c>
      <c r="L402" s="17">
        <v>0</v>
      </c>
      <c r="M402" s="17">
        <v>48.5</v>
      </c>
      <c r="N402" s="17">
        <v>0</v>
      </c>
      <c r="O402" s="17">
        <v>0</v>
      </c>
      <c r="P402" s="17">
        <v>0</v>
      </c>
      <c r="Q402" s="17">
        <v>0</v>
      </c>
      <c r="R402" s="17">
        <v>0</v>
      </c>
      <c r="S402" s="41">
        <v>0</v>
      </c>
      <c r="T402" s="41">
        <v>0</v>
      </c>
      <c r="U402" s="17">
        <v>0</v>
      </c>
      <c r="V402" s="17">
        <v>0</v>
      </c>
      <c r="W402" s="17">
        <v>0</v>
      </c>
      <c r="X402" s="17">
        <v>0</v>
      </c>
      <c r="Y402" s="17">
        <v>0</v>
      </c>
      <c r="Z402" s="17">
        <v>0</v>
      </c>
      <c r="AA402" s="17">
        <v>0</v>
      </c>
      <c r="AB402" s="41">
        <v>0</v>
      </c>
      <c r="AC402" s="50">
        <v>34</v>
      </c>
      <c r="AD402" s="75" t="s">
        <v>3</v>
      </c>
      <c r="AE402" s="43">
        <f t="shared" si="6"/>
        <v>100</v>
      </c>
    </row>
    <row r="403" spans="1:36" x14ac:dyDescent="0.25">
      <c r="A403" s="129"/>
      <c r="B403" s="49" t="s">
        <v>266</v>
      </c>
      <c r="C403" s="17">
        <v>5.0999999999999996</v>
      </c>
      <c r="D403" s="17">
        <v>27.9</v>
      </c>
      <c r="E403" s="17">
        <v>8.1</v>
      </c>
      <c r="F403" s="17">
        <v>0</v>
      </c>
      <c r="G403" s="17">
        <v>0</v>
      </c>
      <c r="H403" s="17">
        <v>0</v>
      </c>
      <c r="I403" s="17">
        <v>0</v>
      </c>
      <c r="J403" s="17">
        <v>0</v>
      </c>
      <c r="K403" s="17">
        <v>10.4</v>
      </c>
      <c r="L403" s="17">
        <v>0</v>
      </c>
      <c r="M403" s="17">
        <v>48.5</v>
      </c>
      <c r="N403" s="17">
        <v>0</v>
      </c>
      <c r="O403" s="17">
        <v>0</v>
      </c>
      <c r="P403" s="17">
        <v>0</v>
      </c>
      <c r="Q403" s="17">
        <v>0</v>
      </c>
      <c r="R403" s="17">
        <v>0</v>
      </c>
      <c r="S403" s="41">
        <v>0</v>
      </c>
      <c r="T403" s="41">
        <v>0</v>
      </c>
      <c r="U403" s="17">
        <v>0</v>
      </c>
      <c r="V403" s="17">
        <v>0</v>
      </c>
      <c r="W403" s="17">
        <v>0</v>
      </c>
      <c r="X403" s="17">
        <v>0</v>
      </c>
      <c r="Y403" s="17">
        <v>0</v>
      </c>
      <c r="Z403" s="17">
        <v>0</v>
      </c>
      <c r="AA403" s="17">
        <v>0</v>
      </c>
      <c r="AB403" s="41">
        <v>0</v>
      </c>
      <c r="AC403" s="50">
        <v>34</v>
      </c>
      <c r="AD403" s="75" t="s">
        <v>3</v>
      </c>
      <c r="AE403" s="43">
        <f t="shared" si="6"/>
        <v>100</v>
      </c>
    </row>
    <row r="404" spans="1:36" x14ac:dyDescent="0.25">
      <c r="A404" s="129"/>
      <c r="B404" s="49" t="s">
        <v>267</v>
      </c>
      <c r="C404" s="17">
        <v>5</v>
      </c>
      <c r="D404" s="17">
        <v>23.1</v>
      </c>
      <c r="E404" s="17">
        <v>8</v>
      </c>
      <c r="F404" s="17">
        <v>0</v>
      </c>
      <c r="G404" s="17">
        <v>0</v>
      </c>
      <c r="H404" s="17">
        <v>0</v>
      </c>
      <c r="I404" s="17">
        <v>0</v>
      </c>
      <c r="J404" s="17">
        <v>0</v>
      </c>
      <c r="K404" s="17">
        <v>10.4</v>
      </c>
      <c r="L404" s="17">
        <v>0</v>
      </c>
      <c r="M404" s="17">
        <v>53.5</v>
      </c>
      <c r="N404" s="17">
        <v>0</v>
      </c>
      <c r="O404" s="17">
        <v>0</v>
      </c>
      <c r="P404" s="17">
        <v>0</v>
      </c>
      <c r="Q404" s="17">
        <v>0</v>
      </c>
      <c r="R404" s="17">
        <v>0</v>
      </c>
      <c r="S404" s="41">
        <v>0</v>
      </c>
      <c r="T404" s="41">
        <v>0</v>
      </c>
      <c r="U404" s="17">
        <v>0</v>
      </c>
      <c r="V404" s="17">
        <v>0</v>
      </c>
      <c r="W404" s="17">
        <v>0</v>
      </c>
      <c r="X404" s="17">
        <v>0</v>
      </c>
      <c r="Y404" s="17">
        <v>0</v>
      </c>
      <c r="Z404" s="17">
        <v>0</v>
      </c>
      <c r="AA404" s="17">
        <v>0</v>
      </c>
      <c r="AB404" s="41">
        <v>0</v>
      </c>
      <c r="AC404" s="50">
        <v>37</v>
      </c>
      <c r="AD404" s="75" t="s">
        <v>3</v>
      </c>
      <c r="AE404" s="43">
        <f t="shared" si="6"/>
        <v>100</v>
      </c>
    </row>
    <row r="405" spans="1:36" x14ac:dyDescent="0.25">
      <c r="A405" s="129"/>
      <c r="B405" s="49" t="s">
        <v>268</v>
      </c>
      <c r="C405" s="17">
        <v>3.2</v>
      </c>
      <c r="D405" s="17">
        <v>39.6</v>
      </c>
      <c r="E405" s="17">
        <v>0</v>
      </c>
      <c r="F405" s="17">
        <v>0</v>
      </c>
      <c r="G405" s="17">
        <v>0</v>
      </c>
      <c r="H405" s="17">
        <v>0</v>
      </c>
      <c r="I405" s="17">
        <v>0</v>
      </c>
      <c r="J405" s="17">
        <v>0</v>
      </c>
      <c r="K405" s="17">
        <v>21.2</v>
      </c>
      <c r="L405" s="17">
        <v>0</v>
      </c>
      <c r="M405" s="17">
        <v>36</v>
      </c>
      <c r="N405" s="17">
        <v>0</v>
      </c>
      <c r="O405" s="17">
        <v>0</v>
      </c>
      <c r="P405" s="17">
        <v>0</v>
      </c>
      <c r="Q405" s="17">
        <v>0</v>
      </c>
      <c r="R405" s="17">
        <v>0</v>
      </c>
      <c r="S405" s="41">
        <v>0</v>
      </c>
      <c r="T405" s="41">
        <v>0</v>
      </c>
      <c r="U405" s="17">
        <v>0</v>
      </c>
      <c r="V405" s="17">
        <v>0</v>
      </c>
      <c r="W405" s="17">
        <v>0</v>
      </c>
      <c r="X405" s="17">
        <v>0</v>
      </c>
      <c r="Y405" s="17">
        <v>0</v>
      </c>
      <c r="Z405" s="17">
        <v>0</v>
      </c>
      <c r="AA405" s="17">
        <v>0</v>
      </c>
      <c r="AB405" s="41">
        <v>0</v>
      </c>
      <c r="AC405" s="50">
        <v>38</v>
      </c>
      <c r="AD405" s="75" t="s">
        <v>3</v>
      </c>
      <c r="AE405" s="43">
        <f t="shared" si="6"/>
        <v>100</v>
      </c>
    </row>
    <row r="406" spans="1:36" s="1" customFormat="1" x14ac:dyDescent="0.25">
      <c r="A406" s="136"/>
      <c r="B406" s="51" t="s">
        <v>269</v>
      </c>
      <c r="C406" s="1">
        <v>0</v>
      </c>
      <c r="D406" s="1">
        <v>33.799999999999997</v>
      </c>
      <c r="E406" s="1">
        <v>0</v>
      </c>
      <c r="F406" s="1">
        <v>0</v>
      </c>
      <c r="G406" s="1">
        <v>0</v>
      </c>
      <c r="H406" s="1">
        <v>0</v>
      </c>
      <c r="I406" s="1">
        <v>0</v>
      </c>
      <c r="J406" s="1">
        <v>0</v>
      </c>
      <c r="K406" s="1">
        <v>16.399999999999999</v>
      </c>
      <c r="L406" s="1">
        <v>0</v>
      </c>
      <c r="M406" s="1">
        <v>49.8</v>
      </c>
      <c r="N406" s="1">
        <v>0</v>
      </c>
      <c r="O406" s="1">
        <v>0</v>
      </c>
      <c r="P406" s="1">
        <v>0</v>
      </c>
      <c r="Q406" s="1">
        <v>0</v>
      </c>
      <c r="R406" s="1">
        <v>0</v>
      </c>
      <c r="S406" s="45">
        <v>0</v>
      </c>
      <c r="T406" s="45">
        <v>0</v>
      </c>
      <c r="U406" s="1">
        <v>0</v>
      </c>
      <c r="V406" s="1">
        <v>0</v>
      </c>
      <c r="W406" s="1">
        <v>0</v>
      </c>
      <c r="X406" s="1">
        <v>0</v>
      </c>
      <c r="Y406" s="1">
        <v>0</v>
      </c>
      <c r="Z406" s="1">
        <v>0</v>
      </c>
      <c r="AA406" s="1">
        <v>0</v>
      </c>
      <c r="AB406" s="45">
        <v>0</v>
      </c>
      <c r="AC406" s="52">
        <v>42</v>
      </c>
      <c r="AD406" s="75" t="s">
        <v>3</v>
      </c>
      <c r="AE406" s="43">
        <f t="shared" si="6"/>
        <v>100</v>
      </c>
      <c r="AI406" s="46"/>
      <c r="AJ406" s="47"/>
    </row>
    <row r="407" spans="1:36" x14ac:dyDescent="0.25">
      <c r="A407" s="130" t="s">
        <v>271</v>
      </c>
      <c r="C407" s="17">
        <v>0</v>
      </c>
      <c r="D407" s="17">
        <f>'EWG-CCP-127 (1)'!M201</f>
        <v>66.666666666666657</v>
      </c>
      <c r="E407" s="17">
        <v>0</v>
      </c>
      <c r="F407" s="17">
        <v>0</v>
      </c>
      <c r="G407" s="17">
        <v>0</v>
      </c>
      <c r="H407" s="17">
        <v>0</v>
      </c>
      <c r="I407" s="17">
        <v>0</v>
      </c>
      <c r="J407" s="17">
        <v>0</v>
      </c>
      <c r="K407" s="17">
        <f>'EWG-CCP-127 (1)'!L201</f>
        <v>0</v>
      </c>
      <c r="L407" s="17">
        <v>0</v>
      </c>
      <c r="M407" s="17">
        <f>'EWG-CCP-127 (1)'!K201</f>
        <v>33.333333333333329</v>
      </c>
      <c r="N407" s="17">
        <v>0</v>
      </c>
      <c r="O407" s="17">
        <v>0</v>
      </c>
      <c r="P407" s="17">
        <v>0</v>
      </c>
      <c r="Q407" s="17">
        <v>0</v>
      </c>
      <c r="R407" s="17">
        <v>0</v>
      </c>
      <c r="S407" s="41">
        <v>0</v>
      </c>
      <c r="T407" s="41">
        <v>0</v>
      </c>
      <c r="U407" s="17">
        <v>0</v>
      </c>
      <c r="V407" s="17">
        <v>0</v>
      </c>
      <c r="W407" s="17">
        <v>0</v>
      </c>
      <c r="X407" s="17">
        <v>0</v>
      </c>
      <c r="Y407" s="17">
        <v>0</v>
      </c>
      <c r="Z407" s="17">
        <v>0</v>
      </c>
      <c r="AA407" s="17">
        <v>0</v>
      </c>
      <c r="AB407" s="41">
        <v>0</v>
      </c>
      <c r="AC407" s="50">
        <f>'EWG-CCP-127 (1)'!E201</f>
        <v>0</v>
      </c>
      <c r="AD407" s="42" t="s">
        <v>3</v>
      </c>
      <c r="AE407" s="43">
        <f t="shared" si="6"/>
        <v>99.999999999999986</v>
      </c>
      <c r="AF407" s="17" t="s">
        <v>506</v>
      </c>
      <c r="AI407" s="43" t="s">
        <v>510</v>
      </c>
    </row>
    <row r="408" spans="1:36" x14ac:dyDescent="0.25">
      <c r="A408" s="129"/>
      <c r="C408" s="17">
        <v>0</v>
      </c>
      <c r="D408" s="17">
        <f>'EWG-CCP-127 (1)'!M202</f>
        <v>58.82352941176471</v>
      </c>
      <c r="E408" s="17">
        <v>0</v>
      </c>
      <c r="F408" s="17">
        <v>0</v>
      </c>
      <c r="G408" s="17">
        <v>0</v>
      </c>
      <c r="H408" s="17">
        <v>0</v>
      </c>
      <c r="I408" s="17">
        <v>0</v>
      </c>
      <c r="J408" s="17">
        <v>0</v>
      </c>
      <c r="K408" s="17">
        <f>'EWG-CCP-127 (1)'!L202</f>
        <v>11.764705882352942</v>
      </c>
      <c r="L408" s="17">
        <v>0</v>
      </c>
      <c r="M408" s="17">
        <f>'EWG-CCP-127 (1)'!K202</f>
        <v>29.411764705882355</v>
      </c>
      <c r="N408" s="17">
        <v>0</v>
      </c>
      <c r="O408" s="17">
        <v>0</v>
      </c>
      <c r="P408" s="17">
        <v>0</v>
      </c>
      <c r="Q408" s="17">
        <v>0</v>
      </c>
      <c r="R408" s="17">
        <v>0</v>
      </c>
      <c r="S408" s="41">
        <v>0</v>
      </c>
      <c r="T408" s="41">
        <v>0</v>
      </c>
      <c r="U408" s="17">
        <v>0</v>
      </c>
      <c r="V408" s="17">
        <v>0</v>
      </c>
      <c r="W408" s="17">
        <v>0</v>
      </c>
      <c r="X408" s="17">
        <v>0</v>
      </c>
      <c r="Y408" s="17">
        <v>0</v>
      </c>
      <c r="Z408" s="17">
        <v>0</v>
      </c>
      <c r="AA408" s="17">
        <v>0</v>
      </c>
      <c r="AB408" s="41">
        <v>0</v>
      </c>
      <c r="AC408" s="50">
        <f>'EWG-CCP-127 (1)'!E202</f>
        <v>21</v>
      </c>
      <c r="AD408" s="42" t="s">
        <v>3</v>
      </c>
      <c r="AE408" s="43">
        <f t="shared" si="6"/>
        <v>100</v>
      </c>
    </row>
    <row r="409" spans="1:36" x14ac:dyDescent="0.25">
      <c r="A409" s="129"/>
      <c r="C409" s="17">
        <v>0</v>
      </c>
      <c r="D409" s="17">
        <f>'EWG-CCP-127 (1)'!M203</f>
        <v>52.631578947368418</v>
      </c>
      <c r="E409" s="17">
        <v>0</v>
      </c>
      <c r="F409" s="17">
        <v>0</v>
      </c>
      <c r="G409" s="17">
        <v>0</v>
      </c>
      <c r="H409" s="17">
        <v>0</v>
      </c>
      <c r="I409" s="17">
        <v>0</v>
      </c>
      <c r="J409" s="17">
        <v>0</v>
      </c>
      <c r="K409" s="17">
        <f>'EWG-CCP-127 (1)'!L203</f>
        <v>21.05263157894737</v>
      </c>
      <c r="L409" s="17">
        <v>0</v>
      </c>
      <c r="M409" s="17">
        <f>'EWG-CCP-127 (1)'!K203</f>
        <v>26.315789473684209</v>
      </c>
      <c r="N409" s="17">
        <v>0</v>
      </c>
      <c r="O409" s="17">
        <v>0</v>
      </c>
      <c r="P409" s="17">
        <v>0</v>
      </c>
      <c r="Q409" s="17">
        <v>0</v>
      </c>
      <c r="R409" s="17">
        <v>0</v>
      </c>
      <c r="S409" s="41">
        <v>0</v>
      </c>
      <c r="T409" s="41">
        <v>0</v>
      </c>
      <c r="U409" s="17">
        <v>0</v>
      </c>
      <c r="V409" s="17">
        <v>0</v>
      </c>
      <c r="W409" s="17">
        <v>0</v>
      </c>
      <c r="X409" s="17">
        <v>0</v>
      </c>
      <c r="Y409" s="17">
        <v>0</v>
      </c>
      <c r="Z409" s="17">
        <v>0</v>
      </c>
      <c r="AA409" s="17">
        <v>0</v>
      </c>
      <c r="AB409" s="41">
        <v>0</v>
      </c>
      <c r="AC409" s="50">
        <f>'EWG-CCP-127 (1)'!E203</f>
        <v>42</v>
      </c>
      <c r="AD409" s="42" t="s">
        <v>3</v>
      </c>
      <c r="AE409" s="43">
        <f t="shared" si="6"/>
        <v>99.999999999999986</v>
      </c>
    </row>
    <row r="410" spans="1:36" x14ac:dyDescent="0.25">
      <c r="A410" s="129"/>
      <c r="C410" s="17">
        <v>0</v>
      </c>
      <c r="D410" s="17">
        <f>'EWG-CCP-127 (1)'!M204</f>
        <v>47.619047619047613</v>
      </c>
      <c r="E410" s="17">
        <v>0</v>
      </c>
      <c r="F410" s="17">
        <v>0</v>
      </c>
      <c r="G410" s="17">
        <v>0</v>
      </c>
      <c r="H410" s="17">
        <v>0</v>
      </c>
      <c r="I410" s="17">
        <v>0</v>
      </c>
      <c r="J410" s="17">
        <v>0</v>
      </c>
      <c r="K410" s="17">
        <f>'EWG-CCP-127 (1)'!L204</f>
        <v>28.571428571428569</v>
      </c>
      <c r="L410" s="17">
        <v>0</v>
      </c>
      <c r="M410" s="17">
        <f>'EWG-CCP-127 (1)'!K204</f>
        <v>23.809523809523807</v>
      </c>
      <c r="N410" s="17">
        <v>0</v>
      </c>
      <c r="O410" s="17">
        <v>0</v>
      </c>
      <c r="P410" s="17">
        <v>0</v>
      </c>
      <c r="Q410" s="17">
        <v>0</v>
      </c>
      <c r="R410" s="17">
        <v>0</v>
      </c>
      <c r="S410" s="41">
        <v>0</v>
      </c>
      <c r="T410" s="41">
        <v>0</v>
      </c>
      <c r="U410" s="17">
        <v>0</v>
      </c>
      <c r="V410" s="17">
        <v>0</v>
      </c>
      <c r="W410" s="17">
        <v>0</v>
      </c>
      <c r="X410" s="17">
        <v>0</v>
      </c>
      <c r="Y410" s="17">
        <v>0</v>
      </c>
      <c r="Z410" s="17">
        <v>0</v>
      </c>
      <c r="AA410" s="17">
        <v>0</v>
      </c>
      <c r="AB410" s="41">
        <v>0</v>
      </c>
      <c r="AC410" s="50">
        <f>'EWG-CCP-127 (1)'!E204</f>
        <v>50</v>
      </c>
      <c r="AD410" s="42" t="s">
        <v>3</v>
      </c>
      <c r="AE410" s="43">
        <f t="shared" si="6"/>
        <v>99.999999999999986</v>
      </c>
    </row>
    <row r="411" spans="1:36" x14ac:dyDescent="0.25">
      <c r="A411" s="129"/>
      <c r="C411" s="17">
        <v>0</v>
      </c>
      <c r="D411" s="17">
        <f>'EWG-CCP-127 (1)'!M205</f>
        <v>43.478260869565219</v>
      </c>
      <c r="E411" s="17">
        <v>0</v>
      </c>
      <c r="F411" s="17">
        <v>0</v>
      </c>
      <c r="G411" s="17">
        <v>0</v>
      </c>
      <c r="H411" s="17">
        <v>0</v>
      </c>
      <c r="I411" s="17">
        <v>0</v>
      </c>
      <c r="J411" s="17">
        <v>0</v>
      </c>
      <c r="K411" s="17">
        <f>'EWG-CCP-127 (1)'!L205</f>
        <v>34.782608695652179</v>
      </c>
      <c r="L411" s="17">
        <v>0</v>
      </c>
      <c r="M411" s="17">
        <f>'EWG-CCP-127 (1)'!K205</f>
        <v>21.739130434782609</v>
      </c>
      <c r="N411" s="17">
        <v>0</v>
      </c>
      <c r="O411" s="17">
        <v>0</v>
      </c>
      <c r="P411" s="17">
        <v>0</v>
      </c>
      <c r="Q411" s="17">
        <v>0</v>
      </c>
      <c r="R411" s="17">
        <v>0</v>
      </c>
      <c r="S411" s="41">
        <v>0</v>
      </c>
      <c r="T411" s="41">
        <v>0</v>
      </c>
      <c r="U411" s="17">
        <v>0</v>
      </c>
      <c r="V411" s="17">
        <v>0</v>
      </c>
      <c r="W411" s="17">
        <v>0</v>
      </c>
      <c r="X411" s="17">
        <v>0</v>
      </c>
      <c r="Y411" s="17">
        <v>0</v>
      </c>
      <c r="Z411" s="17">
        <v>0</v>
      </c>
      <c r="AA411" s="17">
        <v>0</v>
      </c>
      <c r="AB411" s="41">
        <v>0</v>
      </c>
      <c r="AC411" s="50">
        <f>'EWG-CCP-127 (1)'!E205</f>
        <v>49</v>
      </c>
      <c r="AD411" s="42" t="s">
        <v>3</v>
      </c>
      <c r="AE411" s="43">
        <f t="shared" si="6"/>
        <v>100.00000000000001</v>
      </c>
    </row>
    <row r="412" spans="1:36" x14ac:dyDescent="0.25">
      <c r="A412" s="129"/>
      <c r="C412" s="17">
        <v>0</v>
      </c>
      <c r="D412" s="17">
        <f>'EWG-CCP-127 (1)'!M206</f>
        <v>40</v>
      </c>
      <c r="E412" s="17">
        <v>0</v>
      </c>
      <c r="F412" s="17">
        <v>0</v>
      </c>
      <c r="G412" s="17">
        <v>0</v>
      </c>
      <c r="H412" s="17">
        <v>0</v>
      </c>
      <c r="I412" s="17">
        <v>0</v>
      </c>
      <c r="J412" s="17">
        <v>0</v>
      </c>
      <c r="K412" s="17">
        <f>'EWG-CCP-127 (1)'!L206</f>
        <v>40</v>
      </c>
      <c r="L412" s="17">
        <v>0</v>
      </c>
      <c r="M412" s="17">
        <f>'EWG-CCP-127 (1)'!K206</f>
        <v>20</v>
      </c>
      <c r="N412" s="17">
        <v>0</v>
      </c>
      <c r="O412" s="17">
        <v>0</v>
      </c>
      <c r="P412" s="17">
        <v>0</v>
      </c>
      <c r="Q412" s="17">
        <v>0</v>
      </c>
      <c r="R412" s="17">
        <v>0</v>
      </c>
      <c r="S412" s="41">
        <v>0</v>
      </c>
      <c r="T412" s="41">
        <v>0</v>
      </c>
      <c r="U412" s="17">
        <v>0</v>
      </c>
      <c r="V412" s="17">
        <v>0</v>
      </c>
      <c r="W412" s="17">
        <v>0</v>
      </c>
      <c r="X412" s="17">
        <v>0</v>
      </c>
      <c r="Y412" s="17">
        <v>0</v>
      </c>
      <c r="Z412" s="17">
        <v>0</v>
      </c>
      <c r="AA412" s="17">
        <v>0</v>
      </c>
      <c r="AB412" s="41">
        <v>0</v>
      </c>
      <c r="AC412" s="50">
        <f>'EWG-CCP-127 (1)'!E206</f>
        <v>47</v>
      </c>
      <c r="AD412" s="42" t="s">
        <v>3</v>
      </c>
      <c r="AE412" s="43">
        <f t="shared" si="6"/>
        <v>100</v>
      </c>
    </row>
    <row r="413" spans="1:36" x14ac:dyDescent="0.25">
      <c r="A413" s="129"/>
      <c r="C413" s="17">
        <v>0</v>
      </c>
      <c r="D413" s="17">
        <f>'EWG-CCP-127 (1)'!M207</f>
        <v>37.037037037037038</v>
      </c>
      <c r="E413" s="17">
        <v>0</v>
      </c>
      <c r="F413" s="17">
        <v>0</v>
      </c>
      <c r="G413" s="17">
        <v>0</v>
      </c>
      <c r="H413" s="17">
        <v>0</v>
      </c>
      <c r="I413" s="17">
        <v>0</v>
      </c>
      <c r="J413" s="17">
        <v>0</v>
      </c>
      <c r="K413" s="17">
        <f>'EWG-CCP-127 (1)'!L207</f>
        <v>44.444444444444443</v>
      </c>
      <c r="L413" s="17">
        <v>0</v>
      </c>
      <c r="M413" s="17">
        <f>'EWG-CCP-127 (1)'!K207</f>
        <v>18.518518518518519</v>
      </c>
      <c r="N413" s="17">
        <v>0</v>
      </c>
      <c r="O413" s="17">
        <v>0</v>
      </c>
      <c r="P413" s="17">
        <v>0</v>
      </c>
      <c r="Q413" s="17">
        <v>0</v>
      </c>
      <c r="R413" s="17">
        <v>0</v>
      </c>
      <c r="S413" s="41">
        <v>0</v>
      </c>
      <c r="T413" s="41">
        <v>0</v>
      </c>
      <c r="U413" s="17">
        <v>0</v>
      </c>
      <c r="V413" s="17">
        <v>0</v>
      </c>
      <c r="W413" s="17">
        <v>0</v>
      </c>
      <c r="X413" s="17">
        <v>0</v>
      </c>
      <c r="Y413" s="17">
        <v>0</v>
      </c>
      <c r="Z413" s="17">
        <v>0</v>
      </c>
      <c r="AA413" s="17">
        <v>0</v>
      </c>
      <c r="AB413" s="41">
        <v>0</v>
      </c>
      <c r="AC413" s="50">
        <f>'EWG-CCP-127 (1)'!E207</f>
        <v>39</v>
      </c>
      <c r="AD413" s="42" t="s">
        <v>3</v>
      </c>
      <c r="AE413" s="43">
        <f t="shared" si="6"/>
        <v>100</v>
      </c>
    </row>
    <row r="414" spans="1:36" x14ac:dyDescent="0.25">
      <c r="A414" s="129"/>
      <c r="C414" s="17">
        <v>0</v>
      </c>
      <c r="D414" s="17">
        <f>'EWG-CCP-127 (1)'!M208</f>
        <v>28.985507246376812</v>
      </c>
      <c r="E414" s="17">
        <v>0</v>
      </c>
      <c r="F414" s="17">
        <v>0</v>
      </c>
      <c r="G414" s="17">
        <v>0</v>
      </c>
      <c r="H414" s="17">
        <v>0</v>
      </c>
      <c r="I414" s="17">
        <v>0</v>
      </c>
      <c r="J414" s="17">
        <v>0</v>
      </c>
      <c r="K414" s="17">
        <f>'EWG-CCP-127 (1)'!L208</f>
        <v>13.043478260869565</v>
      </c>
      <c r="L414" s="17">
        <v>0</v>
      </c>
      <c r="M414" s="17">
        <f>'EWG-CCP-127 (1)'!K208</f>
        <v>57.971014492753625</v>
      </c>
      <c r="N414" s="17">
        <v>0</v>
      </c>
      <c r="O414" s="17">
        <v>0</v>
      </c>
      <c r="P414" s="17">
        <v>0</v>
      </c>
      <c r="Q414" s="17">
        <v>0</v>
      </c>
      <c r="R414" s="17">
        <v>0</v>
      </c>
      <c r="S414" s="41">
        <v>0</v>
      </c>
      <c r="T414" s="41">
        <v>0</v>
      </c>
      <c r="U414" s="17">
        <v>0</v>
      </c>
      <c r="V414" s="17">
        <v>0</v>
      </c>
      <c r="W414" s="17">
        <v>0</v>
      </c>
      <c r="X414" s="17">
        <v>0</v>
      </c>
      <c r="Y414" s="17">
        <v>0</v>
      </c>
      <c r="Z414" s="17">
        <v>0</v>
      </c>
      <c r="AA414" s="17">
        <v>0</v>
      </c>
      <c r="AB414" s="41">
        <v>0</v>
      </c>
      <c r="AC414" s="50">
        <f>'EWG-CCP-127 (1)'!E208</f>
        <v>38</v>
      </c>
      <c r="AD414" s="42" t="s">
        <v>3</v>
      </c>
      <c r="AE414" s="43">
        <f t="shared" si="6"/>
        <v>100</v>
      </c>
    </row>
    <row r="415" spans="1:36" x14ac:dyDescent="0.25">
      <c r="A415" s="129"/>
      <c r="C415" s="17">
        <v>0</v>
      </c>
      <c r="D415" s="17">
        <f>'EWG-CCP-127 (1)'!M209</f>
        <v>27.777777777777779</v>
      </c>
      <c r="E415" s="17">
        <v>0</v>
      </c>
      <c r="F415" s="17">
        <v>0</v>
      </c>
      <c r="G415" s="17">
        <v>0</v>
      </c>
      <c r="H415" s="17">
        <v>0</v>
      </c>
      <c r="I415" s="17">
        <v>0</v>
      </c>
      <c r="J415" s="17">
        <v>0</v>
      </c>
      <c r="K415" s="17">
        <f>'EWG-CCP-127 (1)'!L209</f>
        <v>16.666666666666664</v>
      </c>
      <c r="L415" s="17">
        <v>0</v>
      </c>
      <c r="M415" s="17">
        <f>'EWG-CCP-127 (1)'!K209</f>
        <v>55.555555555555557</v>
      </c>
      <c r="N415" s="17">
        <v>0</v>
      </c>
      <c r="O415" s="17">
        <v>0</v>
      </c>
      <c r="P415" s="17">
        <v>0</v>
      </c>
      <c r="Q415" s="17">
        <v>0</v>
      </c>
      <c r="R415" s="17">
        <v>0</v>
      </c>
      <c r="S415" s="41">
        <v>0</v>
      </c>
      <c r="T415" s="41">
        <v>0</v>
      </c>
      <c r="U415" s="17">
        <v>0</v>
      </c>
      <c r="V415" s="17">
        <v>0</v>
      </c>
      <c r="W415" s="17">
        <v>0</v>
      </c>
      <c r="X415" s="17">
        <v>0</v>
      </c>
      <c r="Y415" s="17">
        <v>0</v>
      </c>
      <c r="Z415" s="17">
        <v>0</v>
      </c>
      <c r="AA415" s="17">
        <v>0</v>
      </c>
      <c r="AB415" s="41">
        <v>0</v>
      </c>
      <c r="AC415" s="50">
        <f>'EWG-CCP-127 (1)'!E209</f>
        <v>45</v>
      </c>
      <c r="AD415" s="42" t="s">
        <v>3</v>
      </c>
      <c r="AE415" s="43">
        <f t="shared" si="6"/>
        <v>100</v>
      </c>
    </row>
    <row r="416" spans="1:36" x14ac:dyDescent="0.25">
      <c r="A416" s="129"/>
      <c r="C416" s="17">
        <v>0</v>
      </c>
      <c r="D416" s="17">
        <f>'EWG-CCP-127 (1)'!M210</f>
        <v>25</v>
      </c>
      <c r="E416" s="17">
        <v>0</v>
      </c>
      <c r="F416" s="17">
        <v>0</v>
      </c>
      <c r="G416" s="17">
        <v>0</v>
      </c>
      <c r="H416" s="17">
        <v>0</v>
      </c>
      <c r="I416" s="17">
        <v>0</v>
      </c>
      <c r="J416" s="17">
        <v>0</v>
      </c>
      <c r="K416" s="17">
        <f>'EWG-CCP-127 (1)'!L210</f>
        <v>25</v>
      </c>
      <c r="L416" s="17">
        <v>0</v>
      </c>
      <c r="M416" s="17">
        <f>'EWG-CCP-127 (1)'!K210</f>
        <v>50</v>
      </c>
      <c r="N416" s="17">
        <v>0</v>
      </c>
      <c r="O416" s="17">
        <v>0</v>
      </c>
      <c r="P416" s="17">
        <v>0</v>
      </c>
      <c r="Q416" s="17">
        <v>0</v>
      </c>
      <c r="R416" s="17">
        <v>0</v>
      </c>
      <c r="S416" s="41">
        <v>0</v>
      </c>
      <c r="T416" s="41">
        <v>0</v>
      </c>
      <c r="U416" s="17">
        <v>0</v>
      </c>
      <c r="V416" s="17">
        <v>0</v>
      </c>
      <c r="W416" s="17">
        <v>0</v>
      </c>
      <c r="X416" s="17">
        <v>0</v>
      </c>
      <c r="Y416" s="17">
        <v>0</v>
      </c>
      <c r="Z416" s="17">
        <v>0</v>
      </c>
      <c r="AA416" s="17">
        <v>0</v>
      </c>
      <c r="AB416" s="41">
        <v>0</v>
      </c>
      <c r="AC416" s="50">
        <f>'EWG-CCP-127 (1)'!E210</f>
        <v>60</v>
      </c>
      <c r="AD416" s="42" t="s">
        <v>3</v>
      </c>
      <c r="AE416" s="43">
        <f t="shared" si="6"/>
        <v>100</v>
      </c>
    </row>
    <row r="417" spans="1:36" x14ac:dyDescent="0.25">
      <c r="A417" s="129"/>
      <c r="C417" s="17">
        <v>0</v>
      </c>
      <c r="D417" s="17">
        <f>'EWG-CCP-127 (1)'!M211</f>
        <v>20</v>
      </c>
      <c r="E417" s="17">
        <v>0</v>
      </c>
      <c r="F417" s="17">
        <v>0</v>
      </c>
      <c r="G417" s="17">
        <v>0</v>
      </c>
      <c r="H417" s="17">
        <v>0</v>
      </c>
      <c r="I417" s="17">
        <v>0</v>
      </c>
      <c r="J417" s="17">
        <v>0</v>
      </c>
      <c r="K417" s="17">
        <f>'EWG-CCP-127 (1)'!L211</f>
        <v>40</v>
      </c>
      <c r="L417" s="17">
        <v>0</v>
      </c>
      <c r="M417" s="17">
        <f>'EWG-CCP-127 (1)'!K211</f>
        <v>40</v>
      </c>
      <c r="N417" s="17">
        <v>0</v>
      </c>
      <c r="O417" s="17">
        <v>0</v>
      </c>
      <c r="P417" s="17">
        <v>0</v>
      </c>
      <c r="Q417" s="17">
        <v>0</v>
      </c>
      <c r="R417" s="17">
        <v>0</v>
      </c>
      <c r="S417" s="41">
        <v>0</v>
      </c>
      <c r="T417" s="41">
        <v>0</v>
      </c>
      <c r="U417" s="17">
        <v>0</v>
      </c>
      <c r="V417" s="17">
        <v>0</v>
      </c>
      <c r="W417" s="17">
        <v>0</v>
      </c>
      <c r="X417" s="17">
        <v>0</v>
      </c>
      <c r="Y417" s="17">
        <v>0</v>
      </c>
      <c r="Z417" s="17">
        <v>0</v>
      </c>
      <c r="AA417" s="17">
        <v>0</v>
      </c>
      <c r="AB417" s="41">
        <v>0</v>
      </c>
      <c r="AC417" s="50">
        <f>'EWG-CCP-127 (1)'!E211</f>
        <v>45</v>
      </c>
      <c r="AD417" s="42" t="s">
        <v>3</v>
      </c>
      <c r="AE417" s="43">
        <f t="shared" si="6"/>
        <v>100</v>
      </c>
    </row>
    <row r="418" spans="1:36" x14ac:dyDescent="0.25">
      <c r="A418" s="129"/>
      <c r="C418" s="17">
        <v>0</v>
      </c>
      <c r="D418" s="17">
        <f>'EWG-CCP-127 (1)'!M212</f>
        <v>18.181818181818183</v>
      </c>
      <c r="E418" s="17">
        <v>0</v>
      </c>
      <c r="F418" s="17">
        <v>0</v>
      </c>
      <c r="G418" s="17">
        <v>0</v>
      </c>
      <c r="H418" s="17">
        <v>0</v>
      </c>
      <c r="I418" s="17">
        <v>0</v>
      </c>
      <c r="J418" s="17">
        <v>0</v>
      </c>
      <c r="K418" s="17">
        <f>'EWG-CCP-127 (1)'!L212</f>
        <v>45.454545454545453</v>
      </c>
      <c r="L418" s="17">
        <v>0</v>
      </c>
      <c r="M418" s="17">
        <f>'EWG-CCP-127 (1)'!K212</f>
        <v>36.363636363636367</v>
      </c>
      <c r="N418" s="17">
        <v>0</v>
      </c>
      <c r="O418" s="17">
        <v>0</v>
      </c>
      <c r="P418" s="17">
        <v>0</v>
      </c>
      <c r="Q418" s="17">
        <v>0</v>
      </c>
      <c r="R418" s="17">
        <v>0</v>
      </c>
      <c r="S418" s="41">
        <v>0</v>
      </c>
      <c r="T418" s="41">
        <v>0</v>
      </c>
      <c r="U418" s="17">
        <v>0</v>
      </c>
      <c r="V418" s="17">
        <v>0</v>
      </c>
      <c r="W418" s="17">
        <v>0</v>
      </c>
      <c r="X418" s="17">
        <v>0</v>
      </c>
      <c r="Y418" s="17">
        <v>0</v>
      </c>
      <c r="Z418" s="17">
        <v>0</v>
      </c>
      <c r="AA418" s="17">
        <v>0</v>
      </c>
      <c r="AB418" s="41">
        <v>0</v>
      </c>
      <c r="AC418" s="50">
        <f>'EWG-CCP-127 (1)'!E212</f>
        <v>33</v>
      </c>
      <c r="AD418" s="42" t="s">
        <v>3</v>
      </c>
      <c r="AE418" s="43">
        <f t="shared" si="6"/>
        <v>100</v>
      </c>
    </row>
    <row r="419" spans="1:36" s="1" customFormat="1" x14ac:dyDescent="0.25">
      <c r="A419" s="129"/>
      <c r="B419" s="51"/>
      <c r="C419" s="1">
        <v>0</v>
      </c>
      <c r="D419" s="1">
        <f>'EWG-CCP-127 (1)'!M213</f>
        <v>16.666666666666664</v>
      </c>
      <c r="E419" s="1">
        <v>0</v>
      </c>
      <c r="F419" s="1">
        <v>0</v>
      </c>
      <c r="G419" s="1">
        <v>0</v>
      </c>
      <c r="H419" s="1">
        <v>0</v>
      </c>
      <c r="I419" s="1">
        <v>0</v>
      </c>
      <c r="J419" s="1">
        <v>0</v>
      </c>
      <c r="K419" s="1">
        <f>'EWG-CCP-127 (1)'!L213</f>
        <v>50</v>
      </c>
      <c r="L419" s="1">
        <v>0</v>
      </c>
      <c r="M419" s="1">
        <f>'EWG-CCP-127 (1)'!K213</f>
        <v>33.333333333333329</v>
      </c>
      <c r="N419" s="1">
        <v>0</v>
      </c>
      <c r="O419" s="1">
        <v>0</v>
      </c>
      <c r="P419" s="1">
        <v>0</v>
      </c>
      <c r="Q419" s="1">
        <v>0</v>
      </c>
      <c r="R419" s="1">
        <v>0</v>
      </c>
      <c r="S419" s="45">
        <v>0</v>
      </c>
      <c r="T419" s="45">
        <v>0</v>
      </c>
      <c r="U419" s="1">
        <v>0</v>
      </c>
      <c r="V419" s="1">
        <v>0</v>
      </c>
      <c r="W419" s="1">
        <v>0</v>
      </c>
      <c r="X419" s="1">
        <v>0</v>
      </c>
      <c r="Y419" s="1">
        <v>0</v>
      </c>
      <c r="Z419" s="1">
        <v>0</v>
      </c>
      <c r="AA419" s="1">
        <v>0</v>
      </c>
      <c r="AB419" s="45">
        <v>0</v>
      </c>
      <c r="AC419" s="52">
        <f>'EWG-CCP-127 (1)'!E213</f>
        <v>22</v>
      </c>
      <c r="AD419" s="42" t="s">
        <v>3</v>
      </c>
      <c r="AE419" s="43">
        <f t="shared" si="6"/>
        <v>99.999999999999986</v>
      </c>
      <c r="AI419" s="46"/>
      <c r="AJ419" s="47"/>
    </row>
    <row r="420" spans="1:36" ht="31.5" x14ac:dyDescent="0.25">
      <c r="A420" s="129" t="s">
        <v>273</v>
      </c>
      <c r="C420" s="17">
        <v>0</v>
      </c>
      <c r="D420" s="17">
        <v>18.57</v>
      </c>
      <c r="E420" s="17">
        <v>0</v>
      </c>
      <c r="F420" s="17">
        <v>0</v>
      </c>
      <c r="G420" s="17">
        <v>0</v>
      </c>
      <c r="H420" s="17">
        <v>0</v>
      </c>
      <c r="I420" s="17">
        <v>10.29</v>
      </c>
      <c r="J420" s="17">
        <v>0</v>
      </c>
      <c r="K420" s="17">
        <v>10.53</v>
      </c>
      <c r="L420" s="17">
        <v>0</v>
      </c>
      <c r="M420" s="17">
        <v>60.61</v>
      </c>
      <c r="N420" s="17">
        <v>0</v>
      </c>
      <c r="O420" s="17">
        <v>0</v>
      </c>
      <c r="P420" s="17">
        <v>0</v>
      </c>
      <c r="Q420" s="17">
        <v>0</v>
      </c>
      <c r="R420" s="17">
        <v>0</v>
      </c>
      <c r="S420" s="41">
        <v>0</v>
      </c>
      <c r="T420" s="17">
        <v>0</v>
      </c>
      <c r="U420" s="17">
        <v>0</v>
      </c>
      <c r="V420" s="17">
        <v>0</v>
      </c>
      <c r="W420" s="17">
        <v>0</v>
      </c>
      <c r="X420" s="17">
        <v>0</v>
      </c>
      <c r="Y420" s="17">
        <v>0</v>
      </c>
      <c r="Z420" s="17">
        <v>0</v>
      </c>
      <c r="AA420" s="17">
        <v>0</v>
      </c>
      <c r="AB420" s="41">
        <v>0</v>
      </c>
      <c r="AC420" s="50">
        <v>69</v>
      </c>
      <c r="AD420" s="42" t="s">
        <v>3</v>
      </c>
      <c r="AE420" s="43">
        <f t="shared" si="6"/>
        <v>100</v>
      </c>
      <c r="AF420" s="17" t="s">
        <v>506</v>
      </c>
      <c r="AG420" s="53" t="s">
        <v>527</v>
      </c>
      <c r="AI420" s="43" t="s">
        <v>510</v>
      </c>
    </row>
    <row r="421" spans="1:36" x14ac:dyDescent="0.25">
      <c r="A421" s="129"/>
      <c r="C421" s="17">
        <v>0</v>
      </c>
      <c r="D421" s="17">
        <v>18.120999999999999</v>
      </c>
      <c r="E421" s="17">
        <v>0</v>
      </c>
      <c r="F421" s="17">
        <v>0</v>
      </c>
      <c r="G421" s="17">
        <v>0</v>
      </c>
      <c r="H421" s="17">
        <v>0</v>
      </c>
      <c r="I421" s="17">
        <v>10.041</v>
      </c>
      <c r="J421" s="17">
        <v>0</v>
      </c>
      <c r="K421" s="17">
        <v>10.275</v>
      </c>
      <c r="L421" s="17">
        <v>0</v>
      </c>
      <c r="M421" s="17">
        <v>59.143000000000001</v>
      </c>
      <c r="N421" s="17">
        <v>0</v>
      </c>
      <c r="O421" s="17">
        <v>0</v>
      </c>
      <c r="P421" s="17">
        <v>0</v>
      </c>
      <c r="Q421" s="17">
        <v>0</v>
      </c>
      <c r="R421" s="17">
        <v>0</v>
      </c>
      <c r="S421" s="41">
        <v>0</v>
      </c>
      <c r="T421" s="17">
        <v>2.42</v>
      </c>
      <c r="U421" s="17">
        <v>0</v>
      </c>
      <c r="V421" s="17">
        <v>0</v>
      </c>
      <c r="W421" s="17">
        <v>0</v>
      </c>
      <c r="X421" s="17">
        <v>0</v>
      </c>
      <c r="Y421" s="17">
        <v>0</v>
      </c>
      <c r="Z421" s="17">
        <v>0</v>
      </c>
      <c r="AA421" s="17">
        <v>0</v>
      </c>
      <c r="AB421" s="41">
        <v>0</v>
      </c>
      <c r="AC421" s="50">
        <v>70</v>
      </c>
      <c r="AD421" s="42" t="s">
        <v>3</v>
      </c>
      <c r="AE421" s="43">
        <f t="shared" si="6"/>
        <v>100</v>
      </c>
    </row>
    <row r="422" spans="1:36" x14ac:dyDescent="0.25">
      <c r="A422" s="129"/>
      <c r="C422" s="17">
        <v>0</v>
      </c>
      <c r="D422" s="17">
        <v>17.898</v>
      </c>
      <c r="E422" s="17">
        <v>0</v>
      </c>
      <c r="F422" s="17">
        <v>0</v>
      </c>
      <c r="G422" s="17">
        <v>0</v>
      </c>
      <c r="H422" s="17">
        <v>0</v>
      </c>
      <c r="I422" s="17">
        <v>9.9179999999999993</v>
      </c>
      <c r="J422" s="17">
        <v>0</v>
      </c>
      <c r="K422" s="17">
        <v>10.148999999999999</v>
      </c>
      <c r="L422" s="17">
        <v>0</v>
      </c>
      <c r="M422" s="17">
        <v>58.415999999999997</v>
      </c>
      <c r="N422" s="17">
        <v>0</v>
      </c>
      <c r="O422" s="17">
        <v>0</v>
      </c>
      <c r="P422" s="17">
        <v>0</v>
      </c>
      <c r="Q422" s="17">
        <v>0</v>
      </c>
      <c r="R422" s="17">
        <v>0</v>
      </c>
      <c r="S422" s="41">
        <v>0</v>
      </c>
      <c r="T422" s="17">
        <v>3.62</v>
      </c>
      <c r="U422" s="17">
        <v>0</v>
      </c>
      <c r="V422" s="17">
        <v>0</v>
      </c>
      <c r="W422" s="17">
        <v>0</v>
      </c>
      <c r="X422" s="17">
        <v>0</v>
      </c>
      <c r="Y422" s="17">
        <v>0</v>
      </c>
      <c r="Z422" s="17">
        <v>0</v>
      </c>
      <c r="AA422" s="17">
        <v>0</v>
      </c>
      <c r="AB422" s="41">
        <v>0</v>
      </c>
      <c r="AC422" s="50">
        <v>69</v>
      </c>
      <c r="AD422" s="42" t="s">
        <v>3</v>
      </c>
      <c r="AE422" s="43">
        <f t="shared" si="6"/>
        <v>100.001</v>
      </c>
    </row>
    <row r="423" spans="1:36" x14ac:dyDescent="0.25">
      <c r="A423" s="129"/>
      <c r="C423" s="17">
        <v>0</v>
      </c>
      <c r="D423" s="17">
        <v>17.672999999999998</v>
      </c>
      <c r="E423" s="17">
        <v>0</v>
      </c>
      <c r="F423" s="17">
        <v>0</v>
      </c>
      <c r="G423" s="17">
        <v>0</v>
      </c>
      <c r="H423" s="17">
        <v>0</v>
      </c>
      <c r="I423" s="17">
        <v>9.7929999999999993</v>
      </c>
      <c r="J423" s="17">
        <v>0</v>
      </c>
      <c r="K423" s="17">
        <v>10.021000000000001</v>
      </c>
      <c r="L423" s="17">
        <v>0</v>
      </c>
      <c r="M423" s="17">
        <v>57.683</v>
      </c>
      <c r="N423" s="17">
        <v>0</v>
      </c>
      <c r="O423" s="17">
        <v>0</v>
      </c>
      <c r="P423" s="17">
        <v>0</v>
      </c>
      <c r="Q423" s="17">
        <v>0</v>
      </c>
      <c r="R423" s="17">
        <v>0</v>
      </c>
      <c r="S423" s="41">
        <v>0</v>
      </c>
      <c r="T423" s="17">
        <v>4.83</v>
      </c>
      <c r="U423" s="17">
        <v>0</v>
      </c>
      <c r="V423" s="17">
        <v>0</v>
      </c>
      <c r="W423" s="17">
        <v>0</v>
      </c>
      <c r="X423" s="17">
        <v>0</v>
      </c>
      <c r="Y423" s="17">
        <v>0</v>
      </c>
      <c r="Z423" s="17">
        <v>0</v>
      </c>
      <c r="AA423" s="17">
        <v>0</v>
      </c>
      <c r="AB423" s="41">
        <v>0</v>
      </c>
      <c r="AC423" s="50">
        <v>70</v>
      </c>
      <c r="AD423" s="42" t="s">
        <v>3</v>
      </c>
      <c r="AE423" s="43">
        <f t="shared" si="6"/>
        <v>99.999999999999986</v>
      </c>
    </row>
    <row r="424" spans="1:36" x14ac:dyDescent="0.25">
      <c r="A424" s="129"/>
      <c r="C424" s="17">
        <v>0</v>
      </c>
      <c r="D424" s="17">
        <v>17.224</v>
      </c>
      <c r="E424" s="17">
        <v>0</v>
      </c>
      <c r="F424" s="17">
        <v>0</v>
      </c>
      <c r="G424" s="17">
        <v>0</v>
      </c>
      <c r="H424" s="17">
        <v>0</v>
      </c>
      <c r="I424" s="17">
        <v>9.5440000000000005</v>
      </c>
      <c r="J424" s="17">
        <v>0</v>
      </c>
      <c r="K424" s="17">
        <v>9.7669999999999995</v>
      </c>
      <c r="L424" s="17">
        <v>0</v>
      </c>
      <c r="M424" s="17">
        <v>56.216000000000001</v>
      </c>
      <c r="N424" s="17">
        <v>0</v>
      </c>
      <c r="O424" s="17">
        <v>0</v>
      </c>
      <c r="P424" s="17">
        <v>0</v>
      </c>
      <c r="Q424" s="17">
        <v>0</v>
      </c>
      <c r="R424" s="17">
        <v>0</v>
      </c>
      <c r="S424" s="41">
        <v>0</v>
      </c>
      <c r="T424" s="17">
        <v>7.25</v>
      </c>
      <c r="U424" s="17">
        <v>0</v>
      </c>
      <c r="V424" s="17">
        <v>0</v>
      </c>
      <c r="W424" s="17">
        <v>0</v>
      </c>
      <c r="X424" s="17">
        <v>0</v>
      </c>
      <c r="Y424" s="17">
        <v>0</v>
      </c>
      <c r="Z424" s="17">
        <v>0</v>
      </c>
      <c r="AA424" s="17">
        <v>0</v>
      </c>
      <c r="AB424" s="41">
        <v>0</v>
      </c>
      <c r="AC424" s="50">
        <v>72</v>
      </c>
      <c r="AD424" s="42" t="s">
        <v>3</v>
      </c>
      <c r="AE424" s="43">
        <f t="shared" si="6"/>
        <v>100.001</v>
      </c>
    </row>
    <row r="425" spans="1:36" s="1" customFormat="1" x14ac:dyDescent="0.25">
      <c r="A425" s="129"/>
      <c r="B425" s="51"/>
      <c r="C425" s="1">
        <v>0</v>
      </c>
      <c r="D425" s="1">
        <v>16.776</v>
      </c>
      <c r="E425" s="1">
        <v>0</v>
      </c>
      <c r="F425" s="1">
        <v>0</v>
      </c>
      <c r="G425" s="1">
        <v>0</v>
      </c>
      <c r="H425" s="1">
        <v>0</v>
      </c>
      <c r="I425" s="1">
        <v>9.2959999999999994</v>
      </c>
      <c r="J425" s="1">
        <v>0</v>
      </c>
      <c r="K425" s="1">
        <v>9.5129999999999999</v>
      </c>
      <c r="L425" s="1">
        <v>0</v>
      </c>
      <c r="M425" s="1">
        <v>54.755000000000003</v>
      </c>
      <c r="N425" s="1">
        <v>0</v>
      </c>
      <c r="O425" s="1">
        <v>0</v>
      </c>
      <c r="P425" s="1">
        <v>0</v>
      </c>
      <c r="Q425" s="1">
        <v>0</v>
      </c>
      <c r="R425" s="1">
        <v>0</v>
      </c>
      <c r="S425" s="45">
        <v>0</v>
      </c>
      <c r="T425" s="1">
        <v>9.66</v>
      </c>
      <c r="U425" s="1">
        <v>0</v>
      </c>
      <c r="V425" s="1">
        <v>0</v>
      </c>
      <c r="W425" s="1">
        <v>0</v>
      </c>
      <c r="X425" s="1">
        <v>0</v>
      </c>
      <c r="Y425" s="1">
        <v>0</v>
      </c>
      <c r="Z425" s="1">
        <v>0</v>
      </c>
      <c r="AA425" s="1">
        <v>0</v>
      </c>
      <c r="AB425" s="45">
        <v>0</v>
      </c>
      <c r="AC425" s="52">
        <v>75</v>
      </c>
      <c r="AD425" s="42" t="s">
        <v>3</v>
      </c>
      <c r="AE425" s="43">
        <f t="shared" si="6"/>
        <v>100</v>
      </c>
      <c r="AI425" s="46"/>
      <c r="AJ425" s="47"/>
    </row>
    <row r="426" spans="1:36" x14ac:dyDescent="0.25">
      <c r="A426" s="129" t="s">
        <v>280</v>
      </c>
      <c r="B426" s="49" t="s">
        <v>274</v>
      </c>
      <c r="C426" s="17">
        <v>0</v>
      </c>
      <c r="D426" s="17">
        <v>15.88</v>
      </c>
      <c r="E426" s="17">
        <v>0</v>
      </c>
      <c r="F426" s="17">
        <v>0</v>
      </c>
      <c r="G426" s="17">
        <v>0</v>
      </c>
      <c r="H426" s="17">
        <v>0</v>
      </c>
      <c r="I426" s="17">
        <v>12.1</v>
      </c>
      <c r="J426" s="17">
        <v>0</v>
      </c>
      <c r="K426" s="17">
        <v>10.37</v>
      </c>
      <c r="L426" s="17">
        <v>0</v>
      </c>
      <c r="M426" s="17">
        <v>61.65</v>
      </c>
      <c r="N426" s="17">
        <v>0</v>
      </c>
      <c r="O426" s="17">
        <v>0</v>
      </c>
      <c r="P426" s="17">
        <v>0</v>
      </c>
      <c r="Q426" s="17">
        <v>0</v>
      </c>
      <c r="R426" s="17">
        <v>0</v>
      </c>
      <c r="S426" s="41">
        <v>0</v>
      </c>
      <c r="T426" s="17">
        <v>0</v>
      </c>
      <c r="U426" s="17">
        <v>0</v>
      </c>
      <c r="V426" s="17">
        <v>0</v>
      </c>
      <c r="W426" s="17">
        <v>0</v>
      </c>
      <c r="X426" s="17">
        <v>0</v>
      </c>
      <c r="Y426" s="17">
        <v>0</v>
      </c>
      <c r="Z426" s="17">
        <v>0</v>
      </c>
      <c r="AA426" s="17">
        <v>0</v>
      </c>
      <c r="AB426" s="41">
        <v>0</v>
      </c>
      <c r="AC426" s="50">
        <v>77.099999999999994</v>
      </c>
      <c r="AD426" s="42" t="s">
        <v>3</v>
      </c>
      <c r="AE426" s="43">
        <f t="shared" si="6"/>
        <v>100</v>
      </c>
      <c r="AF426" s="17" t="s">
        <v>506</v>
      </c>
      <c r="AG426" s="17" t="s">
        <v>526</v>
      </c>
      <c r="AI426" s="43" t="s">
        <v>510</v>
      </c>
    </row>
    <row r="427" spans="1:36" x14ac:dyDescent="0.25">
      <c r="A427" s="129"/>
      <c r="B427" s="49" t="s">
        <v>275</v>
      </c>
      <c r="C427" s="17">
        <v>0</v>
      </c>
      <c r="D427" s="17">
        <v>15.87</v>
      </c>
      <c r="E427" s="17">
        <v>0</v>
      </c>
      <c r="F427" s="17">
        <v>0</v>
      </c>
      <c r="G427" s="17">
        <v>0</v>
      </c>
      <c r="H427" s="17">
        <v>0</v>
      </c>
      <c r="I427" s="17">
        <v>12.8</v>
      </c>
      <c r="J427" s="17">
        <v>0</v>
      </c>
      <c r="K427" s="17">
        <v>10.01</v>
      </c>
      <c r="L427" s="17">
        <v>0</v>
      </c>
      <c r="M427" s="17">
        <v>60.8</v>
      </c>
      <c r="N427" s="17">
        <v>0</v>
      </c>
      <c r="O427" s="17">
        <v>0</v>
      </c>
      <c r="P427" s="17">
        <v>0</v>
      </c>
      <c r="Q427" s="17">
        <v>0</v>
      </c>
      <c r="R427" s="17">
        <v>0</v>
      </c>
      <c r="S427" s="41">
        <v>0</v>
      </c>
      <c r="T427" s="17">
        <v>0</v>
      </c>
      <c r="U427" s="17">
        <v>0</v>
      </c>
      <c r="V427" s="17">
        <v>0</v>
      </c>
      <c r="W427" s="17">
        <v>0</v>
      </c>
      <c r="X427" s="17">
        <v>0</v>
      </c>
      <c r="Y427" s="17">
        <v>0</v>
      </c>
      <c r="Z427" s="17">
        <v>0</v>
      </c>
      <c r="AA427" s="17">
        <v>0.52</v>
      </c>
      <c r="AB427" s="41">
        <v>0</v>
      </c>
      <c r="AC427" s="50">
        <v>74.400000000000006</v>
      </c>
      <c r="AD427" s="42" t="s">
        <v>3</v>
      </c>
      <c r="AE427" s="43">
        <f t="shared" si="6"/>
        <v>99.999999999999986</v>
      </c>
    </row>
    <row r="428" spans="1:36" x14ac:dyDescent="0.25">
      <c r="A428" s="129"/>
      <c r="B428" s="49" t="s">
        <v>276</v>
      </c>
      <c r="C428" s="17">
        <v>0</v>
      </c>
      <c r="D428" s="17">
        <v>16.72</v>
      </c>
      <c r="E428" s="17">
        <v>0</v>
      </c>
      <c r="F428" s="17">
        <v>0</v>
      </c>
      <c r="G428" s="17">
        <v>0</v>
      </c>
      <c r="H428" s="17">
        <v>0</v>
      </c>
      <c r="I428" s="17">
        <v>12.01</v>
      </c>
      <c r="J428" s="17">
        <v>0</v>
      </c>
      <c r="K428" s="17">
        <v>9.9700000000000006</v>
      </c>
      <c r="L428" s="17">
        <v>0</v>
      </c>
      <c r="M428" s="17">
        <v>60.32</v>
      </c>
      <c r="N428" s="17">
        <v>0</v>
      </c>
      <c r="O428" s="17">
        <v>0</v>
      </c>
      <c r="P428" s="17">
        <v>0</v>
      </c>
      <c r="Q428" s="17">
        <v>0</v>
      </c>
      <c r="R428" s="17">
        <v>0</v>
      </c>
      <c r="S428" s="41">
        <v>0</v>
      </c>
      <c r="T428" s="17">
        <v>0</v>
      </c>
      <c r="U428" s="17">
        <v>0</v>
      </c>
      <c r="V428" s="17">
        <v>0</v>
      </c>
      <c r="W428" s="17">
        <v>0</v>
      </c>
      <c r="X428" s="17">
        <v>0</v>
      </c>
      <c r="Y428" s="17">
        <v>0</v>
      </c>
      <c r="Z428" s="17">
        <v>0</v>
      </c>
      <c r="AA428" s="17">
        <v>0.99</v>
      </c>
      <c r="AB428" s="41">
        <v>0</v>
      </c>
      <c r="AC428" s="50">
        <v>72.7</v>
      </c>
      <c r="AD428" s="42" t="s">
        <v>3</v>
      </c>
      <c r="AE428" s="43">
        <f t="shared" si="6"/>
        <v>100.00999999999999</v>
      </c>
    </row>
    <row r="429" spans="1:36" x14ac:dyDescent="0.25">
      <c r="A429" s="129"/>
      <c r="B429" s="49" t="s">
        <v>277</v>
      </c>
      <c r="C429" s="17">
        <v>0</v>
      </c>
      <c r="D429" s="17">
        <v>17.53</v>
      </c>
      <c r="E429" s="17">
        <v>0</v>
      </c>
      <c r="F429" s="17">
        <v>0</v>
      </c>
      <c r="G429" s="17">
        <v>0</v>
      </c>
      <c r="H429" s="17">
        <v>0</v>
      </c>
      <c r="I429" s="17">
        <v>11.76</v>
      </c>
      <c r="J429" s="17">
        <v>0</v>
      </c>
      <c r="K429" s="17">
        <v>10.48</v>
      </c>
      <c r="L429" s="17">
        <v>0</v>
      </c>
      <c r="M429" s="17">
        <v>58.39</v>
      </c>
      <c r="N429" s="17">
        <v>0</v>
      </c>
      <c r="O429" s="17">
        <v>0</v>
      </c>
      <c r="P429" s="17">
        <v>0</v>
      </c>
      <c r="Q429" s="17">
        <v>0</v>
      </c>
      <c r="R429" s="17">
        <v>0</v>
      </c>
      <c r="S429" s="41">
        <v>0</v>
      </c>
      <c r="T429" s="17">
        <v>0</v>
      </c>
      <c r="U429" s="17">
        <v>0</v>
      </c>
      <c r="V429" s="17">
        <v>0</v>
      </c>
      <c r="W429" s="17">
        <v>0</v>
      </c>
      <c r="X429" s="17">
        <v>0</v>
      </c>
      <c r="Y429" s="17">
        <v>0</v>
      </c>
      <c r="Z429" s="17">
        <v>0</v>
      </c>
      <c r="AA429" s="17">
        <v>1.84</v>
      </c>
      <c r="AB429" s="41">
        <v>0</v>
      </c>
      <c r="AC429" s="50">
        <v>71.099999999999994</v>
      </c>
      <c r="AD429" s="42" t="s">
        <v>3</v>
      </c>
      <c r="AE429" s="43">
        <f t="shared" si="6"/>
        <v>100</v>
      </c>
    </row>
    <row r="430" spans="1:36" s="1" customFormat="1" x14ac:dyDescent="0.25">
      <c r="A430" s="129"/>
      <c r="B430" s="51" t="s">
        <v>278</v>
      </c>
      <c r="C430" s="1">
        <v>0</v>
      </c>
      <c r="D430" s="1">
        <v>16.739999999999998</v>
      </c>
      <c r="E430" s="1">
        <v>0</v>
      </c>
      <c r="F430" s="1">
        <v>0</v>
      </c>
      <c r="G430" s="1">
        <v>0</v>
      </c>
      <c r="H430" s="1">
        <v>0</v>
      </c>
      <c r="I430" s="1">
        <v>12.3</v>
      </c>
      <c r="J430" s="1">
        <v>0</v>
      </c>
      <c r="K430" s="1">
        <v>9.1999999999999993</v>
      </c>
      <c r="L430" s="1">
        <v>0</v>
      </c>
      <c r="M430" s="1">
        <v>56.94</v>
      </c>
      <c r="N430" s="1">
        <v>0</v>
      </c>
      <c r="O430" s="1">
        <v>0</v>
      </c>
      <c r="P430" s="1">
        <v>0</v>
      </c>
      <c r="Q430" s="1">
        <v>0</v>
      </c>
      <c r="R430" s="1">
        <v>0</v>
      </c>
      <c r="S430" s="45">
        <v>0</v>
      </c>
      <c r="T430" s="1">
        <v>0</v>
      </c>
      <c r="U430" s="1">
        <v>0</v>
      </c>
      <c r="V430" s="1">
        <v>0</v>
      </c>
      <c r="W430" s="1">
        <v>0</v>
      </c>
      <c r="X430" s="1">
        <v>0</v>
      </c>
      <c r="Y430" s="1">
        <v>0</v>
      </c>
      <c r="Z430" s="1">
        <v>0</v>
      </c>
      <c r="AA430" s="1">
        <v>4.83</v>
      </c>
      <c r="AB430" s="45">
        <v>0</v>
      </c>
      <c r="AC430" s="52">
        <v>63.1</v>
      </c>
      <c r="AD430" s="42" t="s">
        <v>3</v>
      </c>
      <c r="AE430" s="43">
        <f t="shared" si="6"/>
        <v>100.00999999999999</v>
      </c>
      <c r="AI430" s="46"/>
      <c r="AJ430" s="47"/>
    </row>
    <row r="431" spans="1:36" x14ac:dyDescent="0.25">
      <c r="A431" s="129" t="s">
        <v>284</v>
      </c>
      <c r="C431" s="17">
        <f>'EWG-CCP-127 (1)'!E216</f>
        <v>12.5</v>
      </c>
      <c r="D431" s="17">
        <f>'EWG-CCP-127 (1)'!F216</f>
        <v>6.3</v>
      </c>
      <c r="E431" s="17">
        <v>0</v>
      </c>
      <c r="F431" s="17">
        <v>0</v>
      </c>
      <c r="G431" s="17">
        <v>0</v>
      </c>
      <c r="H431" s="17">
        <v>0</v>
      </c>
      <c r="I431" s="17">
        <v>0</v>
      </c>
      <c r="J431" s="17">
        <v>0</v>
      </c>
      <c r="K431" s="17">
        <f>'EWG-CCP-127 (1)'!C216</f>
        <v>13.900000000000002</v>
      </c>
      <c r="L431" s="17">
        <v>0</v>
      </c>
      <c r="M431" s="17">
        <f>'EWG-CCP-127 (1)'!D216</f>
        <v>67.300000000000011</v>
      </c>
      <c r="N431" s="17">
        <v>0</v>
      </c>
      <c r="O431" s="17">
        <v>0</v>
      </c>
      <c r="P431" s="17">
        <v>0</v>
      </c>
      <c r="Q431" s="17">
        <v>0</v>
      </c>
      <c r="R431" s="17">
        <v>0</v>
      </c>
      <c r="S431" s="41">
        <v>0</v>
      </c>
      <c r="T431" s="17">
        <v>0</v>
      </c>
      <c r="U431" s="17">
        <v>0</v>
      </c>
      <c r="V431" s="17">
        <v>0</v>
      </c>
      <c r="W431" s="17">
        <v>0</v>
      </c>
      <c r="X431" s="17">
        <v>0</v>
      </c>
      <c r="Y431" s="17">
        <v>0</v>
      </c>
      <c r="Z431" s="17">
        <v>0</v>
      </c>
      <c r="AA431" s="17">
        <v>0</v>
      </c>
      <c r="AB431" s="41">
        <v>0</v>
      </c>
      <c r="AC431" s="50">
        <f>'EWG-CCP-127 (1)'!J216</f>
        <v>18.096309999999999</v>
      </c>
      <c r="AD431" s="42" t="s">
        <v>3</v>
      </c>
      <c r="AE431" s="43">
        <f t="shared" si="6"/>
        <v>100.00000000000001</v>
      </c>
      <c r="AF431" s="17" t="s">
        <v>506</v>
      </c>
      <c r="AH431" s="17" t="s">
        <v>505</v>
      </c>
      <c r="AI431" s="43" t="s">
        <v>510</v>
      </c>
    </row>
    <row r="432" spans="1:36" x14ac:dyDescent="0.25">
      <c r="A432" s="129"/>
      <c r="C432" s="17">
        <f>'EWG-CCP-127 (1)'!E217</f>
        <v>9.4</v>
      </c>
      <c r="D432" s="17">
        <f>'EWG-CCP-127 (1)'!F217</f>
        <v>9.4</v>
      </c>
      <c r="E432" s="17">
        <v>0</v>
      </c>
      <c r="F432" s="17">
        <v>0</v>
      </c>
      <c r="G432" s="17">
        <v>0</v>
      </c>
      <c r="H432" s="17">
        <v>0</v>
      </c>
      <c r="I432" s="17">
        <v>0</v>
      </c>
      <c r="J432" s="17">
        <v>0</v>
      </c>
      <c r="K432" s="17">
        <f>'EWG-CCP-127 (1)'!C217</f>
        <v>13.900000000000002</v>
      </c>
      <c r="L432" s="17">
        <v>0</v>
      </c>
      <c r="M432" s="17">
        <f>'EWG-CCP-127 (1)'!D217</f>
        <v>67.300000000000011</v>
      </c>
      <c r="N432" s="17">
        <v>0</v>
      </c>
      <c r="O432" s="17">
        <v>0</v>
      </c>
      <c r="P432" s="17">
        <v>0</v>
      </c>
      <c r="Q432" s="17">
        <v>0</v>
      </c>
      <c r="R432" s="17">
        <v>0</v>
      </c>
      <c r="S432" s="41">
        <v>0</v>
      </c>
      <c r="T432" s="17">
        <v>0</v>
      </c>
      <c r="U432" s="17">
        <v>0</v>
      </c>
      <c r="V432" s="17">
        <v>0</v>
      </c>
      <c r="W432" s="17">
        <v>0</v>
      </c>
      <c r="X432" s="17">
        <v>0</v>
      </c>
      <c r="Y432" s="17">
        <v>0</v>
      </c>
      <c r="Z432" s="17">
        <v>0</v>
      </c>
      <c r="AA432" s="17">
        <v>0</v>
      </c>
      <c r="AB432" s="41">
        <v>0</v>
      </c>
      <c r="AC432" s="50">
        <f>'EWG-CCP-127 (1)'!J217</f>
        <v>38.70814</v>
      </c>
      <c r="AD432" s="42" t="s">
        <v>3</v>
      </c>
      <c r="AE432" s="43">
        <f t="shared" si="6"/>
        <v>100.00000000000001</v>
      </c>
    </row>
    <row r="433" spans="1:36" x14ac:dyDescent="0.25">
      <c r="A433" s="129"/>
      <c r="C433" s="17">
        <f>'EWG-CCP-127 (1)'!E218</f>
        <v>6.2</v>
      </c>
      <c r="D433" s="17">
        <f>'EWG-CCP-127 (1)'!F218</f>
        <v>12.6</v>
      </c>
      <c r="E433" s="17">
        <v>0</v>
      </c>
      <c r="F433" s="17">
        <v>0</v>
      </c>
      <c r="G433" s="17">
        <v>0</v>
      </c>
      <c r="H433" s="17">
        <v>0</v>
      </c>
      <c r="I433" s="17">
        <v>0</v>
      </c>
      <c r="J433" s="17">
        <v>0</v>
      </c>
      <c r="K433" s="17">
        <f>'EWG-CCP-127 (1)'!C218</f>
        <v>13.900000000000002</v>
      </c>
      <c r="L433" s="17">
        <v>0</v>
      </c>
      <c r="M433" s="17">
        <f>'EWG-CCP-127 (1)'!D218</f>
        <v>67.300000000000011</v>
      </c>
      <c r="N433" s="17">
        <v>0</v>
      </c>
      <c r="O433" s="17">
        <v>0</v>
      </c>
      <c r="P433" s="17">
        <v>0</v>
      </c>
      <c r="Q433" s="17">
        <v>0</v>
      </c>
      <c r="R433" s="17">
        <v>0</v>
      </c>
      <c r="S433" s="41">
        <v>0</v>
      </c>
      <c r="T433" s="17">
        <v>0</v>
      </c>
      <c r="U433" s="17">
        <v>0</v>
      </c>
      <c r="V433" s="17">
        <v>0</v>
      </c>
      <c r="W433" s="17">
        <v>0</v>
      </c>
      <c r="X433" s="17">
        <v>0</v>
      </c>
      <c r="Y433" s="17">
        <v>0</v>
      </c>
      <c r="Z433" s="17">
        <v>0</v>
      </c>
      <c r="AA433" s="17">
        <v>0</v>
      </c>
      <c r="AB433" s="41">
        <v>0</v>
      </c>
      <c r="AC433" s="50">
        <f>'EWG-CCP-127 (1)'!J218</f>
        <v>48.08484</v>
      </c>
      <c r="AD433" s="42" t="s">
        <v>3</v>
      </c>
      <c r="AE433" s="43">
        <f t="shared" si="6"/>
        <v>100.00000000000001</v>
      </c>
    </row>
    <row r="434" spans="1:36" x14ac:dyDescent="0.25">
      <c r="A434" s="129"/>
      <c r="C434" s="17">
        <f>'EWG-CCP-127 (1)'!E219</f>
        <v>3.1</v>
      </c>
      <c r="D434" s="17">
        <f>'EWG-CCP-127 (1)'!F219</f>
        <v>15.7</v>
      </c>
      <c r="E434" s="17">
        <v>0</v>
      </c>
      <c r="F434" s="17">
        <v>0</v>
      </c>
      <c r="G434" s="17">
        <v>0</v>
      </c>
      <c r="H434" s="17">
        <v>0</v>
      </c>
      <c r="I434" s="17">
        <v>0</v>
      </c>
      <c r="J434" s="17">
        <v>0</v>
      </c>
      <c r="K434" s="17">
        <f>'EWG-CCP-127 (1)'!C219</f>
        <v>13.900000000000002</v>
      </c>
      <c r="L434" s="17">
        <v>0</v>
      </c>
      <c r="M434" s="17">
        <f>'EWG-CCP-127 (1)'!D219</f>
        <v>67.300000000000011</v>
      </c>
      <c r="N434" s="17">
        <v>0</v>
      </c>
      <c r="O434" s="17">
        <v>0</v>
      </c>
      <c r="P434" s="17">
        <v>0</v>
      </c>
      <c r="Q434" s="17">
        <v>0</v>
      </c>
      <c r="R434" s="17">
        <v>0</v>
      </c>
      <c r="S434" s="41">
        <v>0</v>
      </c>
      <c r="T434" s="17">
        <v>0</v>
      </c>
      <c r="U434" s="17">
        <v>0</v>
      </c>
      <c r="V434" s="17">
        <v>0</v>
      </c>
      <c r="W434" s="17">
        <v>0</v>
      </c>
      <c r="X434" s="17">
        <v>0</v>
      </c>
      <c r="Y434" s="17">
        <v>0</v>
      </c>
      <c r="Z434" s="17">
        <v>0</v>
      </c>
      <c r="AA434" s="17">
        <v>0</v>
      </c>
      <c r="AB434" s="41">
        <v>0</v>
      </c>
      <c r="AC434" s="50">
        <f>'EWG-CCP-127 (1)'!J219</f>
        <v>51.632779999999997</v>
      </c>
      <c r="AD434" s="42" t="s">
        <v>3</v>
      </c>
      <c r="AE434" s="43">
        <f t="shared" si="6"/>
        <v>100.00000000000001</v>
      </c>
    </row>
    <row r="435" spans="1:36" x14ac:dyDescent="0.25">
      <c r="A435" s="129"/>
      <c r="C435" s="17">
        <f>'EWG-CCP-127 (1)'!E220</f>
        <v>0</v>
      </c>
      <c r="D435" s="17">
        <f>'EWG-CCP-127 (1)'!F220</f>
        <v>18.8</v>
      </c>
      <c r="E435" s="17">
        <v>0</v>
      </c>
      <c r="F435" s="17">
        <v>0</v>
      </c>
      <c r="G435" s="17">
        <v>0</v>
      </c>
      <c r="H435" s="17">
        <v>0</v>
      </c>
      <c r="I435" s="17">
        <v>0</v>
      </c>
      <c r="J435" s="17">
        <v>0</v>
      </c>
      <c r="K435" s="17">
        <f>'EWG-CCP-127 (1)'!C220</f>
        <v>13.900000000000002</v>
      </c>
      <c r="L435" s="17">
        <v>0</v>
      </c>
      <c r="M435" s="17">
        <f>'EWG-CCP-127 (1)'!D220</f>
        <v>67.300000000000011</v>
      </c>
      <c r="N435" s="17">
        <v>0</v>
      </c>
      <c r="O435" s="17">
        <v>0</v>
      </c>
      <c r="P435" s="17">
        <v>0</v>
      </c>
      <c r="Q435" s="17">
        <v>0</v>
      </c>
      <c r="R435" s="17">
        <v>0</v>
      </c>
      <c r="S435" s="41">
        <v>0</v>
      </c>
      <c r="T435" s="17">
        <v>0</v>
      </c>
      <c r="U435" s="17">
        <v>0</v>
      </c>
      <c r="V435" s="17">
        <v>0</v>
      </c>
      <c r="W435" s="17">
        <v>0</v>
      </c>
      <c r="X435" s="17">
        <v>0</v>
      </c>
      <c r="Y435" s="17">
        <v>0</v>
      </c>
      <c r="Z435" s="17">
        <v>0</v>
      </c>
      <c r="AA435" s="17">
        <v>0</v>
      </c>
      <c r="AB435" s="41">
        <v>0</v>
      </c>
      <c r="AC435" s="50">
        <f>'EWG-CCP-127 (1)'!J220</f>
        <v>66.099080000000001</v>
      </c>
      <c r="AD435" s="42" t="s">
        <v>3</v>
      </c>
      <c r="AE435" s="43">
        <f t="shared" si="6"/>
        <v>100.00000000000001</v>
      </c>
    </row>
    <row r="436" spans="1:36" x14ac:dyDescent="0.25">
      <c r="A436" s="129"/>
      <c r="C436" s="17">
        <f>'EWG-CCP-127 (1)'!E221</f>
        <v>0</v>
      </c>
      <c r="D436" s="17">
        <f>'EWG-CCP-127 (1)'!F221</f>
        <v>13.900000000000002</v>
      </c>
      <c r="E436" s="17">
        <v>0</v>
      </c>
      <c r="F436" s="17">
        <v>0</v>
      </c>
      <c r="G436" s="17">
        <v>0</v>
      </c>
      <c r="H436" s="17">
        <v>0</v>
      </c>
      <c r="I436" s="17">
        <v>0</v>
      </c>
      <c r="J436" s="17">
        <v>0</v>
      </c>
      <c r="K436" s="17">
        <f>'EWG-CCP-127 (1)'!C221</f>
        <v>18.8</v>
      </c>
      <c r="L436" s="17">
        <v>0</v>
      </c>
      <c r="M436" s="17">
        <f>'EWG-CCP-127 (1)'!D221</f>
        <v>67.300000000000011</v>
      </c>
      <c r="N436" s="17">
        <v>0</v>
      </c>
      <c r="O436" s="17">
        <v>0</v>
      </c>
      <c r="P436" s="17">
        <v>0</v>
      </c>
      <c r="Q436" s="17">
        <v>0</v>
      </c>
      <c r="R436" s="17">
        <v>0</v>
      </c>
      <c r="S436" s="41">
        <v>0</v>
      </c>
      <c r="T436" s="17">
        <v>0</v>
      </c>
      <c r="U436" s="17">
        <v>0</v>
      </c>
      <c r="V436" s="17">
        <v>0</v>
      </c>
      <c r="W436" s="17">
        <v>0</v>
      </c>
      <c r="X436" s="17">
        <v>0</v>
      </c>
      <c r="Y436" s="17">
        <v>0</v>
      </c>
      <c r="Z436" s="17">
        <v>0</v>
      </c>
      <c r="AA436" s="17">
        <v>0</v>
      </c>
      <c r="AB436" s="41">
        <v>0</v>
      </c>
      <c r="AC436" s="50">
        <f>'EWG-CCP-127 (1)'!J221</f>
        <v>69.942679999999996</v>
      </c>
      <c r="AD436" s="42" t="s">
        <v>3</v>
      </c>
      <c r="AE436" s="43">
        <f t="shared" si="6"/>
        <v>100.00000000000001</v>
      </c>
    </row>
    <row r="437" spans="1:36" x14ac:dyDescent="0.25">
      <c r="A437" s="129"/>
      <c r="C437" s="17">
        <f>'EWG-CCP-127 (1)'!E222</f>
        <v>2.3000000000000007</v>
      </c>
      <c r="D437" s="17">
        <f>'EWG-CCP-127 (1)'!F222</f>
        <v>11.600000000000001</v>
      </c>
      <c r="E437" s="17">
        <v>0</v>
      </c>
      <c r="F437" s="17">
        <v>0</v>
      </c>
      <c r="G437" s="17">
        <v>0</v>
      </c>
      <c r="H437" s="17">
        <v>0</v>
      </c>
      <c r="I437" s="17">
        <v>0</v>
      </c>
      <c r="J437" s="17">
        <v>0</v>
      </c>
      <c r="K437" s="17">
        <f>'EWG-CCP-127 (1)'!C222</f>
        <v>18.8</v>
      </c>
      <c r="L437" s="17">
        <v>0</v>
      </c>
      <c r="M437" s="17">
        <f>'EWG-CCP-127 (1)'!D222</f>
        <v>67.300000000000011</v>
      </c>
      <c r="N437" s="17">
        <v>0</v>
      </c>
      <c r="O437" s="17">
        <v>0</v>
      </c>
      <c r="P437" s="17">
        <v>0</v>
      </c>
      <c r="Q437" s="17">
        <v>0</v>
      </c>
      <c r="R437" s="17">
        <v>0</v>
      </c>
      <c r="S437" s="41">
        <v>0</v>
      </c>
      <c r="T437" s="17">
        <v>0</v>
      </c>
      <c r="U437" s="17">
        <v>0</v>
      </c>
      <c r="V437" s="17">
        <v>0</v>
      </c>
      <c r="W437" s="17">
        <v>0</v>
      </c>
      <c r="X437" s="17">
        <v>0</v>
      </c>
      <c r="Y437" s="17">
        <v>0</v>
      </c>
      <c r="Z437" s="17">
        <v>0</v>
      </c>
      <c r="AA437" s="17">
        <v>0</v>
      </c>
      <c r="AB437" s="41">
        <v>0</v>
      </c>
      <c r="AC437" s="50">
        <f>'EWG-CCP-127 (1)'!J222</f>
        <v>69.942679999999996</v>
      </c>
      <c r="AD437" s="42" t="s">
        <v>3</v>
      </c>
      <c r="AE437" s="43">
        <f t="shared" si="6"/>
        <v>100.00000000000001</v>
      </c>
    </row>
    <row r="438" spans="1:36" x14ac:dyDescent="0.25">
      <c r="A438" s="129"/>
      <c r="C438" s="17">
        <f>'EWG-CCP-127 (1)'!E223</f>
        <v>4.6000000000000014</v>
      </c>
      <c r="D438" s="17">
        <f>'EWG-CCP-127 (1)'!F223</f>
        <v>9.3000000000000007</v>
      </c>
      <c r="E438" s="17">
        <v>0</v>
      </c>
      <c r="F438" s="17">
        <v>0</v>
      </c>
      <c r="G438" s="17">
        <v>0</v>
      </c>
      <c r="H438" s="17">
        <v>0</v>
      </c>
      <c r="I438" s="17">
        <v>0</v>
      </c>
      <c r="J438" s="17">
        <v>0</v>
      </c>
      <c r="K438" s="17">
        <f>'EWG-CCP-127 (1)'!C223</f>
        <v>18.8</v>
      </c>
      <c r="L438" s="17">
        <v>0</v>
      </c>
      <c r="M438" s="17">
        <f>'EWG-CCP-127 (1)'!D223</f>
        <v>67.300000000000011</v>
      </c>
      <c r="N438" s="17">
        <v>0</v>
      </c>
      <c r="O438" s="17">
        <v>0</v>
      </c>
      <c r="P438" s="17">
        <v>0</v>
      </c>
      <c r="Q438" s="17">
        <v>0</v>
      </c>
      <c r="R438" s="17">
        <v>0</v>
      </c>
      <c r="S438" s="41">
        <v>0</v>
      </c>
      <c r="T438" s="17">
        <v>0</v>
      </c>
      <c r="U438" s="17">
        <v>0</v>
      </c>
      <c r="V438" s="17">
        <v>0</v>
      </c>
      <c r="W438" s="17">
        <v>0</v>
      </c>
      <c r="X438" s="17">
        <v>0</v>
      </c>
      <c r="Y438" s="17">
        <v>0</v>
      </c>
      <c r="Z438" s="17">
        <v>0</v>
      </c>
      <c r="AA438" s="17">
        <v>0</v>
      </c>
      <c r="AB438" s="41">
        <v>0</v>
      </c>
      <c r="AC438" s="50">
        <f>'EWG-CCP-127 (1)'!J223</f>
        <v>66.711519999999993</v>
      </c>
      <c r="AD438" s="42" t="s">
        <v>3</v>
      </c>
      <c r="AE438" s="43">
        <f t="shared" si="6"/>
        <v>100.00000000000001</v>
      </c>
    </row>
    <row r="439" spans="1:36" x14ac:dyDescent="0.25">
      <c r="A439" s="129"/>
      <c r="C439" s="17">
        <f>'EWG-CCP-127 (1)'!E224</f>
        <v>7.0000000000000009</v>
      </c>
      <c r="D439" s="17">
        <f>'EWG-CCP-127 (1)'!F224</f>
        <v>6.9</v>
      </c>
      <c r="E439" s="17">
        <v>0</v>
      </c>
      <c r="F439" s="17">
        <v>0</v>
      </c>
      <c r="G439" s="17">
        <v>0</v>
      </c>
      <c r="H439" s="17">
        <v>0</v>
      </c>
      <c r="I439" s="17">
        <v>0</v>
      </c>
      <c r="J439" s="17">
        <v>0</v>
      </c>
      <c r="K439" s="17">
        <f>'EWG-CCP-127 (1)'!C224</f>
        <v>18.8</v>
      </c>
      <c r="L439" s="17">
        <v>0</v>
      </c>
      <c r="M439" s="17">
        <f>'EWG-CCP-127 (1)'!D224</f>
        <v>67.300000000000011</v>
      </c>
      <c r="N439" s="17">
        <v>0</v>
      </c>
      <c r="O439" s="17">
        <v>0</v>
      </c>
      <c r="P439" s="17">
        <v>0</v>
      </c>
      <c r="Q439" s="17">
        <v>0</v>
      </c>
      <c r="R439" s="17">
        <v>0</v>
      </c>
      <c r="S439" s="41">
        <v>0</v>
      </c>
      <c r="T439" s="17">
        <v>0</v>
      </c>
      <c r="U439" s="17">
        <v>0</v>
      </c>
      <c r="V439" s="17">
        <v>0</v>
      </c>
      <c r="W439" s="17">
        <v>0</v>
      </c>
      <c r="X439" s="17">
        <v>0</v>
      </c>
      <c r="Y439" s="17">
        <v>0</v>
      </c>
      <c r="Z439" s="17">
        <v>0</v>
      </c>
      <c r="AA439" s="17">
        <v>0</v>
      </c>
      <c r="AB439" s="41">
        <v>0</v>
      </c>
      <c r="AC439" s="50">
        <f>'EWG-CCP-127 (1)'!J224</f>
        <v>62.867919999999998</v>
      </c>
      <c r="AD439" s="42" t="s">
        <v>3</v>
      </c>
      <c r="AE439" s="43">
        <f t="shared" si="6"/>
        <v>100.00000000000001</v>
      </c>
    </row>
    <row r="440" spans="1:36" x14ac:dyDescent="0.25">
      <c r="A440" s="129"/>
      <c r="C440" s="17">
        <f>'EWG-CCP-127 (1)'!E225</f>
        <v>9.3000000000000007</v>
      </c>
      <c r="D440" s="17">
        <f>'EWG-CCP-127 (1)'!F225</f>
        <v>4.5999999999999996</v>
      </c>
      <c r="E440" s="17">
        <v>0</v>
      </c>
      <c r="F440" s="17">
        <v>0</v>
      </c>
      <c r="G440" s="17">
        <v>0</v>
      </c>
      <c r="H440" s="17">
        <v>0</v>
      </c>
      <c r="I440" s="17">
        <v>0</v>
      </c>
      <c r="J440" s="17">
        <v>0</v>
      </c>
      <c r="K440" s="17">
        <f>'EWG-CCP-127 (1)'!C225</f>
        <v>18.8</v>
      </c>
      <c r="L440" s="17">
        <v>0</v>
      </c>
      <c r="M440" s="17">
        <f>'EWG-CCP-127 (1)'!D225</f>
        <v>67.300000000000011</v>
      </c>
      <c r="N440" s="17">
        <v>0</v>
      </c>
      <c r="O440" s="17">
        <v>0</v>
      </c>
      <c r="P440" s="17">
        <v>0</v>
      </c>
      <c r="Q440" s="17">
        <v>0</v>
      </c>
      <c r="R440" s="17">
        <v>0</v>
      </c>
      <c r="S440" s="41">
        <v>0</v>
      </c>
      <c r="T440" s="17">
        <v>0</v>
      </c>
      <c r="U440" s="17">
        <v>0</v>
      </c>
      <c r="V440" s="17">
        <v>0</v>
      </c>
      <c r="W440" s="17">
        <v>0</v>
      </c>
      <c r="X440" s="17">
        <v>0</v>
      </c>
      <c r="Y440" s="17">
        <v>0</v>
      </c>
      <c r="Z440" s="17">
        <v>0</v>
      </c>
      <c r="AA440" s="17">
        <v>0</v>
      </c>
      <c r="AB440" s="41">
        <v>0</v>
      </c>
      <c r="AC440" s="50">
        <f>'EWG-CCP-127 (1)'!J225</f>
        <v>58.39076</v>
      </c>
      <c r="AD440" s="42" t="s">
        <v>3</v>
      </c>
      <c r="AE440" s="43">
        <f t="shared" si="6"/>
        <v>100.00000000000001</v>
      </c>
    </row>
    <row r="441" spans="1:36" s="1" customFormat="1" x14ac:dyDescent="0.25">
      <c r="A441" s="129"/>
      <c r="B441" s="51"/>
      <c r="C441" s="1">
        <f>'EWG-CCP-127 (1)'!E226</f>
        <v>11.600000000000001</v>
      </c>
      <c r="D441" s="1">
        <f>'EWG-CCP-127 (1)'!F226</f>
        <v>2.2999999999999998</v>
      </c>
      <c r="E441" s="1">
        <v>0</v>
      </c>
      <c r="F441" s="1">
        <v>0</v>
      </c>
      <c r="G441" s="1">
        <v>0</v>
      </c>
      <c r="H441" s="1">
        <v>0</v>
      </c>
      <c r="I441" s="1">
        <v>0</v>
      </c>
      <c r="J441" s="1">
        <v>0</v>
      </c>
      <c r="K441" s="1">
        <f>'EWG-CCP-127 (1)'!C226</f>
        <v>18.8</v>
      </c>
      <c r="L441" s="1">
        <v>0</v>
      </c>
      <c r="M441" s="1">
        <f>'EWG-CCP-127 (1)'!D226</f>
        <v>67.300000000000011</v>
      </c>
      <c r="N441" s="1">
        <v>0</v>
      </c>
      <c r="O441" s="1">
        <v>0</v>
      </c>
      <c r="P441" s="1">
        <v>0</v>
      </c>
      <c r="Q441" s="1">
        <v>0</v>
      </c>
      <c r="R441" s="1">
        <v>0</v>
      </c>
      <c r="S441" s="45">
        <v>0</v>
      </c>
      <c r="T441" s="1">
        <v>0</v>
      </c>
      <c r="U441" s="1">
        <v>0</v>
      </c>
      <c r="V441" s="1">
        <v>0</v>
      </c>
      <c r="W441" s="1">
        <v>0</v>
      </c>
      <c r="X441" s="1">
        <v>0</v>
      </c>
      <c r="Y441" s="1">
        <v>0</v>
      </c>
      <c r="Z441" s="1">
        <v>0</v>
      </c>
      <c r="AA441" s="1">
        <v>0</v>
      </c>
      <c r="AB441" s="45">
        <v>0</v>
      </c>
      <c r="AC441" s="52">
        <f>'EWG-CCP-127 (1)'!J226</f>
        <v>51.316000000000003</v>
      </c>
      <c r="AD441" s="42" t="s">
        <v>3</v>
      </c>
      <c r="AE441" s="43">
        <f t="shared" si="6"/>
        <v>100.00000000000001</v>
      </c>
      <c r="AI441" s="46"/>
      <c r="AJ441" s="47"/>
    </row>
    <row r="442" spans="1:36" x14ac:dyDescent="0.25">
      <c r="A442" s="129" t="s">
        <v>287</v>
      </c>
      <c r="B442" s="49" t="s">
        <v>285</v>
      </c>
      <c r="C442" s="17">
        <v>0</v>
      </c>
      <c r="D442" s="17">
        <v>5.5</v>
      </c>
      <c r="E442" s="17">
        <v>11.22</v>
      </c>
      <c r="F442" s="17">
        <v>0</v>
      </c>
      <c r="G442" s="17">
        <v>0</v>
      </c>
      <c r="H442" s="17">
        <v>0</v>
      </c>
      <c r="I442" s="17">
        <v>0</v>
      </c>
      <c r="J442" s="17">
        <v>0</v>
      </c>
      <c r="K442" s="17">
        <v>16.23</v>
      </c>
      <c r="L442" s="17">
        <v>0</v>
      </c>
      <c r="M442" s="17">
        <v>67.05</v>
      </c>
      <c r="N442" s="17">
        <v>0</v>
      </c>
      <c r="O442" s="17">
        <v>0</v>
      </c>
      <c r="P442" s="17">
        <v>0</v>
      </c>
      <c r="Q442" s="17">
        <v>0</v>
      </c>
      <c r="R442" s="17">
        <v>0</v>
      </c>
      <c r="S442" s="41">
        <v>0</v>
      </c>
      <c r="T442" s="17">
        <v>0</v>
      </c>
      <c r="U442" s="17">
        <v>0</v>
      </c>
      <c r="V442" s="17">
        <v>0</v>
      </c>
      <c r="W442" s="17">
        <v>0</v>
      </c>
      <c r="X442" s="17">
        <v>0</v>
      </c>
      <c r="Y442" s="17">
        <v>0</v>
      </c>
      <c r="Z442" s="17">
        <v>0</v>
      </c>
      <c r="AA442" s="17">
        <v>0</v>
      </c>
      <c r="AB442" s="41">
        <v>0</v>
      </c>
      <c r="AC442" s="50">
        <v>64</v>
      </c>
      <c r="AD442" s="42" t="s">
        <v>3</v>
      </c>
      <c r="AE442" s="43">
        <f t="shared" si="6"/>
        <v>100</v>
      </c>
      <c r="AF442" s="17" t="s">
        <v>506</v>
      </c>
      <c r="AI442" s="43" t="s">
        <v>510</v>
      </c>
    </row>
    <row r="443" spans="1:36" ht="69" customHeight="1" x14ac:dyDescent="0.25">
      <c r="A443" s="129"/>
      <c r="B443" s="49" t="s">
        <v>286</v>
      </c>
      <c r="C443" s="17">
        <v>1.54</v>
      </c>
      <c r="D443" s="17">
        <v>4.03</v>
      </c>
      <c r="E443" s="17">
        <v>11.69</v>
      </c>
      <c r="F443" s="17">
        <v>0</v>
      </c>
      <c r="G443" s="17">
        <v>0</v>
      </c>
      <c r="H443" s="17">
        <v>0</v>
      </c>
      <c r="I443" s="17">
        <v>0</v>
      </c>
      <c r="J443" s="17">
        <v>0</v>
      </c>
      <c r="K443" s="17">
        <v>16.850000000000001</v>
      </c>
      <c r="L443" s="17">
        <v>0</v>
      </c>
      <c r="M443" s="17">
        <v>65.89</v>
      </c>
      <c r="N443" s="17">
        <v>0</v>
      </c>
      <c r="O443" s="17">
        <v>0</v>
      </c>
      <c r="P443" s="17">
        <v>0</v>
      </c>
      <c r="Q443" s="17">
        <v>0</v>
      </c>
      <c r="R443" s="17">
        <v>0</v>
      </c>
      <c r="S443" s="41">
        <v>0</v>
      </c>
      <c r="T443" s="17">
        <v>0</v>
      </c>
      <c r="U443" s="17">
        <v>0</v>
      </c>
      <c r="V443" s="17">
        <v>0</v>
      </c>
      <c r="W443" s="17">
        <v>0</v>
      </c>
      <c r="X443" s="17">
        <v>0</v>
      </c>
      <c r="Y443" s="17">
        <v>0</v>
      </c>
      <c r="Z443" s="17">
        <v>0</v>
      </c>
      <c r="AA443" s="17">
        <v>0</v>
      </c>
      <c r="AB443" s="41">
        <v>0</v>
      </c>
      <c r="AC443" s="50">
        <v>72</v>
      </c>
      <c r="AD443" s="42" t="s">
        <v>3</v>
      </c>
      <c r="AE443" s="43">
        <f t="shared" si="6"/>
        <v>100</v>
      </c>
    </row>
    <row r="444" spans="1:36" x14ac:dyDescent="0.25">
      <c r="A444" s="129" t="s">
        <v>292</v>
      </c>
      <c r="B444" s="49" t="s">
        <v>288</v>
      </c>
      <c r="C444" s="17">
        <v>0</v>
      </c>
      <c r="D444" s="17">
        <v>18.04</v>
      </c>
      <c r="E444" s="17">
        <v>0</v>
      </c>
      <c r="F444" s="17">
        <v>0</v>
      </c>
      <c r="G444" s="17">
        <v>0</v>
      </c>
      <c r="H444" s="17">
        <v>0</v>
      </c>
      <c r="I444" s="17">
        <v>0</v>
      </c>
      <c r="J444" s="17">
        <v>0</v>
      </c>
      <c r="K444" s="17">
        <v>14.23</v>
      </c>
      <c r="L444" s="17">
        <v>0</v>
      </c>
      <c r="M444" s="17">
        <v>67.73</v>
      </c>
      <c r="N444" s="17">
        <v>0</v>
      </c>
      <c r="O444" s="17">
        <v>0</v>
      </c>
      <c r="P444" s="17">
        <v>0</v>
      </c>
      <c r="Q444" s="17">
        <v>0</v>
      </c>
      <c r="R444" s="17">
        <v>0</v>
      </c>
      <c r="S444" s="41">
        <v>0</v>
      </c>
      <c r="T444" s="17">
        <v>0</v>
      </c>
      <c r="U444" s="17">
        <v>0</v>
      </c>
      <c r="V444" s="17">
        <v>0</v>
      </c>
      <c r="W444" s="17">
        <v>0</v>
      </c>
      <c r="X444" s="17">
        <v>0</v>
      </c>
      <c r="Y444" s="17">
        <v>0</v>
      </c>
      <c r="Z444" s="17">
        <v>0</v>
      </c>
      <c r="AA444" s="17">
        <v>0</v>
      </c>
      <c r="AB444" s="41">
        <v>0</v>
      </c>
      <c r="AC444" s="50">
        <v>73</v>
      </c>
      <c r="AD444" s="42" t="s">
        <v>3</v>
      </c>
      <c r="AE444" s="43">
        <f t="shared" si="6"/>
        <v>100</v>
      </c>
    </row>
    <row r="445" spans="1:36" x14ac:dyDescent="0.25">
      <c r="A445" s="129"/>
      <c r="B445" s="49" t="s">
        <v>289</v>
      </c>
      <c r="C445" s="17">
        <v>4.13</v>
      </c>
      <c r="D445" s="17">
        <v>17.3</v>
      </c>
      <c r="E445" s="17">
        <v>0</v>
      </c>
      <c r="F445" s="17">
        <v>0</v>
      </c>
      <c r="G445" s="17">
        <v>0</v>
      </c>
      <c r="H445" s="17">
        <v>0</v>
      </c>
      <c r="I445" s="17">
        <v>0</v>
      </c>
      <c r="J445" s="17">
        <v>0</v>
      </c>
      <c r="K445" s="17">
        <v>13.64</v>
      </c>
      <c r="L445" s="17">
        <v>0</v>
      </c>
      <c r="M445" s="17">
        <v>64.930000000000007</v>
      </c>
      <c r="N445" s="17">
        <v>0</v>
      </c>
      <c r="O445" s="17">
        <v>0</v>
      </c>
      <c r="P445" s="17">
        <v>0</v>
      </c>
      <c r="Q445" s="17">
        <v>0</v>
      </c>
      <c r="R445" s="17">
        <v>0</v>
      </c>
      <c r="S445" s="41">
        <v>0</v>
      </c>
      <c r="T445" s="17">
        <v>0</v>
      </c>
      <c r="U445" s="17">
        <v>0</v>
      </c>
      <c r="V445" s="17">
        <v>0</v>
      </c>
      <c r="W445" s="17">
        <v>0</v>
      </c>
      <c r="X445" s="17">
        <v>0</v>
      </c>
      <c r="Y445" s="17">
        <v>0</v>
      </c>
      <c r="Z445" s="17">
        <v>0</v>
      </c>
      <c r="AA445" s="17">
        <v>0</v>
      </c>
      <c r="AB445" s="41">
        <v>0</v>
      </c>
      <c r="AC445" s="50">
        <v>52</v>
      </c>
      <c r="AD445" s="50" t="s">
        <v>3</v>
      </c>
      <c r="AE445" s="43">
        <f t="shared" si="6"/>
        <v>100</v>
      </c>
    </row>
    <row r="446" spans="1:36" x14ac:dyDescent="0.25">
      <c r="A446" s="129"/>
      <c r="B446" s="49" t="s">
        <v>290</v>
      </c>
      <c r="C446" s="17">
        <v>3.89</v>
      </c>
      <c r="D446" s="17">
        <v>16.29</v>
      </c>
      <c r="E446" s="17">
        <v>5.81</v>
      </c>
      <c r="F446" s="17">
        <v>0</v>
      </c>
      <c r="G446" s="17">
        <v>0</v>
      </c>
      <c r="H446" s="17">
        <v>0</v>
      </c>
      <c r="I446" s="17">
        <v>0</v>
      </c>
      <c r="J446" s="17">
        <v>0</v>
      </c>
      <c r="K446" s="17">
        <v>12.85</v>
      </c>
      <c r="L446" s="17">
        <v>0</v>
      </c>
      <c r="M446" s="17">
        <v>61.16</v>
      </c>
      <c r="N446" s="17">
        <v>0</v>
      </c>
      <c r="O446" s="17">
        <v>0</v>
      </c>
      <c r="P446" s="17">
        <v>0</v>
      </c>
      <c r="Q446" s="17">
        <v>0</v>
      </c>
      <c r="R446" s="17">
        <v>0</v>
      </c>
      <c r="S446" s="41">
        <v>0</v>
      </c>
      <c r="T446" s="17">
        <v>0</v>
      </c>
      <c r="U446" s="17">
        <v>0</v>
      </c>
      <c r="V446" s="17">
        <v>0</v>
      </c>
      <c r="W446" s="17">
        <v>0</v>
      </c>
      <c r="X446" s="17">
        <v>0</v>
      </c>
      <c r="Y446" s="17">
        <v>0</v>
      </c>
      <c r="Z446" s="17">
        <v>0</v>
      </c>
      <c r="AA446" s="17">
        <v>0</v>
      </c>
      <c r="AB446" s="41">
        <v>0</v>
      </c>
      <c r="AC446" s="50">
        <v>51</v>
      </c>
      <c r="AD446" s="50" t="s">
        <v>3</v>
      </c>
      <c r="AE446" s="43">
        <f t="shared" si="6"/>
        <v>100</v>
      </c>
    </row>
    <row r="447" spans="1:36" s="1" customFormat="1" x14ac:dyDescent="0.25">
      <c r="A447" s="129"/>
      <c r="B447" s="51" t="s">
        <v>291</v>
      </c>
      <c r="C447" s="1">
        <v>3.82</v>
      </c>
      <c r="D447" s="1">
        <v>16.010000000000002</v>
      </c>
      <c r="E447" s="1">
        <v>5.71</v>
      </c>
      <c r="F447" s="1">
        <v>0</v>
      </c>
      <c r="G447" s="1">
        <v>0</v>
      </c>
      <c r="H447" s="1">
        <v>0</v>
      </c>
      <c r="I447" s="1">
        <v>0</v>
      </c>
      <c r="J447" s="1">
        <v>0</v>
      </c>
      <c r="K447" s="1">
        <v>12.63</v>
      </c>
      <c r="L447" s="1">
        <v>0</v>
      </c>
      <c r="M447" s="1">
        <v>60.12</v>
      </c>
      <c r="N447" s="1">
        <v>0</v>
      </c>
      <c r="O447" s="1">
        <v>0</v>
      </c>
      <c r="P447" s="1">
        <v>0</v>
      </c>
      <c r="Q447" s="1">
        <v>1.71</v>
      </c>
      <c r="R447" s="1">
        <v>0</v>
      </c>
      <c r="S447" s="45">
        <v>0</v>
      </c>
      <c r="T447" s="1">
        <v>0</v>
      </c>
      <c r="U447" s="1">
        <v>0</v>
      </c>
      <c r="V447" s="1">
        <v>0</v>
      </c>
      <c r="W447" s="1">
        <v>0</v>
      </c>
      <c r="X447" s="1">
        <v>0</v>
      </c>
      <c r="Y447" s="1">
        <v>0</v>
      </c>
      <c r="Z447" s="1">
        <v>0</v>
      </c>
      <c r="AA447" s="1">
        <v>0</v>
      </c>
      <c r="AB447" s="45">
        <v>0</v>
      </c>
      <c r="AC447" s="52">
        <v>47</v>
      </c>
      <c r="AD447" s="50" t="s">
        <v>3</v>
      </c>
      <c r="AE447" s="43">
        <f t="shared" si="6"/>
        <v>99.999999999999986</v>
      </c>
      <c r="AI447" s="46"/>
      <c r="AJ447" s="47"/>
    </row>
    <row r="448" spans="1:36" ht="31.5" x14ac:dyDescent="0.25">
      <c r="A448" s="129" t="s">
        <v>294</v>
      </c>
      <c r="B448" s="49" t="s">
        <v>82</v>
      </c>
      <c r="C448" s="17">
        <v>0</v>
      </c>
      <c r="D448" s="17">
        <v>20</v>
      </c>
      <c r="E448" s="17">
        <v>0</v>
      </c>
      <c r="F448" s="17">
        <v>0</v>
      </c>
      <c r="G448" s="17">
        <v>0</v>
      </c>
      <c r="H448" s="17">
        <v>0</v>
      </c>
      <c r="I448" s="17">
        <v>60</v>
      </c>
      <c r="J448" s="17">
        <v>0</v>
      </c>
      <c r="K448" s="17">
        <v>0</v>
      </c>
      <c r="L448" s="17">
        <v>0</v>
      </c>
      <c r="M448" s="17">
        <v>20</v>
      </c>
      <c r="N448" s="17">
        <v>0</v>
      </c>
      <c r="O448" s="17">
        <v>0</v>
      </c>
      <c r="P448" s="17">
        <v>0</v>
      </c>
      <c r="Q448" s="17">
        <v>0</v>
      </c>
      <c r="R448" s="17">
        <v>0</v>
      </c>
      <c r="S448" s="41">
        <v>0</v>
      </c>
      <c r="T448" s="17">
        <v>0</v>
      </c>
      <c r="U448" s="17">
        <v>0</v>
      </c>
      <c r="V448" s="17">
        <v>0</v>
      </c>
      <c r="W448" s="17">
        <v>0</v>
      </c>
      <c r="X448" s="17">
        <v>0</v>
      </c>
      <c r="Y448" s="17">
        <v>0</v>
      </c>
      <c r="Z448" s="17">
        <v>0</v>
      </c>
      <c r="AA448" s="17">
        <v>0</v>
      </c>
      <c r="AB448" s="41">
        <v>0</v>
      </c>
      <c r="AC448" s="50">
        <v>54.8</v>
      </c>
      <c r="AD448" s="50" t="s">
        <v>3</v>
      </c>
      <c r="AE448" s="43">
        <f t="shared" si="6"/>
        <v>100</v>
      </c>
      <c r="AF448" s="17" t="s">
        <v>506</v>
      </c>
      <c r="AG448" s="53" t="s">
        <v>525</v>
      </c>
    </row>
    <row r="449" spans="1:36" x14ac:dyDescent="0.25">
      <c r="A449" s="129"/>
      <c r="B449" s="49" t="s">
        <v>83</v>
      </c>
      <c r="C449" s="17">
        <v>0</v>
      </c>
      <c r="D449" s="17">
        <v>20</v>
      </c>
      <c r="E449" s="17">
        <v>0</v>
      </c>
      <c r="F449" s="17">
        <v>0</v>
      </c>
      <c r="G449" s="17">
        <v>0</v>
      </c>
      <c r="H449" s="17">
        <v>0</v>
      </c>
      <c r="I449" s="17">
        <v>0</v>
      </c>
      <c r="J449" s="17">
        <v>0</v>
      </c>
      <c r="K449" s="17">
        <v>60</v>
      </c>
      <c r="L449" s="17">
        <v>0</v>
      </c>
      <c r="M449" s="17">
        <v>20</v>
      </c>
      <c r="N449" s="17">
        <v>0</v>
      </c>
      <c r="O449" s="17">
        <v>0</v>
      </c>
      <c r="P449" s="17">
        <v>0</v>
      </c>
      <c r="Q449" s="17">
        <v>0</v>
      </c>
      <c r="R449" s="17">
        <v>0</v>
      </c>
      <c r="S449" s="41">
        <v>0</v>
      </c>
      <c r="T449" s="17">
        <v>0</v>
      </c>
      <c r="U449" s="17">
        <v>0</v>
      </c>
      <c r="V449" s="17">
        <v>0</v>
      </c>
      <c r="W449" s="17">
        <v>0</v>
      </c>
      <c r="X449" s="17">
        <v>0</v>
      </c>
      <c r="Y449" s="17">
        <v>0</v>
      </c>
      <c r="Z449" s="17">
        <v>0</v>
      </c>
      <c r="AA449" s="17">
        <v>0</v>
      </c>
      <c r="AB449" s="41">
        <v>0</v>
      </c>
      <c r="AC449" s="50">
        <v>74.900000000000006</v>
      </c>
      <c r="AD449" s="50" t="s">
        <v>3</v>
      </c>
      <c r="AE449" s="43">
        <f t="shared" si="6"/>
        <v>100</v>
      </c>
    </row>
    <row r="450" spans="1:36" s="1" customFormat="1" x14ac:dyDescent="0.25">
      <c r="A450" s="136"/>
      <c r="B450" s="51" t="s">
        <v>293</v>
      </c>
      <c r="C450" s="1">
        <v>0</v>
      </c>
      <c r="D450" s="1">
        <v>20</v>
      </c>
      <c r="E450" s="1">
        <v>0</v>
      </c>
      <c r="F450" s="1">
        <v>0</v>
      </c>
      <c r="G450" s="1">
        <v>0</v>
      </c>
      <c r="H450" s="1">
        <v>60</v>
      </c>
      <c r="I450" s="1">
        <v>0</v>
      </c>
      <c r="J450" s="1">
        <v>0</v>
      </c>
      <c r="K450" s="1">
        <v>0</v>
      </c>
      <c r="L450" s="1">
        <v>0</v>
      </c>
      <c r="M450" s="1">
        <v>20</v>
      </c>
      <c r="N450" s="1">
        <v>0</v>
      </c>
      <c r="O450" s="1">
        <v>0</v>
      </c>
      <c r="P450" s="1">
        <v>0</v>
      </c>
      <c r="Q450" s="1">
        <v>0</v>
      </c>
      <c r="R450" s="1">
        <v>0</v>
      </c>
      <c r="S450" s="45">
        <v>0</v>
      </c>
      <c r="T450" s="1">
        <v>0</v>
      </c>
      <c r="U450" s="1">
        <v>0</v>
      </c>
      <c r="V450" s="1">
        <v>0</v>
      </c>
      <c r="W450" s="1">
        <v>0</v>
      </c>
      <c r="X450" s="1">
        <v>0</v>
      </c>
      <c r="Y450" s="1">
        <v>0</v>
      </c>
      <c r="Z450" s="1">
        <v>0</v>
      </c>
      <c r="AA450" s="1">
        <v>0</v>
      </c>
      <c r="AB450" s="45">
        <v>0</v>
      </c>
      <c r="AC450" s="52">
        <v>75.5</v>
      </c>
      <c r="AD450" s="50" t="s">
        <v>3</v>
      </c>
      <c r="AE450" s="43">
        <f t="shared" si="6"/>
        <v>100</v>
      </c>
      <c r="AI450" s="46"/>
      <c r="AJ450" s="47"/>
    </row>
    <row r="451" spans="1:36" x14ac:dyDescent="0.25">
      <c r="A451" s="130" t="s">
        <v>295</v>
      </c>
      <c r="C451" s="17">
        <f>'EWG-CCP-127 (1)'!J229</f>
        <v>0</v>
      </c>
      <c r="D451" s="17">
        <f>'EWG-CCP-127 (1)'!H229</f>
        <v>25.4</v>
      </c>
      <c r="E451" s="17">
        <v>0</v>
      </c>
      <c r="F451" s="17">
        <v>0</v>
      </c>
      <c r="G451" s="17">
        <v>0</v>
      </c>
      <c r="H451" s="17">
        <v>0</v>
      </c>
      <c r="I451" s="17">
        <v>0</v>
      </c>
      <c r="J451" s="17">
        <v>0</v>
      </c>
      <c r="K451" s="17">
        <f>'EWG-CCP-127 (1)'!G229</f>
        <v>9.4</v>
      </c>
      <c r="L451" s="17">
        <v>0</v>
      </c>
      <c r="M451" s="17">
        <f>'EWG-CCP-127 (1)'!I229</f>
        <v>65.2</v>
      </c>
      <c r="N451" s="17">
        <v>0</v>
      </c>
      <c r="O451" s="17">
        <v>0</v>
      </c>
      <c r="P451" s="17">
        <v>0</v>
      </c>
      <c r="Q451" s="17">
        <v>0</v>
      </c>
      <c r="R451" s="17">
        <v>0</v>
      </c>
      <c r="S451" s="41">
        <v>0</v>
      </c>
      <c r="T451" s="17">
        <v>0</v>
      </c>
      <c r="U451" s="17">
        <v>0</v>
      </c>
      <c r="V451" s="17">
        <v>0</v>
      </c>
      <c r="W451" s="17">
        <v>0</v>
      </c>
      <c r="X451" s="17">
        <v>0</v>
      </c>
      <c r="Y451" s="17">
        <v>0</v>
      </c>
      <c r="Z451" s="17">
        <v>0</v>
      </c>
      <c r="AA451" s="17">
        <v>0</v>
      </c>
      <c r="AB451" s="41">
        <v>0</v>
      </c>
      <c r="AC451" s="50">
        <f>'EWG-CCP-127 (1)'!N229</f>
        <v>29.092199999999998</v>
      </c>
      <c r="AD451" s="50" t="s">
        <v>3</v>
      </c>
      <c r="AE451" s="43">
        <f t="shared" si="6"/>
        <v>100</v>
      </c>
      <c r="AF451" s="17" t="s">
        <v>506</v>
      </c>
      <c r="AI451" s="43" t="s">
        <v>510</v>
      </c>
    </row>
    <row r="452" spans="1:36" x14ac:dyDescent="0.25">
      <c r="A452" s="129"/>
      <c r="C452" s="17">
        <f>'EWG-CCP-127 (1)'!J230</f>
        <v>0.49751243781094528</v>
      </c>
      <c r="D452" s="17">
        <f>'EWG-CCP-127 (1)'!H230</f>
        <v>25.273631840796018</v>
      </c>
      <c r="E452" s="17">
        <v>0</v>
      </c>
      <c r="F452" s="17">
        <v>0</v>
      </c>
      <c r="G452" s="17">
        <v>0</v>
      </c>
      <c r="H452" s="17">
        <v>0</v>
      </c>
      <c r="I452" s="17">
        <v>0</v>
      </c>
      <c r="J452" s="17">
        <v>0</v>
      </c>
      <c r="K452" s="17">
        <f>'EWG-CCP-127 (1)'!G230</f>
        <v>9.3532338308457703</v>
      </c>
      <c r="L452" s="17">
        <v>0</v>
      </c>
      <c r="M452" s="17">
        <f>'EWG-CCP-127 (1)'!I230</f>
        <v>64.875621890547265</v>
      </c>
      <c r="N452" s="17">
        <v>0</v>
      </c>
      <c r="O452" s="17">
        <v>0</v>
      </c>
      <c r="P452" s="17">
        <v>0</v>
      </c>
      <c r="Q452" s="17">
        <v>0</v>
      </c>
      <c r="R452" s="17">
        <v>0</v>
      </c>
      <c r="S452" s="41">
        <v>0</v>
      </c>
      <c r="T452" s="17">
        <v>0</v>
      </c>
      <c r="U452" s="17">
        <v>0</v>
      </c>
      <c r="V452" s="17">
        <v>0</v>
      </c>
      <c r="W452" s="17">
        <v>0</v>
      </c>
      <c r="X452" s="17">
        <v>0</v>
      </c>
      <c r="Y452" s="17">
        <v>0</v>
      </c>
      <c r="Z452" s="17">
        <v>0</v>
      </c>
      <c r="AA452" s="17">
        <v>0</v>
      </c>
      <c r="AB452" s="41">
        <v>0</v>
      </c>
      <c r="AC452" s="50">
        <f>'EWG-CCP-127 (1)'!N230</f>
        <v>25.114730000000002</v>
      </c>
      <c r="AD452" s="50" t="s">
        <v>3</v>
      </c>
      <c r="AE452" s="43">
        <f t="shared" ref="AE452:AE515" si="7">SUM(C452:AB452)</f>
        <v>100</v>
      </c>
    </row>
    <row r="453" spans="1:36" x14ac:dyDescent="0.25">
      <c r="A453" s="129"/>
      <c r="C453" s="17">
        <f>'EWG-CCP-127 (1)'!J231</f>
        <v>0.99009900990099009</v>
      </c>
      <c r="D453" s="17">
        <f>'EWG-CCP-127 (1)'!H231</f>
        <v>25.14851485148515</v>
      </c>
      <c r="E453" s="17">
        <v>0</v>
      </c>
      <c r="F453" s="17">
        <v>0</v>
      </c>
      <c r="G453" s="17">
        <v>0</v>
      </c>
      <c r="H453" s="17">
        <v>0</v>
      </c>
      <c r="I453" s="17">
        <v>0</v>
      </c>
      <c r="J453" s="17">
        <v>0</v>
      </c>
      <c r="K453" s="17">
        <f>'EWG-CCP-127 (1)'!G231</f>
        <v>9.3069306930693063</v>
      </c>
      <c r="L453" s="17">
        <v>0</v>
      </c>
      <c r="M453" s="17">
        <f>'EWG-CCP-127 (1)'!I231</f>
        <v>64.554455445544562</v>
      </c>
      <c r="N453" s="17">
        <v>0</v>
      </c>
      <c r="O453" s="17">
        <v>0</v>
      </c>
      <c r="P453" s="17">
        <v>0</v>
      </c>
      <c r="Q453" s="17">
        <v>0</v>
      </c>
      <c r="R453" s="17">
        <v>0</v>
      </c>
      <c r="S453" s="41">
        <v>0</v>
      </c>
      <c r="T453" s="17">
        <v>0</v>
      </c>
      <c r="U453" s="17">
        <v>0</v>
      </c>
      <c r="V453" s="17">
        <v>0</v>
      </c>
      <c r="W453" s="17">
        <v>0</v>
      </c>
      <c r="X453" s="17">
        <v>0</v>
      </c>
      <c r="Y453" s="17">
        <v>0</v>
      </c>
      <c r="Z453" s="17">
        <v>0</v>
      </c>
      <c r="AA453" s="17">
        <v>0</v>
      </c>
      <c r="AB453" s="41">
        <v>0</v>
      </c>
      <c r="AC453" s="50">
        <f>'EWG-CCP-127 (1)'!N231</f>
        <v>25.08371</v>
      </c>
      <c r="AD453" s="50" t="s">
        <v>3</v>
      </c>
      <c r="AE453" s="43">
        <f t="shared" si="7"/>
        <v>100</v>
      </c>
    </row>
    <row r="454" spans="1:36" x14ac:dyDescent="0.25">
      <c r="A454" s="129"/>
      <c r="C454" s="17">
        <f>'EWG-CCP-127 (1)'!J232</f>
        <v>1.9607843137254901</v>
      </c>
      <c r="D454" s="17">
        <f>'EWG-CCP-127 (1)'!H232</f>
        <v>24.901960784313722</v>
      </c>
      <c r="E454" s="17">
        <v>0</v>
      </c>
      <c r="F454" s="17">
        <v>0</v>
      </c>
      <c r="G454" s="17">
        <v>0</v>
      </c>
      <c r="H454" s="17">
        <v>0</v>
      </c>
      <c r="I454" s="17">
        <v>0</v>
      </c>
      <c r="J454" s="17">
        <v>0</v>
      </c>
      <c r="K454" s="17">
        <f>'EWG-CCP-127 (1)'!G232</f>
        <v>9.2156862745098049</v>
      </c>
      <c r="L454" s="17">
        <v>0</v>
      </c>
      <c r="M454" s="17">
        <f>'EWG-CCP-127 (1)'!I232</f>
        <v>63.921568627450988</v>
      </c>
      <c r="N454" s="17">
        <v>0</v>
      </c>
      <c r="O454" s="17">
        <v>0</v>
      </c>
      <c r="P454" s="17">
        <v>0</v>
      </c>
      <c r="Q454" s="17">
        <v>0</v>
      </c>
      <c r="R454" s="17">
        <v>0</v>
      </c>
      <c r="S454" s="41">
        <v>0</v>
      </c>
      <c r="T454" s="17">
        <v>0</v>
      </c>
      <c r="U454" s="17">
        <v>0</v>
      </c>
      <c r="V454" s="17">
        <v>0</v>
      </c>
      <c r="W454" s="17">
        <v>0</v>
      </c>
      <c r="X454" s="17">
        <v>0</v>
      </c>
      <c r="Y454" s="17">
        <v>0</v>
      </c>
      <c r="Z454" s="17">
        <v>0</v>
      </c>
      <c r="AA454" s="17">
        <v>0</v>
      </c>
      <c r="AB454" s="41">
        <v>0</v>
      </c>
      <c r="AC454" s="50">
        <f>'EWG-CCP-127 (1)'!N232</f>
        <v>22.605550000000001</v>
      </c>
      <c r="AD454" s="50" t="s">
        <v>3</v>
      </c>
      <c r="AE454" s="43">
        <f t="shared" si="7"/>
        <v>100</v>
      </c>
    </row>
    <row r="455" spans="1:36" s="1" customFormat="1" x14ac:dyDescent="0.25">
      <c r="A455" s="129"/>
      <c r="B455" s="51"/>
      <c r="C455" s="1">
        <f>'EWG-CCP-127 (1)'!J233</f>
        <v>2.912621359223301</v>
      </c>
      <c r="D455" s="1">
        <f>'EWG-CCP-127 (1)'!H233</f>
        <v>24.660194174757279</v>
      </c>
      <c r="E455" s="1">
        <v>0</v>
      </c>
      <c r="F455" s="1">
        <v>0</v>
      </c>
      <c r="G455" s="1">
        <v>0</v>
      </c>
      <c r="H455" s="1">
        <v>0</v>
      </c>
      <c r="I455" s="1">
        <v>0</v>
      </c>
      <c r="J455" s="1">
        <v>0</v>
      </c>
      <c r="K455" s="1">
        <f>'EWG-CCP-127 (1)'!G233</f>
        <v>9.1262135922330092</v>
      </c>
      <c r="L455" s="1">
        <v>0</v>
      </c>
      <c r="M455" s="1">
        <f>'EWG-CCP-127 (1)'!I233</f>
        <v>63.300970873786412</v>
      </c>
      <c r="N455" s="1">
        <v>0</v>
      </c>
      <c r="O455" s="1">
        <v>0</v>
      </c>
      <c r="P455" s="1">
        <v>0</v>
      </c>
      <c r="Q455" s="1">
        <v>0</v>
      </c>
      <c r="R455" s="1">
        <v>0</v>
      </c>
      <c r="S455" s="45">
        <v>0</v>
      </c>
      <c r="T455" s="1">
        <v>0</v>
      </c>
      <c r="U455" s="1">
        <v>0</v>
      </c>
      <c r="V455" s="1">
        <v>0</v>
      </c>
      <c r="W455" s="1">
        <v>0</v>
      </c>
      <c r="X455" s="1">
        <v>0</v>
      </c>
      <c r="Y455" s="1">
        <v>0</v>
      </c>
      <c r="Z455" s="1">
        <v>0</v>
      </c>
      <c r="AA455" s="1">
        <v>0</v>
      </c>
      <c r="AB455" s="45">
        <v>0</v>
      </c>
      <c r="AC455" s="52">
        <f>'EWG-CCP-127 (1)'!N233</f>
        <v>20.585799999999999</v>
      </c>
      <c r="AD455" s="50" t="s">
        <v>3</v>
      </c>
      <c r="AE455" s="43">
        <f t="shared" si="7"/>
        <v>100</v>
      </c>
      <c r="AI455" s="46"/>
      <c r="AJ455" s="47"/>
    </row>
    <row r="456" spans="1:36" x14ac:dyDescent="0.25">
      <c r="A456" s="129" t="s">
        <v>305</v>
      </c>
      <c r="B456" s="49" t="s">
        <v>296</v>
      </c>
      <c r="C456" s="17">
        <v>0</v>
      </c>
      <c r="D456" s="17">
        <v>30</v>
      </c>
      <c r="E456" s="17">
        <v>0</v>
      </c>
      <c r="F456" s="17">
        <v>0</v>
      </c>
      <c r="G456" s="17">
        <v>0</v>
      </c>
      <c r="H456" s="17">
        <v>0</v>
      </c>
      <c r="I456" s="17">
        <v>0</v>
      </c>
      <c r="J456" s="17">
        <v>0</v>
      </c>
      <c r="K456" s="17">
        <v>40</v>
      </c>
      <c r="L456" s="17">
        <v>0</v>
      </c>
      <c r="M456" s="17">
        <v>30</v>
      </c>
      <c r="N456" s="17">
        <v>0</v>
      </c>
      <c r="O456" s="17">
        <v>0</v>
      </c>
      <c r="P456" s="17">
        <v>0</v>
      </c>
      <c r="Q456" s="17">
        <v>0</v>
      </c>
      <c r="R456" s="17">
        <v>0</v>
      </c>
      <c r="S456" s="41">
        <v>0</v>
      </c>
      <c r="T456" s="17">
        <v>0</v>
      </c>
      <c r="U456" s="17">
        <v>0</v>
      </c>
      <c r="V456" s="17">
        <v>0</v>
      </c>
      <c r="W456" s="17">
        <v>0</v>
      </c>
      <c r="X456" s="17">
        <v>0</v>
      </c>
      <c r="Y456" s="17">
        <v>0</v>
      </c>
      <c r="Z456" s="17">
        <v>0</v>
      </c>
      <c r="AA456" s="17">
        <v>0</v>
      </c>
      <c r="AB456" s="41">
        <v>0</v>
      </c>
      <c r="AC456" s="50">
        <v>41</v>
      </c>
      <c r="AD456" s="77" t="s">
        <v>3</v>
      </c>
      <c r="AE456" s="43">
        <f t="shared" si="7"/>
        <v>100</v>
      </c>
      <c r="AF456" s="17" t="s">
        <v>504</v>
      </c>
      <c r="AI456" s="43" t="s">
        <v>510</v>
      </c>
    </row>
    <row r="457" spans="1:36" x14ac:dyDescent="0.25">
      <c r="A457" s="129"/>
      <c r="B457" s="49" t="s">
        <v>297</v>
      </c>
      <c r="C457" s="17">
        <v>1.5</v>
      </c>
      <c r="D457" s="17">
        <v>30</v>
      </c>
      <c r="E457" s="17">
        <v>0</v>
      </c>
      <c r="F457" s="17">
        <v>0</v>
      </c>
      <c r="G457" s="17">
        <v>0</v>
      </c>
      <c r="H457" s="17">
        <v>0</v>
      </c>
      <c r="I457" s="17">
        <v>0</v>
      </c>
      <c r="J457" s="17">
        <v>0</v>
      </c>
      <c r="K457" s="17">
        <v>38.5</v>
      </c>
      <c r="L457" s="17">
        <v>0</v>
      </c>
      <c r="M457" s="17">
        <v>30</v>
      </c>
      <c r="N457" s="17">
        <v>0</v>
      </c>
      <c r="O457" s="17">
        <v>0</v>
      </c>
      <c r="P457" s="17">
        <v>0</v>
      </c>
      <c r="Q457" s="17">
        <v>0</v>
      </c>
      <c r="R457" s="17">
        <v>0</v>
      </c>
      <c r="S457" s="41">
        <v>0</v>
      </c>
      <c r="T457" s="17">
        <v>0</v>
      </c>
      <c r="U457" s="17">
        <v>0</v>
      </c>
      <c r="V457" s="17">
        <v>0</v>
      </c>
      <c r="W457" s="17">
        <v>0</v>
      </c>
      <c r="X457" s="17">
        <v>0</v>
      </c>
      <c r="Y457" s="17">
        <v>0</v>
      </c>
      <c r="Z457" s="17">
        <v>0</v>
      </c>
      <c r="AA457" s="17">
        <v>0</v>
      </c>
      <c r="AB457" s="41">
        <v>0</v>
      </c>
      <c r="AC457" s="50">
        <v>43</v>
      </c>
      <c r="AD457" s="77" t="s">
        <v>3</v>
      </c>
      <c r="AE457" s="43">
        <f t="shared" si="7"/>
        <v>100</v>
      </c>
    </row>
    <row r="458" spans="1:36" x14ac:dyDescent="0.25">
      <c r="A458" s="129"/>
      <c r="B458" s="49" t="s">
        <v>298</v>
      </c>
      <c r="C458" s="17">
        <v>5</v>
      </c>
      <c r="D458" s="17">
        <v>30</v>
      </c>
      <c r="E458" s="17">
        <v>0</v>
      </c>
      <c r="F458" s="17">
        <v>0</v>
      </c>
      <c r="G458" s="17">
        <v>0</v>
      </c>
      <c r="H458" s="17">
        <v>0</v>
      </c>
      <c r="I458" s="17">
        <v>0</v>
      </c>
      <c r="J458" s="17">
        <v>0</v>
      </c>
      <c r="K458" s="17">
        <v>35</v>
      </c>
      <c r="L458" s="17">
        <v>0</v>
      </c>
      <c r="M458" s="17">
        <v>30</v>
      </c>
      <c r="N458" s="17">
        <v>0</v>
      </c>
      <c r="O458" s="17">
        <v>0</v>
      </c>
      <c r="P458" s="17">
        <v>0</v>
      </c>
      <c r="Q458" s="17">
        <v>0</v>
      </c>
      <c r="R458" s="17">
        <v>0</v>
      </c>
      <c r="S458" s="41">
        <v>0</v>
      </c>
      <c r="T458" s="17">
        <v>0</v>
      </c>
      <c r="U458" s="17">
        <v>0</v>
      </c>
      <c r="V458" s="17">
        <v>0</v>
      </c>
      <c r="W458" s="17">
        <v>0</v>
      </c>
      <c r="X458" s="17">
        <v>0</v>
      </c>
      <c r="Y458" s="17">
        <v>0</v>
      </c>
      <c r="Z458" s="17">
        <v>0</v>
      </c>
      <c r="AA458" s="17">
        <v>0</v>
      </c>
      <c r="AB458" s="41">
        <v>0</v>
      </c>
      <c r="AC458" s="50">
        <v>54</v>
      </c>
      <c r="AD458" s="77" t="s">
        <v>3</v>
      </c>
      <c r="AE458" s="43">
        <f t="shared" si="7"/>
        <v>100</v>
      </c>
    </row>
    <row r="459" spans="1:36" x14ac:dyDescent="0.25">
      <c r="A459" s="129"/>
      <c r="B459" s="49" t="s">
        <v>299</v>
      </c>
      <c r="C459" s="17">
        <v>10</v>
      </c>
      <c r="D459" s="17">
        <v>30</v>
      </c>
      <c r="E459" s="17">
        <v>0</v>
      </c>
      <c r="F459" s="17">
        <v>0</v>
      </c>
      <c r="G459" s="17">
        <v>0</v>
      </c>
      <c r="H459" s="17">
        <v>0</v>
      </c>
      <c r="I459" s="17">
        <v>0</v>
      </c>
      <c r="J459" s="17">
        <v>0</v>
      </c>
      <c r="K459" s="17">
        <v>30</v>
      </c>
      <c r="L459" s="17">
        <v>0</v>
      </c>
      <c r="M459" s="17">
        <v>30</v>
      </c>
      <c r="N459" s="17">
        <v>0</v>
      </c>
      <c r="O459" s="17">
        <v>0</v>
      </c>
      <c r="P459" s="17">
        <v>0</v>
      </c>
      <c r="Q459" s="17">
        <v>0</v>
      </c>
      <c r="R459" s="17">
        <v>0</v>
      </c>
      <c r="S459" s="41">
        <v>0</v>
      </c>
      <c r="T459" s="17">
        <v>0</v>
      </c>
      <c r="U459" s="17">
        <v>0</v>
      </c>
      <c r="V459" s="17">
        <v>0</v>
      </c>
      <c r="W459" s="17">
        <v>0</v>
      </c>
      <c r="X459" s="17">
        <v>0</v>
      </c>
      <c r="Y459" s="17">
        <v>0</v>
      </c>
      <c r="Z459" s="17">
        <v>0</v>
      </c>
      <c r="AA459" s="17">
        <v>0</v>
      </c>
      <c r="AB459" s="41">
        <v>0</v>
      </c>
      <c r="AC459" s="50">
        <v>37</v>
      </c>
      <c r="AD459" s="77" t="s">
        <v>3</v>
      </c>
      <c r="AE459" s="43">
        <f t="shared" si="7"/>
        <v>100</v>
      </c>
    </row>
    <row r="460" spans="1:36" x14ac:dyDescent="0.25">
      <c r="A460" s="129"/>
      <c r="B460" s="49" t="s">
        <v>300</v>
      </c>
      <c r="C460" s="17">
        <v>15</v>
      </c>
      <c r="D460" s="17">
        <v>30</v>
      </c>
      <c r="E460" s="17">
        <v>0</v>
      </c>
      <c r="F460" s="17">
        <v>0</v>
      </c>
      <c r="G460" s="17">
        <v>0</v>
      </c>
      <c r="H460" s="17">
        <v>0</v>
      </c>
      <c r="I460" s="17">
        <v>0</v>
      </c>
      <c r="J460" s="17">
        <v>0</v>
      </c>
      <c r="K460" s="17">
        <v>25</v>
      </c>
      <c r="L460" s="17">
        <v>0</v>
      </c>
      <c r="M460" s="17">
        <v>30</v>
      </c>
      <c r="N460" s="17">
        <v>0</v>
      </c>
      <c r="O460" s="17">
        <v>0</v>
      </c>
      <c r="P460" s="17">
        <v>0</v>
      </c>
      <c r="Q460" s="17">
        <v>0</v>
      </c>
      <c r="R460" s="17">
        <v>0</v>
      </c>
      <c r="S460" s="41">
        <v>0</v>
      </c>
      <c r="T460" s="17">
        <v>0</v>
      </c>
      <c r="U460" s="17">
        <v>0</v>
      </c>
      <c r="V460" s="17">
        <v>0</v>
      </c>
      <c r="W460" s="17">
        <v>0</v>
      </c>
      <c r="X460" s="17">
        <v>0</v>
      </c>
      <c r="Y460" s="17">
        <v>0</v>
      </c>
      <c r="Z460" s="17">
        <v>0</v>
      </c>
      <c r="AA460" s="17">
        <v>0</v>
      </c>
      <c r="AB460" s="41">
        <v>0</v>
      </c>
      <c r="AC460" s="50">
        <v>17</v>
      </c>
      <c r="AD460" s="77" t="s">
        <v>3</v>
      </c>
      <c r="AE460" s="43">
        <f t="shared" si="7"/>
        <v>100</v>
      </c>
    </row>
    <row r="461" spans="1:36" x14ac:dyDescent="0.25">
      <c r="A461" s="129"/>
      <c r="B461" s="49" t="s">
        <v>301</v>
      </c>
      <c r="C461" s="17">
        <v>20</v>
      </c>
      <c r="D461" s="17">
        <v>30</v>
      </c>
      <c r="E461" s="17">
        <v>0</v>
      </c>
      <c r="F461" s="17">
        <v>0</v>
      </c>
      <c r="G461" s="17">
        <v>0</v>
      </c>
      <c r="H461" s="17">
        <v>0</v>
      </c>
      <c r="I461" s="17">
        <v>0</v>
      </c>
      <c r="J461" s="17">
        <v>0</v>
      </c>
      <c r="K461" s="17">
        <v>20</v>
      </c>
      <c r="L461" s="17">
        <v>0</v>
      </c>
      <c r="M461" s="17">
        <v>30</v>
      </c>
      <c r="N461" s="17">
        <v>0</v>
      </c>
      <c r="O461" s="17">
        <v>0</v>
      </c>
      <c r="P461" s="17">
        <v>0</v>
      </c>
      <c r="Q461" s="17">
        <v>0</v>
      </c>
      <c r="R461" s="17">
        <v>0</v>
      </c>
      <c r="S461" s="41">
        <v>0</v>
      </c>
      <c r="T461" s="17">
        <v>0</v>
      </c>
      <c r="U461" s="17">
        <v>0</v>
      </c>
      <c r="V461" s="17">
        <v>0</v>
      </c>
      <c r="W461" s="17">
        <v>0</v>
      </c>
      <c r="X461" s="17">
        <v>0</v>
      </c>
      <c r="Y461" s="17">
        <v>0</v>
      </c>
      <c r="Z461" s="17">
        <v>0</v>
      </c>
      <c r="AA461" s="17">
        <v>0</v>
      </c>
      <c r="AB461" s="41">
        <v>0</v>
      </c>
      <c r="AC461" s="50">
        <v>0</v>
      </c>
      <c r="AD461" s="77" t="s">
        <v>3</v>
      </c>
      <c r="AE461" s="43">
        <f t="shared" si="7"/>
        <v>100</v>
      </c>
    </row>
    <row r="462" spans="1:36" x14ac:dyDescent="0.25">
      <c r="A462" s="129"/>
      <c r="B462" s="49" t="s">
        <v>302</v>
      </c>
      <c r="C462" s="17">
        <v>25</v>
      </c>
      <c r="D462" s="17">
        <v>30</v>
      </c>
      <c r="E462" s="17">
        <v>0</v>
      </c>
      <c r="F462" s="17">
        <v>0</v>
      </c>
      <c r="G462" s="17">
        <v>0</v>
      </c>
      <c r="H462" s="17">
        <v>0</v>
      </c>
      <c r="I462" s="17">
        <v>0</v>
      </c>
      <c r="J462" s="17">
        <v>0</v>
      </c>
      <c r="K462" s="17">
        <v>15</v>
      </c>
      <c r="L462" s="17">
        <v>0</v>
      </c>
      <c r="M462" s="17">
        <v>30</v>
      </c>
      <c r="N462" s="17">
        <v>0</v>
      </c>
      <c r="O462" s="17">
        <v>0</v>
      </c>
      <c r="P462" s="17">
        <v>0</v>
      </c>
      <c r="Q462" s="17">
        <v>0</v>
      </c>
      <c r="R462" s="17">
        <v>0</v>
      </c>
      <c r="S462" s="41">
        <v>0</v>
      </c>
      <c r="T462" s="17">
        <v>0</v>
      </c>
      <c r="U462" s="17">
        <v>0</v>
      </c>
      <c r="V462" s="17">
        <v>0</v>
      </c>
      <c r="W462" s="17">
        <v>0</v>
      </c>
      <c r="X462" s="17">
        <v>0</v>
      </c>
      <c r="Y462" s="17">
        <v>0</v>
      </c>
      <c r="Z462" s="17">
        <v>0</v>
      </c>
      <c r="AA462" s="17">
        <v>0</v>
      </c>
      <c r="AB462" s="41">
        <v>0</v>
      </c>
      <c r="AC462" s="50">
        <v>0</v>
      </c>
      <c r="AD462" s="77" t="s">
        <v>3</v>
      </c>
      <c r="AE462" s="43">
        <f t="shared" si="7"/>
        <v>100</v>
      </c>
    </row>
    <row r="463" spans="1:36" x14ac:dyDescent="0.25">
      <c r="A463" s="129"/>
      <c r="B463" s="49" t="s">
        <v>303</v>
      </c>
      <c r="C463" s="17">
        <v>11</v>
      </c>
      <c r="D463" s="17">
        <v>54</v>
      </c>
      <c r="E463" s="17">
        <v>0</v>
      </c>
      <c r="F463" s="17">
        <v>0</v>
      </c>
      <c r="G463" s="17">
        <v>0</v>
      </c>
      <c r="H463" s="17">
        <v>0</v>
      </c>
      <c r="I463" s="17">
        <v>0</v>
      </c>
      <c r="J463" s="17">
        <v>0</v>
      </c>
      <c r="K463" s="17">
        <v>7</v>
      </c>
      <c r="L463" s="17">
        <v>0</v>
      </c>
      <c r="M463" s="17">
        <v>28</v>
      </c>
      <c r="N463" s="17">
        <v>0</v>
      </c>
      <c r="O463" s="17">
        <v>0</v>
      </c>
      <c r="P463" s="17">
        <v>0</v>
      </c>
      <c r="Q463" s="17">
        <v>0</v>
      </c>
      <c r="R463" s="17">
        <v>0</v>
      </c>
      <c r="S463" s="41">
        <v>0</v>
      </c>
      <c r="T463" s="17">
        <v>0</v>
      </c>
      <c r="U463" s="17">
        <v>0</v>
      </c>
      <c r="V463" s="17">
        <v>0</v>
      </c>
      <c r="W463" s="17">
        <v>0</v>
      </c>
      <c r="X463" s="17">
        <v>0</v>
      </c>
      <c r="Y463" s="17">
        <v>0</v>
      </c>
      <c r="Z463" s="17">
        <v>0</v>
      </c>
      <c r="AA463" s="17">
        <v>0</v>
      </c>
      <c r="AB463" s="41">
        <v>0</v>
      </c>
      <c r="AC463" s="50">
        <v>0</v>
      </c>
      <c r="AD463" s="77" t="s">
        <v>3</v>
      </c>
      <c r="AE463" s="43">
        <f t="shared" si="7"/>
        <v>100</v>
      </c>
    </row>
    <row r="464" spans="1:36" s="1" customFormat="1" x14ac:dyDescent="0.25">
      <c r="A464" s="129"/>
      <c r="B464" s="51" t="s">
        <v>304</v>
      </c>
      <c r="C464" s="1">
        <v>14</v>
      </c>
      <c r="D464" s="1">
        <v>71</v>
      </c>
      <c r="E464" s="1">
        <v>0</v>
      </c>
      <c r="F464" s="1">
        <v>0</v>
      </c>
      <c r="G464" s="1">
        <v>0</v>
      </c>
      <c r="H464" s="1">
        <v>0</v>
      </c>
      <c r="I464" s="1">
        <v>0</v>
      </c>
      <c r="J464" s="1">
        <v>0</v>
      </c>
      <c r="K464" s="1">
        <v>10</v>
      </c>
      <c r="L464" s="1">
        <v>0</v>
      </c>
      <c r="M464" s="1">
        <v>5</v>
      </c>
      <c r="N464" s="1">
        <v>0</v>
      </c>
      <c r="O464" s="1">
        <v>0</v>
      </c>
      <c r="P464" s="1">
        <v>0</v>
      </c>
      <c r="Q464" s="1">
        <v>0</v>
      </c>
      <c r="R464" s="1">
        <v>0</v>
      </c>
      <c r="S464" s="45">
        <v>0</v>
      </c>
      <c r="T464" s="1">
        <v>0</v>
      </c>
      <c r="U464" s="1">
        <v>0</v>
      </c>
      <c r="V464" s="1">
        <v>0</v>
      </c>
      <c r="W464" s="1">
        <v>0</v>
      </c>
      <c r="X464" s="1">
        <v>0</v>
      </c>
      <c r="Y464" s="1">
        <v>0</v>
      </c>
      <c r="Z464" s="1">
        <v>0</v>
      </c>
      <c r="AA464" s="1">
        <v>0</v>
      </c>
      <c r="AB464" s="45">
        <v>0</v>
      </c>
      <c r="AC464" s="52">
        <v>4</v>
      </c>
      <c r="AD464" s="77" t="s">
        <v>3</v>
      </c>
      <c r="AE464" s="43">
        <f t="shared" si="7"/>
        <v>100</v>
      </c>
      <c r="AI464" s="46"/>
      <c r="AJ464" s="47"/>
    </row>
    <row r="465" spans="1:36" x14ac:dyDescent="0.25">
      <c r="A465" s="129" t="s">
        <v>312</v>
      </c>
      <c r="B465" s="49" t="s">
        <v>306</v>
      </c>
      <c r="C465" s="17">
        <v>0</v>
      </c>
      <c r="D465" s="17">
        <v>28.1</v>
      </c>
      <c r="E465" s="17">
        <v>0</v>
      </c>
      <c r="F465" s="17">
        <v>0</v>
      </c>
      <c r="G465" s="17">
        <v>0</v>
      </c>
      <c r="H465" s="17">
        <v>0</v>
      </c>
      <c r="I465" s="17">
        <v>0</v>
      </c>
      <c r="J465" s="17">
        <v>0</v>
      </c>
      <c r="K465" s="17">
        <v>12.2</v>
      </c>
      <c r="L465" s="17">
        <v>0</v>
      </c>
      <c r="M465" s="17">
        <v>59.7</v>
      </c>
      <c r="N465" s="17">
        <v>0</v>
      </c>
      <c r="O465" s="17">
        <v>0</v>
      </c>
      <c r="P465" s="17">
        <v>0</v>
      </c>
      <c r="Q465" s="17">
        <v>0</v>
      </c>
      <c r="R465" s="17">
        <v>0</v>
      </c>
      <c r="S465" s="41">
        <v>0</v>
      </c>
      <c r="T465" s="17">
        <v>0</v>
      </c>
      <c r="U465" s="17">
        <v>0</v>
      </c>
      <c r="V465" s="17">
        <v>0</v>
      </c>
      <c r="W465" s="17">
        <v>0</v>
      </c>
      <c r="X465" s="17">
        <v>0</v>
      </c>
      <c r="Y465" s="17">
        <v>0</v>
      </c>
      <c r="Z465" s="17">
        <v>0</v>
      </c>
      <c r="AA465" s="17">
        <v>0</v>
      </c>
      <c r="AB465" s="41">
        <v>0</v>
      </c>
      <c r="AC465" s="50">
        <v>34</v>
      </c>
      <c r="AD465" s="50" t="s">
        <v>3</v>
      </c>
      <c r="AE465" s="43">
        <f t="shared" si="7"/>
        <v>100</v>
      </c>
      <c r="AF465" s="17" t="s">
        <v>506</v>
      </c>
      <c r="AH465" s="17" t="s">
        <v>505</v>
      </c>
      <c r="AI465" s="43" t="s">
        <v>510</v>
      </c>
    </row>
    <row r="466" spans="1:36" x14ac:dyDescent="0.25">
      <c r="A466" s="129"/>
      <c r="B466" s="49" t="s">
        <v>307</v>
      </c>
      <c r="C466" s="17">
        <v>0</v>
      </c>
      <c r="D466" s="17">
        <v>27.1</v>
      </c>
      <c r="E466" s="17">
        <v>0</v>
      </c>
      <c r="F466" s="17">
        <v>0</v>
      </c>
      <c r="G466" s="17">
        <v>0</v>
      </c>
      <c r="H466" s="17">
        <v>0</v>
      </c>
      <c r="I466" s="17">
        <v>0</v>
      </c>
      <c r="J466" s="17">
        <v>0</v>
      </c>
      <c r="K466" s="17">
        <v>15.2</v>
      </c>
      <c r="L466" s="17">
        <v>0</v>
      </c>
      <c r="M466" s="17">
        <v>57.6</v>
      </c>
      <c r="N466" s="17">
        <v>0</v>
      </c>
      <c r="O466" s="17">
        <v>0</v>
      </c>
      <c r="P466" s="17">
        <v>0</v>
      </c>
      <c r="Q466" s="17">
        <v>0</v>
      </c>
      <c r="R466" s="17">
        <v>0</v>
      </c>
      <c r="S466" s="41">
        <v>0</v>
      </c>
      <c r="T466" s="17">
        <v>0</v>
      </c>
      <c r="U466" s="17">
        <v>0</v>
      </c>
      <c r="V466" s="17">
        <v>0</v>
      </c>
      <c r="W466" s="17">
        <v>0</v>
      </c>
      <c r="X466" s="17">
        <v>0</v>
      </c>
      <c r="Y466" s="17">
        <v>0</v>
      </c>
      <c r="Z466" s="17">
        <v>0</v>
      </c>
      <c r="AA466" s="17">
        <v>0</v>
      </c>
      <c r="AB466" s="41">
        <v>0</v>
      </c>
      <c r="AC466" s="50">
        <v>48</v>
      </c>
      <c r="AD466" s="50" t="s">
        <v>3</v>
      </c>
      <c r="AE466" s="43">
        <f t="shared" si="7"/>
        <v>99.9</v>
      </c>
    </row>
    <row r="467" spans="1:36" x14ac:dyDescent="0.25">
      <c r="A467" s="129"/>
      <c r="B467" s="49" t="s">
        <v>308</v>
      </c>
      <c r="C467" s="17">
        <v>0</v>
      </c>
      <c r="D467" s="17">
        <v>25.5</v>
      </c>
      <c r="E467" s="17">
        <v>0</v>
      </c>
      <c r="F467" s="17">
        <v>0</v>
      </c>
      <c r="G467" s="17">
        <v>0</v>
      </c>
      <c r="H467" s="17">
        <v>0</v>
      </c>
      <c r="I467" s="17">
        <v>0</v>
      </c>
      <c r="J467" s="17">
        <v>0</v>
      </c>
      <c r="K467" s="17">
        <v>20.3</v>
      </c>
      <c r="L467" s="17">
        <v>0</v>
      </c>
      <c r="M467" s="17">
        <v>54.2</v>
      </c>
      <c r="N467" s="17">
        <v>0</v>
      </c>
      <c r="O467" s="17">
        <v>0</v>
      </c>
      <c r="P467" s="17">
        <v>0</v>
      </c>
      <c r="Q467" s="17">
        <v>0</v>
      </c>
      <c r="R467" s="17">
        <v>0</v>
      </c>
      <c r="S467" s="41">
        <v>0</v>
      </c>
      <c r="T467" s="17">
        <v>0</v>
      </c>
      <c r="U467" s="17">
        <v>0</v>
      </c>
      <c r="V467" s="17">
        <v>0</v>
      </c>
      <c r="W467" s="17">
        <v>0</v>
      </c>
      <c r="X467" s="17">
        <v>0</v>
      </c>
      <c r="Y467" s="17">
        <v>0</v>
      </c>
      <c r="Z467" s="17">
        <v>0</v>
      </c>
      <c r="AA467" s="17">
        <v>0</v>
      </c>
      <c r="AB467" s="41">
        <v>0</v>
      </c>
      <c r="AC467" s="50">
        <v>54</v>
      </c>
      <c r="AD467" s="50" t="s">
        <v>3</v>
      </c>
      <c r="AE467" s="43">
        <f t="shared" si="7"/>
        <v>100</v>
      </c>
    </row>
    <row r="468" spans="1:36" x14ac:dyDescent="0.25">
      <c r="A468" s="129"/>
      <c r="B468" s="49" t="s">
        <v>309</v>
      </c>
      <c r="C468" s="17">
        <v>0</v>
      </c>
      <c r="D468" s="17">
        <v>23.9</v>
      </c>
      <c r="E468" s="17">
        <v>0</v>
      </c>
      <c r="F468" s="17">
        <v>0</v>
      </c>
      <c r="G468" s="17">
        <v>0</v>
      </c>
      <c r="H468" s="17">
        <v>0</v>
      </c>
      <c r="I468" s="17">
        <v>0</v>
      </c>
      <c r="J468" s="17">
        <v>0</v>
      </c>
      <c r="K468" s="17">
        <v>25.3</v>
      </c>
      <c r="L468" s="17">
        <v>0</v>
      </c>
      <c r="M468" s="17">
        <v>50.8</v>
      </c>
      <c r="N468" s="17">
        <v>0</v>
      </c>
      <c r="O468" s="17">
        <v>0</v>
      </c>
      <c r="P468" s="17">
        <v>0</v>
      </c>
      <c r="Q468" s="17">
        <v>0</v>
      </c>
      <c r="R468" s="17">
        <v>0</v>
      </c>
      <c r="S468" s="41">
        <v>0</v>
      </c>
      <c r="T468" s="17">
        <v>0</v>
      </c>
      <c r="U468" s="17">
        <v>0</v>
      </c>
      <c r="V468" s="17">
        <v>0</v>
      </c>
      <c r="W468" s="17">
        <v>0</v>
      </c>
      <c r="X468" s="17">
        <v>0</v>
      </c>
      <c r="Y468" s="17">
        <v>0</v>
      </c>
      <c r="Z468" s="17">
        <v>0</v>
      </c>
      <c r="AA468" s="17">
        <v>0</v>
      </c>
      <c r="AB468" s="41">
        <v>0</v>
      </c>
      <c r="AC468" s="50">
        <v>61</v>
      </c>
      <c r="AD468" s="50" t="s">
        <v>3</v>
      </c>
      <c r="AE468" s="43">
        <f t="shared" si="7"/>
        <v>100</v>
      </c>
    </row>
    <row r="469" spans="1:36" x14ac:dyDescent="0.25">
      <c r="A469" s="129"/>
      <c r="B469" s="49" t="s">
        <v>310</v>
      </c>
      <c r="C469" s="17">
        <v>0</v>
      </c>
      <c r="D469" s="17">
        <v>22.3</v>
      </c>
      <c r="E469" s="17">
        <v>0</v>
      </c>
      <c r="F469" s="17">
        <v>0</v>
      </c>
      <c r="G469" s="17">
        <v>0</v>
      </c>
      <c r="H469" s="17">
        <v>0</v>
      </c>
      <c r="I469" s="17">
        <v>0</v>
      </c>
      <c r="J469" s="17">
        <v>0</v>
      </c>
      <c r="K469" s="17">
        <v>30.4</v>
      </c>
      <c r="L469" s="17">
        <v>0</v>
      </c>
      <c r="M469" s="17">
        <v>47.3</v>
      </c>
      <c r="N469" s="17">
        <v>0</v>
      </c>
      <c r="O469" s="17">
        <v>0</v>
      </c>
      <c r="P469" s="17">
        <v>0</v>
      </c>
      <c r="Q469" s="17">
        <v>0</v>
      </c>
      <c r="R469" s="17">
        <v>0</v>
      </c>
      <c r="S469" s="41">
        <v>0</v>
      </c>
      <c r="T469" s="17">
        <v>0</v>
      </c>
      <c r="U469" s="17">
        <v>0</v>
      </c>
      <c r="V469" s="17">
        <v>0</v>
      </c>
      <c r="W469" s="17">
        <v>0</v>
      </c>
      <c r="X469" s="17">
        <v>0</v>
      </c>
      <c r="Y469" s="17">
        <v>0</v>
      </c>
      <c r="Z469" s="17">
        <v>0</v>
      </c>
      <c r="AA469" s="17">
        <v>0</v>
      </c>
      <c r="AB469" s="41">
        <v>0</v>
      </c>
      <c r="AC469" s="50">
        <v>57</v>
      </c>
      <c r="AD469" s="50" t="s">
        <v>3</v>
      </c>
      <c r="AE469" s="43">
        <f t="shared" si="7"/>
        <v>100</v>
      </c>
    </row>
    <row r="470" spans="1:36" s="1" customFormat="1" x14ac:dyDescent="0.25">
      <c r="A470" s="136"/>
      <c r="B470" s="51" t="s">
        <v>311</v>
      </c>
      <c r="C470" s="1">
        <v>0</v>
      </c>
      <c r="D470" s="1">
        <v>20.6</v>
      </c>
      <c r="E470" s="1">
        <v>0</v>
      </c>
      <c r="F470" s="1">
        <v>0</v>
      </c>
      <c r="G470" s="1">
        <v>0</v>
      </c>
      <c r="H470" s="1">
        <v>0</v>
      </c>
      <c r="I470" s="1">
        <v>0</v>
      </c>
      <c r="J470" s="1">
        <v>0</v>
      </c>
      <c r="K470" s="1">
        <v>35.4</v>
      </c>
      <c r="L470" s="1">
        <v>0</v>
      </c>
      <c r="M470" s="1">
        <v>43.9</v>
      </c>
      <c r="N470" s="1">
        <v>0</v>
      </c>
      <c r="O470" s="1">
        <v>0</v>
      </c>
      <c r="P470" s="1">
        <v>0</v>
      </c>
      <c r="Q470" s="1">
        <v>0</v>
      </c>
      <c r="R470" s="1">
        <v>0</v>
      </c>
      <c r="S470" s="45">
        <v>0</v>
      </c>
      <c r="T470" s="1">
        <v>0</v>
      </c>
      <c r="U470" s="1">
        <v>0</v>
      </c>
      <c r="V470" s="1">
        <v>0</v>
      </c>
      <c r="W470" s="1">
        <v>0</v>
      </c>
      <c r="X470" s="1">
        <v>0</v>
      </c>
      <c r="Y470" s="1">
        <v>0</v>
      </c>
      <c r="Z470" s="1">
        <v>0</v>
      </c>
      <c r="AA470" s="1">
        <v>0</v>
      </c>
      <c r="AB470" s="45">
        <v>0</v>
      </c>
      <c r="AC470" s="52">
        <v>49</v>
      </c>
      <c r="AD470" s="50" t="s">
        <v>3</v>
      </c>
      <c r="AE470" s="43">
        <f t="shared" si="7"/>
        <v>99.9</v>
      </c>
      <c r="AI470" s="46"/>
      <c r="AJ470" s="47"/>
    </row>
    <row r="471" spans="1:36" s="69" customFormat="1" ht="60" customHeight="1" x14ac:dyDescent="0.25">
      <c r="A471" s="67" t="s">
        <v>314</v>
      </c>
      <c r="B471" s="68" t="s">
        <v>313</v>
      </c>
      <c r="C471" s="69">
        <v>1.4</v>
      </c>
      <c r="D471" s="69">
        <v>11.6</v>
      </c>
      <c r="E471" s="69">
        <v>0</v>
      </c>
      <c r="F471" s="69">
        <v>0</v>
      </c>
      <c r="G471" s="69">
        <v>0</v>
      </c>
      <c r="H471" s="69">
        <v>0</v>
      </c>
      <c r="I471" s="69">
        <v>0</v>
      </c>
      <c r="J471" s="69">
        <v>0</v>
      </c>
      <c r="K471" s="69">
        <v>4</v>
      </c>
      <c r="L471" s="69">
        <v>0</v>
      </c>
      <c r="M471" s="69">
        <v>83</v>
      </c>
      <c r="N471" s="69">
        <v>0</v>
      </c>
      <c r="O471" s="69">
        <v>0</v>
      </c>
      <c r="P471" s="69">
        <v>0</v>
      </c>
      <c r="Q471" s="69">
        <v>0</v>
      </c>
      <c r="R471" s="69">
        <v>0</v>
      </c>
      <c r="S471" s="70">
        <v>0</v>
      </c>
      <c r="T471" s="69">
        <v>0</v>
      </c>
      <c r="U471" s="69">
        <v>0</v>
      </c>
      <c r="V471" s="69">
        <v>0</v>
      </c>
      <c r="W471" s="69">
        <v>0</v>
      </c>
      <c r="X471" s="69">
        <v>0</v>
      </c>
      <c r="Y471" s="69">
        <v>0</v>
      </c>
      <c r="Z471" s="69">
        <v>0</v>
      </c>
      <c r="AA471" s="69">
        <v>0</v>
      </c>
      <c r="AB471" s="70">
        <v>0</v>
      </c>
      <c r="AC471" s="71">
        <v>26</v>
      </c>
      <c r="AD471" s="50" t="s">
        <v>3</v>
      </c>
      <c r="AE471" s="43">
        <f t="shared" si="7"/>
        <v>100</v>
      </c>
      <c r="AF471" s="69" t="s">
        <v>506</v>
      </c>
      <c r="AG471" s="69" t="s">
        <v>509</v>
      </c>
      <c r="AI471" s="72"/>
      <c r="AJ471" s="73"/>
    </row>
    <row r="472" spans="1:36" s="69" customFormat="1" ht="42" customHeight="1" x14ac:dyDescent="0.25">
      <c r="A472" s="67" t="s">
        <v>472</v>
      </c>
      <c r="B472" s="68" t="s">
        <v>341</v>
      </c>
      <c r="C472" s="69">
        <v>8.6999999999999993</v>
      </c>
      <c r="D472" s="69">
        <v>6</v>
      </c>
      <c r="E472" s="69">
        <v>24.9</v>
      </c>
      <c r="F472" s="69">
        <v>0</v>
      </c>
      <c r="G472" s="69">
        <v>0</v>
      </c>
      <c r="H472" s="69">
        <v>0</v>
      </c>
      <c r="I472" s="69">
        <v>0</v>
      </c>
      <c r="J472" s="69">
        <v>0.9</v>
      </c>
      <c r="K472" s="69">
        <v>0.8</v>
      </c>
      <c r="L472" s="69">
        <v>0</v>
      </c>
      <c r="M472" s="69">
        <v>57.3</v>
      </c>
      <c r="N472" s="69">
        <v>0</v>
      </c>
      <c r="O472" s="69">
        <v>0</v>
      </c>
      <c r="P472" s="69">
        <v>0</v>
      </c>
      <c r="Q472" s="69">
        <v>0</v>
      </c>
      <c r="R472" s="69">
        <v>0</v>
      </c>
      <c r="S472" s="70">
        <v>0</v>
      </c>
      <c r="T472" s="69">
        <v>0</v>
      </c>
      <c r="U472" s="69">
        <v>0</v>
      </c>
      <c r="V472" s="69">
        <v>0</v>
      </c>
      <c r="W472" s="69">
        <v>0</v>
      </c>
      <c r="X472" s="69">
        <v>0</v>
      </c>
      <c r="Y472" s="69">
        <v>0</v>
      </c>
      <c r="Z472" s="69">
        <v>0</v>
      </c>
      <c r="AA472" s="69">
        <v>0</v>
      </c>
      <c r="AB472" s="70">
        <v>0</v>
      </c>
      <c r="AC472" s="71">
        <v>14</v>
      </c>
      <c r="AD472" s="50" t="s">
        <v>3</v>
      </c>
      <c r="AE472" s="43">
        <f t="shared" si="7"/>
        <v>98.6</v>
      </c>
      <c r="AF472" s="74" t="s">
        <v>524</v>
      </c>
      <c r="AI472" s="72"/>
      <c r="AJ472" s="73"/>
    </row>
    <row r="473" spans="1:36" ht="31.5" x14ac:dyDescent="0.25">
      <c r="A473" s="130" t="s">
        <v>340</v>
      </c>
      <c r="B473" s="49" t="s">
        <v>316</v>
      </c>
      <c r="C473" s="17">
        <v>0</v>
      </c>
      <c r="D473" s="17">
        <v>60</v>
      </c>
      <c r="E473" s="17">
        <v>0</v>
      </c>
      <c r="F473" s="17">
        <v>0</v>
      </c>
      <c r="G473" s="17">
        <v>0</v>
      </c>
      <c r="H473" s="17">
        <v>0</v>
      </c>
      <c r="I473" s="17">
        <v>0</v>
      </c>
      <c r="J473" s="17">
        <v>0</v>
      </c>
      <c r="K473" s="17">
        <v>0</v>
      </c>
      <c r="L473" s="17">
        <v>0</v>
      </c>
      <c r="M473" s="17">
        <v>0</v>
      </c>
      <c r="N473" s="17">
        <v>0</v>
      </c>
      <c r="O473" s="17">
        <v>0</v>
      </c>
      <c r="P473" s="17">
        <v>0</v>
      </c>
      <c r="Q473" s="17">
        <v>0</v>
      </c>
      <c r="R473" s="17">
        <v>0</v>
      </c>
      <c r="S473" s="17">
        <v>40</v>
      </c>
      <c r="T473" s="17">
        <v>0</v>
      </c>
      <c r="U473" s="17">
        <v>0</v>
      </c>
      <c r="V473" s="17">
        <v>0</v>
      </c>
      <c r="W473" s="17">
        <v>0</v>
      </c>
      <c r="X473" s="17">
        <v>0</v>
      </c>
      <c r="Y473" s="17">
        <v>0</v>
      </c>
      <c r="Z473" s="17">
        <v>0</v>
      </c>
      <c r="AA473" s="17">
        <v>0</v>
      </c>
      <c r="AB473" s="41">
        <v>0</v>
      </c>
      <c r="AC473" s="50">
        <v>46</v>
      </c>
      <c r="AD473" s="50" t="s">
        <v>3</v>
      </c>
      <c r="AE473" s="43">
        <f t="shared" si="7"/>
        <v>100</v>
      </c>
      <c r="AF473" s="17" t="s">
        <v>506</v>
      </c>
      <c r="AG473" s="53" t="s">
        <v>523</v>
      </c>
    </row>
    <row r="474" spans="1:36" x14ac:dyDescent="0.25">
      <c r="A474" s="129"/>
      <c r="B474" s="49" t="s">
        <v>317</v>
      </c>
      <c r="C474" s="17">
        <v>0</v>
      </c>
      <c r="D474" s="17">
        <v>55</v>
      </c>
      <c r="E474" s="17">
        <v>0</v>
      </c>
      <c r="F474" s="17">
        <v>0</v>
      </c>
      <c r="G474" s="17">
        <v>0</v>
      </c>
      <c r="H474" s="17">
        <v>0</v>
      </c>
      <c r="I474" s="17">
        <v>0</v>
      </c>
      <c r="J474" s="17">
        <v>0</v>
      </c>
      <c r="K474" s="17">
        <v>0</v>
      </c>
      <c r="L474" s="17">
        <v>0</v>
      </c>
      <c r="M474" s="17">
        <v>5</v>
      </c>
      <c r="N474" s="17">
        <v>0</v>
      </c>
      <c r="O474" s="17">
        <v>0</v>
      </c>
      <c r="P474" s="17">
        <v>0</v>
      </c>
      <c r="Q474" s="17">
        <v>0</v>
      </c>
      <c r="R474" s="17">
        <v>0</v>
      </c>
      <c r="S474" s="17">
        <v>40</v>
      </c>
      <c r="T474" s="17">
        <v>0</v>
      </c>
      <c r="U474" s="17">
        <v>0</v>
      </c>
      <c r="V474" s="17">
        <v>0</v>
      </c>
      <c r="W474" s="17">
        <v>0</v>
      </c>
      <c r="X474" s="17">
        <v>0</v>
      </c>
      <c r="Y474" s="17">
        <v>0</v>
      </c>
      <c r="Z474" s="17">
        <v>0</v>
      </c>
      <c r="AA474" s="17">
        <v>0</v>
      </c>
      <c r="AB474" s="41">
        <v>0</v>
      </c>
      <c r="AC474" s="50">
        <v>46</v>
      </c>
      <c r="AD474" s="50" t="s">
        <v>3</v>
      </c>
      <c r="AE474" s="43">
        <f t="shared" si="7"/>
        <v>100</v>
      </c>
    </row>
    <row r="475" spans="1:36" x14ac:dyDescent="0.25">
      <c r="A475" s="129"/>
      <c r="B475" s="49" t="s">
        <v>318</v>
      </c>
      <c r="C475" s="17">
        <v>0</v>
      </c>
      <c r="D475" s="17">
        <v>50</v>
      </c>
      <c r="E475" s="17">
        <v>0</v>
      </c>
      <c r="F475" s="17">
        <v>0</v>
      </c>
      <c r="G475" s="17">
        <v>0</v>
      </c>
      <c r="H475" s="17">
        <v>0</v>
      </c>
      <c r="I475" s="17">
        <v>0</v>
      </c>
      <c r="J475" s="17">
        <v>0</v>
      </c>
      <c r="K475" s="17">
        <v>0</v>
      </c>
      <c r="L475" s="17">
        <v>0</v>
      </c>
      <c r="M475" s="17">
        <v>10</v>
      </c>
      <c r="N475" s="17">
        <v>0</v>
      </c>
      <c r="O475" s="17">
        <v>0</v>
      </c>
      <c r="P475" s="17">
        <v>0</v>
      </c>
      <c r="Q475" s="17">
        <v>0</v>
      </c>
      <c r="R475" s="17">
        <v>0</v>
      </c>
      <c r="S475" s="17">
        <v>40</v>
      </c>
      <c r="T475" s="17">
        <v>0</v>
      </c>
      <c r="U475" s="17">
        <v>0</v>
      </c>
      <c r="V475" s="17">
        <v>0</v>
      </c>
      <c r="W475" s="17">
        <v>0</v>
      </c>
      <c r="X475" s="17">
        <v>0</v>
      </c>
      <c r="Y475" s="17">
        <v>0</v>
      </c>
      <c r="Z475" s="17">
        <v>0</v>
      </c>
      <c r="AA475" s="17">
        <v>0</v>
      </c>
      <c r="AB475" s="41">
        <v>0</v>
      </c>
      <c r="AC475" s="50">
        <v>46</v>
      </c>
      <c r="AD475" s="50" t="s">
        <v>3</v>
      </c>
      <c r="AE475" s="43">
        <f t="shared" si="7"/>
        <v>100</v>
      </c>
    </row>
    <row r="476" spans="1:36" x14ac:dyDescent="0.25">
      <c r="A476" s="129"/>
      <c r="B476" s="49" t="s">
        <v>319</v>
      </c>
      <c r="C476" s="17">
        <v>0</v>
      </c>
      <c r="D476" s="17">
        <v>40</v>
      </c>
      <c r="E476" s="17">
        <v>0</v>
      </c>
      <c r="F476" s="17">
        <v>0</v>
      </c>
      <c r="G476" s="17">
        <v>0</v>
      </c>
      <c r="H476" s="17">
        <v>0</v>
      </c>
      <c r="I476" s="17">
        <v>0</v>
      </c>
      <c r="J476" s="17">
        <v>0</v>
      </c>
      <c r="K476" s="17">
        <v>0</v>
      </c>
      <c r="L476" s="17">
        <v>0</v>
      </c>
      <c r="M476" s="17">
        <v>20</v>
      </c>
      <c r="N476" s="17">
        <v>0</v>
      </c>
      <c r="O476" s="17">
        <v>0</v>
      </c>
      <c r="P476" s="17">
        <v>0</v>
      </c>
      <c r="Q476" s="17">
        <v>0</v>
      </c>
      <c r="R476" s="17">
        <v>0</v>
      </c>
      <c r="S476" s="17">
        <v>40</v>
      </c>
      <c r="T476" s="17">
        <v>0</v>
      </c>
      <c r="U476" s="17">
        <v>0</v>
      </c>
      <c r="V476" s="17">
        <v>0</v>
      </c>
      <c r="W476" s="17">
        <v>0</v>
      </c>
      <c r="X476" s="17">
        <v>0</v>
      </c>
      <c r="Y476" s="17">
        <v>0</v>
      </c>
      <c r="Z476" s="17">
        <v>0</v>
      </c>
      <c r="AA476" s="17">
        <v>0</v>
      </c>
      <c r="AB476" s="41">
        <v>0</v>
      </c>
      <c r="AC476" s="50">
        <v>46</v>
      </c>
      <c r="AD476" s="50" t="s">
        <v>3</v>
      </c>
      <c r="AE476" s="43">
        <f t="shared" si="7"/>
        <v>100</v>
      </c>
    </row>
    <row r="477" spans="1:36" x14ac:dyDescent="0.25">
      <c r="A477" s="129"/>
      <c r="B477" s="49" t="s">
        <v>320</v>
      </c>
      <c r="C477" s="17">
        <v>0</v>
      </c>
      <c r="D477" s="17">
        <v>50</v>
      </c>
      <c r="E477" s="17">
        <v>0</v>
      </c>
      <c r="F477" s="17">
        <v>0</v>
      </c>
      <c r="G477" s="17">
        <v>0</v>
      </c>
      <c r="H477" s="17">
        <v>0</v>
      </c>
      <c r="I477" s="17">
        <v>0</v>
      </c>
      <c r="J477" s="17">
        <v>0</v>
      </c>
      <c r="K477" s="17">
        <v>0</v>
      </c>
      <c r="L477" s="17">
        <v>0</v>
      </c>
      <c r="M477" s="17">
        <v>0</v>
      </c>
      <c r="N477" s="17">
        <v>0</v>
      </c>
      <c r="O477" s="17">
        <v>0</v>
      </c>
      <c r="P477" s="17">
        <v>0</v>
      </c>
      <c r="Q477" s="17">
        <v>0</v>
      </c>
      <c r="R477" s="17">
        <v>0</v>
      </c>
      <c r="S477" s="17">
        <v>50</v>
      </c>
      <c r="T477" s="17">
        <v>0</v>
      </c>
      <c r="U477" s="17">
        <v>0</v>
      </c>
      <c r="V477" s="17">
        <v>0</v>
      </c>
      <c r="W477" s="17">
        <v>0</v>
      </c>
      <c r="X477" s="17">
        <v>0</v>
      </c>
      <c r="Y477" s="17">
        <v>0</v>
      </c>
      <c r="Z477" s="17">
        <v>0</v>
      </c>
      <c r="AA477" s="17">
        <v>0</v>
      </c>
      <c r="AB477" s="41">
        <v>0</v>
      </c>
      <c r="AC477" s="50">
        <v>45</v>
      </c>
      <c r="AD477" s="50" t="s">
        <v>3</v>
      </c>
      <c r="AE477" s="43">
        <f t="shared" si="7"/>
        <v>100</v>
      </c>
    </row>
    <row r="478" spans="1:36" x14ac:dyDescent="0.25">
      <c r="A478" s="129"/>
      <c r="B478" s="49" t="s">
        <v>321</v>
      </c>
      <c r="C478" s="17">
        <v>0</v>
      </c>
      <c r="D478" s="17">
        <v>45</v>
      </c>
      <c r="E478" s="17">
        <v>0</v>
      </c>
      <c r="F478" s="17">
        <v>0</v>
      </c>
      <c r="G478" s="17">
        <v>0</v>
      </c>
      <c r="H478" s="17">
        <v>0</v>
      </c>
      <c r="I478" s="17">
        <v>0</v>
      </c>
      <c r="J478" s="17">
        <v>0</v>
      </c>
      <c r="K478" s="17">
        <v>0</v>
      </c>
      <c r="L478" s="17">
        <v>0</v>
      </c>
      <c r="M478" s="17">
        <v>5</v>
      </c>
      <c r="N478" s="17">
        <v>0</v>
      </c>
      <c r="O478" s="17">
        <v>0</v>
      </c>
      <c r="P478" s="17">
        <v>0</v>
      </c>
      <c r="Q478" s="17">
        <v>0</v>
      </c>
      <c r="R478" s="17">
        <v>0</v>
      </c>
      <c r="S478" s="17">
        <v>50</v>
      </c>
      <c r="T478" s="17">
        <v>0</v>
      </c>
      <c r="U478" s="17">
        <v>0</v>
      </c>
      <c r="V478" s="17">
        <v>0</v>
      </c>
      <c r="W478" s="17">
        <v>0</v>
      </c>
      <c r="X478" s="17">
        <v>0</v>
      </c>
      <c r="Y478" s="17">
        <v>0</v>
      </c>
      <c r="Z478" s="17">
        <v>0</v>
      </c>
      <c r="AA478" s="17">
        <v>0</v>
      </c>
      <c r="AB478" s="41">
        <v>0</v>
      </c>
      <c r="AC478" s="50">
        <v>43</v>
      </c>
      <c r="AD478" s="50" t="s">
        <v>3</v>
      </c>
      <c r="AE478" s="43">
        <f t="shared" si="7"/>
        <v>100</v>
      </c>
    </row>
    <row r="479" spans="1:36" x14ac:dyDescent="0.25">
      <c r="A479" s="129"/>
      <c r="B479" s="49" t="s">
        <v>322</v>
      </c>
      <c r="C479" s="17">
        <v>0</v>
      </c>
      <c r="D479" s="17">
        <v>40</v>
      </c>
      <c r="E479" s="17">
        <v>0</v>
      </c>
      <c r="F479" s="17">
        <v>0</v>
      </c>
      <c r="G479" s="17">
        <v>0</v>
      </c>
      <c r="H479" s="17">
        <v>0</v>
      </c>
      <c r="I479" s="17">
        <v>0</v>
      </c>
      <c r="J479" s="17">
        <v>0</v>
      </c>
      <c r="K479" s="17">
        <v>0</v>
      </c>
      <c r="L479" s="17">
        <v>0</v>
      </c>
      <c r="M479" s="17">
        <v>10</v>
      </c>
      <c r="N479" s="17">
        <v>0</v>
      </c>
      <c r="O479" s="17">
        <v>0</v>
      </c>
      <c r="P479" s="17">
        <v>0</v>
      </c>
      <c r="Q479" s="17">
        <v>0</v>
      </c>
      <c r="R479" s="17">
        <v>0</v>
      </c>
      <c r="S479" s="17">
        <v>50</v>
      </c>
      <c r="T479" s="17">
        <v>0</v>
      </c>
      <c r="U479" s="17">
        <v>0</v>
      </c>
      <c r="V479" s="17">
        <v>0</v>
      </c>
      <c r="W479" s="17">
        <v>0</v>
      </c>
      <c r="X479" s="17">
        <v>0</v>
      </c>
      <c r="Y479" s="17">
        <v>0</v>
      </c>
      <c r="Z479" s="17">
        <v>0</v>
      </c>
      <c r="AA479" s="17">
        <v>0</v>
      </c>
      <c r="AB479" s="41">
        <v>0</v>
      </c>
      <c r="AC479" s="50">
        <v>43</v>
      </c>
      <c r="AD479" s="50" t="s">
        <v>3</v>
      </c>
      <c r="AE479" s="43">
        <f t="shared" si="7"/>
        <v>100</v>
      </c>
    </row>
    <row r="480" spans="1:36" x14ac:dyDescent="0.25">
      <c r="A480" s="129"/>
      <c r="B480" s="49" t="s">
        <v>323</v>
      </c>
      <c r="C480" s="17">
        <v>0</v>
      </c>
      <c r="D480" s="17">
        <v>30</v>
      </c>
      <c r="E480" s="17">
        <v>0</v>
      </c>
      <c r="F480" s="17">
        <v>0</v>
      </c>
      <c r="G480" s="17">
        <v>0</v>
      </c>
      <c r="H480" s="17">
        <v>0</v>
      </c>
      <c r="I480" s="17">
        <v>0</v>
      </c>
      <c r="J480" s="17">
        <v>0</v>
      </c>
      <c r="K480" s="17">
        <v>0</v>
      </c>
      <c r="L480" s="17">
        <v>0</v>
      </c>
      <c r="M480" s="17">
        <v>20</v>
      </c>
      <c r="N480" s="17">
        <v>0</v>
      </c>
      <c r="O480" s="17">
        <v>0</v>
      </c>
      <c r="P480" s="17">
        <v>0</v>
      </c>
      <c r="Q480" s="17">
        <v>0</v>
      </c>
      <c r="R480" s="17">
        <v>0</v>
      </c>
      <c r="S480" s="17">
        <v>50</v>
      </c>
      <c r="T480" s="17">
        <v>0</v>
      </c>
      <c r="U480" s="17">
        <v>0</v>
      </c>
      <c r="V480" s="17">
        <v>0</v>
      </c>
      <c r="W480" s="17">
        <v>0</v>
      </c>
      <c r="X480" s="17">
        <v>0</v>
      </c>
      <c r="Y480" s="17">
        <v>0</v>
      </c>
      <c r="Z480" s="17">
        <v>0</v>
      </c>
      <c r="AA480" s="17">
        <v>0</v>
      </c>
      <c r="AB480" s="41">
        <v>0</v>
      </c>
      <c r="AC480" s="50">
        <v>42</v>
      </c>
      <c r="AD480" s="50" t="s">
        <v>3</v>
      </c>
      <c r="AE480" s="43">
        <f t="shared" si="7"/>
        <v>100</v>
      </c>
    </row>
    <row r="481" spans="1:36" x14ac:dyDescent="0.25">
      <c r="A481" s="129"/>
      <c r="B481" s="49" t="s">
        <v>324</v>
      </c>
      <c r="C481" s="17">
        <v>2</v>
      </c>
      <c r="D481" s="17">
        <v>48</v>
      </c>
      <c r="E481" s="17">
        <v>0</v>
      </c>
      <c r="F481" s="17">
        <v>0</v>
      </c>
      <c r="G481" s="17">
        <v>0</v>
      </c>
      <c r="H481" s="17">
        <v>0</v>
      </c>
      <c r="I481" s="17">
        <v>0</v>
      </c>
      <c r="J481" s="17">
        <v>0</v>
      </c>
      <c r="K481" s="17">
        <v>0</v>
      </c>
      <c r="L481" s="17">
        <v>0</v>
      </c>
      <c r="M481" s="17">
        <v>0</v>
      </c>
      <c r="N481" s="17">
        <v>0</v>
      </c>
      <c r="O481" s="17">
        <v>0</v>
      </c>
      <c r="P481" s="17">
        <v>0</v>
      </c>
      <c r="Q481" s="17">
        <v>0</v>
      </c>
      <c r="R481" s="17">
        <v>0</v>
      </c>
      <c r="S481" s="17">
        <v>50</v>
      </c>
      <c r="T481" s="17">
        <v>0</v>
      </c>
      <c r="U481" s="17">
        <v>0</v>
      </c>
      <c r="V481" s="17">
        <v>0</v>
      </c>
      <c r="W481" s="17">
        <v>0</v>
      </c>
      <c r="X481" s="17">
        <v>0</v>
      </c>
      <c r="Y481" s="17">
        <v>0</v>
      </c>
      <c r="Z481" s="17">
        <v>0</v>
      </c>
      <c r="AA481" s="17">
        <v>0</v>
      </c>
      <c r="AB481" s="41">
        <v>0</v>
      </c>
      <c r="AC481" s="50">
        <v>41</v>
      </c>
      <c r="AD481" s="50" t="s">
        <v>3</v>
      </c>
      <c r="AE481" s="43">
        <f t="shared" si="7"/>
        <v>100</v>
      </c>
    </row>
    <row r="482" spans="1:36" x14ac:dyDescent="0.25">
      <c r="A482" s="129"/>
      <c r="B482" s="49" t="s">
        <v>325</v>
      </c>
      <c r="C482" s="17">
        <v>4</v>
      </c>
      <c r="D482" s="17">
        <v>46</v>
      </c>
      <c r="E482" s="17">
        <v>0</v>
      </c>
      <c r="F482" s="17">
        <v>0</v>
      </c>
      <c r="G482" s="17">
        <v>0</v>
      </c>
      <c r="H482" s="17">
        <v>0</v>
      </c>
      <c r="I482" s="17">
        <v>0</v>
      </c>
      <c r="J482" s="17">
        <v>0</v>
      </c>
      <c r="K482" s="17">
        <v>0</v>
      </c>
      <c r="L482" s="17">
        <v>0</v>
      </c>
      <c r="M482" s="17">
        <v>0</v>
      </c>
      <c r="N482" s="17">
        <v>0</v>
      </c>
      <c r="O482" s="17">
        <v>0</v>
      </c>
      <c r="P482" s="17">
        <v>0</v>
      </c>
      <c r="Q482" s="17">
        <v>0</v>
      </c>
      <c r="R482" s="17">
        <v>0</v>
      </c>
      <c r="S482" s="17">
        <v>50</v>
      </c>
      <c r="T482" s="17">
        <v>0</v>
      </c>
      <c r="U482" s="17">
        <v>0</v>
      </c>
      <c r="V482" s="17">
        <v>0</v>
      </c>
      <c r="W482" s="17">
        <v>0</v>
      </c>
      <c r="X482" s="17">
        <v>0</v>
      </c>
      <c r="Y482" s="17">
        <v>0</v>
      </c>
      <c r="Z482" s="17">
        <v>0</v>
      </c>
      <c r="AA482" s="17">
        <v>0</v>
      </c>
      <c r="AB482" s="41">
        <v>0</v>
      </c>
      <c r="AC482" s="50">
        <v>36</v>
      </c>
      <c r="AD482" s="50" t="s">
        <v>3</v>
      </c>
      <c r="AE482" s="43">
        <f t="shared" si="7"/>
        <v>100</v>
      </c>
    </row>
    <row r="483" spans="1:36" x14ac:dyDescent="0.25">
      <c r="A483" s="129"/>
      <c r="B483" s="49" t="s">
        <v>326</v>
      </c>
      <c r="C483" s="17">
        <v>6</v>
      </c>
      <c r="D483" s="17">
        <v>44</v>
      </c>
      <c r="E483" s="17">
        <v>0</v>
      </c>
      <c r="F483" s="17">
        <v>0</v>
      </c>
      <c r="G483" s="17">
        <v>0</v>
      </c>
      <c r="H483" s="17">
        <v>0</v>
      </c>
      <c r="I483" s="17">
        <v>0</v>
      </c>
      <c r="J483" s="17">
        <v>0</v>
      </c>
      <c r="K483" s="17">
        <v>0</v>
      </c>
      <c r="L483" s="17">
        <v>0</v>
      </c>
      <c r="M483" s="17">
        <v>0</v>
      </c>
      <c r="N483" s="17">
        <v>0</v>
      </c>
      <c r="O483" s="17">
        <v>0</v>
      </c>
      <c r="P483" s="17">
        <v>0</v>
      </c>
      <c r="Q483" s="17">
        <v>0</v>
      </c>
      <c r="R483" s="17">
        <v>0</v>
      </c>
      <c r="S483" s="17">
        <v>50</v>
      </c>
      <c r="T483" s="17">
        <v>0</v>
      </c>
      <c r="U483" s="17">
        <v>0</v>
      </c>
      <c r="V483" s="17">
        <v>0</v>
      </c>
      <c r="W483" s="17">
        <v>0</v>
      </c>
      <c r="X483" s="17">
        <v>0</v>
      </c>
      <c r="Y483" s="17">
        <v>0</v>
      </c>
      <c r="Z483" s="17">
        <v>0</v>
      </c>
      <c r="AA483" s="17">
        <v>0</v>
      </c>
      <c r="AB483" s="41">
        <v>0</v>
      </c>
      <c r="AC483" s="50">
        <v>34</v>
      </c>
      <c r="AD483" s="50" t="s">
        <v>3</v>
      </c>
      <c r="AE483" s="43">
        <f t="shared" si="7"/>
        <v>100</v>
      </c>
    </row>
    <row r="484" spans="1:36" x14ac:dyDescent="0.25">
      <c r="A484" s="129"/>
      <c r="B484" s="49" t="s">
        <v>327</v>
      </c>
      <c r="C484" s="17">
        <v>8</v>
      </c>
      <c r="D484" s="17">
        <v>42</v>
      </c>
      <c r="E484" s="17">
        <v>0</v>
      </c>
      <c r="F484" s="17">
        <v>0</v>
      </c>
      <c r="G484" s="17">
        <v>0</v>
      </c>
      <c r="H484" s="17">
        <v>0</v>
      </c>
      <c r="I484" s="17">
        <v>0</v>
      </c>
      <c r="J484" s="17">
        <v>0</v>
      </c>
      <c r="K484" s="17">
        <v>0</v>
      </c>
      <c r="L484" s="17">
        <v>0</v>
      </c>
      <c r="M484" s="17">
        <v>0</v>
      </c>
      <c r="N484" s="17">
        <v>0</v>
      </c>
      <c r="O484" s="17">
        <v>0</v>
      </c>
      <c r="P484" s="17">
        <v>0</v>
      </c>
      <c r="Q484" s="17">
        <v>0</v>
      </c>
      <c r="R484" s="17">
        <v>0</v>
      </c>
      <c r="S484" s="17">
        <v>50</v>
      </c>
      <c r="T484" s="17">
        <v>0</v>
      </c>
      <c r="U484" s="17">
        <v>0</v>
      </c>
      <c r="V484" s="17">
        <v>0</v>
      </c>
      <c r="W484" s="17">
        <v>0</v>
      </c>
      <c r="X484" s="17">
        <v>0</v>
      </c>
      <c r="Y484" s="17">
        <v>0</v>
      </c>
      <c r="Z484" s="17">
        <v>0</v>
      </c>
      <c r="AA484" s="17">
        <v>0</v>
      </c>
      <c r="AB484" s="41">
        <v>0</v>
      </c>
      <c r="AC484" s="50">
        <v>33</v>
      </c>
      <c r="AD484" s="50" t="s">
        <v>3</v>
      </c>
      <c r="AE484" s="43">
        <f t="shared" si="7"/>
        <v>100</v>
      </c>
    </row>
    <row r="485" spans="1:36" x14ac:dyDescent="0.25">
      <c r="A485" s="129"/>
      <c r="B485" s="49" t="s">
        <v>328</v>
      </c>
      <c r="C485" s="17">
        <v>2</v>
      </c>
      <c r="D485" s="17">
        <v>43</v>
      </c>
      <c r="E485" s="17">
        <v>0</v>
      </c>
      <c r="F485" s="17">
        <v>0</v>
      </c>
      <c r="G485" s="17">
        <v>0</v>
      </c>
      <c r="H485" s="17">
        <v>0</v>
      </c>
      <c r="I485" s="17">
        <v>0</v>
      </c>
      <c r="J485" s="17">
        <v>0</v>
      </c>
      <c r="K485" s="17">
        <v>0</v>
      </c>
      <c r="L485" s="17">
        <v>0</v>
      </c>
      <c r="M485" s="17">
        <v>5</v>
      </c>
      <c r="N485" s="17">
        <v>0</v>
      </c>
      <c r="O485" s="17">
        <v>0</v>
      </c>
      <c r="P485" s="17">
        <v>0</v>
      </c>
      <c r="Q485" s="17">
        <v>0</v>
      </c>
      <c r="R485" s="17">
        <v>0</v>
      </c>
      <c r="S485" s="17">
        <v>50</v>
      </c>
      <c r="T485" s="17">
        <v>0</v>
      </c>
      <c r="U485" s="17">
        <v>0</v>
      </c>
      <c r="V485" s="17">
        <v>0</v>
      </c>
      <c r="W485" s="17">
        <v>0</v>
      </c>
      <c r="X485" s="17">
        <v>0</v>
      </c>
      <c r="Y485" s="17">
        <v>0</v>
      </c>
      <c r="Z485" s="17">
        <v>0</v>
      </c>
      <c r="AA485" s="17">
        <v>0</v>
      </c>
      <c r="AB485" s="41">
        <v>0</v>
      </c>
      <c r="AC485" s="50">
        <v>41</v>
      </c>
      <c r="AD485" s="50" t="s">
        <v>3</v>
      </c>
      <c r="AE485" s="43">
        <f t="shared" si="7"/>
        <v>100</v>
      </c>
    </row>
    <row r="486" spans="1:36" x14ac:dyDescent="0.25">
      <c r="A486" s="129"/>
      <c r="B486" s="49" t="s">
        <v>329</v>
      </c>
      <c r="C486" s="17">
        <v>2</v>
      </c>
      <c r="D486" s="17">
        <v>38</v>
      </c>
      <c r="E486" s="17">
        <v>0</v>
      </c>
      <c r="F486" s="17">
        <v>0</v>
      </c>
      <c r="G486" s="17">
        <v>0</v>
      </c>
      <c r="H486" s="17">
        <v>0</v>
      </c>
      <c r="I486" s="17">
        <v>0</v>
      </c>
      <c r="J486" s="17">
        <v>0</v>
      </c>
      <c r="K486" s="17">
        <v>0</v>
      </c>
      <c r="L486" s="17">
        <v>0</v>
      </c>
      <c r="M486" s="17">
        <v>10</v>
      </c>
      <c r="N486" s="17">
        <v>0</v>
      </c>
      <c r="O486" s="17">
        <v>0</v>
      </c>
      <c r="P486" s="17">
        <v>0</v>
      </c>
      <c r="Q486" s="17">
        <v>0</v>
      </c>
      <c r="R486" s="17">
        <v>0</v>
      </c>
      <c r="S486" s="17">
        <v>50</v>
      </c>
      <c r="T486" s="17">
        <v>0</v>
      </c>
      <c r="U486" s="17">
        <v>0</v>
      </c>
      <c r="V486" s="17">
        <v>0</v>
      </c>
      <c r="W486" s="17">
        <v>0</v>
      </c>
      <c r="X486" s="17">
        <v>0</v>
      </c>
      <c r="Y486" s="17">
        <v>0</v>
      </c>
      <c r="Z486" s="17">
        <v>0</v>
      </c>
      <c r="AA486" s="17">
        <v>0</v>
      </c>
      <c r="AB486" s="41">
        <v>0</v>
      </c>
      <c r="AC486" s="50">
        <v>40</v>
      </c>
      <c r="AD486" s="50" t="s">
        <v>3</v>
      </c>
      <c r="AE486" s="43">
        <f t="shared" si="7"/>
        <v>100</v>
      </c>
    </row>
    <row r="487" spans="1:36" x14ac:dyDescent="0.25">
      <c r="A487" s="129"/>
      <c r="B487" s="49" t="s">
        <v>330</v>
      </c>
      <c r="C487" s="17">
        <v>2</v>
      </c>
      <c r="D487" s="17">
        <v>28</v>
      </c>
      <c r="E487" s="17">
        <v>0</v>
      </c>
      <c r="F487" s="17">
        <v>0</v>
      </c>
      <c r="G487" s="17">
        <v>0</v>
      </c>
      <c r="H487" s="17">
        <v>0</v>
      </c>
      <c r="I487" s="17">
        <v>0</v>
      </c>
      <c r="J487" s="17">
        <v>0</v>
      </c>
      <c r="K487" s="17">
        <v>0</v>
      </c>
      <c r="L487" s="17">
        <v>0</v>
      </c>
      <c r="M487" s="17">
        <v>20</v>
      </c>
      <c r="N487" s="17">
        <v>0</v>
      </c>
      <c r="O487" s="17">
        <v>0</v>
      </c>
      <c r="P487" s="17">
        <v>0</v>
      </c>
      <c r="Q487" s="17">
        <v>0</v>
      </c>
      <c r="R487" s="17">
        <v>0</v>
      </c>
      <c r="S487" s="17">
        <v>50</v>
      </c>
      <c r="T487" s="17">
        <v>0</v>
      </c>
      <c r="U487" s="17">
        <v>0</v>
      </c>
      <c r="V487" s="17">
        <v>0</v>
      </c>
      <c r="W487" s="17">
        <v>0</v>
      </c>
      <c r="X487" s="17">
        <v>0</v>
      </c>
      <c r="Y487" s="17">
        <v>0</v>
      </c>
      <c r="Z487" s="17">
        <v>0</v>
      </c>
      <c r="AA487" s="17">
        <v>0</v>
      </c>
      <c r="AB487" s="41">
        <v>0</v>
      </c>
      <c r="AC487" s="50">
        <v>38</v>
      </c>
      <c r="AD487" s="50" t="s">
        <v>3</v>
      </c>
      <c r="AE487" s="43">
        <f t="shared" si="7"/>
        <v>100</v>
      </c>
    </row>
    <row r="488" spans="1:36" x14ac:dyDescent="0.25">
      <c r="A488" s="129"/>
      <c r="B488" s="49" t="s">
        <v>331</v>
      </c>
      <c r="C488" s="17">
        <v>4</v>
      </c>
      <c r="D488" s="17">
        <v>41</v>
      </c>
      <c r="E488" s="17">
        <v>0</v>
      </c>
      <c r="F488" s="17">
        <v>0</v>
      </c>
      <c r="G488" s="17">
        <v>0</v>
      </c>
      <c r="H488" s="17">
        <v>0</v>
      </c>
      <c r="I488" s="17">
        <v>0</v>
      </c>
      <c r="J488" s="17">
        <v>0</v>
      </c>
      <c r="K488" s="17">
        <v>0</v>
      </c>
      <c r="L488" s="17">
        <v>0</v>
      </c>
      <c r="M488" s="17">
        <v>5</v>
      </c>
      <c r="N488" s="17">
        <v>0</v>
      </c>
      <c r="O488" s="17">
        <v>0</v>
      </c>
      <c r="P488" s="17">
        <v>0</v>
      </c>
      <c r="Q488" s="17">
        <v>0</v>
      </c>
      <c r="R488" s="17">
        <v>0</v>
      </c>
      <c r="S488" s="17">
        <v>50</v>
      </c>
      <c r="T488" s="17">
        <v>0</v>
      </c>
      <c r="U488" s="17">
        <v>0</v>
      </c>
      <c r="V488" s="17">
        <v>0</v>
      </c>
      <c r="W488" s="17">
        <v>0</v>
      </c>
      <c r="X488" s="17">
        <v>0</v>
      </c>
      <c r="Y488" s="17">
        <v>0</v>
      </c>
      <c r="Z488" s="17">
        <v>0</v>
      </c>
      <c r="AA488" s="17">
        <v>0</v>
      </c>
      <c r="AB488" s="41">
        <v>0</v>
      </c>
      <c r="AC488" s="50">
        <v>35</v>
      </c>
      <c r="AD488" s="50" t="s">
        <v>3</v>
      </c>
      <c r="AE488" s="43">
        <f t="shared" si="7"/>
        <v>100</v>
      </c>
    </row>
    <row r="489" spans="1:36" x14ac:dyDescent="0.25">
      <c r="A489" s="129"/>
      <c r="B489" s="49" t="s">
        <v>332</v>
      </c>
      <c r="C489" s="17">
        <v>4</v>
      </c>
      <c r="D489" s="17">
        <v>36</v>
      </c>
      <c r="E489" s="17">
        <v>0</v>
      </c>
      <c r="F489" s="17">
        <v>0</v>
      </c>
      <c r="G489" s="17">
        <v>0</v>
      </c>
      <c r="H489" s="17">
        <v>0</v>
      </c>
      <c r="I489" s="17">
        <v>0</v>
      </c>
      <c r="J489" s="17">
        <v>0</v>
      </c>
      <c r="K489" s="17">
        <v>0</v>
      </c>
      <c r="L489" s="17">
        <v>0</v>
      </c>
      <c r="M489" s="17">
        <v>10</v>
      </c>
      <c r="N489" s="17">
        <v>0</v>
      </c>
      <c r="O489" s="17">
        <v>0</v>
      </c>
      <c r="P489" s="17">
        <v>0</v>
      </c>
      <c r="Q489" s="17">
        <v>0</v>
      </c>
      <c r="R489" s="17">
        <v>0</v>
      </c>
      <c r="S489" s="17">
        <v>50</v>
      </c>
      <c r="T489" s="17">
        <v>0</v>
      </c>
      <c r="U489" s="17">
        <v>0</v>
      </c>
      <c r="V489" s="17">
        <v>0</v>
      </c>
      <c r="W489" s="17">
        <v>0</v>
      </c>
      <c r="X489" s="17">
        <v>0</v>
      </c>
      <c r="Y489" s="17">
        <v>0</v>
      </c>
      <c r="Z489" s="17">
        <v>0</v>
      </c>
      <c r="AA489" s="17">
        <v>0</v>
      </c>
      <c r="AB489" s="41">
        <v>0</v>
      </c>
      <c r="AC489" s="50">
        <v>35</v>
      </c>
      <c r="AD489" s="50" t="s">
        <v>3</v>
      </c>
      <c r="AE489" s="43">
        <f t="shared" si="7"/>
        <v>100</v>
      </c>
    </row>
    <row r="490" spans="1:36" x14ac:dyDescent="0.25">
      <c r="A490" s="129"/>
      <c r="B490" s="49" t="s">
        <v>339</v>
      </c>
      <c r="C490" s="17">
        <v>4</v>
      </c>
      <c r="D490" s="17">
        <v>26</v>
      </c>
      <c r="E490" s="17">
        <v>0</v>
      </c>
      <c r="F490" s="17">
        <v>0</v>
      </c>
      <c r="G490" s="17">
        <v>0</v>
      </c>
      <c r="H490" s="17">
        <v>0</v>
      </c>
      <c r="I490" s="17">
        <v>0</v>
      </c>
      <c r="J490" s="17">
        <v>0</v>
      </c>
      <c r="K490" s="17">
        <v>0</v>
      </c>
      <c r="L490" s="17">
        <v>0</v>
      </c>
      <c r="M490" s="17">
        <v>20</v>
      </c>
      <c r="N490" s="17">
        <v>0</v>
      </c>
      <c r="O490" s="17">
        <v>0</v>
      </c>
      <c r="P490" s="17">
        <v>0</v>
      </c>
      <c r="Q490" s="17">
        <v>0</v>
      </c>
      <c r="R490" s="17">
        <v>0</v>
      </c>
      <c r="S490" s="17">
        <v>50</v>
      </c>
      <c r="T490" s="17">
        <v>0</v>
      </c>
      <c r="U490" s="17">
        <v>0</v>
      </c>
      <c r="V490" s="17">
        <v>0</v>
      </c>
      <c r="W490" s="17">
        <v>0</v>
      </c>
      <c r="X490" s="17">
        <v>0</v>
      </c>
      <c r="Y490" s="17">
        <v>0</v>
      </c>
      <c r="Z490" s="17">
        <v>0</v>
      </c>
      <c r="AA490" s="17">
        <v>0</v>
      </c>
      <c r="AB490" s="41">
        <v>0</v>
      </c>
      <c r="AC490" s="50">
        <v>30</v>
      </c>
      <c r="AD490" s="50" t="s">
        <v>3</v>
      </c>
      <c r="AE490" s="43">
        <f t="shared" si="7"/>
        <v>100</v>
      </c>
    </row>
    <row r="491" spans="1:36" x14ac:dyDescent="0.25">
      <c r="A491" s="129"/>
      <c r="B491" s="49" t="s">
        <v>333</v>
      </c>
      <c r="C491" s="17">
        <v>6</v>
      </c>
      <c r="D491" s="17">
        <v>39</v>
      </c>
      <c r="E491" s="17">
        <v>0</v>
      </c>
      <c r="F491" s="17">
        <v>0</v>
      </c>
      <c r="G491" s="17">
        <v>0</v>
      </c>
      <c r="H491" s="17">
        <v>0</v>
      </c>
      <c r="I491" s="17">
        <v>0</v>
      </c>
      <c r="J491" s="17">
        <v>0</v>
      </c>
      <c r="K491" s="17">
        <v>0</v>
      </c>
      <c r="L491" s="17">
        <v>0</v>
      </c>
      <c r="M491" s="17">
        <v>5</v>
      </c>
      <c r="N491" s="17">
        <v>0</v>
      </c>
      <c r="O491" s="17">
        <v>0</v>
      </c>
      <c r="P491" s="17">
        <v>0</v>
      </c>
      <c r="Q491" s="17">
        <v>0</v>
      </c>
      <c r="R491" s="17">
        <v>0</v>
      </c>
      <c r="S491" s="17">
        <v>50</v>
      </c>
      <c r="T491" s="17">
        <v>0</v>
      </c>
      <c r="U491" s="17">
        <v>0</v>
      </c>
      <c r="V491" s="17">
        <v>0</v>
      </c>
      <c r="W491" s="17">
        <v>0</v>
      </c>
      <c r="X491" s="17">
        <v>0</v>
      </c>
      <c r="Y491" s="17">
        <v>0</v>
      </c>
      <c r="Z491" s="17">
        <v>0</v>
      </c>
      <c r="AA491" s="17">
        <v>0</v>
      </c>
      <c r="AB491" s="41">
        <v>0</v>
      </c>
      <c r="AC491" s="50">
        <v>32</v>
      </c>
      <c r="AD491" s="50" t="s">
        <v>3</v>
      </c>
      <c r="AE491" s="43">
        <f t="shared" si="7"/>
        <v>100</v>
      </c>
    </row>
    <row r="492" spans="1:36" x14ac:dyDescent="0.25">
      <c r="A492" s="129"/>
      <c r="B492" s="49" t="s">
        <v>334</v>
      </c>
      <c r="C492" s="17">
        <v>6</v>
      </c>
      <c r="D492" s="17">
        <v>34</v>
      </c>
      <c r="E492" s="17">
        <v>0</v>
      </c>
      <c r="F492" s="17">
        <v>0</v>
      </c>
      <c r="G492" s="17">
        <v>0</v>
      </c>
      <c r="H492" s="17">
        <v>0</v>
      </c>
      <c r="I492" s="17">
        <v>0</v>
      </c>
      <c r="J492" s="17">
        <v>0</v>
      </c>
      <c r="K492" s="17">
        <v>0</v>
      </c>
      <c r="L492" s="17">
        <v>0</v>
      </c>
      <c r="M492" s="17">
        <v>10</v>
      </c>
      <c r="N492" s="17">
        <v>0</v>
      </c>
      <c r="O492" s="17">
        <v>0</v>
      </c>
      <c r="P492" s="17">
        <v>0</v>
      </c>
      <c r="Q492" s="17">
        <v>0</v>
      </c>
      <c r="R492" s="17">
        <v>0</v>
      </c>
      <c r="S492" s="17">
        <v>50</v>
      </c>
      <c r="T492" s="17">
        <v>0</v>
      </c>
      <c r="U492" s="17">
        <v>0</v>
      </c>
      <c r="V492" s="17">
        <v>0</v>
      </c>
      <c r="W492" s="17">
        <v>0</v>
      </c>
      <c r="X492" s="17">
        <v>0</v>
      </c>
      <c r="Y492" s="17">
        <v>0</v>
      </c>
      <c r="Z492" s="17">
        <v>0</v>
      </c>
      <c r="AA492" s="17">
        <v>0</v>
      </c>
      <c r="AB492" s="41">
        <v>0</v>
      </c>
      <c r="AC492" s="50">
        <v>33</v>
      </c>
      <c r="AD492" s="50" t="s">
        <v>3</v>
      </c>
      <c r="AE492" s="43">
        <f t="shared" si="7"/>
        <v>100</v>
      </c>
    </row>
    <row r="493" spans="1:36" x14ac:dyDescent="0.25">
      <c r="A493" s="129"/>
      <c r="B493" s="49" t="s">
        <v>335</v>
      </c>
      <c r="C493" s="17">
        <v>6</v>
      </c>
      <c r="D493" s="17">
        <v>24</v>
      </c>
      <c r="E493" s="17">
        <v>0</v>
      </c>
      <c r="F493" s="17">
        <v>0</v>
      </c>
      <c r="G493" s="17">
        <v>0</v>
      </c>
      <c r="H493" s="17">
        <v>0</v>
      </c>
      <c r="I493" s="17">
        <v>0</v>
      </c>
      <c r="J493" s="17">
        <v>0</v>
      </c>
      <c r="K493" s="17">
        <v>0</v>
      </c>
      <c r="L493" s="17">
        <v>0</v>
      </c>
      <c r="M493" s="17">
        <v>20</v>
      </c>
      <c r="N493" s="17">
        <v>0</v>
      </c>
      <c r="O493" s="17">
        <v>0</v>
      </c>
      <c r="P493" s="17">
        <v>0</v>
      </c>
      <c r="Q493" s="17">
        <v>0</v>
      </c>
      <c r="R493" s="17">
        <v>0</v>
      </c>
      <c r="S493" s="17">
        <v>50</v>
      </c>
      <c r="T493" s="17">
        <v>0</v>
      </c>
      <c r="U493" s="17">
        <v>0</v>
      </c>
      <c r="V493" s="17">
        <v>0</v>
      </c>
      <c r="W493" s="17">
        <v>0</v>
      </c>
      <c r="X493" s="17">
        <v>0</v>
      </c>
      <c r="Y493" s="17">
        <v>0</v>
      </c>
      <c r="Z493" s="17">
        <v>0</v>
      </c>
      <c r="AA493" s="17">
        <v>0</v>
      </c>
      <c r="AB493" s="41">
        <v>0</v>
      </c>
      <c r="AC493" s="50">
        <v>29</v>
      </c>
      <c r="AD493" s="50" t="s">
        <v>3</v>
      </c>
      <c r="AE493" s="43">
        <f t="shared" si="7"/>
        <v>100</v>
      </c>
    </row>
    <row r="494" spans="1:36" x14ac:dyDescent="0.25">
      <c r="A494" s="129"/>
      <c r="B494" s="49" t="s">
        <v>336</v>
      </c>
      <c r="C494" s="17">
        <v>8</v>
      </c>
      <c r="D494" s="17">
        <v>37</v>
      </c>
      <c r="E494" s="17">
        <v>0</v>
      </c>
      <c r="F494" s="17">
        <v>0</v>
      </c>
      <c r="G494" s="17">
        <v>0</v>
      </c>
      <c r="H494" s="17">
        <v>0</v>
      </c>
      <c r="I494" s="17">
        <v>0</v>
      </c>
      <c r="J494" s="17">
        <v>0</v>
      </c>
      <c r="K494" s="17">
        <v>0</v>
      </c>
      <c r="L494" s="17">
        <v>0</v>
      </c>
      <c r="M494" s="17">
        <v>5</v>
      </c>
      <c r="N494" s="17">
        <v>0</v>
      </c>
      <c r="O494" s="17">
        <v>0</v>
      </c>
      <c r="P494" s="17">
        <v>0</v>
      </c>
      <c r="Q494" s="17">
        <v>0</v>
      </c>
      <c r="R494" s="17">
        <v>0</v>
      </c>
      <c r="S494" s="17">
        <v>50</v>
      </c>
      <c r="T494" s="17">
        <v>0</v>
      </c>
      <c r="U494" s="17">
        <v>0</v>
      </c>
      <c r="V494" s="17">
        <v>0</v>
      </c>
      <c r="W494" s="17">
        <v>0</v>
      </c>
      <c r="X494" s="17">
        <v>0</v>
      </c>
      <c r="Y494" s="17">
        <v>0</v>
      </c>
      <c r="Z494" s="17">
        <v>0</v>
      </c>
      <c r="AA494" s="17">
        <v>0</v>
      </c>
      <c r="AB494" s="41">
        <v>0</v>
      </c>
      <c r="AC494" s="50">
        <v>28</v>
      </c>
      <c r="AD494" s="50" t="s">
        <v>3</v>
      </c>
      <c r="AE494" s="43">
        <f t="shared" si="7"/>
        <v>100</v>
      </c>
    </row>
    <row r="495" spans="1:36" x14ac:dyDescent="0.25">
      <c r="A495" s="129"/>
      <c r="B495" s="49" t="s">
        <v>337</v>
      </c>
      <c r="C495" s="17">
        <v>8</v>
      </c>
      <c r="D495" s="17">
        <v>32</v>
      </c>
      <c r="E495" s="17">
        <v>0</v>
      </c>
      <c r="F495" s="17">
        <v>0</v>
      </c>
      <c r="G495" s="17">
        <v>0</v>
      </c>
      <c r="H495" s="17">
        <v>0</v>
      </c>
      <c r="I495" s="17">
        <v>0</v>
      </c>
      <c r="J495" s="17">
        <v>0</v>
      </c>
      <c r="K495" s="17">
        <v>0</v>
      </c>
      <c r="L495" s="17">
        <v>0</v>
      </c>
      <c r="M495" s="17">
        <v>10</v>
      </c>
      <c r="N495" s="17">
        <v>0</v>
      </c>
      <c r="O495" s="17">
        <v>0</v>
      </c>
      <c r="P495" s="17">
        <v>0</v>
      </c>
      <c r="Q495" s="17">
        <v>0</v>
      </c>
      <c r="R495" s="17">
        <v>0</v>
      </c>
      <c r="S495" s="17">
        <v>50</v>
      </c>
      <c r="T495" s="17">
        <v>0</v>
      </c>
      <c r="U495" s="17">
        <v>0</v>
      </c>
      <c r="V495" s="17">
        <v>0</v>
      </c>
      <c r="W495" s="17">
        <v>0</v>
      </c>
      <c r="X495" s="17">
        <v>0</v>
      </c>
      <c r="Y495" s="17">
        <v>0</v>
      </c>
      <c r="Z495" s="17">
        <v>0</v>
      </c>
      <c r="AA495" s="17">
        <v>0</v>
      </c>
      <c r="AB495" s="41">
        <v>0</v>
      </c>
      <c r="AC495" s="50">
        <v>27</v>
      </c>
      <c r="AD495" s="50" t="s">
        <v>3</v>
      </c>
      <c r="AE495" s="43">
        <f t="shared" si="7"/>
        <v>100</v>
      </c>
    </row>
    <row r="496" spans="1:36" s="1" customFormat="1" x14ac:dyDescent="0.25">
      <c r="A496" s="129"/>
      <c r="B496" s="51" t="s">
        <v>338</v>
      </c>
      <c r="C496" s="1">
        <v>8</v>
      </c>
      <c r="D496" s="1">
        <v>22</v>
      </c>
      <c r="E496" s="1">
        <v>0</v>
      </c>
      <c r="F496" s="1">
        <v>0</v>
      </c>
      <c r="G496" s="1">
        <v>0</v>
      </c>
      <c r="H496" s="1">
        <v>0</v>
      </c>
      <c r="I496" s="1">
        <v>0</v>
      </c>
      <c r="J496" s="1">
        <v>0</v>
      </c>
      <c r="K496" s="1">
        <v>0</v>
      </c>
      <c r="L496" s="1">
        <v>0</v>
      </c>
      <c r="M496" s="1">
        <v>20</v>
      </c>
      <c r="N496" s="1">
        <v>0</v>
      </c>
      <c r="O496" s="1">
        <v>0</v>
      </c>
      <c r="P496" s="1">
        <v>0</v>
      </c>
      <c r="Q496" s="1">
        <v>0</v>
      </c>
      <c r="R496" s="1">
        <v>0</v>
      </c>
      <c r="S496" s="1">
        <v>50</v>
      </c>
      <c r="T496" s="1">
        <v>0</v>
      </c>
      <c r="U496" s="1">
        <v>0</v>
      </c>
      <c r="V496" s="1">
        <v>0</v>
      </c>
      <c r="W496" s="1">
        <v>0</v>
      </c>
      <c r="X496" s="1">
        <v>0</v>
      </c>
      <c r="Y496" s="1">
        <v>0</v>
      </c>
      <c r="Z496" s="1">
        <v>0</v>
      </c>
      <c r="AA496" s="1">
        <v>0</v>
      </c>
      <c r="AB496" s="45">
        <v>0</v>
      </c>
      <c r="AC496" s="52">
        <v>25</v>
      </c>
      <c r="AD496" s="50" t="s">
        <v>3</v>
      </c>
      <c r="AE496" s="43">
        <f t="shared" si="7"/>
        <v>100</v>
      </c>
      <c r="AI496" s="46"/>
      <c r="AJ496" s="47"/>
    </row>
    <row r="497" spans="1:35" x14ac:dyDescent="0.25">
      <c r="A497" s="129" t="s">
        <v>371</v>
      </c>
      <c r="B497" s="49" t="str">
        <f>'EWG-CCP-127 (1)'!B278</f>
        <v>Li-R0.03</v>
      </c>
      <c r="C497" s="17">
        <v>0</v>
      </c>
      <c r="D497" s="17">
        <f>'EWG-CCP-127 (1)'!J278</f>
        <v>97.087378640776706</v>
      </c>
      <c r="E497" s="17">
        <v>0</v>
      </c>
      <c r="F497" s="17">
        <v>0</v>
      </c>
      <c r="G497" s="17">
        <v>0</v>
      </c>
      <c r="H497" s="17">
        <f>'EWG-CCP-127 (1)'!M278</f>
        <v>0</v>
      </c>
      <c r="I497" s="17">
        <v>2.9126213592233006</v>
      </c>
      <c r="J497" s="17">
        <v>0</v>
      </c>
      <c r="K497" s="17">
        <f>'EWG-CCP-127 (1)'!L278</f>
        <v>0</v>
      </c>
      <c r="L497" s="17">
        <v>0</v>
      </c>
      <c r="M497" s="17">
        <v>0</v>
      </c>
      <c r="N497" s="17">
        <v>0</v>
      </c>
      <c r="O497" s="17">
        <v>0</v>
      </c>
      <c r="P497" s="17">
        <v>0</v>
      </c>
      <c r="Q497" s="17">
        <v>0</v>
      </c>
      <c r="R497" s="17">
        <v>0</v>
      </c>
      <c r="S497" s="17">
        <v>0</v>
      </c>
      <c r="T497" s="17">
        <f>'EWG-CCP-127 (1)'!O278</f>
        <v>0</v>
      </c>
      <c r="U497" s="17">
        <v>0</v>
      </c>
      <c r="V497" s="17">
        <v>0</v>
      </c>
      <c r="W497" s="17">
        <v>0</v>
      </c>
      <c r="X497" s="17">
        <v>0</v>
      </c>
      <c r="Y497" s="17">
        <v>0</v>
      </c>
      <c r="Z497" s="17">
        <f>'EWG-CCP-127 (1)'!N278</f>
        <v>0</v>
      </c>
      <c r="AA497" s="17">
        <v>0</v>
      </c>
      <c r="AB497" s="41">
        <v>0</v>
      </c>
      <c r="AC497" s="50">
        <f>'EWG-CCP-127 (1)'!I278</f>
        <v>3</v>
      </c>
      <c r="AD497" s="77" t="s">
        <v>3</v>
      </c>
      <c r="AE497" s="43">
        <f t="shared" si="7"/>
        <v>100</v>
      </c>
      <c r="AF497" s="53" t="s">
        <v>531</v>
      </c>
      <c r="AH497" s="17" t="s">
        <v>505</v>
      </c>
      <c r="AI497" s="43" t="s">
        <v>510</v>
      </c>
    </row>
    <row r="498" spans="1:35" ht="15.75" customHeight="1" x14ac:dyDescent="0.25">
      <c r="A498" s="129"/>
      <c r="B498" s="49" t="str">
        <f>'EWG-CCP-127 (1)'!B279</f>
        <v>Li-R0.1</v>
      </c>
      <c r="C498" s="17">
        <v>0</v>
      </c>
      <c r="D498" s="17">
        <f>'EWG-CCP-127 (1)'!J279</f>
        <v>90.909090909090907</v>
      </c>
      <c r="E498" s="17">
        <v>0</v>
      </c>
      <c r="F498" s="17">
        <v>0</v>
      </c>
      <c r="G498" s="17">
        <v>0</v>
      </c>
      <c r="H498" s="17">
        <f>'EWG-CCP-127 (1)'!M279</f>
        <v>0</v>
      </c>
      <c r="I498" s="17">
        <v>9.0909090909090917</v>
      </c>
      <c r="J498" s="17">
        <v>0</v>
      </c>
      <c r="K498" s="17">
        <f>'EWG-CCP-127 (1)'!L279</f>
        <v>0</v>
      </c>
      <c r="L498" s="17">
        <v>0</v>
      </c>
      <c r="M498" s="17">
        <v>0</v>
      </c>
      <c r="N498" s="17">
        <v>0</v>
      </c>
      <c r="O498" s="17">
        <v>0</v>
      </c>
      <c r="P498" s="17">
        <v>0</v>
      </c>
      <c r="Q498" s="17">
        <v>0</v>
      </c>
      <c r="R498" s="17">
        <v>0</v>
      </c>
      <c r="S498" s="17">
        <v>0</v>
      </c>
      <c r="T498" s="17">
        <f>'EWG-CCP-127 (1)'!O279</f>
        <v>0</v>
      </c>
      <c r="U498" s="17">
        <v>0</v>
      </c>
      <c r="V498" s="17">
        <v>0</v>
      </c>
      <c r="W498" s="17">
        <v>0</v>
      </c>
      <c r="X498" s="17">
        <v>0</v>
      </c>
      <c r="Y498" s="17">
        <v>0</v>
      </c>
      <c r="Z498" s="17">
        <f>'EWG-CCP-127 (1)'!N279</f>
        <v>0</v>
      </c>
      <c r="AA498" s="17">
        <v>0</v>
      </c>
      <c r="AB498" s="41">
        <v>0</v>
      </c>
      <c r="AC498" s="50">
        <f>'EWG-CCP-127 (1)'!I279</f>
        <v>12</v>
      </c>
      <c r="AD498" s="77" t="s">
        <v>3</v>
      </c>
      <c r="AE498" s="43">
        <f t="shared" si="7"/>
        <v>100</v>
      </c>
    </row>
    <row r="499" spans="1:35" x14ac:dyDescent="0.25">
      <c r="A499" s="129"/>
      <c r="B499" s="49" t="str">
        <f>'EWG-CCP-127 (1)'!B280</f>
        <v>Li-R0.2</v>
      </c>
      <c r="C499" s="17">
        <v>0</v>
      </c>
      <c r="D499" s="17">
        <f>'EWG-CCP-127 (1)'!J280</f>
        <v>83.333333333333343</v>
      </c>
      <c r="E499" s="17">
        <v>0</v>
      </c>
      <c r="F499" s="17">
        <v>0</v>
      </c>
      <c r="G499" s="17">
        <v>0</v>
      </c>
      <c r="H499" s="17">
        <f>'EWG-CCP-127 (1)'!M280</f>
        <v>0</v>
      </c>
      <c r="I499" s="17">
        <v>16.666666666666668</v>
      </c>
      <c r="J499" s="17">
        <v>0</v>
      </c>
      <c r="K499" s="17">
        <f>'EWG-CCP-127 (1)'!L280</f>
        <v>0</v>
      </c>
      <c r="L499" s="17">
        <v>0</v>
      </c>
      <c r="M499" s="17">
        <v>0</v>
      </c>
      <c r="N499" s="17">
        <v>0</v>
      </c>
      <c r="O499" s="17">
        <v>0</v>
      </c>
      <c r="P499" s="17">
        <v>0</v>
      </c>
      <c r="Q499" s="17">
        <v>0</v>
      </c>
      <c r="R499" s="17">
        <v>0</v>
      </c>
      <c r="S499" s="17">
        <v>0</v>
      </c>
      <c r="T499" s="17">
        <f>'EWG-CCP-127 (1)'!O280</f>
        <v>0</v>
      </c>
      <c r="U499" s="17">
        <v>0</v>
      </c>
      <c r="V499" s="17">
        <v>0</v>
      </c>
      <c r="W499" s="17">
        <v>0</v>
      </c>
      <c r="X499" s="17">
        <v>0</v>
      </c>
      <c r="Y499" s="17">
        <v>0</v>
      </c>
      <c r="Z499" s="17">
        <f>'EWG-CCP-127 (1)'!N280</f>
        <v>0</v>
      </c>
      <c r="AA499" s="17">
        <v>0</v>
      </c>
      <c r="AB499" s="17">
        <v>0</v>
      </c>
      <c r="AC499" s="50">
        <f>'EWG-CCP-127 (1)'!I280</f>
        <v>21</v>
      </c>
      <c r="AD499" s="77" t="s">
        <v>3</v>
      </c>
      <c r="AE499" s="43">
        <f t="shared" si="7"/>
        <v>100.00000000000001</v>
      </c>
    </row>
    <row r="500" spans="1:35" x14ac:dyDescent="0.25">
      <c r="A500" s="129"/>
      <c r="B500" s="49" t="str">
        <f>'EWG-CCP-127 (1)'!B281</f>
        <v>Li-R0.3</v>
      </c>
      <c r="C500" s="17">
        <v>0</v>
      </c>
      <c r="D500" s="17">
        <f>'EWG-CCP-127 (1)'!J281</f>
        <v>76.92307692307692</v>
      </c>
      <c r="E500" s="17">
        <v>0</v>
      </c>
      <c r="F500" s="17">
        <v>0</v>
      </c>
      <c r="G500" s="17">
        <v>0</v>
      </c>
      <c r="H500" s="17">
        <f>'EWG-CCP-127 (1)'!M281</f>
        <v>0</v>
      </c>
      <c r="I500" s="17">
        <v>23.076923076923077</v>
      </c>
      <c r="J500" s="17">
        <v>0</v>
      </c>
      <c r="K500" s="17">
        <f>'EWG-CCP-127 (1)'!L281</f>
        <v>0</v>
      </c>
      <c r="L500" s="17">
        <v>0</v>
      </c>
      <c r="M500" s="17">
        <v>0</v>
      </c>
      <c r="N500" s="17">
        <v>0</v>
      </c>
      <c r="O500" s="17">
        <v>0</v>
      </c>
      <c r="P500" s="17">
        <v>0</v>
      </c>
      <c r="Q500" s="17">
        <v>0</v>
      </c>
      <c r="R500" s="17">
        <v>0</v>
      </c>
      <c r="S500" s="17">
        <v>0</v>
      </c>
      <c r="T500" s="17">
        <f>'EWG-CCP-127 (1)'!O281</f>
        <v>0</v>
      </c>
      <c r="U500" s="17">
        <v>0</v>
      </c>
      <c r="V500" s="17">
        <v>0</v>
      </c>
      <c r="W500" s="17">
        <v>0</v>
      </c>
      <c r="X500" s="17">
        <v>0</v>
      </c>
      <c r="Y500" s="17">
        <v>0</v>
      </c>
      <c r="Z500" s="17">
        <f>'EWG-CCP-127 (1)'!N281</f>
        <v>0</v>
      </c>
      <c r="AA500" s="17">
        <v>0</v>
      </c>
      <c r="AB500" s="17">
        <v>0</v>
      </c>
      <c r="AC500" s="50">
        <f>'EWG-CCP-127 (1)'!I281</f>
        <v>32</v>
      </c>
      <c r="AD500" s="77" t="s">
        <v>3</v>
      </c>
      <c r="AE500" s="43">
        <f t="shared" si="7"/>
        <v>100</v>
      </c>
    </row>
    <row r="501" spans="1:35" x14ac:dyDescent="0.25">
      <c r="A501" s="129"/>
      <c r="B501" s="49" t="str">
        <f>'EWG-CCP-127 (1)'!B282</f>
        <v>Li-R0.4</v>
      </c>
      <c r="C501" s="17">
        <v>0</v>
      </c>
      <c r="D501" s="17">
        <f>'EWG-CCP-127 (1)'!J282</f>
        <v>71.428571428571431</v>
      </c>
      <c r="E501" s="17">
        <v>0</v>
      </c>
      <c r="F501" s="17">
        <v>0</v>
      </c>
      <c r="G501" s="17">
        <v>0</v>
      </c>
      <c r="H501" s="17">
        <f>'EWG-CCP-127 (1)'!M282</f>
        <v>0</v>
      </c>
      <c r="I501" s="17">
        <v>28.571428571428577</v>
      </c>
      <c r="J501" s="17">
        <v>0</v>
      </c>
      <c r="K501" s="17">
        <f>'EWG-CCP-127 (1)'!L282</f>
        <v>0</v>
      </c>
      <c r="L501" s="17">
        <v>0</v>
      </c>
      <c r="M501" s="17">
        <v>0</v>
      </c>
      <c r="N501" s="17">
        <v>0</v>
      </c>
      <c r="O501" s="17">
        <v>0</v>
      </c>
      <c r="P501" s="17">
        <v>0</v>
      </c>
      <c r="Q501" s="17">
        <v>0</v>
      </c>
      <c r="R501" s="17">
        <v>0</v>
      </c>
      <c r="S501" s="17">
        <v>0</v>
      </c>
      <c r="T501" s="17">
        <f>'EWG-CCP-127 (1)'!O282</f>
        <v>0</v>
      </c>
      <c r="U501" s="17">
        <v>0</v>
      </c>
      <c r="V501" s="17">
        <v>0</v>
      </c>
      <c r="W501" s="17">
        <v>0</v>
      </c>
      <c r="X501" s="17">
        <v>0</v>
      </c>
      <c r="Y501" s="17">
        <v>0</v>
      </c>
      <c r="Z501" s="17">
        <f>'EWG-CCP-127 (1)'!N282</f>
        <v>0</v>
      </c>
      <c r="AA501" s="17">
        <v>0</v>
      </c>
      <c r="AB501" s="17">
        <v>0</v>
      </c>
      <c r="AC501" s="50">
        <f>'EWG-CCP-127 (1)'!I282</f>
        <v>38</v>
      </c>
      <c r="AD501" s="77" t="s">
        <v>3</v>
      </c>
      <c r="AE501" s="43">
        <f t="shared" si="7"/>
        <v>100</v>
      </c>
    </row>
    <row r="502" spans="1:35" x14ac:dyDescent="0.25">
      <c r="A502" s="129"/>
      <c r="B502" s="49" t="str">
        <f>'EWG-CCP-127 (1)'!B283</f>
        <v>Li-R0.5</v>
      </c>
      <c r="C502" s="17">
        <v>0</v>
      </c>
      <c r="D502" s="17">
        <f>'EWG-CCP-127 (1)'!J283</f>
        <v>66.666666666666657</v>
      </c>
      <c r="E502" s="17">
        <v>0</v>
      </c>
      <c r="F502" s="17">
        <v>0</v>
      </c>
      <c r="G502" s="17">
        <v>0</v>
      </c>
      <c r="H502" s="17">
        <f>'EWG-CCP-127 (1)'!M283</f>
        <v>0</v>
      </c>
      <c r="I502" s="17">
        <v>33.333333333333329</v>
      </c>
      <c r="J502" s="17">
        <v>0</v>
      </c>
      <c r="K502" s="17">
        <f>'EWG-CCP-127 (1)'!L283</f>
        <v>0</v>
      </c>
      <c r="L502" s="17">
        <v>0</v>
      </c>
      <c r="M502" s="17">
        <v>0</v>
      </c>
      <c r="N502" s="17">
        <v>0</v>
      </c>
      <c r="O502" s="17">
        <v>0</v>
      </c>
      <c r="P502" s="17">
        <v>0</v>
      </c>
      <c r="Q502" s="17">
        <v>0</v>
      </c>
      <c r="R502" s="17">
        <v>0</v>
      </c>
      <c r="S502" s="17">
        <v>0</v>
      </c>
      <c r="T502" s="17">
        <f>'EWG-CCP-127 (1)'!O283</f>
        <v>0</v>
      </c>
      <c r="U502" s="17">
        <v>0</v>
      </c>
      <c r="V502" s="17">
        <v>0</v>
      </c>
      <c r="W502" s="17">
        <v>0</v>
      </c>
      <c r="X502" s="17">
        <v>0</v>
      </c>
      <c r="Y502" s="17">
        <v>0</v>
      </c>
      <c r="Z502" s="17">
        <f>'EWG-CCP-127 (1)'!N283</f>
        <v>0</v>
      </c>
      <c r="AA502" s="17">
        <v>0</v>
      </c>
      <c r="AB502" s="17">
        <v>0</v>
      </c>
      <c r="AC502" s="50">
        <f>'EWG-CCP-127 (1)'!I283</f>
        <v>43</v>
      </c>
      <c r="AD502" s="77" t="s">
        <v>3</v>
      </c>
      <c r="AE502" s="43">
        <f t="shared" si="7"/>
        <v>99.999999999999986</v>
      </c>
    </row>
    <row r="503" spans="1:35" x14ac:dyDescent="0.25">
      <c r="A503" s="129"/>
      <c r="B503" s="49" t="str">
        <f>'EWG-CCP-127 (1)'!B284</f>
        <v>Li-R0.7</v>
      </c>
      <c r="C503" s="17">
        <v>0</v>
      </c>
      <c r="D503" s="17">
        <f>'EWG-CCP-127 (1)'!J284</f>
        <v>58.82352941176471</v>
      </c>
      <c r="E503" s="17">
        <v>0</v>
      </c>
      <c r="F503" s="17">
        <v>0</v>
      </c>
      <c r="G503" s="17">
        <v>0</v>
      </c>
      <c r="H503" s="17">
        <f>'EWG-CCP-127 (1)'!M284</f>
        <v>0</v>
      </c>
      <c r="I503" s="17">
        <v>41.17647058823529</v>
      </c>
      <c r="J503" s="17">
        <v>0</v>
      </c>
      <c r="K503" s="17">
        <f>'EWG-CCP-127 (1)'!L284</f>
        <v>0</v>
      </c>
      <c r="L503" s="17">
        <v>0</v>
      </c>
      <c r="M503" s="17">
        <v>0</v>
      </c>
      <c r="N503" s="17">
        <v>0</v>
      </c>
      <c r="O503" s="17">
        <v>0</v>
      </c>
      <c r="P503" s="17">
        <v>0</v>
      </c>
      <c r="Q503" s="17">
        <v>0</v>
      </c>
      <c r="R503" s="17">
        <v>0</v>
      </c>
      <c r="S503" s="17">
        <v>0</v>
      </c>
      <c r="T503" s="17">
        <f>'EWG-CCP-127 (1)'!O284</f>
        <v>0</v>
      </c>
      <c r="U503" s="17">
        <v>0</v>
      </c>
      <c r="V503" s="17">
        <v>0</v>
      </c>
      <c r="W503" s="17">
        <v>0</v>
      </c>
      <c r="X503" s="17">
        <v>0</v>
      </c>
      <c r="Y503" s="17">
        <v>0</v>
      </c>
      <c r="Z503" s="17">
        <f>'EWG-CCP-127 (1)'!N284</f>
        <v>0</v>
      </c>
      <c r="AA503" s="17">
        <v>0</v>
      </c>
      <c r="AB503" s="17">
        <v>0</v>
      </c>
      <c r="AC503" s="50">
        <f>'EWG-CCP-127 (1)'!I284</f>
        <v>44</v>
      </c>
      <c r="AD503" s="77" t="s">
        <v>3</v>
      </c>
      <c r="AE503" s="43">
        <f t="shared" si="7"/>
        <v>100</v>
      </c>
    </row>
    <row r="504" spans="1:35" x14ac:dyDescent="0.25">
      <c r="A504" s="129"/>
      <c r="B504" s="49" t="str">
        <f>'EWG-CCP-127 (1)'!B285</f>
        <v>Li-R0.9</v>
      </c>
      <c r="C504" s="17">
        <v>0</v>
      </c>
      <c r="D504" s="17">
        <f>'EWG-CCP-127 (1)'!J285</f>
        <v>52.631578947368418</v>
      </c>
      <c r="E504" s="17">
        <v>0</v>
      </c>
      <c r="F504" s="17">
        <v>0</v>
      </c>
      <c r="G504" s="17">
        <v>0</v>
      </c>
      <c r="H504" s="17">
        <f>'EWG-CCP-127 (1)'!M285</f>
        <v>0</v>
      </c>
      <c r="I504" s="17">
        <v>47.368421052631582</v>
      </c>
      <c r="J504" s="17">
        <v>0</v>
      </c>
      <c r="K504" s="17">
        <f>'EWG-CCP-127 (1)'!L285</f>
        <v>0</v>
      </c>
      <c r="L504" s="17">
        <v>0</v>
      </c>
      <c r="M504" s="17">
        <v>0</v>
      </c>
      <c r="N504" s="17">
        <v>0</v>
      </c>
      <c r="O504" s="17">
        <v>0</v>
      </c>
      <c r="P504" s="17">
        <v>0</v>
      </c>
      <c r="Q504" s="17">
        <v>0</v>
      </c>
      <c r="R504" s="17">
        <v>0</v>
      </c>
      <c r="S504" s="17">
        <v>0</v>
      </c>
      <c r="T504" s="17">
        <f>'EWG-CCP-127 (1)'!O285</f>
        <v>0</v>
      </c>
      <c r="U504" s="17">
        <v>0</v>
      </c>
      <c r="V504" s="17">
        <v>0</v>
      </c>
      <c r="W504" s="17">
        <v>0</v>
      </c>
      <c r="X504" s="17">
        <v>0</v>
      </c>
      <c r="Y504" s="17">
        <v>0</v>
      </c>
      <c r="Z504" s="17">
        <f>'EWG-CCP-127 (1)'!N285</f>
        <v>0</v>
      </c>
      <c r="AA504" s="17">
        <v>0</v>
      </c>
      <c r="AB504" s="17">
        <v>0</v>
      </c>
      <c r="AC504" s="50">
        <f>'EWG-CCP-127 (1)'!I285</f>
        <v>40</v>
      </c>
      <c r="AD504" s="77" t="s">
        <v>3</v>
      </c>
      <c r="AE504" s="43">
        <f t="shared" si="7"/>
        <v>100</v>
      </c>
    </row>
    <row r="505" spans="1:35" x14ac:dyDescent="0.25">
      <c r="A505" s="129"/>
      <c r="B505" s="49" t="str">
        <f>'EWG-CCP-127 (1)'!B286</f>
        <v>Na-R0.03</v>
      </c>
      <c r="C505" s="17">
        <v>0</v>
      </c>
      <c r="D505" s="17">
        <f>'EWG-CCP-127 (1)'!J286</f>
        <v>97.087378640776706</v>
      </c>
      <c r="E505" s="17">
        <v>0</v>
      </c>
      <c r="F505" s="17">
        <v>0</v>
      </c>
      <c r="G505" s="17">
        <v>0</v>
      </c>
      <c r="H505" s="17">
        <f>'EWG-CCP-127 (1)'!M286</f>
        <v>0</v>
      </c>
      <c r="I505" s="17">
        <v>0</v>
      </c>
      <c r="J505" s="17">
        <v>0</v>
      </c>
      <c r="K505" s="17">
        <f>'EWG-CCP-127 (1)'!L286</f>
        <v>2.9126213592233006</v>
      </c>
      <c r="L505" s="17">
        <v>0</v>
      </c>
      <c r="M505" s="17">
        <v>0</v>
      </c>
      <c r="N505" s="17">
        <v>0</v>
      </c>
      <c r="O505" s="17">
        <v>0</v>
      </c>
      <c r="P505" s="17">
        <v>0</v>
      </c>
      <c r="Q505" s="17">
        <v>0</v>
      </c>
      <c r="R505" s="17">
        <v>0</v>
      </c>
      <c r="S505" s="17">
        <v>0</v>
      </c>
      <c r="T505" s="17">
        <f>'EWG-CCP-127 (1)'!O286</f>
        <v>0</v>
      </c>
      <c r="U505" s="17">
        <v>0</v>
      </c>
      <c r="V505" s="17">
        <v>0</v>
      </c>
      <c r="W505" s="17">
        <v>0</v>
      </c>
      <c r="X505" s="17">
        <v>0</v>
      </c>
      <c r="Y505" s="17">
        <v>0</v>
      </c>
      <c r="Z505" s="17">
        <f>'EWG-CCP-127 (1)'!N286</f>
        <v>0</v>
      </c>
      <c r="AA505" s="17">
        <v>0</v>
      </c>
      <c r="AB505" s="17">
        <v>0</v>
      </c>
      <c r="AC505" s="50">
        <f>'EWG-CCP-127 (1)'!I286</f>
        <v>3</v>
      </c>
      <c r="AD505" s="77" t="s">
        <v>3</v>
      </c>
      <c r="AE505" s="43">
        <f t="shared" si="7"/>
        <v>100</v>
      </c>
    </row>
    <row r="506" spans="1:35" x14ac:dyDescent="0.25">
      <c r="A506" s="129"/>
      <c r="B506" s="49" t="str">
        <f>'EWG-CCP-127 (1)'!B287</f>
        <v>Na-R0.1</v>
      </c>
      <c r="C506" s="17">
        <v>0</v>
      </c>
      <c r="D506" s="17">
        <f>'EWG-CCP-127 (1)'!J287</f>
        <v>90.909090909090907</v>
      </c>
      <c r="E506" s="17">
        <v>0</v>
      </c>
      <c r="F506" s="17">
        <v>0</v>
      </c>
      <c r="G506" s="17">
        <v>0</v>
      </c>
      <c r="H506" s="17">
        <f>'EWG-CCP-127 (1)'!M287</f>
        <v>0</v>
      </c>
      <c r="I506" s="17">
        <v>0</v>
      </c>
      <c r="J506" s="17">
        <v>0</v>
      </c>
      <c r="K506" s="17">
        <f>'EWG-CCP-127 (1)'!L287</f>
        <v>9.0909090909090917</v>
      </c>
      <c r="L506" s="17">
        <v>0</v>
      </c>
      <c r="M506" s="17">
        <v>0</v>
      </c>
      <c r="N506" s="17">
        <v>0</v>
      </c>
      <c r="O506" s="17">
        <v>0</v>
      </c>
      <c r="P506" s="17">
        <v>0</v>
      </c>
      <c r="Q506" s="17">
        <v>0</v>
      </c>
      <c r="R506" s="17">
        <v>0</v>
      </c>
      <c r="S506" s="17">
        <v>0</v>
      </c>
      <c r="T506" s="17">
        <f>'EWG-CCP-127 (1)'!O287</f>
        <v>0</v>
      </c>
      <c r="U506" s="17">
        <v>0</v>
      </c>
      <c r="V506" s="17">
        <v>0</v>
      </c>
      <c r="W506" s="17">
        <v>0</v>
      </c>
      <c r="X506" s="17">
        <v>0</v>
      </c>
      <c r="Y506" s="17">
        <v>0</v>
      </c>
      <c r="Z506" s="17">
        <f>'EWG-CCP-127 (1)'!N287</f>
        <v>0</v>
      </c>
      <c r="AA506" s="17">
        <v>0</v>
      </c>
      <c r="AB506" s="17">
        <v>0</v>
      </c>
      <c r="AC506" s="50">
        <f>'EWG-CCP-127 (1)'!I287</f>
        <v>10</v>
      </c>
      <c r="AD506" s="77" t="s">
        <v>3</v>
      </c>
      <c r="AE506" s="43">
        <f t="shared" si="7"/>
        <v>100</v>
      </c>
    </row>
    <row r="507" spans="1:35" x14ac:dyDescent="0.25">
      <c r="A507" s="129"/>
      <c r="B507" s="49" t="str">
        <f>'EWG-CCP-127 (1)'!B288</f>
        <v>Na-R0.2</v>
      </c>
      <c r="C507" s="17">
        <v>0</v>
      </c>
      <c r="D507" s="17">
        <f>'EWG-CCP-127 (1)'!J288</f>
        <v>83.333333333333343</v>
      </c>
      <c r="E507" s="17">
        <v>0</v>
      </c>
      <c r="F507" s="17">
        <v>0</v>
      </c>
      <c r="G507" s="17">
        <v>0</v>
      </c>
      <c r="H507" s="17">
        <f>'EWG-CCP-127 (1)'!M288</f>
        <v>0</v>
      </c>
      <c r="I507" s="17">
        <v>0</v>
      </c>
      <c r="J507" s="17">
        <v>0</v>
      </c>
      <c r="K507" s="17">
        <f>'EWG-CCP-127 (1)'!L288</f>
        <v>16.666666666666668</v>
      </c>
      <c r="L507" s="17">
        <v>0</v>
      </c>
      <c r="M507" s="17">
        <v>0</v>
      </c>
      <c r="N507" s="17">
        <v>0</v>
      </c>
      <c r="O507" s="17">
        <v>0</v>
      </c>
      <c r="P507" s="17">
        <v>0</v>
      </c>
      <c r="Q507" s="17">
        <v>0</v>
      </c>
      <c r="R507" s="17">
        <v>0</v>
      </c>
      <c r="S507" s="17">
        <v>0</v>
      </c>
      <c r="T507" s="17">
        <f>'EWG-CCP-127 (1)'!O288</f>
        <v>0</v>
      </c>
      <c r="U507" s="17">
        <v>0</v>
      </c>
      <c r="V507" s="17">
        <v>0</v>
      </c>
      <c r="W507" s="17">
        <v>0</v>
      </c>
      <c r="X507" s="17">
        <v>0</v>
      </c>
      <c r="Y507" s="17">
        <v>0</v>
      </c>
      <c r="Z507" s="17">
        <f>'EWG-CCP-127 (1)'!N288</f>
        <v>0</v>
      </c>
      <c r="AA507" s="17">
        <v>0</v>
      </c>
      <c r="AB507" s="17">
        <v>0</v>
      </c>
      <c r="AC507" s="50">
        <f>'EWG-CCP-127 (1)'!I288</f>
        <v>22</v>
      </c>
      <c r="AD507" s="77" t="s">
        <v>3</v>
      </c>
      <c r="AE507" s="43">
        <f t="shared" si="7"/>
        <v>100.00000000000001</v>
      </c>
    </row>
    <row r="508" spans="1:35" x14ac:dyDescent="0.25">
      <c r="A508" s="129"/>
      <c r="B508" s="49" t="str">
        <f>'EWG-CCP-127 (1)'!B289</f>
        <v>Na-R0.4</v>
      </c>
      <c r="C508" s="17">
        <v>0</v>
      </c>
      <c r="D508" s="17">
        <f>'EWG-CCP-127 (1)'!J289</f>
        <v>71.428571428571431</v>
      </c>
      <c r="E508" s="17">
        <v>0</v>
      </c>
      <c r="F508" s="17">
        <v>0</v>
      </c>
      <c r="G508" s="17">
        <v>0</v>
      </c>
      <c r="H508" s="17">
        <f>'EWG-CCP-127 (1)'!M289</f>
        <v>0</v>
      </c>
      <c r="I508" s="17">
        <v>0</v>
      </c>
      <c r="J508" s="17">
        <v>0</v>
      </c>
      <c r="K508" s="17">
        <f>'EWG-CCP-127 (1)'!L289</f>
        <v>28.571428571428577</v>
      </c>
      <c r="L508" s="17">
        <v>0</v>
      </c>
      <c r="M508" s="17">
        <v>0</v>
      </c>
      <c r="N508" s="17">
        <v>0</v>
      </c>
      <c r="O508" s="17">
        <v>0</v>
      </c>
      <c r="P508" s="17">
        <v>0</v>
      </c>
      <c r="Q508" s="17">
        <v>0</v>
      </c>
      <c r="R508" s="17">
        <v>0</v>
      </c>
      <c r="S508" s="17">
        <v>0</v>
      </c>
      <c r="T508" s="17">
        <f>'EWG-CCP-127 (1)'!O289</f>
        <v>0</v>
      </c>
      <c r="U508" s="17">
        <v>0</v>
      </c>
      <c r="V508" s="17">
        <v>0</v>
      </c>
      <c r="W508" s="17">
        <v>0</v>
      </c>
      <c r="X508" s="17">
        <v>0</v>
      </c>
      <c r="Y508" s="17">
        <v>0</v>
      </c>
      <c r="Z508" s="17">
        <f>'EWG-CCP-127 (1)'!N289</f>
        <v>0</v>
      </c>
      <c r="AA508" s="17">
        <v>0</v>
      </c>
      <c r="AB508" s="17">
        <v>0</v>
      </c>
      <c r="AC508" s="50">
        <f>'EWG-CCP-127 (1)'!I289</f>
        <v>38</v>
      </c>
      <c r="AD508" s="77" t="s">
        <v>3</v>
      </c>
      <c r="AE508" s="43">
        <f t="shared" si="7"/>
        <v>100</v>
      </c>
    </row>
    <row r="509" spans="1:35" x14ac:dyDescent="0.25">
      <c r="A509" s="129"/>
      <c r="B509" s="49" t="str">
        <f>'EWG-CCP-127 (1)'!B290</f>
        <v>Na-R0.7</v>
      </c>
      <c r="C509" s="17">
        <v>0</v>
      </c>
      <c r="D509" s="17">
        <f>'EWG-CCP-127 (1)'!J290</f>
        <v>58.82352941176471</v>
      </c>
      <c r="E509" s="17">
        <v>0</v>
      </c>
      <c r="F509" s="17">
        <v>0</v>
      </c>
      <c r="G509" s="17">
        <v>0</v>
      </c>
      <c r="H509" s="17">
        <f>'EWG-CCP-127 (1)'!M290</f>
        <v>0</v>
      </c>
      <c r="I509" s="17">
        <v>0</v>
      </c>
      <c r="J509" s="17">
        <v>0</v>
      </c>
      <c r="K509" s="17">
        <f>'EWG-CCP-127 (1)'!L290</f>
        <v>41.17647058823529</v>
      </c>
      <c r="L509" s="17">
        <v>0</v>
      </c>
      <c r="M509" s="17">
        <v>0</v>
      </c>
      <c r="N509" s="17">
        <v>0</v>
      </c>
      <c r="O509" s="17">
        <v>0</v>
      </c>
      <c r="P509" s="17">
        <v>0</v>
      </c>
      <c r="Q509" s="17">
        <v>0</v>
      </c>
      <c r="R509" s="17">
        <v>0</v>
      </c>
      <c r="S509" s="17">
        <v>0</v>
      </c>
      <c r="T509" s="17">
        <f>'EWG-CCP-127 (1)'!O290</f>
        <v>0</v>
      </c>
      <c r="U509" s="17">
        <v>0</v>
      </c>
      <c r="V509" s="17">
        <v>0</v>
      </c>
      <c r="W509" s="17">
        <v>0</v>
      </c>
      <c r="X509" s="17">
        <v>0</v>
      </c>
      <c r="Y509" s="17">
        <v>0</v>
      </c>
      <c r="Z509" s="17">
        <f>'EWG-CCP-127 (1)'!N290</f>
        <v>0</v>
      </c>
      <c r="AA509" s="17">
        <v>0</v>
      </c>
      <c r="AB509" s="17">
        <v>0</v>
      </c>
      <c r="AC509" s="50">
        <f>'EWG-CCP-127 (1)'!I290</f>
        <v>39</v>
      </c>
      <c r="AD509" s="77" t="s">
        <v>3</v>
      </c>
      <c r="AE509" s="43">
        <f t="shared" si="7"/>
        <v>100</v>
      </c>
    </row>
    <row r="510" spans="1:35" x14ac:dyDescent="0.25">
      <c r="A510" s="129"/>
      <c r="B510" s="49" t="str">
        <f>'EWG-CCP-127 (1)'!B291</f>
        <v>Na-R0.8</v>
      </c>
      <c r="C510" s="17">
        <v>0</v>
      </c>
      <c r="D510" s="17">
        <f>'EWG-CCP-127 (1)'!J291</f>
        <v>55.555555555555557</v>
      </c>
      <c r="E510" s="17">
        <v>0</v>
      </c>
      <c r="F510" s="17">
        <v>0</v>
      </c>
      <c r="G510" s="17">
        <v>0</v>
      </c>
      <c r="H510" s="17">
        <f>'EWG-CCP-127 (1)'!M291</f>
        <v>0</v>
      </c>
      <c r="I510" s="17">
        <v>0</v>
      </c>
      <c r="J510" s="17">
        <v>0</v>
      </c>
      <c r="K510" s="17">
        <f>'EWG-CCP-127 (1)'!L291</f>
        <v>44.44444444444445</v>
      </c>
      <c r="L510" s="17">
        <v>0</v>
      </c>
      <c r="M510" s="17">
        <v>0</v>
      </c>
      <c r="N510" s="17">
        <v>0</v>
      </c>
      <c r="O510" s="17">
        <v>0</v>
      </c>
      <c r="P510" s="17">
        <v>0</v>
      </c>
      <c r="Q510" s="17">
        <v>0</v>
      </c>
      <c r="R510" s="17">
        <v>0</v>
      </c>
      <c r="S510" s="17">
        <v>0</v>
      </c>
      <c r="T510" s="17">
        <f>'EWG-CCP-127 (1)'!O291</f>
        <v>0</v>
      </c>
      <c r="U510" s="17">
        <v>0</v>
      </c>
      <c r="V510" s="17">
        <v>0</v>
      </c>
      <c r="W510" s="17">
        <v>0</v>
      </c>
      <c r="X510" s="17">
        <v>0</v>
      </c>
      <c r="Y510" s="17">
        <v>0</v>
      </c>
      <c r="Z510" s="17">
        <f>'EWG-CCP-127 (1)'!N291</f>
        <v>0</v>
      </c>
      <c r="AA510" s="17">
        <v>0</v>
      </c>
      <c r="AB510" s="17">
        <v>0</v>
      </c>
      <c r="AC510" s="50">
        <f>'EWG-CCP-127 (1)'!I291</f>
        <v>33</v>
      </c>
      <c r="AD510" s="77" t="s">
        <v>3</v>
      </c>
      <c r="AE510" s="43">
        <f t="shared" si="7"/>
        <v>100</v>
      </c>
    </row>
    <row r="511" spans="1:35" x14ac:dyDescent="0.25">
      <c r="A511" s="129"/>
      <c r="B511" s="49" t="str">
        <f>'EWG-CCP-127 (1)'!B292</f>
        <v>K-R0.2</v>
      </c>
      <c r="C511" s="17">
        <v>0</v>
      </c>
      <c r="D511" s="17">
        <f>'EWG-CCP-127 (1)'!J292</f>
        <v>83.333333333333343</v>
      </c>
      <c r="E511" s="17">
        <v>0</v>
      </c>
      <c r="F511" s="17">
        <v>0</v>
      </c>
      <c r="G511" s="17">
        <v>0</v>
      </c>
      <c r="H511" s="17">
        <f>'EWG-CCP-127 (1)'!M292</f>
        <v>16.666666666666668</v>
      </c>
      <c r="I511" s="17">
        <v>0</v>
      </c>
      <c r="J511" s="17">
        <v>0</v>
      </c>
      <c r="K511" s="17">
        <f>'EWG-CCP-127 (1)'!L292</f>
        <v>0</v>
      </c>
      <c r="L511" s="17">
        <v>0</v>
      </c>
      <c r="M511" s="17">
        <v>0</v>
      </c>
      <c r="N511" s="17">
        <v>0</v>
      </c>
      <c r="O511" s="17">
        <v>0</v>
      </c>
      <c r="P511" s="17">
        <v>0</v>
      </c>
      <c r="Q511" s="17">
        <v>0</v>
      </c>
      <c r="R511" s="17">
        <v>0</v>
      </c>
      <c r="S511" s="17">
        <v>0</v>
      </c>
      <c r="T511" s="17">
        <f>'EWG-CCP-127 (1)'!O292</f>
        <v>0</v>
      </c>
      <c r="U511" s="17">
        <v>0</v>
      </c>
      <c r="V511" s="17">
        <v>0</v>
      </c>
      <c r="W511" s="17">
        <v>0</v>
      </c>
      <c r="X511" s="17">
        <v>0</v>
      </c>
      <c r="Y511" s="17">
        <v>0</v>
      </c>
      <c r="Z511" s="17">
        <f>'EWG-CCP-127 (1)'!N292</f>
        <v>0</v>
      </c>
      <c r="AA511" s="17">
        <v>0</v>
      </c>
      <c r="AB511" s="17">
        <v>0</v>
      </c>
      <c r="AC511" s="50">
        <f>'EWG-CCP-127 (1)'!I292</f>
        <v>25</v>
      </c>
      <c r="AD511" s="77" t="s">
        <v>3</v>
      </c>
      <c r="AE511" s="43">
        <f t="shared" si="7"/>
        <v>100.00000000000001</v>
      </c>
    </row>
    <row r="512" spans="1:35" x14ac:dyDescent="0.25">
      <c r="A512" s="129"/>
      <c r="B512" s="49" t="str">
        <f>'EWG-CCP-127 (1)'!B293</f>
        <v>K-R0.54</v>
      </c>
      <c r="C512" s="17">
        <v>0</v>
      </c>
      <c r="D512" s="17">
        <f>'EWG-CCP-127 (1)'!J293</f>
        <v>64.935064935064929</v>
      </c>
      <c r="E512" s="17">
        <v>0</v>
      </c>
      <c r="F512" s="17">
        <v>0</v>
      </c>
      <c r="G512" s="17">
        <v>0</v>
      </c>
      <c r="H512" s="17">
        <f>'EWG-CCP-127 (1)'!M293</f>
        <v>35.064935064935064</v>
      </c>
      <c r="I512" s="17">
        <v>0</v>
      </c>
      <c r="J512" s="17">
        <v>0</v>
      </c>
      <c r="K512" s="17">
        <f>'EWG-CCP-127 (1)'!L293</f>
        <v>0</v>
      </c>
      <c r="L512" s="17">
        <v>0</v>
      </c>
      <c r="M512" s="17">
        <v>0</v>
      </c>
      <c r="N512" s="17">
        <v>0</v>
      </c>
      <c r="O512" s="17">
        <v>0</v>
      </c>
      <c r="P512" s="17">
        <v>0</v>
      </c>
      <c r="Q512" s="17">
        <v>0</v>
      </c>
      <c r="R512" s="17">
        <v>0</v>
      </c>
      <c r="S512" s="17">
        <v>0</v>
      </c>
      <c r="T512" s="17">
        <f>'EWG-CCP-127 (1)'!O293</f>
        <v>0</v>
      </c>
      <c r="U512" s="17">
        <v>0</v>
      </c>
      <c r="V512" s="17">
        <v>0</v>
      </c>
      <c r="W512" s="17">
        <v>0</v>
      </c>
      <c r="X512" s="17">
        <v>0</v>
      </c>
      <c r="Y512" s="17">
        <v>0</v>
      </c>
      <c r="Z512" s="17">
        <f>'EWG-CCP-127 (1)'!N293</f>
        <v>0</v>
      </c>
      <c r="AA512" s="17">
        <v>0</v>
      </c>
      <c r="AB512" s="17">
        <v>0</v>
      </c>
      <c r="AC512" s="50">
        <f>'EWG-CCP-127 (1)'!I293</f>
        <v>40</v>
      </c>
      <c r="AD512" s="77" t="s">
        <v>3</v>
      </c>
      <c r="AE512" s="43">
        <f t="shared" si="7"/>
        <v>100</v>
      </c>
    </row>
    <row r="513" spans="1:31" x14ac:dyDescent="0.25">
      <c r="A513" s="129"/>
      <c r="B513" s="49" t="str">
        <f>'EWG-CCP-127 (1)'!B294</f>
        <v>K-R0.7</v>
      </c>
      <c r="C513" s="17">
        <v>0</v>
      </c>
      <c r="D513" s="17">
        <f>'EWG-CCP-127 (1)'!J294</f>
        <v>58.82352941176471</v>
      </c>
      <c r="E513" s="17">
        <v>0</v>
      </c>
      <c r="F513" s="17">
        <v>0</v>
      </c>
      <c r="G513" s="17">
        <v>0</v>
      </c>
      <c r="H513" s="17">
        <f>'EWG-CCP-127 (1)'!M294</f>
        <v>41.17647058823529</v>
      </c>
      <c r="I513" s="17">
        <v>0</v>
      </c>
      <c r="J513" s="17">
        <v>0</v>
      </c>
      <c r="K513" s="17">
        <f>'EWG-CCP-127 (1)'!L294</f>
        <v>0</v>
      </c>
      <c r="L513" s="17">
        <v>0</v>
      </c>
      <c r="M513" s="17">
        <v>0</v>
      </c>
      <c r="N513" s="17">
        <v>0</v>
      </c>
      <c r="O513" s="17">
        <v>0</v>
      </c>
      <c r="P513" s="17">
        <v>0</v>
      </c>
      <c r="Q513" s="17">
        <v>0</v>
      </c>
      <c r="R513" s="17">
        <v>0</v>
      </c>
      <c r="S513" s="17">
        <v>0</v>
      </c>
      <c r="T513" s="17">
        <f>'EWG-CCP-127 (1)'!O294</f>
        <v>0</v>
      </c>
      <c r="U513" s="17">
        <v>0</v>
      </c>
      <c r="V513" s="17">
        <v>0</v>
      </c>
      <c r="W513" s="17">
        <v>0</v>
      </c>
      <c r="X513" s="17">
        <v>0</v>
      </c>
      <c r="Y513" s="17">
        <v>0</v>
      </c>
      <c r="Z513" s="17">
        <f>'EWG-CCP-127 (1)'!N294</f>
        <v>0</v>
      </c>
      <c r="AA513" s="17">
        <v>0</v>
      </c>
      <c r="AB513" s="17">
        <v>0</v>
      </c>
      <c r="AC513" s="50">
        <f>'EWG-CCP-127 (1)'!I294</f>
        <v>34</v>
      </c>
      <c r="AD513" s="77" t="s">
        <v>3</v>
      </c>
      <c r="AE513" s="43">
        <f t="shared" si="7"/>
        <v>100</v>
      </c>
    </row>
    <row r="514" spans="1:31" x14ac:dyDescent="0.25">
      <c r="A514" s="129"/>
      <c r="B514" s="49" t="str">
        <f>'EWG-CCP-127 (1)'!B295</f>
        <v>Rb-R0.1</v>
      </c>
      <c r="C514" s="17">
        <v>0</v>
      </c>
      <c r="D514" s="17">
        <f>'EWG-CCP-127 (1)'!J295</f>
        <v>90.909090909090907</v>
      </c>
      <c r="E514" s="17">
        <v>0</v>
      </c>
      <c r="F514" s="17">
        <v>0</v>
      </c>
      <c r="G514" s="17">
        <v>0</v>
      </c>
      <c r="H514" s="17">
        <f>'EWG-CCP-127 (1)'!M295</f>
        <v>0</v>
      </c>
      <c r="I514" s="17">
        <v>0</v>
      </c>
      <c r="J514" s="17">
        <v>0</v>
      </c>
      <c r="K514" s="17">
        <f>'EWG-CCP-127 (1)'!L295</f>
        <v>0</v>
      </c>
      <c r="L514" s="17">
        <v>0</v>
      </c>
      <c r="M514" s="17">
        <v>0</v>
      </c>
      <c r="N514" s="17">
        <v>0</v>
      </c>
      <c r="O514" s="17">
        <v>0</v>
      </c>
      <c r="P514" s="17">
        <v>0</v>
      </c>
      <c r="Q514" s="17">
        <v>0</v>
      </c>
      <c r="R514" s="17">
        <v>0</v>
      </c>
      <c r="S514" s="17">
        <v>0</v>
      </c>
      <c r="T514" s="17">
        <f>'EWG-CCP-127 (1)'!O295</f>
        <v>0</v>
      </c>
      <c r="U514" s="17">
        <v>0</v>
      </c>
      <c r="V514" s="17">
        <v>0</v>
      </c>
      <c r="W514" s="17">
        <v>0</v>
      </c>
      <c r="X514" s="17">
        <v>0</v>
      </c>
      <c r="Y514" s="17">
        <v>0</v>
      </c>
      <c r="Z514" s="17">
        <f>'EWG-CCP-127 (1)'!N295</f>
        <v>9.0909090909090917</v>
      </c>
      <c r="AA514" s="17">
        <v>0</v>
      </c>
      <c r="AB514" s="17">
        <v>0</v>
      </c>
      <c r="AC514" s="50">
        <f>'EWG-CCP-127 (1)'!I295</f>
        <v>12</v>
      </c>
      <c r="AD514" s="77" t="s">
        <v>3</v>
      </c>
      <c r="AE514" s="43">
        <f t="shared" si="7"/>
        <v>100</v>
      </c>
    </row>
    <row r="515" spans="1:31" x14ac:dyDescent="0.25">
      <c r="A515" s="129"/>
      <c r="B515" s="49" t="str">
        <f>'EWG-CCP-127 (1)'!B296</f>
        <v>Rb-R0.2</v>
      </c>
      <c r="C515" s="17">
        <v>0</v>
      </c>
      <c r="D515" s="17">
        <f>'EWG-CCP-127 (1)'!J296</f>
        <v>83.333333333333343</v>
      </c>
      <c r="E515" s="17">
        <v>0</v>
      </c>
      <c r="F515" s="17">
        <v>0</v>
      </c>
      <c r="G515" s="17">
        <v>0</v>
      </c>
      <c r="H515" s="17">
        <f>'EWG-CCP-127 (1)'!M296</f>
        <v>0</v>
      </c>
      <c r="I515" s="17">
        <v>0</v>
      </c>
      <c r="J515" s="17">
        <v>0</v>
      </c>
      <c r="K515" s="17">
        <f>'EWG-CCP-127 (1)'!L296</f>
        <v>0</v>
      </c>
      <c r="L515" s="17">
        <v>0</v>
      </c>
      <c r="M515" s="17">
        <v>0</v>
      </c>
      <c r="N515" s="17">
        <v>0</v>
      </c>
      <c r="O515" s="17">
        <v>0</v>
      </c>
      <c r="P515" s="17">
        <v>0</v>
      </c>
      <c r="Q515" s="17">
        <v>0</v>
      </c>
      <c r="R515" s="17">
        <v>0</v>
      </c>
      <c r="S515" s="17">
        <v>0</v>
      </c>
      <c r="T515" s="17">
        <f>'EWG-CCP-127 (1)'!O296</f>
        <v>0</v>
      </c>
      <c r="U515" s="17">
        <v>0</v>
      </c>
      <c r="V515" s="17">
        <v>0</v>
      </c>
      <c r="W515" s="17">
        <v>0</v>
      </c>
      <c r="X515" s="17">
        <v>0</v>
      </c>
      <c r="Y515" s="17">
        <v>0</v>
      </c>
      <c r="Z515" s="17">
        <f>'EWG-CCP-127 (1)'!N296</f>
        <v>16.666666666666668</v>
      </c>
      <c r="AA515" s="17">
        <v>0</v>
      </c>
      <c r="AB515" s="17">
        <v>0</v>
      </c>
      <c r="AC515" s="50">
        <f>'EWG-CCP-127 (1)'!I296</f>
        <v>22</v>
      </c>
      <c r="AD515" s="77" t="s">
        <v>3</v>
      </c>
      <c r="AE515" s="43">
        <f t="shared" si="7"/>
        <v>100.00000000000001</v>
      </c>
    </row>
    <row r="516" spans="1:31" x14ac:dyDescent="0.25">
      <c r="A516" s="129"/>
      <c r="B516" s="49" t="str">
        <f>'EWG-CCP-127 (1)'!B297</f>
        <v>Rb-R0.48</v>
      </c>
      <c r="C516" s="17">
        <v>0</v>
      </c>
      <c r="D516" s="17">
        <f>'EWG-CCP-127 (1)'!J297</f>
        <v>67.567567567567565</v>
      </c>
      <c r="E516" s="17">
        <v>0</v>
      </c>
      <c r="F516" s="17">
        <v>0</v>
      </c>
      <c r="G516" s="17">
        <v>0</v>
      </c>
      <c r="H516" s="17">
        <f>'EWG-CCP-127 (1)'!M297</f>
        <v>0</v>
      </c>
      <c r="I516" s="17">
        <v>0</v>
      </c>
      <c r="J516" s="17">
        <v>0</v>
      </c>
      <c r="K516" s="17">
        <f>'EWG-CCP-127 (1)'!L297</f>
        <v>0</v>
      </c>
      <c r="L516" s="17">
        <v>0</v>
      </c>
      <c r="M516" s="17">
        <v>0</v>
      </c>
      <c r="N516" s="17">
        <v>0</v>
      </c>
      <c r="O516" s="17">
        <v>0</v>
      </c>
      <c r="P516" s="17">
        <v>0</v>
      </c>
      <c r="Q516" s="17">
        <v>0</v>
      </c>
      <c r="R516" s="17">
        <v>0</v>
      </c>
      <c r="S516" s="17">
        <v>0</v>
      </c>
      <c r="T516" s="17">
        <f>'EWG-CCP-127 (1)'!O297</f>
        <v>0</v>
      </c>
      <c r="U516" s="17">
        <v>0</v>
      </c>
      <c r="V516" s="17">
        <v>0</v>
      </c>
      <c r="W516" s="17">
        <v>0</v>
      </c>
      <c r="X516" s="17">
        <v>0</v>
      </c>
      <c r="Y516" s="17">
        <v>0</v>
      </c>
      <c r="Z516" s="17">
        <f>'EWG-CCP-127 (1)'!N297</f>
        <v>32.432432432432435</v>
      </c>
      <c r="AA516" s="17">
        <v>0</v>
      </c>
      <c r="AB516" s="17">
        <v>0</v>
      </c>
      <c r="AC516" s="50">
        <f>'EWG-CCP-127 (1)'!I297</f>
        <v>41</v>
      </c>
      <c r="AD516" s="77" t="s">
        <v>3</v>
      </c>
      <c r="AE516" s="43">
        <f t="shared" ref="AE516:AE579" si="8">SUM(C516:AB516)</f>
        <v>100</v>
      </c>
    </row>
    <row r="517" spans="1:31" x14ac:dyDescent="0.25">
      <c r="A517" s="129"/>
      <c r="B517" s="49" t="str">
        <f>'EWG-CCP-127 (1)'!B298</f>
        <v>Rb-R0.54</v>
      </c>
      <c r="C517" s="17">
        <v>0</v>
      </c>
      <c r="D517" s="17">
        <f>'EWG-CCP-127 (1)'!J298</f>
        <v>64.935064935064929</v>
      </c>
      <c r="E517" s="17">
        <v>0</v>
      </c>
      <c r="F517" s="17">
        <v>0</v>
      </c>
      <c r="G517" s="17">
        <v>0</v>
      </c>
      <c r="H517" s="17">
        <f>'EWG-CCP-127 (1)'!M298</f>
        <v>0</v>
      </c>
      <c r="I517" s="17">
        <v>0</v>
      </c>
      <c r="J517" s="17">
        <v>0</v>
      </c>
      <c r="K517" s="17">
        <f>'EWG-CCP-127 (1)'!L298</f>
        <v>0</v>
      </c>
      <c r="L517" s="17">
        <v>0</v>
      </c>
      <c r="M517" s="17">
        <v>0</v>
      </c>
      <c r="N517" s="17">
        <v>0</v>
      </c>
      <c r="O517" s="17">
        <v>0</v>
      </c>
      <c r="P517" s="17">
        <v>0</v>
      </c>
      <c r="Q517" s="17">
        <v>0</v>
      </c>
      <c r="R517" s="17">
        <v>0</v>
      </c>
      <c r="S517" s="17">
        <v>0</v>
      </c>
      <c r="T517" s="17">
        <f>'EWG-CCP-127 (1)'!O298</f>
        <v>0</v>
      </c>
      <c r="U517" s="17">
        <v>0</v>
      </c>
      <c r="V517" s="17">
        <v>0</v>
      </c>
      <c r="W517" s="17">
        <v>0</v>
      </c>
      <c r="X517" s="17">
        <v>0</v>
      </c>
      <c r="Y517" s="17">
        <v>0</v>
      </c>
      <c r="Z517" s="17">
        <f>'EWG-CCP-127 (1)'!N298</f>
        <v>35.064935064935064</v>
      </c>
      <c r="AA517" s="17">
        <v>0</v>
      </c>
      <c r="AB517" s="17">
        <v>0</v>
      </c>
      <c r="AC517" s="50">
        <f>'EWG-CCP-127 (1)'!I298</f>
        <v>39</v>
      </c>
      <c r="AD517" s="77" t="s">
        <v>3</v>
      </c>
      <c r="AE517" s="43">
        <f t="shared" si="8"/>
        <v>100</v>
      </c>
    </row>
    <row r="518" spans="1:31" x14ac:dyDescent="0.25">
      <c r="A518" s="129"/>
      <c r="B518" s="49" t="str">
        <f>'EWG-CCP-127 (1)'!B299</f>
        <v>Rb-R0.7</v>
      </c>
      <c r="C518" s="17">
        <v>0</v>
      </c>
      <c r="D518" s="17">
        <f>'EWG-CCP-127 (1)'!J299</f>
        <v>58.82352941176471</v>
      </c>
      <c r="E518" s="17">
        <v>0</v>
      </c>
      <c r="F518" s="17">
        <v>0</v>
      </c>
      <c r="G518" s="17">
        <v>0</v>
      </c>
      <c r="H518" s="17">
        <f>'EWG-CCP-127 (1)'!M299</f>
        <v>0</v>
      </c>
      <c r="I518" s="17">
        <v>0</v>
      </c>
      <c r="J518" s="17">
        <v>0</v>
      </c>
      <c r="K518" s="17">
        <f>'EWG-CCP-127 (1)'!L299</f>
        <v>0</v>
      </c>
      <c r="L518" s="17">
        <v>0</v>
      </c>
      <c r="M518" s="17">
        <v>0</v>
      </c>
      <c r="N518" s="17">
        <v>0</v>
      </c>
      <c r="O518" s="17">
        <v>0</v>
      </c>
      <c r="P518" s="17">
        <v>0</v>
      </c>
      <c r="Q518" s="17">
        <v>0</v>
      </c>
      <c r="R518" s="17">
        <v>0</v>
      </c>
      <c r="S518" s="17">
        <v>0</v>
      </c>
      <c r="T518" s="17">
        <f>'EWG-CCP-127 (1)'!O299</f>
        <v>0</v>
      </c>
      <c r="U518" s="17">
        <v>0</v>
      </c>
      <c r="V518" s="17">
        <v>0</v>
      </c>
      <c r="W518" s="17">
        <v>0</v>
      </c>
      <c r="X518" s="17">
        <v>0</v>
      </c>
      <c r="Y518" s="17">
        <v>0</v>
      </c>
      <c r="Z518" s="17">
        <f>'EWG-CCP-127 (1)'!N299</f>
        <v>41.17647058823529</v>
      </c>
      <c r="AA518" s="17">
        <v>0</v>
      </c>
      <c r="AB518" s="17">
        <v>0</v>
      </c>
      <c r="AC518" s="50">
        <f>'EWG-CCP-127 (1)'!I299</f>
        <v>34</v>
      </c>
      <c r="AD518" s="77" t="s">
        <v>3</v>
      </c>
      <c r="AE518" s="43">
        <f t="shared" si="8"/>
        <v>100</v>
      </c>
    </row>
    <row r="519" spans="1:31" x14ac:dyDescent="0.25">
      <c r="A519" s="129"/>
      <c r="B519" s="49" t="str">
        <f>'EWG-CCP-127 (1)'!B300</f>
        <v>Rb-R0.8</v>
      </c>
      <c r="C519" s="17">
        <v>0</v>
      </c>
      <c r="D519" s="17">
        <f>'EWG-CCP-127 (1)'!J300</f>
        <v>55.555555555555557</v>
      </c>
      <c r="E519" s="17">
        <v>0</v>
      </c>
      <c r="F519" s="17">
        <v>0</v>
      </c>
      <c r="G519" s="17">
        <v>0</v>
      </c>
      <c r="H519" s="17">
        <f>'EWG-CCP-127 (1)'!M300</f>
        <v>0</v>
      </c>
      <c r="I519" s="17">
        <v>0</v>
      </c>
      <c r="J519" s="17">
        <v>0</v>
      </c>
      <c r="K519" s="17">
        <f>'EWG-CCP-127 (1)'!L300</f>
        <v>0</v>
      </c>
      <c r="L519" s="17">
        <v>0</v>
      </c>
      <c r="M519" s="17">
        <v>0</v>
      </c>
      <c r="N519" s="17">
        <v>0</v>
      </c>
      <c r="O519" s="17">
        <v>0</v>
      </c>
      <c r="P519" s="17">
        <v>0</v>
      </c>
      <c r="Q519" s="17">
        <v>0</v>
      </c>
      <c r="R519" s="17">
        <v>0</v>
      </c>
      <c r="S519" s="17">
        <v>0</v>
      </c>
      <c r="T519" s="17">
        <f>'EWG-CCP-127 (1)'!O300</f>
        <v>0</v>
      </c>
      <c r="U519" s="17">
        <v>0</v>
      </c>
      <c r="V519" s="17">
        <v>0</v>
      </c>
      <c r="W519" s="17">
        <v>0</v>
      </c>
      <c r="X519" s="17">
        <v>0</v>
      </c>
      <c r="Y519" s="17">
        <v>0</v>
      </c>
      <c r="Z519" s="17">
        <f>'EWG-CCP-127 (1)'!N300</f>
        <v>44.44444444444445</v>
      </c>
      <c r="AA519" s="17">
        <v>0</v>
      </c>
      <c r="AB519" s="17">
        <v>0</v>
      </c>
      <c r="AC519" s="50">
        <f>'EWG-CCP-127 (1)'!I300</f>
        <v>30</v>
      </c>
      <c r="AD519" s="77" t="s">
        <v>3</v>
      </c>
      <c r="AE519" s="43">
        <f t="shared" si="8"/>
        <v>100</v>
      </c>
    </row>
    <row r="520" spans="1:31" x14ac:dyDescent="0.25">
      <c r="A520" s="129"/>
      <c r="B520" s="49" t="str">
        <f>'EWG-CCP-127 (1)'!B301</f>
        <v>Cs-R0.03</v>
      </c>
      <c r="C520" s="17">
        <v>0</v>
      </c>
      <c r="D520" s="17">
        <f>'EWG-CCP-127 (1)'!J301</f>
        <v>97.087378640776706</v>
      </c>
      <c r="E520" s="17">
        <v>0</v>
      </c>
      <c r="F520" s="17">
        <v>0</v>
      </c>
      <c r="G520" s="17">
        <v>0</v>
      </c>
      <c r="H520" s="17">
        <f>'EWG-CCP-127 (1)'!M301</f>
        <v>0</v>
      </c>
      <c r="I520" s="17">
        <v>0</v>
      </c>
      <c r="J520" s="17">
        <v>0</v>
      </c>
      <c r="K520" s="17">
        <f>'EWG-CCP-127 (1)'!L301</f>
        <v>0</v>
      </c>
      <c r="L520" s="17">
        <v>0</v>
      </c>
      <c r="M520" s="17">
        <v>0</v>
      </c>
      <c r="N520" s="17">
        <v>0</v>
      </c>
      <c r="O520" s="17">
        <v>0</v>
      </c>
      <c r="P520" s="17">
        <v>0</v>
      </c>
      <c r="Q520" s="17">
        <v>0</v>
      </c>
      <c r="R520" s="17">
        <v>0</v>
      </c>
      <c r="S520" s="17">
        <v>0</v>
      </c>
      <c r="T520" s="17">
        <f>'EWG-CCP-127 (1)'!O301</f>
        <v>2.9126213592233006</v>
      </c>
      <c r="U520" s="17">
        <v>0</v>
      </c>
      <c r="V520" s="17">
        <v>0</v>
      </c>
      <c r="W520" s="17">
        <v>0</v>
      </c>
      <c r="X520" s="17">
        <v>0</v>
      </c>
      <c r="Y520" s="17">
        <v>0</v>
      </c>
      <c r="Z520" s="17">
        <f>'EWG-CCP-127 (1)'!N301</f>
        <v>0</v>
      </c>
      <c r="AA520" s="17">
        <v>0</v>
      </c>
      <c r="AB520" s="17">
        <v>0</v>
      </c>
      <c r="AC520" s="50">
        <f>'EWG-CCP-127 (1)'!I301</f>
        <v>5</v>
      </c>
      <c r="AD520" s="77" t="s">
        <v>3</v>
      </c>
      <c r="AE520" s="43">
        <f t="shared" si="8"/>
        <v>100</v>
      </c>
    </row>
    <row r="521" spans="1:31" x14ac:dyDescent="0.25">
      <c r="A521" s="129"/>
      <c r="B521" s="49" t="str">
        <f>'EWG-CCP-127 (1)'!B302</f>
        <v>Cs-R0.1</v>
      </c>
      <c r="C521" s="17">
        <v>0</v>
      </c>
      <c r="D521" s="17">
        <f>'EWG-CCP-127 (1)'!J302</f>
        <v>90.909090909090907</v>
      </c>
      <c r="E521" s="17">
        <v>0</v>
      </c>
      <c r="F521" s="17">
        <v>0</v>
      </c>
      <c r="G521" s="17">
        <v>0</v>
      </c>
      <c r="H521" s="17">
        <f>'EWG-CCP-127 (1)'!M302</f>
        <v>0</v>
      </c>
      <c r="I521" s="17">
        <v>0</v>
      </c>
      <c r="J521" s="17">
        <v>0</v>
      </c>
      <c r="K521" s="17">
        <f>'EWG-CCP-127 (1)'!L302</f>
        <v>0</v>
      </c>
      <c r="L521" s="17">
        <v>0</v>
      </c>
      <c r="M521" s="17">
        <v>0</v>
      </c>
      <c r="N521" s="17">
        <v>0</v>
      </c>
      <c r="O521" s="17">
        <v>0</v>
      </c>
      <c r="P521" s="17">
        <v>0</v>
      </c>
      <c r="Q521" s="17">
        <v>0</v>
      </c>
      <c r="R521" s="17">
        <v>0</v>
      </c>
      <c r="S521" s="17">
        <v>0</v>
      </c>
      <c r="T521" s="17">
        <f>'EWG-CCP-127 (1)'!O302</f>
        <v>9.0909090909090917</v>
      </c>
      <c r="U521" s="17">
        <v>0</v>
      </c>
      <c r="V521" s="17">
        <v>0</v>
      </c>
      <c r="W521" s="17">
        <v>0</v>
      </c>
      <c r="X521" s="17">
        <v>0</v>
      </c>
      <c r="Y521" s="17">
        <v>0</v>
      </c>
      <c r="Z521" s="17">
        <f>'EWG-CCP-127 (1)'!N302</f>
        <v>0</v>
      </c>
      <c r="AA521" s="17">
        <v>0</v>
      </c>
      <c r="AB521" s="17">
        <v>0</v>
      </c>
      <c r="AC521" s="50">
        <f>'EWG-CCP-127 (1)'!I302</f>
        <v>12</v>
      </c>
      <c r="AD521" s="77" t="s">
        <v>3</v>
      </c>
      <c r="AE521" s="43">
        <f t="shared" si="8"/>
        <v>100</v>
      </c>
    </row>
    <row r="522" spans="1:31" x14ac:dyDescent="0.25">
      <c r="A522" s="129"/>
      <c r="B522" s="49" t="str">
        <f>'EWG-CCP-127 (1)'!B303</f>
        <v>Cs-R0.2</v>
      </c>
      <c r="C522" s="17">
        <v>0</v>
      </c>
      <c r="D522" s="17">
        <f>'EWG-CCP-127 (1)'!J303</f>
        <v>83.333333333333343</v>
      </c>
      <c r="E522" s="17">
        <v>0</v>
      </c>
      <c r="F522" s="17">
        <v>0</v>
      </c>
      <c r="G522" s="17">
        <v>0</v>
      </c>
      <c r="H522" s="17">
        <f>'EWG-CCP-127 (1)'!M303</f>
        <v>0</v>
      </c>
      <c r="I522" s="17">
        <v>0</v>
      </c>
      <c r="J522" s="17">
        <v>0</v>
      </c>
      <c r="K522" s="17">
        <f>'EWG-CCP-127 (1)'!L303</f>
        <v>0</v>
      </c>
      <c r="L522" s="17">
        <v>0</v>
      </c>
      <c r="M522" s="17">
        <v>0</v>
      </c>
      <c r="N522" s="17">
        <v>0</v>
      </c>
      <c r="O522" s="17">
        <v>0</v>
      </c>
      <c r="P522" s="17">
        <v>0</v>
      </c>
      <c r="Q522" s="17">
        <v>0</v>
      </c>
      <c r="R522" s="17">
        <v>0</v>
      </c>
      <c r="S522" s="17">
        <v>0</v>
      </c>
      <c r="T522" s="17">
        <f>'EWG-CCP-127 (1)'!O303</f>
        <v>16.666666666666668</v>
      </c>
      <c r="U522" s="17">
        <v>0</v>
      </c>
      <c r="V522" s="17">
        <v>0</v>
      </c>
      <c r="W522" s="17">
        <v>0</v>
      </c>
      <c r="X522" s="17">
        <v>0</v>
      </c>
      <c r="Y522" s="17">
        <v>0</v>
      </c>
      <c r="Z522" s="17">
        <f>'EWG-CCP-127 (1)'!N303</f>
        <v>0</v>
      </c>
      <c r="AA522" s="17">
        <v>0</v>
      </c>
      <c r="AB522" s="17">
        <v>0</v>
      </c>
      <c r="AC522" s="50">
        <f>'EWG-CCP-127 (1)'!I303</f>
        <v>23</v>
      </c>
      <c r="AD522" s="77" t="s">
        <v>3</v>
      </c>
      <c r="AE522" s="43">
        <f t="shared" si="8"/>
        <v>100.00000000000001</v>
      </c>
    </row>
    <row r="523" spans="1:31" x14ac:dyDescent="0.25">
      <c r="A523" s="129"/>
      <c r="B523" s="49" t="str">
        <f>'EWG-CCP-127 (1)'!B304</f>
        <v>Cs-R0.32</v>
      </c>
      <c r="C523" s="17">
        <v>0</v>
      </c>
      <c r="D523" s="17">
        <f>'EWG-CCP-127 (1)'!J304</f>
        <v>75.757575757575751</v>
      </c>
      <c r="E523" s="17">
        <v>0</v>
      </c>
      <c r="F523" s="17">
        <v>0</v>
      </c>
      <c r="G523" s="17">
        <v>0</v>
      </c>
      <c r="H523" s="17">
        <f>'EWG-CCP-127 (1)'!M304</f>
        <v>0</v>
      </c>
      <c r="I523" s="17">
        <v>0</v>
      </c>
      <c r="J523" s="17">
        <v>0</v>
      </c>
      <c r="K523" s="17">
        <f>'EWG-CCP-127 (1)'!L304</f>
        <v>0</v>
      </c>
      <c r="L523" s="17">
        <v>0</v>
      </c>
      <c r="M523" s="17">
        <v>0</v>
      </c>
      <c r="N523" s="17">
        <v>0</v>
      </c>
      <c r="O523" s="17">
        <v>0</v>
      </c>
      <c r="P523" s="17">
        <v>0</v>
      </c>
      <c r="Q523" s="17">
        <v>0</v>
      </c>
      <c r="R523" s="17">
        <v>0</v>
      </c>
      <c r="S523" s="17">
        <v>0</v>
      </c>
      <c r="T523" s="17">
        <f>'EWG-CCP-127 (1)'!O304</f>
        <v>24.242424242424242</v>
      </c>
      <c r="U523" s="17">
        <v>0</v>
      </c>
      <c r="V523" s="17">
        <v>0</v>
      </c>
      <c r="W523" s="17">
        <v>0</v>
      </c>
      <c r="X523" s="17">
        <v>0</v>
      </c>
      <c r="Y523" s="17">
        <v>0</v>
      </c>
      <c r="Z523" s="17">
        <f>'EWG-CCP-127 (1)'!N304</f>
        <v>0</v>
      </c>
      <c r="AA523" s="17">
        <v>0</v>
      </c>
      <c r="AB523" s="17">
        <v>0</v>
      </c>
      <c r="AC523" s="50">
        <f>'EWG-CCP-127 (1)'!I304</f>
        <v>32</v>
      </c>
      <c r="AD523" s="77" t="s">
        <v>3</v>
      </c>
      <c r="AE523" s="43">
        <f t="shared" si="8"/>
        <v>100</v>
      </c>
    </row>
    <row r="524" spans="1:31" x14ac:dyDescent="0.25">
      <c r="A524" s="129"/>
      <c r="B524" s="49" t="str">
        <f>'EWG-CCP-127 (1)'!B305</f>
        <v>Cs-R0.4</v>
      </c>
      <c r="C524" s="17">
        <v>0</v>
      </c>
      <c r="D524" s="17">
        <f>'EWG-CCP-127 (1)'!J305</f>
        <v>71.428571428571431</v>
      </c>
      <c r="E524" s="17">
        <v>0</v>
      </c>
      <c r="F524" s="17">
        <v>0</v>
      </c>
      <c r="G524" s="17">
        <v>0</v>
      </c>
      <c r="H524" s="17">
        <f>'EWG-CCP-127 (1)'!M305</f>
        <v>0</v>
      </c>
      <c r="I524" s="17">
        <v>0</v>
      </c>
      <c r="J524" s="17">
        <v>0</v>
      </c>
      <c r="K524" s="17">
        <f>'EWG-CCP-127 (1)'!L305</f>
        <v>0</v>
      </c>
      <c r="L524" s="17">
        <v>0</v>
      </c>
      <c r="M524" s="17">
        <v>0</v>
      </c>
      <c r="N524" s="17">
        <v>0</v>
      </c>
      <c r="O524" s="17">
        <v>0</v>
      </c>
      <c r="P524" s="17">
        <v>0</v>
      </c>
      <c r="Q524" s="17">
        <v>0</v>
      </c>
      <c r="R524" s="17">
        <v>0</v>
      </c>
      <c r="S524" s="17">
        <v>0</v>
      </c>
      <c r="T524" s="17">
        <f>'EWG-CCP-127 (1)'!O305</f>
        <v>28.571428571428577</v>
      </c>
      <c r="U524" s="17">
        <v>0</v>
      </c>
      <c r="V524" s="17">
        <v>0</v>
      </c>
      <c r="W524" s="17">
        <v>0</v>
      </c>
      <c r="X524" s="17">
        <v>0</v>
      </c>
      <c r="Y524" s="17">
        <v>0</v>
      </c>
      <c r="Z524" s="17">
        <f>'EWG-CCP-127 (1)'!N305</f>
        <v>0</v>
      </c>
      <c r="AA524" s="17">
        <v>0</v>
      </c>
      <c r="AB524" s="17">
        <v>0</v>
      </c>
      <c r="AC524" s="50">
        <f>'EWG-CCP-127 (1)'!I305</f>
        <v>39</v>
      </c>
      <c r="AD524" s="77" t="s">
        <v>3</v>
      </c>
      <c r="AE524" s="43">
        <f t="shared" si="8"/>
        <v>100</v>
      </c>
    </row>
    <row r="525" spans="1:31" x14ac:dyDescent="0.25">
      <c r="A525" s="129"/>
      <c r="B525" s="49" t="str">
        <f>'EWG-CCP-127 (1)'!B306</f>
        <v>Cs-R0.54</v>
      </c>
      <c r="C525" s="17">
        <v>0</v>
      </c>
      <c r="D525" s="17">
        <f>'EWG-CCP-127 (1)'!J306</f>
        <v>64.935064935064929</v>
      </c>
      <c r="E525" s="17">
        <v>0</v>
      </c>
      <c r="F525" s="17">
        <v>0</v>
      </c>
      <c r="G525" s="17">
        <v>0</v>
      </c>
      <c r="H525" s="17">
        <f>'EWG-CCP-127 (1)'!M306</f>
        <v>0</v>
      </c>
      <c r="I525" s="17">
        <v>0</v>
      </c>
      <c r="J525" s="17">
        <v>0</v>
      </c>
      <c r="K525" s="17">
        <f>'EWG-CCP-127 (1)'!L306</f>
        <v>0</v>
      </c>
      <c r="L525" s="17">
        <v>0</v>
      </c>
      <c r="M525" s="17">
        <v>0</v>
      </c>
      <c r="N525" s="17">
        <v>0</v>
      </c>
      <c r="O525" s="17">
        <v>0</v>
      </c>
      <c r="P525" s="17">
        <v>0</v>
      </c>
      <c r="Q525" s="17">
        <v>0</v>
      </c>
      <c r="R525" s="17">
        <v>0</v>
      </c>
      <c r="S525" s="17">
        <v>0</v>
      </c>
      <c r="T525" s="17">
        <f>'EWG-CCP-127 (1)'!O306</f>
        <v>35.064935064935064</v>
      </c>
      <c r="U525" s="17">
        <v>0</v>
      </c>
      <c r="V525" s="17">
        <v>0</v>
      </c>
      <c r="W525" s="17">
        <v>0</v>
      </c>
      <c r="X525" s="17">
        <v>0</v>
      </c>
      <c r="Y525" s="17">
        <v>0</v>
      </c>
      <c r="Z525" s="17">
        <f>'EWG-CCP-127 (1)'!N306</f>
        <v>0</v>
      </c>
      <c r="AA525" s="17">
        <v>0</v>
      </c>
      <c r="AB525" s="17">
        <v>0</v>
      </c>
      <c r="AC525" s="50">
        <f>'EWG-CCP-127 (1)'!I306</f>
        <v>41</v>
      </c>
      <c r="AD525" s="77" t="s">
        <v>3</v>
      </c>
      <c r="AE525" s="43">
        <f t="shared" si="8"/>
        <v>100</v>
      </c>
    </row>
    <row r="526" spans="1:31" x14ac:dyDescent="0.25">
      <c r="A526" s="129"/>
      <c r="B526" s="49" t="str">
        <f>'EWG-CCP-127 (1)'!B307</f>
        <v>Cs-R0.6</v>
      </c>
      <c r="C526" s="17">
        <v>0</v>
      </c>
      <c r="D526" s="17">
        <f>'EWG-CCP-127 (1)'!J307</f>
        <v>62.5</v>
      </c>
      <c r="E526" s="17">
        <v>0</v>
      </c>
      <c r="F526" s="17">
        <v>0</v>
      </c>
      <c r="G526" s="17">
        <v>0</v>
      </c>
      <c r="H526" s="17">
        <f>'EWG-CCP-127 (1)'!M307</f>
        <v>0</v>
      </c>
      <c r="I526" s="17">
        <v>0</v>
      </c>
      <c r="J526" s="17">
        <v>0</v>
      </c>
      <c r="K526" s="17">
        <f>'EWG-CCP-127 (1)'!L307</f>
        <v>0</v>
      </c>
      <c r="L526" s="17">
        <v>0</v>
      </c>
      <c r="M526" s="17">
        <v>0</v>
      </c>
      <c r="N526" s="17">
        <v>0</v>
      </c>
      <c r="O526" s="17">
        <v>0</v>
      </c>
      <c r="P526" s="17">
        <v>0</v>
      </c>
      <c r="Q526" s="17">
        <v>0</v>
      </c>
      <c r="R526" s="17">
        <v>0</v>
      </c>
      <c r="S526" s="17">
        <v>0</v>
      </c>
      <c r="T526" s="17">
        <f>'EWG-CCP-127 (1)'!O307</f>
        <v>37.499999999999993</v>
      </c>
      <c r="U526" s="17">
        <v>0</v>
      </c>
      <c r="V526" s="17">
        <v>0</v>
      </c>
      <c r="W526" s="17">
        <v>0</v>
      </c>
      <c r="X526" s="17">
        <v>0</v>
      </c>
      <c r="Y526" s="17">
        <v>0</v>
      </c>
      <c r="Z526" s="17">
        <f>'EWG-CCP-127 (1)'!N307</f>
        <v>0</v>
      </c>
      <c r="AA526" s="17">
        <v>0</v>
      </c>
      <c r="AB526" s="17">
        <v>0</v>
      </c>
      <c r="AC526" s="50">
        <f>'EWG-CCP-127 (1)'!I307</f>
        <v>40</v>
      </c>
      <c r="AD526" s="77" t="s">
        <v>3</v>
      </c>
      <c r="AE526" s="43">
        <f t="shared" si="8"/>
        <v>100</v>
      </c>
    </row>
    <row r="527" spans="1:31" x14ac:dyDescent="0.25">
      <c r="A527" s="129"/>
      <c r="B527" s="49" t="str">
        <f>'EWG-CCP-127 (1)'!B308</f>
        <v>Cs-R0.7</v>
      </c>
      <c r="C527" s="17">
        <v>0</v>
      </c>
      <c r="D527" s="17">
        <f>'EWG-CCP-127 (1)'!J308</f>
        <v>58.82352941176471</v>
      </c>
      <c r="E527" s="17">
        <v>0</v>
      </c>
      <c r="F527" s="17">
        <v>0</v>
      </c>
      <c r="G527" s="17">
        <v>0</v>
      </c>
      <c r="H527" s="17">
        <f>'EWG-CCP-127 (1)'!M308</f>
        <v>0</v>
      </c>
      <c r="I527" s="17">
        <v>0</v>
      </c>
      <c r="J527" s="17">
        <v>0</v>
      </c>
      <c r="K527" s="17">
        <f>'EWG-CCP-127 (1)'!L308</f>
        <v>0</v>
      </c>
      <c r="L527" s="17">
        <v>0</v>
      </c>
      <c r="M527" s="17">
        <v>0</v>
      </c>
      <c r="N527" s="17">
        <v>0</v>
      </c>
      <c r="O527" s="17">
        <v>0</v>
      </c>
      <c r="P527" s="17">
        <v>0</v>
      </c>
      <c r="Q527" s="17">
        <v>0</v>
      </c>
      <c r="R527" s="17">
        <v>0</v>
      </c>
      <c r="S527" s="17">
        <v>0</v>
      </c>
      <c r="T527" s="17">
        <f>'EWG-CCP-127 (1)'!O308</f>
        <v>41.17647058823529</v>
      </c>
      <c r="U527" s="17">
        <v>0</v>
      </c>
      <c r="V527" s="17">
        <v>0</v>
      </c>
      <c r="W527" s="17">
        <v>0</v>
      </c>
      <c r="X527" s="17">
        <v>0</v>
      </c>
      <c r="Y527" s="17">
        <v>0</v>
      </c>
      <c r="Z527" s="17">
        <f>'EWG-CCP-127 (1)'!N308</f>
        <v>0</v>
      </c>
      <c r="AA527" s="17">
        <v>0</v>
      </c>
      <c r="AB527" s="17">
        <v>0</v>
      </c>
      <c r="AC527" s="50">
        <f>'EWG-CCP-127 (1)'!I308</f>
        <v>36</v>
      </c>
      <c r="AD527" s="77" t="s">
        <v>3</v>
      </c>
      <c r="AE527" s="43">
        <f t="shared" si="8"/>
        <v>100</v>
      </c>
    </row>
    <row r="528" spans="1:31" x14ac:dyDescent="0.25">
      <c r="A528" s="129"/>
      <c r="B528" s="49" t="str">
        <f>'EWG-CCP-127 (1)'!B309</f>
        <v>Cs-R0.8</v>
      </c>
      <c r="C528" s="17">
        <v>0</v>
      </c>
      <c r="D528" s="17">
        <f>'EWG-CCP-127 (1)'!J309</f>
        <v>55.555555555555557</v>
      </c>
      <c r="E528" s="17">
        <v>0</v>
      </c>
      <c r="F528" s="17">
        <v>0</v>
      </c>
      <c r="G528" s="17">
        <v>0</v>
      </c>
      <c r="H528" s="17">
        <f>'EWG-CCP-127 (1)'!M309</f>
        <v>0</v>
      </c>
      <c r="I528" s="17">
        <v>0</v>
      </c>
      <c r="J528" s="17">
        <v>0</v>
      </c>
      <c r="K528" s="17">
        <f>'EWG-CCP-127 (1)'!L309</f>
        <v>0</v>
      </c>
      <c r="L528" s="17">
        <v>0</v>
      </c>
      <c r="M528" s="17">
        <v>0</v>
      </c>
      <c r="N528" s="17">
        <v>0</v>
      </c>
      <c r="O528" s="17">
        <v>0</v>
      </c>
      <c r="P528" s="17">
        <v>0</v>
      </c>
      <c r="Q528" s="17">
        <v>0</v>
      </c>
      <c r="R528" s="17">
        <v>0</v>
      </c>
      <c r="S528" s="17">
        <v>0</v>
      </c>
      <c r="T528" s="17">
        <f>'EWG-CCP-127 (1)'!O309</f>
        <v>44.44444444444445</v>
      </c>
      <c r="U528" s="17">
        <v>0</v>
      </c>
      <c r="V528" s="17">
        <v>0</v>
      </c>
      <c r="W528" s="17">
        <v>0</v>
      </c>
      <c r="X528" s="17">
        <v>0</v>
      </c>
      <c r="Y528" s="17">
        <v>0</v>
      </c>
      <c r="Z528" s="17">
        <f>'EWG-CCP-127 (1)'!N309</f>
        <v>0</v>
      </c>
      <c r="AA528" s="17">
        <v>0</v>
      </c>
      <c r="AB528" s="17">
        <v>0</v>
      </c>
      <c r="AC528" s="50">
        <f>'EWG-CCP-127 (1)'!I309</f>
        <v>35</v>
      </c>
      <c r="AD528" s="77" t="s">
        <v>3</v>
      </c>
      <c r="AE528" s="43">
        <f t="shared" si="8"/>
        <v>100</v>
      </c>
    </row>
    <row r="529" spans="1:36" x14ac:dyDescent="0.25">
      <c r="A529" s="129"/>
      <c r="B529" s="49" t="str">
        <f>'EWG-CCP-127 (1)'!B310</f>
        <v>Cs-R0.9</v>
      </c>
      <c r="C529" s="17">
        <v>0</v>
      </c>
      <c r="D529" s="17">
        <f>'EWG-CCP-127 (1)'!J310</f>
        <v>52.631578947368418</v>
      </c>
      <c r="E529" s="17">
        <v>0</v>
      </c>
      <c r="F529" s="17">
        <v>0</v>
      </c>
      <c r="G529" s="17">
        <v>0</v>
      </c>
      <c r="H529" s="17">
        <f>'EWG-CCP-127 (1)'!M310</f>
        <v>0</v>
      </c>
      <c r="I529" s="17">
        <v>0</v>
      </c>
      <c r="J529" s="17">
        <v>0</v>
      </c>
      <c r="K529" s="17">
        <f>'EWG-CCP-127 (1)'!L310</f>
        <v>0</v>
      </c>
      <c r="L529" s="17">
        <v>0</v>
      </c>
      <c r="M529" s="17">
        <v>0</v>
      </c>
      <c r="N529" s="17">
        <v>0</v>
      </c>
      <c r="O529" s="17">
        <v>0</v>
      </c>
      <c r="P529" s="17">
        <v>0</v>
      </c>
      <c r="Q529" s="17">
        <v>0</v>
      </c>
      <c r="R529" s="17">
        <v>0</v>
      </c>
      <c r="S529" s="17">
        <v>0</v>
      </c>
      <c r="T529" s="17">
        <f>'EWG-CCP-127 (1)'!O310</f>
        <v>47.368421052631582</v>
      </c>
      <c r="U529" s="17">
        <v>0</v>
      </c>
      <c r="V529" s="17">
        <v>0</v>
      </c>
      <c r="W529" s="17">
        <v>0</v>
      </c>
      <c r="X529" s="17">
        <v>0</v>
      </c>
      <c r="Y529" s="17">
        <v>0</v>
      </c>
      <c r="Z529" s="17">
        <f>'EWG-CCP-127 (1)'!N310</f>
        <v>0</v>
      </c>
      <c r="AA529" s="17">
        <v>0</v>
      </c>
      <c r="AB529" s="17">
        <v>0</v>
      </c>
      <c r="AC529" s="50">
        <f>'EWG-CCP-127 (1)'!I310</f>
        <v>33</v>
      </c>
      <c r="AD529" s="77" t="s">
        <v>3</v>
      </c>
      <c r="AE529" s="43">
        <f t="shared" si="8"/>
        <v>100</v>
      </c>
    </row>
    <row r="530" spans="1:36" x14ac:dyDescent="0.25">
      <c r="A530" s="129"/>
      <c r="B530" s="49" t="str">
        <f>'EWG-CCP-127 (1)'!B311</f>
        <v>Cs-R1.1</v>
      </c>
      <c r="C530" s="17">
        <v>0</v>
      </c>
      <c r="D530" s="17">
        <f>'EWG-CCP-127 (1)'!J311</f>
        <v>47.619047619047613</v>
      </c>
      <c r="E530" s="17">
        <v>0</v>
      </c>
      <c r="F530" s="17">
        <v>0</v>
      </c>
      <c r="G530" s="17">
        <v>0</v>
      </c>
      <c r="H530" s="17">
        <f>'EWG-CCP-127 (1)'!M311</f>
        <v>0</v>
      </c>
      <c r="I530" s="17">
        <v>0</v>
      </c>
      <c r="J530" s="17">
        <v>0</v>
      </c>
      <c r="K530" s="17">
        <f>'EWG-CCP-127 (1)'!L311</f>
        <v>0</v>
      </c>
      <c r="L530" s="17">
        <v>0</v>
      </c>
      <c r="M530" s="17">
        <v>0</v>
      </c>
      <c r="N530" s="17">
        <v>0</v>
      </c>
      <c r="O530" s="17">
        <v>0</v>
      </c>
      <c r="P530" s="17">
        <v>0</v>
      </c>
      <c r="Q530" s="17">
        <v>0</v>
      </c>
      <c r="R530" s="17">
        <v>0</v>
      </c>
      <c r="S530" s="17">
        <v>0</v>
      </c>
      <c r="T530" s="17">
        <f>'EWG-CCP-127 (1)'!O311</f>
        <v>52.380952380952387</v>
      </c>
      <c r="U530" s="17">
        <v>0</v>
      </c>
      <c r="V530" s="17">
        <v>0</v>
      </c>
      <c r="W530" s="17">
        <v>0</v>
      </c>
      <c r="X530" s="17">
        <v>0</v>
      </c>
      <c r="Y530" s="17">
        <v>0</v>
      </c>
      <c r="Z530" s="17">
        <f>'EWG-CCP-127 (1)'!N311</f>
        <v>0</v>
      </c>
      <c r="AA530" s="17">
        <v>0</v>
      </c>
      <c r="AB530" s="17">
        <v>0</v>
      </c>
      <c r="AC530" s="50">
        <f>'EWG-CCP-127 (1)'!I311</f>
        <v>28</v>
      </c>
      <c r="AD530" s="77" t="s">
        <v>3</v>
      </c>
      <c r="AE530" s="43">
        <f t="shared" si="8"/>
        <v>100</v>
      </c>
    </row>
    <row r="531" spans="1:36" s="1" customFormat="1" x14ac:dyDescent="0.25">
      <c r="A531" s="129"/>
      <c r="B531" s="51" t="str">
        <f>'EWG-CCP-127 (1)'!B312</f>
        <v>Cs-R1.4</v>
      </c>
      <c r="C531" s="1">
        <v>0</v>
      </c>
      <c r="D531" s="1">
        <f>'EWG-CCP-127 (1)'!J312</f>
        <v>41.666666666666671</v>
      </c>
      <c r="E531" s="1">
        <v>0</v>
      </c>
      <c r="F531" s="1">
        <v>0</v>
      </c>
      <c r="G531" s="1">
        <v>0</v>
      </c>
      <c r="H531" s="1">
        <f>'EWG-CCP-127 (1)'!M312</f>
        <v>0</v>
      </c>
      <c r="I531" s="1">
        <v>0</v>
      </c>
      <c r="J531" s="1">
        <v>0</v>
      </c>
      <c r="K531" s="1">
        <f>'EWG-CCP-127 (1)'!L312</f>
        <v>0</v>
      </c>
      <c r="L531" s="1">
        <v>0</v>
      </c>
      <c r="M531" s="1">
        <v>0</v>
      </c>
      <c r="N531" s="1">
        <v>0</v>
      </c>
      <c r="O531" s="1">
        <v>0</v>
      </c>
      <c r="P531" s="1">
        <v>0</v>
      </c>
      <c r="Q531" s="1">
        <v>0</v>
      </c>
      <c r="R531" s="1">
        <v>0</v>
      </c>
      <c r="S531" s="1">
        <v>0</v>
      </c>
      <c r="T531" s="1">
        <f>'EWG-CCP-127 (1)'!O312</f>
        <v>58.333333333333336</v>
      </c>
      <c r="U531" s="1">
        <v>0</v>
      </c>
      <c r="V531" s="1">
        <v>0</v>
      </c>
      <c r="W531" s="1">
        <v>0</v>
      </c>
      <c r="X531" s="1">
        <v>0</v>
      </c>
      <c r="Y531" s="1">
        <v>0</v>
      </c>
      <c r="Z531" s="1">
        <f>'EWG-CCP-127 (1)'!N312</f>
        <v>0</v>
      </c>
      <c r="AA531" s="1">
        <v>0</v>
      </c>
      <c r="AB531" s="1">
        <v>0</v>
      </c>
      <c r="AC531" s="52">
        <f>'EWG-CCP-127 (1)'!I312</f>
        <v>30</v>
      </c>
      <c r="AD531" s="77" t="s">
        <v>3</v>
      </c>
      <c r="AE531" s="43">
        <f t="shared" si="8"/>
        <v>100</v>
      </c>
      <c r="AI531" s="46"/>
      <c r="AJ531" s="47"/>
    </row>
    <row r="532" spans="1:36" ht="35.25" customHeight="1" x14ac:dyDescent="0.25">
      <c r="A532" s="129" t="s">
        <v>386</v>
      </c>
      <c r="B532" s="49" t="s">
        <v>373</v>
      </c>
      <c r="C532" s="17">
        <v>8</v>
      </c>
      <c r="D532" s="17">
        <v>7</v>
      </c>
      <c r="E532" s="17">
        <v>20</v>
      </c>
      <c r="F532" s="17">
        <v>0</v>
      </c>
      <c r="G532" s="17">
        <v>0</v>
      </c>
      <c r="H532" s="17">
        <f>'EWG-CCP-127 (1)'!M314</f>
        <v>0</v>
      </c>
      <c r="I532" s="17">
        <v>0</v>
      </c>
      <c r="J532" s="17">
        <v>0</v>
      </c>
      <c r="K532" s="17">
        <v>0</v>
      </c>
      <c r="L532" s="17">
        <v>0</v>
      </c>
      <c r="M532" s="17">
        <v>65</v>
      </c>
      <c r="N532" s="17">
        <v>0</v>
      </c>
      <c r="O532" s="17">
        <v>0</v>
      </c>
      <c r="P532" s="17">
        <v>0</v>
      </c>
      <c r="Q532" s="17">
        <v>0</v>
      </c>
      <c r="R532" s="17">
        <v>0</v>
      </c>
      <c r="S532" s="17">
        <v>0</v>
      </c>
      <c r="T532" s="17">
        <v>0</v>
      </c>
      <c r="U532" s="17">
        <v>0</v>
      </c>
      <c r="V532" s="17">
        <v>0</v>
      </c>
      <c r="W532" s="17">
        <v>0</v>
      </c>
      <c r="X532" s="17">
        <v>0</v>
      </c>
      <c r="Y532" s="17">
        <v>0</v>
      </c>
      <c r="Z532" s="17">
        <v>0</v>
      </c>
      <c r="AA532" s="17">
        <v>0</v>
      </c>
      <c r="AB532" s="17">
        <v>0</v>
      </c>
      <c r="AC532" s="50">
        <v>17</v>
      </c>
      <c r="AD532" s="77" t="s">
        <v>3</v>
      </c>
      <c r="AE532" s="43">
        <f t="shared" si="8"/>
        <v>100</v>
      </c>
      <c r="AF532" s="17" t="s">
        <v>504</v>
      </c>
      <c r="AG532" s="53" t="s">
        <v>532</v>
      </c>
      <c r="AI532" s="43" t="s">
        <v>510</v>
      </c>
      <c r="AJ532" s="124" t="s">
        <v>533</v>
      </c>
    </row>
    <row r="533" spans="1:36" x14ac:dyDescent="0.25">
      <c r="A533" s="129"/>
      <c r="B533" s="49" t="s">
        <v>374</v>
      </c>
      <c r="C533" s="17">
        <v>14</v>
      </c>
      <c r="D533" s="17">
        <v>4</v>
      </c>
      <c r="E533" s="17">
        <v>43</v>
      </c>
      <c r="F533" s="17">
        <v>0</v>
      </c>
      <c r="G533" s="17">
        <v>0</v>
      </c>
      <c r="H533" s="17">
        <f>'EWG-CCP-127 (1)'!M315</f>
        <v>0</v>
      </c>
      <c r="I533" s="17">
        <v>0</v>
      </c>
      <c r="J533" s="17">
        <v>0</v>
      </c>
      <c r="K533" s="17">
        <v>0</v>
      </c>
      <c r="L533" s="17">
        <v>0</v>
      </c>
      <c r="M533" s="17">
        <v>38</v>
      </c>
      <c r="N533" s="17">
        <v>0</v>
      </c>
      <c r="O533" s="17">
        <v>0</v>
      </c>
      <c r="P533" s="17">
        <v>0</v>
      </c>
      <c r="Q533" s="17">
        <v>0</v>
      </c>
      <c r="R533" s="17">
        <v>0</v>
      </c>
      <c r="S533" s="17">
        <v>0</v>
      </c>
      <c r="T533" s="17">
        <v>0</v>
      </c>
      <c r="U533" s="17">
        <v>0</v>
      </c>
      <c r="V533" s="17">
        <v>0</v>
      </c>
      <c r="W533" s="17">
        <v>0</v>
      </c>
      <c r="X533" s="17">
        <v>0</v>
      </c>
      <c r="Y533" s="17">
        <v>0</v>
      </c>
      <c r="Z533" s="17">
        <v>0</v>
      </c>
      <c r="AA533" s="17">
        <v>0</v>
      </c>
      <c r="AB533" s="17">
        <v>0</v>
      </c>
      <c r="AC533" s="50">
        <v>5.6</v>
      </c>
      <c r="AD533" s="77" t="s">
        <v>3</v>
      </c>
      <c r="AE533" s="43">
        <f t="shared" si="8"/>
        <v>99</v>
      </c>
      <c r="AJ533" s="125"/>
    </row>
    <row r="534" spans="1:36" x14ac:dyDescent="0.25">
      <c r="A534" s="129"/>
      <c r="B534" s="49" t="s">
        <v>375</v>
      </c>
      <c r="C534" s="17">
        <v>14</v>
      </c>
      <c r="D534" s="17">
        <v>4</v>
      </c>
      <c r="E534" s="17">
        <v>0</v>
      </c>
      <c r="F534" s="17">
        <v>0</v>
      </c>
      <c r="G534" s="17">
        <v>0</v>
      </c>
      <c r="H534" s="17">
        <f>'EWG-CCP-127 (1)'!M316</f>
        <v>0</v>
      </c>
      <c r="I534" s="17">
        <v>0</v>
      </c>
      <c r="J534" s="17">
        <v>0</v>
      </c>
      <c r="K534" s="17">
        <v>0</v>
      </c>
      <c r="L534" s="17">
        <v>0</v>
      </c>
      <c r="M534" s="17">
        <v>38</v>
      </c>
      <c r="N534" s="17">
        <v>0</v>
      </c>
      <c r="O534" s="17">
        <v>0</v>
      </c>
      <c r="P534" s="17">
        <v>0</v>
      </c>
      <c r="Q534" s="17">
        <v>0</v>
      </c>
      <c r="R534" s="17">
        <v>0</v>
      </c>
      <c r="S534" s="17">
        <v>0</v>
      </c>
      <c r="T534" s="17">
        <v>0</v>
      </c>
      <c r="U534" s="17">
        <v>0</v>
      </c>
      <c r="V534" s="17">
        <v>43</v>
      </c>
      <c r="W534" s="17">
        <v>0</v>
      </c>
      <c r="X534" s="17">
        <v>0</v>
      </c>
      <c r="Y534" s="17">
        <v>0</v>
      </c>
      <c r="Z534" s="17">
        <v>0</v>
      </c>
      <c r="AA534" s="17">
        <v>0</v>
      </c>
      <c r="AB534" s="17">
        <v>0</v>
      </c>
      <c r="AC534" s="50">
        <v>8.1999999999999993</v>
      </c>
      <c r="AD534" s="77" t="s">
        <v>3</v>
      </c>
      <c r="AE534" s="43">
        <f t="shared" si="8"/>
        <v>99</v>
      </c>
      <c r="AJ534" s="125"/>
    </row>
    <row r="535" spans="1:36" x14ac:dyDescent="0.25">
      <c r="A535" s="129"/>
      <c r="B535" s="49" t="s">
        <v>385</v>
      </c>
      <c r="C535" s="17">
        <v>14</v>
      </c>
      <c r="D535" s="17">
        <v>4</v>
      </c>
      <c r="E535" s="17">
        <v>0</v>
      </c>
      <c r="F535" s="17">
        <v>0</v>
      </c>
      <c r="G535" s="17">
        <v>0</v>
      </c>
      <c r="H535" s="17">
        <f>'EWG-CCP-127 (1)'!M317</f>
        <v>0</v>
      </c>
      <c r="I535" s="17">
        <v>0</v>
      </c>
      <c r="J535" s="17">
        <v>0</v>
      </c>
      <c r="K535" s="17">
        <v>0</v>
      </c>
      <c r="L535" s="17">
        <v>0</v>
      </c>
      <c r="M535" s="17">
        <v>38</v>
      </c>
      <c r="N535" s="17">
        <v>0</v>
      </c>
      <c r="O535" s="17">
        <v>0</v>
      </c>
      <c r="P535" s="17">
        <v>0</v>
      </c>
      <c r="Q535" s="17">
        <v>0</v>
      </c>
      <c r="R535" s="17">
        <v>0</v>
      </c>
      <c r="S535" s="17">
        <v>0</v>
      </c>
      <c r="T535" s="17">
        <v>0</v>
      </c>
      <c r="U535" s="17">
        <v>0</v>
      </c>
      <c r="V535" s="17">
        <v>0</v>
      </c>
      <c r="W535" s="17">
        <v>0</v>
      </c>
      <c r="X535" s="17">
        <v>0</v>
      </c>
      <c r="Y535" s="17">
        <v>0</v>
      </c>
      <c r="Z535" s="17">
        <v>0</v>
      </c>
      <c r="AA535" s="17">
        <v>0</v>
      </c>
      <c r="AB535" s="17">
        <v>43</v>
      </c>
      <c r="AC535" s="50">
        <v>8.5</v>
      </c>
      <c r="AD535" s="77" t="s">
        <v>3</v>
      </c>
      <c r="AE535" s="43">
        <f t="shared" si="8"/>
        <v>99</v>
      </c>
      <c r="AJ535" s="125"/>
    </row>
    <row r="536" spans="1:36" x14ac:dyDescent="0.25">
      <c r="A536" s="129"/>
      <c r="B536" s="49" t="s">
        <v>376</v>
      </c>
      <c r="C536" s="17">
        <v>8</v>
      </c>
      <c r="D536" s="17">
        <v>21</v>
      </c>
      <c r="E536" s="17">
        <v>20</v>
      </c>
      <c r="F536" s="17">
        <v>0</v>
      </c>
      <c r="G536" s="17">
        <v>0</v>
      </c>
      <c r="H536" s="17">
        <f>'EWG-CCP-127 (1)'!M318</f>
        <v>0</v>
      </c>
      <c r="I536" s="17">
        <v>0</v>
      </c>
      <c r="J536" s="17">
        <v>0</v>
      </c>
      <c r="K536" s="17">
        <v>0</v>
      </c>
      <c r="L536" s="17">
        <v>0</v>
      </c>
      <c r="M536" s="17">
        <v>51</v>
      </c>
      <c r="N536" s="17">
        <v>0</v>
      </c>
      <c r="O536" s="17">
        <v>0</v>
      </c>
      <c r="P536" s="17">
        <v>0</v>
      </c>
      <c r="Q536" s="17">
        <v>0</v>
      </c>
      <c r="R536" s="17">
        <v>0</v>
      </c>
      <c r="S536" s="17">
        <v>0</v>
      </c>
      <c r="T536" s="17">
        <v>0</v>
      </c>
      <c r="U536" s="17">
        <v>0</v>
      </c>
      <c r="V536" s="17">
        <v>0</v>
      </c>
      <c r="W536" s="17">
        <v>0</v>
      </c>
      <c r="X536" s="17">
        <v>0</v>
      </c>
      <c r="Y536" s="17">
        <v>0</v>
      </c>
      <c r="Z536" s="17">
        <v>0</v>
      </c>
      <c r="AA536" s="17">
        <v>0</v>
      </c>
      <c r="AB536" s="17">
        <v>0</v>
      </c>
      <c r="AC536" s="50">
        <v>24</v>
      </c>
      <c r="AD536" s="77" t="s">
        <v>3</v>
      </c>
      <c r="AE536" s="43">
        <f t="shared" si="8"/>
        <v>100</v>
      </c>
      <c r="AJ536" s="125"/>
    </row>
    <row r="537" spans="1:36" x14ac:dyDescent="0.25">
      <c r="A537" s="129"/>
      <c r="B537" s="49" t="s">
        <v>377</v>
      </c>
      <c r="C537" s="17">
        <v>14</v>
      </c>
      <c r="D537" s="17">
        <v>21</v>
      </c>
      <c r="E537" s="17">
        <v>43</v>
      </c>
      <c r="F537" s="17">
        <v>0</v>
      </c>
      <c r="G537" s="17">
        <v>0</v>
      </c>
      <c r="H537" s="17">
        <f>'EWG-CCP-127 (1)'!M319</f>
        <v>0</v>
      </c>
      <c r="I537" s="17">
        <v>0</v>
      </c>
      <c r="J537" s="17">
        <v>0</v>
      </c>
      <c r="K537" s="17">
        <v>0</v>
      </c>
      <c r="L537" s="17">
        <v>0</v>
      </c>
      <c r="M537" s="17">
        <v>21</v>
      </c>
      <c r="N537" s="17">
        <v>0</v>
      </c>
      <c r="O537" s="17">
        <v>0</v>
      </c>
      <c r="P537" s="17">
        <v>0</v>
      </c>
      <c r="Q537" s="17">
        <v>0</v>
      </c>
      <c r="R537" s="17">
        <v>0</v>
      </c>
      <c r="S537" s="17">
        <v>0</v>
      </c>
      <c r="T537" s="17">
        <v>0</v>
      </c>
      <c r="U537" s="17">
        <v>0</v>
      </c>
      <c r="V537" s="17">
        <v>0</v>
      </c>
      <c r="W537" s="17">
        <v>0</v>
      </c>
      <c r="X537" s="17">
        <v>0</v>
      </c>
      <c r="Y537" s="17">
        <v>0</v>
      </c>
      <c r="Z537" s="17">
        <v>0</v>
      </c>
      <c r="AA537" s="17">
        <v>0</v>
      </c>
      <c r="AB537" s="17">
        <v>0</v>
      </c>
      <c r="AC537" s="50">
        <v>15.5</v>
      </c>
      <c r="AD537" s="77" t="s">
        <v>3</v>
      </c>
      <c r="AE537" s="43">
        <f t="shared" si="8"/>
        <v>99</v>
      </c>
      <c r="AJ537" s="125"/>
    </row>
    <row r="538" spans="1:36" x14ac:dyDescent="0.25">
      <c r="A538" s="129"/>
      <c r="B538" s="49" t="s">
        <v>378</v>
      </c>
      <c r="C538" s="17">
        <v>14</v>
      </c>
      <c r="D538" s="17">
        <v>21</v>
      </c>
      <c r="E538" s="17">
        <v>0</v>
      </c>
      <c r="F538" s="17">
        <v>0</v>
      </c>
      <c r="G538" s="17">
        <v>0</v>
      </c>
      <c r="H538" s="17">
        <f>'EWG-CCP-127 (1)'!M320</f>
        <v>0</v>
      </c>
      <c r="I538" s="17">
        <v>0</v>
      </c>
      <c r="J538" s="17">
        <v>0</v>
      </c>
      <c r="K538" s="17">
        <v>0</v>
      </c>
      <c r="L538" s="17">
        <v>0</v>
      </c>
      <c r="M538" s="17">
        <v>21</v>
      </c>
      <c r="N538" s="17">
        <v>0</v>
      </c>
      <c r="O538" s="17">
        <v>0</v>
      </c>
      <c r="P538" s="17">
        <v>0</v>
      </c>
      <c r="Q538" s="17">
        <v>0</v>
      </c>
      <c r="R538" s="17">
        <v>0</v>
      </c>
      <c r="S538" s="17">
        <v>0</v>
      </c>
      <c r="T538" s="17">
        <v>0</v>
      </c>
      <c r="U538" s="17">
        <v>0</v>
      </c>
      <c r="V538" s="17">
        <v>43</v>
      </c>
      <c r="W538" s="17">
        <v>0</v>
      </c>
      <c r="X538" s="17">
        <v>0</v>
      </c>
      <c r="Y538" s="17">
        <v>0</v>
      </c>
      <c r="Z538" s="17">
        <v>0</v>
      </c>
      <c r="AA538" s="17">
        <v>0</v>
      </c>
      <c r="AB538" s="17">
        <v>0</v>
      </c>
      <c r="AC538" s="50">
        <v>12.5</v>
      </c>
      <c r="AD538" s="77" t="s">
        <v>3</v>
      </c>
      <c r="AE538" s="43">
        <f t="shared" si="8"/>
        <v>99</v>
      </c>
    </row>
    <row r="539" spans="1:36" x14ac:dyDescent="0.25">
      <c r="A539" s="129"/>
      <c r="B539" s="49" t="s">
        <v>379</v>
      </c>
      <c r="C539" s="17">
        <v>14</v>
      </c>
      <c r="D539" s="17">
        <v>21</v>
      </c>
      <c r="E539" s="17">
        <v>0</v>
      </c>
      <c r="F539" s="17">
        <v>0</v>
      </c>
      <c r="G539" s="17">
        <v>0</v>
      </c>
      <c r="H539" s="17">
        <f>'EWG-CCP-127 (1)'!M321</f>
        <v>0</v>
      </c>
      <c r="I539" s="17">
        <v>0</v>
      </c>
      <c r="J539" s="17">
        <v>0</v>
      </c>
      <c r="K539" s="17">
        <v>0</v>
      </c>
      <c r="L539" s="17">
        <v>0</v>
      </c>
      <c r="M539" s="17">
        <v>21</v>
      </c>
      <c r="N539" s="17">
        <v>0</v>
      </c>
      <c r="O539" s="17">
        <v>0</v>
      </c>
      <c r="P539" s="17">
        <v>0</v>
      </c>
      <c r="Q539" s="17">
        <v>0</v>
      </c>
      <c r="R539" s="17">
        <v>0</v>
      </c>
      <c r="S539" s="17">
        <v>0</v>
      </c>
      <c r="T539" s="17">
        <v>0</v>
      </c>
      <c r="U539" s="17">
        <v>0</v>
      </c>
      <c r="V539" s="17">
        <v>0</v>
      </c>
      <c r="W539" s="17">
        <v>0</v>
      </c>
      <c r="X539" s="17">
        <v>0</v>
      </c>
      <c r="Y539" s="17">
        <v>0</v>
      </c>
      <c r="Z539" s="17">
        <v>0</v>
      </c>
      <c r="AA539" s="17">
        <v>0</v>
      </c>
      <c r="AB539" s="17">
        <v>43</v>
      </c>
      <c r="AC539" s="50">
        <v>11.5</v>
      </c>
      <c r="AD539" s="77" t="s">
        <v>3</v>
      </c>
      <c r="AE539" s="43">
        <f t="shared" si="8"/>
        <v>99</v>
      </c>
    </row>
    <row r="540" spans="1:36" x14ac:dyDescent="0.25">
      <c r="A540" s="129"/>
      <c r="B540" s="49" t="s">
        <v>380</v>
      </c>
      <c r="C540" s="17">
        <v>14</v>
      </c>
      <c r="D540" s="17">
        <v>28</v>
      </c>
      <c r="E540" s="17">
        <v>43</v>
      </c>
      <c r="F540" s="17">
        <v>0</v>
      </c>
      <c r="G540" s="17">
        <v>0</v>
      </c>
      <c r="H540" s="17">
        <f>'EWG-CCP-127 (1)'!M322</f>
        <v>0</v>
      </c>
      <c r="I540" s="17">
        <v>0</v>
      </c>
      <c r="J540" s="17">
        <v>0</v>
      </c>
      <c r="K540" s="17">
        <v>0</v>
      </c>
      <c r="L540" s="17">
        <v>0</v>
      </c>
      <c r="M540" s="17">
        <v>14</v>
      </c>
      <c r="N540" s="17">
        <v>0</v>
      </c>
      <c r="O540" s="17">
        <v>0</v>
      </c>
      <c r="P540" s="17">
        <v>0</v>
      </c>
      <c r="Q540" s="17">
        <v>0</v>
      </c>
      <c r="R540" s="17">
        <v>0</v>
      </c>
      <c r="S540" s="17">
        <v>0</v>
      </c>
      <c r="T540" s="17">
        <v>0</v>
      </c>
      <c r="U540" s="17">
        <v>0</v>
      </c>
      <c r="V540" s="17">
        <v>0</v>
      </c>
      <c r="W540" s="17">
        <v>0</v>
      </c>
      <c r="X540" s="17">
        <v>0</v>
      </c>
      <c r="Y540" s="17">
        <v>0</v>
      </c>
      <c r="Z540" s="17">
        <v>0</v>
      </c>
      <c r="AA540" s="17">
        <v>0</v>
      </c>
      <c r="AB540" s="17">
        <v>0</v>
      </c>
      <c r="AC540" s="50">
        <v>17.100000000000001</v>
      </c>
      <c r="AD540" s="77" t="s">
        <v>3</v>
      </c>
      <c r="AE540" s="43">
        <f t="shared" si="8"/>
        <v>99</v>
      </c>
    </row>
    <row r="541" spans="1:36" x14ac:dyDescent="0.25">
      <c r="A541" s="129"/>
      <c r="B541" s="49" t="s">
        <v>381</v>
      </c>
      <c r="C541" s="17">
        <v>14</v>
      </c>
      <c r="D541" s="17">
        <v>28</v>
      </c>
      <c r="E541" s="17">
        <v>0</v>
      </c>
      <c r="F541" s="17">
        <v>0</v>
      </c>
      <c r="G541" s="17">
        <v>0</v>
      </c>
      <c r="H541" s="17">
        <f>'EWG-CCP-127 (1)'!M323</f>
        <v>0</v>
      </c>
      <c r="I541" s="17">
        <v>0</v>
      </c>
      <c r="J541" s="17">
        <v>0</v>
      </c>
      <c r="K541" s="17">
        <v>0</v>
      </c>
      <c r="L541" s="17">
        <v>0</v>
      </c>
      <c r="M541" s="17">
        <v>14</v>
      </c>
      <c r="N541" s="17">
        <v>0</v>
      </c>
      <c r="O541" s="17">
        <v>0</v>
      </c>
      <c r="P541" s="17">
        <v>0</v>
      </c>
      <c r="Q541" s="17">
        <v>0</v>
      </c>
      <c r="R541" s="17">
        <v>0</v>
      </c>
      <c r="S541" s="17">
        <v>0</v>
      </c>
      <c r="T541" s="17">
        <v>0</v>
      </c>
      <c r="U541" s="17">
        <v>0</v>
      </c>
      <c r="V541" s="17">
        <v>43</v>
      </c>
      <c r="W541" s="17">
        <v>0</v>
      </c>
      <c r="X541" s="17">
        <v>0</v>
      </c>
      <c r="Y541" s="17">
        <v>0</v>
      </c>
      <c r="Z541" s="17">
        <v>0</v>
      </c>
      <c r="AA541" s="17">
        <v>0</v>
      </c>
      <c r="AB541" s="17">
        <v>0</v>
      </c>
      <c r="AC541" s="50">
        <v>15.7</v>
      </c>
      <c r="AD541" s="77" t="s">
        <v>3</v>
      </c>
      <c r="AE541" s="43">
        <f t="shared" si="8"/>
        <v>99</v>
      </c>
    </row>
    <row r="542" spans="1:36" x14ac:dyDescent="0.25">
      <c r="A542" s="129"/>
      <c r="B542" s="49" t="s">
        <v>382</v>
      </c>
      <c r="C542" s="17">
        <v>14</v>
      </c>
      <c r="D542" s="17">
        <v>28</v>
      </c>
      <c r="E542" s="17">
        <v>0</v>
      </c>
      <c r="F542" s="17">
        <v>0</v>
      </c>
      <c r="G542" s="17">
        <v>0</v>
      </c>
      <c r="H542" s="17">
        <f>'EWG-CCP-127 (1)'!M324</f>
        <v>0</v>
      </c>
      <c r="I542" s="17">
        <v>0</v>
      </c>
      <c r="J542" s="17">
        <v>0</v>
      </c>
      <c r="K542" s="17">
        <v>0</v>
      </c>
      <c r="L542" s="17">
        <v>0</v>
      </c>
      <c r="M542" s="17">
        <v>14</v>
      </c>
      <c r="N542" s="17">
        <v>0</v>
      </c>
      <c r="O542" s="17">
        <v>0</v>
      </c>
      <c r="P542" s="17">
        <v>0</v>
      </c>
      <c r="Q542" s="17">
        <v>0</v>
      </c>
      <c r="R542" s="17">
        <v>0</v>
      </c>
      <c r="S542" s="17">
        <v>0</v>
      </c>
      <c r="T542" s="17">
        <v>0</v>
      </c>
      <c r="U542" s="17">
        <v>0</v>
      </c>
      <c r="V542" s="17">
        <v>0</v>
      </c>
      <c r="W542" s="17">
        <v>0</v>
      </c>
      <c r="X542" s="17">
        <v>0</v>
      </c>
      <c r="Y542" s="17">
        <v>0</v>
      </c>
      <c r="Z542" s="17">
        <v>0</v>
      </c>
      <c r="AA542" s="17">
        <v>0</v>
      </c>
      <c r="AB542" s="17">
        <v>43</v>
      </c>
      <c r="AC542" s="50">
        <v>14.2</v>
      </c>
      <c r="AD542" s="77" t="s">
        <v>3</v>
      </c>
      <c r="AE542" s="43">
        <f t="shared" si="8"/>
        <v>99</v>
      </c>
    </row>
    <row r="543" spans="1:36" x14ac:dyDescent="0.25">
      <c r="A543" s="129"/>
      <c r="B543" s="49" t="s">
        <v>383</v>
      </c>
      <c r="C543" s="17">
        <v>12</v>
      </c>
      <c r="D543" s="17">
        <v>56</v>
      </c>
      <c r="E543" s="17">
        <v>0</v>
      </c>
      <c r="F543" s="17">
        <v>0</v>
      </c>
      <c r="G543" s="17">
        <v>0</v>
      </c>
      <c r="H543" s="17">
        <f>'EWG-CCP-127 (1)'!M325</f>
        <v>0</v>
      </c>
      <c r="I543" s="17">
        <v>0</v>
      </c>
      <c r="J543" s="17">
        <v>0</v>
      </c>
      <c r="K543" s="17">
        <v>0</v>
      </c>
      <c r="L543" s="17">
        <v>0</v>
      </c>
      <c r="M543" s="17">
        <v>0</v>
      </c>
      <c r="N543" s="17">
        <v>0</v>
      </c>
      <c r="O543" s="17">
        <v>0</v>
      </c>
      <c r="P543" s="17">
        <v>0</v>
      </c>
      <c r="Q543" s="17">
        <v>0</v>
      </c>
      <c r="R543" s="17">
        <v>0</v>
      </c>
      <c r="S543" s="17">
        <v>0</v>
      </c>
      <c r="T543" s="17">
        <v>0</v>
      </c>
      <c r="U543" s="17">
        <v>0</v>
      </c>
      <c r="V543" s="17">
        <v>33</v>
      </c>
      <c r="W543" s="17">
        <v>0</v>
      </c>
      <c r="X543" s="17">
        <v>0</v>
      </c>
      <c r="Y543" s="17">
        <v>0</v>
      </c>
      <c r="Z543" s="17">
        <v>0</v>
      </c>
      <c r="AA543" s="17">
        <v>0</v>
      </c>
      <c r="AB543" s="17">
        <v>0</v>
      </c>
      <c r="AC543" s="50">
        <v>25</v>
      </c>
      <c r="AD543" s="77" t="s">
        <v>3</v>
      </c>
      <c r="AE543" s="43">
        <f t="shared" si="8"/>
        <v>101</v>
      </c>
    </row>
    <row r="544" spans="1:36" s="1" customFormat="1" x14ac:dyDescent="0.25">
      <c r="A544" s="136"/>
      <c r="B544" s="51" t="s">
        <v>384</v>
      </c>
      <c r="C544" s="1">
        <v>16</v>
      </c>
      <c r="D544" s="1">
        <v>36</v>
      </c>
      <c r="E544" s="1">
        <v>0</v>
      </c>
      <c r="F544" s="1">
        <v>0</v>
      </c>
      <c r="G544" s="1">
        <v>0</v>
      </c>
      <c r="H544" s="1">
        <f>'EWG-CCP-127 (1)'!M326</f>
        <v>0</v>
      </c>
      <c r="I544" s="1">
        <v>0</v>
      </c>
      <c r="J544" s="1">
        <v>0</v>
      </c>
      <c r="K544" s="1">
        <v>0</v>
      </c>
      <c r="L544" s="1">
        <v>0</v>
      </c>
      <c r="M544" s="1">
        <v>0</v>
      </c>
      <c r="N544" s="1">
        <v>0</v>
      </c>
      <c r="O544" s="1">
        <v>0</v>
      </c>
      <c r="P544" s="1">
        <v>0</v>
      </c>
      <c r="Q544" s="1">
        <v>0</v>
      </c>
      <c r="R544" s="1">
        <v>0</v>
      </c>
      <c r="S544" s="1">
        <v>0</v>
      </c>
      <c r="T544" s="1">
        <v>0</v>
      </c>
      <c r="U544" s="1">
        <v>0</v>
      </c>
      <c r="V544" s="1">
        <v>47</v>
      </c>
      <c r="W544" s="1">
        <v>0</v>
      </c>
      <c r="X544" s="1">
        <v>0</v>
      </c>
      <c r="Y544" s="1">
        <v>0</v>
      </c>
      <c r="Z544" s="1">
        <v>0</v>
      </c>
      <c r="AA544" s="1">
        <v>0</v>
      </c>
      <c r="AB544" s="1">
        <v>0</v>
      </c>
      <c r="AC544" s="52">
        <v>16.600000000000001</v>
      </c>
      <c r="AD544" s="77" t="s">
        <v>3</v>
      </c>
      <c r="AE544" s="43">
        <f t="shared" si="8"/>
        <v>99</v>
      </c>
      <c r="AI544" s="46"/>
      <c r="AJ544" s="47"/>
    </row>
    <row r="545" spans="1:36" ht="31.5" x14ac:dyDescent="0.25">
      <c r="A545" s="130" t="s">
        <v>395</v>
      </c>
      <c r="B545" s="49" t="s">
        <v>387</v>
      </c>
      <c r="C545" s="17">
        <f>'EWG-CCP-127 (1)'!N237</f>
        <v>14.285714285714285</v>
      </c>
      <c r="D545" s="17">
        <f>'EWG-CCP-127 (1)'!L237</f>
        <v>21.428571428571427</v>
      </c>
      <c r="E545" s="17">
        <f>'EWG-CCP-127 (1)'!O237</f>
        <v>0</v>
      </c>
      <c r="F545" s="17">
        <v>0</v>
      </c>
      <c r="G545" s="17">
        <v>0</v>
      </c>
      <c r="H545" s="17">
        <f>'EWG-CCP-127 (1)'!M327</f>
        <v>0</v>
      </c>
      <c r="I545" s="17">
        <v>0</v>
      </c>
      <c r="J545" s="17">
        <v>0</v>
      </c>
      <c r="K545" s="17">
        <v>0</v>
      </c>
      <c r="L545" s="17">
        <v>0</v>
      </c>
      <c r="M545" s="17">
        <f>'EWG-CCP-127 (1)'!M237</f>
        <v>21.428571428571427</v>
      </c>
      <c r="N545" s="17">
        <v>0</v>
      </c>
      <c r="O545" s="17">
        <v>0</v>
      </c>
      <c r="P545" s="17">
        <v>0</v>
      </c>
      <c r="Q545" s="17">
        <v>0</v>
      </c>
      <c r="R545" s="17">
        <f>'EWG-CCP-127 (1)'!P237</f>
        <v>42.857142857142854</v>
      </c>
      <c r="S545" s="17">
        <v>0</v>
      </c>
      <c r="T545" s="17">
        <v>0</v>
      </c>
      <c r="U545" s="17">
        <v>0</v>
      </c>
      <c r="V545" s="17">
        <f>'EWG-CCP-127 (1)'!Q237</f>
        <v>0</v>
      </c>
      <c r="W545" s="17">
        <v>0</v>
      </c>
      <c r="X545" s="17">
        <v>0</v>
      </c>
      <c r="Y545" s="17">
        <v>0</v>
      </c>
      <c r="Z545" s="17">
        <v>0</v>
      </c>
      <c r="AA545" s="17">
        <v>0</v>
      </c>
      <c r="AB545" s="17">
        <f>'EWG-CCP-127 (1)'!R237</f>
        <v>0</v>
      </c>
      <c r="AC545" s="50">
        <v>16.5</v>
      </c>
      <c r="AD545" s="77" t="s">
        <v>3</v>
      </c>
      <c r="AE545" s="43">
        <f t="shared" si="8"/>
        <v>100</v>
      </c>
      <c r="AF545" s="17" t="s">
        <v>504</v>
      </c>
      <c r="AG545" s="53" t="s">
        <v>532</v>
      </c>
      <c r="AI545" s="43" t="s">
        <v>510</v>
      </c>
      <c r="AJ545" s="124" t="s">
        <v>533</v>
      </c>
    </row>
    <row r="546" spans="1:36" x14ac:dyDescent="0.25">
      <c r="A546" s="129"/>
      <c r="B546" s="49" t="s">
        <v>388</v>
      </c>
      <c r="C546" s="17">
        <f>'EWG-CCP-127 (1)'!N238</f>
        <v>14.285714285714285</v>
      </c>
      <c r="D546" s="17">
        <f>'EWG-CCP-127 (1)'!L238</f>
        <v>21.428571428571427</v>
      </c>
      <c r="E546" s="17">
        <f>'EWG-CCP-127 (1)'!O238</f>
        <v>42.857142857142854</v>
      </c>
      <c r="F546" s="17">
        <v>0</v>
      </c>
      <c r="G546" s="17">
        <v>0</v>
      </c>
      <c r="H546" s="17">
        <v>0</v>
      </c>
      <c r="I546" s="17">
        <v>0</v>
      </c>
      <c r="J546" s="17">
        <v>0</v>
      </c>
      <c r="K546" s="17">
        <v>0</v>
      </c>
      <c r="L546" s="17">
        <v>0</v>
      </c>
      <c r="M546" s="17">
        <f>'EWG-CCP-127 (1)'!M238</f>
        <v>21.428571428571427</v>
      </c>
      <c r="N546" s="17">
        <v>0</v>
      </c>
      <c r="O546" s="17">
        <v>0</v>
      </c>
      <c r="P546" s="17">
        <v>0</v>
      </c>
      <c r="Q546" s="17">
        <v>0</v>
      </c>
      <c r="R546" s="17">
        <f>'EWG-CCP-127 (1)'!P238</f>
        <v>0</v>
      </c>
      <c r="S546" s="17">
        <v>0</v>
      </c>
      <c r="T546" s="17">
        <v>0</v>
      </c>
      <c r="U546" s="17">
        <v>0</v>
      </c>
      <c r="V546" s="17">
        <f>'EWG-CCP-127 (1)'!Q238</f>
        <v>0</v>
      </c>
      <c r="W546" s="17">
        <v>0</v>
      </c>
      <c r="X546" s="17">
        <v>0</v>
      </c>
      <c r="Y546" s="17">
        <v>0</v>
      </c>
      <c r="Z546" s="17">
        <v>0</v>
      </c>
      <c r="AA546" s="17">
        <v>0</v>
      </c>
      <c r="AB546" s="17">
        <f>'EWG-CCP-127 (1)'!R238</f>
        <v>0</v>
      </c>
      <c r="AC546" s="50">
        <v>15.5</v>
      </c>
      <c r="AD546" s="77" t="s">
        <v>3</v>
      </c>
      <c r="AE546" s="43">
        <f t="shared" si="8"/>
        <v>99.999999999999986</v>
      </c>
      <c r="AJ546" s="125"/>
    </row>
    <row r="547" spans="1:36" x14ac:dyDescent="0.25">
      <c r="A547" s="129"/>
      <c r="B547" s="49" t="s">
        <v>390</v>
      </c>
      <c r="C547" s="17">
        <f>'EWG-CCP-127 (1)'!N239</f>
        <v>20</v>
      </c>
      <c r="D547" s="17">
        <f>'EWG-CCP-127 (1)'!L239</f>
        <v>30</v>
      </c>
      <c r="E547" s="17">
        <f>'EWG-CCP-127 (1)'!O239</f>
        <v>0</v>
      </c>
      <c r="F547" s="17">
        <v>0</v>
      </c>
      <c r="G547" s="17">
        <v>0</v>
      </c>
      <c r="H547" s="17">
        <v>0</v>
      </c>
      <c r="I547" s="17">
        <v>0</v>
      </c>
      <c r="J547" s="17">
        <v>0</v>
      </c>
      <c r="K547" s="17">
        <v>0</v>
      </c>
      <c r="L547" s="17">
        <v>0</v>
      </c>
      <c r="M547" s="17">
        <f>'EWG-CCP-127 (1)'!M239</f>
        <v>30</v>
      </c>
      <c r="N547" s="17">
        <v>0</v>
      </c>
      <c r="O547" s="17">
        <v>0</v>
      </c>
      <c r="P547" s="17">
        <v>0</v>
      </c>
      <c r="Q547" s="17">
        <v>0</v>
      </c>
      <c r="R547" s="17">
        <f>'EWG-CCP-127 (1)'!P239</f>
        <v>0</v>
      </c>
      <c r="S547" s="17">
        <v>0</v>
      </c>
      <c r="T547" s="17">
        <v>0</v>
      </c>
      <c r="U547" s="17">
        <v>0</v>
      </c>
      <c r="V547" s="17">
        <f>'EWG-CCP-127 (1)'!Q239</f>
        <v>20</v>
      </c>
      <c r="W547" s="17">
        <v>0</v>
      </c>
      <c r="X547" s="17">
        <v>0</v>
      </c>
      <c r="Y547" s="17">
        <v>0</v>
      </c>
      <c r="Z547" s="17">
        <v>0</v>
      </c>
      <c r="AA547" s="17">
        <v>0</v>
      </c>
      <c r="AB547" s="17">
        <f>'EWG-CCP-127 (1)'!R239</f>
        <v>0</v>
      </c>
      <c r="AC547" s="50">
        <v>12.5</v>
      </c>
      <c r="AD547" s="77" t="s">
        <v>3</v>
      </c>
      <c r="AE547" s="43">
        <f t="shared" si="8"/>
        <v>100</v>
      </c>
      <c r="AJ547" s="125"/>
    </row>
    <row r="548" spans="1:36" x14ac:dyDescent="0.25">
      <c r="A548" s="129"/>
      <c r="B548" s="49" t="s">
        <v>389</v>
      </c>
      <c r="C548" s="17">
        <f>'EWG-CCP-127 (1)'!N240</f>
        <v>20</v>
      </c>
      <c r="D548" s="17">
        <f>'EWG-CCP-127 (1)'!L240</f>
        <v>30</v>
      </c>
      <c r="E548" s="17">
        <f>'EWG-CCP-127 (1)'!O240</f>
        <v>0</v>
      </c>
      <c r="F548" s="17">
        <v>0</v>
      </c>
      <c r="G548" s="17">
        <v>0</v>
      </c>
      <c r="H548" s="17">
        <v>0</v>
      </c>
      <c r="I548" s="17">
        <v>0</v>
      </c>
      <c r="J548" s="17">
        <v>0</v>
      </c>
      <c r="K548" s="17">
        <v>0</v>
      </c>
      <c r="L548" s="17">
        <v>0</v>
      </c>
      <c r="M548" s="17">
        <f>'EWG-CCP-127 (1)'!M240</f>
        <v>30</v>
      </c>
      <c r="N548" s="17">
        <v>0</v>
      </c>
      <c r="O548" s="17">
        <v>0</v>
      </c>
      <c r="P548" s="17">
        <v>0</v>
      </c>
      <c r="Q548" s="17">
        <v>0</v>
      </c>
      <c r="R548" s="17">
        <f>'EWG-CCP-127 (1)'!P240</f>
        <v>0</v>
      </c>
      <c r="S548" s="17">
        <v>0</v>
      </c>
      <c r="T548" s="17">
        <v>0</v>
      </c>
      <c r="U548" s="17">
        <v>0</v>
      </c>
      <c r="V548" s="17">
        <f>'EWG-CCP-127 (1)'!Q240</f>
        <v>0</v>
      </c>
      <c r="W548" s="17">
        <v>0</v>
      </c>
      <c r="X548" s="17">
        <v>0</v>
      </c>
      <c r="Y548" s="17">
        <v>0</v>
      </c>
      <c r="Z548" s="17">
        <v>0</v>
      </c>
      <c r="AA548" s="17">
        <v>0</v>
      </c>
      <c r="AB548" s="17">
        <f>'EWG-CCP-127 (1)'!R240</f>
        <v>20</v>
      </c>
      <c r="AC548" s="50">
        <v>11.5</v>
      </c>
      <c r="AD548" s="77" t="s">
        <v>3</v>
      </c>
      <c r="AE548" s="43">
        <f t="shared" si="8"/>
        <v>100</v>
      </c>
      <c r="AJ548" s="125"/>
    </row>
    <row r="549" spans="1:36" x14ac:dyDescent="0.25">
      <c r="A549" s="129"/>
      <c r="B549" s="49" t="s">
        <v>391</v>
      </c>
      <c r="C549" s="17">
        <f>'EWG-CCP-127 (1)'!N241</f>
        <v>14.285714285714285</v>
      </c>
      <c r="D549" s="17">
        <f>'EWG-CCP-127 (1)'!L241</f>
        <v>28.571428571428569</v>
      </c>
      <c r="E549" s="17">
        <f>'EWG-CCP-127 (1)'!O241</f>
        <v>0</v>
      </c>
      <c r="F549" s="17">
        <v>0</v>
      </c>
      <c r="G549" s="17">
        <v>0</v>
      </c>
      <c r="H549" s="17">
        <v>0</v>
      </c>
      <c r="I549" s="17">
        <v>0</v>
      </c>
      <c r="J549" s="17">
        <v>0</v>
      </c>
      <c r="K549" s="17">
        <v>0</v>
      </c>
      <c r="L549" s="17">
        <v>0</v>
      </c>
      <c r="M549" s="17">
        <f>'EWG-CCP-127 (1)'!M241</f>
        <v>14.285714285714285</v>
      </c>
      <c r="N549" s="17">
        <v>0</v>
      </c>
      <c r="O549" s="17">
        <v>0</v>
      </c>
      <c r="P549" s="17">
        <v>0</v>
      </c>
      <c r="Q549" s="17">
        <v>0</v>
      </c>
      <c r="R549" s="17">
        <f>'EWG-CCP-127 (1)'!P241</f>
        <v>42.857142857142854</v>
      </c>
      <c r="S549" s="17">
        <v>0</v>
      </c>
      <c r="T549" s="17">
        <v>0</v>
      </c>
      <c r="U549" s="17">
        <v>0</v>
      </c>
      <c r="V549" s="17">
        <f>'EWG-CCP-127 (1)'!Q241</f>
        <v>0</v>
      </c>
      <c r="W549" s="17">
        <v>0</v>
      </c>
      <c r="X549" s="17">
        <v>0</v>
      </c>
      <c r="Y549" s="17">
        <v>0</v>
      </c>
      <c r="Z549" s="17">
        <v>0</v>
      </c>
      <c r="AA549" s="17">
        <v>0</v>
      </c>
      <c r="AB549" s="17">
        <f>'EWG-CCP-127 (1)'!R241</f>
        <v>0</v>
      </c>
      <c r="AC549" s="50">
        <v>16.8</v>
      </c>
      <c r="AD549" s="77" t="s">
        <v>3</v>
      </c>
      <c r="AE549" s="43">
        <f t="shared" si="8"/>
        <v>100</v>
      </c>
      <c r="AJ549" s="125"/>
    </row>
    <row r="550" spans="1:36" x14ac:dyDescent="0.25">
      <c r="A550" s="129"/>
      <c r="B550" s="49" t="s">
        <v>392</v>
      </c>
      <c r="C550" s="17">
        <f>'EWG-CCP-127 (1)'!N242</f>
        <v>14.285714285714285</v>
      </c>
      <c r="D550" s="17">
        <f>'EWG-CCP-127 (1)'!L242</f>
        <v>28.571428571428569</v>
      </c>
      <c r="E550" s="17">
        <f>'EWG-CCP-127 (1)'!O242</f>
        <v>42.857142857142854</v>
      </c>
      <c r="F550" s="17">
        <v>0</v>
      </c>
      <c r="G550" s="17">
        <v>0</v>
      </c>
      <c r="H550" s="17">
        <v>0</v>
      </c>
      <c r="I550" s="17">
        <v>0</v>
      </c>
      <c r="J550" s="17">
        <v>0</v>
      </c>
      <c r="K550" s="17">
        <v>0</v>
      </c>
      <c r="L550" s="17">
        <v>0</v>
      </c>
      <c r="M550" s="17">
        <f>'EWG-CCP-127 (1)'!M242</f>
        <v>14.285714285714285</v>
      </c>
      <c r="N550" s="17">
        <v>0</v>
      </c>
      <c r="O550" s="17">
        <v>0</v>
      </c>
      <c r="P550" s="17">
        <v>0</v>
      </c>
      <c r="Q550" s="17">
        <v>0</v>
      </c>
      <c r="R550" s="17">
        <f>'EWG-CCP-127 (1)'!P242</f>
        <v>0</v>
      </c>
      <c r="S550" s="17">
        <v>0</v>
      </c>
      <c r="T550" s="17">
        <v>0</v>
      </c>
      <c r="U550" s="17">
        <v>0</v>
      </c>
      <c r="V550" s="17">
        <f>'EWG-CCP-127 (1)'!Q242</f>
        <v>0</v>
      </c>
      <c r="W550" s="17">
        <v>0</v>
      </c>
      <c r="X550" s="17">
        <v>0</v>
      </c>
      <c r="Y550" s="17">
        <v>0</v>
      </c>
      <c r="Z550" s="17">
        <v>0</v>
      </c>
      <c r="AA550" s="17">
        <v>0</v>
      </c>
      <c r="AB550" s="17">
        <f>'EWG-CCP-127 (1)'!R242</f>
        <v>0</v>
      </c>
      <c r="AC550" s="50">
        <v>17.100000000000001</v>
      </c>
      <c r="AD550" s="77" t="s">
        <v>3</v>
      </c>
      <c r="AE550" s="43">
        <f t="shared" si="8"/>
        <v>100</v>
      </c>
      <c r="AJ550" s="125"/>
    </row>
    <row r="551" spans="1:36" x14ac:dyDescent="0.25">
      <c r="A551" s="129"/>
      <c r="B551" s="49" t="s">
        <v>393</v>
      </c>
      <c r="C551" s="17">
        <f>'EWG-CCP-127 (1)'!N243</f>
        <v>20</v>
      </c>
      <c r="D551" s="17">
        <f>'EWG-CCP-127 (1)'!L243</f>
        <v>40</v>
      </c>
      <c r="E551" s="17">
        <f>'EWG-CCP-127 (1)'!O243</f>
        <v>0</v>
      </c>
      <c r="F551" s="17">
        <v>0</v>
      </c>
      <c r="G551" s="17">
        <v>0</v>
      </c>
      <c r="H551" s="17">
        <v>0</v>
      </c>
      <c r="I551" s="17">
        <v>0</v>
      </c>
      <c r="J551" s="17">
        <v>0</v>
      </c>
      <c r="K551" s="17">
        <v>0</v>
      </c>
      <c r="L551" s="17">
        <v>0</v>
      </c>
      <c r="M551" s="17">
        <f>'EWG-CCP-127 (1)'!M243</f>
        <v>20</v>
      </c>
      <c r="N551" s="17">
        <v>0</v>
      </c>
      <c r="O551" s="17">
        <v>0</v>
      </c>
      <c r="P551" s="17">
        <v>0</v>
      </c>
      <c r="Q551" s="17">
        <v>0</v>
      </c>
      <c r="R551" s="17">
        <f>'EWG-CCP-127 (1)'!P243</f>
        <v>0</v>
      </c>
      <c r="S551" s="17">
        <v>0</v>
      </c>
      <c r="T551" s="17">
        <v>0</v>
      </c>
      <c r="U551" s="17">
        <v>0</v>
      </c>
      <c r="V551" s="17">
        <f>'EWG-CCP-127 (1)'!Q243</f>
        <v>20</v>
      </c>
      <c r="W551" s="17">
        <v>0</v>
      </c>
      <c r="X551" s="17">
        <v>0</v>
      </c>
      <c r="Y551" s="17">
        <v>0</v>
      </c>
      <c r="Z551" s="17">
        <v>0</v>
      </c>
      <c r="AA551" s="17">
        <v>0</v>
      </c>
      <c r="AB551" s="17">
        <f>'EWG-CCP-127 (1)'!R243</f>
        <v>0</v>
      </c>
      <c r="AC551" s="50">
        <v>15.7</v>
      </c>
      <c r="AD551" s="77" t="s">
        <v>3</v>
      </c>
      <c r="AE551" s="43">
        <f t="shared" si="8"/>
        <v>100</v>
      </c>
    </row>
    <row r="552" spans="1:36" s="1" customFormat="1" x14ac:dyDescent="0.25">
      <c r="A552" s="136"/>
      <c r="B552" s="51" t="s">
        <v>394</v>
      </c>
      <c r="C552" s="1">
        <f>'EWG-CCP-127 (1)'!N244</f>
        <v>20</v>
      </c>
      <c r="D552" s="1">
        <f>'EWG-CCP-127 (1)'!L244</f>
        <v>40</v>
      </c>
      <c r="E552" s="1">
        <f>'EWG-CCP-127 (1)'!O244</f>
        <v>0</v>
      </c>
      <c r="F552" s="1">
        <v>0</v>
      </c>
      <c r="G552" s="1">
        <v>0</v>
      </c>
      <c r="H552" s="1">
        <v>0</v>
      </c>
      <c r="I552" s="1">
        <v>0</v>
      </c>
      <c r="J552" s="1">
        <v>0</v>
      </c>
      <c r="K552" s="1">
        <v>0</v>
      </c>
      <c r="L552" s="1">
        <v>0</v>
      </c>
      <c r="M552" s="1">
        <f>'EWG-CCP-127 (1)'!M244</f>
        <v>20</v>
      </c>
      <c r="N552" s="1">
        <v>0</v>
      </c>
      <c r="O552" s="1">
        <v>0</v>
      </c>
      <c r="P552" s="1">
        <v>0</v>
      </c>
      <c r="Q552" s="1">
        <v>0</v>
      </c>
      <c r="R552" s="1">
        <f>'EWG-CCP-127 (1)'!P244</f>
        <v>0</v>
      </c>
      <c r="S552" s="1">
        <v>0</v>
      </c>
      <c r="T552" s="1">
        <v>0</v>
      </c>
      <c r="U552" s="1">
        <v>0</v>
      </c>
      <c r="V552" s="1">
        <f>'EWG-CCP-127 (1)'!Q244</f>
        <v>0</v>
      </c>
      <c r="W552" s="1">
        <v>0</v>
      </c>
      <c r="X552" s="1">
        <v>0</v>
      </c>
      <c r="Y552" s="1">
        <v>0</v>
      </c>
      <c r="Z552" s="1">
        <v>0</v>
      </c>
      <c r="AA552" s="1">
        <v>0</v>
      </c>
      <c r="AB552" s="1">
        <f>'EWG-CCP-127 (1)'!R244</f>
        <v>20</v>
      </c>
      <c r="AC552" s="52">
        <v>14.2</v>
      </c>
      <c r="AD552" s="77" t="s">
        <v>3</v>
      </c>
      <c r="AE552" s="43">
        <f t="shared" si="8"/>
        <v>100</v>
      </c>
      <c r="AI552" s="46"/>
      <c r="AJ552" s="47"/>
    </row>
    <row r="553" spans="1:36" x14ac:dyDescent="0.25">
      <c r="A553" s="130" t="s">
        <v>399</v>
      </c>
      <c r="C553" s="17">
        <v>0</v>
      </c>
      <c r="D553" s="17">
        <v>20</v>
      </c>
      <c r="E553" s="17">
        <v>0</v>
      </c>
      <c r="F553" s="17">
        <v>0</v>
      </c>
      <c r="G553" s="17">
        <v>0</v>
      </c>
      <c r="H553" s="17">
        <v>0</v>
      </c>
      <c r="I553" s="17">
        <v>0</v>
      </c>
      <c r="J553" s="17">
        <v>0</v>
      </c>
      <c r="K553" s="17">
        <v>0</v>
      </c>
      <c r="L553" s="17">
        <v>0</v>
      </c>
      <c r="M553" s="17">
        <v>0</v>
      </c>
      <c r="N553" s="17">
        <v>0</v>
      </c>
      <c r="O553" s="17">
        <v>0</v>
      </c>
      <c r="P553" s="17">
        <v>0</v>
      </c>
      <c r="Q553" s="17">
        <v>0</v>
      </c>
      <c r="R553" s="17">
        <v>0</v>
      </c>
      <c r="S553" s="17">
        <v>0</v>
      </c>
      <c r="T553" s="17">
        <v>0</v>
      </c>
      <c r="U553" s="17">
        <v>0</v>
      </c>
      <c r="V553" s="17">
        <v>0</v>
      </c>
      <c r="W553" s="17">
        <v>80</v>
      </c>
      <c r="X553" s="17">
        <v>0</v>
      </c>
      <c r="Y553" s="17">
        <v>0</v>
      </c>
      <c r="Z553" s="17">
        <v>0</v>
      </c>
      <c r="AA553" s="17">
        <v>0</v>
      </c>
      <c r="AB553" s="17">
        <v>0</v>
      </c>
      <c r="AC553" s="50">
        <v>12</v>
      </c>
      <c r="AD553" s="50" t="s">
        <v>3</v>
      </c>
      <c r="AE553" s="43">
        <f t="shared" si="8"/>
        <v>100</v>
      </c>
      <c r="AF553" s="17" t="s">
        <v>506</v>
      </c>
      <c r="AI553" s="43" t="s">
        <v>510</v>
      </c>
    </row>
    <row r="554" spans="1:36" x14ac:dyDescent="0.25">
      <c r="A554" s="129"/>
      <c r="C554" s="17">
        <v>0</v>
      </c>
      <c r="D554" s="17">
        <v>30</v>
      </c>
      <c r="E554" s="17">
        <v>0</v>
      </c>
      <c r="F554" s="17">
        <v>0</v>
      </c>
      <c r="G554" s="17">
        <v>0</v>
      </c>
      <c r="H554" s="17">
        <v>0</v>
      </c>
      <c r="I554" s="17">
        <v>0</v>
      </c>
      <c r="J554" s="17">
        <v>0</v>
      </c>
      <c r="K554" s="17">
        <v>0</v>
      </c>
      <c r="L554" s="17">
        <v>0</v>
      </c>
      <c r="M554" s="17">
        <v>0</v>
      </c>
      <c r="N554" s="17">
        <v>0</v>
      </c>
      <c r="O554" s="17">
        <v>0</v>
      </c>
      <c r="P554" s="17">
        <v>0</v>
      </c>
      <c r="Q554" s="17">
        <v>0</v>
      </c>
      <c r="R554" s="17">
        <v>0</v>
      </c>
      <c r="S554" s="17">
        <v>0</v>
      </c>
      <c r="T554" s="17">
        <v>0</v>
      </c>
      <c r="U554" s="17">
        <v>0</v>
      </c>
      <c r="V554" s="17">
        <v>0</v>
      </c>
      <c r="W554" s="17">
        <v>70</v>
      </c>
      <c r="X554" s="17">
        <v>0</v>
      </c>
      <c r="Y554" s="17">
        <v>0</v>
      </c>
      <c r="Z554" s="17">
        <v>0</v>
      </c>
      <c r="AA554" s="17">
        <v>0</v>
      </c>
      <c r="AB554" s="17">
        <v>0</v>
      </c>
      <c r="AC554" s="50">
        <v>20</v>
      </c>
      <c r="AD554" s="50" t="s">
        <v>3</v>
      </c>
      <c r="AE554" s="43">
        <f t="shared" si="8"/>
        <v>100</v>
      </c>
    </row>
    <row r="555" spans="1:36" x14ac:dyDescent="0.25">
      <c r="A555" s="129"/>
      <c r="C555" s="17">
        <v>0</v>
      </c>
      <c r="D555" s="17">
        <v>40</v>
      </c>
      <c r="E555" s="17">
        <v>0</v>
      </c>
      <c r="F555" s="17">
        <v>0</v>
      </c>
      <c r="G555" s="17">
        <v>0</v>
      </c>
      <c r="H555" s="17">
        <v>0</v>
      </c>
      <c r="I555" s="17">
        <v>0</v>
      </c>
      <c r="J555" s="17">
        <v>0</v>
      </c>
      <c r="K555" s="17">
        <v>0</v>
      </c>
      <c r="L555" s="17">
        <v>0</v>
      </c>
      <c r="M555" s="17">
        <v>0</v>
      </c>
      <c r="N555" s="17">
        <v>0</v>
      </c>
      <c r="O555" s="17">
        <v>0</v>
      </c>
      <c r="P555" s="17">
        <v>0</v>
      </c>
      <c r="Q555" s="17">
        <v>0</v>
      </c>
      <c r="R555" s="17">
        <v>0</v>
      </c>
      <c r="S555" s="17">
        <v>0</v>
      </c>
      <c r="T555" s="17">
        <v>0</v>
      </c>
      <c r="U555" s="17">
        <v>0</v>
      </c>
      <c r="V555" s="17">
        <v>0</v>
      </c>
      <c r="W555" s="17">
        <v>60</v>
      </c>
      <c r="X555" s="17">
        <v>0</v>
      </c>
      <c r="Y555" s="17">
        <v>0</v>
      </c>
      <c r="Z555" s="17">
        <v>0</v>
      </c>
      <c r="AA555" s="17">
        <v>0</v>
      </c>
      <c r="AB555" s="17">
        <v>0</v>
      </c>
      <c r="AC555" s="50">
        <v>33</v>
      </c>
      <c r="AD555" s="50" t="s">
        <v>3</v>
      </c>
      <c r="AE555" s="43">
        <f t="shared" si="8"/>
        <v>100</v>
      </c>
    </row>
    <row r="556" spans="1:36" x14ac:dyDescent="0.25">
      <c r="A556" s="129"/>
      <c r="C556" s="17">
        <v>0</v>
      </c>
      <c r="D556" s="17">
        <v>50</v>
      </c>
      <c r="E556" s="17">
        <v>0</v>
      </c>
      <c r="F556" s="17">
        <v>0</v>
      </c>
      <c r="G556" s="17">
        <v>0</v>
      </c>
      <c r="H556" s="17">
        <v>0</v>
      </c>
      <c r="I556" s="17">
        <v>0</v>
      </c>
      <c r="J556" s="17">
        <v>0</v>
      </c>
      <c r="K556" s="17">
        <v>0</v>
      </c>
      <c r="L556" s="17">
        <v>0</v>
      </c>
      <c r="M556" s="17">
        <v>0</v>
      </c>
      <c r="N556" s="17">
        <v>0</v>
      </c>
      <c r="O556" s="17">
        <v>0</v>
      </c>
      <c r="P556" s="17">
        <v>0</v>
      </c>
      <c r="Q556" s="17">
        <v>0</v>
      </c>
      <c r="R556" s="17">
        <v>0</v>
      </c>
      <c r="S556" s="17">
        <v>0</v>
      </c>
      <c r="T556" s="17">
        <v>0</v>
      </c>
      <c r="U556" s="17">
        <v>0</v>
      </c>
      <c r="V556" s="17">
        <v>0</v>
      </c>
      <c r="W556" s="17">
        <v>50</v>
      </c>
      <c r="X556" s="17">
        <v>0</v>
      </c>
      <c r="Y556" s="17">
        <v>0</v>
      </c>
      <c r="Z556" s="17">
        <v>0</v>
      </c>
      <c r="AA556" s="17">
        <v>0</v>
      </c>
      <c r="AB556" s="17">
        <v>0</v>
      </c>
      <c r="AC556" s="50">
        <v>43</v>
      </c>
      <c r="AD556" s="50" t="s">
        <v>3</v>
      </c>
      <c r="AE556" s="43">
        <f t="shared" si="8"/>
        <v>100</v>
      </c>
    </row>
    <row r="557" spans="1:36" x14ac:dyDescent="0.25">
      <c r="A557" s="129"/>
      <c r="C557" s="17">
        <v>0</v>
      </c>
      <c r="D557" s="17">
        <v>60</v>
      </c>
      <c r="E557" s="17">
        <v>0</v>
      </c>
      <c r="F557" s="17">
        <v>0</v>
      </c>
      <c r="G557" s="17">
        <v>0</v>
      </c>
      <c r="H557" s="17">
        <v>0</v>
      </c>
      <c r="I557" s="17">
        <v>0</v>
      </c>
      <c r="J557" s="17">
        <v>0</v>
      </c>
      <c r="K557" s="17">
        <v>0</v>
      </c>
      <c r="L557" s="17">
        <v>0</v>
      </c>
      <c r="M557" s="17">
        <v>0</v>
      </c>
      <c r="N557" s="17">
        <v>0</v>
      </c>
      <c r="O557" s="17">
        <v>0</v>
      </c>
      <c r="P557" s="17">
        <v>0</v>
      </c>
      <c r="Q557" s="17">
        <v>0</v>
      </c>
      <c r="R557" s="17">
        <v>0</v>
      </c>
      <c r="S557" s="17">
        <v>0</v>
      </c>
      <c r="T557" s="17">
        <v>0</v>
      </c>
      <c r="U557" s="17">
        <v>0</v>
      </c>
      <c r="V557" s="17">
        <v>0</v>
      </c>
      <c r="W557" s="17">
        <v>40</v>
      </c>
      <c r="X557" s="17">
        <v>0</v>
      </c>
      <c r="Y557" s="17">
        <v>0</v>
      </c>
      <c r="Z557" s="17">
        <v>0</v>
      </c>
      <c r="AA557" s="17">
        <v>0</v>
      </c>
      <c r="AB557" s="17">
        <v>0</v>
      </c>
      <c r="AC557" s="50">
        <v>40</v>
      </c>
      <c r="AD557" s="50" t="s">
        <v>3</v>
      </c>
      <c r="AE557" s="43">
        <f t="shared" si="8"/>
        <v>100</v>
      </c>
    </row>
    <row r="558" spans="1:36" x14ac:dyDescent="0.25">
      <c r="A558" s="129"/>
      <c r="C558" s="17">
        <v>0</v>
      </c>
      <c r="D558" s="17">
        <v>70</v>
      </c>
      <c r="E558" s="17">
        <v>0</v>
      </c>
      <c r="F558" s="17">
        <v>0</v>
      </c>
      <c r="G558" s="17">
        <v>0</v>
      </c>
      <c r="H558" s="17">
        <v>0</v>
      </c>
      <c r="I558" s="17">
        <v>0</v>
      </c>
      <c r="J558" s="17">
        <v>0</v>
      </c>
      <c r="K558" s="17">
        <v>0</v>
      </c>
      <c r="L558" s="17">
        <v>0</v>
      </c>
      <c r="M558" s="17">
        <v>0</v>
      </c>
      <c r="N558" s="17">
        <v>0</v>
      </c>
      <c r="O558" s="17">
        <v>0</v>
      </c>
      <c r="P558" s="17">
        <v>0</v>
      </c>
      <c r="Q558" s="17">
        <v>0</v>
      </c>
      <c r="R558" s="17">
        <v>0</v>
      </c>
      <c r="S558" s="17">
        <v>0</v>
      </c>
      <c r="T558" s="17">
        <v>0</v>
      </c>
      <c r="U558" s="17">
        <v>0</v>
      </c>
      <c r="V558" s="17">
        <v>0</v>
      </c>
      <c r="W558" s="17">
        <v>30</v>
      </c>
      <c r="X558" s="17">
        <v>0</v>
      </c>
      <c r="Y558" s="17">
        <v>0</v>
      </c>
      <c r="Z558" s="17">
        <v>0</v>
      </c>
      <c r="AA558" s="17">
        <v>0</v>
      </c>
      <c r="AB558" s="17">
        <v>0</v>
      </c>
      <c r="AC558" s="50">
        <v>32</v>
      </c>
      <c r="AD558" s="50" t="s">
        <v>3</v>
      </c>
      <c r="AE558" s="43">
        <f t="shared" si="8"/>
        <v>100</v>
      </c>
    </row>
    <row r="559" spans="1:36" s="1" customFormat="1" x14ac:dyDescent="0.25">
      <c r="A559" s="136"/>
      <c r="B559" s="51"/>
      <c r="C559" s="1">
        <v>0</v>
      </c>
      <c r="D559" s="1">
        <v>75</v>
      </c>
      <c r="E559" s="1">
        <v>0</v>
      </c>
      <c r="F559" s="1">
        <v>0</v>
      </c>
      <c r="G559" s="1">
        <v>0</v>
      </c>
      <c r="H559" s="1">
        <v>0</v>
      </c>
      <c r="I559" s="1">
        <v>0</v>
      </c>
      <c r="J559" s="1">
        <v>0</v>
      </c>
      <c r="K559" s="1">
        <v>0</v>
      </c>
      <c r="L559" s="1">
        <v>0</v>
      </c>
      <c r="M559" s="1">
        <v>0</v>
      </c>
      <c r="N559" s="1">
        <v>0</v>
      </c>
      <c r="O559" s="1">
        <v>0</v>
      </c>
      <c r="P559" s="1">
        <v>0</v>
      </c>
      <c r="Q559" s="1">
        <v>0</v>
      </c>
      <c r="R559" s="1">
        <v>0</v>
      </c>
      <c r="S559" s="1">
        <v>0</v>
      </c>
      <c r="T559" s="1">
        <v>0</v>
      </c>
      <c r="U559" s="1">
        <v>0</v>
      </c>
      <c r="V559" s="1">
        <v>0</v>
      </c>
      <c r="W559" s="1">
        <v>25</v>
      </c>
      <c r="X559" s="1">
        <v>0</v>
      </c>
      <c r="Y559" s="1">
        <v>0</v>
      </c>
      <c r="Z559" s="1">
        <v>0</v>
      </c>
      <c r="AA559" s="1">
        <v>0</v>
      </c>
      <c r="AB559" s="1">
        <v>0</v>
      </c>
      <c r="AC559" s="52">
        <v>26</v>
      </c>
      <c r="AD559" s="50" t="s">
        <v>3</v>
      </c>
      <c r="AE559" s="43">
        <f t="shared" si="8"/>
        <v>100</v>
      </c>
      <c r="AI559" s="46"/>
      <c r="AJ559" s="47"/>
    </row>
    <row r="560" spans="1:36" ht="37.5" customHeight="1" x14ac:dyDescent="0.25">
      <c r="A560" s="130" t="s">
        <v>405</v>
      </c>
      <c r="C560" s="17">
        <v>0</v>
      </c>
      <c r="D560" s="17">
        <f>'EWG-CCP-127 (1)'!D248</f>
        <v>4</v>
      </c>
      <c r="E560" s="17">
        <v>0</v>
      </c>
      <c r="F560" s="17">
        <v>0</v>
      </c>
      <c r="G560" s="17">
        <v>0</v>
      </c>
      <c r="H560" s="17">
        <v>0</v>
      </c>
      <c r="I560" s="17">
        <v>0</v>
      </c>
      <c r="J560" s="17">
        <v>0</v>
      </c>
      <c r="K560" s="17">
        <v>0</v>
      </c>
      <c r="L560" s="17">
        <f>'EWG-CCP-127 (1)'!F248</f>
        <v>36</v>
      </c>
      <c r="M560" s="17">
        <v>0</v>
      </c>
      <c r="N560" s="17">
        <v>0</v>
      </c>
      <c r="O560" s="17">
        <v>0</v>
      </c>
      <c r="P560" s="17">
        <f>'EWG-CCP-127 (1)'!E248</f>
        <v>40</v>
      </c>
      <c r="Q560" s="17">
        <v>0</v>
      </c>
      <c r="R560" s="17">
        <v>0</v>
      </c>
      <c r="S560" s="17">
        <v>0</v>
      </c>
      <c r="T560" s="17">
        <v>0</v>
      </c>
      <c r="U560" s="17">
        <v>0</v>
      </c>
      <c r="V560" s="17">
        <v>0</v>
      </c>
      <c r="W560" s="17">
        <v>0</v>
      </c>
      <c r="X560" s="17">
        <v>0</v>
      </c>
      <c r="Y560" s="17">
        <f>'EWG-CCP-127 (1)'!G248</f>
        <v>20</v>
      </c>
      <c r="Z560" s="17">
        <v>0</v>
      </c>
      <c r="AA560" s="17">
        <v>0</v>
      </c>
      <c r="AB560" s="17">
        <v>0</v>
      </c>
      <c r="AC560" s="50">
        <v>100</v>
      </c>
      <c r="AD560" s="50" t="s">
        <v>3</v>
      </c>
      <c r="AE560" s="43">
        <f t="shared" si="8"/>
        <v>100</v>
      </c>
      <c r="AF560" s="17" t="s">
        <v>506</v>
      </c>
      <c r="AG560" s="53" t="s">
        <v>534</v>
      </c>
      <c r="AI560" s="43" t="s">
        <v>510</v>
      </c>
    </row>
    <row r="561" spans="1:42" x14ac:dyDescent="0.25">
      <c r="A561" s="129"/>
      <c r="C561" s="17">
        <v>0</v>
      </c>
      <c r="D561" s="17">
        <f>'EWG-CCP-127 (1)'!D249</f>
        <v>8</v>
      </c>
      <c r="E561" s="17">
        <v>0</v>
      </c>
      <c r="F561" s="17">
        <v>0</v>
      </c>
      <c r="G561" s="17">
        <v>0</v>
      </c>
      <c r="H561" s="17">
        <v>0</v>
      </c>
      <c r="I561" s="17">
        <v>0</v>
      </c>
      <c r="J561" s="17">
        <v>0</v>
      </c>
      <c r="K561" s="17">
        <v>0</v>
      </c>
      <c r="L561" s="17">
        <f>'EWG-CCP-127 (1)'!F249</f>
        <v>32</v>
      </c>
      <c r="M561" s="17">
        <v>0</v>
      </c>
      <c r="N561" s="17">
        <v>0</v>
      </c>
      <c r="O561" s="17">
        <v>0</v>
      </c>
      <c r="P561" s="17">
        <f>'EWG-CCP-127 (1)'!E249</f>
        <v>40</v>
      </c>
      <c r="Q561" s="17">
        <v>0</v>
      </c>
      <c r="R561" s="17">
        <v>0</v>
      </c>
      <c r="S561" s="17">
        <v>0</v>
      </c>
      <c r="T561" s="17">
        <v>0</v>
      </c>
      <c r="U561" s="17">
        <v>0</v>
      </c>
      <c r="V561" s="17">
        <v>0</v>
      </c>
      <c r="W561" s="17">
        <v>0</v>
      </c>
      <c r="X561" s="17">
        <v>0</v>
      </c>
      <c r="Y561" s="17">
        <f>'EWG-CCP-127 (1)'!G249</f>
        <v>20</v>
      </c>
      <c r="Z561" s="17">
        <v>0</v>
      </c>
      <c r="AA561" s="17">
        <v>0</v>
      </c>
      <c r="AB561" s="17">
        <v>0</v>
      </c>
      <c r="AC561" s="50">
        <f>100-5.9</f>
        <v>94.1</v>
      </c>
      <c r="AD561" s="50" t="s">
        <v>3</v>
      </c>
      <c r="AE561" s="43">
        <f t="shared" si="8"/>
        <v>100</v>
      </c>
    </row>
    <row r="562" spans="1:42" x14ac:dyDescent="0.25">
      <c r="A562" s="129"/>
      <c r="C562" s="17">
        <v>0</v>
      </c>
      <c r="D562" s="17">
        <f>'EWG-CCP-127 (1)'!D250</f>
        <v>12</v>
      </c>
      <c r="E562" s="17">
        <v>0</v>
      </c>
      <c r="F562" s="17">
        <v>0</v>
      </c>
      <c r="G562" s="17">
        <v>0</v>
      </c>
      <c r="H562" s="17">
        <v>0</v>
      </c>
      <c r="I562" s="17">
        <v>0</v>
      </c>
      <c r="J562" s="17">
        <v>0</v>
      </c>
      <c r="K562" s="17">
        <v>0</v>
      </c>
      <c r="L562" s="17">
        <f>'EWG-CCP-127 (1)'!F250</f>
        <v>28</v>
      </c>
      <c r="M562" s="17">
        <v>0</v>
      </c>
      <c r="N562" s="17">
        <v>0</v>
      </c>
      <c r="O562" s="17">
        <v>0</v>
      </c>
      <c r="P562" s="17">
        <f>'EWG-CCP-127 (1)'!E250</f>
        <v>40</v>
      </c>
      <c r="Q562" s="17">
        <v>0</v>
      </c>
      <c r="R562" s="17">
        <v>0</v>
      </c>
      <c r="S562" s="17">
        <v>0</v>
      </c>
      <c r="T562" s="17">
        <v>0</v>
      </c>
      <c r="U562" s="17">
        <v>0</v>
      </c>
      <c r="V562" s="17">
        <v>0</v>
      </c>
      <c r="W562" s="17">
        <v>0</v>
      </c>
      <c r="X562" s="17">
        <v>0</v>
      </c>
      <c r="Y562" s="17">
        <f>'EWG-CCP-127 (1)'!G250</f>
        <v>20</v>
      </c>
      <c r="Z562" s="17">
        <v>0</v>
      </c>
      <c r="AA562" s="17">
        <v>0</v>
      </c>
      <c r="AB562" s="17">
        <v>0</v>
      </c>
      <c r="AC562" s="50">
        <f>100-9.5</f>
        <v>90.5</v>
      </c>
      <c r="AD562" s="50" t="s">
        <v>3</v>
      </c>
      <c r="AE562" s="43">
        <f t="shared" si="8"/>
        <v>100</v>
      </c>
    </row>
    <row r="563" spans="1:42" x14ac:dyDescent="0.25">
      <c r="A563" s="129"/>
      <c r="C563" s="17">
        <v>0</v>
      </c>
      <c r="D563" s="17">
        <f>'EWG-CCP-127 (1)'!D251</f>
        <v>3</v>
      </c>
      <c r="E563" s="17">
        <v>0</v>
      </c>
      <c r="F563" s="17">
        <v>0</v>
      </c>
      <c r="G563" s="17">
        <v>0</v>
      </c>
      <c r="H563" s="17">
        <v>0</v>
      </c>
      <c r="I563" s="17">
        <v>0</v>
      </c>
      <c r="J563" s="17">
        <v>0</v>
      </c>
      <c r="K563" s="17">
        <v>0</v>
      </c>
      <c r="L563" s="17">
        <f>'EWG-CCP-127 (1)'!F251</f>
        <v>27</v>
      </c>
      <c r="M563" s="17">
        <v>0</v>
      </c>
      <c r="N563" s="17">
        <v>0</v>
      </c>
      <c r="O563" s="17">
        <v>0</v>
      </c>
      <c r="P563" s="17">
        <f>'EWG-CCP-127 (1)'!E251</f>
        <v>30</v>
      </c>
      <c r="Q563" s="17">
        <v>0</v>
      </c>
      <c r="R563" s="17">
        <v>0</v>
      </c>
      <c r="S563" s="17">
        <v>0</v>
      </c>
      <c r="T563" s="17">
        <v>0</v>
      </c>
      <c r="U563" s="17">
        <v>0</v>
      </c>
      <c r="V563" s="17">
        <v>0</v>
      </c>
      <c r="W563" s="17">
        <v>0</v>
      </c>
      <c r="X563" s="17">
        <v>0</v>
      </c>
      <c r="Y563" s="17">
        <f>'EWG-CCP-127 (1)'!G251</f>
        <v>40</v>
      </c>
      <c r="Z563" s="17">
        <v>0</v>
      </c>
      <c r="AA563" s="17">
        <v>0</v>
      </c>
      <c r="AB563" s="17">
        <v>0</v>
      </c>
      <c r="AC563" s="50">
        <v>100</v>
      </c>
      <c r="AD563" s="50" t="s">
        <v>3</v>
      </c>
      <c r="AE563" s="43">
        <f t="shared" si="8"/>
        <v>100</v>
      </c>
    </row>
    <row r="564" spans="1:42" x14ac:dyDescent="0.25">
      <c r="A564" s="129"/>
      <c r="C564" s="17">
        <v>0</v>
      </c>
      <c r="D564" s="17">
        <f>'EWG-CCP-127 (1)'!D252</f>
        <v>6</v>
      </c>
      <c r="E564" s="17">
        <v>0</v>
      </c>
      <c r="F564" s="17">
        <v>0</v>
      </c>
      <c r="G564" s="17">
        <v>0</v>
      </c>
      <c r="H564" s="17">
        <v>0</v>
      </c>
      <c r="I564" s="17">
        <v>0</v>
      </c>
      <c r="J564" s="17">
        <v>0</v>
      </c>
      <c r="K564" s="17">
        <v>0</v>
      </c>
      <c r="L564" s="17">
        <f>'EWG-CCP-127 (1)'!F252</f>
        <v>24</v>
      </c>
      <c r="M564" s="17">
        <v>0</v>
      </c>
      <c r="N564" s="17">
        <v>0</v>
      </c>
      <c r="O564" s="17">
        <v>0</v>
      </c>
      <c r="P564" s="17">
        <f>'EWG-CCP-127 (1)'!E252</f>
        <v>30</v>
      </c>
      <c r="Q564" s="17">
        <v>0</v>
      </c>
      <c r="R564" s="17">
        <v>0</v>
      </c>
      <c r="S564" s="17">
        <v>0</v>
      </c>
      <c r="T564" s="17">
        <v>0</v>
      </c>
      <c r="U564" s="17">
        <v>0</v>
      </c>
      <c r="V564" s="17">
        <v>0</v>
      </c>
      <c r="W564" s="17">
        <v>0</v>
      </c>
      <c r="X564" s="17">
        <v>0</v>
      </c>
      <c r="Y564" s="17">
        <f>'EWG-CCP-127 (1)'!G252</f>
        <v>40</v>
      </c>
      <c r="Z564" s="17">
        <v>0</v>
      </c>
      <c r="AA564" s="17">
        <v>0</v>
      </c>
      <c r="AB564" s="17">
        <v>0</v>
      </c>
      <c r="AC564" s="50">
        <f>100-7</f>
        <v>93</v>
      </c>
      <c r="AD564" s="50" t="s">
        <v>3</v>
      </c>
      <c r="AE564" s="43">
        <f t="shared" si="8"/>
        <v>100</v>
      </c>
    </row>
    <row r="565" spans="1:42" x14ac:dyDescent="0.25">
      <c r="A565" s="129"/>
      <c r="C565" s="17">
        <v>0</v>
      </c>
      <c r="D565" s="17">
        <f>'EWG-CCP-127 (1)'!D253</f>
        <v>9</v>
      </c>
      <c r="E565" s="17">
        <v>0</v>
      </c>
      <c r="F565" s="17">
        <v>0</v>
      </c>
      <c r="G565" s="17">
        <v>0</v>
      </c>
      <c r="H565" s="17">
        <v>0</v>
      </c>
      <c r="I565" s="17">
        <v>0</v>
      </c>
      <c r="J565" s="17">
        <v>0</v>
      </c>
      <c r="K565" s="17">
        <v>0</v>
      </c>
      <c r="L565" s="17">
        <f>'EWG-CCP-127 (1)'!F253</f>
        <v>21</v>
      </c>
      <c r="M565" s="17">
        <v>0</v>
      </c>
      <c r="N565" s="17">
        <v>0</v>
      </c>
      <c r="O565" s="17">
        <v>0</v>
      </c>
      <c r="P565" s="17">
        <f>'EWG-CCP-127 (1)'!E253</f>
        <v>30</v>
      </c>
      <c r="Q565" s="17">
        <v>0</v>
      </c>
      <c r="R565" s="17">
        <v>0</v>
      </c>
      <c r="S565" s="17">
        <v>0</v>
      </c>
      <c r="T565" s="17">
        <v>0</v>
      </c>
      <c r="U565" s="17">
        <v>0</v>
      </c>
      <c r="V565" s="17">
        <v>0</v>
      </c>
      <c r="W565" s="17">
        <v>0</v>
      </c>
      <c r="X565" s="17">
        <v>0</v>
      </c>
      <c r="Y565" s="17">
        <f>'EWG-CCP-127 (1)'!G253</f>
        <v>40</v>
      </c>
      <c r="Z565" s="17">
        <v>0</v>
      </c>
      <c r="AA565" s="17">
        <v>0</v>
      </c>
      <c r="AB565" s="17">
        <v>0</v>
      </c>
      <c r="AC565" s="50">
        <f>100-8.6</f>
        <v>91.4</v>
      </c>
      <c r="AD565" s="50" t="s">
        <v>3</v>
      </c>
      <c r="AE565" s="43">
        <f t="shared" si="8"/>
        <v>100</v>
      </c>
    </row>
    <row r="566" spans="1:42" x14ac:dyDescent="0.25">
      <c r="A566" s="129"/>
      <c r="C566" s="17">
        <v>0</v>
      </c>
      <c r="D566" s="17">
        <f>'EWG-CCP-127 (1)'!D254</f>
        <v>2</v>
      </c>
      <c r="E566" s="17">
        <v>0</v>
      </c>
      <c r="F566" s="17">
        <v>0</v>
      </c>
      <c r="G566" s="17">
        <v>0</v>
      </c>
      <c r="H566" s="17">
        <v>0</v>
      </c>
      <c r="I566" s="17">
        <v>0</v>
      </c>
      <c r="J566" s="17">
        <v>0</v>
      </c>
      <c r="K566" s="17">
        <v>0</v>
      </c>
      <c r="L566" s="17">
        <f>'EWG-CCP-127 (1)'!F254</f>
        <v>18</v>
      </c>
      <c r="M566" s="17">
        <v>0</v>
      </c>
      <c r="N566" s="17">
        <v>0</v>
      </c>
      <c r="O566" s="17">
        <v>0</v>
      </c>
      <c r="P566" s="17">
        <f>'EWG-CCP-127 (1)'!E254</f>
        <v>20</v>
      </c>
      <c r="Q566" s="17">
        <v>0</v>
      </c>
      <c r="R566" s="17">
        <v>0</v>
      </c>
      <c r="S566" s="17">
        <v>0</v>
      </c>
      <c r="T566" s="17">
        <v>0</v>
      </c>
      <c r="U566" s="17">
        <v>0</v>
      </c>
      <c r="V566" s="17">
        <v>0</v>
      </c>
      <c r="W566" s="17">
        <v>0</v>
      </c>
      <c r="X566" s="17">
        <v>0</v>
      </c>
      <c r="Y566" s="17">
        <f>'EWG-CCP-127 (1)'!G254</f>
        <v>60</v>
      </c>
      <c r="Z566" s="17">
        <v>0</v>
      </c>
      <c r="AA566" s="17">
        <v>0</v>
      </c>
      <c r="AB566" s="17">
        <v>0</v>
      </c>
      <c r="AC566" s="50">
        <f>100</f>
        <v>100</v>
      </c>
      <c r="AD566" s="50" t="s">
        <v>3</v>
      </c>
      <c r="AE566" s="43">
        <f t="shared" si="8"/>
        <v>100</v>
      </c>
    </row>
    <row r="567" spans="1:42" x14ac:dyDescent="0.25">
      <c r="A567" s="129"/>
      <c r="C567" s="17">
        <v>0</v>
      </c>
      <c r="D567" s="17">
        <f>'EWG-CCP-127 (1)'!D255</f>
        <v>4</v>
      </c>
      <c r="E567" s="17">
        <v>0</v>
      </c>
      <c r="F567" s="17">
        <v>0</v>
      </c>
      <c r="G567" s="17">
        <v>0</v>
      </c>
      <c r="H567" s="17">
        <v>0</v>
      </c>
      <c r="I567" s="17">
        <v>0</v>
      </c>
      <c r="J567" s="17">
        <v>0</v>
      </c>
      <c r="K567" s="17">
        <v>0</v>
      </c>
      <c r="L567" s="17">
        <f>'EWG-CCP-127 (1)'!F255</f>
        <v>16</v>
      </c>
      <c r="M567" s="17">
        <v>0</v>
      </c>
      <c r="N567" s="17">
        <v>0</v>
      </c>
      <c r="O567" s="17">
        <v>0</v>
      </c>
      <c r="P567" s="17">
        <f>'EWG-CCP-127 (1)'!E255</f>
        <v>20</v>
      </c>
      <c r="Q567" s="17">
        <v>0</v>
      </c>
      <c r="R567" s="17">
        <v>0</v>
      </c>
      <c r="S567" s="17">
        <v>0</v>
      </c>
      <c r="T567" s="17">
        <v>0</v>
      </c>
      <c r="U567" s="17">
        <v>0</v>
      </c>
      <c r="V567" s="17">
        <v>0</v>
      </c>
      <c r="W567" s="17">
        <v>0</v>
      </c>
      <c r="X567" s="17">
        <v>0</v>
      </c>
      <c r="Y567" s="17">
        <f>'EWG-CCP-127 (1)'!G255</f>
        <v>60</v>
      </c>
      <c r="Z567" s="17">
        <v>0</v>
      </c>
      <c r="AA567" s="17">
        <v>0</v>
      </c>
      <c r="AB567" s="17">
        <v>0</v>
      </c>
      <c r="AC567" s="50">
        <f>100-5.2</f>
        <v>94.8</v>
      </c>
      <c r="AD567" s="50" t="s">
        <v>3</v>
      </c>
      <c r="AE567" s="43">
        <f t="shared" si="8"/>
        <v>100</v>
      </c>
    </row>
    <row r="568" spans="1:42" s="1" customFormat="1" x14ac:dyDescent="0.25">
      <c r="A568" s="129"/>
      <c r="B568" s="51"/>
      <c r="C568" s="1">
        <v>0</v>
      </c>
      <c r="D568" s="1">
        <f>'EWG-CCP-127 (1)'!D256</f>
        <v>6</v>
      </c>
      <c r="E568" s="1">
        <v>0</v>
      </c>
      <c r="F568" s="1">
        <v>0</v>
      </c>
      <c r="G568" s="1">
        <v>0</v>
      </c>
      <c r="H568" s="1">
        <v>0</v>
      </c>
      <c r="I568" s="1">
        <v>0</v>
      </c>
      <c r="J568" s="1">
        <v>0</v>
      </c>
      <c r="K568" s="1">
        <v>0</v>
      </c>
      <c r="L568" s="1">
        <f>'EWG-CCP-127 (1)'!F256</f>
        <v>14</v>
      </c>
      <c r="M568" s="1">
        <v>0</v>
      </c>
      <c r="N568" s="1">
        <v>0</v>
      </c>
      <c r="O568" s="1">
        <v>0</v>
      </c>
      <c r="P568" s="1">
        <f>'EWG-CCP-127 (1)'!E256</f>
        <v>20</v>
      </c>
      <c r="Q568" s="1">
        <v>0</v>
      </c>
      <c r="R568" s="1">
        <v>0</v>
      </c>
      <c r="S568" s="1">
        <v>0</v>
      </c>
      <c r="T568" s="1">
        <v>0</v>
      </c>
      <c r="U568" s="1">
        <v>0</v>
      </c>
      <c r="V568" s="1">
        <v>0</v>
      </c>
      <c r="W568" s="1">
        <v>0</v>
      </c>
      <c r="X568" s="1">
        <v>0</v>
      </c>
      <c r="Y568" s="1">
        <f>'EWG-CCP-127 (1)'!G256</f>
        <v>60</v>
      </c>
      <c r="Z568" s="1">
        <v>0</v>
      </c>
      <c r="AA568" s="1">
        <v>0</v>
      </c>
      <c r="AB568" s="1">
        <v>0</v>
      </c>
      <c r="AC568" s="52">
        <f>100-9.4</f>
        <v>90.6</v>
      </c>
      <c r="AD568" s="50" t="s">
        <v>3</v>
      </c>
      <c r="AE568" s="43">
        <f t="shared" si="8"/>
        <v>100</v>
      </c>
      <c r="AI568" s="46"/>
      <c r="AJ568" s="47" t="s">
        <v>535</v>
      </c>
      <c r="AL568" s="1" t="s">
        <v>536</v>
      </c>
      <c r="AN568" s="1" t="s">
        <v>537</v>
      </c>
      <c r="AP568" s="1" t="s">
        <v>509</v>
      </c>
    </row>
    <row r="569" spans="1:42" x14ac:dyDescent="0.25">
      <c r="A569" s="129" t="s">
        <v>409</v>
      </c>
      <c r="B569" s="49" t="s">
        <v>406</v>
      </c>
      <c r="C569" s="17">
        <v>8</v>
      </c>
      <c r="D569" s="17">
        <v>7</v>
      </c>
      <c r="E569" s="17">
        <v>20</v>
      </c>
      <c r="F569" s="17">
        <v>0</v>
      </c>
      <c r="G569" s="17">
        <v>0</v>
      </c>
      <c r="H569" s="17">
        <v>0</v>
      </c>
      <c r="I569" s="17">
        <v>0</v>
      </c>
      <c r="J569" s="17">
        <v>0</v>
      </c>
      <c r="K569" s="17">
        <v>0</v>
      </c>
      <c r="L569" s="17">
        <v>0</v>
      </c>
      <c r="M569" s="17">
        <v>65</v>
      </c>
      <c r="N569" s="17">
        <v>0</v>
      </c>
      <c r="O569" s="17">
        <v>0</v>
      </c>
      <c r="P569" s="17">
        <v>0</v>
      </c>
      <c r="Q569" s="17">
        <v>0</v>
      </c>
      <c r="R569" s="17">
        <v>0</v>
      </c>
      <c r="S569" s="17">
        <v>0</v>
      </c>
      <c r="T569" s="17">
        <v>0</v>
      </c>
      <c r="U569" s="17">
        <v>0</v>
      </c>
      <c r="V569" s="17">
        <v>0</v>
      </c>
      <c r="W569" s="17">
        <v>0</v>
      </c>
      <c r="X569" s="17">
        <v>0</v>
      </c>
      <c r="Y569" s="17">
        <v>0</v>
      </c>
      <c r="Z569" s="17">
        <v>0</v>
      </c>
      <c r="AA569" s="17">
        <v>0</v>
      </c>
      <c r="AB569" s="17">
        <v>0</v>
      </c>
      <c r="AC569" s="50">
        <v>13</v>
      </c>
      <c r="AD569" s="77" t="s">
        <v>3</v>
      </c>
      <c r="AE569" s="43">
        <f t="shared" si="8"/>
        <v>100</v>
      </c>
      <c r="AF569" s="17" t="s">
        <v>504</v>
      </c>
      <c r="AI569" s="43" t="s">
        <v>510</v>
      </c>
      <c r="AJ569" s="34">
        <v>11</v>
      </c>
      <c r="AL569" s="17">
        <v>17</v>
      </c>
      <c r="AN569" s="17">
        <v>15</v>
      </c>
      <c r="AP569" s="17">
        <v>19</v>
      </c>
    </row>
    <row r="570" spans="1:42" x14ac:dyDescent="0.25">
      <c r="A570" s="129"/>
      <c r="B570" s="49" t="s">
        <v>407</v>
      </c>
      <c r="C570" s="17">
        <v>8</v>
      </c>
      <c r="D570" s="17">
        <v>7</v>
      </c>
      <c r="E570" s="17">
        <v>0</v>
      </c>
      <c r="F570" s="17">
        <v>0</v>
      </c>
      <c r="G570" s="17">
        <v>0</v>
      </c>
      <c r="H570" s="17">
        <v>0</v>
      </c>
      <c r="I570" s="17">
        <v>0</v>
      </c>
      <c r="J570" s="17">
        <v>0</v>
      </c>
      <c r="K570" s="17">
        <v>20</v>
      </c>
      <c r="L570" s="17">
        <v>0</v>
      </c>
      <c r="M570" s="17">
        <v>65</v>
      </c>
      <c r="N570" s="17">
        <v>0</v>
      </c>
      <c r="O570" s="17">
        <v>0</v>
      </c>
      <c r="P570" s="17">
        <v>0</v>
      </c>
      <c r="Q570" s="17">
        <v>0</v>
      </c>
      <c r="R570" s="17">
        <v>0</v>
      </c>
      <c r="S570" s="17">
        <v>0</v>
      </c>
      <c r="T570" s="17">
        <v>0</v>
      </c>
      <c r="U570" s="17">
        <v>0</v>
      </c>
      <c r="V570" s="17">
        <v>0</v>
      </c>
      <c r="W570" s="17">
        <v>0</v>
      </c>
      <c r="X570" s="17">
        <v>0</v>
      </c>
      <c r="Y570" s="17">
        <v>0</v>
      </c>
      <c r="Z570" s="17">
        <v>0</v>
      </c>
      <c r="AA570" s="17">
        <v>0</v>
      </c>
      <c r="AB570" s="17">
        <v>0</v>
      </c>
      <c r="AC570" s="50">
        <v>64</v>
      </c>
      <c r="AD570" s="77" t="s">
        <v>3</v>
      </c>
      <c r="AE570" s="43">
        <f t="shared" si="8"/>
        <v>100</v>
      </c>
      <c r="AJ570" s="34">
        <v>57</v>
      </c>
      <c r="AL570" s="17">
        <v>73</v>
      </c>
      <c r="AN570" s="17">
        <v>72</v>
      </c>
    </row>
    <row r="571" spans="1:42" x14ac:dyDescent="0.25">
      <c r="A571" s="129"/>
      <c r="B571" s="49" t="s">
        <v>408</v>
      </c>
      <c r="C571" s="17">
        <v>8</v>
      </c>
      <c r="D571" s="17">
        <v>21</v>
      </c>
      <c r="E571" s="17">
        <v>20</v>
      </c>
      <c r="F571" s="17">
        <v>0</v>
      </c>
      <c r="G571" s="17">
        <v>0</v>
      </c>
      <c r="H571" s="17">
        <v>0</v>
      </c>
      <c r="I571" s="17">
        <v>0</v>
      </c>
      <c r="J571" s="17">
        <v>0</v>
      </c>
      <c r="K571" s="17">
        <v>0</v>
      </c>
      <c r="L571" s="17">
        <v>0</v>
      </c>
      <c r="M571" s="17">
        <v>51</v>
      </c>
      <c r="N571" s="17">
        <v>0</v>
      </c>
      <c r="O571" s="17">
        <v>0</v>
      </c>
      <c r="P571" s="17">
        <v>0</v>
      </c>
      <c r="Q571" s="17">
        <v>0</v>
      </c>
      <c r="R571" s="17">
        <v>0</v>
      </c>
      <c r="S571" s="17">
        <v>0</v>
      </c>
      <c r="T571" s="17">
        <v>0</v>
      </c>
      <c r="U571" s="17">
        <v>0</v>
      </c>
      <c r="V571" s="17">
        <v>0</v>
      </c>
      <c r="W571" s="17">
        <v>0</v>
      </c>
      <c r="X571" s="17">
        <v>0</v>
      </c>
      <c r="Y571" s="17">
        <v>0</v>
      </c>
      <c r="Z571" s="17">
        <v>0</v>
      </c>
      <c r="AA571" s="17">
        <v>0</v>
      </c>
      <c r="AB571" s="17">
        <v>0</v>
      </c>
      <c r="AC571" s="50">
        <v>21</v>
      </c>
      <c r="AD571" s="77" t="s">
        <v>3</v>
      </c>
      <c r="AE571" s="43">
        <f t="shared" si="8"/>
        <v>100</v>
      </c>
      <c r="AJ571" s="34">
        <v>17</v>
      </c>
      <c r="AL571" s="17">
        <v>24</v>
      </c>
      <c r="AN571" s="17">
        <v>24</v>
      </c>
    </row>
    <row r="572" spans="1:42" s="1" customFormat="1" x14ac:dyDescent="0.25">
      <c r="A572" s="129"/>
      <c r="B572" s="51" t="s">
        <v>221</v>
      </c>
      <c r="C572" s="1">
        <v>8</v>
      </c>
      <c r="D572" s="1">
        <v>21</v>
      </c>
      <c r="E572" s="1">
        <v>0</v>
      </c>
      <c r="F572" s="1">
        <v>0</v>
      </c>
      <c r="G572" s="1">
        <v>0</v>
      </c>
      <c r="H572" s="1">
        <v>0</v>
      </c>
      <c r="I572" s="1">
        <v>0</v>
      </c>
      <c r="J572" s="1">
        <v>0</v>
      </c>
      <c r="K572" s="1">
        <v>20</v>
      </c>
      <c r="L572" s="1">
        <v>0</v>
      </c>
      <c r="M572" s="1">
        <v>51</v>
      </c>
      <c r="N572" s="1">
        <v>0</v>
      </c>
      <c r="O572" s="1">
        <v>0</v>
      </c>
      <c r="P572" s="1">
        <v>0</v>
      </c>
      <c r="Q572" s="1">
        <v>0</v>
      </c>
      <c r="R572" s="1">
        <v>0</v>
      </c>
      <c r="S572" s="1">
        <v>0</v>
      </c>
      <c r="T572" s="1">
        <v>0</v>
      </c>
      <c r="U572" s="1">
        <v>0</v>
      </c>
      <c r="V572" s="1">
        <v>0</v>
      </c>
      <c r="W572" s="1">
        <v>0</v>
      </c>
      <c r="X572" s="1">
        <v>0</v>
      </c>
      <c r="Y572" s="1">
        <v>0</v>
      </c>
      <c r="Z572" s="1">
        <v>0</v>
      </c>
      <c r="AA572" s="1">
        <v>0</v>
      </c>
      <c r="AB572" s="1">
        <v>0</v>
      </c>
      <c r="AC572" s="52">
        <v>45</v>
      </c>
      <c r="AD572" s="77" t="s">
        <v>3</v>
      </c>
      <c r="AE572" s="43">
        <f t="shared" si="8"/>
        <v>100</v>
      </c>
      <c r="AI572" s="46"/>
      <c r="AJ572" s="47">
        <v>40</v>
      </c>
      <c r="AL572" s="1">
        <v>49</v>
      </c>
      <c r="AN572" s="1">
        <v>49</v>
      </c>
    </row>
    <row r="573" spans="1:42" x14ac:dyDescent="0.25">
      <c r="A573" s="129" t="s">
        <v>413</v>
      </c>
      <c r="B573" s="49" t="s">
        <v>410</v>
      </c>
      <c r="C573" s="17">
        <v>0</v>
      </c>
      <c r="D573" s="17">
        <v>30</v>
      </c>
      <c r="E573" s="17">
        <v>0</v>
      </c>
      <c r="F573" s="17">
        <v>0</v>
      </c>
      <c r="G573" s="17">
        <v>0</v>
      </c>
      <c r="H573" s="17">
        <v>0</v>
      </c>
      <c r="I573" s="17">
        <v>0</v>
      </c>
      <c r="J573" s="17">
        <v>0</v>
      </c>
      <c r="K573" s="17">
        <v>0</v>
      </c>
      <c r="L573" s="17">
        <v>0</v>
      </c>
      <c r="M573" s="17">
        <v>30</v>
      </c>
      <c r="N573" s="17">
        <v>0</v>
      </c>
      <c r="O573" s="17">
        <v>0</v>
      </c>
      <c r="P573" s="17">
        <v>0</v>
      </c>
      <c r="Q573" s="17">
        <v>0</v>
      </c>
      <c r="R573" s="17">
        <v>40</v>
      </c>
      <c r="S573" s="17">
        <v>0</v>
      </c>
      <c r="T573" s="17">
        <v>0</v>
      </c>
      <c r="U573" s="17">
        <v>0</v>
      </c>
      <c r="V573" s="17">
        <v>0</v>
      </c>
      <c r="W573" s="17">
        <v>0</v>
      </c>
      <c r="X573" s="17">
        <v>0</v>
      </c>
      <c r="Y573" s="17">
        <v>0</v>
      </c>
      <c r="Z573" s="17">
        <v>0</v>
      </c>
      <c r="AA573" s="17">
        <v>0</v>
      </c>
      <c r="AB573" s="17">
        <v>0</v>
      </c>
      <c r="AC573" s="50">
        <v>55</v>
      </c>
      <c r="AD573" s="77" t="s">
        <v>3</v>
      </c>
      <c r="AE573" s="43">
        <f t="shared" si="8"/>
        <v>100</v>
      </c>
      <c r="AF573" s="17" t="s">
        <v>504</v>
      </c>
      <c r="AH573" s="17" t="s">
        <v>505</v>
      </c>
      <c r="AI573" s="43" t="s">
        <v>510</v>
      </c>
    </row>
    <row r="574" spans="1:42" x14ac:dyDescent="0.25">
      <c r="A574" s="129"/>
      <c r="B574" s="49" t="s">
        <v>411</v>
      </c>
      <c r="C574" s="17">
        <v>0</v>
      </c>
      <c r="D574" s="17">
        <v>48</v>
      </c>
      <c r="E574" s="17">
        <v>0</v>
      </c>
      <c r="F574" s="17">
        <v>0</v>
      </c>
      <c r="G574" s="17">
        <v>0</v>
      </c>
      <c r="H574" s="17">
        <v>0</v>
      </c>
      <c r="I574" s="17">
        <v>0</v>
      </c>
      <c r="J574" s="17">
        <v>0</v>
      </c>
      <c r="K574" s="17">
        <v>0</v>
      </c>
      <c r="L574" s="17">
        <v>0</v>
      </c>
      <c r="M574" s="17">
        <v>24</v>
      </c>
      <c r="N574" s="17">
        <v>0</v>
      </c>
      <c r="O574" s="17">
        <v>0</v>
      </c>
      <c r="P574" s="17">
        <v>0</v>
      </c>
      <c r="Q574" s="17">
        <v>0</v>
      </c>
      <c r="R574" s="17">
        <v>28</v>
      </c>
      <c r="S574" s="17">
        <v>0</v>
      </c>
      <c r="T574" s="17">
        <v>0</v>
      </c>
      <c r="U574" s="17">
        <v>0</v>
      </c>
      <c r="V574" s="17">
        <v>0</v>
      </c>
      <c r="W574" s="17">
        <v>0</v>
      </c>
      <c r="X574" s="17">
        <v>0</v>
      </c>
      <c r="Y574" s="17">
        <v>0</v>
      </c>
      <c r="Z574" s="17">
        <v>0</v>
      </c>
      <c r="AA574" s="17">
        <v>0</v>
      </c>
      <c r="AB574" s="17">
        <v>0</v>
      </c>
      <c r="AC574" s="50">
        <v>52</v>
      </c>
      <c r="AD574" s="77" t="s">
        <v>3</v>
      </c>
      <c r="AE574" s="43">
        <f t="shared" si="8"/>
        <v>100</v>
      </c>
    </row>
    <row r="575" spans="1:42" s="1" customFormat="1" x14ac:dyDescent="0.25">
      <c r="A575" s="129"/>
      <c r="B575" s="51" t="s">
        <v>412</v>
      </c>
      <c r="C575" s="1">
        <v>0</v>
      </c>
      <c r="D575" s="1">
        <v>52</v>
      </c>
      <c r="E575" s="1">
        <v>0</v>
      </c>
      <c r="F575" s="1">
        <v>0</v>
      </c>
      <c r="G575" s="1">
        <v>0</v>
      </c>
      <c r="H575" s="1">
        <v>0</v>
      </c>
      <c r="I575" s="1">
        <v>0</v>
      </c>
      <c r="J575" s="1">
        <v>0</v>
      </c>
      <c r="K575" s="1">
        <v>0</v>
      </c>
      <c r="L575" s="1">
        <v>0</v>
      </c>
      <c r="M575" s="1">
        <v>24</v>
      </c>
      <c r="N575" s="1">
        <v>0</v>
      </c>
      <c r="O575" s="1">
        <v>0</v>
      </c>
      <c r="P575" s="1">
        <v>0</v>
      </c>
      <c r="Q575" s="1">
        <v>0</v>
      </c>
      <c r="R575" s="1">
        <v>24</v>
      </c>
      <c r="S575" s="1">
        <v>0</v>
      </c>
      <c r="T575" s="1">
        <v>0</v>
      </c>
      <c r="U575" s="1">
        <v>0</v>
      </c>
      <c r="V575" s="1">
        <v>0</v>
      </c>
      <c r="W575" s="1">
        <v>0</v>
      </c>
      <c r="X575" s="1">
        <v>0</v>
      </c>
      <c r="Y575" s="1">
        <v>0</v>
      </c>
      <c r="Z575" s="1">
        <v>0</v>
      </c>
      <c r="AA575" s="1">
        <v>0</v>
      </c>
      <c r="AB575" s="1">
        <v>0</v>
      </c>
      <c r="AC575" s="52">
        <v>48</v>
      </c>
      <c r="AD575" s="77" t="s">
        <v>3</v>
      </c>
      <c r="AE575" s="43">
        <f t="shared" si="8"/>
        <v>100</v>
      </c>
      <c r="AI575" s="46"/>
      <c r="AJ575" s="47"/>
    </row>
    <row r="576" spans="1:42" s="1" customFormat="1" ht="35.25" customHeight="1" x14ac:dyDescent="0.25">
      <c r="A576" s="55" t="s">
        <v>414</v>
      </c>
      <c r="B576" s="51"/>
      <c r="C576" s="1">
        <v>0</v>
      </c>
      <c r="D576" s="1">
        <v>10</v>
      </c>
      <c r="E576" s="1">
        <v>0</v>
      </c>
      <c r="F576" s="69">
        <v>0</v>
      </c>
      <c r="G576" s="1">
        <v>0</v>
      </c>
      <c r="H576" s="1">
        <v>0</v>
      </c>
      <c r="I576" s="1">
        <v>0</v>
      </c>
      <c r="J576" s="1">
        <v>0</v>
      </c>
      <c r="K576" s="1">
        <v>16</v>
      </c>
      <c r="L576" s="1">
        <v>0</v>
      </c>
      <c r="M576" s="1">
        <v>74</v>
      </c>
      <c r="N576" s="1">
        <v>0</v>
      </c>
      <c r="O576" s="1">
        <v>0</v>
      </c>
      <c r="P576" s="1">
        <v>0</v>
      </c>
      <c r="Q576" s="1">
        <v>0</v>
      </c>
      <c r="R576" s="1">
        <v>0</v>
      </c>
      <c r="S576" s="1">
        <v>0</v>
      </c>
      <c r="T576" s="1">
        <v>0</v>
      </c>
      <c r="U576" s="1">
        <v>0</v>
      </c>
      <c r="V576" s="1">
        <v>0</v>
      </c>
      <c r="W576" s="1">
        <v>0</v>
      </c>
      <c r="X576" s="1">
        <v>0</v>
      </c>
      <c r="Y576" s="1">
        <v>0</v>
      </c>
      <c r="Z576" s="1">
        <v>0</v>
      </c>
      <c r="AA576" s="1">
        <v>0</v>
      </c>
      <c r="AB576" s="1">
        <v>0</v>
      </c>
      <c r="AC576" s="52">
        <v>88.8</v>
      </c>
      <c r="AD576" s="50" t="s">
        <v>3</v>
      </c>
      <c r="AE576" s="43">
        <f t="shared" si="8"/>
        <v>100</v>
      </c>
      <c r="AF576" s="37" t="s">
        <v>539</v>
      </c>
      <c r="AI576" s="46" t="s">
        <v>538</v>
      </c>
      <c r="AJ576" s="47"/>
    </row>
    <row r="577" spans="1:36" ht="31.5" x14ac:dyDescent="0.25">
      <c r="A577" s="130" t="s">
        <v>424</v>
      </c>
      <c r="B577" s="49" t="s">
        <v>415</v>
      </c>
      <c r="C577" s="17">
        <v>0</v>
      </c>
      <c r="D577" s="17">
        <v>5</v>
      </c>
      <c r="E577" s="17">
        <v>0</v>
      </c>
      <c r="F577" s="17">
        <v>0</v>
      </c>
      <c r="G577" s="17">
        <v>0</v>
      </c>
      <c r="H577" s="17">
        <v>15</v>
      </c>
      <c r="I577" s="17">
        <v>0</v>
      </c>
      <c r="J577" s="17">
        <v>0</v>
      </c>
      <c r="K577" s="17">
        <v>0</v>
      </c>
      <c r="L577" s="17">
        <v>0</v>
      </c>
      <c r="M577" s="17">
        <v>80</v>
      </c>
      <c r="N577" s="17">
        <v>0</v>
      </c>
      <c r="O577" s="17">
        <v>0</v>
      </c>
      <c r="P577" s="17">
        <v>0</v>
      </c>
      <c r="Q577" s="17">
        <v>0</v>
      </c>
      <c r="R577" s="17">
        <v>0</v>
      </c>
      <c r="S577" s="17">
        <v>0</v>
      </c>
      <c r="T577" s="17">
        <v>0</v>
      </c>
      <c r="U577" s="17">
        <v>0</v>
      </c>
      <c r="V577" s="17">
        <v>0</v>
      </c>
      <c r="W577" s="17">
        <v>0</v>
      </c>
      <c r="X577" s="17">
        <v>0</v>
      </c>
      <c r="Y577" s="17">
        <v>0</v>
      </c>
      <c r="Z577" s="17">
        <v>0</v>
      </c>
      <c r="AA577" s="17">
        <v>0</v>
      </c>
      <c r="AB577" s="17">
        <v>0</v>
      </c>
      <c r="AC577" s="50">
        <v>100</v>
      </c>
      <c r="AD577" s="50" t="s">
        <v>3</v>
      </c>
      <c r="AE577" s="43">
        <f t="shared" si="8"/>
        <v>100</v>
      </c>
      <c r="AF577" s="53" t="s">
        <v>540</v>
      </c>
      <c r="AI577" s="43" t="s">
        <v>510</v>
      </c>
    </row>
    <row r="578" spans="1:36" x14ac:dyDescent="0.25">
      <c r="A578" s="129"/>
      <c r="B578" s="49" t="s">
        <v>416</v>
      </c>
      <c r="C578" s="17">
        <v>0</v>
      </c>
      <c r="D578" s="17">
        <v>4.96</v>
      </c>
      <c r="E578" s="17">
        <v>0</v>
      </c>
      <c r="F578" s="17">
        <v>0</v>
      </c>
      <c r="G578" s="17">
        <v>0</v>
      </c>
      <c r="H578" s="17">
        <v>14.87</v>
      </c>
      <c r="I578" s="17">
        <v>0</v>
      </c>
      <c r="J578" s="17">
        <v>0</v>
      </c>
      <c r="K578" s="17">
        <v>0</v>
      </c>
      <c r="L578" s="17">
        <v>0.85</v>
      </c>
      <c r="M578" s="17">
        <v>79.28</v>
      </c>
      <c r="N578" s="17">
        <v>0</v>
      </c>
      <c r="O578" s="17">
        <v>0</v>
      </c>
      <c r="P578" s="17">
        <v>0</v>
      </c>
      <c r="Q578" s="17">
        <v>0</v>
      </c>
      <c r="R578" s="17">
        <v>0</v>
      </c>
      <c r="S578" s="17">
        <v>0</v>
      </c>
      <c r="T578" s="17">
        <v>0</v>
      </c>
      <c r="U578" s="17">
        <v>0</v>
      </c>
      <c r="V578" s="17">
        <v>0</v>
      </c>
      <c r="W578" s="17">
        <v>0</v>
      </c>
      <c r="X578" s="17">
        <v>0</v>
      </c>
      <c r="Y578" s="17">
        <v>0</v>
      </c>
      <c r="Z578" s="17">
        <v>0</v>
      </c>
      <c r="AA578" s="17">
        <v>0</v>
      </c>
      <c r="AB578" s="17">
        <v>0</v>
      </c>
      <c r="AC578" s="50">
        <v>100</v>
      </c>
      <c r="AD578" s="77" t="s">
        <v>3</v>
      </c>
      <c r="AE578" s="43">
        <f t="shared" si="8"/>
        <v>99.960000000000008</v>
      </c>
    </row>
    <row r="579" spans="1:36" x14ac:dyDescent="0.25">
      <c r="A579" s="129"/>
      <c r="B579" s="49" t="s">
        <v>417</v>
      </c>
      <c r="C579" s="17">
        <v>0</v>
      </c>
      <c r="D579" s="17">
        <v>4.92</v>
      </c>
      <c r="E579" s="17">
        <v>0</v>
      </c>
      <c r="F579" s="17">
        <v>0</v>
      </c>
      <c r="G579" s="17">
        <v>0</v>
      </c>
      <c r="H579" s="17">
        <v>14.75</v>
      </c>
      <c r="I579" s="17">
        <v>0</v>
      </c>
      <c r="J579" s="17">
        <v>0</v>
      </c>
      <c r="K579" s="17">
        <v>0</v>
      </c>
      <c r="L579" s="17">
        <v>1.7</v>
      </c>
      <c r="M579" s="17">
        <v>78.64</v>
      </c>
      <c r="N579" s="17">
        <v>0</v>
      </c>
      <c r="O579" s="17">
        <v>0</v>
      </c>
      <c r="P579" s="17">
        <v>0</v>
      </c>
      <c r="Q579" s="17">
        <v>0</v>
      </c>
      <c r="R579" s="17">
        <v>0</v>
      </c>
      <c r="S579" s="17">
        <v>0</v>
      </c>
      <c r="T579" s="17">
        <v>0</v>
      </c>
      <c r="U579" s="17">
        <v>0</v>
      </c>
      <c r="V579" s="17">
        <v>0</v>
      </c>
      <c r="W579" s="17">
        <v>0</v>
      </c>
      <c r="X579" s="17">
        <v>0</v>
      </c>
      <c r="Y579" s="17">
        <v>0</v>
      </c>
      <c r="Z579" s="17">
        <v>0</v>
      </c>
      <c r="AA579" s="17">
        <v>0</v>
      </c>
      <c r="AB579" s="17">
        <v>0</v>
      </c>
      <c r="AC579" s="50">
        <v>100</v>
      </c>
      <c r="AD579" s="50" t="s">
        <v>3</v>
      </c>
      <c r="AE579" s="43">
        <f t="shared" si="8"/>
        <v>100.01</v>
      </c>
    </row>
    <row r="580" spans="1:36" x14ac:dyDescent="0.25">
      <c r="A580" s="129"/>
      <c r="B580" s="49" t="s">
        <v>418</v>
      </c>
      <c r="C580" s="17">
        <v>0</v>
      </c>
      <c r="D580" s="17">
        <v>10</v>
      </c>
      <c r="E580" s="17">
        <v>0</v>
      </c>
      <c r="F580" s="17">
        <v>0</v>
      </c>
      <c r="G580" s="17">
        <v>0</v>
      </c>
      <c r="H580" s="17">
        <v>10</v>
      </c>
      <c r="I580" s="17">
        <v>0</v>
      </c>
      <c r="J580" s="17">
        <v>0</v>
      </c>
      <c r="K580" s="17">
        <v>0</v>
      </c>
      <c r="L580" s="17">
        <v>0</v>
      </c>
      <c r="M580" s="17">
        <v>80</v>
      </c>
      <c r="N580" s="17">
        <v>0</v>
      </c>
      <c r="O580" s="17">
        <v>0</v>
      </c>
      <c r="P580" s="17">
        <v>0</v>
      </c>
      <c r="Q580" s="17">
        <v>0</v>
      </c>
      <c r="R580" s="17">
        <v>0</v>
      </c>
      <c r="S580" s="17">
        <v>0</v>
      </c>
      <c r="T580" s="17">
        <v>0</v>
      </c>
      <c r="U580" s="17">
        <v>0</v>
      </c>
      <c r="V580" s="17">
        <v>0</v>
      </c>
      <c r="W580" s="17">
        <v>0</v>
      </c>
      <c r="X580" s="17">
        <v>0</v>
      </c>
      <c r="Y580" s="17">
        <v>0</v>
      </c>
      <c r="Z580" s="17">
        <v>0</v>
      </c>
      <c r="AA580" s="17">
        <v>0</v>
      </c>
      <c r="AB580" s="17">
        <v>0</v>
      </c>
      <c r="AC580" s="50">
        <v>91</v>
      </c>
      <c r="AD580" s="50" t="s">
        <v>3</v>
      </c>
      <c r="AE580" s="43">
        <f t="shared" ref="AE580:AE643" si="9">SUM(C580:AB580)</f>
        <v>100</v>
      </c>
    </row>
    <row r="581" spans="1:36" x14ac:dyDescent="0.25">
      <c r="A581" s="129"/>
      <c r="B581" s="49" t="s">
        <v>419</v>
      </c>
      <c r="C581" s="17">
        <v>0</v>
      </c>
      <c r="D581" s="17">
        <v>9.83</v>
      </c>
      <c r="E581" s="17">
        <v>0</v>
      </c>
      <c r="F581" s="17">
        <v>0</v>
      </c>
      <c r="G581" s="17">
        <v>0</v>
      </c>
      <c r="H581" s="17">
        <v>9.83</v>
      </c>
      <c r="I581" s="17">
        <v>0</v>
      </c>
      <c r="J581" s="17">
        <v>0</v>
      </c>
      <c r="K581" s="17">
        <v>0</v>
      </c>
      <c r="L581" s="17">
        <v>1.7</v>
      </c>
      <c r="M581" s="17">
        <v>78.64</v>
      </c>
      <c r="N581" s="17">
        <v>0</v>
      </c>
      <c r="O581" s="17">
        <v>0</v>
      </c>
      <c r="P581" s="17">
        <v>0</v>
      </c>
      <c r="Q581" s="17">
        <v>0</v>
      </c>
      <c r="R581" s="17">
        <v>0</v>
      </c>
      <c r="S581" s="17">
        <v>0</v>
      </c>
      <c r="T581" s="17">
        <v>0</v>
      </c>
      <c r="U581" s="17">
        <v>0</v>
      </c>
      <c r="V581" s="17">
        <v>0</v>
      </c>
      <c r="W581" s="17">
        <v>0</v>
      </c>
      <c r="X581" s="17">
        <v>0</v>
      </c>
      <c r="Y581" s="17">
        <v>0</v>
      </c>
      <c r="Z581" s="17">
        <v>0</v>
      </c>
      <c r="AA581" s="17">
        <v>0</v>
      </c>
      <c r="AB581" s="17">
        <v>0</v>
      </c>
      <c r="AC581" s="50">
        <v>83</v>
      </c>
      <c r="AD581" s="50" t="s">
        <v>3</v>
      </c>
      <c r="AE581" s="43">
        <f t="shared" si="9"/>
        <v>100</v>
      </c>
    </row>
    <row r="582" spans="1:36" x14ac:dyDescent="0.25">
      <c r="A582" s="129"/>
      <c r="B582" s="49" t="s">
        <v>420</v>
      </c>
      <c r="C582" s="17">
        <v>0</v>
      </c>
      <c r="D582" s="17">
        <v>9.6999999999999993</v>
      </c>
      <c r="E582" s="17">
        <v>0</v>
      </c>
      <c r="F582" s="17">
        <v>0</v>
      </c>
      <c r="G582" s="17">
        <v>0</v>
      </c>
      <c r="H582" s="17">
        <v>9.6999999999999993</v>
      </c>
      <c r="I582" s="17">
        <v>0</v>
      </c>
      <c r="J582" s="17">
        <v>0</v>
      </c>
      <c r="K582" s="17">
        <v>0</v>
      </c>
      <c r="L582" s="17">
        <v>3</v>
      </c>
      <c r="M582" s="17">
        <v>77.599999999999994</v>
      </c>
      <c r="N582" s="17">
        <v>0</v>
      </c>
      <c r="O582" s="17">
        <v>0</v>
      </c>
      <c r="P582" s="17">
        <v>0</v>
      </c>
      <c r="Q582" s="17">
        <v>0</v>
      </c>
      <c r="R582" s="17">
        <v>0</v>
      </c>
      <c r="S582" s="17">
        <v>0</v>
      </c>
      <c r="T582" s="17">
        <v>0</v>
      </c>
      <c r="U582" s="17">
        <v>0</v>
      </c>
      <c r="V582" s="17">
        <v>0</v>
      </c>
      <c r="W582" s="17">
        <v>0</v>
      </c>
      <c r="X582" s="17">
        <v>0</v>
      </c>
      <c r="Y582" s="17">
        <v>0</v>
      </c>
      <c r="Z582" s="17">
        <v>0</v>
      </c>
      <c r="AA582" s="17">
        <v>0</v>
      </c>
      <c r="AB582" s="17">
        <v>0</v>
      </c>
      <c r="AC582" s="50">
        <v>76</v>
      </c>
      <c r="AD582" s="77" t="s">
        <v>3</v>
      </c>
      <c r="AE582" s="43">
        <f t="shared" si="9"/>
        <v>100</v>
      </c>
    </row>
    <row r="583" spans="1:36" x14ac:dyDescent="0.25">
      <c r="A583" s="129"/>
      <c r="B583" s="49" t="s">
        <v>421</v>
      </c>
      <c r="C583" s="17">
        <v>0</v>
      </c>
      <c r="D583" s="17">
        <v>13</v>
      </c>
      <c r="E583" s="17">
        <v>0</v>
      </c>
      <c r="F583" s="17">
        <v>0</v>
      </c>
      <c r="G583" s="17">
        <v>0</v>
      </c>
      <c r="H583" s="17">
        <v>7</v>
      </c>
      <c r="I583" s="17">
        <v>0</v>
      </c>
      <c r="J583" s="17">
        <v>0</v>
      </c>
      <c r="K583" s="17">
        <v>0</v>
      </c>
      <c r="L583" s="17">
        <v>0</v>
      </c>
      <c r="M583" s="17">
        <v>80</v>
      </c>
      <c r="N583" s="17">
        <v>0</v>
      </c>
      <c r="O583" s="17">
        <v>0</v>
      </c>
      <c r="P583" s="17">
        <v>0</v>
      </c>
      <c r="Q583" s="17">
        <v>0</v>
      </c>
      <c r="R583" s="17">
        <v>0</v>
      </c>
      <c r="S583" s="17">
        <v>0</v>
      </c>
      <c r="T583" s="17">
        <v>0</v>
      </c>
      <c r="U583" s="17">
        <v>0</v>
      </c>
      <c r="V583" s="17">
        <v>0</v>
      </c>
      <c r="W583" s="17">
        <v>0</v>
      </c>
      <c r="X583" s="17">
        <v>0</v>
      </c>
      <c r="Y583" s="17">
        <v>0</v>
      </c>
      <c r="Z583" s="17">
        <v>0</v>
      </c>
      <c r="AA583" s="17">
        <v>0</v>
      </c>
      <c r="AB583" s="17">
        <v>0</v>
      </c>
      <c r="AC583" s="50">
        <v>57</v>
      </c>
      <c r="AD583" s="50" t="s">
        <v>3</v>
      </c>
      <c r="AE583" s="43">
        <f t="shared" si="9"/>
        <v>100</v>
      </c>
    </row>
    <row r="584" spans="1:36" x14ac:dyDescent="0.25">
      <c r="A584" s="129"/>
      <c r="B584" s="49" t="s">
        <v>422</v>
      </c>
      <c r="C584" s="17">
        <v>0</v>
      </c>
      <c r="D584" s="17">
        <v>12.78</v>
      </c>
      <c r="E584" s="17">
        <v>0</v>
      </c>
      <c r="F584" s="17">
        <v>0</v>
      </c>
      <c r="G584" s="17">
        <v>0</v>
      </c>
      <c r="H584" s="17">
        <v>6.88</v>
      </c>
      <c r="I584" s="17">
        <v>0</v>
      </c>
      <c r="J584" s="17">
        <v>0</v>
      </c>
      <c r="K584" s="17">
        <v>0</v>
      </c>
      <c r="L584" s="17">
        <v>1.7</v>
      </c>
      <c r="M584" s="17">
        <v>78.64</v>
      </c>
      <c r="N584" s="17">
        <v>0</v>
      </c>
      <c r="O584" s="17">
        <v>0</v>
      </c>
      <c r="P584" s="17">
        <v>0</v>
      </c>
      <c r="Q584" s="17">
        <v>0</v>
      </c>
      <c r="R584" s="17">
        <v>0</v>
      </c>
      <c r="S584" s="17">
        <v>0</v>
      </c>
      <c r="T584" s="17">
        <v>0</v>
      </c>
      <c r="U584" s="17">
        <v>0</v>
      </c>
      <c r="V584" s="17">
        <v>0</v>
      </c>
      <c r="W584" s="17">
        <v>0</v>
      </c>
      <c r="X584" s="17">
        <v>0</v>
      </c>
      <c r="Y584" s="17">
        <v>0</v>
      </c>
      <c r="Z584" s="17">
        <v>0</v>
      </c>
      <c r="AA584" s="17">
        <v>0</v>
      </c>
      <c r="AB584" s="17">
        <v>0</v>
      </c>
      <c r="AC584" s="50">
        <v>52</v>
      </c>
      <c r="AD584" s="50" t="s">
        <v>3</v>
      </c>
      <c r="AE584" s="43">
        <f t="shared" si="9"/>
        <v>100</v>
      </c>
    </row>
    <row r="585" spans="1:36" s="1" customFormat="1" x14ac:dyDescent="0.25">
      <c r="A585" s="129"/>
      <c r="B585" s="51" t="s">
        <v>423</v>
      </c>
      <c r="C585" s="1">
        <v>0</v>
      </c>
      <c r="D585" s="1">
        <v>12.61</v>
      </c>
      <c r="E585" s="1">
        <v>0</v>
      </c>
      <c r="F585" s="1">
        <v>0</v>
      </c>
      <c r="G585" s="1">
        <v>0</v>
      </c>
      <c r="H585" s="1">
        <v>6.79</v>
      </c>
      <c r="I585" s="1">
        <v>0</v>
      </c>
      <c r="J585" s="1">
        <v>0</v>
      </c>
      <c r="K585" s="1">
        <v>0</v>
      </c>
      <c r="L585" s="1">
        <v>3</v>
      </c>
      <c r="M585" s="1">
        <v>77.599999999999994</v>
      </c>
      <c r="N585" s="1">
        <v>0</v>
      </c>
      <c r="O585" s="1">
        <v>0</v>
      </c>
      <c r="P585" s="1">
        <v>0</v>
      </c>
      <c r="Q585" s="1">
        <v>0</v>
      </c>
      <c r="R585" s="1">
        <v>0</v>
      </c>
      <c r="S585" s="1">
        <v>0</v>
      </c>
      <c r="T585" s="1">
        <v>0</v>
      </c>
      <c r="U585" s="1">
        <v>0</v>
      </c>
      <c r="V585" s="1">
        <v>0</v>
      </c>
      <c r="W585" s="1">
        <v>0</v>
      </c>
      <c r="X585" s="1">
        <v>0</v>
      </c>
      <c r="Y585" s="1">
        <v>0</v>
      </c>
      <c r="Z585" s="1">
        <v>0</v>
      </c>
      <c r="AA585" s="1">
        <v>0</v>
      </c>
      <c r="AB585" s="1">
        <v>0</v>
      </c>
      <c r="AC585" s="52">
        <v>28</v>
      </c>
      <c r="AD585" s="77" t="s">
        <v>3</v>
      </c>
      <c r="AE585" s="43">
        <f t="shared" si="9"/>
        <v>100</v>
      </c>
      <c r="AI585" s="46"/>
      <c r="AJ585" s="47"/>
    </row>
    <row r="586" spans="1:36" x14ac:dyDescent="0.25">
      <c r="A586" s="129" t="s">
        <v>425</v>
      </c>
      <c r="C586" s="17">
        <v>0</v>
      </c>
      <c r="D586" s="17">
        <f>100-H586</f>
        <v>100</v>
      </c>
      <c r="E586" s="17">
        <v>0</v>
      </c>
      <c r="F586" s="17">
        <v>0</v>
      </c>
      <c r="G586" s="17">
        <v>0</v>
      </c>
      <c r="H586" s="17">
        <v>0</v>
      </c>
      <c r="I586" s="17">
        <v>0</v>
      </c>
      <c r="J586" s="17">
        <v>0</v>
      </c>
      <c r="K586" s="17">
        <v>0</v>
      </c>
      <c r="L586" s="17">
        <v>0</v>
      </c>
      <c r="M586" s="17">
        <v>0</v>
      </c>
      <c r="N586" s="17">
        <v>0</v>
      </c>
      <c r="O586" s="17">
        <v>0</v>
      </c>
      <c r="P586" s="17">
        <v>0</v>
      </c>
      <c r="Q586" s="17">
        <v>0</v>
      </c>
      <c r="R586" s="17">
        <v>0</v>
      </c>
      <c r="S586" s="17">
        <v>0</v>
      </c>
      <c r="T586" s="17">
        <v>0</v>
      </c>
      <c r="U586" s="17">
        <v>0</v>
      </c>
      <c r="V586" s="17">
        <v>0</v>
      </c>
      <c r="W586" s="17">
        <v>0</v>
      </c>
      <c r="X586" s="17">
        <v>0</v>
      </c>
      <c r="Y586" s="17">
        <v>0</v>
      </c>
      <c r="Z586" s="17">
        <v>0</v>
      </c>
      <c r="AA586" s="17">
        <v>0</v>
      </c>
      <c r="AB586" s="17">
        <v>0</v>
      </c>
      <c r="AC586" s="50">
        <v>0</v>
      </c>
      <c r="AD586" s="77" t="s">
        <v>3</v>
      </c>
      <c r="AE586" s="43">
        <f t="shared" si="9"/>
        <v>100</v>
      </c>
      <c r="AF586" s="17" t="s">
        <v>541</v>
      </c>
      <c r="AH586" s="17" t="s">
        <v>505</v>
      </c>
      <c r="AI586" s="43" t="s">
        <v>510</v>
      </c>
    </row>
    <row r="587" spans="1:36" x14ac:dyDescent="0.25">
      <c r="A587" s="129"/>
      <c r="C587" s="17">
        <v>0</v>
      </c>
      <c r="D587" s="17">
        <f t="shared" ref="D587:D593" si="10">100-H587</f>
        <v>92</v>
      </c>
      <c r="E587" s="17">
        <v>0</v>
      </c>
      <c r="F587" s="17">
        <v>0</v>
      </c>
      <c r="G587" s="17">
        <v>0</v>
      </c>
      <c r="H587" s="17">
        <v>8</v>
      </c>
      <c r="I587" s="17">
        <v>0</v>
      </c>
      <c r="J587" s="17">
        <v>0</v>
      </c>
      <c r="K587" s="17">
        <v>0</v>
      </c>
      <c r="L587" s="17">
        <v>0</v>
      </c>
      <c r="M587" s="17">
        <v>0</v>
      </c>
      <c r="N587" s="17">
        <v>0</v>
      </c>
      <c r="O587" s="17">
        <v>0</v>
      </c>
      <c r="P587" s="17">
        <v>0</v>
      </c>
      <c r="Q587" s="17">
        <v>0</v>
      </c>
      <c r="R587" s="17">
        <v>0</v>
      </c>
      <c r="S587" s="17">
        <v>0</v>
      </c>
      <c r="T587" s="17">
        <v>0</v>
      </c>
      <c r="U587" s="17">
        <v>0</v>
      </c>
      <c r="V587" s="17">
        <v>0</v>
      </c>
      <c r="W587" s="17">
        <v>0</v>
      </c>
      <c r="X587" s="17">
        <v>0</v>
      </c>
      <c r="Y587" s="17">
        <v>0</v>
      </c>
      <c r="Z587" s="17">
        <v>0</v>
      </c>
      <c r="AA587" s="17">
        <v>0</v>
      </c>
      <c r="AB587" s="17">
        <v>0</v>
      </c>
      <c r="AC587" s="50">
        <v>4</v>
      </c>
      <c r="AD587" s="77" t="s">
        <v>3</v>
      </c>
      <c r="AE587" s="43">
        <f t="shared" si="9"/>
        <v>100</v>
      </c>
    </row>
    <row r="588" spans="1:36" x14ac:dyDescent="0.25">
      <c r="A588" s="129"/>
      <c r="C588" s="17">
        <v>0</v>
      </c>
      <c r="D588" s="17">
        <f t="shared" si="10"/>
        <v>87</v>
      </c>
      <c r="E588" s="17">
        <v>0</v>
      </c>
      <c r="F588" s="17">
        <v>0</v>
      </c>
      <c r="G588" s="17">
        <v>0</v>
      </c>
      <c r="H588" s="17">
        <v>13</v>
      </c>
      <c r="I588" s="17">
        <v>0</v>
      </c>
      <c r="J588" s="17">
        <v>0</v>
      </c>
      <c r="K588" s="17">
        <v>0</v>
      </c>
      <c r="L588" s="17">
        <v>0</v>
      </c>
      <c r="M588" s="17">
        <v>0</v>
      </c>
      <c r="N588" s="17">
        <v>0</v>
      </c>
      <c r="O588" s="17">
        <v>0</v>
      </c>
      <c r="P588" s="17">
        <v>0</v>
      </c>
      <c r="Q588" s="17">
        <v>0</v>
      </c>
      <c r="R588" s="17">
        <v>0</v>
      </c>
      <c r="S588" s="17">
        <v>0</v>
      </c>
      <c r="T588" s="17">
        <v>0</v>
      </c>
      <c r="U588" s="17">
        <v>0</v>
      </c>
      <c r="V588" s="17">
        <v>0</v>
      </c>
      <c r="W588" s="17">
        <v>0</v>
      </c>
      <c r="X588" s="17">
        <v>0</v>
      </c>
      <c r="Y588" s="17">
        <v>0</v>
      </c>
      <c r="Z588" s="17">
        <v>0</v>
      </c>
      <c r="AA588" s="17">
        <v>0</v>
      </c>
      <c r="AB588" s="17">
        <v>0</v>
      </c>
      <c r="AC588" s="50">
        <v>11</v>
      </c>
      <c r="AD588" s="77" t="s">
        <v>3</v>
      </c>
      <c r="AE588" s="43">
        <f t="shared" si="9"/>
        <v>100</v>
      </c>
    </row>
    <row r="589" spans="1:36" x14ac:dyDescent="0.25">
      <c r="A589" s="129"/>
      <c r="C589" s="17">
        <v>0</v>
      </c>
      <c r="D589" s="17">
        <f t="shared" si="10"/>
        <v>82</v>
      </c>
      <c r="E589" s="17">
        <v>0</v>
      </c>
      <c r="F589" s="17">
        <v>0</v>
      </c>
      <c r="G589" s="17">
        <v>0</v>
      </c>
      <c r="H589" s="17">
        <v>18</v>
      </c>
      <c r="I589" s="17">
        <v>0</v>
      </c>
      <c r="J589" s="17">
        <v>0</v>
      </c>
      <c r="K589" s="17">
        <v>0</v>
      </c>
      <c r="L589" s="17">
        <v>0</v>
      </c>
      <c r="M589" s="17">
        <v>0</v>
      </c>
      <c r="N589" s="17">
        <v>0</v>
      </c>
      <c r="O589" s="17">
        <v>0</v>
      </c>
      <c r="P589" s="17">
        <v>0</v>
      </c>
      <c r="Q589" s="17">
        <v>0</v>
      </c>
      <c r="R589" s="17">
        <v>0</v>
      </c>
      <c r="S589" s="17">
        <v>0</v>
      </c>
      <c r="T589" s="17">
        <v>0</v>
      </c>
      <c r="U589" s="17">
        <v>0</v>
      </c>
      <c r="V589" s="17">
        <v>0</v>
      </c>
      <c r="W589" s="17">
        <v>0</v>
      </c>
      <c r="X589" s="17">
        <v>0</v>
      </c>
      <c r="Y589" s="17">
        <v>0</v>
      </c>
      <c r="Z589" s="17">
        <v>0</v>
      </c>
      <c r="AA589" s="17">
        <v>0</v>
      </c>
      <c r="AB589" s="17">
        <v>0</v>
      </c>
      <c r="AC589" s="50">
        <v>15</v>
      </c>
      <c r="AD589" s="77" t="s">
        <v>3</v>
      </c>
      <c r="AE589" s="43">
        <f t="shared" si="9"/>
        <v>100</v>
      </c>
    </row>
    <row r="590" spans="1:36" x14ac:dyDescent="0.25">
      <c r="A590" s="129"/>
      <c r="C590" s="17">
        <v>0</v>
      </c>
      <c r="D590" s="17">
        <f t="shared" si="10"/>
        <v>77</v>
      </c>
      <c r="E590" s="17">
        <v>0</v>
      </c>
      <c r="F590" s="17">
        <v>0</v>
      </c>
      <c r="G590" s="17">
        <v>0</v>
      </c>
      <c r="H590" s="17">
        <v>23</v>
      </c>
      <c r="I590" s="17">
        <v>0</v>
      </c>
      <c r="J590" s="17">
        <v>0</v>
      </c>
      <c r="K590" s="17">
        <v>0</v>
      </c>
      <c r="L590" s="17">
        <v>0</v>
      </c>
      <c r="M590" s="17">
        <v>0</v>
      </c>
      <c r="N590" s="17">
        <v>0</v>
      </c>
      <c r="O590" s="17">
        <v>0</v>
      </c>
      <c r="P590" s="17">
        <v>0</v>
      </c>
      <c r="Q590" s="17">
        <v>0</v>
      </c>
      <c r="R590" s="17">
        <v>0</v>
      </c>
      <c r="S590" s="17">
        <v>0</v>
      </c>
      <c r="T590" s="17">
        <v>0</v>
      </c>
      <c r="U590" s="17">
        <v>0</v>
      </c>
      <c r="V590" s="17">
        <v>0</v>
      </c>
      <c r="W590" s="17">
        <v>0</v>
      </c>
      <c r="X590" s="17">
        <v>0</v>
      </c>
      <c r="Y590" s="17">
        <v>0</v>
      </c>
      <c r="Z590" s="17">
        <v>0</v>
      </c>
      <c r="AA590" s="17">
        <v>0</v>
      </c>
      <c r="AB590" s="17">
        <v>0</v>
      </c>
      <c r="AC590" s="50">
        <v>22</v>
      </c>
      <c r="AD590" s="77" t="s">
        <v>3</v>
      </c>
      <c r="AE590" s="43">
        <f t="shared" si="9"/>
        <v>100</v>
      </c>
    </row>
    <row r="591" spans="1:36" x14ac:dyDescent="0.25">
      <c r="A591" s="129"/>
      <c r="C591" s="17">
        <v>0</v>
      </c>
      <c r="D591" s="17">
        <f t="shared" si="10"/>
        <v>72</v>
      </c>
      <c r="E591" s="17">
        <v>0</v>
      </c>
      <c r="F591" s="17">
        <v>0</v>
      </c>
      <c r="G591" s="17">
        <v>0</v>
      </c>
      <c r="H591" s="17">
        <v>28</v>
      </c>
      <c r="I591" s="17">
        <v>0</v>
      </c>
      <c r="J591" s="17">
        <v>0</v>
      </c>
      <c r="K591" s="17">
        <v>0</v>
      </c>
      <c r="L591" s="17">
        <v>0</v>
      </c>
      <c r="M591" s="17">
        <v>0</v>
      </c>
      <c r="N591" s="17">
        <v>0</v>
      </c>
      <c r="O591" s="17">
        <v>0</v>
      </c>
      <c r="P591" s="17">
        <v>0</v>
      </c>
      <c r="Q591" s="17">
        <v>0</v>
      </c>
      <c r="R591" s="17">
        <v>0</v>
      </c>
      <c r="S591" s="17">
        <v>0</v>
      </c>
      <c r="T591" s="17">
        <v>0</v>
      </c>
      <c r="U591" s="17">
        <v>0</v>
      </c>
      <c r="V591" s="17">
        <v>0</v>
      </c>
      <c r="W591" s="17">
        <v>0</v>
      </c>
      <c r="X591" s="17">
        <v>0</v>
      </c>
      <c r="Y591" s="17">
        <v>0</v>
      </c>
      <c r="Z591" s="17">
        <v>0</v>
      </c>
      <c r="AA591" s="17">
        <v>0</v>
      </c>
      <c r="AB591" s="17">
        <v>0</v>
      </c>
      <c r="AC591" s="50">
        <v>35</v>
      </c>
      <c r="AD591" s="77" t="s">
        <v>3</v>
      </c>
      <c r="AE591" s="43">
        <f t="shared" si="9"/>
        <v>100</v>
      </c>
    </row>
    <row r="592" spans="1:36" x14ac:dyDescent="0.25">
      <c r="A592" s="129"/>
      <c r="C592" s="17">
        <v>0</v>
      </c>
      <c r="D592" s="17">
        <f t="shared" si="10"/>
        <v>67</v>
      </c>
      <c r="E592" s="17">
        <v>0</v>
      </c>
      <c r="F592" s="17">
        <v>0</v>
      </c>
      <c r="G592" s="17">
        <v>0</v>
      </c>
      <c r="H592" s="17">
        <v>33</v>
      </c>
      <c r="I592" s="17">
        <v>0</v>
      </c>
      <c r="J592" s="17">
        <v>0</v>
      </c>
      <c r="K592" s="17">
        <v>0</v>
      </c>
      <c r="L592" s="17">
        <v>0</v>
      </c>
      <c r="M592" s="17">
        <v>0</v>
      </c>
      <c r="N592" s="17">
        <v>0</v>
      </c>
      <c r="O592" s="17">
        <v>0</v>
      </c>
      <c r="P592" s="17">
        <v>0</v>
      </c>
      <c r="Q592" s="17">
        <v>0</v>
      </c>
      <c r="R592" s="17">
        <v>0</v>
      </c>
      <c r="S592" s="17">
        <v>0</v>
      </c>
      <c r="T592" s="17">
        <v>0</v>
      </c>
      <c r="U592" s="17">
        <v>0</v>
      </c>
      <c r="V592" s="17">
        <v>0</v>
      </c>
      <c r="W592" s="17">
        <v>0</v>
      </c>
      <c r="X592" s="17">
        <v>0</v>
      </c>
      <c r="Y592" s="17">
        <v>0</v>
      </c>
      <c r="Z592" s="17">
        <v>0</v>
      </c>
      <c r="AA592" s="17">
        <v>0</v>
      </c>
      <c r="AB592" s="17">
        <v>0</v>
      </c>
      <c r="AC592" s="50">
        <v>40</v>
      </c>
      <c r="AD592" s="77" t="s">
        <v>3</v>
      </c>
      <c r="AE592" s="43">
        <f t="shared" si="9"/>
        <v>100</v>
      </c>
    </row>
    <row r="593" spans="1:36" s="1" customFormat="1" x14ac:dyDescent="0.25">
      <c r="A593" s="129"/>
      <c r="B593" s="51"/>
      <c r="C593" s="1">
        <v>0</v>
      </c>
      <c r="D593" s="1">
        <f t="shared" si="10"/>
        <v>62</v>
      </c>
      <c r="E593" s="1">
        <v>0</v>
      </c>
      <c r="F593" s="1">
        <v>0</v>
      </c>
      <c r="G593" s="1">
        <v>0</v>
      </c>
      <c r="H593" s="1">
        <v>38</v>
      </c>
      <c r="I593" s="1">
        <v>0</v>
      </c>
      <c r="J593" s="1">
        <v>0</v>
      </c>
      <c r="K593" s="1">
        <v>0</v>
      </c>
      <c r="L593" s="1">
        <v>0</v>
      </c>
      <c r="M593" s="1">
        <v>0</v>
      </c>
      <c r="N593" s="1">
        <v>0</v>
      </c>
      <c r="O593" s="1">
        <v>0</v>
      </c>
      <c r="P593" s="1">
        <v>0</v>
      </c>
      <c r="Q593" s="1">
        <v>0</v>
      </c>
      <c r="R593" s="1">
        <v>0</v>
      </c>
      <c r="S593" s="1">
        <v>0</v>
      </c>
      <c r="T593" s="1">
        <v>0</v>
      </c>
      <c r="U593" s="1">
        <v>0</v>
      </c>
      <c r="V593" s="1">
        <v>0</v>
      </c>
      <c r="W593" s="1">
        <v>0</v>
      </c>
      <c r="X593" s="1">
        <v>0</v>
      </c>
      <c r="Y593" s="1">
        <v>0</v>
      </c>
      <c r="Z593" s="1">
        <v>0</v>
      </c>
      <c r="AA593" s="1">
        <v>0</v>
      </c>
      <c r="AB593" s="1">
        <v>0</v>
      </c>
      <c r="AC593" s="52">
        <v>40</v>
      </c>
      <c r="AD593" s="77" t="s">
        <v>3</v>
      </c>
      <c r="AE593" s="43">
        <f t="shared" si="9"/>
        <v>100</v>
      </c>
      <c r="AI593" s="46"/>
      <c r="AJ593" s="47"/>
    </row>
    <row r="594" spans="1:36" ht="31.5" x14ac:dyDescent="0.25">
      <c r="A594" s="129" t="s">
        <v>432</v>
      </c>
      <c r="B594" s="49" t="s">
        <v>426</v>
      </c>
      <c r="C594" s="17">
        <v>0</v>
      </c>
      <c r="D594" s="17">
        <v>6.73</v>
      </c>
      <c r="E594" s="17">
        <v>21.77</v>
      </c>
      <c r="F594" s="17">
        <v>0</v>
      </c>
      <c r="G594" s="17">
        <v>0</v>
      </c>
      <c r="H594" s="17">
        <v>0</v>
      </c>
      <c r="I594" s="17">
        <v>0</v>
      </c>
      <c r="J594" s="17">
        <v>0</v>
      </c>
      <c r="K594" s="17">
        <v>22.66</v>
      </c>
      <c r="L594" s="17">
        <v>1.72</v>
      </c>
      <c r="M594" s="17">
        <v>47.12</v>
      </c>
      <c r="N594" s="17">
        <v>0</v>
      </c>
      <c r="O594" s="17">
        <v>0</v>
      </c>
      <c r="P594" s="17">
        <v>0</v>
      </c>
      <c r="Q594" s="17">
        <v>0</v>
      </c>
      <c r="R594" s="17">
        <v>0</v>
      </c>
      <c r="S594" s="17">
        <v>0</v>
      </c>
      <c r="T594" s="17">
        <v>0</v>
      </c>
      <c r="U594" s="17">
        <v>0</v>
      </c>
      <c r="V594" s="17">
        <v>0</v>
      </c>
      <c r="W594" s="17">
        <v>0</v>
      </c>
      <c r="X594" s="17">
        <v>0</v>
      </c>
      <c r="Y594" s="17">
        <v>0</v>
      </c>
      <c r="Z594" s="17">
        <v>0</v>
      </c>
      <c r="AA594" s="17">
        <v>0</v>
      </c>
      <c r="AB594" s="17">
        <v>0</v>
      </c>
      <c r="AC594" s="50">
        <v>48.5</v>
      </c>
      <c r="AD594" s="50" t="s">
        <v>3</v>
      </c>
      <c r="AE594" s="43">
        <f t="shared" si="9"/>
        <v>100</v>
      </c>
      <c r="AF594" s="17" t="s">
        <v>506</v>
      </c>
      <c r="AG594" s="53" t="s">
        <v>542</v>
      </c>
      <c r="AI594" s="43" t="s">
        <v>510</v>
      </c>
    </row>
    <row r="595" spans="1:36" x14ac:dyDescent="0.25">
      <c r="A595" s="129"/>
      <c r="B595" s="49" t="s">
        <v>427</v>
      </c>
      <c r="C595" s="17">
        <v>0</v>
      </c>
      <c r="D595" s="17">
        <v>6.73</v>
      </c>
      <c r="E595" s="17">
        <v>16.77</v>
      </c>
      <c r="F595" s="17">
        <v>0</v>
      </c>
      <c r="G595" s="17">
        <v>0</v>
      </c>
      <c r="H595" s="17">
        <v>0</v>
      </c>
      <c r="I595" s="17">
        <v>0</v>
      </c>
      <c r="J595" s="17">
        <v>5</v>
      </c>
      <c r="K595" s="17">
        <v>22.66</v>
      </c>
      <c r="L595" s="17">
        <v>1.72</v>
      </c>
      <c r="M595" s="17">
        <v>47.12</v>
      </c>
      <c r="N595" s="17">
        <v>0</v>
      </c>
      <c r="O595" s="17">
        <v>0</v>
      </c>
      <c r="P595" s="17">
        <v>0</v>
      </c>
      <c r="Q595" s="17">
        <v>0</v>
      </c>
      <c r="R595" s="17">
        <v>0</v>
      </c>
      <c r="S595" s="17">
        <v>0</v>
      </c>
      <c r="T595" s="17">
        <v>0</v>
      </c>
      <c r="U595" s="17">
        <v>0</v>
      </c>
      <c r="V595" s="17">
        <v>0</v>
      </c>
      <c r="W595" s="17">
        <v>0</v>
      </c>
      <c r="X595" s="17">
        <v>0</v>
      </c>
      <c r="Y595" s="17">
        <v>0</v>
      </c>
      <c r="Z595" s="17">
        <v>0</v>
      </c>
      <c r="AA595" s="17">
        <v>0</v>
      </c>
      <c r="AB595" s="17">
        <v>0</v>
      </c>
      <c r="AC595" s="50">
        <v>38</v>
      </c>
      <c r="AD595" s="50" t="s">
        <v>3</v>
      </c>
      <c r="AE595" s="43">
        <f t="shared" si="9"/>
        <v>100</v>
      </c>
    </row>
    <row r="596" spans="1:36" x14ac:dyDescent="0.25">
      <c r="A596" s="129"/>
      <c r="B596" s="49" t="s">
        <v>428</v>
      </c>
      <c r="C596" s="17">
        <v>0</v>
      </c>
      <c r="D596" s="17">
        <v>6.73</v>
      </c>
      <c r="E596" s="17">
        <v>11.77</v>
      </c>
      <c r="F596" s="17">
        <v>0</v>
      </c>
      <c r="G596" s="17">
        <v>0</v>
      </c>
      <c r="H596" s="17">
        <v>0</v>
      </c>
      <c r="I596" s="17">
        <v>0</v>
      </c>
      <c r="J596" s="17">
        <v>10</v>
      </c>
      <c r="K596" s="17">
        <v>22.66</v>
      </c>
      <c r="L596" s="17">
        <v>1.72</v>
      </c>
      <c r="M596" s="17">
        <v>47.12</v>
      </c>
      <c r="N596" s="17">
        <v>0</v>
      </c>
      <c r="O596" s="17">
        <v>0</v>
      </c>
      <c r="P596" s="17">
        <v>0</v>
      </c>
      <c r="Q596" s="17">
        <v>0</v>
      </c>
      <c r="R596" s="17">
        <v>0</v>
      </c>
      <c r="S596" s="17">
        <v>0</v>
      </c>
      <c r="T596" s="17">
        <v>0</v>
      </c>
      <c r="U596" s="17">
        <v>0</v>
      </c>
      <c r="V596" s="17">
        <v>0</v>
      </c>
      <c r="W596" s="17">
        <v>0</v>
      </c>
      <c r="X596" s="17">
        <v>0</v>
      </c>
      <c r="Y596" s="17">
        <v>0</v>
      </c>
      <c r="Z596" s="17">
        <v>0</v>
      </c>
      <c r="AA596" s="17">
        <v>0</v>
      </c>
      <c r="AB596" s="17">
        <v>0</v>
      </c>
      <c r="AC596" s="50">
        <v>38</v>
      </c>
      <c r="AD596" s="50" t="s">
        <v>3</v>
      </c>
      <c r="AE596" s="43">
        <f t="shared" si="9"/>
        <v>100</v>
      </c>
    </row>
    <row r="597" spans="1:36" x14ac:dyDescent="0.25">
      <c r="A597" s="129"/>
      <c r="B597" s="49" t="s">
        <v>429</v>
      </c>
      <c r="C597" s="17">
        <v>0</v>
      </c>
      <c r="D597" s="17">
        <v>6.73</v>
      </c>
      <c r="E597" s="17">
        <v>16.77</v>
      </c>
      <c r="F597" s="17">
        <v>0</v>
      </c>
      <c r="G597" s="17">
        <v>0</v>
      </c>
      <c r="H597" s="17">
        <v>0</v>
      </c>
      <c r="I597" s="17">
        <v>0</v>
      </c>
      <c r="J597" s="17">
        <v>0</v>
      </c>
      <c r="K597" s="17">
        <v>22.66</v>
      </c>
      <c r="L597" s="17">
        <v>1.72</v>
      </c>
      <c r="M597" s="17">
        <v>47.12</v>
      </c>
      <c r="N597" s="17">
        <v>0</v>
      </c>
      <c r="O597" s="17">
        <v>0</v>
      </c>
      <c r="P597" s="17">
        <v>0</v>
      </c>
      <c r="Q597" s="17">
        <v>0</v>
      </c>
      <c r="R597" s="17">
        <v>0</v>
      </c>
      <c r="S597" s="17">
        <v>0</v>
      </c>
      <c r="T597" s="17">
        <v>0</v>
      </c>
      <c r="U597" s="17">
        <v>0</v>
      </c>
      <c r="V597" s="17">
        <v>0</v>
      </c>
      <c r="W597" s="17">
        <v>0</v>
      </c>
      <c r="X597" s="17">
        <v>5</v>
      </c>
      <c r="Y597" s="17">
        <v>0</v>
      </c>
      <c r="Z597" s="17">
        <v>0</v>
      </c>
      <c r="AA597" s="17">
        <v>0</v>
      </c>
      <c r="AB597" s="17">
        <v>0</v>
      </c>
      <c r="AC597" s="50">
        <v>37</v>
      </c>
      <c r="AD597" s="50" t="s">
        <v>3</v>
      </c>
      <c r="AE597" s="43">
        <f t="shared" si="9"/>
        <v>100</v>
      </c>
    </row>
    <row r="598" spans="1:36" x14ac:dyDescent="0.25">
      <c r="A598" s="129"/>
      <c r="B598" s="49" t="s">
        <v>430</v>
      </c>
      <c r="C598" s="17">
        <v>0</v>
      </c>
      <c r="D598" s="17">
        <v>6.73</v>
      </c>
      <c r="E598" s="17">
        <v>11.77</v>
      </c>
      <c r="F598" s="17">
        <v>0</v>
      </c>
      <c r="G598" s="17">
        <v>0</v>
      </c>
      <c r="H598" s="17">
        <v>0</v>
      </c>
      <c r="I598" s="17">
        <v>0</v>
      </c>
      <c r="J598" s="17">
        <v>0</v>
      </c>
      <c r="K598" s="17">
        <v>22.66</v>
      </c>
      <c r="L598" s="17">
        <v>1.72</v>
      </c>
      <c r="M598" s="17">
        <v>47.12</v>
      </c>
      <c r="N598" s="17">
        <v>0</v>
      </c>
      <c r="O598" s="17">
        <v>0</v>
      </c>
      <c r="P598" s="17">
        <v>0</v>
      </c>
      <c r="Q598" s="17">
        <v>0</v>
      </c>
      <c r="R598" s="17">
        <v>0</v>
      </c>
      <c r="S598" s="17">
        <v>0</v>
      </c>
      <c r="T598" s="17">
        <v>0</v>
      </c>
      <c r="U598" s="17">
        <v>0</v>
      </c>
      <c r="V598" s="17">
        <v>0</v>
      </c>
      <c r="W598" s="17">
        <v>0</v>
      </c>
      <c r="X598" s="17">
        <v>10</v>
      </c>
      <c r="Y598" s="17">
        <v>0</v>
      </c>
      <c r="Z598" s="17">
        <v>0</v>
      </c>
      <c r="AA598" s="17">
        <v>0</v>
      </c>
      <c r="AB598" s="17">
        <v>0</v>
      </c>
      <c r="AC598" s="50">
        <v>39</v>
      </c>
      <c r="AD598" s="50" t="s">
        <v>3</v>
      </c>
      <c r="AE598" s="43">
        <f t="shared" si="9"/>
        <v>100</v>
      </c>
    </row>
    <row r="599" spans="1:36" s="1" customFormat="1" x14ac:dyDescent="0.25">
      <c r="A599" s="136"/>
      <c r="B599" s="51" t="s">
        <v>431</v>
      </c>
      <c r="C599" s="1">
        <v>0</v>
      </c>
      <c r="D599" s="1">
        <v>6.73</v>
      </c>
      <c r="E599" s="1">
        <v>6.77</v>
      </c>
      <c r="F599" s="1">
        <v>0</v>
      </c>
      <c r="G599" s="1">
        <v>0</v>
      </c>
      <c r="H599" s="1">
        <v>0</v>
      </c>
      <c r="I599" s="1">
        <v>0</v>
      </c>
      <c r="J599" s="1">
        <v>5</v>
      </c>
      <c r="K599" s="1">
        <v>22.66</v>
      </c>
      <c r="L599" s="1">
        <v>1.72</v>
      </c>
      <c r="M599" s="1">
        <v>47.12</v>
      </c>
      <c r="N599" s="1">
        <v>0</v>
      </c>
      <c r="O599" s="1">
        <v>0</v>
      </c>
      <c r="P599" s="1">
        <v>0</v>
      </c>
      <c r="Q599" s="1">
        <v>0</v>
      </c>
      <c r="R599" s="1">
        <v>0</v>
      </c>
      <c r="S599" s="1">
        <v>0</v>
      </c>
      <c r="T599" s="1">
        <v>0</v>
      </c>
      <c r="U599" s="1">
        <v>0</v>
      </c>
      <c r="V599" s="1">
        <v>0</v>
      </c>
      <c r="W599" s="1">
        <v>0</v>
      </c>
      <c r="X599" s="1">
        <v>10</v>
      </c>
      <c r="Y599" s="1">
        <v>0</v>
      </c>
      <c r="Z599" s="1">
        <v>0</v>
      </c>
      <c r="AA599" s="1">
        <v>0</v>
      </c>
      <c r="AB599" s="1">
        <v>0</v>
      </c>
      <c r="AC599" s="52">
        <v>37</v>
      </c>
      <c r="AD599" s="50" t="s">
        <v>3</v>
      </c>
      <c r="AE599" s="43">
        <f t="shared" si="9"/>
        <v>100</v>
      </c>
      <c r="AI599" s="46"/>
      <c r="AJ599" s="47"/>
    </row>
    <row r="600" spans="1:36" x14ac:dyDescent="0.25">
      <c r="A600" s="130" t="s">
        <v>438</v>
      </c>
      <c r="B600" s="49" t="s">
        <v>436</v>
      </c>
      <c r="C600" s="17">
        <v>0</v>
      </c>
      <c r="D600" s="17">
        <f>'EWG-CCP-127 (1)'!G259</f>
        <v>58.82352941176471</v>
      </c>
      <c r="E600" s="17">
        <v>0</v>
      </c>
      <c r="F600" s="17">
        <v>0</v>
      </c>
      <c r="G600" s="17">
        <v>0</v>
      </c>
      <c r="H600" s="17">
        <v>0</v>
      </c>
      <c r="I600" s="17">
        <f>'EWG-CCP-127 (1)'!H259</f>
        <v>41.17647058823529</v>
      </c>
      <c r="J600" s="17">
        <v>0</v>
      </c>
      <c r="K600" s="17">
        <v>0</v>
      </c>
      <c r="L600" s="17">
        <v>0</v>
      </c>
      <c r="M600" s="17">
        <v>0</v>
      </c>
      <c r="N600" s="17">
        <v>0</v>
      </c>
      <c r="O600" s="17">
        <v>0</v>
      </c>
      <c r="P600" s="17">
        <v>0</v>
      </c>
      <c r="Q600" s="17">
        <v>0</v>
      </c>
      <c r="R600" s="17">
        <v>0</v>
      </c>
      <c r="S600" s="17">
        <v>0</v>
      </c>
      <c r="T600" s="17">
        <f>'EWG-CCP-127 (1)'!I259</f>
        <v>0</v>
      </c>
      <c r="U600" s="17">
        <v>0</v>
      </c>
      <c r="V600" s="17">
        <v>0</v>
      </c>
      <c r="W600" s="17">
        <v>0</v>
      </c>
      <c r="X600" s="17">
        <v>0</v>
      </c>
      <c r="Y600" s="17">
        <v>0</v>
      </c>
      <c r="Z600" s="17">
        <v>0</v>
      </c>
      <c r="AA600" s="17">
        <v>0</v>
      </c>
      <c r="AB600" s="17">
        <v>0</v>
      </c>
      <c r="AC600" s="50">
        <v>46</v>
      </c>
      <c r="AD600" s="78" t="s">
        <v>3</v>
      </c>
      <c r="AE600" s="43">
        <f t="shared" si="9"/>
        <v>100</v>
      </c>
      <c r="AI600" s="43" t="s">
        <v>510</v>
      </c>
    </row>
    <row r="601" spans="1:36" x14ac:dyDescent="0.25">
      <c r="A601" s="129"/>
      <c r="B601" s="49" t="s">
        <v>433</v>
      </c>
      <c r="C601" s="17">
        <v>0</v>
      </c>
      <c r="D601" s="17">
        <f>'EWG-CCP-127 (1)'!G260</f>
        <v>52.631578947368418</v>
      </c>
      <c r="E601" s="17">
        <v>0</v>
      </c>
      <c r="F601" s="17">
        <v>0</v>
      </c>
      <c r="G601" s="17">
        <v>0</v>
      </c>
      <c r="H601" s="17">
        <v>0</v>
      </c>
      <c r="I601" s="17">
        <f>'EWG-CCP-127 (1)'!H260</f>
        <v>47.368421052631582</v>
      </c>
      <c r="J601" s="17">
        <v>0</v>
      </c>
      <c r="K601" s="17">
        <v>0</v>
      </c>
      <c r="L601" s="17">
        <v>0</v>
      </c>
      <c r="M601" s="17">
        <v>0</v>
      </c>
      <c r="N601" s="17">
        <v>0</v>
      </c>
      <c r="O601" s="17">
        <v>0</v>
      </c>
      <c r="P601" s="17">
        <v>0</v>
      </c>
      <c r="Q601" s="17">
        <v>0</v>
      </c>
      <c r="R601" s="17">
        <v>0</v>
      </c>
      <c r="S601" s="17">
        <v>0</v>
      </c>
      <c r="T601" s="17">
        <f>'EWG-CCP-127 (1)'!I260</f>
        <v>0</v>
      </c>
      <c r="U601" s="17">
        <v>0</v>
      </c>
      <c r="V601" s="17">
        <v>0</v>
      </c>
      <c r="W601" s="17">
        <v>0</v>
      </c>
      <c r="X601" s="17">
        <v>0</v>
      </c>
      <c r="Y601" s="17">
        <v>0</v>
      </c>
      <c r="Z601" s="17">
        <v>0</v>
      </c>
      <c r="AA601" s="17">
        <v>0</v>
      </c>
      <c r="AB601" s="17">
        <v>0</v>
      </c>
      <c r="AC601" s="50">
        <v>41</v>
      </c>
      <c r="AD601" s="78" t="s">
        <v>3</v>
      </c>
      <c r="AE601" s="43">
        <f t="shared" si="9"/>
        <v>100</v>
      </c>
    </row>
    <row r="602" spans="1:36" x14ac:dyDescent="0.25">
      <c r="A602" s="129"/>
      <c r="B602" s="49" t="s">
        <v>434</v>
      </c>
      <c r="C602" s="17">
        <v>0</v>
      </c>
      <c r="D602" s="17">
        <f>'EWG-CCP-127 (1)'!G261</f>
        <v>58.82352941176471</v>
      </c>
      <c r="E602" s="17">
        <v>0</v>
      </c>
      <c r="F602" s="17">
        <v>0</v>
      </c>
      <c r="G602" s="17">
        <v>0</v>
      </c>
      <c r="H602" s="17">
        <v>0</v>
      </c>
      <c r="I602" s="17">
        <f>'EWG-CCP-127 (1)'!H261</f>
        <v>0</v>
      </c>
      <c r="J602" s="17">
        <v>0</v>
      </c>
      <c r="K602" s="17">
        <v>0</v>
      </c>
      <c r="L602" s="17">
        <v>0</v>
      </c>
      <c r="M602" s="17">
        <v>0</v>
      </c>
      <c r="N602" s="17">
        <v>0</v>
      </c>
      <c r="O602" s="17">
        <v>0</v>
      </c>
      <c r="P602" s="17">
        <v>0</v>
      </c>
      <c r="Q602" s="17">
        <v>0</v>
      </c>
      <c r="R602" s="17">
        <v>0</v>
      </c>
      <c r="S602" s="17">
        <v>0</v>
      </c>
      <c r="T602" s="17">
        <f>'EWG-CCP-127 (1)'!I261</f>
        <v>41.17647058823529</v>
      </c>
      <c r="U602" s="17">
        <v>0</v>
      </c>
      <c r="V602" s="17">
        <v>0</v>
      </c>
      <c r="W602" s="17">
        <v>0</v>
      </c>
      <c r="X602" s="17">
        <v>0</v>
      </c>
      <c r="Y602" s="17">
        <v>0</v>
      </c>
      <c r="Z602" s="17">
        <v>0</v>
      </c>
      <c r="AA602" s="17">
        <v>0</v>
      </c>
      <c r="AB602" s="17">
        <v>0</v>
      </c>
      <c r="AC602" s="50">
        <v>34</v>
      </c>
      <c r="AD602" s="78" t="s">
        <v>3</v>
      </c>
      <c r="AE602" s="43">
        <f t="shared" si="9"/>
        <v>100</v>
      </c>
    </row>
    <row r="603" spans="1:36" s="1" customFormat="1" x14ac:dyDescent="0.25">
      <c r="A603" s="129"/>
      <c r="B603" s="51" t="s">
        <v>435</v>
      </c>
      <c r="C603" s="1">
        <v>0</v>
      </c>
      <c r="D603" s="1">
        <f>'EWG-CCP-127 (1)'!G262</f>
        <v>52.631578947368418</v>
      </c>
      <c r="E603" s="1">
        <v>0</v>
      </c>
      <c r="F603" s="1">
        <v>0</v>
      </c>
      <c r="G603" s="1">
        <v>0</v>
      </c>
      <c r="H603" s="1">
        <v>0</v>
      </c>
      <c r="I603" s="1">
        <f>'EWG-CCP-127 (1)'!H262</f>
        <v>0</v>
      </c>
      <c r="J603" s="1">
        <v>0</v>
      </c>
      <c r="K603" s="1">
        <v>0</v>
      </c>
      <c r="L603" s="1">
        <v>0</v>
      </c>
      <c r="M603" s="1">
        <v>0</v>
      </c>
      <c r="N603" s="1">
        <v>0</v>
      </c>
      <c r="O603" s="1">
        <v>0</v>
      </c>
      <c r="P603" s="1">
        <v>0</v>
      </c>
      <c r="Q603" s="1">
        <v>0</v>
      </c>
      <c r="R603" s="1">
        <v>0</v>
      </c>
      <c r="S603" s="1">
        <v>0</v>
      </c>
      <c r="T603" s="1">
        <f>'EWG-CCP-127 (1)'!I262</f>
        <v>47.368421052631582</v>
      </c>
      <c r="U603" s="1">
        <v>0</v>
      </c>
      <c r="V603" s="1">
        <v>0</v>
      </c>
      <c r="W603" s="1">
        <v>0</v>
      </c>
      <c r="X603" s="1">
        <v>0</v>
      </c>
      <c r="Y603" s="1">
        <v>0</v>
      </c>
      <c r="Z603" s="1">
        <v>0</v>
      </c>
      <c r="AA603" s="1">
        <v>0</v>
      </c>
      <c r="AB603" s="1">
        <v>0</v>
      </c>
      <c r="AC603" s="52">
        <v>25</v>
      </c>
      <c r="AD603" s="78" t="s">
        <v>3</v>
      </c>
      <c r="AE603" s="43">
        <f t="shared" si="9"/>
        <v>100</v>
      </c>
      <c r="AI603" s="46"/>
      <c r="AJ603" s="47"/>
    </row>
    <row r="604" spans="1:36" ht="31.5" x14ac:dyDescent="0.25">
      <c r="A604" s="129" t="s">
        <v>450</v>
      </c>
      <c r="B604" s="49" t="s">
        <v>439</v>
      </c>
      <c r="C604" s="17">
        <v>4.04</v>
      </c>
      <c r="D604" s="17">
        <v>16.8</v>
      </c>
      <c r="E604" s="17">
        <v>0</v>
      </c>
      <c r="F604" s="17">
        <v>0</v>
      </c>
      <c r="G604" s="17">
        <v>0</v>
      </c>
      <c r="H604" s="17">
        <v>0</v>
      </c>
      <c r="I604" s="17">
        <v>0</v>
      </c>
      <c r="J604" s="17">
        <v>0</v>
      </c>
      <c r="K604" s="17">
        <v>13.34</v>
      </c>
      <c r="L604" s="17">
        <v>0</v>
      </c>
      <c r="M604" s="17">
        <v>63.47</v>
      </c>
      <c r="N604" s="17">
        <v>0</v>
      </c>
      <c r="O604" s="17">
        <v>0</v>
      </c>
      <c r="P604" s="17">
        <v>0</v>
      </c>
      <c r="Q604" s="17">
        <v>2.35</v>
      </c>
      <c r="R604" s="17">
        <v>0</v>
      </c>
      <c r="S604" s="17">
        <v>0</v>
      </c>
      <c r="T604" s="17">
        <v>0</v>
      </c>
      <c r="U604" s="17">
        <v>0</v>
      </c>
      <c r="V604" s="17">
        <v>0</v>
      </c>
      <c r="W604" s="17">
        <v>0</v>
      </c>
      <c r="X604" s="17">
        <v>0</v>
      </c>
      <c r="Y604" s="17">
        <v>0</v>
      </c>
      <c r="Z604" s="17">
        <v>0</v>
      </c>
      <c r="AA604" s="17">
        <v>0</v>
      </c>
      <c r="AB604" s="17">
        <v>0</v>
      </c>
      <c r="AC604" s="50">
        <f>'EWG-CCP-127 (1)'!I265</f>
        <v>39.690729833140175</v>
      </c>
      <c r="AD604" s="50" t="s">
        <v>3</v>
      </c>
      <c r="AE604" s="43">
        <f t="shared" si="9"/>
        <v>100</v>
      </c>
      <c r="AF604" s="17" t="s">
        <v>506</v>
      </c>
      <c r="AG604" s="53" t="s">
        <v>543</v>
      </c>
      <c r="AI604" s="43" t="s">
        <v>510</v>
      </c>
    </row>
    <row r="605" spans="1:36" x14ac:dyDescent="0.25">
      <c r="A605" s="129"/>
      <c r="B605" s="49" t="s">
        <v>440</v>
      </c>
      <c r="C605" s="17">
        <v>4.04</v>
      </c>
      <c r="D605" s="17">
        <v>16.8</v>
      </c>
      <c r="E605" s="17">
        <v>0</v>
      </c>
      <c r="F605" s="17">
        <v>0</v>
      </c>
      <c r="G605" s="17">
        <v>0</v>
      </c>
      <c r="H605" s="17">
        <v>3.34</v>
      </c>
      <c r="I605" s="17">
        <v>0</v>
      </c>
      <c r="J605" s="17">
        <v>0</v>
      </c>
      <c r="K605" s="17">
        <v>10.01</v>
      </c>
      <c r="L605" s="17">
        <v>0</v>
      </c>
      <c r="M605" s="17">
        <v>63.47</v>
      </c>
      <c r="N605" s="17">
        <v>0</v>
      </c>
      <c r="O605" s="17">
        <v>0</v>
      </c>
      <c r="P605" s="17">
        <v>0</v>
      </c>
      <c r="Q605" s="17">
        <v>2.35</v>
      </c>
      <c r="R605" s="17">
        <v>0</v>
      </c>
      <c r="S605" s="17">
        <v>0</v>
      </c>
      <c r="T605" s="17">
        <v>0</v>
      </c>
      <c r="U605" s="17">
        <v>0</v>
      </c>
      <c r="V605" s="17">
        <v>0</v>
      </c>
      <c r="W605" s="17">
        <v>0</v>
      </c>
      <c r="X605" s="17">
        <v>0</v>
      </c>
      <c r="Y605" s="17">
        <v>0</v>
      </c>
      <c r="Z605" s="17">
        <v>0</v>
      </c>
      <c r="AA605" s="17">
        <v>0</v>
      </c>
      <c r="AB605" s="17">
        <v>0</v>
      </c>
      <c r="AC605" s="50">
        <f>'EWG-CCP-127 (1)'!I266</f>
        <v>36.368000523699209</v>
      </c>
      <c r="AD605" s="50" t="s">
        <v>3</v>
      </c>
      <c r="AE605" s="43">
        <f t="shared" si="9"/>
        <v>100.00999999999999</v>
      </c>
    </row>
    <row r="606" spans="1:36" x14ac:dyDescent="0.25">
      <c r="A606" s="129"/>
      <c r="B606" s="49" t="s">
        <v>441</v>
      </c>
      <c r="C606" s="17">
        <v>4.04</v>
      </c>
      <c r="D606" s="17">
        <v>16.8</v>
      </c>
      <c r="E606" s="17">
        <v>0</v>
      </c>
      <c r="F606" s="17">
        <v>0</v>
      </c>
      <c r="G606" s="17">
        <v>0</v>
      </c>
      <c r="H606" s="17">
        <v>5.34</v>
      </c>
      <c r="I606" s="17">
        <v>0</v>
      </c>
      <c r="J606" s="17">
        <v>0</v>
      </c>
      <c r="K606" s="17">
        <v>8</v>
      </c>
      <c r="L606" s="17">
        <v>0</v>
      </c>
      <c r="M606" s="17">
        <v>63.47</v>
      </c>
      <c r="N606" s="17">
        <v>0</v>
      </c>
      <c r="O606" s="17">
        <v>0</v>
      </c>
      <c r="P606" s="17">
        <v>0</v>
      </c>
      <c r="Q606" s="17">
        <v>2.35</v>
      </c>
      <c r="R606" s="17">
        <v>0</v>
      </c>
      <c r="S606" s="17">
        <v>0</v>
      </c>
      <c r="T606" s="17">
        <v>0</v>
      </c>
      <c r="U606" s="17">
        <v>0</v>
      </c>
      <c r="V606" s="17">
        <v>0</v>
      </c>
      <c r="W606" s="17">
        <v>0</v>
      </c>
      <c r="X606" s="17">
        <v>0</v>
      </c>
      <c r="Y606" s="17">
        <v>0</v>
      </c>
      <c r="Z606" s="17">
        <v>0</v>
      </c>
      <c r="AA606" s="17">
        <v>0</v>
      </c>
      <c r="AB606" s="17">
        <v>0</v>
      </c>
      <c r="AC606" s="50">
        <f>'EWG-CCP-127 (1)'!I267</f>
        <v>35.725130843291716</v>
      </c>
      <c r="AD606" s="50" t="s">
        <v>3</v>
      </c>
      <c r="AE606" s="43">
        <f t="shared" si="9"/>
        <v>100</v>
      </c>
    </row>
    <row r="607" spans="1:36" x14ac:dyDescent="0.25">
      <c r="A607" s="129"/>
      <c r="B607" s="49" t="s">
        <v>442</v>
      </c>
      <c r="C607" s="17">
        <v>4.04</v>
      </c>
      <c r="D607" s="17">
        <v>16.8</v>
      </c>
      <c r="E607" s="17">
        <v>0</v>
      </c>
      <c r="F607" s="17">
        <v>0</v>
      </c>
      <c r="G607" s="17">
        <v>0</v>
      </c>
      <c r="H607" s="17">
        <v>6.67</v>
      </c>
      <c r="I607" s="17">
        <v>0</v>
      </c>
      <c r="J607" s="17">
        <v>0</v>
      </c>
      <c r="K607" s="17">
        <v>6.67</v>
      </c>
      <c r="L607" s="17">
        <v>0</v>
      </c>
      <c r="M607" s="17">
        <v>63.47</v>
      </c>
      <c r="N607" s="17">
        <v>0</v>
      </c>
      <c r="O607" s="17">
        <v>0</v>
      </c>
      <c r="P607" s="17">
        <v>0</v>
      </c>
      <c r="Q607" s="17">
        <v>2.35</v>
      </c>
      <c r="R607" s="17">
        <v>0</v>
      </c>
      <c r="S607" s="17">
        <v>0</v>
      </c>
      <c r="T607" s="17">
        <v>0</v>
      </c>
      <c r="U607" s="17">
        <v>0</v>
      </c>
      <c r="V607" s="17">
        <v>0</v>
      </c>
      <c r="W607" s="17">
        <v>0</v>
      </c>
      <c r="X607" s="17">
        <v>0</v>
      </c>
      <c r="Y607" s="17">
        <v>0</v>
      </c>
      <c r="Z607" s="17">
        <v>0</v>
      </c>
      <c r="AA607" s="17">
        <v>0</v>
      </c>
      <c r="AB607" s="17">
        <v>0</v>
      </c>
      <c r="AC607" s="50">
        <f>'EWG-CCP-127 (1)'!I268</f>
        <v>36.771194916750012</v>
      </c>
      <c r="AD607" s="50" t="s">
        <v>3</v>
      </c>
      <c r="AE607" s="43">
        <f t="shared" si="9"/>
        <v>100</v>
      </c>
    </row>
    <row r="608" spans="1:36" x14ac:dyDescent="0.25">
      <c r="A608" s="129"/>
      <c r="B608" s="49" t="s">
        <v>443</v>
      </c>
      <c r="C608" s="17">
        <v>4.04</v>
      </c>
      <c r="D608" s="17">
        <v>16.8</v>
      </c>
      <c r="E608" s="17">
        <v>0</v>
      </c>
      <c r="F608" s="17">
        <v>0</v>
      </c>
      <c r="G608" s="17">
        <v>0</v>
      </c>
      <c r="H608" s="17">
        <v>8</v>
      </c>
      <c r="I608" s="17">
        <v>0</v>
      </c>
      <c r="J608" s="17">
        <v>0</v>
      </c>
      <c r="K608" s="17">
        <v>5.34</v>
      </c>
      <c r="L608" s="17">
        <v>0</v>
      </c>
      <c r="M608" s="17">
        <v>63.47</v>
      </c>
      <c r="N608" s="17">
        <v>0</v>
      </c>
      <c r="O608" s="17">
        <v>0</v>
      </c>
      <c r="P608" s="17">
        <v>0</v>
      </c>
      <c r="Q608" s="17">
        <v>2.35</v>
      </c>
      <c r="R608" s="17">
        <v>0</v>
      </c>
      <c r="S608" s="17">
        <v>0</v>
      </c>
      <c r="T608" s="17">
        <v>0</v>
      </c>
      <c r="U608" s="17">
        <v>0</v>
      </c>
      <c r="V608" s="17">
        <v>0</v>
      </c>
      <c r="W608" s="17">
        <v>0</v>
      </c>
      <c r="X608" s="17">
        <v>0</v>
      </c>
      <c r="Y608" s="17">
        <v>0</v>
      </c>
      <c r="Z608" s="17">
        <v>0</v>
      </c>
      <c r="AA608" s="17">
        <v>0</v>
      </c>
      <c r="AB608" s="17">
        <v>0</v>
      </c>
      <c r="AC608" s="50">
        <f>'EWG-CCP-127 (1)'!I269</f>
        <v>37.74083369501632</v>
      </c>
      <c r="AD608" s="50" t="s">
        <v>3</v>
      </c>
      <c r="AE608" s="43">
        <f t="shared" si="9"/>
        <v>100</v>
      </c>
    </row>
    <row r="609" spans="1:36" x14ac:dyDescent="0.25">
      <c r="A609" s="129"/>
      <c r="B609" s="49" t="s">
        <v>444</v>
      </c>
      <c r="C609" s="17">
        <v>4.04</v>
      </c>
      <c r="D609" s="17">
        <v>16.8</v>
      </c>
      <c r="E609" s="17">
        <v>0</v>
      </c>
      <c r="F609" s="17">
        <v>0</v>
      </c>
      <c r="G609" s="17">
        <v>0</v>
      </c>
      <c r="H609" s="17">
        <v>10.01</v>
      </c>
      <c r="I609" s="17">
        <v>0</v>
      </c>
      <c r="J609" s="17">
        <v>0</v>
      </c>
      <c r="K609" s="17">
        <v>3.34</v>
      </c>
      <c r="L609" s="17">
        <v>0</v>
      </c>
      <c r="M609" s="17">
        <v>63.47</v>
      </c>
      <c r="N609" s="17">
        <v>0</v>
      </c>
      <c r="O609" s="17">
        <v>0</v>
      </c>
      <c r="P609" s="17">
        <v>0</v>
      </c>
      <c r="Q609" s="17">
        <v>2.35</v>
      </c>
      <c r="R609" s="17">
        <v>0</v>
      </c>
      <c r="S609" s="17">
        <v>0</v>
      </c>
      <c r="T609" s="17">
        <v>0</v>
      </c>
      <c r="U609" s="17">
        <v>0</v>
      </c>
      <c r="V609" s="17">
        <v>0</v>
      </c>
      <c r="W609" s="17">
        <v>0</v>
      </c>
      <c r="X609" s="17">
        <v>0</v>
      </c>
      <c r="Y609" s="17">
        <v>0</v>
      </c>
      <c r="Z609" s="17">
        <v>0</v>
      </c>
      <c r="AA609" s="17">
        <v>0</v>
      </c>
      <c r="AB609" s="17">
        <v>0</v>
      </c>
      <c r="AC609" s="50">
        <f>'EWG-CCP-127 (1)'!I270</f>
        <v>39.518350345983158</v>
      </c>
      <c r="AD609" s="50" t="s">
        <v>3</v>
      </c>
      <c r="AE609" s="43">
        <f t="shared" si="9"/>
        <v>100.00999999999999</v>
      </c>
    </row>
    <row r="610" spans="1:36" x14ac:dyDescent="0.25">
      <c r="A610" s="129"/>
      <c r="B610" s="49" t="s">
        <v>445</v>
      </c>
      <c r="C610" s="17">
        <v>4.04</v>
      </c>
      <c r="D610" s="17">
        <v>16.8</v>
      </c>
      <c r="E610" s="17">
        <v>0</v>
      </c>
      <c r="F610" s="17">
        <v>0</v>
      </c>
      <c r="G610" s="17">
        <v>0</v>
      </c>
      <c r="H610" s="17">
        <v>13.34</v>
      </c>
      <c r="I610" s="17">
        <v>0</v>
      </c>
      <c r="J610" s="17">
        <v>0</v>
      </c>
      <c r="K610" s="17">
        <v>0</v>
      </c>
      <c r="L610" s="17">
        <v>0</v>
      </c>
      <c r="M610" s="17">
        <v>63.47</v>
      </c>
      <c r="N610" s="17">
        <v>0</v>
      </c>
      <c r="O610" s="17">
        <v>0</v>
      </c>
      <c r="P610" s="17">
        <v>0</v>
      </c>
      <c r="Q610" s="17">
        <v>2.35</v>
      </c>
      <c r="R610" s="17">
        <v>0</v>
      </c>
      <c r="S610" s="17">
        <v>0</v>
      </c>
      <c r="T610" s="17">
        <v>0</v>
      </c>
      <c r="U610" s="17">
        <v>0</v>
      </c>
      <c r="V610" s="17">
        <v>0</v>
      </c>
      <c r="W610" s="17">
        <v>0</v>
      </c>
      <c r="X610" s="17">
        <v>0</v>
      </c>
      <c r="Y610" s="17">
        <v>0</v>
      </c>
      <c r="Z610" s="17">
        <v>0</v>
      </c>
      <c r="AA610" s="17">
        <v>0</v>
      </c>
      <c r="AB610" s="17">
        <v>0</v>
      </c>
      <c r="AC610" s="50">
        <f>'EWG-CCP-127 (1)'!I271</f>
        <v>38.59856336147169</v>
      </c>
      <c r="AD610" s="50" t="s">
        <v>3</v>
      </c>
      <c r="AE610" s="43">
        <f t="shared" si="9"/>
        <v>100</v>
      </c>
    </row>
    <row r="611" spans="1:36" x14ac:dyDescent="0.25">
      <c r="A611" s="129"/>
      <c r="B611" s="49" t="s">
        <v>446</v>
      </c>
      <c r="C611" s="17">
        <v>4.04</v>
      </c>
      <c r="D611" s="17">
        <v>16.8</v>
      </c>
      <c r="E611" s="17">
        <v>0</v>
      </c>
      <c r="F611" s="17">
        <v>0</v>
      </c>
      <c r="G611" s="17">
        <v>0</v>
      </c>
      <c r="H611" s="17">
        <v>0</v>
      </c>
      <c r="I611" s="17">
        <v>3.34</v>
      </c>
      <c r="J611" s="17">
        <v>0</v>
      </c>
      <c r="K611" s="17">
        <v>10.1</v>
      </c>
      <c r="L611" s="17">
        <v>0</v>
      </c>
      <c r="M611" s="17">
        <v>63.47</v>
      </c>
      <c r="N611" s="17">
        <v>0</v>
      </c>
      <c r="O611" s="17">
        <v>0</v>
      </c>
      <c r="P611" s="17">
        <v>0</v>
      </c>
      <c r="Q611" s="17">
        <v>2.35</v>
      </c>
      <c r="R611" s="17">
        <v>0</v>
      </c>
      <c r="S611" s="17">
        <v>0</v>
      </c>
      <c r="T611" s="17">
        <v>0</v>
      </c>
      <c r="U611" s="17">
        <v>0</v>
      </c>
      <c r="V611" s="17">
        <v>0</v>
      </c>
      <c r="W611" s="17">
        <v>0</v>
      </c>
      <c r="X611" s="17">
        <v>0</v>
      </c>
      <c r="Y611" s="17">
        <v>0</v>
      </c>
      <c r="Z611" s="17">
        <v>0</v>
      </c>
      <c r="AA611" s="17">
        <v>0</v>
      </c>
      <c r="AB611" s="17">
        <v>0</v>
      </c>
      <c r="AC611" s="50">
        <f>'EWG-CCP-127 (1)'!I272</f>
        <v>40.799340682654574</v>
      </c>
      <c r="AD611" s="50" t="s">
        <v>3</v>
      </c>
      <c r="AE611" s="43">
        <f t="shared" si="9"/>
        <v>100.1</v>
      </c>
    </row>
    <row r="612" spans="1:36" x14ac:dyDescent="0.25">
      <c r="A612" s="129"/>
      <c r="B612" s="49" t="s">
        <v>447</v>
      </c>
      <c r="C612" s="17">
        <v>4.04</v>
      </c>
      <c r="D612" s="17">
        <v>16.8</v>
      </c>
      <c r="E612" s="17">
        <v>0</v>
      </c>
      <c r="F612" s="17">
        <v>0</v>
      </c>
      <c r="G612" s="17">
        <v>0</v>
      </c>
      <c r="H612" s="17">
        <v>0</v>
      </c>
      <c r="I612" s="17">
        <v>6.67</v>
      </c>
      <c r="J612" s="17">
        <v>0</v>
      </c>
      <c r="K612" s="17">
        <v>6.67</v>
      </c>
      <c r="L612" s="17">
        <v>0</v>
      </c>
      <c r="M612" s="17">
        <v>63.47</v>
      </c>
      <c r="N612" s="17">
        <v>0</v>
      </c>
      <c r="O612" s="17">
        <v>0</v>
      </c>
      <c r="P612" s="17">
        <v>0</v>
      </c>
      <c r="Q612" s="17">
        <v>2.35</v>
      </c>
      <c r="R612" s="17">
        <v>0</v>
      </c>
      <c r="S612" s="17">
        <v>0</v>
      </c>
      <c r="T612" s="17">
        <v>0</v>
      </c>
      <c r="U612" s="17">
        <v>0</v>
      </c>
      <c r="V612" s="17">
        <v>0</v>
      </c>
      <c r="W612" s="17">
        <v>0</v>
      </c>
      <c r="X612" s="17">
        <v>0</v>
      </c>
      <c r="Y612" s="17">
        <v>0</v>
      </c>
      <c r="Z612" s="17">
        <v>0</v>
      </c>
      <c r="AA612" s="17">
        <v>0</v>
      </c>
      <c r="AB612" s="17">
        <v>0</v>
      </c>
      <c r="AC612" s="50">
        <f>'EWG-CCP-127 (1)'!I273</f>
        <v>43.140266261723369</v>
      </c>
      <c r="AD612" s="50" t="s">
        <v>3</v>
      </c>
      <c r="AE612" s="43">
        <f t="shared" si="9"/>
        <v>100</v>
      </c>
    </row>
    <row r="613" spans="1:36" x14ac:dyDescent="0.25">
      <c r="A613" s="129"/>
      <c r="B613" s="49" t="s">
        <v>448</v>
      </c>
      <c r="C613" s="17">
        <v>4.04</v>
      </c>
      <c r="D613" s="17">
        <v>16.8</v>
      </c>
      <c r="E613" s="17">
        <v>0</v>
      </c>
      <c r="F613" s="17">
        <v>0</v>
      </c>
      <c r="G613" s="17">
        <v>0</v>
      </c>
      <c r="H613" s="17">
        <v>0</v>
      </c>
      <c r="I613" s="17">
        <v>10.01</v>
      </c>
      <c r="J613" s="17">
        <v>0</v>
      </c>
      <c r="K613" s="17">
        <v>3.34</v>
      </c>
      <c r="L613" s="17">
        <v>0</v>
      </c>
      <c r="M613" s="17">
        <v>63.47</v>
      </c>
      <c r="N613" s="17">
        <v>0</v>
      </c>
      <c r="O613" s="17">
        <v>0</v>
      </c>
      <c r="P613" s="17">
        <v>0</v>
      </c>
      <c r="Q613" s="17">
        <v>2.35</v>
      </c>
      <c r="R613" s="17">
        <v>0</v>
      </c>
      <c r="S613" s="17">
        <v>0</v>
      </c>
      <c r="T613" s="17">
        <v>0</v>
      </c>
      <c r="U613" s="17">
        <v>0</v>
      </c>
      <c r="V613" s="17">
        <v>0</v>
      </c>
      <c r="W613" s="17">
        <v>0</v>
      </c>
      <c r="X613" s="17">
        <v>0</v>
      </c>
      <c r="Y613" s="17">
        <v>0</v>
      </c>
      <c r="Z613" s="17">
        <v>0</v>
      </c>
      <c r="AA613" s="17">
        <v>0</v>
      </c>
      <c r="AB613" s="17">
        <v>0</v>
      </c>
      <c r="AC613" s="50">
        <f>'EWG-CCP-127 (1)'!I274</f>
        <v>38.15454115348809</v>
      </c>
      <c r="AD613" s="50" t="s">
        <v>3</v>
      </c>
      <c r="AE613" s="43">
        <f t="shared" si="9"/>
        <v>100.00999999999999</v>
      </c>
    </row>
    <row r="614" spans="1:36" s="1" customFormat="1" x14ac:dyDescent="0.25">
      <c r="A614" s="129"/>
      <c r="B614" s="51" t="s">
        <v>449</v>
      </c>
      <c r="C614" s="1">
        <v>4.04</v>
      </c>
      <c r="D614" s="1">
        <v>16.8</v>
      </c>
      <c r="E614" s="1">
        <v>0</v>
      </c>
      <c r="F614" s="1">
        <v>0</v>
      </c>
      <c r="G614" s="1">
        <v>0</v>
      </c>
      <c r="H614" s="1">
        <v>0</v>
      </c>
      <c r="I614" s="1">
        <v>13.34</v>
      </c>
      <c r="J614" s="1">
        <v>0</v>
      </c>
      <c r="K614" s="1">
        <v>0</v>
      </c>
      <c r="L614" s="1">
        <v>0</v>
      </c>
      <c r="M614" s="1">
        <v>63.47</v>
      </c>
      <c r="N614" s="1">
        <v>0</v>
      </c>
      <c r="O614" s="1">
        <v>0</v>
      </c>
      <c r="P614" s="1">
        <v>0</v>
      </c>
      <c r="Q614" s="1">
        <v>2.35</v>
      </c>
      <c r="R614" s="1">
        <v>0</v>
      </c>
      <c r="S614" s="1">
        <v>0</v>
      </c>
      <c r="T614" s="1">
        <v>0</v>
      </c>
      <c r="U614" s="1">
        <v>0</v>
      </c>
      <c r="V614" s="1">
        <v>0</v>
      </c>
      <c r="W614" s="1">
        <v>0</v>
      </c>
      <c r="X614" s="1">
        <v>0</v>
      </c>
      <c r="Y614" s="1">
        <v>0</v>
      </c>
      <c r="Z614" s="1">
        <v>0</v>
      </c>
      <c r="AA614" s="1">
        <v>0</v>
      </c>
      <c r="AB614" s="1">
        <v>0</v>
      </c>
      <c r="AC614" s="52">
        <f>'EWG-CCP-127 (1)'!I275</f>
        <v>36.901186004118166</v>
      </c>
      <c r="AD614" s="50" t="s">
        <v>3</v>
      </c>
      <c r="AE614" s="43">
        <f t="shared" si="9"/>
        <v>100</v>
      </c>
      <c r="AI614" s="46"/>
      <c r="AJ614" s="47"/>
    </row>
    <row r="615" spans="1:36" x14ac:dyDescent="0.25">
      <c r="A615" s="129" t="s">
        <v>468</v>
      </c>
      <c r="C615" s="17">
        <v>0</v>
      </c>
      <c r="D615" s="17">
        <f>'EWG-CCP-127 (1)'!G335</f>
        <v>85.689802913453292</v>
      </c>
      <c r="E615" s="17">
        <v>0</v>
      </c>
      <c r="F615" s="17">
        <v>0</v>
      </c>
      <c r="G615" s="17">
        <v>0</v>
      </c>
      <c r="H615" s="17">
        <v>0</v>
      </c>
      <c r="I615" s="17">
        <f>'EWG-CCP-127 (1)'!H335</f>
        <v>14.310197086546703</v>
      </c>
      <c r="J615" s="17">
        <v>0</v>
      </c>
      <c r="K615" s="17">
        <v>0</v>
      </c>
      <c r="L615" s="17">
        <v>0</v>
      </c>
      <c r="M615" s="17">
        <v>0</v>
      </c>
      <c r="N615" s="17">
        <v>0</v>
      </c>
      <c r="O615" s="17">
        <v>0</v>
      </c>
      <c r="P615" s="17">
        <v>0</v>
      </c>
      <c r="Q615" s="17">
        <v>0</v>
      </c>
      <c r="R615" s="17">
        <v>0</v>
      </c>
      <c r="S615" s="17">
        <v>0</v>
      </c>
      <c r="T615" s="17">
        <v>0</v>
      </c>
      <c r="U615" s="17">
        <v>0</v>
      </c>
      <c r="V615" s="17">
        <v>0</v>
      </c>
      <c r="W615" s="17">
        <v>0</v>
      </c>
      <c r="X615" s="17">
        <v>0</v>
      </c>
      <c r="Y615" s="17">
        <v>0</v>
      </c>
      <c r="Z615" s="17">
        <v>0</v>
      </c>
      <c r="AA615" s="17">
        <v>0</v>
      </c>
      <c r="AB615" s="17">
        <v>0</v>
      </c>
      <c r="AC615" s="50">
        <f>'EWG-CCP-127 (1)'!L335</f>
        <v>16.164999999999999</v>
      </c>
      <c r="AD615" s="50" t="s">
        <v>3</v>
      </c>
      <c r="AE615" s="43">
        <f t="shared" si="9"/>
        <v>100</v>
      </c>
      <c r="AF615" s="17" t="s">
        <v>506</v>
      </c>
      <c r="AI615" s="43" t="s">
        <v>510</v>
      </c>
    </row>
    <row r="616" spans="1:36" x14ac:dyDescent="0.25">
      <c r="A616" s="129"/>
      <c r="C616" s="17">
        <v>0</v>
      </c>
      <c r="D616" s="17">
        <f>'EWG-CCP-127 (1)'!G336</f>
        <v>74.962518740629676</v>
      </c>
      <c r="E616" s="17">
        <v>0</v>
      </c>
      <c r="F616" s="17">
        <v>0</v>
      </c>
      <c r="G616" s="17">
        <v>0</v>
      </c>
      <c r="H616" s="17">
        <v>0</v>
      </c>
      <c r="I616" s="17">
        <f>'EWG-CCP-127 (1)'!H336</f>
        <v>25.037481259370313</v>
      </c>
      <c r="J616" s="17">
        <v>0</v>
      </c>
      <c r="K616" s="17">
        <v>0</v>
      </c>
      <c r="L616" s="17">
        <v>0</v>
      </c>
      <c r="M616" s="17">
        <v>0</v>
      </c>
      <c r="N616" s="17">
        <v>0</v>
      </c>
      <c r="O616" s="17">
        <v>0</v>
      </c>
      <c r="P616" s="17">
        <v>0</v>
      </c>
      <c r="Q616" s="17">
        <v>0</v>
      </c>
      <c r="R616" s="17">
        <v>0</v>
      </c>
      <c r="S616" s="17">
        <v>0</v>
      </c>
      <c r="T616" s="17">
        <v>0</v>
      </c>
      <c r="U616" s="17">
        <v>0</v>
      </c>
      <c r="V616" s="17">
        <v>0</v>
      </c>
      <c r="W616" s="17">
        <v>0</v>
      </c>
      <c r="X616" s="17">
        <v>0</v>
      </c>
      <c r="Y616" s="17">
        <v>0</v>
      </c>
      <c r="Z616" s="17">
        <v>0</v>
      </c>
      <c r="AA616" s="17">
        <v>0</v>
      </c>
      <c r="AB616" s="17">
        <v>0</v>
      </c>
      <c r="AC616" s="50">
        <f>'EWG-CCP-127 (1)'!L336</f>
        <v>31.691999999999997</v>
      </c>
      <c r="AD616" s="50" t="s">
        <v>3</v>
      </c>
      <c r="AE616" s="43">
        <f t="shared" si="9"/>
        <v>99.999999999999986</v>
      </c>
    </row>
    <row r="617" spans="1:36" x14ac:dyDescent="0.25">
      <c r="A617" s="129"/>
      <c r="C617" s="17">
        <v>0</v>
      </c>
      <c r="D617" s="17">
        <f>'EWG-CCP-127 (1)'!G337</f>
        <v>66.666666666666657</v>
      </c>
      <c r="E617" s="17">
        <v>0</v>
      </c>
      <c r="F617" s="17">
        <v>0</v>
      </c>
      <c r="G617" s="17">
        <v>0</v>
      </c>
      <c r="H617" s="17">
        <v>0</v>
      </c>
      <c r="I617" s="17">
        <f>'EWG-CCP-127 (1)'!H337</f>
        <v>33.333333333333329</v>
      </c>
      <c r="J617" s="17">
        <v>0</v>
      </c>
      <c r="K617" s="17">
        <v>0</v>
      </c>
      <c r="L617" s="17">
        <v>0</v>
      </c>
      <c r="M617" s="17">
        <v>0</v>
      </c>
      <c r="N617" s="17">
        <v>0</v>
      </c>
      <c r="O617" s="17">
        <v>0</v>
      </c>
      <c r="P617" s="17">
        <v>0</v>
      </c>
      <c r="Q617" s="17">
        <v>0</v>
      </c>
      <c r="R617" s="17">
        <v>0</v>
      </c>
      <c r="S617" s="17">
        <v>0</v>
      </c>
      <c r="T617" s="17">
        <v>0</v>
      </c>
      <c r="U617" s="17">
        <v>0</v>
      </c>
      <c r="V617" s="17">
        <v>0</v>
      </c>
      <c r="W617" s="17">
        <v>0</v>
      </c>
      <c r="X617" s="17">
        <v>0</v>
      </c>
      <c r="Y617" s="17">
        <v>0</v>
      </c>
      <c r="Z617" s="17">
        <v>0</v>
      </c>
      <c r="AA617" s="17">
        <v>0</v>
      </c>
      <c r="AB617" s="17">
        <v>0</v>
      </c>
      <c r="AC617" s="50">
        <f>'EWG-CCP-127 (1)'!L337</f>
        <v>38.934000000000005</v>
      </c>
      <c r="AD617" s="50" t="s">
        <v>3</v>
      </c>
      <c r="AE617" s="43">
        <f t="shared" si="9"/>
        <v>99.999999999999986</v>
      </c>
    </row>
    <row r="618" spans="1:36" x14ac:dyDescent="0.25">
      <c r="A618" s="129"/>
      <c r="C618" s="17">
        <v>0</v>
      </c>
      <c r="D618" s="17">
        <f>'EWG-CCP-127 (1)'!G338</f>
        <v>59.988002399520092</v>
      </c>
      <c r="E618" s="17">
        <v>0</v>
      </c>
      <c r="F618" s="17">
        <v>0</v>
      </c>
      <c r="G618" s="17">
        <v>0</v>
      </c>
      <c r="H618" s="17">
        <v>0</v>
      </c>
      <c r="I618" s="17">
        <f>'EWG-CCP-127 (1)'!H338</f>
        <v>40.011997600479901</v>
      </c>
      <c r="J618" s="17">
        <v>0</v>
      </c>
      <c r="K618" s="17">
        <v>0</v>
      </c>
      <c r="L618" s="17">
        <v>0</v>
      </c>
      <c r="M618" s="17">
        <v>0</v>
      </c>
      <c r="N618" s="17">
        <v>0</v>
      </c>
      <c r="O618" s="17">
        <v>0</v>
      </c>
      <c r="P618" s="17">
        <v>0</v>
      </c>
      <c r="Q618" s="17">
        <v>0</v>
      </c>
      <c r="R618" s="17">
        <v>0</v>
      </c>
      <c r="S618" s="17">
        <v>0</v>
      </c>
      <c r="T618" s="17">
        <v>0</v>
      </c>
      <c r="U618" s="17">
        <v>0</v>
      </c>
      <c r="V618" s="17">
        <v>0</v>
      </c>
      <c r="W618" s="17">
        <v>0</v>
      </c>
      <c r="X618" s="17">
        <v>0</v>
      </c>
      <c r="Y618" s="17">
        <v>0</v>
      </c>
      <c r="Z618" s="17">
        <v>0</v>
      </c>
      <c r="AA618" s="17">
        <v>0</v>
      </c>
      <c r="AB618" s="17">
        <v>0</v>
      </c>
      <c r="AC618" s="50">
        <f>'EWG-CCP-127 (1)'!L338</f>
        <v>44.830999999999996</v>
      </c>
      <c r="AD618" s="50" t="s">
        <v>3</v>
      </c>
      <c r="AE618" s="43">
        <f t="shared" si="9"/>
        <v>100</v>
      </c>
    </row>
    <row r="619" spans="1:36" x14ac:dyDescent="0.25">
      <c r="A619" s="129"/>
      <c r="C619" s="17">
        <v>0</v>
      </c>
      <c r="D619" s="17">
        <f>'EWG-CCP-127 (1)'!G339</f>
        <v>55.005500550055011</v>
      </c>
      <c r="E619" s="17">
        <v>0</v>
      </c>
      <c r="F619" s="17">
        <v>0</v>
      </c>
      <c r="G619" s="17">
        <v>0</v>
      </c>
      <c r="H619" s="17">
        <v>0</v>
      </c>
      <c r="I619" s="17">
        <f>'EWG-CCP-127 (1)'!H339</f>
        <v>44.994499449944989</v>
      </c>
      <c r="J619" s="17">
        <v>0</v>
      </c>
      <c r="K619" s="17">
        <v>0</v>
      </c>
      <c r="L619" s="17">
        <v>0</v>
      </c>
      <c r="M619" s="17">
        <v>0</v>
      </c>
      <c r="N619" s="17">
        <v>0</v>
      </c>
      <c r="O619" s="17">
        <v>0</v>
      </c>
      <c r="P619" s="17">
        <v>0</v>
      </c>
      <c r="Q619" s="17">
        <v>0</v>
      </c>
      <c r="R619" s="17">
        <v>0</v>
      </c>
      <c r="S619" s="17">
        <v>0</v>
      </c>
      <c r="T619" s="17">
        <v>0</v>
      </c>
      <c r="U619" s="17">
        <v>0</v>
      </c>
      <c r="V619" s="17">
        <v>0</v>
      </c>
      <c r="W619" s="17">
        <v>0</v>
      </c>
      <c r="X619" s="17">
        <v>0</v>
      </c>
      <c r="Y619" s="17">
        <v>0</v>
      </c>
      <c r="Z619" s="17">
        <v>0</v>
      </c>
      <c r="AA619" s="17">
        <v>0</v>
      </c>
      <c r="AB619" s="17">
        <v>0</v>
      </c>
      <c r="AC619" s="50">
        <f>'EWG-CCP-127 (1)'!L339</f>
        <v>39.977000000000004</v>
      </c>
      <c r="AD619" s="50" t="s">
        <v>3</v>
      </c>
      <c r="AE619" s="43">
        <f t="shared" si="9"/>
        <v>100</v>
      </c>
    </row>
    <row r="620" spans="1:36" x14ac:dyDescent="0.25">
      <c r="A620" s="129"/>
      <c r="C620" s="17">
        <v>0</v>
      </c>
      <c r="D620" s="17">
        <f>'EWG-CCP-127 (1)'!G340</f>
        <v>85.689802913453292</v>
      </c>
      <c r="E620" s="17">
        <v>0</v>
      </c>
      <c r="F620" s="17">
        <v>0</v>
      </c>
      <c r="G620" s="17">
        <v>0</v>
      </c>
      <c r="H620" s="17">
        <v>0</v>
      </c>
      <c r="I620" s="17">
        <v>0</v>
      </c>
      <c r="J620" s="17">
        <v>0</v>
      </c>
      <c r="K620" s="17">
        <f>'EWG-CCP-127 (1)'!H335</f>
        <v>14.310197086546703</v>
      </c>
      <c r="L620" s="17">
        <v>0</v>
      </c>
      <c r="M620" s="17">
        <v>0</v>
      </c>
      <c r="N620" s="17">
        <v>0</v>
      </c>
      <c r="O620" s="17">
        <v>0</v>
      </c>
      <c r="P620" s="17">
        <v>0</v>
      </c>
      <c r="Q620" s="17">
        <v>0</v>
      </c>
      <c r="R620" s="17">
        <v>0</v>
      </c>
      <c r="S620" s="17">
        <v>0</v>
      </c>
      <c r="T620" s="17">
        <v>0</v>
      </c>
      <c r="U620" s="17">
        <v>0</v>
      </c>
      <c r="V620" s="17">
        <v>0</v>
      </c>
      <c r="W620" s="17">
        <v>0</v>
      </c>
      <c r="X620" s="17">
        <v>0</v>
      </c>
      <c r="Y620" s="17">
        <v>0</v>
      </c>
      <c r="Z620" s="17">
        <v>0</v>
      </c>
      <c r="AA620" s="17">
        <v>0</v>
      </c>
      <c r="AB620" s="17">
        <v>0</v>
      </c>
      <c r="AC620" s="50">
        <f>'EWG-CCP-127 (1)'!L340</f>
        <v>15.437000000000001</v>
      </c>
      <c r="AD620" s="50" t="s">
        <v>3</v>
      </c>
      <c r="AE620" s="43">
        <f t="shared" si="9"/>
        <v>100</v>
      </c>
    </row>
    <row r="621" spans="1:36" x14ac:dyDescent="0.25">
      <c r="A621" s="129"/>
      <c r="C621" s="17">
        <v>0</v>
      </c>
      <c r="D621" s="17">
        <f>'EWG-CCP-127 (1)'!G341</f>
        <v>74.962518740629676</v>
      </c>
      <c r="E621" s="17">
        <v>0</v>
      </c>
      <c r="F621" s="17">
        <v>0</v>
      </c>
      <c r="G621" s="17">
        <v>0</v>
      </c>
      <c r="H621" s="17">
        <v>0</v>
      </c>
      <c r="I621" s="17">
        <v>0</v>
      </c>
      <c r="J621" s="17">
        <v>0</v>
      </c>
      <c r="K621" s="17">
        <f>'EWG-CCP-127 (1)'!H336</f>
        <v>25.037481259370313</v>
      </c>
      <c r="L621" s="17">
        <v>0</v>
      </c>
      <c r="M621" s="17">
        <v>0</v>
      </c>
      <c r="N621" s="17">
        <v>0</v>
      </c>
      <c r="O621" s="17">
        <v>0</v>
      </c>
      <c r="P621" s="17">
        <v>0</v>
      </c>
      <c r="Q621" s="17">
        <v>0</v>
      </c>
      <c r="R621" s="17">
        <v>0</v>
      </c>
      <c r="S621" s="17">
        <v>0</v>
      </c>
      <c r="T621" s="17">
        <v>0</v>
      </c>
      <c r="U621" s="17">
        <v>0</v>
      </c>
      <c r="V621" s="17">
        <v>0</v>
      </c>
      <c r="W621" s="17">
        <v>0</v>
      </c>
      <c r="X621" s="17">
        <v>0</v>
      </c>
      <c r="Y621" s="17">
        <v>0</v>
      </c>
      <c r="Z621" s="17">
        <v>0</v>
      </c>
      <c r="AA621" s="17">
        <v>0</v>
      </c>
      <c r="AB621" s="17">
        <v>0</v>
      </c>
      <c r="AC621" s="50">
        <f>'EWG-CCP-127 (1)'!L341</f>
        <v>29.209000000000003</v>
      </c>
      <c r="AD621" s="50" t="s">
        <v>3</v>
      </c>
      <c r="AE621" s="43">
        <f t="shared" si="9"/>
        <v>99.999999999999986</v>
      </c>
    </row>
    <row r="622" spans="1:36" x14ac:dyDescent="0.25">
      <c r="A622" s="129"/>
      <c r="C622" s="17">
        <v>0</v>
      </c>
      <c r="D622" s="17">
        <f>'EWG-CCP-127 (1)'!G342</f>
        <v>66.666666666666657</v>
      </c>
      <c r="E622" s="17">
        <v>0</v>
      </c>
      <c r="F622" s="17">
        <v>0</v>
      </c>
      <c r="G622" s="17">
        <v>0</v>
      </c>
      <c r="H622" s="17">
        <v>0</v>
      </c>
      <c r="I622" s="17">
        <v>0</v>
      </c>
      <c r="J622" s="17">
        <v>0</v>
      </c>
      <c r="K622" s="17">
        <f>'EWG-CCP-127 (1)'!H337</f>
        <v>33.333333333333329</v>
      </c>
      <c r="L622" s="17">
        <v>0</v>
      </c>
      <c r="M622" s="17">
        <v>0</v>
      </c>
      <c r="N622" s="17">
        <v>0</v>
      </c>
      <c r="O622" s="17">
        <v>0</v>
      </c>
      <c r="P622" s="17">
        <v>0</v>
      </c>
      <c r="Q622" s="17">
        <v>0</v>
      </c>
      <c r="R622" s="17">
        <v>0</v>
      </c>
      <c r="S622" s="17">
        <v>0</v>
      </c>
      <c r="T622" s="17">
        <v>0</v>
      </c>
      <c r="U622" s="17">
        <v>0</v>
      </c>
      <c r="V622" s="17">
        <v>0</v>
      </c>
      <c r="W622" s="17">
        <v>0</v>
      </c>
      <c r="X622" s="17">
        <v>0</v>
      </c>
      <c r="Y622" s="17">
        <v>0</v>
      </c>
      <c r="Z622" s="17">
        <v>0</v>
      </c>
      <c r="AA622" s="17">
        <v>0</v>
      </c>
      <c r="AB622" s="17">
        <v>0</v>
      </c>
      <c r="AC622" s="50">
        <f>'EWG-CCP-127 (1)'!L342</f>
        <v>37.700000000000003</v>
      </c>
      <c r="AD622" s="50" t="s">
        <v>3</v>
      </c>
      <c r="AE622" s="43">
        <f t="shared" si="9"/>
        <v>99.999999999999986</v>
      </c>
    </row>
    <row r="623" spans="1:36" x14ac:dyDescent="0.25">
      <c r="A623" s="129"/>
      <c r="C623" s="17">
        <v>0</v>
      </c>
      <c r="D623" s="17">
        <f>'EWG-CCP-127 (1)'!G343</f>
        <v>59.988002399520092</v>
      </c>
      <c r="E623" s="17">
        <v>0</v>
      </c>
      <c r="F623" s="17">
        <v>0</v>
      </c>
      <c r="G623" s="17">
        <v>0</v>
      </c>
      <c r="H623" s="17">
        <v>0</v>
      </c>
      <c r="I623" s="17">
        <v>0</v>
      </c>
      <c r="J623" s="17">
        <v>0</v>
      </c>
      <c r="K623" s="17">
        <f>'EWG-CCP-127 (1)'!H338</f>
        <v>40.011997600479901</v>
      </c>
      <c r="L623" s="17">
        <v>0</v>
      </c>
      <c r="M623" s="17">
        <v>0</v>
      </c>
      <c r="N623" s="17">
        <v>0</v>
      </c>
      <c r="O623" s="17">
        <v>0</v>
      </c>
      <c r="P623" s="17">
        <v>0</v>
      </c>
      <c r="Q623" s="17">
        <v>0</v>
      </c>
      <c r="R623" s="17">
        <v>0</v>
      </c>
      <c r="S623" s="17">
        <v>0</v>
      </c>
      <c r="T623" s="17">
        <v>0</v>
      </c>
      <c r="U623" s="17">
        <v>0</v>
      </c>
      <c r="V623" s="17">
        <v>0</v>
      </c>
      <c r="W623" s="17">
        <v>0</v>
      </c>
      <c r="X623" s="17">
        <v>0</v>
      </c>
      <c r="Y623" s="17">
        <v>0</v>
      </c>
      <c r="Z623" s="17">
        <v>0</v>
      </c>
      <c r="AA623" s="17">
        <v>0</v>
      </c>
      <c r="AB623" s="17">
        <v>0</v>
      </c>
      <c r="AC623" s="50">
        <f>'EWG-CCP-127 (1)'!L343</f>
        <v>38.411999999999999</v>
      </c>
      <c r="AD623" s="50" t="s">
        <v>3</v>
      </c>
      <c r="AE623" s="43">
        <f t="shared" si="9"/>
        <v>100</v>
      </c>
    </row>
    <row r="624" spans="1:36" x14ac:dyDescent="0.25">
      <c r="A624" s="129"/>
      <c r="C624" s="17">
        <v>0</v>
      </c>
      <c r="D624" s="17">
        <f>'EWG-CCP-127 (1)'!G344</f>
        <v>55.005500550055011</v>
      </c>
      <c r="E624" s="17">
        <v>0</v>
      </c>
      <c r="F624" s="17">
        <v>0</v>
      </c>
      <c r="G624" s="17">
        <v>0</v>
      </c>
      <c r="H624" s="17">
        <v>0</v>
      </c>
      <c r="I624" s="17">
        <v>0</v>
      </c>
      <c r="J624" s="17">
        <v>0</v>
      </c>
      <c r="K624" s="17">
        <f>'EWG-CCP-127 (1)'!H339</f>
        <v>44.994499449944989</v>
      </c>
      <c r="L624" s="17">
        <v>0</v>
      </c>
      <c r="M624" s="17">
        <v>0</v>
      </c>
      <c r="N624" s="17">
        <v>0</v>
      </c>
      <c r="O624" s="17">
        <v>0</v>
      </c>
      <c r="P624" s="17">
        <v>0</v>
      </c>
      <c r="Q624" s="17">
        <v>0</v>
      </c>
      <c r="R624" s="17">
        <v>0</v>
      </c>
      <c r="S624" s="17">
        <v>0</v>
      </c>
      <c r="T624" s="17">
        <v>0</v>
      </c>
      <c r="U624" s="17">
        <v>0</v>
      </c>
      <c r="V624" s="17">
        <v>0</v>
      </c>
      <c r="W624" s="17">
        <v>0</v>
      </c>
      <c r="X624" s="17">
        <v>0</v>
      </c>
      <c r="Y624" s="17">
        <v>0</v>
      </c>
      <c r="Z624" s="17">
        <v>0</v>
      </c>
      <c r="AA624" s="17">
        <v>0</v>
      </c>
      <c r="AB624" s="17">
        <v>0</v>
      </c>
      <c r="AC624" s="50">
        <f>'EWG-CCP-127 (1)'!L344</f>
        <v>33.652999999999999</v>
      </c>
      <c r="AD624" s="50" t="s">
        <v>3</v>
      </c>
      <c r="AE624" s="43">
        <f t="shared" si="9"/>
        <v>100</v>
      </c>
    </row>
    <row r="625" spans="1:36" x14ac:dyDescent="0.25">
      <c r="A625" s="129"/>
      <c r="C625" s="17">
        <v>0</v>
      </c>
      <c r="D625" s="17">
        <f>'EWG-CCP-127 (1)'!G345</f>
        <v>85.689802913453292</v>
      </c>
      <c r="E625" s="17">
        <v>0</v>
      </c>
      <c r="F625" s="17">
        <v>0</v>
      </c>
      <c r="G625" s="17">
        <v>0</v>
      </c>
      <c r="H625" s="17">
        <f>'EWG-CCP-127 (1)'!H335</f>
        <v>14.310197086546703</v>
      </c>
      <c r="I625" s="17">
        <v>0</v>
      </c>
      <c r="J625" s="17">
        <v>0</v>
      </c>
      <c r="K625" s="17">
        <v>0</v>
      </c>
      <c r="L625" s="17">
        <v>0</v>
      </c>
      <c r="M625" s="17">
        <v>0</v>
      </c>
      <c r="N625" s="17">
        <v>0</v>
      </c>
      <c r="O625" s="17">
        <v>0</v>
      </c>
      <c r="P625" s="17">
        <v>0</v>
      </c>
      <c r="Q625" s="17">
        <v>0</v>
      </c>
      <c r="R625" s="17">
        <v>0</v>
      </c>
      <c r="S625" s="17">
        <v>0</v>
      </c>
      <c r="T625" s="17">
        <v>0</v>
      </c>
      <c r="U625" s="17">
        <v>0</v>
      </c>
      <c r="V625" s="17">
        <v>0</v>
      </c>
      <c r="W625" s="17">
        <v>0</v>
      </c>
      <c r="X625" s="17">
        <v>0</v>
      </c>
      <c r="Y625" s="17">
        <v>0</v>
      </c>
      <c r="Z625" s="17">
        <v>0</v>
      </c>
      <c r="AA625" s="17">
        <v>0</v>
      </c>
      <c r="AB625" s="17">
        <v>0</v>
      </c>
      <c r="AC625" s="50">
        <f>'EWG-CCP-127 (1)'!L345</f>
        <v>15.548</v>
      </c>
      <c r="AD625" s="50" t="s">
        <v>3</v>
      </c>
      <c r="AE625" s="43">
        <f t="shared" si="9"/>
        <v>100</v>
      </c>
    </row>
    <row r="626" spans="1:36" x14ac:dyDescent="0.25">
      <c r="A626" s="129"/>
      <c r="C626" s="17">
        <v>0</v>
      </c>
      <c r="D626" s="17">
        <f>'EWG-CCP-127 (1)'!G346</f>
        <v>74.962518740629676</v>
      </c>
      <c r="E626" s="17">
        <v>0</v>
      </c>
      <c r="F626" s="17">
        <v>0</v>
      </c>
      <c r="G626" s="17">
        <v>0</v>
      </c>
      <c r="H626" s="17">
        <f>'EWG-CCP-127 (1)'!H336</f>
        <v>25.037481259370313</v>
      </c>
      <c r="I626" s="17">
        <v>0</v>
      </c>
      <c r="J626" s="17">
        <v>0</v>
      </c>
      <c r="K626" s="17">
        <v>0</v>
      </c>
      <c r="L626" s="17">
        <v>0</v>
      </c>
      <c r="M626" s="17">
        <v>0</v>
      </c>
      <c r="N626" s="17">
        <v>0</v>
      </c>
      <c r="O626" s="17">
        <v>0</v>
      </c>
      <c r="P626" s="17">
        <v>0</v>
      </c>
      <c r="Q626" s="17">
        <v>0</v>
      </c>
      <c r="R626" s="17">
        <v>0</v>
      </c>
      <c r="S626" s="17">
        <v>0</v>
      </c>
      <c r="T626" s="17">
        <v>0</v>
      </c>
      <c r="U626" s="17">
        <v>0</v>
      </c>
      <c r="V626" s="17">
        <v>0</v>
      </c>
      <c r="W626" s="17">
        <v>0</v>
      </c>
      <c r="X626" s="17">
        <v>0</v>
      </c>
      <c r="Y626" s="17">
        <v>0</v>
      </c>
      <c r="Z626" s="17">
        <v>0</v>
      </c>
      <c r="AA626" s="17">
        <v>0</v>
      </c>
      <c r="AB626" s="17">
        <v>0</v>
      </c>
      <c r="AC626" s="50">
        <f>'EWG-CCP-127 (1)'!L346</f>
        <v>28.688000000000002</v>
      </c>
      <c r="AD626" s="50" t="s">
        <v>3</v>
      </c>
      <c r="AE626" s="43">
        <f t="shared" si="9"/>
        <v>99.999999999999986</v>
      </c>
    </row>
    <row r="627" spans="1:36" x14ac:dyDescent="0.25">
      <c r="A627" s="129"/>
      <c r="C627" s="17">
        <v>0</v>
      </c>
      <c r="D627" s="17">
        <f>'EWG-CCP-127 (1)'!G347</f>
        <v>66.666666666666657</v>
      </c>
      <c r="E627" s="17">
        <v>0</v>
      </c>
      <c r="F627" s="17">
        <v>0</v>
      </c>
      <c r="G627" s="17">
        <v>0</v>
      </c>
      <c r="H627" s="17">
        <f>'EWG-CCP-127 (1)'!H337</f>
        <v>33.333333333333329</v>
      </c>
      <c r="I627" s="17">
        <v>0</v>
      </c>
      <c r="J627" s="17">
        <v>0</v>
      </c>
      <c r="K627" s="17">
        <v>0</v>
      </c>
      <c r="L627" s="17">
        <v>0</v>
      </c>
      <c r="M627" s="17">
        <v>0</v>
      </c>
      <c r="N627" s="17">
        <v>0</v>
      </c>
      <c r="O627" s="17">
        <v>0</v>
      </c>
      <c r="P627" s="17">
        <v>0</v>
      </c>
      <c r="Q627" s="17">
        <v>0</v>
      </c>
      <c r="R627" s="17">
        <v>0</v>
      </c>
      <c r="S627" s="17">
        <v>0</v>
      </c>
      <c r="T627" s="17">
        <v>0</v>
      </c>
      <c r="U627" s="17">
        <v>0</v>
      </c>
      <c r="V627" s="17">
        <v>0</v>
      </c>
      <c r="W627" s="17">
        <v>0</v>
      </c>
      <c r="X627" s="17">
        <v>0</v>
      </c>
      <c r="Y627" s="17">
        <v>0</v>
      </c>
      <c r="Z627" s="17">
        <v>0</v>
      </c>
      <c r="AA627" s="17">
        <v>0</v>
      </c>
      <c r="AB627" s="17">
        <v>0</v>
      </c>
      <c r="AC627" s="50">
        <f>'EWG-CCP-127 (1)'!L347</f>
        <v>33.857999999999997</v>
      </c>
      <c r="AD627" s="50" t="s">
        <v>3</v>
      </c>
      <c r="AE627" s="43">
        <f t="shared" si="9"/>
        <v>99.999999999999986</v>
      </c>
    </row>
    <row r="628" spans="1:36" x14ac:dyDescent="0.25">
      <c r="A628" s="129"/>
      <c r="C628" s="17">
        <v>0</v>
      </c>
      <c r="D628" s="17">
        <f>'EWG-CCP-127 (1)'!G348</f>
        <v>59.988002399520092</v>
      </c>
      <c r="E628" s="17">
        <v>0</v>
      </c>
      <c r="F628" s="17">
        <v>0</v>
      </c>
      <c r="G628" s="17">
        <v>0</v>
      </c>
      <c r="H628" s="17">
        <f>'EWG-CCP-127 (1)'!H338</f>
        <v>40.011997600479901</v>
      </c>
      <c r="I628" s="17">
        <v>0</v>
      </c>
      <c r="J628" s="17">
        <v>0</v>
      </c>
      <c r="K628" s="17">
        <v>0</v>
      </c>
      <c r="L628" s="17">
        <v>0</v>
      </c>
      <c r="M628" s="17">
        <v>0</v>
      </c>
      <c r="N628" s="17">
        <v>0</v>
      </c>
      <c r="O628" s="17">
        <v>0</v>
      </c>
      <c r="P628" s="17">
        <v>0</v>
      </c>
      <c r="Q628" s="17">
        <v>0</v>
      </c>
      <c r="R628" s="17">
        <v>0</v>
      </c>
      <c r="S628" s="17">
        <v>0</v>
      </c>
      <c r="T628" s="17">
        <v>0</v>
      </c>
      <c r="U628" s="17">
        <v>0</v>
      </c>
      <c r="V628" s="17">
        <v>0</v>
      </c>
      <c r="W628" s="17">
        <v>0</v>
      </c>
      <c r="X628" s="17">
        <v>0</v>
      </c>
      <c r="Y628" s="17">
        <v>0</v>
      </c>
      <c r="Z628" s="17">
        <v>0</v>
      </c>
      <c r="AA628" s="17">
        <v>0</v>
      </c>
      <c r="AB628" s="17">
        <v>0</v>
      </c>
      <c r="AC628" s="50">
        <f>'EWG-CCP-127 (1)'!L348</f>
        <v>31.786999999999999</v>
      </c>
      <c r="AD628" s="50" t="s">
        <v>3</v>
      </c>
      <c r="AE628" s="43">
        <f t="shared" si="9"/>
        <v>100</v>
      </c>
    </row>
    <row r="629" spans="1:36" x14ac:dyDescent="0.25">
      <c r="A629" s="129"/>
      <c r="C629" s="17">
        <v>0</v>
      </c>
      <c r="D629" s="17">
        <f>'EWG-CCP-127 (1)'!G349</f>
        <v>55.005500550055011</v>
      </c>
      <c r="E629" s="17">
        <v>0</v>
      </c>
      <c r="F629" s="17">
        <v>0</v>
      </c>
      <c r="G629" s="17">
        <v>0</v>
      </c>
      <c r="H629" s="17">
        <f>'EWG-CCP-127 (1)'!H339</f>
        <v>44.994499449944989</v>
      </c>
      <c r="I629" s="17">
        <v>0</v>
      </c>
      <c r="J629" s="17">
        <v>0</v>
      </c>
      <c r="K629" s="17">
        <v>0</v>
      </c>
      <c r="L629" s="17">
        <v>0</v>
      </c>
      <c r="M629" s="17">
        <v>0</v>
      </c>
      <c r="N629" s="17">
        <v>0</v>
      </c>
      <c r="O629" s="17">
        <v>0</v>
      </c>
      <c r="P629" s="17">
        <v>0</v>
      </c>
      <c r="Q629" s="17">
        <v>0</v>
      </c>
      <c r="R629" s="17">
        <v>0</v>
      </c>
      <c r="S629" s="17">
        <v>0</v>
      </c>
      <c r="T629" s="17">
        <v>0</v>
      </c>
      <c r="U629" s="17">
        <v>0</v>
      </c>
      <c r="V629" s="17">
        <v>0</v>
      </c>
      <c r="W629" s="17">
        <v>0</v>
      </c>
      <c r="X629" s="17">
        <v>0</v>
      </c>
      <c r="Y629" s="17">
        <v>0</v>
      </c>
      <c r="Z629" s="17">
        <v>0</v>
      </c>
      <c r="AA629" s="17">
        <v>0</v>
      </c>
      <c r="AB629" s="17">
        <v>0</v>
      </c>
      <c r="AC629" s="50">
        <f>'EWG-CCP-127 (1)'!L349</f>
        <v>29.826000000000004</v>
      </c>
      <c r="AD629" s="50" t="s">
        <v>3</v>
      </c>
      <c r="AE629" s="43">
        <f t="shared" si="9"/>
        <v>100</v>
      </c>
    </row>
    <row r="630" spans="1:36" x14ac:dyDescent="0.25">
      <c r="A630" s="129"/>
      <c r="C630" s="17">
        <v>0</v>
      </c>
      <c r="D630" s="17">
        <f>'EWG-CCP-127 (1)'!G350</f>
        <v>85.689802913453292</v>
      </c>
      <c r="E630" s="17">
        <v>0</v>
      </c>
      <c r="F630" s="17">
        <v>0</v>
      </c>
      <c r="G630" s="17">
        <v>0</v>
      </c>
      <c r="H630" s="17">
        <v>0</v>
      </c>
      <c r="I630" s="17">
        <v>0</v>
      </c>
      <c r="J630" s="17">
        <v>0</v>
      </c>
      <c r="K630" s="17">
        <v>0</v>
      </c>
      <c r="L630" s="17">
        <v>0</v>
      </c>
      <c r="M630" s="17">
        <v>0</v>
      </c>
      <c r="N630" s="17">
        <v>0</v>
      </c>
      <c r="O630" s="17">
        <v>0</v>
      </c>
      <c r="P630" s="17">
        <v>0</v>
      </c>
      <c r="Q630" s="17">
        <v>0</v>
      </c>
      <c r="R630" s="17">
        <v>0</v>
      </c>
      <c r="S630" s="17">
        <v>0</v>
      </c>
      <c r="T630" s="17">
        <v>0</v>
      </c>
      <c r="U630" s="17">
        <v>0</v>
      </c>
      <c r="V630" s="17">
        <v>0</v>
      </c>
      <c r="W630" s="17">
        <v>0</v>
      </c>
      <c r="X630" s="17">
        <v>0</v>
      </c>
      <c r="Y630" s="17">
        <v>0</v>
      </c>
      <c r="Z630" s="17">
        <f>'EWG-CCP-127 (1)'!H335</f>
        <v>14.310197086546703</v>
      </c>
      <c r="AA630" s="17">
        <v>0</v>
      </c>
      <c r="AB630" s="17">
        <v>0</v>
      </c>
      <c r="AC630" s="50">
        <f>'EWG-CCP-127 (1)'!L350</f>
        <v>15.121</v>
      </c>
      <c r="AD630" s="50" t="s">
        <v>3</v>
      </c>
      <c r="AE630" s="43">
        <f t="shared" si="9"/>
        <v>100</v>
      </c>
    </row>
    <row r="631" spans="1:36" x14ac:dyDescent="0.25">
      <c r="A631" s="129"/>
      <c r="C631" s="17">
        <v>0</v>
      </c>
      <c r="D631" s="17">
        <f>'EWG-CCP-127 (1)'!G351</f>
        <v>74.962518740629676</v>
      </c>
      <c r="E631" s="17">
        <v>0</v>
      </c>
      <c r="F631" s="17">
        <v>0</v>
      </c>
      <c r="G631" s="17">
        <v>0</v>
      </c>
      <c r="H631" s="17">
        <v>0</v>
      </c>
      <c r="I631" s="17">
        <v>0</v>
      </c>
      <c r="J631" s="17">
        <v>0</v>
      </c>
      <c r="K631" s="17">
        <v>0</v>
      </c>
      <c r="L631" s="17">
        <v>0</v>
      </c>
      <c r="M631" s="17">
        <v>0</v>
      </c>
      <c r="N631" s="17">
        <v>0</v>
      </c>
      <c r="O631" s="17">
        <v>0</v>
      </c>
      <c r="P631" s="17">
        <v>0</v>
      </c>
      <c r="Q631" s="17">
        <v>0</v>
      </c>
      <c r="R631" s="17">
        <v>0</v>
      </c>
      <c r="S631" s="17">
        <v>0</v>
      </c>
      <c r="T631" s="17">
        <v>0</v>
      </c>
      <c r="U631" s="17">
        <v>0</v>
      </c>
      <c r="V631" s="17">
        <v>0</v>
      </c>
      <c r="W631" s="17">
        <v>0</v>
      </c>
      <c r="X631" s="17">
        <v>0</v>
      </c>
      <c r="Y631" s="17">
        <v>0</v>
      </c>
      <c r="Z631" s="17">
        <f>'EWG-CCP-127 (1)'!H336</f>
        <v>25.037481259370313</v>
      </c>
      <c r="AA631" s="17">
        <v>0</v>
      </c>
      <c r="AB631" s="17">
        <v>0</v>
      </c>
      <c r="AC631" s="50">
        <f>'EWG-CCP-127 (1)'!L351</f>
        <v>27.755000000000003</v>
      </c>
      <c r="AD631" s="50" t="s">
        <v>3</v>
      </c>
      <c r="AE631" s="43">
        <f t="shared" si="9"/>
        <v>99.999999999999986</v>
      </c>
    </row>
    <row r="632" spans="1:36" x14ac:dyDescent="0.25">
      <c r="A632" s="129"/>
      <c r="C632" s="17">
        <v>0</v>
      </c>
      <c r="D632" s="17">
        <f>'EWG-CCP-127 (1)'!G352</f>
        <v>66.666666666666657</v>
      </c>
      <c r="E632" s="17">
        <v>0</v>
      </c>
      <c r="F632" s="17">
        <v>0</v>
      </c>
      <c r="G632" s="17">
        <v>0</v>
      </c>
      <c r="H632" s="17">
        <v>0</v>
      </c>
      <c r="I632" s="17">
        <v>0</v>
      </c>
      <c r="J632" s="17">
        <v>0</v>
      </c>
      <c r="K632" s="17">
        <v>0</v>
      </c>
      <c r="L632" s="17">
        <v>0</v>
      </c>
      <c r="M632" s="17">
        <v>0</v>
      </c>
      <c r="N632" s="17">
        <v>0</v>
      </c>
      <c r="O632" s="17">
        <v>0</v>
      </c>
      <c r="P632" s="17">
        <v>0</v>
      </c>
      <c r="Q632" s="17">
        <v>0</v>
      </c>
      <c r="R632" s="17">
        <v>0</v>
      </c>
      <c r="S632" s="17">
        <v>0</v>
      </c>
      <c r="T632" s="17">
        <v>0</v>
      </c>
      <c r="U632" s="17">
        <v>0</v>
      </c>
      <c r="V632" s="17">
        <v>0</v>
      </c>
      <c r="W632" s="17">
        <v>0</v>
      </c>
      <c r="X632" s="17">
        <v>0</v>
      </c>
      <c r="Y632" s="17">
        <v>0</v>
      </c>
      <c r="Z632" s="17">
        <f>'EWG-CCP-127 (1)'!H337</f>
        <v>33.333333333333329</v>
      </c>
      <c r="AA632" s="17">
        <v>0</v>
      </c>
      <c r="AB632" s="17">
        <v>0</v>
      </c>
      <c r="AC632" s="50">
        <f>'EWG-CCP-127 (1)'!L352</f>
        <v>31.991999999999997</v>
      </c>
      <c r="AD632" s="50" t="s">
        <v>3</v>
      </c>
      <c r="AE632" s="43">
        <f t="shared" si="9"/>
        <v>99.999999999999986</v>
      </c>
    </row>
    <row r="633" spans="1:36" x14ac:dyDescent="0.25">
      <c r="A633" s="129"/>
      <c r="C633" s="17">
        <v>0</v>
      </c>
      <c r="D633" s="17">
        <f>'EWG-CCP-127 (1)'!G353</f>
        <v>59.988002399520092</v>
      </c>
      <c r="E633" s="17">
        <v>0</v>
      </c>
      <c r="F633" s="17">
        <v>0</v>
      </c>
      <c r="G633" s="17">
        <v>0</v>
      </c>
      <c r="H633" s="17">
        <v>0</v>
      </c>
      <c r="I633" s="17">
        <v>0</v>
      </c>
      <c r="J633" s="17">
        <v>0</v>
      </c>
      <c r="K633" s="17">
        <v>0</v>
      </c>
      <c r="L633" s="17">
        <v>0</v>
      </c>
      <c r="M633" s="17">
        <v>0</v>
      </c>
      <c r="N633" s="17">
        <v>0</v>
      </c>
      <c r="O633" s="17">
        <v>0</v>
      </c>
      <c r="P633" s="17">
        <v>0</v>
      </c>
      <c r="Q633" s="17">
        <v>0</v>
      </c>
      <c r="R633" s="17">
        <v>0</v>
      </c>
      <c r="S633" s="17">
        <v>0</v>
      </c>
      <c r="T633" s="17">
        <v>0</v>
      </c>
      <c r="U633" s="17">
        <v>0</v>
      </c>
      <c r="V633" s="17">
        <v>0</v>
      </c>
      <c r="W633" s="17">
        <v>0</v>
      </c>
      <c r="X633" s="17">
        <v>0</v>
      </c>
      <c r="Y633" s="17">
        <v>0</v>
      </c>
      <c r="Z633" s="17">
        <f>'EWG-CCP-127 (1)'!H338</f>
        <v>40.011997600479901</v>
      </c>
      <c r="AA633" s="17">
        <v>0</v>
      </c>
      <c r="AB633" s="17">
        <v>0</v>
      </c>
      <c r="AC633" s="50">
        <f>'EWG-CCP-127 (1)'!L353</f>
        <v>28.893000000000001</v>
      </c>
      <c r="AD633" s="50" t="s">
        <v>3</v>
      </c>
      <c r="AE633" s="43">
        <f t="shared" si="9"/>
        <v>100</v>
      </c>
    </row>
    <row r="634" spans="1:36" x14ac:dyDescent="0.25">
      <c r="A634" s="129"/>
      <c r="C634" s="17">
        <v>0</v>
      </c>
      <c r="D634" s="17">
        <f>'EWG-CCP-127 (1)'!G354</f>
        <v>55.005500550055011</v>
      </c>
      <c r="E634" s="17">
        <v>0</v>
      </c>
      <c r="F634" s="17">
        <v>0</v>
      </c>
      <c r="G634" s="17">
        <v>0</v>
      </c>
      <c r="H634" s="17">
        <v>0</v>
      </c>
      <c r="I634" s="17">
        <v>0</v>
      </c>
      <c r="J634" s="17">
        <v>0</v>
      </c>
      <c r="K634" s="17">
        <v>0</v>
      </c>
      <c r="L634" s="17">
        <v>0</v>
      </c>
      <c r="M634" s="17">
        <v>0</v>
      </c>
      <c r="N634" s="17">
        <v>0</v>
      </c>
      <c r="O634" s="17">
        <v>0</v>
      </c>
      <c r="P634" s="17">
        <v>0</v>
      </c>
      <c r="Q634" s="17">
        <v>0</v>
      </c>
      <c r="R634" s="17">
        <v>0</v>
      </c>
      <c r="S634" s="17">
        <v>0</v>
      </c>
      <c r="T634" s="17">
        <v>0</v>
      </c>
      <c r="U634" s="17">
        <v>0</v>
      </c>
      <c r="V634" s="17">
        <v>0</v>
      </c>
      <c r="W634" s="17">
        <v>0</v>
      </c>
      <c r="X634" s="17">
        <v>0</v>
      </c>
      <c r="Y634" s="17">
        <v>0</v>
      </c>
      <c r="Z634" s="17">
        <f>'EWG-CCP-127 (1)'!H339</f>
        <v>44.994499449944989</v>
      </c>
      <c r="AA634" s="17">
        <v>0</v>
      </c>
      <c r="AB634" s="17">
        <v>0</v>
      </c>
      <c r="AC634" s="50">
        <f>'EWG-CCP-127 (1)'!L354</f>
        <v>27.96</v>
      </c>
      <c r="AD634" s="50" t="s">
        <v>3</v>
      </c>
      <c r="AE634" s="43">
        <f t="shared" si="9"/>
        <v>100</v>
      </c>
    </row>
    <row r="635" spans="1:36" x14ac:dyDescent="0.25">
      <c r="A635" s="129"/>
      <c r="C635" s="17">
        <v>0</v>
      </c>
      <c r="D635" s="17">
        <f>'EWG-CCP-127 (1)'!G355</f>
        <v>85.689802913453292</v>
      </c>
      <c r="E635" s="17">
        <v>0</v>
      </c>
      <c r="F635" s="17">
        <v>0</v>
      </c>
      <c r="G635" s="17">
        <v>0</v>
      </c>
      <c r="H635" s="17">
        <v>0</v>
      </c>
      <c r="I635" s="17">
        <v>0</v>
      </c>
      <c r="J635" s="17">
        <v>0</v>
      </c>
      <c r="K635" s="17">
        <v>0</v>
      </c>
      <c r="L635" s="17">
        <v>0</v>
      </c>
      <c r="M635" s="17">
        <v>0</v>
      </c>
      <c r="N635" s="17">
        <v>0</v>
      </c>
      <c r="O635" s="17">
        <v>0</v>
      </c>
      <c r="P635" s="17">
        <v>0</v>
      </c>
      <c r="Q635" s="17">
        <v>0</v>
      </c>
      <c r="R635" s="17">
        <v>0</v>
      </c>
      <c r="S635" s="17">
        <v>0</v>
      </c>
      <c r="T635" s="17">
        <f>'EWG-CCP-127 (1)'!H335</f>
        <v>14.310197086546703</v>
      </c>
      <c r="U635" s="17">
        <v>0</v>
      </c>
      <c r="V635" s="17">
        <v>0</v>
      </c>
      <c r="W635" s="17">
        <v>0</v>
      </c>
      <c r="X635" s="17">
        <v>0</v>
      </c>
      <c r="Y635" s="17">
        <v>0</v>
      </c>
      <c r="Z635" s="17">
        <v>0</v>
      </c>
      <c r="AA635" s="17">
        <v>0</v>
      </c>
      <c r="AB635" s="17">
        <v>0</v>
      </c>
      <c r="AC635" s="50">
        <f>'EWG-CCP-127 (1)'!L355</f>
        <v>14.41</v>
      </c>
      <c r="AD635" s="50" t="s">
        <v>3</v>
      </c>
      <c r="AE635" s="43">
        <f t="shared" si="9"/>
        <v>100</v>
      </c>
    </row>
    <row r="636" spans="1:36" x14ac:dyDescent="0.25">
      <c r="A636" s="129"/>
      <c r="C636" s="17">
        <v>0</v>
      </c>
      <c r="D636" s="17">
        <f>'EWG-CCP-127 (1)'!G356</f>
        <v>74.962518740629676</v>
      </c>
      <c r="E636" s="17">
        <v>0</v>
      </c>
      <c r="F636" s="17">
        <v>0</v>
      </c>
      <c r="G636" s="17">
        <v>0</v>
      </c>
      <c r="H636" s="17">
        <v>0</v>
      </c>
      <c r="I636" s="17">
        <v>0</v>
      </c>
      <c r="J636" s="17">
        <v>0</v>
      </c>
      <c r="K636" s="17">
        <v>0</v>
      </c>
      <c r="L636" s="17">
        <v>0</v>
      </c>
      <c r="M636" s="17">
        <v>0</v>
      </c>
      <c r="N636" s="17">
        <v>0</v>
      </c>
      <c r="O636" s="17">
        <v>0</v>
      </c>
      <c r="P636" s="17">
        <v>0</v>
      </c>
      <c r="Q636" s="17">
        <v>0</v>
      </c>
      <c r="R636" s="17">
        <v>0</v>
      </c>
      <c r="S636" s="17">
        <v>0</v>
      </c>
      <c r="T636" s="17">
        <f>'EWG-CCP-127 (1)'!H336</f>
        <v>25.037481259370313</v>
      </c>
      <c r="U636" s="17">
        <v>0</v>
      </c>
      <c r="V636" s="17">
        <v>0</v>
      </c>
      <c r="W636" s="17">
        <v>0</v>
      </c>
      <c r="X636" s="17">
        <v>0</v>
      </c>
      <c r="Y636" s="17">
        <v>0</v>
      </c>
      <c r="Z636" s="17">
        <v>0</v>
      </c>
      <c r="AA636" s="17">
        <v>0</v>
      </c>
      <c r="AB636" s="17">
        <v>0</v>
      </c>
      <c r="AC636" s="50">
        <f>'EWG-CCP-127 (1)'!L356</f>
        <v>25.589000000000002</v>
      </c>
      <c r="AD636" s="50" t="s">
        <v>3</v>
      </c>
      <c r="AE636" s="43">
        <f t="shared" si="9"/>
        <v>99.999999999999986</v>
      </c>
    </row>
    <row r="637" spans="1:36" x14ac:dyDescent="0.25">
      <c r="A637" s="129"/>
      <c r="C637" s="17">
        <v>0</v>
      </c>
      <c r="D637" s="17">
        <f>'EWG-CCP-127 (1)'!G357</f>
        <v>66.666666666666657</v>
      </c>
      <c r="E637" s="17">
        <v>0</v>
      </c>
      <c r="F637" s="17">
        <v>0</v>
      </c>
      <c r="G637" s="17">
        <v>0</v>
      </c>
      <c r="H637" s="17">
        <v>0</v>
      </c>
      <c r="I637" s="17">
        <v>0</v>
      </c>
      <c r="J637" s="17">
        <v>0</v>
      </c>
      <c r="K637" s="17">
        <v>0</v>
      </c>
      <c r="L637" s="17">
        <v>0</v>
      </c>
      <c r="M637" s="17">
        <v>0</v>
      </c>
      <c r="N637" s="17">
        <v>0</v>
      </c>
      <c r="O637" s="17">
        <v>0</v>
      </c>
      <c r="P637" s="17">
        <v>0</v>
      </c>
      <c r="Q637" s="17">
        <v>0</v>
      </c>
      <c r="R637" s="17">
        <v>0</v>
      </c>
      <c r="S637" s="17">
        <v>0</v>
      </c>
      <c r="T637" s="17">
        <f>'EWG-CCP-127 (1)'!H337</f>
        <v>33.333333333333329</v>
      </c>
      <c r="U637" s="17">
        <v>0</v>
      </c>
      <c r="V637" s="17">
        <v>0</v>
      </c>
      <c r="W637" s="17">
        <v>0</v>
      </c>
      <c r="X637" s="17">
        <v>0</v>
      </c>
      <c r="Y637" s="17">
        <v>0</v>
      </c>
      <c r="Z637" s="17">
        <v>0</v>
      </c>
      <c r="AA637" s="17">
        <v>0</v>
      </c>
      <c r="AB637" s="17">
        <v>0</v>
      </c>
      <c r="AC637" s="50">
        <f>'EWG-CCP-127 (1)'!L357</f>
        <v>27.96</v>
      </c>
      <c r="AD637" s="50" t="s">
        <v>3</v>
      </c>
      <c r="AE637" s="43">
        <f t="shared" si="9"/>
        <v>99.999999999999986</v>
      </c>
    </row>
    <row r="638" spans="1:36" x14ac:dyDescent="0.25">
      <c r="A638" s="129"/>
      <c r="C638" s="17">
        <v>0</v>
      </c>
      <c r="D638" s="17">
        <f>'EWG-CCP-127 (1)'!G358</f>
        <v>59.988002399520092</v>
      </c>
      <c r="E638" s="17">
        <v>0</v>
      </c>
      <c r="F638" s="17">
        <v>0</v>
      </c>
      <c r="G638" s="17">
        <v>0</v>
      </c>
      <c r="H638" s="17">
        <v>0</v>
      </c>
      <c r="I638" s="17">
        <v>0</v>
      </c>
      <c r="J638" s="17">
        <v>0</v>
      </c>
      <c r="K638" s="17">
        <v>0</v>
      </c>
      <c r="L638" s="17">
        <v>0</v>
      </c>
      <c r="M638" s="17">
        <v>0</v>
      </c>
      <c r="N638" s="17">
        <v>0</v>
      </c>
      <c r="O638" s="17">
        <v>0</v>
      </c>
      <c r="P638" s="17">
        <v>0</v>
      </c>
      <c r="Q638" s="17">
        <v>0</v>
      </c>
      <c r="R638" s="17">
        <v>0</v>
      </c>
      <c r="S638" s="17">
        <v>0</v>
      </c>
      <c r="T638" s="17">
        <f>'EWG-CCP-127 (1)'!H338</f>
        <v>40.011997600479901</v>
      </c>
      <c r="U638" s="17">
        <v>0</v>
      </c>
      <c r="V638" s="17">
        <v>0</v>
      </c>
      <c r="W638" s="17">
        <v>0</v>
      </c>
      <c r="X638" s="17">
        <v>0</v>
      </c>
      <c r="Y638" s="17">
        <v>0</v>
      </c>
      <c r="Z638" s="17">
        <v>0</v>
      </c>
      <c r="AA638" s="17">
        <v>0</v>
      </c>
      <c r="AB638" s="17">
        <v>0</v>
      </c>
      <c r="AC638" s="50">
        <f>'EWG-CCP-127 (1)'!L358</f>
        <v>27.66</v>
      </c>
      <c r="AD638" s="50" t="s">
        <v>3</v>
      </c>
      <c r="AE638" s="43">
        <f t="shared" si="9"/>
        <v>100</v>
      </c>
    </row>
    <row r="639" spans="1:36" s="1" customFormat="1" x14ac:dyDescent="0.25">
      <c r="A639" s="136"/>
      <c r="B639" s="51"/>
      <c r="C639" s="1">
        <v>0</v>
      </c>
      <c r="D639" s="1">
        <f>'EWG-CCP-127 (1)'!G359</f>
        <v>55.005500550055011</v>
      </c>
      <c r="E639" s="1">
        <v>0</v>
      </c>
      <c r="F639" s="1">
        <v>0</v>
      </c>
      <c r="G639" s="1">
        <v>0</v>
      </c>
      <c r="H639" s="1">
        <v>0</v>
      </c>
      <c r="I639" s="1">
        <v>0</v>
      </c>
      <c r="J639" s="1">
        <v>0</v>
      </c>
      <c r="K639" s="1">
        <v>0</v>
      </c>
      <c r="L639" s="1">
        <v>0</v>
      </c>
      <c r="M639" s="1">
        <v>0</v>
      </c>
      <c r="N639" s="1">
        <v>0</v>
      </c>
      <c r="O639" s="1">
        <v>0</v>
      </c>
      <c r="P639" s="1">
        <v>0</v>
      </c>
      <c r="Q639" s="1">
        <v>0</v>
      </c>
      <c r="R639" s="1">
        <v>0</v>
      </c>
      <c r="S639" s="1">
        <v>0</v>
      </c>
      <c r="T639" s="1">
        <f>'EWG-CCP-127 (1)'!H339</f>
        <v>44.994499449944989</v>
      </c>
      <c r="U639" s="1">
        <v>0</v>
      </c>
      <c r="V639" s="1">
        <v>0</v>
      </c>
      <c r="W639" s="1">
        <v>0</v>
      </c>
      <c r="X639" s="1">
        <v>0</v>
      </c>
      <c r="Y639" s="1">
        <v>0</v>
      </c>
      <c r="Z639" s="1">
        <v>0</v>
      </c>
      <c r="AA639" s="1">
        <v>0</v>
      </c>
      <c r="AB639" s="1">
        <v>0</v>
      </c>
      <c r="AC639" s="52">
        <f>'EWG-CCP-127 (1)'!L359</f>
        <v>23.722999999999999</v>
      </c>
      <c r="AD639" s="50" t="s">
        <v>3</v>
      </c>
      <c r="AE639" s="43">
        <f t="shared" si="9"/>
        <v>100</v>
      </c>
      <c r="AI639" s="46"/>
      <c r="AJ639" s="47"/>
    </row>
    <row r="640" spans="1:36" x14ac:dyDescent="0.25">
      <c r="A640" s="130" t="s">
        <v>469</v>
      </c>
      <c r="C640" s="17">
        <v>0</v>
      </c>
      <c r="D640" s="17">
        <f>'EWG-CCP-127 (1)'!C362</f>
        <v>99.232420000000005</v>
      </c>
      <c r="E640" s="17">
        <v>0</v>
      </c>
      <c r="F640" s="17">
        <v>0</v>
      </c>
      <c r="G640" s="17">
        <v>0</v>
      </c>
      <c r="H640" s="17">
        <v>0</v>
      </c>
      <c r="I640" s="17">
        <v>0</v>
      </c>
      <c r="J640" s="17">
        <v>0</v>
      </c>
      <c r="K640" s="17">
        <f>'EWG-CCP-127 (1)'!D362</f>
        <v>0.76758000000000004</v>
      </c>
      <c r="L640" s="17">
        <v>0</v>
      </c>
      <c r="M640" s="17">
        <v>0</v>
      </c>
      <c r="N640" s="17">
        <v>0</v>
      </c>
      <c r="O640" s="17">
        <v>0</v>
      </c>
      <c r="P640" s="17">
        <v>0</v>
      </c>
      <c r="Q640" s="17">
        <v>0</v>
      </c>
      <c r="R640" s="17">
        <v>0</v>
      </c>
      <c r="S640" s="17">
        <v>0</v>
      </c>
      <c r="T640" s="17">
        <v>0</v>
      </c>
      <c r="U640" s="17">
        <v>0</v>
      </c>
      <c r="V640" s="17">
        <v>0</v>
      </c>
      <c r="W640" s="17">
        <v>0</v>
      </c>
      <c r="X640" s="17">
        <v>0</v>
      </c>
      <c r="Y640" s="17">
        <v>0</v>
      </c>
      <c r="Z640" s="17">
        <v>0</v>
      </c>
      <c r="AA640" s="17">
        <v>0</v>
      </c>
      <c r="AB640" s="17">
        <v>0</v>
      </c>
      <c r="AC640" s="50">
        <f>'EWG-CCP-127 (1)'!F362</f>
        <v>0.69100000000000006</v>
      </c>
      <c r="AD640" s="50" t="s">
        <v>3</v>
      </c>
      <c r="AE640" s="43">
        <f t="shared" si="9"/>
        <v>100</v>
      </c>
      <c r="AF640" s="17" t="s">
        <v>506</v>
      </c>
      <c r="AI640" s="43" t="s">
        <v>510</v>
      </c>
    </row>
    <row r="641" spans="1:36" x14ac:dyDescent="0.25">
      <c r="A641" s="129"/>
      <c r="C641" s="17">
        <v>0</v>
      </c>
      <c r="D641" s="17">
        <f>'EWG-CCP-127 (1)'!C363</f>
        <v>97.824809999999999</v>
      </c>
      <c r="E641" s="17">
        <v>0</v>
      </c>
      <c r="F641" s="17">
        <v>0</v>
      </c>
      <c r="G641" s="17">
        <v>0</v>
      </c>
      <c r="H641" s="17">
        <v>0</v>
      </c>
      <c r="I641" s="17">
        <v>0</v>
      </c>
      <c r="J641" s="17">
        <v>0</v>
      </c>
      <c r="K641" s="17">
        <f>'EWG-CCP-127 (1)'!D363</f>
        <v>2.1751900000000002</v>
      </c>
      <c r="L641" s="17">
        <v>0</v>
      </c>
      <c r="M641" s="17">
        <v>0</v>
      </c>
      <c r="N641" s="17">
        <v>0</v>
      </c>
      <c r="O641" s="17">
        <v>0</v>
      </c>
      <c r="P641" s="17">
        <v>0</v>
      </c>
      <c r="Q641" s="17">
        <v>0</v>
      </c>
      <c r="R641" s="17">
        <v>0</v>
      </c>
      <c r="S641" s="17">
        <v>0</v>
      </c>
      <c r="T641" s="17">
        <v>0</v>
      </c>
      <c r="U641" s="17">
        <v>0</v>
      </c>
      <c r="V641" s="17">
        <v>0</v>
      </c>
      <c r="W641" s="17">
        <v>0</v>
      </c>
      <c r="X641" s="17">
        <v>0</v>
      </c>
      <c r="Y641" s="17">
        <v>0</v>
      </c>
      <c r="Z641" s="17">
        <v>0</v>
      </c>
      <c r="AA641" s="17">
        <v>0</v>
      </c>
      <c r="AB641" s="17">
        <v>0</v>
      </c>
      <c r="AC641" s="50">
        <f>'EWG-CCP-127 (1)'!F363</f>
        <v>3.4320000000000004</v>
      </c>
      <c r="AD641" s="50" t="s">
        <v>3</v>
      </c>
      <c r="AE641" s="43">
        <f t="shared" si="9"/>
        <v>100</v>
      </c>
    </row>
    <row r="642" spans="1:36" x14ac:dyDescent="0.25">
      <c r="A642" s="129"/>
      <c r="C642" s="17">
        <v>0</v>
      </c>
      <c r="D642" s="17">
        <f>'EWG-CCP-127 (1)'!C364</f>
        <v>95.184269999999998</v>
      </c>
      <c r="E642" s="17">
        <v>0</v>
      </c>
      <c r="F642" s="17">
        <v>0</v>
      </c>
      <c r="G642" s="17">
        <v>0</v>
      </c>
      <c r="H642" s="17">
        <v>0</v>
      </c>
      <c r="I642" s="17">
        <v>0</v>
      </c>
      <c r="J642" s="17">
        <v>0</v>
      </c>
      <c r="K642" s="17">
        <f>'EWG-CCP-127 (1)'!D364</f>
        <v>4.8157300000000003</v>
      </c>
      <c r="L642" s="17">
        <v>0</v>
      </c>
      <c r="M642" s="17">
        <v>0</v>
      </c>
      <c r="N642" s="17">
        <v>0</v>
      </c>
      <c r="O642" s="17">
        <v>0</v>
      </c>
      <c r="P642" s="17">
        <v>0</v>
      </c>
      <c r="Q642" s="17">
        <v>0</v>
      </c>
      <c r="R642" s="17">
        <v>0</v>
      </c>
      <c r="S642" s="17">
        <v>0</v>
      </c>
      <c r="T642" s="17">
        <v>0</v>
      </c>
      <c r="U642" s="17">
        <v>0</v>
      </c>
      <c r="V642" s="17">
        <v>0</v>
      </c>
      <c r="W642" s="17">
        <v>0</v>
      </c>
      <c r="X642" s="17">
        <v>0</v>
      </c>
      <c r="Y642" s="17">
        <v>0</v>
      </c>
      <c r="Z642" s="17">
        <v>0</v>
      </c>
      <c r="AA642" s="17">
        <v>0</v>
      </c>
      <c r="AB642" s="17">
        <v>0</v>
      </c>
      <c r="AC642" s="50">
        <f>'EWG-CCP-127 (1)'!F364</f>
        <v>7.1609999999999996</v>
      </c>
      <c r="AD642" s="50" t="s">
        <v>3</v>
      </c>
      <c r="AE642" s="43">
        <f t="shared" si="9"/>
        <v>100</v>
      </c>
    </row>
    <row r="643" spans="1:36" x14ac:dyDescent="0.25">
      <c r="A643" s="129"/>
      <c r="C643" s="17">
        <v>0</v>
      </c>
      <c r="D643" s="17">
        <f>'EWG-CCP-127 (1)'!C365</f>
        <v>89.975110000000001</v>
      </c>
      <c r="E643" s="17">
        <v>0</v>
      </c>
      <c r="F643" s="17">
        <v>0</v>
      </c>
      <c r="G643" s="17">
        <v>0</v>
      </c>
      <c r="H643" s="17">
        <v>0</v>
      </c>
      <c r="I643" s="17">
        <v>0</v>
      </c>
      <c r="J643" s="17">
        <v>0</v>
      </c>
      <c r="K643" s="17">
        <f>'EWG-CCP-127 (1)'!D365</f>
        <v>10.024889999999999</v>
      </c>
      <c r="L643" s="17">
        <v>0</v>
      </c>
      <c r="M643" s="17">
        <v>0</v>
      </c>
      <c r="N643" s="17">
        <v>0</v>
      </c>
      <c r="O643" s="17">
        <v>0</v>
      </c>
      <c r="P643" s="17">
        <v>0</v>
      </c>
      <c r="Q643" s="17">
        <v>0</v>
      </c>
      <c r="R643" s="17">
        <v>0</v>
      </c>
      <c r="S643" s="17">
        <v>0</v>
      </c>
      <c r="T643" s="17">
        <v>0</v>
      </c>
      <c r="U643" s="17">
        <v>0</v>
      </c>
      <c r="V643" s="17">
        <v>0</v>
      </c>
      <c r="W643" s="17">
        <v>0</v>
      </c>
      <c r="X643" s="17">
        <v>0</v>
      </c>
      <c r="Y643" s="17">
        <v>0</v>
      </c>
      <c r="Z643" s="17">
        <v>0</v>
      </c>
      <c r="AA643" s="17">
        <v>0</v>
      </c>
      <c r="AB643" s="17">
        <v>0</v>
      </c>
      <c r="AC643" s="50">
        <f>'EWG-CCP-127 (1)'!F365</f>
        <v>19.497</v>
      </c>
      <c r="AD643" s="50" t="s">
        <v>3</v>
      </c>
      <c r="AE643" s="43">
        <f t="shared" si="9"/>
        <v>100</v>
      </c>
    </row>
    <row r="644" spans="1:36" x14ac:dyDescent="0.25">
      <c r="A644" s="129"/>
      <c r="C644" s="17">
        <v>0</v>
      </c>
      <c r="D644" s="17">
        <f>'EWG-CCP-127 (1)'!C366</f>
        <v>86.337940000000003</v>
      </c>
      <c r="E644" s="17">
        <v>0</v>
      </c>
      <c r="F644" s="17">
        <v>0</v>
      </c>
      <c r="G644" s="17">
        <v>0</v>
      </c>
      <c r="H644" s="17">
        <v>0</v>
      </c>
      <c r="I644" s="17">
        <v>0</v>
      </c>
      <c r="J644" s="17">
        <v>0</v>
      </c>
      <c r="K644" s="17">
        <f>'EWG-CCP-127 (1)'!D366</f>
        <v>13.66206</v>
      </c>
      <c r="L644" s="17">
        <v>0</v>
      </c>
      <c r="M644" s="17">
        <v>0</v>
      </c>
      <c r="N644" s="17">
        <v>0</v>
      </c>
      <c r="O644" s="17">
        <v>0</v>
      </c>
      <c r="P644" s="17">
        <v>0</v>
      </c>
      <c r="Q644" s="17">
        <v>0</v>
      </c>
      <c r="R644" s="17">
        <v>0</v>
      </c>
      <c r="S644" s="17">
        <v>0</v>
      </c>
      <c r="T644" s="17">
        <v>0</v>
      </c>
      <c r="U644" s="17">
        <v>0</v>
      </c>
      <c r="V644" s="17">
        <v>0</v>
      </c>
      <c r="W644" s="17">
        <v>0</v>
      </c>
      <c r="X644" s="17">
        <v>0</v>
      </c>
      <c r="Y644" s="17">
        <v>0</v>
      </c>
      <c r="Z644" s="17">
        <v>0</v>
      </c>
      <c r="AA644" s="17">
        <v>0</v>
      </c>
      <c r="AB644" s="17">
        <v>0</v>
      </c>
      <c r="AC644" s="50">
        <f>'EWG-CCP-127 (1)'!F366</f>
        <v>27.6</v>
      </c>
      <c r="AD644" s="50" t="s">
        <v>3</v>
      </c>
      <c r="AE644" s="43">
        <f t="shared" ref="AE644:AE671" si="11">SUM(C644:AB644)</f>
        <v>100</v>
      </c>
    </row>
    <row r="645" spans="1:36" x14ac:dyDescent="0.25">
      <c r="A645" s="129"/>
      <c r="C645" s="17">
        <v>0</v>
      </c>
      <c r="D645" s="17">
        <f>'EWG-CCP-127 (1)'!C367</f>
        <v>83.851510000000005</v>
      </c>
      <c r="E645" s="17">
        <v>0</v>
      </c>
      <c r="F645" s="17">
        <v>0</v>
      </c>
      <c r="G645" s="17">
        <v>0</v>
      </c>
      <c r="H645" s="17">
        <v>0</v>
      </c>
      <c r="I645" s="17">
        <v>0</v>
      </c>
      <c r="J645" s="17">
        <v>0</v>
      </c>
      <c r="K645" s="17">
        <f>'EWG-CCP-127 (1)'!D367</f>
        <v>16.148489999999999</v>
      </c>
      <c r="L645" s="17">
        <v>0</v>
      </c>
      <c r="M645" s="17">
        <v>0</v>
      </c>
      <c r="N645" s="17">
        <v>0</v>
      </c>
      <c r="O645" s="17">
        <v>0</v>
      </c>
      <c r="P645" s="17">
        <v>0</v>
      </c>
      <c r="Q645" s="17">
        <v>0</v>
      </c>
      <c r="R645" s="17">
        <v>0</v>
      </c>
      <c r="S645" s="17">
        <v>0</v>
      </c>
      <c r="T645" s="17">
        <v>0</v>
      </c>
      <c r="U645" s="17">
        <v>0</v>
      </c>
      <c r="V645" s="17">
        <v>0</v>
      </c>
      <c r="W645" s="17">
        <v>0</v>
      </c>
      <c r="X645" s="17">
        <v>0</v>
      </c>
      <c r="Y645" s="17">
        <v>0</v>
      </c>
      <c r="Z645" s="17">
        <v>0</v>
      </c>
      <c r="AA645" s="17">
        <v>0</v>
      </c>
      <c r="AB645" s="17">
        <v>0</v>
      </c>
      <c r="AC645" s="50">
        <f>'EWG-CCP-127 (1)'!F367</f>
        <v>34.734999999999999</v>
      </c>
      <c r="AD645" s="50" t="s">
        <v>3</v>
      </c>
      <c r="AE645" s="43">
        <f t="shared" si="11"/>
        <v>100</v>
      </c>
    </row>
    <row r="646" spans="1:36" x14ac:dyDescent="0.25">
      <c r="A646" s="129"/>
      <c r="C646" s="17">
        <v>0</v>
      </c>
      <c r="D646" s="17">
        <f>'EWG-CCP-127 (1)'!C368</f>
        <v>80.049949999999995</v>
      </c>
      <c r="E646" s="17">
        <v>0</v>
      </c>
      <c r="F646" s="17">
        <v>0</v>
      </c>
      <c r="G646" s="17">
        <v>0</v>
      </c>
      <c r="H646" s="17">
        <v>0</v>
      </c>
      <c r="I646" s="17">
        <v>0</v>
      </c>
      <c r="J646" s="17">
        <v>0</v>
      </c>
      <c r="K646" s="17">
        <f>'EWG-CCP-127 (1)'!D368</f>
        <v>19.950050000000001</v>
      </c>
      <c r="L646" s="17">
        <v>0</v>
      </c>
      <c r="M646" s="17">
        <v>0</v>
      </c>
      <c r="N646" s="17">
        <v>0</v>
      </c>
      <c r="O646" s="17">
        <v>0</v>
      </c>
      <c r="P646" s="17">
        <v>0</v>
      </c>
      <c r="Q646" s="17">
        <v>0</v>
      </c>
      <c r="R646" s="17">
        <v>0</v>
      </c>
      <c r="S646" s="17">
        <v>0</v>
      </c>
      <c r="T646" s="17">
        <v>0</v>
      </c>
      <c r="U646" s="17">
        <v>0</v>
      </c>
      <c r="V646" s="17">
        <v>0</v>
      </c>
      <c r="W646" s="17">
        <v>0</v>
      </c>
      <c r="X646" s="17">
        <v>0</v>
      </c>
      <c r="Y646" s="17">
        <v>0</v>
      </c>
      <c r="Z646" s="17">
        <v>0</v>
      </c>
      <c r="AA646" s="17">
        <v>0</v>
      </c>
      <c r="AB646" s="17">
        <v>0</v>
      </c>
      <c r="AC646" s="50">
        <f>'EWG-CCP-127 (1)'!F368</f>
        <v>43.16</v>
      </c>
      <c r="AD646" s="50" t="s">
        <v>3</v>
      </c>
      <c r="AE646" s="43">
        <f t="shared" si="11"/>
        <v>100</v>
      </c>
    </row>
    <row r="647" spans="1:36" x14ac:dyDescent="0.25">
      <c r="A647" s="129"/>
      <c r="C647" s="17">
        <v>0</v>
      </c>
      <c r="D647" s="17">
        <f>'EWG-CCP-127 (1)'!C369</f>
        <v>73.690039999999996</v>
      </c>
      <c r="E647" s="17">
        <v>0</v>
      </c>
      <c r="F647" s="17">
        <v>0</v>
      </c>
      <c r="G647" s="17">
        <v>0</v>
      </c>
      <c r="H647" s="17">
        <v>0</v>
      </c>
      <c r="I647" s="17">
        <v>0</v>
      </c>
      <c r="J647" s="17">
        <v>0</v>
      </c>
      <c r="K647" s="17">
        <f>'EWG-CCP-127 (1)'!D369</f>
        <v>26.30996</v>
      </c>
      <c r="L647" s="17">
        <v>0</v>
      </c>
      <c r="M647" s="17">
        <v>0</v>
      </c>
      <c r="N647" s="17">
        <v>0</v>
      </c>
      <c r="O647" s="17">
        <v>0</v>
      </c>
      <c r="P647" s="17">
        <v>0</v>
      </c>
      <c r="Q647" s="17">
        <v>0</v>
      </c>
      <c r="R647" s="17">
        <v>0</v>
      </c>
      <c r="S647" s="17">
        <v>0</v>
      </c>
      <c r="T647" s="17">
        <v>0</v>
      </c>
      <c r="U647" s="17">
        <v>0</v>
      </c>
      <c r="V647" s="17">
        <v>0</v>
      </c>
      <c r="W647" s="17">
        <v>0</v>
      </c>
      <c r="X647" s="17">
        <v>0</v>
      </c>
      <c r="Y647" s="17">
        <v>0</v>
      </c>
      <c r="Z647" s="17">
        <v>0</v>
      </c>
      <c r="AA647" s="17">
        <v>0</v>
      </c>
      <c r="AB647" s="17">
        <v>0</v>
      </c>
      <c r="AC647" s="50">
        <f>'EWG-CCP-127 (1)'!F369</f>
        <v>49.972999999999999</v>
      </c>
      <c r="AD647" s="50" t="s">
        <v>3</v>
      </c>
      <c r="AE647" s="43">
        <f t="shared" si="11"/>
        <v>100</v>
      </c>
    </row>
    <row r="648" spans="1:36" s="1" customFormat="1" x14ac:dyDescent="0.25">
      <c r="A648" s="129"/>
      <c r="B648" s="51"/>
      <c r="C648" s="1">
        <v>0</v>
      </c>
      <c r="D648" s="1">
        <f>'EWG-CCP-127 (1)'!C370</f>
        <v>66.251309999999989</v>
      </c>
      <c r="E648" s="1">
        <v>0</v>
      </c>
      <c r="F648" s="1">
        <v>0</v>
      </c>
      <c r="G648" s="1">
        <v>0</v>
      </c>
      <c r="H648" s="1">
        <v>0</v>
      </c>
      <c r="I648" s="1">
        <v>0</v>
      </c>
      <c r="J648" s="1">
        <v>0</v>
      </c>
      <c r="K648" s="1">
        <f>'EWG-CCP-127 (1)'!D370</f>
        <v>33.748690000000003</v>
      </c>
      <c r="L648" s="1">
        <v>0</v>
      </c>
      <c r="M648" s="1">
        <v>0</v>
      </c>
      <c r="N648" s="1">
        <v>0</v>
      </c>
      <c r="O648" s="1">
        <v>0</v>
      </c>
      <c r="P648" s="1">
        <v>0</v>
      </c>
      <c r="Q648" s="1">
        <v>0</v>
      </c>
      <c r="R648" s="1">
        <v>0</v>
      </c>
      <c r="S648" s="1">
        <v>0</v>
      </c>
      <c r="T648" s="1">
        <v>0</v>
      </c>
      <c r="U648" s="1">
        <v>0</v>
      </c>
      <c r="V648" s="1">
        <v>0</v>
      </c>
      <c r="W648" s="1">
        <v>0</v>
      </c>
      <c r="X648" s="1">
        <v>0</v>
      </c>
      <c r="Y648" s="1">
        <v>0</v>
      </c>
      <c r="Z648" s="1">
        <v>0</v>
      </c>
      <c r="AA648" s="1">
        <v>0</v>
      </c>
      <c r="AB648" s="1">
        <v>0</v>
      </c>
      <c r="AC648" s="52">
        <f>'EWG-CCP-127 (1)'!F370</f>
        <v>55.798000000000002</v>
      </c>
      <c r="AD648" s="50" t="s">
        <v>3</v>
      </c>
      <c r="AE648" s="43">
        <f t="shared" si="11"/>
        <v>100</v>
      </c>
      <c r="AI648" s="46"/>
      <c r="AJ648" s="47"/>
    </row>
    <row r="649" spans="1:36" x14ac:dyDescent="0.25">
      <c r="A649" s="129" t="s">
        <v>470</v>
      </c>
      <c r="C649" s="17">
        <v>0</v>
      </c>
      <c r="D649" s="17">
        <f>'EWG-CCP-127 (1)'!C373</f>
        <v>92.329210000000003</v>
      </c>
      <c r="E649" s="17">
        <v>0</v>
      </c>
      <c r="F649" s="17">
        <v>0</v>
      </c>
      <c r="G649" s="17">
        <v>0</v>
      </c>
      <c r="H649" s="17">
        <f>'EWG-CCP-127 (1)'!D373</f>
        <v>7.6707900000000002</v>
      </c>
      <c r="I649" s="17">
        <v>0</v>
      </c>
      <c r="J649" s="17">
        <v>0</v>
      </c>
      <c r="K649" s="17">
        <v>0</v>
      </c>
      <c r="L649" s="17">
        <v>0</v>
      </c>
      <c r="M649" s="17">
        <v>0</v>
      </c>
      <c r="N649" s="17">
        <v>0</v>
      </c>
      <c r="O649" s="17">
        <v>0</v>
      </c>
      <c r="P649" s="17">
        <v>0</v>
      </c>
      <c r="Q649" s="17">
        <v>0</v>
      </c>
      <c r="R649" s="17">
        <v>0</v>
      </c>
      <c r="S649" s="17">
        <v>0</v>
      </c>
      <c r="T649" s="17">
        <v>0</v>
      </c>
      <c r="U649" s="17">
        <v>0</v>
      </c>
      <c r="V649" s="17">
        <v>0</v>
      </c>
      <c r="W649" s="17">
        <v>0</v>
      </c>
      <c r="X649" s="17">
        <v>0</v>
      </c>
      <c r="Y649" s="17">
        <v>0</v>
      </c>
      <c r="Z649" s="17">
        <v>0</v>
      </c>
      <c r="AA649" s="17">
        <v>0</v>
      </c>
      <c r="AB649" s="17">
        <v>0</v>
      </c>
      <c r="AC649" s="50">
        <f>'EWG-CCP-127 (1)'!E373</f>
        <v>9.6518700000000006</v>
      </c>
      <c r="AD649" s="78" t="s">
        <v>3</v>
      </c>
      <c r="AE649" s="43">
        <f t="shared" si="11"/>
        <v>100</v>
      </c>
    </row>
    <row r="650" spans="1:36" x14ac:dyDescent="0.25">
      <c r="A650" s="129"/>
      <c r="C650" s="17">
        <v>0</v>
      </c>
      <c r="D650" s="17">
        <f>'EWG-CCP-127 (1)'!C374</f>
        <v>87.760779999999997</v>
      </c>
      <c r="E650" s="17">
        <v>0</v>
      </c>
      <c r="F650" s="17">
        <v>0</v>
      </c>
      <c r="G650" s="17">
        <v>0</v>
      </c>
      <c r="H650" s="17">
        <f>'EWG-CCP-127 (1)'!D374</f>
        <v>12.23922</v>
      </c>
      <c r="I650" s="17">
        <v>0</v>
      </c>
      <c r="J650" s="17">
        <v>0</v>
      </c>
      <c r="K650" s="17">
        <v>0</v>
      </c>
      <c r="L650" s="17">
        <v>0</v>
      </c>
      <c r="M650" s="17">
        <v>0</v>
      </c>
      <c r="N650" s="17">
        <v>0</v>
      </c>
      <c r="O650" s="17">
        <v>0</v>
      </c>
      <c r="P650" s="17">
        <v>0</v>
      </c>
      <c r="Q650" s="17">
        <v>0</v>
      </c>
      <c r="R650" s="17">
        <v>0</v>
      </c>
      <c r="S650" s="17">
        <v>0</v>
      </c>
      <c r="T650" s="17">
        <v>0</v>
      </c>
      <c r="U650" s="17">
        <v>0</v>
      </c>
      <c r="V650" s="17">
        <v>0</v>
      </c>
      <c r="W650" s="17">
        <v>0</v>
      </c>
      <c r="X650" s="17">
        <v>0</v>
      </c>
      <c r="Y650" s="17">
        <v>0</v>
      </c>
      <c r="Z650" s="17">
        <v>0</v>
      </c>
      <c r="AA650" s="17">
        <v>0</v>
      </c>
      <c r="AB650" s="17">
        <v>0</v>
      </c>
      <c r="AC650" s="50">
        <f>'EWG-CCP-127 (1)'!E374</f>
        <v>14.503869999999999</v>
      </c>
      <c r="AD650" s="78" t="s">
        <v>3</v>
      </c>
      <c r="AE650" s="43">
        <f t="shared" si="11"/>
        <v>100</v>
      </c>
    </row>
    <row r="651" spans="1:36" x14ac:dyDescent="0.25">
      <c r="A651" s="129"/>
      <c r="C651" s="17">
        <v>0</v>
      </c>
      <c r="D651" s="17">
        <f>'EWG-CCP-127 (1)'!C375</f>
        <v>84.552490000000006</v>
      </c>
      <c r="E651" s="17">
        <v>0</v>
      </c>
      <c r="F651" s="17">
        <v>0</v>
      </c>
      <c r="G651" s="17">
        <v>0</v>
      </c>
      <c r="H651" s="17">
        <f>'EWG-CCP-127 (1)'!D375</f>
        <v>15.447509999999999</v>
      </c>
      <c r="I651" s="17">
        <v>0</v>
      </c>
      <c r="J651" s="17">
        <v>0</v>
      </c>
      <c r="K651" s="17">
        <v>0</v>
      </c>
      <c r="L651" s="17">
        <v>0</v>
      </c>
      <c r="M651" s="17">
        <v>0</v>
      </c>
      <c r="N651" s="17">
        <v>0</v>
      </c>
      <c r="O651" s="17">
        <v>0</v>
      </c>
      <c r="P651" s="17">
        <v>0</v>
      </c>
      <c r="Q651" s="17">
        <v>0</v>
      </c>
      <c r="R651" s="17">
        <v>0</v>
      </c>
      <c r="S651" s="17">
        <v>0</v>
      </c>
      <c r="T651" s="17">
        <v>0</v>
      </c>
      <c r="U651" s="17">
        <v>0</v>
      </c>
      <c r="V651" s="17">
        <v>0</v>
      </c>
      <c r="W651" s="17">
        <v>0</v>
      </c>
      <c r="X651" s="17">
        <v>0</v>
      </c>
      <c r="Y651" s="17">
        <v>0</v>
      </c>
      <c r="Z651" s="17">
        <v>0</v>
      </c>
      <c r="AA651" s="17">
        <v>0</v>
      </c>
      <c r="AB651" s="17">
        <v>0</v>
      </c>
      <c r="AC651" s="50">
        <f>'EWG-CCP-127 (1)'!E375</f>
        <v>16.763000000000002</v>
      </c>
      <c r="AD651" s="78" t="s">
        <v>3</v>
      </c>
      <c r="AE651" s="43">
        <f t="shared" si="11"/>
        <v>100</v>
      </c>
    </row>
    <row r="652" spans="1:36" x14ac:dyDescent="0.25">
      <c r="A652" s="129"/>
      <c r="C652" s="17">
        <v>0</v>
      </c>
      <c r="D652" s="17">
        <f>'EWG-CCP-127 (1)'!C376</f>
        <v>77.502579999999995</v>
      </c>
      <c r="E652" s="17">
        <v>0</v>
      </c>
      <c r="F652" s="17">
        <v>0</v>
      </c>
      <c r="G652" s="17">
        <v>0</v>
      </c>
      <c r="H652" s="17">
        <f>'EWG-CCP-127 (1)'!D376</f>
        <v>22.497420000000002</v>
      </c>
      <c r="I652" s="17">
        <v>0</v>
      </c>
      <c r="J652" s="17">
        <v>0</v>
      </c>
      <c r="K652" s="17">
        <v>0</v>
      </c>
      <c r="L652" s="17">
        <v>0</v>
      </c>
      <c r="M652" s="17">
        <v>0</v>
      </c>
      <c r="N652" s="17">
        <v>0</v>
      </c>
      <c r="O652" s="17">
        <v>0</v>
      </c>
      <c r="P652" s="17">
        <v>0</v>
      </c>
      <c r="Q652" s="17">
        <v>0</v>
      </c>
      <c r="R652" s="17">
        <v>0</v>
      </c>
      <c r="S652" s="17">
        <v>0</v>
      </c>
      <c r="T652" s="17">
        <v>0</v>
      </c>
      <c r="U652" s="17">
        <v>0</v>
      </c>
      <c r="V652" s="17">
        <v>0</v>
      </c>
      <c r="W652" s="17">
        <v>0</v>
      </c>
      <c r="X652" s="17">
        <v>0</v>
      </c>
      <c r="Y652" s="17">
        <v>0</v>
      </c>
      <c r="Z652" s="17">
        <v>0</v>
      </c>
      <c r="AA652" s="17">
        <v>0</v>
      </c>
      <c r="AB652" s="17">
        <v>0</v>
      </c>
      <c r="AC652" s="50">
        <f>'EWG-CCP-127 (1)'!E376</f>
        <v>26.77506</v>
      </c>
      <c r="AD652" s="78" t="s">
        <v>3</v>
      </c>
      <c r="AE652" s="43">
        <f t="shared" si="11"/>
        <v>100</v>
      </c>
    </row>
    <row r="653" spans="1:36" s="1" customFormat="1" x14ac:dyDescent="0.25">
      <c r="A653" s="129"/>
      <c r="B653" s="51"/>
      <c r="C653" s="1">
        <v>0</v>
      </c>
      <c r="D653" s="1">
        <f>'EWG-CCP-127 (1)'!C377</f>
        <v>69.466300000000004</v>
      </c>
      <c r="E653" s="1">
        <v>0</v>
      </c>
      <c r="F653" s="1">
        <v>0</v>
      </c>
      <c r="G653" s="1">
        <v>0</v>
      </c>
      <c r="H653" s="1">
        <f>'EWG-CCP-127 (1)'!D377</f>
        <v>30.5337</v>
      </c>
      <c r="I653" s="1">
        <v>0</v>
      </c>
      <c r="J653" s="1">
        <v>0</v>
      </c>
      <c r="K653" s="1">
        <v>0</v>
      </c>
      <c r="L653" s="1">
        <v>0</v>
      </c>
      <c r="M653" s="1">
        <v>0</v>
      </c>
      <c r="N653" s="1">
        <v>0</v>
      </c>
      <c r="O653" s="1">
        <v>0</v>
      </c>
      <c r="P653" s="1">
        <v>0</v>
      </c>
      <c r="Q653" s="1">
        <v>0</v>
      </c>
      <c r="R653" s="1">
        <v>0</v>
      </c>
      <c r="S653" s="1">
        <v>0</v>
      </c>
      <c r="T653" s="1">
        <v>0</v>
      </c>
      <c r="U653" s="1">
        <v>0</v>
      </c>
      <c r="V653" s="1">
        <v>0</v>
      </c>
      <c r="W653" s="1">
        <v>0</v>
      </c>
      <c r="X653" s="1">
        <v>0</v>
      </c>
      <c r="Y653" s="1">
        <v>0</v>
      </c>
      <c r="Z653" s="1">
        <v>0</v>
      </c>
      <c r="AA653" s="1">
        <v>0</v>
      </c>
      <c r="AB653" s="1">
        <v>0</v>
      </c>
      <c r="AC653" s="52">
        <f>'EWG-CCP-127 (1)'!E377</f>
        <v>45.695279999999997</v>
      </c>
      <c r="AD653" s="78" t="s">
        <v>3</v>
      </c>
      <c r="AE653" s="43">
        <f t="shared" si="11"/>
        <v>100</v>
      </c>
      <c r="AI653" s="46"/>
      <c r="AJ653" s="47"/>
    </row>
    <row r="654" spans="1:36" x14ac:dyDescent="0.25">
      <c r="A654" s="129" t="s">
        <v>471</v>
      </c>
      <c r="C654" s="17">
        <v>0</v>
      </c>
      <c r="D654" s="17">
        <f>'EWG-CCP-127 (1)'!H380</f>
        <v>96.60249041220284</v>
      </c>
      <c r="E654" s="17">
        <v>0</v>
      </c>
      <c r="F654" s="17">
        <v>0</v>
      </c>
      <c r="G654" s="17">
        <v>0</v>
      </c>
      <c r="H654" s="17">
        <v>0</v>
      </c>
      <c r="I654" s="17">
        <v>0</v>
      </c>
      <c r="J654" s="17">
        <v>0</v>
      </c>
      <c r="K654" s="17">
        <v>0</v>
      </c>
      <c r="L654" s="17">
        <v>0</v>
      </c>
      <c r="M654" s="17">
        <v>0</v>
      </c>
      <c r="N654" s="17">
        <v>0</v>
      </c>
      <c r="O654" s="17">
        <v>0</v>
      </c>
      <c r="P654" s="17">
        <v>0</v>
      </c>
      <c r="Q654" s="17">
        <v>0</v>
      </c>
      <c r="R654" s="17">
        <v>0</v>
      </c>
      <c r="S654" s="17">
        <v>0</v>
      </c>
      <c r="T654" s="17">
        <f>'EWG-CCP-127 (1)'!I380</f>
        <v>3.3975095877971735</v>
      </c>
      <c r="U654" s="17">
        <v>0</v>
      </c>
      <c r="V654" s="17">
        <v>0</v>
      </c>
      <c r="W654" s="17">
        <v>0</v>
      </c>
      <c r="X654" s="17">
        <v>0</v>
      </c>
      <c r="Y654" s="17">
        <v>0</v>
      </c>
      <c r="Z654" s="17">
        <v>0</v>
      </c>
      <c r="AA654" s="17">
        <v>0</v>
      </c>
      <c r="AB654" s="17">
        <v>0</v>
      </c>
      <c r="AC654" s="50">
        <f>'EWG-CCP-127 (1)'!E380</f>
        <v>4.867</v>
      </c>
      <c r="AD654" s="78" t="s">
        <v>3</v>
      </c>
      <c r="AE654" s="43">
        <f t="shared" si="11"/>
        <v>100.00000000000001</v>
      </c>
    </row>
    <row r="655" spans="1:36" x14ac:dyDescent="0.25">
      <c r="A655" s="129"/>
      <c r="C655" s="17">
        <v>0</v>
      </c>
      <c r="D655" s="17">
        <f>'EWG-CCP-127 (1)'!H381</f>
        <v>90.876870927580228</v>
      </c>
      <c r="E655" s="17">
        <v>0</v>
      </c>
      <c r="F655" s="17">
        <v>0</v>
      </c>
      <c r="G655" s="17">
        <v>0</v>
      </c>
      <c r="H655" s="17">
        <v>0</v>
      </c>
      <c r="I655" s="17">
        <v>0</v>
      </c>
      <c r="J655" s="17">
        <v>0</v>
      </c>
      <c r="K655" s="17">
        <v>0</v>
      </c>
      <c r="L655" s="17">
        <v>0</v>
      </c>
      <c r="M655" s="17">
        <v>0</v>
      </c>
      <c r="N655" s="17">
        <v>0</v>
      </c>
      <c r="O655" s="17">
        <v>0</v>
      </c>
      <c r="P655" s="17">
        <v>0</v>
      </c>
      <c r="Q655" s="17">
        <v>0</v>
      </c>
      <c r="R655" s="17">
        <v>0</v>
      </c>
      <c r="S655" s="17">
        <v>0</v>
      </c>
      <c r="T655" s="17">
        <f>'EWG-CCP-127 (1)'!I381</f>
        <v>9.1231290724197773</v>
      </c>
      <c r="U655" s="17">
        <v>0</v>
      </c>
      <c r="V655" s="17">
        <v>0</v>
      </c>
      <c r="W655" s="17">
        <v>0</v>
      </c>
      <c r="X655" s="17">
        <v>0</v>
      </c>
      <c r="Y655" s="17">
        <v>0</v>
      </c>
      <c r="Z655" s="17">
        <v>0</v>
      </c>
      <c r="AA655" s="17">
        <v>0</v>
      </c>
      <c r="AB655" s="17">
        <v>0</v>
      </c>
      <c r="AC655" s="50">
        <f>'EWG-CCP-127 (1)'!E381</f>
        <v>13.011000000000001</v>
      </c>
      <c r="AD655" s="78" t="s">
        <v>3</v>
      </c>
      <c r="AE655" s="43">
        <f t="shared" si="11"/>
        <v>100</v>
      </c>
    </row>
    <row r="656" spans="1:36" x14ac:dyDescent="0.25">
      <c r="A656" s="129"/>
      <c r="C656" s="17">
        <v>0</v>
      </c>
      <c r="D656" s="17">
        <f>'EWG-CCP-127 (1)'!H382</f>
        <v>83.464093746870091</v>
      </c>
      <c r="E656" s="17">
        <v>0</v>
      </c>
      <c r="F656" s="17">
        <v>0</v>
      </c>
      <c r="G656" s="17">
        <v>0</v>
      </c>
      <c r="H656" s="17">
        <v>0</v>
      </c>
      <c r="I656" s="17">
        <v>0</v>
      </c>
      <c r="J656" s="17">
        <v>0</v>
      </c>
      <c r="K656" s="17">
        <v>0</v>
      </c>
      <c r="L656" s="17">
        <v>0</v>
      </c>
      <c r="M656" s="17">
        <v>0</v>
      </c>
      <c r="N656" s="17">
        <v>0</v>
      </c>
      <c r="O656" s="17">
        <v>0</v>
      </c>
      <c r="P656" s="17">
        <v>0</v>
      </c>
      <c r="Q656" s="17">
        <v>0</v>
      </c>
      <c r="R656" s="17">
        <v>0</v>
      </c>
      <c r="S656" s="17">
        <v>0</v>
      </c>
      <c r="T656" s="17">
        <f>'EWG-CCP-127 (1)'!I382</f>
        <v>16.535906253129902</v>
      </c>
      <c r="U656" s="17">
        <v>0</v>
      </c>
      <c r="V656" s="17">
        <v>0</v>
      </c>
      <c r="W656" s="17">
        <v>0</v>
      </c>
      <c r="X656" s="17">
        <v>0</v>
      </c>
      <c r="Y656" s="17">
        <v>0</v>
      </c>
      <c r="Z656" s="17">
        <v>0</v>
      </c>
      <c r="AA656" s="17">
        <v>0</v>
      </c>
      <c r="AB656" s="17">
        <v>0</v>
      </c>
      <c r="AC656" s="50">
        <f>'EWG-CCP-127 (1)'!E382</f>
        <v>22.159000000000002</v>
      </c>
      <c r="AD656" s="78" t="s">
        <v>3</v>
      </c>
      <c r="AE656" s="43">
        <f t="shared" si="11"/>
        <v>100</v>
      </c>
    </row>
    <row r="657" spans="1:36" x14ac:dyDescent="0.25">
      <c r="A657" s="129"/>
      <c r="C657" s="17">
        <v>0</v>
      </c>
      <c r="D657" s="17">
        <f>'EWG-CCP-127 (1)'!H383</f>
        <v>76.92603561675449</v>
      </c>
      <c r="E657" s="17">
        <v>0</v>
      </c>
      <c r="F657" s="17">
        <v>0</v>
      </c>
      <c r="G657" s="17">
        <v>0</v>
      </c>
      <c r="H657" s="17">
        <v>0</v>
      </c>
      <c r="I657" s="17">
        <v>0</v>
      </c>
      <c r="J657" s="17">
        <v>0</v>
      </c>
      <c r="K657" s="17">
        <v>0</v>
      </c>
      <c r="L657" s="17">
        <v>0</v>
      </c>
      <c r="M657" s="17">
        <v>0</v>
      </c>
      <c r="N657" s="17">
        <v>0</v>
      </c>
      <c r="O657" s="17">
        <v>0</v>
      </c>
      <c r="P657" s="17">
        <v>0</v>
      </c>
      <c r="Q657" s="17">
        <v>0</v>
      </c>
      <c r="R657" s="17">
        <v>0</v>
      </c>
      <c r="S657" s="17">
        <v>0</v>
      </c>
      <c r="T657" s="17">
        <f>'EWG-CCP-127 (1)'!I383</f>
        <v>23.07396438324551</v>
      </c>
      <c r="U657" s="17">
        <v>0</v>
      </c>
      <c r="V657" s="17">
        <v>0</v>
      </c>
      <c r="W657" s="17">
        <v>0</v>
      </c>
      <c r="X657" s="17">
        <v>0</v>
      </c>
      <c r="Y657" s="17">
        <v>0</v>
      </c>
      <c r="Z657" s="17">
        <v>0</v>
      </c>
      <c r="AA657" s="17">
        <v>0</v>
      </c>
      <c r="AB657" s="17">
        <v>0</v>
      </c>
      <c r="AC657" s="50">
        <f>'EWG-CCP-127 (1)'!E383</f>
        <v>31.974000000000004</v>
      </c>
      <c r="AD657" s="78" t="s">
        <v>3</v>
      </c>
      <c r="AE657" s="43">
        <f t="shared" si="11"/>
        <v>100</v>
      </c>
    </row>
    <row r="658" spans="1:36" x14ac:dyDescent="0.25">
      <c r="A658" s="129"/>
      <c r="C658" s="17">
        <v>0</v>
      </c>
      <c r="D658" s="17">
        <f>'EWG-CCP-127 (1)'!H384</f>
        <v>75.715129397156133</v>
      </c>
      <c r="E658" s="17">
        <v>0</v>
      </c>
      <c r="F658" s="17">
        <v>0</v>
      </c>
      <c r="G658" s="17">
        <v>0</v>
      </c>
      <c r="H658" s="17">
        <v>0</v>
      </c>
      <c r="I658" s="17">
        <v>0</v>
      </c>
      <c r="J658" s="17">
        <v>0</v>
      </c>
      <c r="K658" s="17">
        <v>0</v>
      </c>
      <c r="L658" s="17">
        <v>0</v>
      </c>
      <c r="M658" s="17">
        <v>0</v>
      </c>
      <c r="N658" s="17">
        <v>0</v>
      </c>
      <c r="O658" s="17">
        <v>0</v>
      </c>
      <c r="P658" s="17">
        <v>0</v>
      </c>
      <c r="Q658" s="17">
        <v>0</v>
      </c>
      <c r="R658" s="17">
        <v>0</v>
      </c>
      <c r="S658" s="17">
        <v>0</v>
      </c>
      <c r="T658" s="17">
        <f>'EWG-CCP-127 (1)'!I384</f>
        <v>24.28487060284386</v>
      </c>
      <c r="U658" s="17">
        <v>0</v>
      </c>
      <c r="V658" s="17">
        <v>0</v>
      </c>
      <c r="W658" s="17">
        <v>0</v>
      </c>
      <c r="X658" s="17">
        <v>0</v>
      </c>
      <c r="Y658" s="17">
        <v>0</v>
      </c>
      <c r="Z658" s="17">
        <v>0</v>
      </c>
      <c r="AA658" s="17">
        <v>0</v>
      </c>
      <c r="AB658" s="17">
        <v>0</v>
      </c>
      <c r="AC658" s="50">
        <f>'EWG-CCP-127 (1)'!E384</f>
        <v>33.012</v>
      </c>
      <c r="AD658" s="78" t="s">
        <v>3</v>
      </c>
      <c r="AE658" s="43">
        <f t="shared" si="11"/>
        <v>100</v>
      </c>
    </row>
    <row r="659" spans="1:36" x14ac:dyDescent="0.25">
      <c r="A659" s="129"/>
      <c r="C659" s="17">
        <v>0</v>
      </c>
      <c r="D659" s="17">
        <f>'EWG-CCP-127 (1)'!H385</f>
        <v>67.69105801123672</v>
      </c>
      <c r="E659" s="17">
        <v>0</v>
      </c>
      <c r="F659" s="17">
        <v>0</v>
      </c>
      <c r="G659" s="17">
        <v>0</v>
      </c>
      <c r="H659" s="17">
        <v>0</v>
      </c>
      <c r="I659" s="17">
        <v>0</v>
      </c>
      <c r="J659" s="17">
        <v>0</v>
      </c>
      <c r="K659" s="17">
        <v>0</v>
      </c>
      <c r="L659" s="17">
        <v>0</v>
      </c>
      <c r="M659" s="17">
        <v>0</v>
      </c>
      <c r="N659" s="17">
        <v>0</v>
      </c>
      <c r="O659" s="17">
        <v>0</v>
      </c>
      <c r="P659" s="17">
        <v>0</v>
      </c>
      <c r="Q659" s="17">
        <v>0</v>
      </c>
      <c r="R659" s="17">
        <v>0</v>
      </c>
      <c r="S659" s="17">
        <v>0</v>
      </c>
      <c r="T659" s="17">
        <f>'EWG-CCP-127 (1)'!I385</f>
        <v>32.308941988763287</v>
      </c>
      <c r="U659" s="17">
        <v>0</v>
      </c>
      <c r="V659" s="17">
        <v>0</v>
      </c>
      <c r="W659" s="17">
        <v>0</v>
      </c>
      <c r="X659" s="17">
        <v>0</v>
      </c>
      <c r="Y659" s="17">
        <v>0</v>
      </c>
      <c r="Z659" s="17">
        <v>0</v>
      </c>
      <c r="AA659" s="17">
        <v>0</v>
      </c>
      <c r="AB659" s="17">
        <v>0</v>
      </c>
      <c r="AC659" s="50">
        <f>'EWG-CCP-127 (1)'!E385</f>
        <v>40.100999999999999</v>
      </c>
      <c r="AD659" s="78" t="s">
        <v>3</v>
      </c>
      <c r="AE659" s="43">
        <f t="shared" si="11"/>
        <v>100</v>
      </c>
    </row>
    <row r="660" spans="1:36" x14ac:dyDescent="0.25">
      <c r="A660" s="129"/>
      <c r="C660" s="17">
        <v>0</v>
      </c>
      <c r="D660" s="17">
        <f>'EWG-CCP-127 (1)'!H386</f>
        <v>66.632905994296223</v>
      </c>
      <c r="E660" s="17">
        <v>0</v>
      </c>
      <c r="F660" s="17">
        <v>0</v>
      </c>
      <c r="G660" s="17">
        <v>0</v>
      </c>
      <c r="H660" s="17">
        <v>0</v>
      </c>
      <c r="I660" s="17">
        <v>0</v>
      </c>
      <c r="J660" s="17">
        <v>0</v>
      </c>
      <c r="K660" s="17">
        <v>0</v>
      </c>
      <c r="L660" s="17">
        <v>0</v>
      </c>
      <c r="M660" s="17">
        <v>0</v>
      </c>
      <c r="N660" s="17">
        <v>0</v>
      </c>
      <c r="O660" s="17">
        <v>0</v>
      </c>
      <c r="P660" s="17">
        <v>0</v>
      </c>
      <c r="Q660" s="17">
        <v>0</v>
      </c>
      <c r="R660" s="17">
        <v>0</v>
      </c>
      <c r="S660" s="17">
        <v>0</v>
      </c>
      <c r="T660" s="17">
        <f>'EWG-CCP-127 (1)'!I386</f>
        <v>33.367094005703777</v>
      </c>
      <c r="U660" s="17">
        <v>0</v>
      </c>
      <c r="V660" s="17">
        <v>0</v>
      </c>
      <c r="W660" s="17">
        <v>0</v>
      </c>
      <c r="X660" s="17">
        <v>0</v>
      </c>
      <c r="Y660" s="17">
        <v>0</v>
      </c>
      <c r="Z660" s="17">
        <v>0</v>
      </c>
      <c r="AA660" s="17">
        <v>0</v>
      </c>
      <c r="AB660" s="17">
        <v>0</v>
      </c>
      <c r="AC660" s="50">
        <f>'EWG-CCP-127 (1)'!E386</f>
        <v>39.204000000000001</v>
      </c>
      <c r="AD660" s="78" t="s">
        <v>3</v>
      </c>
      <c r="AE660" s="43">
        <f t="shared" si="11"/>
        <v>100</v>
      </c>
    </row>
    <row r="661" spans="1:36" s="1" customFormat="1" x14ac:dyDescent="0.25">
      <c r="A661" s="129"/>
      <c r="B661" s="51"/>
      <c r="C661" s="1">
        <v>0</v>
      </c>
      <c r="D661" s="1">
        <f>'EWG-CCP-127 (1)'!H387</f>
        <v>64.993728105237849</v>
      </c>
      <c r="E661" s="1">
        <v>0</v>
      </c>
      <c r="F661" s="1">
        <v>0</v>
      </c>
      <c r="G661" s="1">
        <v>0</v>
      </c>
      <c r="H661" s="1">
        <v>0</v>
      </c>
      <c r="I661" s="1">
        <v>0</v>
      </c>
      <c r="J661" s="1">
        <v>0</v>
      </c>
      <c r="K661" s="1">
        <v>0</v>
      </c>
      <c r="L661" s="1">
        <v>0</v>
      </c>
      <c r="M661" s="1">
        <v>0</v>
      </c>
      <c r="N661" s="1">
        <v>0</v>
      </c>
      <c r="O661" s="1">
        <v>0</v>
      </c>
      <c r="P661" s="1">
        <v>0</v>
      </c>
      <c r="Q661" s="1">
        <v>0</v>
      </c>
      <c r="R661" s="1">
        <v>0</v>
      </c>
      <c r="S661" s="1">
        <v>0</v>
      </c>
      <c r="T661" s="1">
        <f>'EWG-CCP-127 (1)'!I387</f>
        <v>35.006271894762158</v>
      </c>
      <c r="U661" s="1">
        <v>0</v>
      </c>
      <c r="V661" s="1">
        <v>0</v>
      </c>
      <c r="W661" s="1">
        <v>0</v>
      </c>
      <c r="X661" s="1">
        <v>0</v>
      </c>
      <c r="Y661" s="1">
        <v>0</v>
      </c>
      <c r="Z661" s="1">
        <v>0</v>
      </c>
      <c r="AA661" s="1">
        <v>0</v>
      </c>
      <c r="AB661" s="1">
        <v>0</v>
      </c>
      <c r="AC661" s="52">
        <f>'EWG-CCP-127 (1)'!E387</f>
        <v>38.165999999999997</v>
      </c>
      <c r="AD661" s="78" t="s">
        <v>3</v>
      </c>
      <c r="AE661" s="43">
        <f t="shared" si="11"/>
        <v>100</v>
      </c>
      <c r="AI661" s="46"/>
      <c r="AJ661" s="47"/>
    </row>
    <row r="662" spans="1:36" x14ac:dyDescent="0.25">
      <c r="A662" s="129" t="s">
        <v>489</v>
      </c>
      <c r="B662" s="49" t="s">
        <v>480</v>
      </c>
      <c r="C662" s="17">
        <f>'EWG-CCP-127 (1)'!C27</f>
        <v>4.1257400063431131</v>
      </c>
      <c r="D662" s="17">
        <f>'EWG-CCP-127 (1)'!D27</f>
        <v>8.6740928506648203</v>
      </c>
      <c r="E662" s="17">
        <f>'EWG-CCP-127 (1)'!E27</f>
        <v>2.407784803017877</v>
      </c>
      <c r="F662" s="17">
        <f>'EWG-CCP-127 (1)'!F27</f>
        <v>8.9282676797017308E-3</v>
      </c>
      <c r="G662" s="17">
        <f>'EWG-CCP-127 (1)'!G27</f>
        <v>2.9657546841834028</v>
      </c>
      <c r="H662" s="17">
        <f>'EWG-CCP-127 (1)'!H27</f>
        <v>0.36015671648447006</v>
      </c>
      <c r="I662" s="17">
        <v>0</v>
      </c>
      <c r="J662" s="17">
        <f>'EWG-CCP-127 (1)'!J27</f>
        <v>3.3500731540004347</v>
      </c>
      <c r="K662" s="17">
        <f>'EWG-CCP-127 (1)'!K27</f>
        <v>21.894488074512115</v>
      </c>
      <c r="L662" s="17">
        <f>'EWG-CCP-127 (1)'!L27</f>
        <v>1.4340247244001318E-2</v>
      </c>
      <c r="M662" s="17">
        <f>'EWG-CCP-127 (1)'!N27</f>
        <v>50.308974354053383</v>
      </c>
      <c r="N662" s="17">
        <f>'EWG-CCP-127 (1)'!M27</f>
        <v>8.4752018959627917E-2</v>
      </c>
      <c r="O662" s="17">
        <f>'EWG-CCP-127 (1)'!O27</f>
        <v>1.6906197758571784</v>
      </c>
      <c r="P662" s="17">
        <f>'EWG-CCP-127 (1)'!P27</f>
        <v>2.467906640568053</v>
      </c>
      <c r="Q662" s="17">
        <f>'EWG-CCP-127 (1)'!Q27</f>
        <v>1.6463884064318293</v>
      </c>
      <c r="R662" s="17">
        <v>0</v>
      </c>
      <c r="S662" s="17">
        <v>0</v>
      </c>
      <c r="T662" s="17">
        <v>0</v>
      </c>
      <c r="U662" s="17">
        <v>0</v>
      </c>
      <c r="V662" s="17">
        <f>'EWG-CCP-127 (1)'!I27</f>
        <v>0</v>
      </c>
      <c r="W662" s="17">
        <v>0</v>
      </c>
      <c r="X662" s="17">
        <v>0</v>
      </c>
      <c r="Y662" s="17">
        <v>0</v>
      </c>
      <c r="Z662" s="17">
        <v>0</v>
      </c>
      <c r="AA662" s="17">
        <v>0</v>
      </c>
      <c r="AB662" s="17">
        <v>0</v>
      </c>
      <c r="AC662" s="50">
        <v>68</v>
      </c>
      <c r="AD662" s="50" t="s">
        <v>479</v>
      </c>
      <c r="AE662" s="43">
        <f t="shared" si="11"/>
        <v>100.00000000000001</v>
      </c>
      <c r="AF662" s="17" t="s">
        <v>506</v>
      </c>
      <c r="AI662" s="43" t="s">
        <v>510</v>
      </c>
    </row>
    <row r="663" spans="1:36" x14ac:dyDescent="0.25">
      <c r="A663" s="129"/>
      <c r="B663" s="49" t="s">
        <v>481</v>
      </c>
      <c r="C663" s="17">
        <f>'EWG-CCP-127 (1)'!C28</f>
        <v>6.8657476751579569</v>
      </c>
      <c r="D663" s="17">
        <f>'EWG-CCP-127 (1)'!D28</f>
        <v>9.3015101524583255</v>
      </c>
      <c r="E663" s="17">
        <f>'EWG-CCP-127 (1)'!E28</f>
        <v>0</v>
      </c>
      <c r="F663" s="17">
        <f>'EWG-CCP-127 (1)'!F28</f>
        <v>9.2118079282578428E-3</v>
      </c>
      <c r="G663" s="17">
        <f>'EWG-CCP-127 (1)'!G28</f>
        <v>1.0959670129753682</v>
      </c>
      <c r="H663" s="17">
        <f>'EWG-CCP-127 (1)'!H28</f>
        <v>1.635015470809257</v>
      </c>
      <c r="I663" s="17">
        <v>0</v>
      </c>
      <c r="J663" s="17">
        <f>'EWG-CCP-127 (1)'!J28</f>
        <v>1.7369162802798499</v>
      </c>
      <c r="K663" s="17">
        <f>'EWG-CCP-127 (1)'!K28</f>
        <v>22.589804211232536</v>
      </c>
      <c r="L663" s="17">
        <f>'EWG-CCP-127 (1)'!L28</f>
        <v>3.9455090429481726E-2</v>
      </c>
      <c r="M663" s="17">
        <f>'EWG-CCP-127 (1)'!N28</f>
        <v>48.807412809332369</v>
      </c>
      <c r="N663" s="17">
        <f>'EWG-CCP-127 (1)'!M28</f>
        <v>8.7443538679189914E-2</v>
      </c>
      <c r="O663" s="17">
        <f>'EWG-CCP-127 (1)'!O28</f>
        <v>2.1825785721328956</v>
      </c>
      <c r="P663" s="17">
        <f>'EWG-CCP-127 (1)'!P28</f>
        <v>2.2365985300512121</v>
      </c>
      <c r="Q663" s="17">
        <f>'EWG-CCP-127 (1)'!Q28</f>
        <v>2.9826211004698435</v>
      </c>
      <c r="R663" s="17">
        <v>0</v>
      </c>
      <c r="S663" s="17">
        <v>0</v>
      </c>
      <c r="T663" s="17">
        <v>0</v>
      </c>
      <c r="U663" s="17">
        <v>0</v>
      </c>
      <c r="V663" s="17">
        <f>'EWG-CCP-127 (1)'!I28</f>
        <v>0.42971774806347768</v>
      </c>
      <c r="W663" s="17">
        <v>0</v>
      </c>
      <c r="X663" s="17">
        <v>0</v>
      </c>
      <c r="Y663" s="17">
        <v>0</v>
      </c>
      <c r="Z663" s="17">
        <v>0</v>
      </c>
      <c r="AA663" s="17">
        <v>0</v>
      </c>
      <c r="AB663" s="17">
        <v>0</v>
      </c>
      <c r="AC663" s="50">
        <v>70</v>
      </c>
      <c r="AD663" s="50" t="s">
        <v>479</v>
      </c>
      <c r="AE663" s="43">
        <f t="shared" si="11"/>
        <v>100.00000000000003</v>
      </c>
    </row>
    <row r="664" spans="1:36" s="1" customFormat="1" x14ac:dyDescent="0.25">
      <c r="A664" s="129"/>
      <c r="B664" s="51" t="s">
        <v>482</v>
      </c>
      <c r="C664" s="1">
        <f>'EWG-CCP-127 (1)'!C29</f>
        <v>4.4825132559566212</v>
      </c>
      <c r="D664" s="1">
        <f>'EWG-CCP-127 (1)'!D29</f>
        <v>11.517828830034714</v>
      </c>
      <c r="E664" s="1">
        <f>'EWG-CCP-127 (1)'!E29</f>
        <v>1.1915709495582363E-2</v>
      </c>
      <c r="F664" s="1">
        <f>'EWG-CCP-127 (1)'!F29</f>
        <v>3.0774468479208401E-2</v>
      </c>
      <c r="G664" s="1">
        <f>'EWG-CCP-127 (1)'!G29</f>
        <v>2.2512171677373201</v>
      </c>
      <c r="H664" s="1">
        <f>'EWG-CCP-127 (1)'!H29</f>
        <v>0.28375062004725188</v>
      </c>
      <c r="I664" s="1">
        <v>0</v>
      </c>
      <c r="J664" s="1">
        <f>'EWG-CCP-127 (1)'!J29</f>
        <v>2.4371028801958743</v>
      </c>
      <c r="K664" s="1">
        <f>'EWG-CCP-127 (1)'!K29</f>
        <v>21.087687832115044</v>
      </c>
      <c r="L664" s="1">
        <f>'EWG-CCP-127 (1)'!L29</f>
        <v>2.3537520039162627E-2</v>
      </c>
      <c r="M664" s="1">
        <f>'EWG-CCP-127 (1)'!N29</f>
        <v>53.359691828958923</v>
      </c>
      <c r="N664" s="1">
        <f>'EWG-CCP-127 (1)'!M29</f>
        <v>5.8425630359448963E-2</v>
      </c>
      <c r="O664" s="1">
        <f>'EWG-CCP-127 (1)'!O29</f>
        <v>2.4514091495078607</v>
      </c>
      <c r="P664" s="1">
        <f>'EWG-CCP-127 (1)'!P29</f>
        <v>1.2070066538469941</v>
      </c>
      <c r="Q664" s="1">
        <f>'EWG-CCP-127 (1)'!Q29</f>
        <v>0.79713845322600274</v>
      </c>
      <c r="R664" s="1">
        <v>0</v>
      </c>
      <c r="S664" s="1">
        <v>0</v>
      </c>
      <c r="T664" s="1">
        <v>0</v>
      </c>
      <c r="U664" s="1">
        <v>0</v>
      </c>
      <c r="V664" s="1">
        <f>'EWG-CCP-127 (1)'!I29</f>
        <v>0</v>
      </c>
      <c r="W664" s="1">
        <v>0</v>
      </c>
      <c r="X664" s="1">
        <v>0</v>
      </c>
      <c r="Y664" s="1">
        <v>0</v>
      </c>
      <c r="Z664" s="1">
        <v>0</v>
      </c>
      <c r="AA664" s="1">
        <v>0</v>
      </c>
      <c r="AB664" s="1">
        <v>0</v>
      </c>
      <c r="AC664" s="52">
        <v>66</v>
      </c>
      <c r="AD664" s="52" t="s">
        <v>479</v>
      </c>
      <c r="AE664" s="43">
        <f t="shared" si="11"/>
        <v>100</v>
      </c>
      <c r="AI664" s="46"/>
      <c r="AJ664" s="47"/>
    </row>
    <row r="665" spans="1:36" x14ac:dyDescent="0.25">
      <c r="A665" s="129" t="s">
        <v>493</v>
      </c>
      <c r="B665" s="49" t="s">
        <v>490</v>
      </c>
      <c r="C665" s="17">
        <f>'EWG-CCP-127 (1)'!C36</f>
        <v>4.0929581435630613</v>
      </c>
      <c r="D665" s="17">
        <f>'EWG-CCP-127 (1)'!D36</f>
        <v>9.8272354530327313</v>
      </c>
      <c r="E665" s="17">
        <f>'EWG-CCP-127 (1)'!E36</f>
        <v>2.4766117670053185</v>
      </c>
      <c r="F665" s="17">
        <v>0</v>
      </c>
      <c r="G665" s="17">
        <f>'EWG-CCP-127 (1)'!G36</f>
        <v>2.3563499708403235</v>
      </c>
      <c r="H665" s="17">
        <f>'EWG-CCP-127 (1)'!H36</f>
        <v>2.7091162869483503</v>
      </c>
      <c r="I665" s="17">
        <f>'EWG-CCP-127 (1)'!R36</f>
        <v>0</v>
      </c>
      <c r="J665" s="17">
        <f>'EWG-CCP-127 (1)'!J36</f>
        <v>2.5122348223253121</v>
      </c>
      <c r="K665" s="17">
        <f>'EWG-CCP-127 (1)'!K36</f>
        <v>21.02795703813954</v>
      </c>
      <c r="L665" s="17">
        <v>0</v>
      </c>
      <c r="M665" s="17">
        <f>'EWG-CCP-127 (1)'!N36</f>
        <v>49.190224361398876</v>
      </c>
      <c r="N665" s="17">
        <v>0</v>
      </c>
      <c r="O665" s="17">
        <f>'EWG-CCP-127 (1)'!O36</f>
        <v>1.1992734123174</v>
      </c>
      <c r="P665" s="17">
        <f>'EWG-CCP-127 (1)'!P36</f>
        <v>2.9424044002362146</v>
      </c>
      <c r="Q665" s="17">
        <f>'EWG-CCP-127 (1)'!Q36</f>
        <v>1.6656343441928705</v>
      </c>
      <c r="R665" s="17">
        <v>0</v>
      </c>
      <c r="S665" s="17">
        <v>0</v>
      </c>
      <c r="T665" s="17">
        <v>0</v>
      </c>
      <c r="U665" s="17">
        <v>0</v>
      </c>
      <c r="V665" s="17">
        <v>0</v>
      </c>
      <c r="W665" s="17">
        <v>0</v>
      </c>
      <c r="X665" s="17">
        <v>0</v>
      </c>
      <c r="Y665" s="17">
        <v>0</v>
      </c>
      <c r="Z665" s="17">
        <v>0</v>
      </c>
      <c r="AA665" s="17">
        <v>0</v>
      </c>
      <c r="AB665" s="17">
        <v>0</v>
      </c>
      <c r="AC665" s="50">
        <v>67</v>
      </c>
      <c r="AD665" s="50" t="s">
        <v>3</v>
      </c>
      <c r="AE665" s="43">
        <f t="shared" si="11"/>
        <v>99.999999999999986</v>
      </c>
      <c r="AF665" s="17" t="s">
        <v>506</v>
      </c>
      <c r="AI665" s="43" t="s">
        <v>510</v>
      </c>
    </row>
    <row r="666" spans="1:36" x14ac:dyDescent="0.25">
      <c r="A666" s="129"/>
      <c r="B666" s="49" t="s">
        <v>491</v>
      </c>
      <c r="C666" s="17">
        <f>'EWG-CCP-127 (1)'!C37</f>
        <v>3.7965701360148882</v>
      </c>
      <c r="D666" s="17">
        <f>'EWG-CCP-127 (1)'!D37</f>
        <v>9.1156047366981738</v>
      </c>
      <c r="E666" s="17">
        <f>'EWG-CCP-127 (1)'!E37</f>
        <v>7.853721349904121</v>
      </c>
      <c r="F666" s="17">
        <v>0</v>
      </c>
      <c r="G666" s="17">
        <f>'EWG-CCP-127 (1)'!G37</f>
        <v>2.1857169351612478</v>
      </c>
      <c r="H666" s="17">
        <f>'EWG-CCP-127 (1)'!H37</f>
        <v>0.16236408964816257</v>
      </c>
      <c r="I666" s="17">
        <f>'EWG-CCP-127 (1)'!R37</f>
        <v>8.8779156253914628</v>
      </c>
      <c r="J666" s="17">
        <f>'EWG-CCP-127 (1)'!J37</f>
        <v>4.0937940226336424</v>
      </c>
      <c r="K666" s="17">
        <f>'EWG-CCP-127 (1)'!K37</f>
        <v>7.9352009162765693</v>
      </c>
      <c r="L666" s="17">
        <v>0</v>
      </c>
      <c r="M666" s="17">
        <f>'EWG-CCP-127 (1)'!N37</f>
        <v>50.592331495316365</v>
      </c>
      <c r="N666" s="17">
        <v>0</v>
      </c>
      <c r="O666" s="17">
        <f>'EWG-CCP-127 (1)'!O37</f>
        <v>1.1124290702267619</v>
      </c>
      <c r="P666" s="17">
        <f>'EWG-CCP-127 (1)'!P37</f>
        <v>2.7293327422818034</v>
      </c>
      <c r="Q666" s="17">
        <f>'EWG-CCP-127 (1)'!Q37</f>
        <v>1.5450188804467953</v>
      </c>
      <c r="R666" s="17">
        <v>0</v>
      </c>
      <c r="S666" s="17">
        <v>0</v>
      </c>
      <c r="T666" s="17">
        <v>0</v>
      </c>
      <c r="U666" s="17">
        <v>0</v>
      </c>
      <c r="V666" s="17">
        <v>0</v>
      </c>
      <c r="W666" s="17">
        <v>0</v>
      </c>
      <c r="X666" s="17">
        <v>0</v>
      </c>
      <c r="Y666" s="17">
        <v>0</v>
      </c>
      <c r="Z666" s="17">
        <v>0</v>
      </c>
      <c r="AA666" s="17">
        <v>0</v>
      </c>
      <c r="AB666" s="17">
        <v>0</v>
      </c>
      <c r="AC666" s="50">
        <v>53</v>
      </c>
      <c r="AD666" s="50" t="s">
        <v>3</v>
      </c>
      <c r="AE666" s="43">
        <f t="shared" si="11"/>
        <v>99.999999999999986</v>
      </c>
    </row>
    <row r="667" spans="1:36" s="1" customFormat="1" x14ac:dyDescent="0.25">
      <c r="A667" s="129"/>
      <c r="B667" s="51" t="s">
        <v>492</v>
      </c>
      <c r="C667" s="1">
        <f>'EWG-CCP-127 (1)'!C38</f>
        <v>3.9061028193375029</v>
      </c>
      <c r="D667" s="1">
        <f>'EWG-CCP-127 (1)'!D38</f>
        <v>9.3785938587605759</v>
      </c>
      <c r="E667" s="1">
        <f>'EWG-CCP-127 (1)'!E38</f>
        <v>6.9043524835234331</v>
      </c>
      <c r="F667" s="1">
        <v>0</v>
      </c>
      <c r="G667" s="1">
        <f>'EWG-CCP-127 (1)'!G38</f>
        <v>2.2487758099653332</v>
      </c>
      <c r="H667" s="1">
        <f>'EWG-CCP-127 (1)'!H38</f>
        <v>6.0303766095741972E-2</v>
      </c>
      <c r="I667" s="1">
        <f>'EWG-CCP-127 (1)'!R38</f>
        <v>6.0092416541037892</v>
      </c>
      <c r="J667" s="1">
        <f>'EWG-CCP-127 (1)'!J38</f>
        <v>2.4137436912250623</v>
      </c>
      <c r="K667" s="1">
        <f>'EWG-CCP-127 (1)'!K38</f>
        <v>14.853458297457564</v>
      </c>
      <c r="L667" s="1">
        <v>0</v>
      </c>
      <c r="M667" s="1">
        <f>'EWG-CCP-127 (1)'!N38</f>
        <v>48.683235983900616</v>
      </c>
      <c r="N667" s="1">
        <v>0</v>
      </c>
      <c r="O667" s="1">
        <f>'EWG-CCP-127 (1)'!O38</f>
        <v>1.1445231279427397</v>
      </c>
      <c r="P667" s="1">
        <f>'EWG-CCP-127 (1)'!P38</f>
        <v>2.8080751672159558</v>
      </c>
      <c r="Q667" s="1">
        <f>'EWG-CCP-127 (1)'!Q38</f>
        <v>1.5895933404716729</v>
      </c>
      <c r="R667" s="1">
        <v>0</v>
      </c>
      <c r="S667" s="1">
        <v>0</v>
      </c>
      <c r="T667" s="1">
        <v>0</v>
      </c>
      <c r="U667" s="1">
        <v>0</v>
      </c>
      <c r="V667" s="1">
        <v>0</v>
      </c>
      <c r="W667" s="1">
        <v>0</v>
      </c>
      <c r="X667" s="1">
        <v>0</v>
      </c>
      <c r="Y667" s="1">
        <v>0</v>
      </c>
      <c r="Z667" s="1">
        <v>0</v>
      </c>
      <c r="AA667" s="1">
        <v>0</v>
      </c>
      <c r="AB667" s="1">
        <v>0</v>
      </c>
      <c r="AC667" s="52">
        <v>56</v>
      </c>
      <c r="AD667" s="50" t="s">
        <v>3</v>
      </c>
      <c r="AE667" s="43">
        <f t="shared" si="11"/>
        <v>99.999999999999972</v>
      </c>
      <c r="AI667" s="46"/>
      <c r="AJ667" s="47"/>
    </row>
    <row r="668" spans="1:36" ht="35.25" customHeight="1" x14ac:dyDescent="0.25">
      <c r="A668" s="129" t="s">
        <v>498</v>
      </c>
      <c r="B668" s="49" t="s">
        <v>494</v>
      </c>
      <c r="C668" s="17">
        <v>20</v>
      </c>
      <c r="D668" s="17">
        <v>5</v>
      </c>
      <c r="E668" s="17">
        <v>0</v>
      </c>
      <c r="F668" s="17">
        <v>0</v>
      </c>
      <c r="G668" s="17">
        <v>0</v>
      </c>
      <c r="H668" s="17">
        <v>0</v>
      </c>
      <c r="I668" s="17">
        <v>0</v>
      </c>
      <c r="J668" s="17">
        <v>0</v>
      </c>
      <c r="K668" s="17">
        <v>25</v>
      </c>
      <c r="L668" s="17">
        <v>0</v>
      </c>
      <c r="M668" s="17">
        <v>50</v>
      </c>
      <c r="N668" s="17">
        <v>0</v>
      </c>
      <c r="O668" s="17">
        <v>0</v>
      </c>
      <c r="P668" s="17">
        <v>0</v>
      </c>
      <c r="Q668" s="17">
        <v>0</v>
      </c>
      <c r="R668" s="17">
        <v>0</v>
      </c>
      <c r="S668" s="17">
        <v>0</v>
      </c>
      <c r="T668" s="17">
        <v>0</v>
      </c>
      <c r="U668" s="17">
        <v>0</v>
      </c>
      <c r="V668" s="17">
        <v>0</v>
      </c>
      <c r="W668" s="17">
        <v>0</v>
      </c>
      <c r="X668" s="17">
        <v>0</v>
      </c>
      <c r="Y668" s="17">
        <v>0</v>
      </c>
      <c r="Z668" s="17">
        <v>0</v>
      </c>
      <c r="AA668" s="17">
        <v>0</v>
      </c>
      <c r="AB668" s="17">
        <v>0</v>
      </c>
      <c r="AC668" s="50">
        <v>12.7</v>
      </c>
      <c r="AD668" s="50" t="s">
        <v>3</v>
      </c>
      <c r="AE668" s="43">
        <f t="shared" si="11"/>
        <v>100</v>
      </c>
      <c r="AF668" s="17" t="s">
        <v>506</v>
      </c>
      <c r="AG668" s="53" t="s">
        <v>544</v>
      </c>
      <c r="AI668" s="43" t="s">
        <v>510</v>
      </c>
    </row>
    <row r="669" spans="1:36" x14ac:dyDescent="0.25">
      <c r="A669" s="129"/>
      <c r="B669" s="49" t="s">
        <v>495</v>
      </c>
      <c r="C669" s="17">
        <v>15</v>
      </c>
      <c r="D669" s="17">
        <v>10</v>
      </c>
      <c r="E669" s="17">
        <v>0</v>
      </c>
      <c r="F669" s="17">
        <v>0</v>
      </c>
      <c r="G669" s="17">
        <v>0</v>
      </c>
      <c r="H669" s="17">
        <v>0</v>
      </c>
      <c r="I669" s="17">
        <v>0</v>
      </c>
      <c r="J669" s="17">
        <v>0</v>
      </c>
      <c r="K669" s="17">
        <v>25</v>
      </c>
      <c r="L669" s="17">
        <v>0</v>
      </c>
      <c r="M669" s="17">
        <v>50</v>
      </c>
      <c r="N669" s="17">
        <v>0</v>
      </c>
      <c r="O669" s="17">
        <v>0</v>
      </c>
      <c r="P669" s="17">
        <v>0</v>
      </c>
      <c r="Q669" s="17">
        <v>0</v>
      </c>
      <c r="R669" s="17">
        <v>0</v>
      </c>
      <c r="S669" s="17">
        <v>0</v>
      </c>
      <c r="T669" s="17">
        <v>0</v>
      </c>
      <c r="U669" s="17">
        <v>0</v>
      </c>
      <c r="V669" s="17">
        <v>0</v>
      </c>
      <c r="W669" s="17">
        <v>0</v>
      </c>
      <c r="X669" s="17">
        <v>0</v>
      </c>
      <c r="Y669" s="17">
        <v>0</v>
      </c>
      <c r="Z669" s="17">
        <v>0</v>
      </c>
      <c r="AA669" s="17">
        <v>0</v>
      </c>
      <c r="AB669" s="17">
        <v>0</v>
      </c>
      <c r="AC669" s="50">
        <v>39.700000000000003</v>
      </c>
      <c r="AD669" s="50" t="s">
        <v>3</v>
      </c>
      <c r="AE669" s="43">
        <f t="shared" si="11"/>
        <v>100</v>
      </c>
    </row>
    <row r="670" spans="1:36" x14ac:dyDescent="0.25">
      <c r="A670" s="129"/>
      <c r="B670" s="49" t="s">
        <v>496</v>
      </c>
      <c r="C670" s="17">
        <v>10</v>
      </c>
      <c r="D670" s="17">
        <v>15</v>
      </c>
      <c r="E670" s="17">
        <v>0</v>
      </c>
      <c r="F670" s="17">
        <v>0</v>
      </c>
      <c r="G670" s="17">
        <v>0</v>
      </c>
      <c r="H670" s="17">
        <v>0</v>
      </c>
      <c r="I670" s="17">
        <v>0</v>
      </c>
      <c r="J670" s="17">
        <v>0</v>
      </c>
      <c r="K670" s="17">
        <v>25</v>
      </c>
      <c r="L670" s="17">
        <v>0</v>
      </c>
      <c r="M670" s="17">
        <v>50</v>
      </c>
      <c r="N670" s="17">
        <v>0</v>
      </c>
      <c r="O670" s="17">
        <v>0</v>
      </c>
      <c r="P670" s="17">
        <v>0</v>
      </c>
      <c r="Q670" s="17">
        <v>0</v>
      </c>
      <c r="R670" s="17">
        <v>0</v>
      </c>
      <c r="S670" s="17">
        <v>0</v>
      </c>
      <c r="T670" s="17">
        <v>0</v>
      </c>
      <c r="U670" s="17">
        <v>0</v>
      </c>
      <c r="V670" s="17">
        <v>0</v>
      </c>
      <c r="W670" s="17">
        <v>0</v>
      </c>
      <c r="X670" s="17">
        <v>0</v>
      </c>
      <c r="Y670" s="17">
        <v>0</v>
      </c>
      <c r="Z670" s="17">
        <v>0</v>
      </c>
      <c r="AA670" s="17">
        <v>0</v>
      </c>
      <c r="AB670" s="17">
        <v>0</v>
      </c>
      <c r="AC670" s="50">
        <v>55.1</v>
      </c>
      <c r="AD670" s="50" t="s">
        <v>3</v>
      </c>
      <c r="AE670" s="43">
        <f t="shared" si="11"/>
        <v>100</v>
      </c>
    </row>
    <row r="671" spans="1:36" s="1" customFormat="1" x14ac:dyDescent="0.25">
      <c r="A671" s="129"/>
      <c r="B671" s="51" t="s">
        <v>497</v>
      </c>
      <c r="C671" s="1">
        <v>5</v>
      </c>
      <c r="D671" s="1">
        <v>20</v>
      </c>
      <c r="E671" s="1">
        <v>0</v>
      </c>
      <c r="F671" s="1">
        <v>0</v>
      </c>
      <c r="G671" s="1">
        <v>0</v>
      </c>
      <c r="H671" s="1">
        <v>0</v>
      </c>
      <c r="I671" s="1">
        <v>0</v>
      </c>
      <c r="J671" s="1">
        <v>0</v>
      </c>
      <c r="K671" s="1">
        <v>25</v>
      </c>
      <c r="L671" s="1">
        <v>0</v>
      </c>
      <c r="M671" s="1">
        <v>50</v>
      </c>
      <c r="N671" s="1">
        <v>0</v>
      </c>
      <c r="O671" s="1">
        <v>0</v>
      </c>
      <c r="P671" s="1">
        <v>0</v>
      </c>
      <c r="Q671" s="1">
        <v>0</v>
      </c>
      <c r="R671" s="1">
        <v>0</v>
      </c>
      <c r="S671" s="1">
        <v>0</v>
      </c>
      <c r="T671" s="1">
        <v>0</v>
      </c>
      <c r="U671" s="1">
        <v>0</v>
      </c>
      <c r="V671" s="1">
        <v>0</v>
      </c>
      <c r="W671" s="1">
        <v>0</v>
      </c>
      <c r="X671" s="1">
        <v>0</v>
      </c>
      <c r="Y671" s="1">
        <v>0</v>
      </c>
      <c r="Z671" s="1">
        <v>0</v>
      </c>
      <c r="AA671" s="1">
        <v>0</v>
      </c>
      <c r="AB671" s="1">
        <v>0</v>
      </c>
      <c r="AC671" s="52">
        <v>62.2</v>
      </c>
      <c r="AD671" s="52" t="s">
        <v>3</v>
      </c>
      <c r="AE671" s="43">
        <f t="shared" si="11"/>
        <v>100</v>
      </c>
      <c r="AI671" s="46"/>
      <c r="AJ671" s="47"/>
    </row>
  </sheetData>
  <sortState xmlns:xlrd2="http://schemas.microsoft.com/office/spreadsheetml/2017/richdata2" columnSort="1" ref="C1:Q671">
    <sortCondition ref="C2:Q2"/>
  </sortState>
  <mergeCells count="70">
    <mergeCell ref="AJ151:AJ158"/>
    <mergeCell ref="AJ171:AJ172"/>
    <mergeCell ref="A662:A664"/>
    <mergeCell ref="A665:A667"/>
    <mergeCell ref="A668:A671"/>
    <mergeCell ref="A442:A443"/>
    <mergeCell ref="A353:A367"/>
    <mergeCell ref="A426:A430"/>
    <mergeCell ref="A431:A441"/>
    <mergeCell ref="A654:A661"/>
    <mergeCell ref="A615:A639"/>
    <mergeCell ref="A640:A648"/>
    <mergeCell ref="A649:A653"/>
    <mergeCell ref="A545:A552"/>
    <mergeCell ref="A497:A531"/>
    <mergeCell ref="A465:A470"/>
    <mergeCell ref="A444:A447"/>
    <mergeCell ref="A448:A450"/>
    <mergeCell ref="A451:A455"/>
    <mergeCell ref="A456:A464"/>
    <mergeCell ref="A407:A419"/>
    <mergeCell ref="A420:A425"/>
    <mergeCell ref="A388:A406"/>
    <mergeCell ref="A229:A248"/>
    <mergeCell ref="A279:A292"/>
    <mergeCell ref="A334:A343"/>
    <mergeCell ref="A344:A352"/>
    <mergeCell ref="A163:A166"/>
    <mergeCell ref="A115:A128"/>
    <mergeCell ref="A171:A172"/>
    <mergeCell ref="A173:A174"/>
    <mergeCell ref="A180:A193"/>
    <mergeCell ref="A159:A162"/>
    <mergeCell ref="A600:A603"/>
    <mergeCell ref="A604:A614"/>
    <mergeCell ref="A532:A544"/>
    <mergeCell ref="AE1:AE2"/>
    <mergeCell ref="B1:B2"/>
    <mergeCell ref="A473:A496"/>
    <mergeCell ref="A1:A2"/>
    <mergeCell ref="A79:A91"/>
    <mergeCell ref="A35:A46"/>
    <mergeCell ref="A47:A57"/>
    <mergeCell ref="A92:A101"/>
    <mergeCell ref="C1:AB1"/>
    <mergeCell ref="A3:A17"/>
    <mergeCell ref="A58:A61"/>
    <mergeCell ref="A68:A73"/>
    <mergeCell ref="A74:A78"/>
    <mergeCell ref="A586:A593"/>
    <mergeCell ref="A553:A559"/>
    <mergeCell ref="A560:A568"/>
    <mergeCell ref="A569:A572"/>
    <mergeCell ref="A594:A599"/>
    <mergeCell ref="AJ532:AJ537"/>
    <mergeCell ref="AJ545:AJ550"/>
    <mergeCell ref="AF1:AI1"/>
    <mergeCell ref="A573:A575"/>
    <mergeCell ref="A577:A585"/>
    <mergeCell ref="A18:A34"/>
    <mergeCell ref="AC1:AD1"/>
    <mergeCell ref="A151:A158"/>
    <mergeCell ref="A102:A111"/>
    <mergeCell ref="A112:A114"/>
    <mergeCell ref="A144:A149"/>
    <mergeCell ref="A136:A143"/>
    <mergeCell ref="AD112:AD114"/>
    <mergeCell ref="A129:A135"/>
    <mergeCell ref="A167:A170"/>
    <mergeCell ref="A62:A67"/>
  </mergeCells>
  <phoneticPr fontId="9" type="noConversion"/>
  <printOptions headings="1" gridLines="1"/>
  <pageMargins left="0.7" right="0.7" top="0.75" bottom="0.75" header="0.3" footer="0.3"/>
  <pageSetup orientation="portrait" r:id="rId1"/>
  <headerFooter>
    <oddHeader>&amp;LBoron coordication and composition data.xlsx
tab N4_summary&amp;Rpage &amp;P of &amp;N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A2121-0381-471F-950E-203E81B094CE}">
  <dimension ref="A1:AO194"/>
  <sheetViews>
    <sheetView zoomScaleNormal="100" workbookViewId="0">
      <pane xSplit="1" ySplit="2" topLeftCell="C95" activePane="bottomRight" state="frozen"/>
      <selection pane="topRight" activeCell="B1" sqref="B1"/>
      <selection pane="bottomLeft" activeCell="A3" sqref="A3"/>
      <selection pane="bottomRight" activeCell="D64" sqref="D64"/>
    </sheetView>
  </sheetViews>
  <sheetFormatPr defaultRowHeight="15" x14ac:dyDescent="0.25"/>
  <cols>
    <col min="1" max="1" width="25.42578125" customWidth="1"/>
    <col min="2" max="2" width="24" style="113" customWidth="1"/>
    <col min="32" max="32" width="9.140625" style="113"/>
    <col min="33" max="33" width="9.140625" style="115"/>
    <col min="35" max="35" width="20.28515625" style="111" customWidth="1"/>
    <col min="36" max="36" width="12.85546875" customWidth="1"/>
    <col min="38" max="38" width="9.140625" style="115"/>
    <col min="39" max="39" width="24.7109375" style="115" customWidth="1"/>
    <col min="40" max="40" width="7.28515625" customWidth="1"/>
  </cols>
  <sheetData>
    <row r="1" spans="1:39" s="17" customFormat="1" ht="16.5" thickTop="1" x14ac:dyDescent="0.25">
      <c r="A1" s="159" t="s">
        <v>1</v>
      </c>
      <c r="B1" s="139" t="s">
        <v>473</v>
      </c>
      <c r="C1" s="148" t="s">
        <v>0</v>
      </c>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21"/>
      <c r="AF1" s="134" t="s">
        <v>206</v>
      </c>
      <c r="AG1" s="135"/>
      <c r="AH1" s="161" t="s">
        <v>40</v>
      </c>
      <c r="AI1" s="126" t="s">
        <v>503</v>
      </c>
      <c r="AJ1" s="127"/>
      <c r="AK1" s="127"/>
      <c r="AL1" s="128"/>
      <c r="AM1" s="49"/>
    </row>
    <row r="2" spans="1:39" s="37" customFormat="1" ht="43.5" customHeight="1" x14ac:dyDescent="0.25">
      <c r="A2" s="160"/>
      <c r="B2" s="140"/>
      <c r="C2" s="35" t="s">
        <v>72</v>
      </c>
      <c r="D2" s="35" t="s">
        <v>9</v>
      </c>
      <c r="E2" s="35" t="s">
        <v>2</v>
      </c>
      <c r="F2" s="35" t="s">
        <v>484</v>
      </c>
      <c r="G2" s="35" t="s">
        <v>550</v>
      </c>
      <c r="H2" s="35" t="s">
        <v>88</v>
      </c>
      <c r="I2" s="35" t="s">
        <v>87</v>
      </c>
      <c r="J2" s="35" t="s">
        <v>74</v>
      </c>
      <c r="K2" s="35" t="s">
        <v>11</v>
      </c>
      <c r="L2" s="35" t="s">
        <v>12</v>
      </c>
      <c r="M2" s="35" t="s">
        <v>10</v>
      </c>
      <c r="N2" s="35" t="s">
        <v>486</v>
      </c>
      <c r="O2" s="35" t="s">
        <v>487</v>
      </c>
      <c r="P2" s="35" t="s">
        <v>401</v>
      </c>
      <c r="Q2" s="35" t="s">
        <v>53</v>
      </c>
      <c r="R2" s="35" t="s">
        <v>137</v>
      </c>
      <c r="S2" s="35" t="s">
        <v>315</v>
      </c>
      <c r="T2" s="35" t="s">
        <v>272</v>
      </c>
      <c r="U2" s="35" t="s">
        <v>95</v>
      </c>
      <c r="V2" s="35" t="s">
        <v>55</v>
      </c>
      <c r="W2" s="35" t="s">
        <v>398</v>
      </c>
      <c r="X2" s="35" t="s">
        <v>218</v>
      </c>
      <c r="Y2" s="35" t="s">
        <v>403</v>
      </c>
      <c r="Z2" s="35" t="s">
        <v>460</v>
      </c>
      <c r="AA2" s="35" t="s">
        <v>279</v>
      </c>
      <c r="AB2" s="35" t="s">
        <v>372</v>
      </c>
      <c r="AC2" s="35" t="s">
        <v>750</v>
      </c>
      <c r="AD2" s="35" t="s">
        <v>753</v>
      </c>
      <c r="AE2" s="35" t="s">
        <v>836</v>
      </c>
      <c r="AF2" s="36" t="s">
        <v>478</v>
      </c>
      <c r="AG2" s="110" t="s">
        <v>477</v>
      </c>
      <c r="AH2" s="161"/>
      <c r="AI2" s="117" t="s">
        <v>499</v>
      </c>
      <c r="AJ2" s="37" t="s">
        <v>500</v>
      </c>
      <c r="AK2" s="37" t="s">
        <v>501</v>
      </c>
      <c r="AL2" s="55" t="s">
        <v>502</v>
      </c>
      <c r="AM2" s="55" t="s">
        <v>553</v>
      </c>
    </row>
    <row r="3" spans="1:39" x14ac:dyDescent="0.25">
      <c r="A3" s="156" t="s">
        <v>626</v>
      </c>
      <c r="B3" s="113" t="s">
        <v>621</v>
      </c>
      <c r="C3">
        <v>1</v>
      </c>
      <c r="D3">
        <v>20.7</v>
      </c>
      <c r="K3">
        <v>4.3</v>
      </c>
      <c r="M3">
        <v>74</v>
      </c>
      <c r="AF3" s="113">
        <v>12</v>
      </c>
      <c r="AG3" s="115" t="s">
        <v>3</v>
      </c>
      <c r="AH3">
        <f t="shared" ref="AH3:AH34" si="0">SUM(C3:AB3)</f>
        <v>100</v>
      </c>
      <c r="AI3" s="111" t="s">
        <v>625</v>
      </c>
      <c r="AL3" s="115" t="s">
        <v>510</v>
      </c>
    </row>
    <row r="4" spans="1:39" x14ac:dyDescent="0.25">
      <c r="A4" s="157"/>
      <c r="B4" s="113" t="s">
        <v>622</v>
      </c>
      <c r="C4">
        <v>1.5</v>
      </c>
      <c r="D4">
        <v>20.6</v>
      </c>
      <c r="K4">
        <v>4.28</v>
      </c>
      <c r="M4">
        <v>73.62</v>
      </c>
      <c r="AF4" s="113">
        <v>11</v>
      </c>
      <c r="AG4" s="115" t="s">
        <v>3</v>
      </c>
      <c r="AH4">
        <f t="shared" si="0"/>
        <v>100</v>
      </c>
      <c r="AI4" s="111" t="s">
        <v>625</v>
      </c>
    </row>
    <row r="5" spans="1:39" x14ac:dyDescent="0.25">
      <c r="A5" s="157"/>
      <c r="B5" s="113" t="s">
        <v>623</v>
      </c>
      <c r="C5">
        <v>2</v>
      </c>
      <c r="D5">
        <v>20.49</v>
      </c>
      <c r="K5">
        <v>4.26</v>
      </c>
      <c r="M5">
        <v>73.25</v>
      </c>
      <c r="AF5" s="113">
        <v>7</v>
      </c>
      <c r="AG5" s="115" t="s">
        <v>3</v>
      </c>
      <c r="AH5">
        <f t="shared" si="0"/>
        <v>100</v>
      </c>
      <c r="AI5" s="111" t="s">
        <v>625</v>
      </c>
    </row>
    <row r="6" spans="1:39" s="109" customFormat="1" x14ac:dyDescent="0.25">
      <c r="A6" s="158"/>
      <c r="B6" s="114" t="s">
        <v>624</v>
      </c>
      <c r="C6" s="109">
        <v>4</v>
      </c>
      <c r="D6" s="109">
        <v>20.07</v>
      </c>
      <c r="K6" s="109">
        <v>4.17</v>
      </c>
      <c r="M6" s="109">
        <v>71.760000000000005</v>
      </c>
      <c r="AF6" s="114">
        <v>2</v>
      </c>
      <c r="AG6" s="116" t="s">
        <v>3</v>
      </c>
      <c r="AH6" s="109">
        <f t="shared" si="0"/>
        <v>100</v>
      </c>
      <c r="AI6" s="112" t="s">
        <v>625</v>
      </c>
      <c r="AL6" s="116"/>
      <c r="AM6" s="116"/>
    </row>
    <row r="7" spans="1:39" ht="14.25" customHeight="1" x14ac:dyDescent="0.25">
      <c r="A7" s="156" t="s">
        <v>627</v>
      </c>
      <c r="B7" s="113" t="s">
        <v>631</v>
      </c>
      <c r="C7">
        <v>25.009156875721651</v>
      </c>
      <c r="D7">
        <v>0</v>
      </c>
      <c r="K7">
        <v>24.983640870731978</v>
      </c>
      <c r="M7">
        <v>50.007202253546353</v>
      </c>
      <c r="AH7">
        <f t="shared" si="0"/>
        <v>99.999999999999986</v>
      </c>
      <c r="AI7" s="122" t="s">
        <v>863</v>
      </c>
      <c r="AM7" s="153" t="s">
        <v>866</v>
      </c>
    </row>
    <row r="8" spans="1:39" x14ac:dyDescent="0.25">
      <c r="A8" s="157"/>
      <c r="B8" s="113" t="s">
        <v>630</v>
      </c>
      <c r="C8">
        <v>18.746297866778377</v>
      </c>
      <c r="D8">
        <v>6.2445361911932844</v>
      </c>
      <c r="K8">
        <v>25.050297913250741</v>
      </c>
      <c r="M8">
        <v>49.958868028777594</v>
      </c>
      <c r="AF8" s="113">
        <v>12</v>
      </c>
      <c r="AG8" s="115" t="s">
        <v>3</v>
      </c>
      <c r="AH8">
        <f t="shared" si="0"/>
        <v>100</v>
      </c>
      <c r="AI8" s="122" t="s">
        <v>863</v>
      </c>
      <c r="AM8" s="154"/>
    </row>
    <row r="9" spans="1:39" x14ac:dyDescent="0.25">
      <c r="A9" s="157"/>
      <c r="B9" s="113" t="s">
        <v>632</v>
      </c>
      <c r="C9">
        <v>12.480430747792795</v>
      </c>
      <c r="D9">
        <v>12.50671401941584</v>
      </c>
      <c r="K9">
        <v>24.962184360771627</v>
      </c>
      <c r="M9">
        <v>50.05067087201973</v>
      </c>
      <c r="AF9" s="113">
        <v>38</v>
      </c>
      <c r="AG9" s="115" t="s">
        <v>3</v>
      </c>
      <c r="AH9">
        <f t="shared" si="0"/>
        <v>100</v>
      </c>
      <c r="AI9" s="122" t="s">
        <v>863</v>
      </c>
      <c r="AM9" s="154"/>
    </row>
    <row r="10" spans="1:39" x14ac:dyDescent="0.25">
      <c r="A10" s="157"/>
      <c r="B10" s="113" t="s">
        <v>633</v>
      </c>
      <c r="C10">
        <v>6.2436556841545459</v>
      </c>
      <c r="D10">
        <v>18.755680246611622</v>
      </c>
      <c r="K10">
        <v>25.049865776482179</v>
      </c>
      <c r="M10">
        <v>49.950798292751657</v>
      </c>
      <c r="AF10" s="113">
        <v>51</v>
      </c>
      <c r="AG10" s="115" t="s">
        <v>3</v>
      </c>
      <c r="AH10">
        <f t="shared" si="0"/>
        <v>100</v>
      </c>
      <c r="AI10" s="122" t="s">
        <v>863</v>
      </c>
      <c r="AM10" s="154"/>
    </row>
    <row r="11" spans="1:39" x14ac:dyDescent="0.25">
      <c r="A11" s="157"/>
      <c r="B11" s="113" t="s">
        <v>634</v>
      </c>
      <c r="C11">
        <v>0</v>
      </c>
      <c r="D11">
        <v>25.045061312491836</v>
      </c>
      <c r="K11">
        <v>24.983206447319969</v>
      </c>
      <c r="M11">
        <v>49.971732240188196</v>
      </c>
      <c r="AF11" s="113">
        <v>57</v>
      </c>
      <c r="AG11" s="115" t="s">
        <v>3</v>
      </c>
      <c r="AH11">
        <f t="shared" si="0"/>
        <v>100</v>
      </c>
      <c r="AI11" s="122" t="s">
        <v>863</v>
      </c>
      <c r="AM11" s="154"/>
    </row>
    <row r="12" spans="1:39" x14ac:dyDescent="0.25">
      <c r="A12" s="157"/>
      <c r="B12" s="113" t="s">
        <v>635</v>
      </c>
      <c r="C12">
        <v>24.76230420319629</v>
      </c>
      <c r="D12">
        <v>0</v>
      </c>
      <c r="K12">
        <v>24.716640474250092</v>
      </c>
      <c r="M12">
        <v>50.521055322553622</v>
      </c>
      <c r="AH12">
        <f t="shared" si="0"/>
        <v>100</v>
      </c>
      <c r="AI12" s="122" t="s">
        <v>863</v>
      </c>
      <c r="AM12" s="154"/>
    </row>
    <row r="13" spans="1:39" x14ac:dyDescent="0.25">
      <c r="A13" s="157"/>
      <c r="B13" s="113" t="s">
        <v>636</v>
      </c>
      <c r="C13">
        <v>18.570792100151237</v>
      </c>
      <c r="D13">
        <v>6.2310634968347349</v>
      </c>
      <c r="K13">
        <v>24.77406256225267</v>
      </c>
      <c r="M13">
        <v>50.42408184076136</v>
      </c>
      <c r="AH13">
        <f t="shared" si="0"/>
        <v>100</v>
      </c>
      <c r="AI13" s="122" t="s">
        <v>863</v>
      </c>
      <c r="AM13" s="154"/>
    </row>
    <row r="14" spans="1:39" x14ac:dyDescent="0.25">
      <c r="A14" s="157"/>
      <c r="B14" s="113" t="s">
        <v>637</v>
      </c>
      <c r="C14">
        <v>12.406323982591386</v>
      </c>
      <c r="D14">
        <v>12.402091112265845</v>
      </c>
      <c r="K14">
        <v>24.729277561559417</v>
      </c>
      <c r="M14">
        <v>50.462307343583355</v>
      </c>
      <c r="AH14">
        <f t="shared" si="0"/>
        <v>100</v>
      </c>
      <c r="AI14" s="122" t="s">
        <v>863</v>
      </c>
      <c r="AM14" s="154"/>
    </row>
    <row r="15" spans="1:39" x14ac:dyDescent="0.25">
      <c r="A15" s="157"/>
      <c r="B15" s="113" t="s">
        <v>638</v>
      </c>
      <c r="C15">
        <v>6.1814392663318163</v>
      </c>
      <c r="D15">
        <v>18.573546692004221</v>
      </c>
      <c r="K15">
        <v>24.741413517636822</v>
      </c>
      <c r="M15">
        <v>50.503600524027149</v>
      </c>
      <c r="AH15">
        <f t="shared" si="0"/>
        <v>100</v>
      </c>
      <c r="AI15" s="122" t="s">
        <v>863</v>
      </c>
      <c r="AM15" s="154"/>
    </row>
    <row r="16" spans="1:39" x14ac:dyDescent="0.25">
      <c r="A16" s="157"/>
      <c r="B16" s="113" t="s">
        <v>639</v>
      </c>
      <c r="C16">
        <v>0</v>
      </c>
      <c r="D16">
        <v>24.761570303108396</v>
      </c>
      <c r="K16">
        <v>24.767842987854809</v>
      </c>
      <c r="M16">
        <v>50.470586709036802</v>
      </c>
      <c r="AH16">
        <f t="shared" si="0"/>
        <v>100</v>
      </c>
      <c r="AI16" s="122" t="s">
        <v>863</v>
      </c>
      <c r="AM16" s="154"/>
    </row>
    <row r="17" spans="1:39" x14ac:dyDescent="0.25">
      <c r="A17" s="157"/>
      <c r="B17" s="113" t="s">
        <v>640</v>
      </c>
      <c r="C17">
        <v>12.484095115458118</v>
      </c>
      <c r="D17">
        <v>0</v>
      </c>
      <c r="K17">
        <v>12.492000096457758</v>
      </c>
      <c r="M17">
        <v>75.023904788084124</v>
      </c>
      <c r="AH17">
        <f t="shared" si="0"/>
        <v>100</v>
      </c>
      <c r="AI17" s="122" t="s">
        <v>863</v>
      </c>
      <c r="AM17" s="154"/>
    </row>
    <row r="18" spans="1:39" x14ac:dyDescent="0.25">
      <c r="A18" s="157"/>
      <c r="B18" s="113" t="s">
        <v>650</v>
      </c>
      <c r="C18">
        <v>11.244946558062386</v>
      </c>
      <c r="D18">
        <v>1.216499608348347</v>
      </c>
      <c r="K18">
        <v>12.507955343301191</v>
      </c>
      <c r="M18">
        <v>75.030598490288085</v>
      </c>
      <c r="AH18">
        <f t="shared" si="0"/>
        <v>100</v>
      </c>
      <c r="AI18" s="122" t="s">
        <v>863</v>
      </c>
      <c r="AM18" s="154"/>
    </row>
    <row r="19" spans="1:39" x14ac:dyDescent="0.25">
      <c r="A19" s="157"/>
      <c r="B19" s="113" t="s">
        <v>641</v>
      </c>
      <c r="C19">
        <v>9.3686795719200084</v>
      </c>
      <c r="D19">
        <v>3.1522414850163534</v>
      </c>
      <c r="K19">
        <v>12.496619564447359</v>
      </c>
      <c r="M19">
        <v>74.982459378616269</v>
      </c>
      <c r="AF19" s="113">
        <v>28</v>
      </c>
      <c r="AG19" s="115" t="s">
        <v>3</v>
      </c>
      <c r="AH19">
        <f t="shared" si="0"/>
        <v>100</v>
      </c>
      <c r="AI19" s="122" t="s">
        <v>863</v>
      </c>
      <c r="AM19" s="154"/>
    </row>
    <row r="20" spans="1:39" x14ac:dyDescent="0.25">
      <c r="A20" s="157"/>
      <c r="B20" s="113" t="s">
        <v>642</v>
      </c>
      <c r="C20">
        <v>6.2307208751985099</v>
      </c>
      <c r="D20">
        <v>6.2966750295847893</v>
      </c>
      <c r="K20">
        <v>12.505260972036043</v>
      </c>
      <c r="M20">
        <v>74.967343123180669</v>
      </c>
      <c r="AF20" s="113">
        <v>48</v>
      </c>
      <c r="AG20" s="115" t="s">
        <v>3</v>
      </c>
      <c r="AH20">
        <f t="shared" si="0"/>
        <v>100.00000000000001</v>
      </c>
      <c r="AI20" s="122" t="s">
        <v>863</v>
      </c>
      <c r="AM20" s="154"/>
    </row>
    <row r="21" spans="1:39" x14ac:dyDescent="0.25">
      <c r="A21" s="157"/>
      <c r="B21" s="113" t="s">
        <v>643</v>
      </c>
      <c r="C21">
        <v>3.1271714135893456</v>
      </c>
      <c r="D21">
        <v>9.3398251044425074</v>
      </c>
      <c r="K21">
        <v>12.508286760388565</v>
      </c>
      <c r="M21">
        <v>75.024716721579594</v>
      </c>
      <c r="AF21" s="113">
        <v>52</v>
      </c>
      <c r="AG21" s="115" t="s">
        <v>3</v>
      </c>
      <c r="AH21">
        <f t="shared" si="0"/>
        <v>100.00000000000001</v>
      </c>
      <c r="AI21" s="122" t="s">
        <v>863</v>
      </c>
      <c r="AM21" s="154"/>
    </row>
    <row r="22" spans="1:39" x14ac:dyDescent="0.25">
      <c r="A22" s="157"/>
      <c r="B22" s="113" t="s">
        <v>644</v>
      </c>
      <c r="C22">
        <v>0</v>
      </c>
      <c r="D22">
        <v>12.534863172053779</v>
      </c>
      <c r="K22">
        <v>12.49316678486027</v>
      </c>
      <c r="M22">
        <v>74.97197004308596</v>
      </c>
      <c r="AF22" s="113">
        <v>65</v>
      </c>
      <c r="AG22" s="115" t="s">
        <v>3</v>
      </c>
      <c r="AH22">
        <f t="shared" si="0"/>
        <v>100</v>
      </c>
      <c r="AI22" s="122" t="s">
        <v>863</v>
      </c>
      <c r="AM22" s="154"/>
    </row>
    <row r="23" spans="1:39" x14ac:dyDescent="0.25">
      <c r="A23" s="157"/>
      <c r="B23" s="113" t="s">
        <v>645</v>
      </c>
      <c r="C23">
        <v>12.317030592704532</v>
      </c>
      <c r="D23">
        <v>0</v>
      </c>
      <c r="K23">
        <v>12.347677724329726</v>
      </c>
      <c r="M23">
        <v>75.335291682965732</v>
      </c>
      <c r="AH23">
        <f t="shared" si="0"/>
        <v>99.999999999999986</v>
      </c>
      <c r="AI23" s="122" t="s">
        <v>863</v>
      </c>
      <c r="AM23" s="154"/>
    </row>
    <row r="24" spans="1:39" x14ac:dyDescent="0.25">
      <c r="A24" s="157"/>
      <c r="B24" s="113" t="s">
        <v>646</v>
      </c>
      <c r="C24">
        <v>9.3683717056285669</v>
      </c>
      <c r="D24">
        <v>3.1521378984982884</v>
      </c>
      <c r="K24">
        <v>12.392073835962888</v>
      </c>
      <c r="M24">
        <v>75.087416559910267</v>
      </c>
      <c r="AH24">
        <f t="shared" si="0"/>
        <v>100.00000000000001</v>
      </c>
      <c r="AI24" s="122" t="s">
        <v>863</v>
      </c>
      <c r="AM24" s="154"/>
    </row>
    <row r="25" spans="1:39" x14ac:dyDescent="0.25">
      <c r="A25" s="157"/>
      <c r="B25" s="113" t="s">
        <v>647</v>
      </c>
      <c r="C25">
        <v>6.2305193432512578</v>
      </c>
      <c r="D25">
        <v>6.2964713643580277</v>
      </c>
      <c r="K25">
        <v>12.402357667118679</v>
      </c>
      <c r="M25">
        <v>75.070651625272021</v>
      </c>
      <c r="AH25">
        <f t="shared" si="0"/>
        <v>99.999999999999986</v>
      </c>
      <c r="AI25" s="122" t="s">
        <v>863</v>
      </c>
      <c r="AM25" s="154"/>
    </row>
    <row r="26" spans="1:39" x14ac:dyDescent="0.25">
      <c r="A26" s="157"/>
      <c r="B26" s="113" t="s">
        <v>648</v>
      </c>
      <c r="C26">
        <v>3.1275175443910883</v>
      </c>
      <c r="D26">
        <v>9.4306748332810475</v>
      </c>
      <c r="K26">
        <v>12.408786793964593</v>
      </c>
      <c r="M26">
        <v>75.033020828363277</v>
      </c>
      <c r="AH26">
        <f t="shared" si="0"/>
        <v>100</v>
      </c>
      <c r="AI26" s="122" t="s">
        <v>863</v>
      </c>
      <c r="AM26" s="154"/>
    </row>
    <row r="27" spans="1:39" s="109" customFormat="1" x14ac:dyDescent="0.25">
      <c r="A27" s="158"/>
      <c r="B27" s="114" t="s">
        <v>649</v>
      </c>
      <c r="C27" s="109">
        <v>0</v>
      </c>
      <c r="D27" s="109">
        <v>12.289248038575185</v>
      </c>
      <c r="K27" s="109">
        <v>12.314107320289223</v>
      </c>
      <c r="M27" s="109">
        <v>75.396644641135595</v>
      </c>
      <c r="AF27" s="114"/>
      <c r="AG27" s="116"/>
      <c r="AH27" s="109">
        <f t="shared" si="0"/>
        <v>100</v>
      </c>
      <c r="AI27" s="123" t="s">
        <v>863</v>
      </c>
      <c r="AL27" s="116"/>
      <c r="AM27" s="155"/>
    </row>
    <row r="28" spans="1:39" x14ac:dyDescent="0.25">
      <c r="A28" s="150" t="s">
        <v>682</v>
      </c>
      <c r="B28" s="113" t="s">
        <v>651</v>
      </c>
      <c r="C28">
        <v>14.99</v>
      </c>
      <c r="D28">
        <v>4.79</v>
      </c>
      <c r="E28">
        <v>15</v>
      </c>
      <c r="M28">
        <v>65.22</v>
      </c>
      <c r="AF28" s="113">
        <v>2.7</v>
      </c>
      <c r="AG28" s="115" t="s">
        <v>3</v>
      </c>
      <c r="AH28">
        <f t="shared" si="0"/>
        <v>100</v>
      </c>
      <c r="AI28" s="111" t="s">
        <v>863</v>
      </c>
      <c r="AJ28" t="s">
        <v>669</v>
      </c>
      <c r="AL28" s="115" t="s">
        <v>666</v>
      </c>
      <c r="AM28" s="153" t="s">
        <v>681</v>
      </c>
    </row>
    <row r="29" spans="1:39" x14ac:dyDescent="0.25">
      <c r="A29" s="151"/>
      <c r="B29" s="113" t="s">
        <v>652</v>
      </c>
      <c r="C29">
        <v>14.99</v>
      </c>
      <c r="D29">
        <v>4.79</v>
      </c>
      <c r="E29">
        <v>15</v>
      </c>
      <c r="M29">
        <v>65.22</v>
      </c>
      <c r="AF29" s="113">
        <v>7</v>
      </c>
      <c r="AG29" s="115" t="s">
        <v>3</v>
      </c>
      <c r="AH29">
        <f t="shared" si="0"/>
        <v>100</v>
      </c>
      <c r="AI29" s="111" t="s">
        <v>863</v>
      </c>
      <c r="AJ29" t="s">
        <v>670</v>
      </c>
      <c r="AL29" s="115" t="s">
        <v>668</v>
      </c>
      <c r="AM29" s="154"/>
    </row>
    <row r="30" spans="1:39" x14ac:dyDescent="0.25">
      <c r="A30" s="151"/>
      <c r="B30" s="113" t="s">
        <v>653</v>
      </c>
      <c r="C30">
        <v>14.99</v>
      </c>
      <c r="D30">
        <v>4.79</v>
      </c>
      <c r="E30">
        <v>15</v>
      </c>
      <c r="M30">
        <v>65.22</v>
      </c>
      <c r="AF30" s="113">
        <v>11.7</v>
      </c>
      <c r="AG30" s="115" t="s">
        <v>3</v>
      </c>
      <c r="AH30">
        <f t="shared" si="0"/>
        <v>100</v>
      </c>
      <c r="AI30" s="111" t="s">
        <v>863</v>
      </c>
      <c r="AJ30" t="s">
        <v>671</v>
      </c>
      <c r="AL30" s="115" t="s">
        <v>667</v>
      </c>
      <c r="AM30" s="154"/>
    </row>
    <row r="31" spans="1:39" x14ac:dyDescent="0.25">
      <c r="A31" s="151"/>
      <c r="B31" s="113" t="s">
        <v>654</v>
      </c>
      <c r="C31">
        <v>15.06</v>
      </c>
      <c r="D31">
        <v>9.59</v>
      </c>
      <c r="E31">
        <v>15.21</v>
      </c>
      <c r="M31">
        <v>60.14</v>
      </c>
      <c r="AF31" s="113">
        <v>3.6</v>
      </c>
      <c r="AG31" s="115" t="s">
        <v>3</v>
      </c>
      <c r="AH31">
        <f t="shared" si="0"/>
        <v>100</v>
      </c>
      <c r="AI31" s="111" t="s">
        <v>863</v>
      </c>
      <c r="AJ31" t="s">
        <v>672</v>
      </c>
      <c r="AL31" s="115" t="s">
        <v>666</v>
      </c>
      <c r="AM31" s="154"/>
    </row>
    <row r="32" spans="1:39" x14ac:dyDescent="0.25">
      <c r="A32" s="151"/>
      <c r="B32" s="113" t="s">
        <v>655</v>
      </c>
      <c r="C32">
        <v>15.06</v>
      </c>
      <c r="D32">
        <v>9.59</v>
      </c>
      <c r="E32">
        <v>15.21</v>
      </c>
      <c r="M32">
        <v>60.14</v>
      </c>
      <c r="AF32" s="113">
        <v>8</v>
      </c>
      <c r="AG32" s="115" t="s">
        <v>3</v>
      </c>
      <c r="AH32">
        <f t="shared" si="0"/>
        <v>100</v>
      </c>
      <c r="AI32" s="111" t="s">
        <v>863</v>
      </c>
      <c r="AJ32" t="s">
        <v>673</v>
      </c>
      <c r="AL32" s="115" t="s">
        <v>668</v>
      </c>
      <c r="AM32" s="154"/>
    </row>
    <row r="33" spans="1:39" x14ac:dyDescent="0.25">
      <c r="A33" s="151"/>
      <c r="B33" s="113" t="s">
        <v>656</v>
      </c>
      <c r="C33">
        <v>15.06</v>
      </c>
      <c r="D33">
        <v>9.59</v>
      </c>
      <c r="E33">
        <v>15.21</v>
      </c>
      <c r="M33">
        <v>60.14</v>
      </c>
      <c r="AF33" s="113">
        <v>16.3</v>
      </c>
      <c r="AG33" s="115" t="s">
        <v>3</v>
      </c>
      <c r="AH33">
        <f t="shared" si="0"/>
        <v>100</v>
      </c>
      <c r="AI33" s="111" t="s">
        <v>863</v>
      </c>
      <c r="AJ33" t="s">
        <v>674</v>
      </c>
      <c r="AL33" s="115" t="s">
        <v>667</v>
      </c>
      <c r="AM33" s="154"/>
    </row>
    <row r="34" spans="1:39" x14ac:dyDescent="0.25">
      <c r="A34" s="151"/>
      <c r="B34" s="113" t="s">
        <v>657</v>
      </c>
      <c r="C34">
        <v>15.06</v>
      </c>
      <c r="D34">
        <v>14.28</v>
      </c>
      <c r="E34">
        <v>15.21</v>
      </c>
      <c r="M34">
        <v>55.45</v>
      </c>
      <c r="AF34" s="113">
        <v>4.4000000000000004</v>
      </c>
      <c r="AG34" s="115" t="s">
        <v>3</v>
      </c>
      <c r="AH34">
        <f t="shared" si="0"/>
        <v>100</v>
      </c>
      <c r="AI34" s="111" t="s">
        <v>863</v>
      </c>
      <c r="AJ34" t="s">
        <v>675</v>
      </c>
      <c r="AL34" s="115" t="s">
        <v>666</v>
      </c>
      <c r="AM34" s="154"/>
    </row>
    <row r="35" spans="1:39" x14ac:dyDescent="0.25">
      <c r="A35" s="151"/>
      <c r="B35" s="113" t="s">
        <v>659</v>
      </c>
      <c r="C35">
        <v>15.06</v>
      </c>
      <c r="D35">
        <v>14.28</v>
      </c>
      <c r="E35">
        <v>15.21</v>
      </c>
      <c r="M35">
        <v>55.45</v>
      </c>
      <c r="AF35" s="113">
        <v>9.1</v>
      </c>
      <c r="AG35" s="115" t="s">
        <v>3</v>
      </c>
      <c r="AH35">
        <f t="shared" ref="AH35:AH66" si="1">SUM(C35:AB35)</f>
        <v>100</v>
      </c>
      <c r="AI35" s="111" t="s">
        <v>863</v>
      </c>
      <c r="AJ35" t="s">
        <v>676</v>
      </c>
      <c r="AL35" s="115" t="s">
        <v>668</v>
      </c>
      <c r="AM35" s="154"/>
    </row>
    <row r="36" spans="1:39" x14ac:dyDescent="0.25">
      <c r="A36" s="151"/>
      <c r="B36" s="113" t="s">
        <v>660</v>
      </c>
      <c r="C36">
        <v>15.06</v>
      </c>
      <c r="D36">
        <v>14.28</v>
      </c>
      <c r="E36">
        <v>15.21</v>
      </c>
      <c r="M36">
        <v>55.45</v>
      </c>
      <c r="AF36" s="113">
        <v>17</v>
      </c>
      <c r="AG36" s="115" t="s">
        <v>3</v>
      </c>
      <c r="AH36">
        <f t="shared" si="1"/>
        <v>100</v>
      </c>
      <c r="AI36" s="111" t="s">
        <v>863</v>
      </c>
      <c r="AJ36" t="s">
        <v>672</v>
      </c>
      <c r="AL36" s="115" t="s">
        <v>667</v>
      </c>
      <c r="AM36" s="154"/>
    </row>
    <row r="37" spans="1:39" x14ac:dyDescent="0.25">
      <c r="A37" s="151"/>
      <c r="B37" s="113" t="s">
        <v>658</v>
      </c>
      <c r="C37">
        <v>15.05</v>
      </c>
      <c r="D37">
        <v>18.989999999999998</v>
      </c>
      <c r="E37">
        <v>15.14</v>
      </c>
      <c r="M37">
        <v>50.82</v>
      </c>
      <c r="AF37" s="113">
        <v>5.7</v>
      </c>
      <c r="AG37" s="115" t="s">
        <v>3</v>
      </c>
      <c r="AH37">
        <f t="shared" si="1"/>
        <v>100</v>
      </c>
      <c r="AI37" s="111" t="s">
        <v>863</v>
      </c>
      <c r="AJ37" t="s">
        <v>677</v>
      </c>
      <c r="AL37" s="115" t="s">
        <v>666</v>
      </c>
      <c r="AM37" s="154"/>
    </row>
    <row r="38" spans="1:39" x14ac:dyDescent="0.25">
      <c r="A38" s="151"/>
      <c r="B38" s="113" t="s">
        <v>661</v>
      </c>
      <c r="C38">
        <v>15.05</v>
      </c>
      <c r="D38">
        <v>18.989999999999998</v>
      </c>
      <c r="E38">
        <v>15.14</v>
      </c>
      <c r="M38">
        <v>50.82</v>
      </c>
      <c r="AF38" s="113">
        <v>11.2</v>
      </c>
      <c r="AG38" s="115" t="s">
        <v>3</v>
      </c>
      <c r="AH38">
        <f t="shared" si="1"/>
        <v>100</v>
      </c>
      <c r="AI38" s="111" t="s">
        <v>863</v>
      </c>
      <c r="AJ38" t="s">
        <v>678</v>
      </c>
      <c r="AL38" s="115" t="s">
        <v>668</v>
      </c>
      <c r="AM38" s="154"/>
    </row>
    <row r="39" spans="1:39" x14ac:dyDescent="0.25">
      <c r="A39" s="151"/>
      <c r="B39" s="113" t="s">
        <v>662</v>
      </c>
      <c r="C39">
        <v>15.05</v>
      </c>
      <c r="D39">
        <v>18.989999999999998</v>
      </c>
      <c r="E39">
        <v>15.14</v>
      </c>
      <c r="M39">
        <v>50.82</v>
      </c>
      <c r="AF39" s="113">
        <v>18.2</v>
      </c>
      <c r="AG39" s="115" t="s">
        <v>3</v>
      </c>
      <c r="AH39">
        <f t="shared" si="1"/>
        <v>100</v>
      </c>
      <c r="AI39" s="111" t="s">
        <v>863</v>
      </c>
      <c r="AJ39" t="s">
        <v>676</v>
      </c>
      <c r="AL39" s="115" t="s">
        <v>667</v>
      </c>
      <c r="AM39" s="154"/>
    </row>
    <row r="40" spans="1:39" x14ac:dyDescent="0.25">
      <c r="A40" s="151"/>
      <c r="B40" s="113" t="s">
        <v>663</v>
      </c>
      <c r="C40">
        <v>15.05</v>
      </c>
      <c r="D40">
        <v>23.5</v>
      </c>
      <c r="E40">
        <v>15.11</v>
      </c>
      <c r="M40">
        <v>46.34</v>
      </c>
      <c r="AF40" s="113">
        <v>6.4</v>
      </c>
      <c r="AG40" s="115" t="s">
        <v>3</v>
      </c>
      <c r="AH40">
        <f t="shared" si="1"/>
        <v>100</v>
      </c>
      <c r="AI40" s="111" t="s">
        <v>863</v>
      </c>
      <c r="AJ40" t="s">
        <v>679</v>
      </c>
      <c r="AL40" s="115" t="s">
        <v>666</v>
      </c>
      <c r="AM40" s="154"/>
    </row>
    <row r="41" spans="1:39" x14ac:dyDescent="0.25">
      <c r="A41" s="151"/>
      <c r="B41" s="113" t="s">
        <v>664</v>
      </c>
      <c r="C41">
        <v>15.05</v>
      </c>
      <c r="D41">
        <v>23.5</v>
      </c>
      <c r="E41">
        <v>15.11</v>
      </c>
      <c r="M41">
        <v>46.34</v>
      </c>
      <c r="AF41" s="113">
        <v>12.7</v>
      </c>
      <c r="AG41" s="115" t="s">
        <v>3</v>
      </c>
      <c r="AH41">
        <f t="shared" si="1"/>
        <v>100</v>
      </c>
      <c r="AI41" s="111" t="s">
        <v>863</v>
      </c>
      <c r="AJ41" t="s">
        <v>680</v>
      </c>
      <c r="AL41" s="115" t="s">
        <v>668</v>
      </c>
      <c r="AM41" s="154"/>
    </row>
    <row r="42" spans="1:39" s="109" customFormat="1" x14ac:dyDescent="0.25">
      <c r="A42" s="152"/>
      <c r="B42" s="114" t="s">
        <v>665</v>
      </c>
      <c r="C42" s="109">
        <v>15.05</v>
      </c>
      <c r="D42" s="109">
        <v>23.5</v>
      </c>
      <c r="E42" s="109">
        <v>15.11</v>
      </c>
      <c r="M42" s="109">
        <v>46.34</v>
      </c>
      <c r="AF42" s="114">
        <v>22.1</v>
      </c>
      <c r="AG42" s="116" t="s">
        <v>3</v>
      </c>
      <c r="AH42" s="109">
        <f t="shared" si="1"/>
        <v>100</v>
      </c>
      <c r="AI42" s="112" t="s">
        <v>863</v>
      </c>
      <c r="AJ42" s="109" t="s">
        <v>676</v>
      </c>
      <c r="AL42" s="116" t="s">
        <v>667</v>
      </c>
      <c r="AM42" s="155"/>
    </row>
    <row r="43" spans="1:39" x14ac:dyDescent="0.25">
      <c r="A43" s="150" t="s">
        <v>683</v>
      </c>
      <c r="B43" s="113" t="s">
        <v>684</v>
      </c>
      <c r="C43">
        <v>0.08</v>
      </c>
      <c r="D43">
        <v>10</v>
      </c>
      <c r="K43">
        <v>9.6999999999999993</v>
      </c>
      <c r="M43">
        <v>80.2</v>
      </c>
      <c r="AF43" s="113">
        <v>75.5</v>
      </c>
      <c r="AG43" s="115" t="s">
        <v>3</v>
      </c>
      <c r="AH43">
        <f t="shared" si="1"/>
        <v>99.98</v>
      </c>
      <c r="AI43" s="111" t="s">
        <v>863</v>
      </c>
      <c r="AJ43" t="s">
        <v>710</v>
      </c>
      <c r="AL43" s="115" t="s">
        <v>510</v>
      </c>
      <c r="AM43" s="162" t="s">
        <v>865</v>
      </c>
    </row>
    <row r="44" spans="1:39" x14ac:dyDescent="0.25">
      <c r="A44" s="151"/>
      <c r="B44" s="113" t="s">
        <v>685</v>
      </c>
      <c r="C44">
        <v>0.09</v>
      </c>
      <c r="D44">
        <v>19.899999999999999</v>
      </c>
      <c r="K44">
        <v>9.8000000000000007</v>
      </c>
      <c r="M44">
        <v>70.2</v>
      </c>
      <c r="AF44" s="113">
        <v>48.4</v>
      </c>
      <c r="AG44" s="115" t="s">
        <v>3</v>
      </c>
      <c r="AH44">
        <f t="shared" si="1"/>
        <v>99.990000000000009</v>
      </c>
      <c r="AI44" s="111" t="s">
        <v>863</v>
      </c>
      <c r="AM44" s="154"/>
    </row>
    <row r="45" spans="1:39" x14ac:dyDescent="0.25">
      <c r="A45" s="151"/>
      <c r="B45" s="113" t="s">
        <v>686</v>
      </c>
      <c r="C45">
        <v>0</v>
      </c>
      <c r="D45">
        <v>29.9</v>
      </c>
      <c r="K45">
        <v>9.8000000000000007</v>
      </c>
      <c r="M45">
        <v>60.2</v>
      </c>
      <c r="AF45" s="113">
        <v>34.799999999999997</v>
      </c>
      <c r="AG45" s="115" t="s">
        <v>3</v>
      </c>
      <c r="AH45">
        <f t="shared" si="1"/>
        <v>99.9</v>
      </c>
      <c r="AI45" s="111" t="s">
        <v>863</v>
      </c>
      <c r="AM45" s="154"/>
    </row>
    <row r="46" spans="1:39" x14ac:dyDescent="0.25">
      <c r="A46" s="151"/>
      <c r="B46" s="113" t="s">
        <v>687</v>
      </c>
      <c r="C46">
        <v>0.05</v>
      </c>
      <c r="D46">
        <v>59.5</v>
      </c>
      <c r="K46">
        <v>10</v>
      </c>
      <c r="M46">
        <v>30.4</v>
      </c>
      <c r="AF46" s="113">
        <v>18.899999999999999</v>
      </c>
      <c r="AG46" s="115" t="s">
        <v>3</v>
      </c>
      <c r="AH46">
        <f t="shared" si="1"/>
        <v>99.949999999999989</v>
      </c>
      <c r="AI46" s="111" t="s">
        <v>863</v>
      </c>
      <c r="AM46" s="154"/>
    </row>
    <row r="47" spans="1:39" x14ac:dyDescent="0.25">
      <c r="A47" s="151"/>
      <c r="B47" s="113" t="s">
        <v>688</v>
      </c>
      <c r="C47">
        <v>0.04</v>
      </c>
      <c r="D47">
        <v>69.099999999999994</v>
      </c>
      <c r="K47">
        <v>10.1</v>
      </c>
      <c r="M47">
        <v>20.7</v>
      </c>
      <c r="AF47" s="113">
        <v>16.600000000000001</v>
      </c>
      <c r="AG47" s="115" t="s">
        <v>3</v>
      </c>
      <c r="AH47">
        <f t="shared" si="1"/>
        <v>99.94</v>
      </c>
      <c r="AI47" s="111" t="s">
        <v>863</v>
      </c>
      <c r="AM47" s="154"/>
    </row>
    <row r="48" spans="1:39" x14ac:dyDescent="0.25">
      <c r="A48" s="151"/>
      <c r="B48" s="113" t="s">
        <v>689</v>
      </c>
      <c r="C48">
        <v>0.04</v>
      </c>
      <c r="D48">
        <v>79.3</v>
      </c>
      <c r="K48">
        <v>10.1</v>
      </c>
      <c r="M48">
        <v>10.5</v>
      </c>
      <c r="AF48" s="113">
        <v>15.1</v>
      </c>
      <c r="AG48" s="115" t="s">
        <v>3</v>
      </c>
      <c r="AH48">
        <f t="shared" si="1"/>
        <v>99.94</v>
      </c>
      <c r="AI48" s="111" t="s">
        <v>863</v>
      </c>
      <c r="AM48" s="154"/>
    </row>
    <row r="49" spans="1:39" x14ac:dyDescent="0.25">
      <c r="A49" s="151"/>
      <c r="B49" s="113" t="s">
        <v>690</v>
      </c>
      <c r="C49">
        <v>0.1</v>
      </c>
      <c r="D49">
        <v>10</v>
      </c>
      <c r="K49">
        <v>19.600000000000001</v>
      </c>
      <c r="M49">
        <v>70.2</v>
      </c>
      <c r="AF49" s="113">
        <v>87.2</v>
      </c>
      <c r="AG49" s="115" t="s">
        <v>3</v>
      </c>
      <c r="AH49">
        <f t="shared" si="1"/>
        <v>99.9</v>
      </c>
      <c r="AI49" s="111" t="s">
        <v>863</v>
      </c>
      <c r="AM49" s="154"/>
    </row>
    <row r="50" spans="1:39" x14ac:dyDescent="0.25">
      <c r="A50" s="151"/>
      <c r="B50" s="113" t="s">
        <v>691</v>
      </c>
      <c r="C50">
        <v>0.08</v>
      </c>
      <c r="D50">
        <v>20</v>
      </c>
      <c r="K50">
        <v>19.600000000000001</v>
      </c>
      <c r="M50">
        <v>60.3</v>
      </c>
      <c r="AF50" s="113">
        <v>72.7</v>
      </c>
      <c r="AG50" s="115" t="s">
        <v>3</v>
      </c>
      <c r="AH50">
        <f t="shared" si="1"/>
        <v>99.97999999999999</v>
      </c>
      <c r="AI50" s="111" t="s">
        <v>863</v>
      </c>
      <c r="AM50" s="154"/>
    </row>
    <row r="51" spans="1:39" x14ac:dyDescent="0.25">
      <c r="A51" s="151"/>
      <c r="B51" s="113" t="s">
        <v>693</v>
      </c>
      <c r="C51">
        <v>0.08</v>
      </c>
      <c r="D51">
        <v>29.9</v>
      </c>
      <c r="K51">
        <v>19.5</v>
      </c>
      <c r="M51">
        <v>50.5</v>
      </c>
      <c r="AF51" s="113">
        <v>59.9</v>
      </c>
      <c r="AG51" s="115" t="s">
        <v>3</v>
      </c>
      <c r="AH51">
        <f t="shared" si="1"/>
        <v>99.97999999999999</v>
      </c>
      <c r="AI51" s="111" t="s">
        <v>863</v>
      </c>
      <c r="AM51" s="154"/>
    </row>
    <row r="52" spans="1:39" x14ac:dyDescent="0.25">
      <c r="A52" s="151"/>
      <c r="B52" s="113" t="s">
        <v>692</v>
      </c>
      <c r="C52">
        <v>0.08</v>
      </c>
      <c r="D52">
        <v>39.299999999999997</v>
      </c>
      <c r="K52">
        <v>19.600000000000001</v>
      </c>
      <c r="M52">
        <v>41</v>
      </c>
      <c r="AF52" s="113">
        <v>48.7</v>
      </c>
      <c r="AG52" s="115" t="s">
        <v>3</v>
      </c>
      <c r="AH52">
        <f t="shared" si="1"/>
        <v>99.97999999999999</v>
      </c>
      <c r="AI52" s="111" t="s">
        <v>863</v>
      </c>
      <c r="AM52" s="154"/>
    </row>
    <row r="53" spans="1:39" x14ac:dyDescent="0.25">
      <c r="A53" s="151"/>
      <c r="B53" s="113" t="s">
        <v>694</v>
      </c>
      <c r="C53">
        <v>0.06</v>
      </c>
      <c r="D53">
        <v>49.7</v>
      </c>
      <c r="K53">
        <v>19.7</v>
      </c>
      <c r="M53">
        <v>30.5</v>
      </c>
      <c r="AF53" s="113">
        <v>40.700000000000003</v>
      </c>
      <c r="AG53" s="115" t="s">
        <v>3</v>
      </c>
      <c r="AH53">
        <f t="shared" si="1"/>
        <v>99.960000000000008</v>
      </c>
      <c r="AI53" s="111" t="s">
        <v>863</v>
      </c>
      <c r="AM53" s="154"/>
    </row>
    <row r="54" spans="1:39" x14ac:dyDescent="0.25">
      <c r="A54" s="151"/>
      <c r="B54" s="113" t="s">
        <v>695</v>
      </c>
      <c r="C54">
        <v>0.05</v>
      </c>
      <c r="D54">
        <v>59.8</v>
      </c>
      <c r="K54">
        <v>19.8</v>
      </c>
      <c r="M54">
        <v>20.399999999999999</v>
      </c>
      <c r="AF54" s="113">
        <v>35.1</v>
      </c>
      <c r="AG54" s="115" t="s">
        <v>3</v>
      </c>
      <c r="AH54">
        <f t="shared" si="1"/>
        <v>100.04999999999998</v>
      </c>
      <c r="AI54" s="111" t="s">
        <v>863</v>
      </c>
      <c r="AM54" s="154"/>
    </row>
    <row r="55" spans="1:39" x14ac:dyDescent="0.25">
      <c r="A55" s="151"/>
      <c r="B55" s="113" t="s">
        <v>696</v>
      </c>
      <c r="C55">
        <v>7.0000000000000007E-2</v>
      </c>
      <c r="D55">
        <v>10.1</v>
      </c>
      <c r="K55">
        <v>29.4</v>
      </c>
      <c r="M55">
        <v>60.4</v>
      </c>
      <c r="AF55" s="113">
        <v>79</v>
      </c>
      <c r="AG55" s="115" t="s">
        <v>3</v>
      </c>
      <c r="AH55">
        <f t="shared" si="1"/>
        <v>99.97</v>
      </c>
      <c r="AI55" s="111" t="s">
        <v>863</v>
      </c>
      <c r="AM55" s="154"/>
    </row>
    <row r="56" spans="1:39" x14ac:dyDescent="0.25">
      <c r="A56" s="151"/>
      <c r="B56" s="113" t="s">
        <v>697</v>
      </c>
      <c r="C56">
        <v>7.0000000000000007E-2</v>
      </c>
      <c r="D56">
        <v>20.100000000000001</v>
      </c>
      <c r="K56">
        <v>29.2</v>
      </c>
      <c r="M56">
        <v>50.6</v>
      </c>
      <c r="AF56" s="113">
        <v>70.099999999999994</v>
      </c>
      <c r="AG56" s="115" t="s">
        <v>3</v>
      </c>
      <c r="AH56">
        <f t="shared" si="1"/>
        <v>99.97</v>
      </c>
      <c r="AI56" s="111" t="s">
        <v>863</v>
      </c>
      <c r="AM56" s="154"/>
    </row>
    <row r="57" spans="1:39" x14ac:dyDescent="0.25">
      <c r="A57" s="151"/>
      <c r="B57" s="113" t="s">
        <v>698</v>
      </c>
      <c r="C57">
        <v>0.08</v>
      </c>
      <c r="D57">
        <v>30.1</v>
      </c>
      <c r="K57">
        <v>29.3</v>
      </c>
      <c r="M57">
        <v>40.5</v>
      </c>
      <c r="AF57" s="113">
        <v>62.8</v>
      </c>
      <c r="AG57" s="115" t="s">
        <v>3</v>
      </c>
      <c r="AH57">
        <f t="shared" si="1"/>
        <v>99.98</v>
      </c>
      <c r="AI57" s="111" t="s">
        <v>863</v>
      </c>
      <c r="AM57" s="154"/>
    </row>
    <row r="58" spans="1:39" x14ac:dyDescent="0.25">
      <c r="A58" s="151"/>
      <c r="B58" s="113" t="s">
        <v>699</v>
      </c>
      <c r="C58">
        <v>7.0000000000000007E-2</v>
      </c>
      <c r="D58">
        <v>60</v>
      </c>
      <c r="K58">
        <v>29.9</v>
      </c>
      <c r="M58">
        <v>10</v>
      </c>
      <c r="AF58" s="113">
        <v>45.8</v>
      </c>
      <c r="AG58" s="115" t="s">
        <v>3</v>
      </c>
      <c r="AH58">
        <f t="shared" si="1"/>
        <v>99.97</v>
      </c>
      <c r="AI58" s="111" t="s">
        <v>863</v>
      </c>
      <c r="AM58" s="154"/>
    </row>
    <row r="59" spans="1:39" x14ac:dyDescent="0.25">
      <c r="A59" s="151"/>
      <c r="B59" s="113" t="s">
        <v>700</v>
      </c>
      <c r="C59">
        <v>0.06</v>
      </c>
      <c r="D59">
        <v>10.1</v>
      </c>
      <c r="K59">
        <v>38.299999999999997</v>
      </c>
      <c r="M59">
        <v>51.4</v>
      </c>
      <c r="AF59" s="113">
        <v>59.6</v>
      </c>
      <c r="AG59" s="115" t="s">
        <v>3</v>
      </c>
      <c r="AH59">
        <f t="shared" si="1"/>
        <v>99.859999999999985</v>
      </c>
      <c r="AI59" s="111" t="s">
        <v>863</v>
      </c>
      <c r="AM59" s="154"/>
    </row>
    <row r="60" spans="1:39" x14ac:dyDescent="0.25">
      <c r="A60" s="151"/>
      <c r="B60" s="113" t="s">
        <v>701</v>
      </c>
      <c r="C60">
        <v>7.0000000000000007E-2</v>
      </c>
      <c r="D60">
        <v>30.2</v>
      </c>
      <c r="K60">
        <v>39.1</v>
      </c>
      <c r="M60">
        <v>30.6</v>
      </c>
      <c r="AF60" s="113">
        <v>50</v>
      </c>
      <c r="AG60" s="115" t="s">
        <v>3</v>
      </c>
      <c r="AH60">
        <f t="shared" si="1"/>
        <v>99.97</v>
      </c>
      <c r="AI60" s="111" t="s">
        <v>863</v>
      </c>
      <c r="AM60" s="154"/>
    </row>
    <row r="61" spans="1:39" x14ac:dyDescent="0.25">
      <c r="A61" s="151"/>
      <c r="B61" s="113" t="s">
        <v>702</v>
      </c>
      <c r="C61">
        <v>4.8</v>
      </c>
      <c r="D61">
        <v>10.199999999999999</v>
      </c>
      <c r="K61">
        <v>9.1999999999999993</v>
      </c>
      <c r="M61" s="118">
        <v>75.8</v>
      </c>
      <c r="AF61" s="113">
        <v>42.3</v>
      </c>
      <c r="AG61" s="115" t="s">
        <v>3</v>
      </c>
      <c r="AH61">
        <f t="shared" si="1"/>
        <v>100</v>
      </c>
      <c r="AI61" s="111" t="s">
        <v>863</v>
      </c>
      <c r="AM61" s="154"/>
    </row>
    <row r="62" spans="1:39" x14ac:dyDescent="0.25">
      <c r="A62" s="151"/>
      <c r="B62" s="113" t="s">
        <v>703</v>
      </c>
      <c r="C62">
        <v>4.7</v>
      </c>
      <c r="D62">
        <v>19.8</v>
      </c>
      <c r="K62">
        <v>9.4</v>
      </c>
      <c r="M62">
        <v>66</v>
      </c>
      <c r="AF62" s="113">
        <v>24.5</v>
      </c>
      <c r="AG62" s="115" t="s">
        <v>3</v>
      </c>
      <c r="AH62">
        <f t="shared" si="1"/>
        <v>99.9</v>
      </c>
      <c r="AI62" s="111" t="s">
        <v>863</v>
      </c>
      <c r="AM62" s="154"/>
    </row>
    <row r="63" spans="1:39" x14ac:dyDescent="0.25">
      <c r="A63" s="151"/>
      <c r="B63" s="113" t="s">
        <v>704</v>
      </c>
      <c r="C63">
        <v>4.8</v>
      </c>
      <c r="D63">
        <v>28.3</v>
      </c>
      <c r="K63">
        <v>9.4</v>
      </c>
      <c r="M63">
        <v>57.5</v>
      </c>
      <c r="AF63" s="113">
        <v>16.899999999999999</v>
      </c>
      <c r="AG63" s="115" t="s">
        <v>3</v>
      </c>
      <c r="AH63">
        <f t="shared" si="1"/>
        <v>100</v>
      </c>
      <c r="AI63" s="111" t="s">
        <v>863</v>
      </c>
      <c r="AM63" s="154"/>
    </row>
    <row r="64" spans="1:39" x14ac:dyDescent="0.25">
      <c r="A64" s="151"/>
      <c r="B64" s="113" t="s">
        <v>705</v>
      </c>
      <c r="C64">
        <v>4.8</v>
      </c>
      <c r="D64">
        <v>38</v>
      </c>
      <c r="K64">
        <v>9.4</v>
      </c>
      <c r="M64">
        <v>47.7</v>
      </c>
      <c r="AF64" s="113">
        <v>13.8</v>
      </c>
      <c r="AG64" s="115" t="s">
        <v>3</v>
      </c>
      <c r="AH64">
        <f t="shared" si="1"/>
        <v>99.9</v>
      </c>
      <c r="AI64" s="111" t="s">
        <v>863</v>
      </c>
      <c r="AM64" s="154"/>
    </row>
    <row r="65" spans="1:39" x14ac:dyDescent="0.25">
      <c r="A65" s="151"/>
      <c r="B65" s="113" t="s">
        <v>706</v>
      </c>
      <c r="C65">
        <v>4.8</v>
      </c>
      <c r="D65">
        <v>47.4</v>
      </c>
      <c r="K65">
        <v>9.5</v>
      </c>
      <c r="M65">
        <v>38.200000000000003</v>
      </c>
      <c r="AF65" s="113">
        <v>12.4</v>
      </c>
      <c r="AG65" s="115" t="s">
        <v>3</v>
      </c>
      <c r="AH65">
        <f t="shared" si="1"/>
        <v>99.9</v>
      </c>
      <c r="AI65" s="111" t="s">
        <v>863</v>
      </c>
      <c r="AM65" s="154"/>
    </row>
    <row r="66" spans="1:39" x14ac:dyDescent="0.25">
      <c r="A66" s="151"/>
      <c r="B66" s="113" t="s">
        <v>707</v>
      </c>
      <c r="C66">
        <v>4.9000000000000004</v>
      </c>
      <c r="D66">
        <v>56.6</v>
      </c>
      <c r="K66">
        <v>9.5</v>
      </c>
      <c r="M66">
        <v>29</v>
      </c>
      <c r="AF66" s="113">
        <v>10.6</v>
      </c>
      <c r="AG66" s="115" t="s">
        <v>3</v>
      </c>
      <c r="AH66">
        <f t="shared" si="1"/>
        <v>100</v>
      </c>
      <c r="AI66" s="111" t="s">
        <v>863</v>
      </c>
      <c r="AM66" s="154"/>
    </row>
    <row r="67" spans="1:39" x14ac:dyDescent="0.25">
      <c r="A67" s="151"/>
      <c r="B67" s="113" t="s">
        <v>708</v>
      </c>
      <c r="C67">
        <v>4.9000000000000004</v>
      </c>
      <c r="D67">
        <v>66</v>
      </c>
      <c r="K67">
        <v>9.5</v>
      </c>
      <c r="M67">
        <v>19.399999999999999</v>
      </c>
      <c r="AF67" s="113">
        <v>9.8000000000000007</v>
      </c>
      <c r="AG67" s="115" t="s">
        <v>3</v>
      </c>
      <c r="AH67">
        <f t="shared" ref="AH67:AH96" si="2">SUM(C67:AB67)</f>
        <v>99.800000000000011</v>
      </c>
      <c r="AI67" s="111" t="s">
        <v>863</v>
      </c>
      <c r="AM67" s="154"/>
    </row>
    <row r="68" spans="1:39" s="109" customFormat="1" x14ac:dyDescent="0.25">
      <c r="A68" s="152"/>
      <c r="B68" s="114" t="s">
        <v>709</v>
      </c>
      <c r="C68" s="109">
        <v>4.9000000000000004</v>
      </c>
      <c r="D68" s="109">
        <v>75.8</v>
      </c>
      <c r="K68" s="109">
        <v>9.5</v>
      </c>
      <c r="M68" s="109">
        <v>9.6999999999999993</v>
      </c>
      <c r="AF68" s="114">
        <v>9.8000000000000007</v>
      </c>
      <c r="AG68" s="116" t="s">
        <v>3</v>
      </c>
      <c r="AH68" s="109">
        <f t="shared" si="2"/>
        <v>99.9</v>
      </c>
      <c r="AI68" s="112" t="s">
        <v>863</v>
      </c>
      <c r="AL68" s="116"/>
      <c r="AM68" s="155"/>
    </row>
    <row r="69" spans="1:39" x14ac:dyDescent="0.25">
      <c r="A69" s="150" t="s">
        <v>715</v>
      </c>
      <c r="B69" s="113" t="s">
        <v>711</v>
      </c>
      <c r="D69">
        <v>30</v>
      </c>
      <c r="I69">
        <v>40</v>
      </c>
      <c r="M69">
        <v>30</v>
      </c>
      <c r="AF69" s="113">
        <v>57.5</v>
      </c>
      <c r="AG69" s="115" t="s">
        <v>3</v>
      </c>
      <c r="AH69">
        <f t="shared" si="2"/>
        <v>100</v>
      </c>
      <c r="AI69" s="111" t="s">
        <v>864</v>
      </c>
      <c r="AK69" t="s">
        <v>716</v>
      </c>
      <c r="AL69" s="115" t="s">
        <v>717</v>
      </c>
      <c r="AM69" s="153" t="s">
        <v>714</v>
      </c>
    </row>
    <row r="70" spans="1:39" x14ac:dyDescent="0.25">
      <c r="A70" s="151"/>
      <c r="B70" s="113" t="s">
        <v>712</v>
      </c>
      <c r="D70">
        <v>50</v>
      </c>
      <c r="I70">
        <v>40</v>
      </c>
      <c r="M70">
        <v>10</v>
      </c>
      <c r="AF70" s="113">
        <v>17.399999999999999</v>
      </c>
      <c r="AG70" s="115" t="s">
        <v>3</v>
      </c>
      <c r="AH70">
        <f t="shared" si="2"/>
        <v>100</v>
      </c>
      <c r="AI70" s="111" t="s">
        <v>864</v>
      </c>
      <c r="AM70" s="154"/>
    </row>
    <row r="71" spans="1:39" s="109" customFormat="1" x14ac:dyDescent="0.25">
      <c r="A71" s="152"/>
      <c r="B71" s="114" t="s">
        <v>713</v>
      </c>
      <c r="D71" s="109">
        <v>25</v>
      </c>
      <c r="I71" s="109">
        <v>60</v>
      </c>
      <c r="M71" s="109">
        <v>15</v>
      </c>
      <c r="AF71" s="114">
        <v>3.3</v>
      </c>
      <c r="AG71" s="116" t="s">
        <v>3</v>
      </c>
      <c r="AH71" s="109">
        <f t="shared" si="2"/>
        <v>100</v>
      </c>
      <c r="AI71" s="112" t="s">
        <v>864</v>
      </c>
      <c r="AL71" s="116"/>
      <c r="AM71" s="155"/>
    </row>
    <row r="72" spans="1:39" x14ac:dyDescent="0.25">
      <c r="A72" s="150" t="s">
        <v>743</v>
      </c>
      <c r="B72" s="113" t="s">
        <v>718</v>
      </c>
      <c r="D72">
        <v>26.7</v>
      </c>
      <c r="H72">
        <v>20</v>
      </c>
      <c r="M72">
        <v>53.3</v>
      </c>
      <c r="AF72" s="113">
        <v>62.8</v>
      </c>
      <c r="AG72" s="115" t="s">
        <v>3</v>
      </c>
      <c r="AH72">
        <f t="shared" si="2"/>
        <v>100</v>
      </c>
      <c r="AI72" s="111" t="s">
        <v>863</v>
      </c>
    </row>
    <row r="73" spans="1:39" x14ac:dyDescent="0.25">
      <c r="A73" s="151"/>
      <c r="B73" s="113" t="s">
        <v>719</v>
      </c>
      <c r="D73">
        <v>26.7</v>
      </c>
      <c r="K73">
        <v>10</v>
      </c>
      <c r="M73">
        <v>53.3</v>
      </c>
      <c r="Z73">
        <v>10</v>
      </c>
      <c r="AF73" s="113">
        <v>60.3</v>
      </c>
      <c r="AG73" s="115" t="s">
        <v>3</v>
      </c>
      <c r="AH73">
        <f t="shared" si="2"/>
        <v>100</v>
      </c>
      <c r="AI73" s="111" t="s">
        <v>863</v>
      </c>
    </row>
    <row r="74" spans="1:39" x14ac:dyDescent="0.25">
      <c r="A74" s="151"/>
      <c r="B74" s="113" t="s">
        <v>720</v>
      </c>
      <c r="D74">
        <v>26.7</v>
      </c>
      <c r="H74">
        <v>10</v>
      </c>
      <c r="K74">
        <v>10</v>
      </c>
      <c r="M74">
        <v>53.3</v>
      </c>
      <c r="AF74" s="113">
        <v>62.4</v>
      </c>
      <c r="AG74" s="115" t="s">
        <v>3</v>
      </c>
      <c r="AH74">
        <f t="shared" si="2"/>
        <v>100</v>
      </c>
      <c r="AI74" s="111" t="s">
        <v>863</v>
      </c>
    </row>
    <row r="75" spans="1:39" x14ac:dyDescent="0.25">
      <c r="A75" s="151"/>
      <c r="B75" s="113" t="s">
        <v>721</v>
      </c>
      <c r="D75">
        <v>26.7</v>
      </c>
      <c r="K75">
        <v>20</v>
      </c>
      <c r="M75">
        <v>53.3</v>
      </c>
      <c r="AF75" s="113">
        <v>60.4</v>
      </c>
      <c r="AG75" s="115" t="s">
        <v>3</v>
      </c>
      <c r="AH75">
        <f t="shared" si="2"/>
        <v>100</v>
      </c>
      <c r="AI75" s="111" t="s">
        <v>863</v>
      </c>
    </row>
    <row r="76" spans="1:39" x14ac:dyDescent="0.25">
      <c r="A76" s="151"/>
      <c r="B76" s="113" t="s">
        <v>722</v>
      </c>
      <c r="D76">
        <v>26.7</v>
      </c>
      <c r="I76">
        <v>10</v>
      </c>
      <c r="K76">
        <v>10</v>
      </c>
      <c r="M76">
        <v>53.3</v>
      </c>
      <c r="AF76" s="113">
        <v>56.3</v>
      </c>
      <c r="AG76" s="115" t="s">
        <v>3</v>
      </c>
      <c r="AH76">
        <f t="shared" si="2"/>
        <v>100</v>
      </c>
      <c r="AI76" s="111" t="s">
        <v>863</v>
      </c>
    </row>
    <row r="77" spans="1:39" x14ac:dyDescent="0.25">
      <c r="A77" s="151"/>
      <c r="B77" s="113" t="s">
        <v>723</v>
      </c>
      <c r="D77">
        <v>26.7</v>
      </c>
      <c r="E77">
        <v>10</v>
      </c>
      <c r="K77">
        <v>10</v>
      </c>
      <c r="M77">
        <v>53.3</v>
      </c>
      <c r="AF77" s="113">
        <v>48.3</v>
      </c>
      <c r="AG77" s="115" t="s">
        <v>3</v>
      </c>
      <c r="AH77">
        <f t="shared" si="2"/>
        <v>100</v>
      </c>
      <c r="AI77" s="111" t="s">
        <v>863</v>
      </c>
    </row>
    <row r="78" spans="1:39" x14ac:dyDescent="0.25">
      <c r="A78" s="151"/>
      <c r="B78" s="113" t="s">
        <v>724</v>
      </c>
      <c r="D78">
        <v>26.7</v>
      </c>
      <c r="J78">
        <v>10</v>
      </c>
      <c r="K78">
        <v>10</v>
      </c>
      <c r="M78">
        <v>53.3</v>
      </c>
      <c r="AF78" s="113">
        <v>36.1</v>
      </c>
      <c r="AG78" s="115" t="s">
        <v>3</v>
      </c>
      <c r="AH78">
        <f t="shared" si="2"/>
        <v>100</v>
      </c>
      <c r="AI78" s="111" t="s">
        <v>863</v>
      </c>
    </row>
    <row r="79" spans="1:39" x14ac:dyDescent="0.25">
      <c r="A79" s="151"/>
      <c r="B79" s="113" t="s">
        <v>730</v>
      </c>
      <c r="D79">
        <v>17.399999999999999</v>
      </c>
      <c r="H79">
        <v>13</v>
      </c>
      <c r="M79">
        <v>69.599999999999994</v>
      </c>
      <c r="AF79" s="113">
        <v>68.099999999999994</v>
      </c>
      <c r="AG79" s="115" t="s">
        <v>3</v>
      </c>
      <c r="AH79">
        <f t="shared" si="2"/>
        <v>100</v>
      </c>
      <c r="AI79" s="111" t="s">
        <v>863</v>
      </c>
    </row>
    <row r="80" spans="1:39" x14ac:dyDescent="0.25">
      <c r="A80" s="151"/>
      <c r="B80" s="113" t="s">
        <v>731</v>
      </c>
      <c r="D80">
        <v>17.399999999999999</v>
      </c>
      <c r="K80">
        <v>6.5</v>
      </c>
      <c r="M80">
        <v>69.599999999999994</v>
      </c>
      <c r="Z80">
        <v>6.5</v>
      </c>
      <c r="AF80" s="113">
        <v>65.099999999999994</v>
      </c>
      <c r="AG80" s="115" t="s">
        <v>3</v>
      </c>
      <c r="AH80">
        <f t="shared" si="2"/>
        <v>100</v>
      </c>
      <c r="AI80" s="111" t="s">
        <v>863</v>
      </c>
    </row>
    <row r="81" spans="1:39" x14ac:dyDescent="0.25">
      <c r="A81" s="151"/>
      <c r="B81" s="113" t="s">
        <v>732</v>
      </c>
      <c r="D81">
        <v>17.399999999999999</v>
      </c>
      <c r="K81">
        <v>13</v>
      </c>
      <c r="M81">
        <v>69.599999999999994</v>
      </c>
      <c r="AF81" s="113">
        <v>61.8</v>
      </c>
      <c r="AG81" s="115" t="s">
        <v>3</v>
      </c>
      <c r="AH81">
        <f t="shared" si="2"/>
        <v>100</v>
      </c>
      <c r="AI81" s="111" t="s">
        <v>863</v>
      </c>
    </row>
    <row r="82" spans="1:39" x14ac:dyDescent="0.25">
      <c r="A82" s="151"/>
      <c r="B82" s="113" t="s">
        <v>733</v>
      </c>
      <c r="D82">
        <v>17.399999999999999</v>
      </c>
      <c r="J82">
        <v>6.5</v>
      </c>
      <c r="K82">
        <v>6.5</v>
      </c>
      <c r="M82">
        <v>69.599999999999994</v>
      </c>
      <c r="AF82" s="113">
        <v>31.3</v>
      </c>
      <c r="AG82" s="115" t="s">
        <v>3</v>
      </c>
      <c r="AH82">
        <f t="shared" si="2"/>
        <v>100</v>
      </c>
      <c r="AI82" s="111" t="s">
        <v>863</v>
      </c>
    </row>
    <row r="83" spans="1:39" x14ac:dyDescent="0.25">
      <c r="A83" s="151"/>
      <c r="B83" s="113" t="s">
        <v>725</v>
      </c>
      <c r="D83">
        <v>19.600000000000001</v>
      </c>
      <c r="K83">
        <v>20.6</v>
      </c>
      <c r="M83">
        <v>39.200000000000003</v>
      </c>
      <c r="Z83">
        <v>20.6</v>
      </c>
      <c r="AF83" s="113">
        <v>40.6</v>
      </c>
      <c r="AG83" s="115" t="s">
        <v>3</v>
      </c>
      <c r="AH83">
        <f t="shared" si="2"/>
        <v>100</v>
      </c>
      <c r="AI83" s="111" t="s">
        <v>863</v>
      </c>
    </row>
    <row r="84" spans="1:39" x14ac:dyDescent="0.25">
      <c r="A84" s="151"/>
      <c r="B84" s="113" t="s">
        <v>726</v>
      </c>
      <c r="D84">
        <v>19.600000000000001</v>
      </c>
      <c r="K84">
        <v>41.2</v>
      </c>
      <c r="M84">
        <v>39.200000000000003</v>
      </c>
      <c r="AF84" s="113">
        <v>48.7</v>
      </c>
      <c r="AG84" s="115" t="s">
        <v>3</v>
      </c>
      <c r="AH84">
        <f t="shared" si="2"/>
        <v>100</v>
      </c>
      <c r="AI84" s="111" t="s">
        <v>863</v>
      </c>
    </row>
    <row r="85" spans="1:39" x14ac:dyDescent="0.25">
      <c r="A85" s="151"/>
      <c r="B85" s="113" t="s">
        <v>727</v>
      </c>
      <c r="D85">
        <v>19.600000000000001</v>
      </c>
      <c r="H85">
        <v>20.6</v>
      </c>
      <c r="K85">
        <v>20.6</v>
      </c>
      <c r="M85">
        <v>39.200000000000003</v>
      </c>
      <c r="AF85" s="113">
        <v>54.7</v>
      </c>
      <c r="AG85" s="115" t="s">
        <v>3</v>
      </c>
      <c r="AH85">
        <f t="shared" si="2"/>
        <v>100</v>
      </c>
      <c r="AI85" s="111" t="s">
        <v>863</v>
      </c>
    </row>
    <row r="86" spans="1:39" x14ac:dyDescent="0.25">
      <c r="A86" s="151"/>
      <c r="B86" s="113" t="s">
        <v>728</v>
      </c>
      <c r="D86">
        <v>19.600000000000001</v>
      </c>
      <c r="E86">
        <v>20.6</v>
      </c>
      <c r="K86">
        <v>20.6</v>
      </c>
      <c r="M86">
        <v>39.200000000000003</v>
      </c>
      <c r="AF86" s="113">
        <v>45.3</v>
      </c>
      <c r="AG86" s="115" t="s">
        <v>3</v>
      </c>
      <c r="AH86">
        <f t="shared" si="2"/>
        <v>100</v>
      </c>
      <c r="AI86" s="111" t="s">
        <v>863</v>
      </c>
    </row>
    <row r="87" spans="1:39" x14ac:dyDescent="0.25">
      <c r="A87" s="151"/>
      <c r="B87" s="113" t="s">
        <v>729</v>
      </c>
      <c r="D87">
        <v>19.600000000000001</v>
      </c>
      <c r="J87">
        <v>20.6</v>
      </c>
      <c r="K87">
        <v>20.6</v>
      </c>
      <c r="M87">
        <v>39.200000000000003</v>
      </c>
      <c r="AF87" s="113">
        <v>40.200000000000003</v>
      </c>
      <c r="AG87" s="115" t="s">
        <v>3</v>
      </c>
      <c r="AH87">
        <f t="shared" si="2"/>
        <v>100</v>
      </c>
      <c r="AI87" s="111" t="s">
        <v>863</v>
      </c>
    </row>
    <row r="88" spans="1:39" x14ac:dyDescent="0.25">
      <c r="A88" s="151"/>
      <c r="B88" s="113" t="s">
        <v>734</v>
      </c>
      <c r="D88">
        <v>30.7</v>
      </c>
      <c r="K88">
        <v>8</v>
      </c>
      <c r="M88">
        <v>61.3</v>
      </c>
      <c r="AF88" s="113">
        <v>27</v>
      </c>
      <c r="AG88" s="115" t="s">
        <v>3</v>
      </c>
      <c r="AH88">
        <f t="shared" si="2"/>
        <v>100</v>
      </c>
      <c r="AI88" s="111" t="s">
        <v>863</v>
      </c>
    </row>
    <row r="89" spans="1:39" x14ac:dyDescent="0.25">
      <c r="A89" s="151"/>
      <c r="B89" s="113" t="s">
        <v>737</v>
      </c>
      <c r="D89">
        <v>28.6</v>
      </c>
      <c r="K89">
        <v>14.3</v>
      </c>
      <c r="M89">
        <v>57.1</v>
      </c>
      <c r="AF89" s="113">
        <v>47.6</v>
      </c>
      <c r="AG89" s="115" t="s">
        <v>3</v>
      </c>
      <c r="AH89">
        <f t="shared" si="2"/>
        <v>100</v>
      </c>
      <c r="AI89" s="111" t="s">
        <v>863</v>
      </c>
    </row>
    <row r="90" spans="1:39" x14ac:dyDescent="0.25">
      <c r="A90" s="151"/>
      <c r="B90" s="113" t="s">
        <v>735</v>
      </c>
      <c r="D90">
        <v>18.2</v>
      </c>
      <c r="K90">
        <v>45.5</v>
      </c>
      <c r="M90">
        <v>36.299999999999997</v>
      </c>
      <c r="AF90" s="113">
        <v>41.1</v>
      </c>
      <c r="AG90" s="115" t="s">
        <v>3</v>
      </c>
      <c r="AH90">
        <f t="shared" si="2"/>
        <v>100</v>
      </c>
      <c r="AI90" s="111" t="s">
        <v>863</v>
      </c>
    </row>
    <row r="91" spans="1:39" x14ac:dyDescent="0.25">
      <c r="A91" s="151"/>
      <c r="B91" s="113" t="s">
        <v>736</v>
      </c>
      <c r="D91">
        <v>16.100000000000001</v>
      </c>
      <c r="K91">
        <v>19.399999999999999</v>
      </c>
      <c r="M91">
        <v>64.5</v>
      </c>
      <c r="AF91" s="113">
        <v>73.3</v>
      </c>
      <c r="AG91" s="115" t="s">
        <v>3</v>
      </c>
      <c r="AH91">
        <f t="shared" si="2"/>
        <v>100</v>
      </c>
      <c r="AI91" s="111" t="s">
        <v>863</v>
      </c>
    </row>
    <row r="92" spans="1:39" x14ac:dyDescent="0.25">
      <c r="A92" s="151"/>
      <c r="B92" s="113" t="s">
        <v>738</v>
      </c>
      <c r="D92">
        <v>50</v>
      </c>
      <c r="E92">
        <v>12.5</v>
      </c>
      <c r="K92">
        <v>12.5</v>
      </c>
      <c r="M92">
        <v>25</v>
      </c>
      <c r="AF92" s="113">
        <v>41.9</v>
      </c>
      <c r="AG92" s="115" t="s">
        <v>3</v>
      </c>
      <c r="AH92">
        <f t="shared" si="2"/>
        <v>100</v>
      </c>
      <c r="AI92" s="111" t="s">
        <v>863</v>
      </c>
    </row>
    <row r="93" spans="1:39" x14ac:dyDescent="0.25">
      <c r="A93" s="151"/>
      <c r="B93" s="113" t="s">
        <v>739</v>
      </c>
      <c r="D93">
        <v>28.6</v>
      </c>
      <c r="E93">
        <v>7.1</v>
      </c>
      <c r="K93">
        <v>7.1</v>
      </c>
      <c r="M93">
        <v>57.2</v>
      </c>
      <c r="AF93" s="113">
        <v>40.4</v>
      </c>
      <c r="AG93" s="115" t="s">
        <v>3</v>
      </c>
      <c r="AH93">
        <f t="shared" si="2"/>
        <v>100</v>
      </c>
      <c r="AI93" s="111" t="s">
        <v>863</v>
      </c>
    </row>
    <row r="94" spans="1:39" x14ac:dyDescent="0.25">
      <c r="A94" s="151"/>
      <c r="B94" s="113" t="s">
        <v>740</v>
      </c>
      <c r="D94">
        <v>16.100000000000001</v>
      </c>
      <c r="E94">
        <v>9.6999999999999993</v>
      </c>
      <c r="K94">
        <v>9.6999999999999993</v>
      </c>
      <c r="M94">
        <v>64.5</v>
      </c>
      <c r="AF94" s="113">
        <v>55.2</v>
      </c>
      <c r="AG94" s="115" t="s">
        <v>3</v>
      </c>
      <c r="AH94">
        <f t="shared" si="2"/>
        <v>100</v>
      </c>
      <c r="AI94" s="111" t="s">
        <v>863</v>
      </c>
    </row>
    <row r="95" spans="1:39" x14ac:dyDescent="0.25">
      <c r="A95" s="151"/>
      <c r="B95" s="113" t="s">
        <v>741</v>
      </c>
      <c r="D95">
        <v>14.3</v>
      </c>
      <c r="E95">
        <v>14.3</v>
      </c>
      <c r="K95">
        <v>14.3</v>
      </c>
      <c r="M95">
        <v>57.1</v>
      </c>
      <c r="AF95" s="113">
        <v>59.1</v>
      </c>
      <c r="AG95" s="115" t="s">
        <v>3</v>
      </c>
      <c r="AH95">
        <f t="shared" si="2"/>
        <v>100</v>
      </c>
      <c r="AI95" s="111" t="s">
        <v>863</v>
      </c>
    </row>
    <row r="96" spans="1:39" s="109" customFormat="1" x14ac:dyDescent="0.25">
      <c r="A96" s="152"/>
      <c r="B96" s="114" t="s">
        <v>742</v>
      </c>
      <c r="D96" s="109">
        <v>12</v>
      </c>
      <c r="E96" s="109">
        <v>19.899999999999999</v>
      </c>
      <c r="K96" s="109">
        <v>19.899999999999999</v>
      </c>
      <c r="M96" s="109">
        <v>48.2</v>
      </c>
      <c r="AF96" s="114">
        <v>47.2</v>
      </c>
      <c r="AG96" s="116" t="s">
        <v>3</v>
      </c>
      <c r="AH96" s="109">
        <f t="shared" si="2"/>
        <v>100</v>
      </c>
      <c r="AI96" s="112" t="s">
        <v>863</v>
      </c>
      <c r="AL96" s="116"/>
      <c r="AM96" s="116"/>
    </row>
    <row r="97" spans="1:39" x14ac:dyDescent="0.25">
      <c r="A97" s="150" t="s">
        <v>755</v>
      </c>
      <c r="B97" s="113" t="s">
        <v>744</v>
      </c>
      <c r="C97">
        <v>14.318373933221284</v>
      </c>
      <c r="D97">
        <v>0</v>
      </c>
      <c r="E97">
        <v>6.9265923007507793</v>
      </c>
      <c r="J97">
        <v>7.809551834126359</v>
      </c>
      <c r="M97">
        <v>64.87057977080994</v>
      </c>
      <c r="P97">
        <v>0.69949236878831589</v>
      </c>
      <c r="X97">
        <v>5.1704139871717736</v>
      </c>
      <c r="AC97">
        <v>8.8872579952588515E-2</v>
      </c>
      <c r="AD97">
        <v>0.1161232251789539</v>
      </c>
      <c r="AF97" s="113">
        <v>0</v>
      </c>
      <c r="AG97" s="115" t="s">
        <v>3</v>
      </c>
      <c r="AH97">
        <f>SUM(C97:AD97)</f>
        <v>99.999999999999986</v>
      </c>
      <c r="AI97" s="111" t="s">
        <v>868</v>
      </c>
      <c r="AJ97" t="s">
        <v>754</v>
      </c>
      <c r="AL97" s="115" t="s">
        <v>510</v>
      </c>
    </row>
    <row r="98" spans="1:39" x14ac:dyDescent="0.25">
      <c r="A98" s="151"/>
      <c r="B98" s="113" t="s">
        <v>745</v>
      </c>
      <c r="C98">
        <v>12.925871714075834</v>
      </c>
      <c r="D98">
        <v>1.9122670415967755</v>
      </c>
      <c r="E98">
        <v>6.884573968668863</v>
      </c>
      <c r="J98">
        <v>7.7621772626012397</v>
      </c>
      <c r="M98">
        <v>64.477059632074358</v>
      </c>
      <c r="P98">
        <v>0.69524908415940434</v>
      </c>
      <c r="X98">
        <v>5.139049044284862</v>
      </c>
      <c r="AC98">
        <v>8.8333458056094091E-2</v>
      </c>
      <c r="AD98">
        <v>0.11541879448256898</v>
      </c>
      <c r="AF98" s="113">
        <v>0</v>
      </c>
      <c r="AG98" s="115" t="s">
        <v>3</v>
      </c>
      <c r="AH98">
        <f t="shared" ref="AH98:AH175" si="3">SUM(C98:AD98)</f>
        <v>100</v>
      </c>
      <c r="AI98" s="111" t="s">
        <v>868</v>
      </c>
    </row>
    <row r="99" spans="1:39" x14ac:dyDescent="0.25">
      <c r="A99" s="151"/>
      <c r="B99" s="113" t="s">
        <v>746</v>
      </c>
      <c r="C99">
        <v>11.550162116516438</v>
      </c>
      <c r="D99">
        <v>3.8014734543776587</v>
      </c>
      <c r="E99">
        <v>6.843062348849684</v>
      </c>
      <c r="J99">
        <v>7.7153739959124694</v>
      </c>
      <c r="M99">
        <v>64.088285076279618</v>
      </c>
      <c r="P99">
        <v>0.69105697063246696</v>
      </c>
      <c r="X99">
        <v>5.1080623410946115</v>
      </c>
      <c r="AC99">
        <v>8.7800837599864623E-2</v>
      </c>
      <c r="AD99">
        <v>0.1147228587371833</v>
      </c>
      <c r="AF99" s="113">
        <v>0</v>
      </c>
      <c r="AG99" s="115" t="s">
        <v>3</v>
      </c>
      <c r="AH99">
        <f t="shared" si="3"/>
        <v>99.999999999999986</v>
      </c>
      <c r="AI99" s="111" t="s">
        <v>868</v>
      </c>
    </row>
    <row r="100" spans="1:39" x14ac:dyDescent="0.25">
      <c r="A100" s="151"/>
      <c r="B100" s="113" t="s">
        <v>747</v>
      </c>
      <c r="C100">
        <v>10.190943199895319</v>
      </c>
      <c r="D100">
        <v>5.6680338812360862</v>
      </c>
      <c r="E100">
        <v>6.8020483303257802</v>
      </c>
      <c r="J100">
        <v>7.6691317616822952</v>
      </c>
      <c r="M100">
        <v>63.704170775213001</v>
      </c>
      <c r="P100">
        <v>0.6869151081227155</v>
      </c>
      <c r="X100">
        <v>5.0774470766415378</v>
      </c>
      <c r="AC100">
        <v>8.7274601684399017E-2</v>
      </c>
      <c r="AD100">
        <v>0.11403526519886739</v>
      </c>
      <c r="AF100" s="113">
        <v>0</v>
      </c>
      <c r="AG100" s="115" t="s">
        <v>3</v>
      </c>
      <c r="AH100">
        <f t="shared" si="3"/>
        <v>100</v>
      </c>
      <c r="AI100" s="111" t="s">
        <v>868</v>
      </c>
    </row>
    <row r="101" spans="1:39" s="109" customFormat="1" x14ac:dyDescent="0.25">
      <c r="A101" s="152"/>
      <c r="B101" s="114" t="s">
        <v>748</v>
      </c>
      <c r="C101" s="109">
        <v>8.84792021918466</v>
      </c>
      <c r="D101" s="109">
        <v>7.5123530836113037</v>
      </c>
      <c r="E101" s="109">
        <v>6.7615230192553426</v>
      </c>
      <c r="J101" s="109">
        <v>7.6234405323364633</v>
      </c>
      <c r="M101" s="109">
        <v>63.324633434138832</v>
      </c>
      <c r="P101" s="109">
        <v>0.68282259847212279</v>
      </c>
      <c r="X101" s="109">
        <v>5.0471966120414535</v>
      </c>
      <c r="AC101" s="109">
        <v>8.6754636196056278E-2</v>
      </c>
      <c r="AD101" s="109">
        <v>0.11335586476376894</v>
      </c>
      <c r="AF101" s="114">
        <v>17</v>
      </c>
      <c r="AG101" s="116" t="s">
        <v>3</v>
      </c>
      <c r="AH101" s="114">
        <f t="shared" si="3"/>
        <v>100.00000000000001</v>
      </c>
      <c r="AI101" s="112" t="s">
        <v>868</v>
      </c>
      <c r="AL101" s="116"/>
      <c r="AM101" s="116"/>
    </row>
    <row r="102" spans="1:39" ht="14.45" customHeight="1" x14ac:dyDescent="0.25">
      <c r="A102" s="150" t="s">
        <v>756</v>
      </c>
      <c r="B102" s="113" t="s">
        <v>757</v>
      </c>
      <c r="D102">
        <v>26.67</v>
      </c>
      <c r="I102">
        <v>10</v>
      </c>
      <c r="K102">
        <v>10</v>
      </c>
      <c r="M102">
        <v>53.33</v>
      </c>
      <c r="AF102" s="113">
        <v>56.3</v>
      </c>
      <c r="AG102" s="115" t="s">
        <v>3</v>
      </c>
      <c r="AH102">
        <f t="shared" ref="AH102:AH108" si="4">SUM(C102:AD102)</f>
        <v>100</v>
      </c>
      <c r="AI102" s="111" t="s">
        <v>863</v>
      </c>
      <c r="AL102" s="115" t="s">
        <v>510</v>
      </c>
      <c r="AM102" s="115" t="s">
        <v>795</v>
      </c>
    </row>
    <row r="103" spans="1:39" ht="14.45" customHeight="1" x14ac:dyDescent="0.25">
      <c r="A103" s="151"/>
      <c r="B103" s="113" t="s">
        <v>758</v>
      </c>
      <c r="D103">
        <v>26.67</v>
      </c>
      <c r="K103">
        <v>20</v>
      </c>
      <c r="M103">
        <v>53.33</v>
      </c>
      <c r="AF103" s="113">
        <v>60.4</v>
      </c>
      <c r="AG103" s="115" t="s">
        <v>3</v>
      </c>
      <c r="AH103">
        <f t="shared" si="4"/>
        <v>100</v>
      </c>
      <c r="AI103" s="111" t="s">
        <v>863</v>
      </c>
    </row>
    <row r="104" spans="1:39" ht="14.45" customHeight="1" x14ac:dyDescent="0.25">
      <c r="A104" s="151"/>
      <c r="B104" s="113" t="s">
        <v>791</v>
      </c>
      <c r="D104">
        <v>26.67</v>
      </c>
      <c r="H104">
        <v>10</v>
      </c>
      <c r="K104">
        <v>10</v>
      </c>
      <c r="M104">
        <v>53.33</v>
      </c>
      <c r="AF104" s="113">
        <v>62.4</v>
      </c>
      <c r="AG104" s="115" t="s">
        <v>3</v>
      </c>
      <c r="AH104">
        <f t="shared" ref="AH104" si="5">SUM(C104:AD104)</f>
        <v>100</v>
      </c>
      <c r="AI104" s="111" t="s">
        <v>863</v>
      </c>
    </row>
    <row r="105" spans="1:39" ht="14.45" customHeight="1" x14ac:dyDescent="0.25">
      <c r="A105" s="151"/>
      <c r="B105" s="113" t="s">
        <v>759</v>
      </c>
      <c r="D105">
        <v>26.67</v>
      </c>
      <c r="K105">
        <v>10</v>
      </c>
      <c r="M105">
        <v>53.33</v>
      </c>
      <c r="Z105">
        <v>10</v>
      </c>
      <c r="AF105" s="113">
        <v>60.3</v>
      </c>
      <c r="AG105" s="115" t="s">
        <v>3</v>
      </c>
      <c r="AH105">
        <f t="shared" si="4"/>
        <v>100</v>
      </c>
      <c r="AI105" s="111" t="s">
        <v>863</v>
      </c>
    </row>
    <row r="106" spans="1:39" ht="14.45" customHeight="1" x14ac:dyDescent="0.25">
      <c r="A106" s="151"/>
      <c r="B106" s="113" t="s">
        <v>760</v>
      </c>
      <c r="D106">
        <v>26.67</v>
      </c>
      <c r="J106">
        <v>10</v>
      </c>
      <c r="K106">
        <v>10</v>
      </c>
      <c r="M106">
        <v>53.33</v>
      </c>
      <c r="AF106" s="113">
        <v>36.1</v>
      </c>
      <c r="AG106" s="115" t="s">
        <v>3</v>
      </c>
      <c r="AH106">
        <f t="shared" si="4"/>
        <v>100</v>
      </c>
      <c r="AI106" s="111" t="s">
        <v>863</v>
      </c>
    </row>
    <row r="107" spans="1:39" ht="14.45" customHeight="1" x14ac:dyDescent="0.25">
      <c r="A107" s="151"/>
      <c r="B107" s="113" t="s">
        <v>761</v>
      </c>
      <c r="D107">
        <v>26.67</v>
      </c>
      <c r="E107">
        <v>10</v>
      </c>
      <c r="K107">
        <v>10</v>
      </c>
      <c r="M107">
        <v>53.33</v>
      </c>
      <c r="AF107" s="113">
        <v>48.3</v>
      </c>
      <c r="AG107" s="115" t="s">
        <v>3</v>
      </c>
      <c r="AH107">
        <f t="shared" si="4"/>
        <v>100</v>
      </c>
      <c r="AI107" s="111" t="s">
        <v>863</v>
      </c>
    </row>
    <row r="108" spans="1:39" ht="14.45" customHeight="1" x14ac:dyDescent="0.25">
      <c r="A108" s="151"/>
      <c r="B108" s="113" t="s">
        <v>762</v>
      </c>
      <c r="D108">
        <v>26.67</v>
      </c>
      <c r="K108">
        <v>10</v>
      </c>
      <c r="M108">
        <v>53.33</v>
      </c>
      <c r="X108">
        <v>10</v>
      </c>
      <c r="AF108" s="113">
        <v>53.8</v>
      </c>
      <c r="AG108" s="115" t="s">
        <v>3</v>
      </c>
      <c r="AH108">
        <f t="shared" si="4"/>
        <v>100</v>
      </c>
      <c r="AI108" s="111" t="s">
        <v>863</v>
      </c>
    </row>
    <row r="109" spans="1:39" ht="14.45" customHeight="1" x14ac:dyDescent="0.25">
      <c r="A109" s="151"/>
      <c r="B109" s="113" t="s">
        <v>763</v>
      </c>
      <c r="D109">
        <v>26.67</v>
      </c>
      <c r="K109">
        <v>10</v>
      </c>
      <c r="M109">
        <v>53.33</v>
      </c>
      <c r="R109">
        <v>10</v>
      </c>
      <c r="AF109" s="113">
        <v>57.4</v>
      </c>
      <c r="AG109" s="115" t="s">
        <v>3</v>
      </c>
      <c r="AH109">
        <f t="shared" si="3"/>
        <v>100</v>
      </c>
      <c r="AI109" s="111" t="s">
        <v>863</v>
      </c>
    </row>
    <row r="110" spans="1:39" x14ac:dyDescent="0.25">
      <c r="A110" s="151"/>
      <c r="B110" s="113" t="s">
        <v>764</v>
      </c>
      <c r="D110">
        <v>17.27</v>
      </c>
      <c r="I110">
        <v>6.48</v>
      </c>
      <c r="K110">
        <v>6.48</v>
      </c>
      <c r="M110">
        <v>69.77</v>
      </c>
      <c r="AF110" s="113">
        <v>53.9</v>
      </c>
      <c r="AG110" s="115" t="s">
        <v>3</v>
      </c>
      <c r="AH110">
        <f t="shared" si="3"/>
        <v>100</v>
      </c>
      <c r="AI110" s="111" t="s">
        <v>863</v>
      </c>
    </row>
    <row r="111" spans="1:39" ht="15" customHeight="1" x14ac:dyDescent="0.25">
      <c r="A111" s="151"/>
      <c r="B111" s="113" t="s">
        <v>765</v>
      </c>
      <c r="D111">
        <v>17.27</v>
      </c>
      <c r="K111">
        <v>12.96</v>
      </c>
      <c r="M111">
        <v>69.77</v>
      </c>
      <c r="AF111" s="113">
        <v>62.3</v>
      </c>
      <c r="AG111" s="115" t="s">
        <v>3</v>
      </c>
      <c r="AH111">
        <f t="shared" si="3"/>
        <v>100</v>
      </c>
      <c r="AI111" s="111" t="s">
        <v>863</v>
      </c>
    </row>
    <row r="112" spans="1:39" x14ac:dyDescent="0.25">
      <c r="A112" s="151"/>
      <c r="B112" s="113" t="s">
        <v>792</v>
      </c>
      <c r="D112">
        <v>17.27</v>
      </c>
      <c r="H112">
        <v>6.48</v>
      </c>
      <c r="K112">
        <v>6.48</v>
      </c>
      <c r="M112">
        <v>69.77</v>
      </c>
      <c r="AF112" s="113">
        <v>66.7</v>
      </c>
      <c r="AG112" s="115" t="s">
        <v>3</v>
      </c>
      <c r="AH112">
        <f t="shared" ref="AH112" si="6">SUM(C112:AD112)</f>
        <v>100</v>
      </c>
      <c r="AI112" s="111" t="s">
        <v>863</v>
      </c>
    </row>
    <row r="113" spans="1:35" x14ac:dyDescent="0.25">
      <c r="A113" s="151"/>
      <c r="B113" s="113" t="s">
        <v>766</v>
      </c>
      <c r="D113">
        <v>17.27</v>
      </c>
      <c r="K113">
        <v>6.48</v>
      </c>
      <c r="M113">
        <v>69.77</v>
      </c>
      <c r="Z113">
        <v>6.48</v>
      </c>
      <c r="AF113" s="113">
        <v>65.099999999999994</v>
      </c>
      <c r="AG113" s="115" t="s">
        <v>3</v>
      </c>
      <c r="AH113">
        <f t="shared" si="3"/>
        <v>100</v>
      </c>
      <c r="AI113" s="111" t="s">
        <v>863</v>
      </c>
    </row>
    <row r="114" spans="1:35" x14ac:dyDescent="0.25">
      <c r="A114" s="151"/>
      <c r="B114" s="113" t="s">
        <v>767</v>
      </c>
      <c r="D114">
        <v>17.27</v>
      </c>
      <c r="J114">
        <v>6.48</v>
      </c>
      <c r="K114">
        <v>6.48</v>
      </c>
      <c r="M114">
        <v>69.77</v>
      </c>
      <c r="AF114" s="113">
        <v>31.3</v>
      </c>
      <c r="AG114" s="115" t="s">
        <v>3</v>
      </c>
      <c r="AH114">
        <f t="shared" ref="AH114" si="7">SUM(C114:AD114)</f>
        <v>100</v>
      </c>
      <c r="AI114" s="111" t="s">
        <v>863</v>
      </c>
    </row>
    <row r="115" spans="1:35" ht="15" customHeight="1" x14ac:dyDescent="0.25">
      <c r="A115" s="151"/>
      <c r="B115" s="113" t="s">
        <v>768</v>
      </c>
      <c r="D115">
        <v>17.27</v>
      </c>
      <c r="E115">
        <v>6.48</v>
      </c>
      <c r="K115">
        <v>6.48</v>
      </c>
      <c r="M115">
        <v>69.77</v>
      </c>
      <c r="AF115" s="113">
        <v>42</v>
      </c>
      <c r="AG115" s="115" t="s">
        <v>3</v>
      </c>
      <c r="AH115">
        <f t="shared" ref="AH115" si="8">SUM(C115:AD115)</f>
        <v>100</v>
      </c>
      <c r="AI115" s="111" t="s">
        <v>863</v>
      </c>
    </row>
    <row r="116" spans="1:35" x14ac:dyDescent="0.25">
      <c r="A116" s="151"/>
      <c r="B116" s="113" t="s">
        <v>769</v>
      </c>
      <c r="D116">
        <v>17.27</v>
      </c>
      <c r="K116">
        <v>6.48</v>
      </c>
      <c r="M116">
        <v>69.77</v>
      </c>
      <c r="X116">
        <v>6.48</v>
      </c>
      <c r="AF116" s="113">
        <v>51.7</v>
      </c>
      <c r="AG116" s="115" t="s">
        <v>3</v>
      </c>
      <c r="AH116">
        <f t="shared" ref="AH116" si="9">SUM(C116:AD116)</f>
        <v>100</v>
      </c>
      <c r="AI116" s="111" t="s">
        <v>863</v>
      </c>
    </row>
    <row r="117" spans="1:35" x14ac:dyDescent="0.25">
      <c r="A117" s="151"/>
      <c r="B117" s="113" t="s">
        <v>790</v>
      </c>
      <c r="D117">
        <v>17.27</v>
      </c>
      <c r="K117">
        <v>6.48</v>
      </c>
      <c r="M117">
        <v>69.77</v>
      </c>
      <c r="R117">
        <v>6.48</v>
      </c>
      <c r="AF117" s="113">
        <v>56</v>
      </c>
      <c r="AG117" s="115" t="s">
        <v>3</v>
      </c>
      <c r="AH117">
        <f t="shared" si="3"/>
        <v>100</v>
      </c>
      <c r="AI117" s="111" t="s">
        <v>863</v>
      </c>
    </row>
    <row r="118" spans="1:35" x14ac:dyDescent="0.25">
      <c r="A118" s="151"/>
      <c r="B118" s="113" t="s">
        <v>770</v>
      </c>
      <c r="D118">
        <v>19.61</v>
      </c>
      <c r="I118">
        <v>20.59</v>
      </c>
      <c r="K118">
        <v>20.59</v>
      </c>
      <c r="M118">
        <v>39.21</v>
      </c>
      <c r="AF118" s="113">
        <v>54.7</v>
      </c>
      <c r="AG118" s="115" t="s">
        <v>3</v>
      </c>
      <c r="AH118">
        <f t="shared" si="3"/>
        <v>100</v>
      </c>
      <c r="AI118" s="111" t="s">
        <v>863</v>
      </c>
    </row>
    <row r="119" spans="1:35" x14ac:dyDescent="0.25">
      <c r="A119" s="151"/>
      <c r="B119" s="113" t="s">
        <v>771</v>
      </c>
      <c r="D119">
        <v>19.61</v>
      </c>
      <c r="K119">
        <v>41.18</v>
      </c>
      <c r="M119">
        <v>39.21</v>
      </c>
      <c r="AF119" s="113">
        <v>48.7</v>
      </c>
      <c r="AG119" s="115" t="s">
        <v>3</v>
      </c>
      <c r="AH119">
        <f t="shared" si="3"/>
        <v>100</v>
      </c>
      <c r="AI119" s="111" t="s">
        <v>863</v>
      </c>
    </row>
    <row r="120" spans="1:35" x14ac:dyDescent="0.25">
      <c r="A120" s="151"/>
      <c r="B120" s="113" t="s">
        <v>793</v>
      </c>
      <c r="D120">
        <v>19.61</v>
      </c>
      <c r="H120">
        <v>20.59</v>
      </c>
      <c r="K120">
        <v>20.59</v>
      </c>
      <c r="M120">
        <v>39.21</v>
      </c>
      <c r="AF120" s="113">
        <v>43.9</v>
      </c>
      <c r="AG120" s="115" t="s">
        <v>3</v>
      </c>
      <c r="AH120">
        <f t="shared" ref="AH120" si="10">SUM(C120:AD120)</f>
        <v>100</v>
      </c>
      <c r="AI120" s="111" t="s">
        <v>863</v>
      </c>
    </row>
    <row r="121" spans="1:35" x14ac:dyDescent="0.25">
      <c r="A121" s="151"/>
      <c r="B121" s="113" t="s">
        <v>772</v>
      </c>
      <c r="D121">
        <v>19.61</v>
      </c>
      <c r="K121">
        <v>20.59</v>
      </c>
      <c r="M121">
        <v>39.21</v>
      </c>
      <c r="Z121">
        <v>20.59</v>
      </c>
      <c r="AF121" s="113">
        <v>40.6</v>
      </c>
      <c r="AG121" s="115" t="s">
        <v>3</v>
      </c>
      <c r="AH121">
        <f t="shared" si="3"/>
        <v>100</v>
      </c>
      <c r="AI121" s="111" t="s">
        <v>863</v>
      </c>
    </row>
    <row r="122" spans="1:35" x14ac:dyDescent="0.25">
      <c r="A122" s="151"/>
      <c r="B122" s="113" t="s">
        <v>773</v>
      </c>
      <c r="D122">
        <v>19.61</v>
      </c>
      <c r="J122">
        <v>20.59</v>
      </c>
      <c r="K122">
        <v>20.59</v>
      </c>
      <c r="M122">
        <v>39.21</v>
      </c>
      <c r="AF122" s="113">
        <v>40.200000000000003</v>
      </c>
      <c r="AG122" s="115" t="s">
        <v>3</v>
      </c>
      <c r="AH122">
        <f t="shared" ref="AH122" si="11">SUM(C122:AD122)</f>
        <v>100</v>
      </c>
      <c r="AI122" s="111" t="s">
        <v>863</v>
      </c>
    </row>
    <row r="123" spans="1:35" x14ac:dyDescent="0.25">
      <c r="A123" s="151"/>
      <c r="B123" s="113" t="s">
        <v>774</v>
      </c>
      <c r="D123">
        <v>19.61</v>
      </c>
      <c r="E123">
        <v>20.59</v>
      </c>
      <c r="K123">
        <v>20.59</v>
      </c>
      <c r="M123">
        <v>39.21</v>
      </c>
      <c r="AF123" s="113">
        <v>45.3</v>
      </c>
      <c r="AG123" s="115" t="s">
        <v>3</v>
      </c>
      <c r="AH123">
        <f>SUM(C123:AD123)</f>
        <v>100</v>
      </c>
      <c r="AI123" s="111" t="s">
        <v>863</v>
      </c>
    </row>
    <row r="124" spans="1:35" x14ac:dyDescent="0.25">
      <c r="A124" s="151"/>
      <c r="B124" s="113" t="s">
        <v>775</v>
      </c>
      <c r="D124">
        <v>19.61</v>
      </c>
      <c r="K124">
        <v>20.59</v>
      </c>
      <c r="M124">
        <v>39.21</v>
      </c>
      <c r="X124">
        <v>20.59</v>
      </c>
      <c r="AF124" s="113">
        <v>50.1</v>
      </c>
      <c r="AG124" s="115" t="s">
        <v>3</v>
      </c>
      <c r="AH124">
        <f t="shared" ref="AH124" si="12">SUM(C124:AD124)</f>
        <v>100</v>
      </c>
      <c r="AI124" s="111" t="s">
        <v>863</v>
      </c>
    </row>
    <row r="125" spans="1:35" x14ac:dyDescent="0.25">
      <c r="A125" s="151"/>
      <c r="B125" s="113" t="s">
        <v>776</v>
      </c>
      <c r="D125">
        <v>19.61</v>
      </c>
      <c r="K125">
        <v>20.59</v>
      </c>
      <c r="M125">
        <v>39.21</v>
      </c>
      <c r="R125">
        <v>20.59</v>
      </c>
      <c r="AF125" s="113">
        <v>51.7</v>
      </c>
      <c r="AG125" s="115" t="s">
        <v>3</v>
      </c>
      <c r="AH125">
        <f t="shared" si="3"/>
        <v>100</v>
      </c>
      <c r="AI125" s="111" t="s">
        <v>863</v>
      </c>
    </row>
    <row r="126" spans="1:35" x14ac:dyDescent="0.25">
      <c r="A126" s="151"/>
      <c r="B126" s="113" t="s">
        <v>777</v>
      </c>
      <c r="D126">
        <v>14.08</v>
      </c>
      <c r="I126">
        <v>14.79</v>
      </c>
      <c r="K126">
        <v>14.79</v>
      </c>
      <c r="M126">
        <v>56.34</v>
      </c>
      <c r="AF126" s="113">
        <v>69</v>
      </c>
      <c r="AG126" s="115" t="s">
        <v>3</v>
      </c>
      <c r="AH126">
        <f t="shared" si="3"/>
        <v>100</v>
      </c>
      <c r="AI126" s="111" t="s">
        <v>863</v>
      </c>
    </row>
    <row r="127" spans="1:35" x14ac:dyDescent="0.25">
      <c r="A127" s="151"/>
      <c r="B127" s="113" t="s">
        <v>778</v>
      </c>
      <c r="D127">
        <v>14.08</v>
      </c>
      <c r="K127">
        <v>29.58</v>
      </c>
      <c r="M127">
        <v>56.34</v>
      </c>
      <c r="AF127" s="113">
        <v>69.7</v>
      </c>
      <c r="AG127" s="115" t="s">
        <v>3</v>
      </c>
      <c r="AH127">
        <f t="shared" si="3"/>
        <v>100</v>
      </c>
      <c r="AI127" s="111" t="s">
        <v>863</v>
      </c>
    </row>
    <row r="128" spans="1:35" x14ac:dyDescent="0.25">
      <c r="A128" s="151"/>
      <c r="B128" s="113" t="s">
        <v>794</v>
      </c>
      <c r="D128">
        <v>14.08</v>
      </c>
      <c r="H128">
        <v>14.79</v>
      </c>
      <c r="K128">
        <v>14.79</v>
      </c>
      <c r="M128">
        <v>56.34</v>
      </c>
      <c r="AF128" s="113">
        <v>69</v>
      </c>
      <c r="AG128" s="115" t="s">
        <v>3</v>
      </c>
      <c r="AH128">
        <f t="shared" ref="AH128" si="13">SUM(C128:AD128)</f>
        <v>100</v>
      </c>
      <c r="AI128" s="111" t="s">
        <v>863</v>
      </c>
    </row>
    <row r="129" spans="1:39" x14ac:dyDescent="0.25">
      <c r="A129" s="151"/>
      <c r="B129" s="113" t="s">
        <v>779</v>
      </c>
      <c r="D129">
        <v>14.08</v>
      </c>
      <c r="K129">
        <v>14.79</v>
      </c>
      <c r="M129">
        <v>56.34</v>
      </c>
      <c r="Z129">
        <v>14.79</v>
      </c>
      <c r="AF129" s="113">
        <v>66.2</v>
      </c>
      <c r="AG129" s="115" t="s">
        <v>3</v>
      </c>
      <c r="AH129">
        <f t="shared" si="3"/>
        <v>100</v>
      </c>
      <c r="AI129" s="111" t="s">
        <v>863</v>
      </c>
    </row>
    <row r="130" spans="1:39" x14ac:dyDescent="0.25">
      <c r="A130" s="151"/>
      <c r="B130" s="113" t="s">
        <v>780</v>
      </c>
      <c r="D130">
        <v>14.08</v>
      </c>
      <c r="J130">
        <v>14.79</v>
      </c>
      <c r="K130">
        <v>14.79</v>
      </c>
      <c r="M130">
        <v>56.34</v>
      </c>
      <c r="AF130" s="113">
        <v>45.9</v>
      </c>
      <c r="AG130" s="115" t="s">
        <v>3</v>
      </c>
      <c r="AH130">
        <f t="shared" ref="AH130" si="14">SUM(C130:AD130)</f>
        <v>100</v>
      </c>
      <c r="AI130" s="111" t="s">
        <v>863</v>
      </c>
    </row>
    <row r="131" spans="1:39" x14ac:dyDescent="0.25">
      <c r="A131" s="151"/>
      <c r="B131" s="113" t="s">
        <v>781</v>
      </c>
      <c r="D131">
        <v>14.08</v>
      </c>
      <c r="E131">
        <v>14.79</v>
      </c>
      <c r="K131">
        <v>14.79</v>
      </c>
      <c r="M131">
        <v>56.34</v>
      </c>
      <c r="AF131" s="113">
        <v>58.2</v>
      </c>
      <c r="AG131" s="115" t="s">
        <v>3</v>
      </c>
      <c r="AH131">
        <f t="shared" ref="AH131" si="15">SUM(C131:AD131)</f>
        <v>100</v>
      </c>
      <c r="AI131" s="111" t="s">
        <v>863</v>
      </c>
    </row>
    <row r="132" spans="1:39" x14ac:dyDescent="0.25">
      <c r="A132" s="151"/>
      <c r="B132" s="113" t="s">
        <v>782</v>
      </c>
      <c r="D132">
        <v>14.08</v>
      </c>
      <c r="K132">
        <v>14.79</v>
      </c>
      <c r="M132">
        <v>56.34</v>
      </c>
      <c r="X132">
        <v>14.79</v>
      </c>
      <c r="AF132" s="113">
        <v>65.900000000000006</v>
      </c>
      <c r="AG132" s="115" t="s">
        <v>3</v>
      </c>
      <c r="AH132">
        <f t="shared" ref="AH132" si="16">SUM(C132:AD132)</f>
        <v>100</v>
      </c>
      <c r="AI132" s="111" t="s">
        <v>863</v>
      </c>
    </row>
    <row r="133" spans="1:39" x14ac:dyDescent="0.25">
      <c r="A133" s="151"/>
      <c r="B133" s="113" t="s">
        <v>783</v>
      </c>
      <c r="D133">
        <v>14.08</v>
      </c>
      <c r="K133">
        <v>14.79</v>
      </c>
      <c r="M133">
        <v>56.34</v>
      </c>
      <c r="R133">
        <v>14.79</v>
      </c>
      <c r="AF133" s="113">
        <v>68.900000000000006</v>
      </c>
      <c r="AG133" s="115" t="s">
        <v>3</v>
      </c>
      <c r="AH133">
        <f>SUM(C133:AD133)</f>
        <v>100</v>
      </c>
      <c r="AI133" s="111" t="s">
        <v>863</v>
      </c>
    </row>
    <row r="134" spans="1:39" x14ac:dyDescent="0.25">
      <c r="A134" s="151"/>
      <c r="B134" s="113" t="s">
        <v>784</v>
      </c>
      <c r="D134">
        <v>17.27</v>
      </c>
      <c r="I134">
        <v>12.96</v>
      </c>
      <c r="K134">
        <v>0</v>
      </c>
      <c r="M134">
        <v>69.77</v>
      </c>
      <c r="AF134" s="113">
        <v>29.5</v>
      </c>
      <c r="AG134" s="115" t="s">
        <v>3</v>
      </c>
      <c r="AH134">
        <f t="shared" si="3"/>
        <v>100</v>
      </c>
      <c r="AI134" s="111" t="s">
        <v>863</v>
      </c>
    </row>
    <row r="135" spans="1:39" x14ac:dyDescent="0.25">
      <c r="A135" s="151"/>
      <c r="B135" s="111" t="s">
        <v>785</v>
      </c>
      <c r="C135" s="111"/>
      <c r="D135">
        <v>17.27</v>
      </c>
      <c r="H135">
        <v>12.96</v>
      </c>
      <c r="K135">
        <v>0</v>
      </c>
      <c r="M135">
        <v>69.77</v>
      </c>
      <c r="AF135" s="113">
        <v>68.099999999999994</v>
      </c>
      <c r="AG135" s="115" t="s">
        <v>3</v>
      </c>
      <c r="AH135">
        <f t="shared" ref="AH135" si="17">SUM(C135:AD135)</f>
        <v>100</v>
      </c>
      <c r="AI135" s="111" t="s">
        <v>863</v>
      </c>
    </row>
    <row r="136" spans="1:39" x14ac:dyDescent="0.25">
      <c r="A136" s="151"/>
      <c r="B136" s="111" t="s">
        <v>786</v>
      </c>
      <c r="C136" s="111"/>
      <c r="D136">
        <v>17.27</v>
      </c>
      <c r="K136">
        <v>0</v>
      </c>
      <c r="M136">
        <v>69.77</v>
      </c>
      <c r="Z136">
        <v>12.96</v>
      </c>
      <c r="AF136" s="113">
        <v>67.099999999999994</v>
      </c>
      <c r="AG136" s="115" t="s">
        <v>3</v>
      </c>
      <c r="AH136">
        <f t="shared" si="3"/>
        <v>100</v>
      </c>
      <c r="AI136" s="111" t="s">
        <v>863</v>
      </c>
    </row>
    <row r="137" spans="1:39" x14ac:dyDescent="0.25">
      <c r="A137" s="151"/>
      <c r="B137" t="s">
        <v>787</v>
      </c>
      <c r="C137" s="111"/>
      <c r="D137">
        <v>19.61</v>
      </c>
      <c r="I137">
        <v>41.18</v>
      </c>
      <c r="K137">
        <v>0</v>
      </c>
      <c r="M137">
        <v>39.21</v>
      </c>
      <c r="AF137" s="111">
        <v>51.7</v>
      </c>
      <c r="AG137" s="115" t="s">
        <v>3</v>
      </c>
      <c r="AH137">
        <f>SUM(C137:AD137)</f>
        <v>100</v>
      </c>
      <c r="AI137" s="111" t="s">
        <v>863</v>
      </c>
      <c r="AL137"/>
      <c r="AM137" s="113"/>
    </row>
    <row r="138" spans="1:39" x14ac:dyDescent="0.25">
      <c r="A138" s="151"/>
      <c r="B138" t="s">
        <v>788</v>
      </c>
      <c r="C138" s="111"/>
      <c r="D138">
        <v>19.61</v>
      </c>
      <c r="H138">
        <v>41.18</v>
      </c>
      <c r="K138">
        <v>0</v>
      </c>
      <c r="M138">
        <v>39.21</v>
      </c>
      <c r="AF138" s="111">
        <v>38.9</v>
      </c>
      <c r="AG138" s="115" t="s">
        <v>3</v>
      </c>
      <c r="AH138">
        <f t="shared" ref="AH138" si="18">SUM(C138:AD138)</f>
        <v>100</v>
      </c>
      <c r="AI138" s="111" t="s">
        <v>863</v>
      </c>
      <c r="AL138"/>
      <c r="AM138" s="113"/>
    </row>
    <row r="139" spans="1:39" s="109" customFormat="1" x14ac:dyDescent="0.25">
      <c r="A139" s="152"/>
      <c r="B139" s="109" t="s">
        <v>789</v>
      </c>
      <c r="C139" s="112"/>
      <c r="D139" s="109">
        <v>19.61</v>
      </c>
      <c r="K139" s="109">
        <v>0</v>
      </c>
      <c r="M139" s="109">
        <v>39.21</v>
      </c>
      <c r="Z139" s="109">
        <v>41.18</v>
      </c>
      <c r="AF139" s="112">
        <v>31.8</v>
      </c>
      <c r="AG139" s="116" t="s">
        <v>3</v>
      </c>
      <c r="AH139" s="109">
        <f t="shared" si="3"/>
        <v>100</v>
      </c>
      <c r="AI139" s="112" t="s">
        <v>863</v>
      </c>
      <c r="AM139" s="114"/>
    </row>
    <row r="140" spans="1:39" ht="12.75" customHeight="1" x14ac:dyDescent="0.25">
      <c r="A140" s="150" t="s">
        <v>796</v>
      </c>
      <c r="B140" s="111" t="s">
        <v>465</v>
      </c>
      <c r="C140" s="111"/>
      <c r="D140">
        <v>17.27</v>
      </c>
      <c r="M140">
        <v>69.78</v>
      </c>
      <c r="Z140">
        <v>12.95</v>
      </c>
      <c r="AF140" s="113">
        <v>67.2</v>
      </c>
      <c r="AG140" s="115" t="s">
        <v>3</v>
      </c>
      <c r="AH140">
        <f t="shared" si="3"/>
        <v>100</v>
      </c>
      <c r="AI140" s="111" t="s">
        <v>863</v>
      </c>
      <c r="AL140" s="115" t="s">
        <v>510</v>
      </c>
    </row>
    <row r="141" spans="1:39" x14ac:dyDescent="0.25">
      <c r="A141" s="151"/>
      <c r="B141" s="111" t="s">
        <v>202</v>
      </c>
      <c r="C141" s="111"/>
      <c r="D141">
        <v>17.27</v>
      </c>
      <c r="H141">
        <v>12.95</v>
      </c>
      <c r="M141">
        <v>69.78</v>
      </c>
      <c r="AF141" s="113">
        <v>68.400000000000006</v>
      </c>
      <c r="AG141" s="115" t="s">
        <v>3</v>
      </c>
      <c r="AH141">
        <f t="shared" si="3"/>
        <v>100</v>
      </c>
      <c r="AI141" s="111" t="s">
        <v>863</v>
      </c>
    </row>
    <row r="142" spans="1:39" x14ac:dyDescent="0.25">
      <c r="A142" s="151"/>
      <c r="B142" s="113" t="s">
        <v>797</v>
      </c>
      <c r="D142">
        <v>17.27</v>
      </c>
      <c r="K142">
        <v>6.48</v>
      </c>
      <c r="M142">
        <v>69.78</v>
      </c>
      <c r="Z142">
        <v>6.48</v>
      </c>
      <c r="AF142" s="113">
        <v>67</v>
      </c>
      <c r="AG142" s="115" t="s">
        <v>3</v>
      </c>
      <c r="AH142">
        <f t="shared" si="3"/>
        <v>100.01</v>
      </c>
      <c r="AI142" s="111" t="s">
        <v>863</v>
      </c>
    </row>
    <row r="143" spans="1:39" x14ac:dyDescent="0.25">
      <c r="A143" s="151"/>
      <c r="B143" s="113" t="s">
        <v>803</v>
      </c>
      <c r="D143">
        <v>17.27</v>
      </c>
      <c r="H143">
        <v>6.48</v>
      </c>
      <c r="M143">
        <v>69.78</v>
      </c>
      <c r="Z143">
        <v>6.48</v>
      </c>
      <c r="AF143" s="113">
        <v>67.099999999999994</v>
      </c>
      <c r="AG143" s="115" t="s">
        <v>3</v>
      </c>
      <c r="AH143">
        <f t="shared" si="3"/>
        <v>100.01</v>
      </c>
      <c r="AI143" s="111" t="s">
        <v>863</v>
      </c>
    </row>
    <row r="144" spans="1:39" x14ac:dyDescent="0.25">
      <c r="A144" s="151"/>
      <c r="B144" s="113" t="s">
        <v>464</v>
      </c>
      <c r="D144">
        <v>17.27</v>
      </c>
      <c r="K144">
        <v>12.95</v>
      </c>
      <c r="M144">
        <v>69.78</v>
      </c>
      <c r="AF144" s="113">
        <v>63.6</v>
      </c>
      <c r="AG144" s="115" t="s">
        <v>3</v>
      </c>
      <c r="AH144">
        <f t="shared" si="3"/>
        <v>100</v>
      </c>
      <c r="AI144" s="111" t="s">
        <v>863</v>
      </c>
    </row>
    <row r="145" spans="1:39" x14ac:dyDescent="0.25">
      <c r="A145" s="151"/>
      <c r="B145" s="113" t="s">
        <v>798</v>
      </c>
      <c r="D145">
        <v>17.27</v>
      </c>
      <c r="I145">
        <v>6.48</v>
      </c>
      <c r="K145">
        <v>6.48</v>
      </c>
      <c r="M145">
        <v>69.78</v>
      </c>
      <c r="AF145" s="113">
        <v>55.2</v>
      </c>
      <c r="AG145" s="115" t="s">
        <v>3</v>
      </c>
      <c r="AH145">
        <f t="shared" si="3"/>
        <v>100.01</v>
      </c>
      <c r="AI145" s="111" t="s">
        <v>863</v>
      </c>
    </row>
    <row r="146" spans="1:39" x14ac:dyDescent="0.25">
      <c r="A146" s="151"/>
      <c r="B146" s="113" t="s">
        <v>799</v>
      </c>
      <c r="D146">
        <v>17.27</v>
      </c>
      <c r="K146">
        <v>6.48</v>
      </c>
      <c r="M146">
        <v>69.78</v>
      </c>
      <c r="R146">
        <v>6.48</v>
      </c>
      <c r="AF146" s="113">
        <v>56.8</v>
      </c>
      <c r="AG146" s="115" t="s">
        <v>3</v>
      </c>
      <c r="AH146">
        <f t="shared" si="3"/>
        <v>100.01</v>
      </c>
      <c r="AI146" s="111" t="s">
        <v>863</v>
      </c>
    </row>
    <row r="147" spans="1:39" x14ac:dyDescent="0.25">
      <c r="A147" s="151"/>
      <c r="B147" s="113" t="s">
        <v>800</v>
      </c>
      <c r="D147">
        <v>17.27</v>
      </c>
      <c r="K147">
        <v>6.48</v>
      </c>
      <c r="M147">
        <v>69.78</v>
      </c>
      <c r="W147">
        <v>6.48</v>
      </c>
      <c r="AF147" s="113">
        <v>52.1</v>
      </c>
      <c r="AG147" s="115" t="s">
        <v>3</v>
      </c>
      <c r="AH147">
        <f t="shared" si="3"/>
        <v>100.01</v>
      </c>
      <c r="AI147" s="111" t="s">
        <v>863</v>
      </c>
    </row>
    <row r="148" spans="1:39" x14ac:dyDescent="0.25">
      <c r="A148" s="151"/>
      <c r="B148" s="113" t="s">
        <v>801</v>
      </c>
      <c r="D148">
        <v>17.27</v>
      </c>
      <c r="E148">
        <v>6.48</v>
      </c>
      <c r="K148">
        <v>6.48</v>
      </c>
      <c r="M148">
        <v>69.78</v>
      </c>
      <c r="AF148" s="113">
        <v>42</v>
      </c>
      <c r="AG148" s="115" t="s">
        <v>3</v>
      </c>
      <c r="AH148">
        <f t="shared" si="3"/>
        <v>100.01</v>
      </c>
      <c r="AI148" s="111" t="s">
        <v>863</v>
      </c>
    </row>
    <row r="149" spans="1:39" s="109" customFormat="1" x14ac:dyDescent="0.25">
      <c r="A149" s="152"/>
      <c r="B149" s="114" t="s">
        <v>802</v>
      </c>
      <c r="D149" s="109">
        <v>17.27</v>
      </c>
      <c r="J149" s="109">
        <v>6.48</v>
      </c>
      <c r="K149" s="109">
        <v>6.48</v>
      </c>
      <c r="M149" s="109">
        <v>69.78</v>
      </c>
      <c r="AF149" s="114">
        <v>30.2</v>
      </c>
      <c r="AG149" s="114" t="s">
        <v>3</v>
      </c>
      <c r="AH149" s="109">
        <f t="shared" si="3"/>
        <v>100.01</v>
      </c>
      <c r="AI149" s="112" t="s">
        <v>863</v>
      </c>
      <c r="AL149" s="116"/>
      <c r="AM149" s="116"/>
    </row>
    <row r="150" spans="1:39" ht="13.5" customHeight="1" x14ac:dyDescent="0.25">
      <c r="A150" s="163" t="s">
        <v>834</v>
      </c>
      <c r="B150" s="113" t="s">
        <v>758</v>
      </c>
      <c r="D150">
        <v>26.7</v>
      </c>
      <c r="K150">
        <v>20</v>
      </c>
      <c r="M150">
        <v>53.3</v>
      </c>
      <c r="AF150" s="113">
        <v>60.4</v>
      </c>
      <c r="AG150" s="115" t="s">
        <v>3</v>
      </c>
      <c r="AH150">
        <f t="shared" si="3"/>
        <v>100</v>
      </c>
      <c r="AI150" s="111" t="s">
        <v>863</v>
      </c>
      <c r="AL150" s="115" t="s">
        <v>510</v>
      </c>
      <c r="AM150" s="113" t="s">
        <v>833</v>
      </c>
    </row>
    <row r="151" spans="1:39" x14ac:dyDescent="0.25">
      <c r="A151" s="164"/>
      <c r="B151" s="113" t="s">
        <v>829</v>
      </c>
      <c r="D151">
        <v>26.7</v>
      </c>
      <c r="J151">
        <v>10</v>
      </c>
      <c r="K151">
        <v>10</v>
      </c>
      <c r="M151">
        <v>53.3</v>
      </c>
      <c r="AF151" s="113">
        <v>36.1</v>
      </c>
      <c r="AG151" s="115" t="s">
        <v>3</v>
      </c>
      <c r="AH151">
        <f t="shared" si="3"/>
        <v>100</v>
      </c>
      <c r="AI151" s="111" t="s">
        <v>863</v>
      </c>
    </row>
    <row r="152" spans="1:39" ht="15.75" customHeight="1" x14ac:dyDescent="0.25">
      <c r="A152" s="164"/>
      <c r="B152" s="113" t="s">
        <v>765</v>
      </c>
      <c r="D152">
        <v>17.399999999999999</v>
      </c>
      <c r="K152">
        <v>13</v>
      </c>
      <c r="M152">
        <v>69.599999999999994</v>
      </c>
      <c r="AF152" s="113">
        <v>61.8</v>
      </c>
      <c r="AG152" s="115" t="s">
        <v>3</v>
      </c>
      <c r="AH152">
        <f t="shared" si="3"/>
        <v>100</v>
      </c>
      <c r="AI152" s="111" t="s">
        <v>863</v>
      </c>
    </row>
    <row r="153" spans="1:39" ht="15.75" customHeight="1" x14ac:dyDescent="0.25">
      <c r="A153" s="164"/>
      <c r="B153" s="113" t="s">
        <v>830</v>
      </c>
      <c r="D153">
        <v>17.399999999999999</v>
      </c>
      <c r="J153">
        <v>6.5</v>
      </c>
      <c r="K153">
        <v>6.5</v>
      </c>
      <c r="M153">
        <v>69.599999999999994</v>
      </c>
      <c r="AF153" s="113">
        <v>31</v>
      </c>
      <c r="AG153" s="115" t="s">
        <v>3</v>
      </c>
      <c r="AH153">
        <f t="shared" si="3"/>
        <v>100</v>
      </c>
      <c r="AI153" s="111" t="s">
        <v>863</v>
      </c>
    </row>
    <row r="154" spans="1:39" ht="15.75" customHeight="1" x14ac:dyDescent="0.25">
      <c r="A154" s="164"/>
      <c r="B154" s="113" t="s">
        <v>771</v>
      </c>
      <c r="D154">
        <v>19.600000000000001</v>
      </c>
      <c r="K154">
        <v>41.2</v>
      </c>
      <c r="M154">
        <v>39.200000000000003</v>
      </c>
      <c r="AF154" s="113">
        <v>48.7</v>
      </c>
      <c r="AG154" s="115" t="s">
        <v>3</v>
      </c>
      <c r="AH154">
        <f t="shared" si="3"/>
        <v>100</v>
      </c>
      <c r="AI154" s="111" t="s">
        <v>863</v>
      </c>
    </row>
    <row r="155" spans="1:39" x14ac:dyDescent="0.25">
      <c r="A155" s="164"/>
      <c r="B155" s="113" t="s">
        <v>831</v>
      </c>
      <c r="D155">
        <v>19.600000000000001</v>
      </c>
      <c r="J155">
        <v>20.6</v>
      </c>
      <c r="K155">
        <v>20.6</v>
      </c>
      <c r="M155">
        <v>39.200000000000003</v>
      </c>
      <c r="AF155" s="113">
        <v>40.200000000000003</v>
      </c>
      <c r="AG155" s="115" t="s">
        <v>3</v>
      </c>
      <c r="AH155">
        <f t="shared" si="3"/>
        <v>100</v>
      </c>
      <c r="AI155" s="111" t="s">
        <v>863</v>
      </c>
    </row>
    <row r="156" spans="1:39" x14ac:dyDescent="0.25">
      <c r="A156" s="164"/>
      <c r="B156" s="115" t="s">
        <v>778</v>
      </c>
      <c r="D156">
        <v>14.1</v>
      </c>
      <c r="K156">
        <v>29.6</v>
      </c>
      <c r="M156">
        <v>56.3</v>
      </c>
      <c r="AD156" s="115"/>
      <c r="AE156" s="115"/>
      <c r="AF156" s="113">
        <v>69.7</v>
      </c>
      <c r="AG156" s="115" t="s">
        <v>3</v>
      </c>
      <c r="AH156" s="113">
        <f t="shared" si="3"/>
        <v>100</v>
      </c>
      <c r="AI156" s="111" t="s">
        <v>863</v>
      </c>
      <c r="AM156" s="113"/>
    </row>
    <row r="157" spans="1:39" s="109" customFormat="1" x14ac:dyDescent="0.25">
      <c r="A157" s="165"/>
      <c r="B157" s="114" t="s">
        <v>832</v>
      </c>
      <c r="D157" s="109">
        <v>14.1</v>
      </c>
      <c r="J157" s="109">
        <v>14.8</v>
      </c>
      <c r="K157" s="109">
        <v>14.8</v>
      </c>
      <c r="M157" s="109">
        <v>56.3</v>
      </c>
      <c r="AF157" s="114">
        <v>44.5</v>
      </c>
      <c r="AG157" s="115" t="s">
        <v>3</v>
      </c>
      <c r="AH157" s="114">
        <f t="shared" si="3"/>
        <v>100</v>
      </c>
      <c r="AI157" s="112" t="s">
        <v>863</v>
      </c>
      <c r="AL157" s="116"/>
      <c r="AM157" s="116"/>
    </row>
    <row r="158" spans="1:39" ht="13.5" customHeight="1" x14ac:dyDescent="0.25">
      <c r="A158" s="150" t="s">
        <v>812</v>
      </c>
      <c r="B158" s="113" t="s">
        <v>804</v>
      </c>
      <c r="C158">
        <v>3.84</v>
      </c>
      <c r="D158">
        <v>15.96</v>
      </c>
      <c r="E158">
        <v>5.73</v>
      </c>
      <c r="K158">
        <v>12.65</v>
      </c>
      <c r="M158">
        <v>60.09</v>
      </c>
      <c r="Q158">
        <v>1.72</v>
      </c>
      <c r="AF158" s="113">
        <v>50</v>
      </c>
      <c r="AG158" s="115" t="s">
        <v>3</v>
      </c>
      <c r="AH158">
        <f t="shared" si="3"/>
        <v>99.990000000000009</v>
      </c>
      <c r="AI158" s="111" t="s">
        <v>868</v>
      </c>
      <c r="AJ158" t="s">
        <v>814</v>
      </c>
      <c r="AL158" s="115" t="s">
        <v>510</v>
      </c>
      <c r="AM158" s="115" t="s">
        <v>813</v>
      </c>
    </row>
    <row r="159" spans="1:39" x14ac:dyDescent="0.25">
      <c r="A159" s="151"/>
      <c r="B159" s="113" t="s">
        <v>805</v>
      </c>
      <c r="D159">
        <v>15.37</v>
      </c>
      <c r="E159">
        <v>5.52</v>
      </c>
      <c r="K159">
        <v>12.18</v>
      </c>
      <c r="M159">
        <v>65.28</v>
      </c>
      <c r="Q159">
        <v>1.66</v>
      </c>
      <c r="AF159" s="113">
        <v>64</v>
      </c>
      <c r="AG159" s="115" t="s">
        <v>3</v>
      </c>
      <c r="AH159">
        <f t="shared" si="3"/>
        <v>100.00999999999999</v>
      </c>
      <c r="AI159" s="111" t="s">
        <v>868</v>
      </c>
      <c r="AM159" s="111" t="s">
        <v>815</v>
      </c>
    </row>
    <row r="160" spans="1:39" x14ac:dyDescent="0.25">
      <c r="A160" s="151"/>
      <c r="B160" s="113" t="s">
        <v>806</v>
      </c>
      <c r="C160">
        <v>11.98</v>
      </c>
      <c r="D160">
        <v>17.21</v>
      </c>
      <c r="E160">
        <v>6.18</v>
      </c>
      <c r="K160">
        <v>13.64</v>
      </c>
      <c r="M160">
        <v>49.13</v>
      </c>
      <c r="Q160">
        <v>1.85</v>
      </c>
      <c r="AF160" s="113">
        <v>23</v>
      </c>
      <c r="AG160" s="115" t="s">
        <v>3</v>
      </c>
      <c r="AH160">
        <f t="shared" si="3"/>
        <v>99.990000000000009</v>
      </c>
      <c r="AI160" s="111" t="s">
        <v>868</v>
      </c>
    </row>
    <row r="161" spans="1:39" x14ac:dyDescent="0.25">
      <c r="A161" s="151"/>
      <c r="B161" s="113" t="s">
        <v>807</v>
      </c>
      <c r="C161">
        <v>21.51</v>
      </c>
      <c r="D161">
        <v>18.68</v>
      </c>
      <c r="E161">
        <v>6.71</v>
      </c>
      <c r="K161">
        <v>14.8</v>
      </c>
      <c r="M161">
        <v>36.29</v>
      </c>
      <c r="Q161">
        <v>2.0099999999999998</v>
      </c>
      <c r="AF161" s="113">
        <v>7</v>
      </c>
      <c r="AG161" s="115" t="s">
        <v>3</v>
      </c>
      <c r="AH161">
        <f t="shared" si="3"/>
        <v>100.00000000000001</v>
      </c>
      <c r="AI161" s="111" t="s">
        <v>868</v>
      </c>
    </row>
    <row r="162" spans="1:39" x14ac:dyDescent="0.25">
      <c r="A162" s="151"/>
      <c r="B162" s="113" t="s">
        <v>808</v>
      </c>
      <c r="D162">
        <v>15.96</v>
      </c>
      <c r="E162">
        <v>5.73</v>
      </c>
      <c r="K162">
        <v>8.81</v>
      </c>
      <c r="M162">
        <v>67.78</v>
      </c>
      <c r="Q162">
        <v>1.72</v>
      </c>
      <c r="AF162" s="113">
        <v>56</v>
      </c>
      <c r="AG162" s="115" t="s">
        <v>3</v>
      </c>
      <c r="AH162">
        <f t="shared" si="3"/>
        <v>100</v>
      </c>
      <c r="AI162" s="111" t="s">
        <v>868</v>
      </c>
    </row>
    <row r="163" spans="1:39" x14ac:dyDescent="0.25">
      <c r="A163" s="151"/>
      <c r="B163" s="113" t="s">
        <v>809</v>
      </c>
      <c r="C163">
        <v>11.11</v>
      </c>
      <c r="D163">
        <v>15.96</v>
      </c>
      <c r="E163">
        <v>5.73</v>
      </c>
      <c r="K163">
        <v>19.920000000000002</v>
      </c>
      <c r="M163">
        <v>45.56</v>
      </c>
      <c r="Q163">
        <v>1.72</v>
      </c>
      <c r="AF163" s="113">
        <v>37</v>
      </c>
      <c r="AG163" s="115" t="s">
        <v>3</v>
      </c>
      <c r="AH163">
        <f t="shared" si="3"/>
        <v>100</v>
      </c>
      <c r="AI163" s="111" t="s">
        <v>868</v>
      </c>
    </row>
    <row r="164" spans="1:39" x14ac:dyDescent="0.25">
      <c r="A164" s="151"/>
      <c r="B164" s="113" t="s">
        <v>810</v>
      </c>
      <c r="C164">
        <v>18.38</v>
      </c>
      <c r="D164">
        <v>15.96</v>
      </c>
      <c r="E164">
        <v>5.73</v>
      </c>
      <c r="K164">
        <v>27.19</v>
      </c>
      <c r="M164">
        <v>31.01</v>
      </c>
      <c r="Q164">
        <v>1.72</v>
      </c>
      <c r="AF164" s="113">
        <v>13</v>
      </c>
      <c r="AG164" s="115" t="s">
        <v>3</v>
      </c>
      <c r="AH164">
        <f t="shared" si="3"/>
        <v>99.990000000000009</v>
      </c>
      <c r="AI164" s="111" t="s">
        <v>868</v>
      </c>
    </row>
    <row r="165" spans="1:39" s="109" customFormat="1" x14ac:dyDescent="0.25">
      <c r="A165" s="152"/>
      <c r="B165" s="114" t="s">
        <v>811</v>
      </c>
      <c r="C165" s="109">
        <v>23</v>
      </c>
      <c r="D165" s="109">
        <v>15.96</v>
      </c>
      <c r="E165" s="109">
        <v>5.73</v>
      </c>
      <c r="K165" s="109">
        <v>31.81</v>
      </c>
      <c r="M165" s="109">
        <v>21.77</v>
      </c>
      <c r="Q165" s="109">
        <v>1.72</v>
      </c>
      <c r="AF165" s="114">
        <v>3</v>
      </c>
      <c r="AG165" s="116" t="s">
        <v>3</v>
      </c>
      <c r="AH165" s="109">
        <f t="shared" si="3"/>
        <v>99.99</v>
      </c>
      <c r="AI165" s="112" t="s">
        <v>868</v>
      </c>
      <c r="AL165" s="116"/>
      <c r="AM165" s="116"/>
    </row>
    <row r="166" spans="1:39" ht="15.75" customHeight="1" x14ac:dyDescent="0.25">
      <c r="A166" s="150" t="s">
        <v>816</v>
      </c>
      <c r="B166" s="113" t="s">
        <v>817</v>
      </c>
      <c r="D166">
        <v>10</v>
      </c>
      <c r="K166">
        <v>20</v>
      </c>
      <c r="M166">
        <v>70</v>
      </c>
      <c r="AF166" s="113">
        <v>95.4</v>
      </c>
      <c r="AG166" s="115" t="s">
        <v>3</v>
      </c>
      <c r="AH166">
        <f t="shared" si="3"/>
        <v>100</v>
      </c>
      <c r="AI166" s="111" t="s">
        <v>868</v>
      </c>
      <c r="AJ166" t="s">
        <v>827</v>
      </c>
      <c r="AL166" s="115" t="s">
        <v>510</v>
      </c>
      <c r="AM166" s="111" t="s">
        <v>828</v>
      </c>
    </row>
    <row r="167" spans="1:39" x14ac:dyDescent="0.25">
      <c r="A167" s="151"/>
      <c r="B167" s="113" t="s">
        <v>818</v>
      </c>
      <c r="D167">
        <v>17.5</v>
      </c>
      <c r="K167">
        <v>20</v>
      </c>
      <c r="M167">
        <v>62.5</v>
      </c>
      <c r="AF167" s="113">
        <v>87.9</v>
      </c>
      <c r="AG167" s="115" t="s">
        <v>3</v>
      </c>
      <c r="AH167">
        <f t="shared" si="3"/>
        <v>100</v>
      </c>
      <c r="AI167" s="111" t="s">
        <v>868</v>
      </c>
    </row>
    <row r="168" spans="1:39" x14ac:dyDescent="0.25">
      <c r="A168" s="151"/>
      <c r="B168" s="113" t="s">
        <v>819</v>
      </c>
      <c r="D168">
        <v>25</v>
      </c>
      <c r="K168">
        <v>20</v>
      </c>
      <c r="M168">
        <v>55</v>
      </c>
      <c r="AF168" s="113">
        <v>53.1</v>
      </c>
      <c r="AG168" s="115" t="s">
        <v>3</v>
      </c>
      <c r="AH168">
        <f t="shared" si="3"/>
        <v>100</v>
      </c>
      <c r="AI168" s="111" t="s">
        <v>868</v>
      </c>
    </row>
    <row r="169" spans="1:39" x14ac:dyDescent="0.25">
      <c r="A169" s="151"/>
      <c r="B169" s="113" t="s">
        <v>820</v>
      </c>
      <c r="D169">
        <v>32.5</v>
      </c>
      <c r="K169">
        <v>20</v>
      </c>
      <c r="M169">
        <v>47.5</v>
      </c>
      <c r="AF169" s="113">
        <v>18.2</v>
      </c>
      <c r="AG169" s="115" t="s">
        <v>3</v>
      </c>
      <c r="AH169">
        <f t="shared" si="3"/>
        <v>100</v>
      </c>
      <c r="AI169" s="111" t="s">
        <v>868</v>
      </c>
    </row>
    <row r="170" spans="1:39" x14ac:dyDescent="0.25">
      <c r="A170" s="151"/>
      <c r="B170" s="113" t="s">
        <v>821</v>
      </c>
      <c r="D170">
        <v>40</v>
      </c>
      <c r="K170">
        <v>20</v>
      </c>
      <c r="M170">
        <v>40</v>
      </c>
      <c r="AF170" s="113">
        <v>20.2</v>
      </c>
      <c r="AG170" s="115" t="s">
        <v>3</v>
      </c>
      <c r="AH170">
        <f t="shared" si="3"/>
        <v>100</v>
      </c>
      <c r="AI170" s="111" t="s">
        <v>868</v>
      </c>
    </row>
    <row r="171" spans="1:39" x14ac:dyDescent="0.25">
      <c r="A171" s="151"/>
      <c r="B171" s="113" t="s">
        <v>822</v>
      </c>
      <c r="D171">
        <v>20</v>
      </c>
      <c r="K171">
        <v>5</v>
      </c>
      <c r="M171">
        <v>75</v>
      </c>
      <c r="AF171" s="113">
        <v>15.2</v>
      </c>
      <c r="AG171" s="115" t="s">
        <v>3</v>
      </c>
      <c r="AH171">
        <f t="shared" si="3"/>
        <v>100</v>
      </c>
      <c r="AI171" s="111" t="s">
        <v>868</v>
      </c>
    </row>
    <row r="172" spans="1:39" x14ac:dyDescent="0.25">
      <c r="A172" s="151"/>
      <c r="B172" s="113" t="s">
        <v>823</v>
      </c>
      <c r="D172">
        <v>20</v>
      </c>
      <c r="K172">
        <v>10</v>
      </c>
      <c r="M172">
        <v>70</v>
      </c>
      <c r="AF172" s="113">
        <v>21.2</v>
      </c>
      <c r="AG172" s="115" t="s">
        <v>3</v>
      </c>
      <c r="AH172">
        <f t="shared" si="3"/>
        <v>100</v>
      </c>
      <c r="AI172" s="111" t="s">
        <v>868</v>
      </c>
    </row>
    <row r="173" spans="1:39" x14ac:dyDescent="0.25">
      <c r="A173" s="151"/>
      <c r="B173" s="113" t="s">
        <v>824</v>
      </c>
      <c r="D173">
        <v>20</v>
      </c>
      <c r="K173">
        <v>15</v>
      </c>
      <c r="M173">
        <v>65</v>
      </c>
      <c r="AF173" s="113">
        <v>55.3</v>
      </c>
      <c r="AG173" s="115" t="s">
        <v>3</v>
      </c>
      <c r="AH173">
        <f t="shared" si="3"/>
        <v>100</v>
      </c>
      <c r="AI173" s="111" t="s">
        <v>868</v>
      </c>
    </row>
    <row r="174" spans="1:39" x14ac:dyDescent="0.25">
      <c r="A174" s="151"/>
      <c r="B174" s="113" t="s">
        <v>825</v>
      </c>
      <c r="D174">
        <v>20</v>
      </c>
      <c r="K174">
        <v>20</v>
      </c>
      <c r="M174">
        <v>60</v>
      </c>
      <c r="AF174" s="113">
        <v>80.5</v>
      </c>
      <c r="AG174" s="115" t="s">
        <v>3</v>
      </c>
      <c r="AH174">
        <f t="shared" si="3"/>
        <v>100</v>
      </c>
      <c r="AI174" s="111" t="s">
        <v>868</v>
      </c>
    </row>
    <row r="175" spans="1:39" s="109" customFormat="1" x14ac:dyDescent="0.25">
      <c r="A175" s="152"/>
      <c r="B175" s="114" t="s">
        <v>826</v>
      </c>
      <c r="D175" s="109">
        <v>20</v>
      </c>
      <c r="K175" s="109">
        <v>25</v>
      </c>
      <c r="M175" s="109">
        <v>55</v>
      </c>
      <c r="AF175" s="114">
        <v>92.1</v>
      </c>
      <c r="AG175" s="114" t="s">
        <v>3</v>
      </c>
      <c r="AH175" s="109">
        <f t="shared" si="3"/>
        <v>100</v>
      </c>
      <c r="AI175" s="112" t="s">
        <v>868</v>
      </c>
      <c r="AL175" s="116"/>
      <c r="AM175" s="116"/>
    </row>
    <row r="176" spans="1:39" ht="15" customHeight="1" x14ac:dyDescent="0.25">
      <c r="A176" s="150" t="s">
        <v>846</v>
      </c>
      <c r="B176" s="113" t="s">
        <v>837</v>
      </c>
      <c r="D176">
        <v>77</v>
      </c>
      <c r="K176">
        <v>22.7</v>
      </c>
      <c r="P176">
        <v>0</v>
      </c>
      <c r="AE176">
        <v>0.3</v>
      </c>
      <c r="AF176" s="113">
        <v>46.82</v>
      </c>
      <c r="AG176" s="115" t="s">
        <v>842</v>
      </c>
      <c r="AH176">
        <f>SUM(C176:AE176)</f>
        <v>100</v>
      </c>
      <c r="AI176" s="111" t="s">
        <v>868</v>
      </c>
      <c r="AJ176" t="s">
        <v>844</v>
      </c>
      <c r="AL176" s="115" t="s">
        <v>510</v>
      </c>
      <c r="AM176" s="115" t="s">
        <v>843</v>
      </c>
    </row>
    <row r="177" spans="1:41" x14ac:dyDescent="0.25">
      <c r="A177" s="151"/>
      <c r="B177" s="113" t="s">
        <v>838</v>
      </c>
      <c r="D177">
        <v>72</v>
      </c>
      <c r="K177">
        <v>22.7</v>
      </c>
      <c r="P177">
        <v>5</v>
      </c>
      <c r="AE177">
        <v>0.3</v>
      </c>
      <c r="AF177" s="113">
        <v>46.83</v>
      </c>
      <c r="AG177" s="115" t="s">
        <v>842</v>
      </c>
      <c r="AH177">
        <f t="shared" ref="AH177:AH194" si="19">SUM(C177:AE177)</f>
        <v>100</v>
      </c>
      <c r="AI177" s="111" t="s">
        <v>868</v>
      </c>
      <c r="AM177" s="111" t="s">
        <v>845</v>
      </c>
    </row>
    <row r="178" spans="1:41" x14ac:dyDescent="0.25">
      <c r="A178" s="151"/>
      <c r="B178" s="113" t="s">
        <v>839</v>
      </c>
      <c r="D178">
        <v>67</v>
      </c>
      <c r="K178">
        <v>22.7</v>
      </c>
      <c r="P178">
        <v>10</v>
      </c>
      <c r="AE178">
        <v>0.3</v>
      </c>
      <c r="AF178" s="113">
        <v>46.44</v>
      </c>
      <c r="AG178" s="115" t="s">
        <v>842</v>
      </c>
      <c r="AH178">
        <f t="shared" si="19"/>
        <v>100</v>
      </c>
      <c r="AI178" s="111" t="s">
        <v>868</v>
      </c>
    </row>
    <row r="179" spans="1:41" x14ac:dyDescent="0.25">
      <c r="A179" s="151"/>
      <c r="B179" s="113" t="s">
        <v>840</v>
      </c>
      <c r="D179">
        <v>62</v>
      </c>
      <c r="K179">
        <v>22.7</v>
      </c>
      <c r="P179">
        <v>15</v>
      </c>
      <c r="AE179">
        <v>0.3</v>
      </c>
      <c r="AF179" s="113">
        <v>45.7</v>
      </c>
      <c r="AG179" s="115" t="s">
        <v>842</v>
      </c>
      <c r="AH179">
        <f t="shared" si="19"/>
        <v>100</v>
      </c>
      <c r="AI179" s="111" t="s">
        <v>868</v>
      </c>
    </row>
    <row r="180" spans="1:41" s="109" customFormat="1" x14ac:dyDescent="0.25">
      <c r="A180" s="152"/>
      <c r="B180" s="114" t="s">
        <v>841</v>
      </c>
      <c r="D180" s="109">
        <v>57</v>
      </c>
      <c r="K180" s="109">
        <v>22.7</v>
      </c>
      <c r="P180" s="109">
        <v>20</v>
      </c>
      <c r="AE180" s="116">
        <v>0.3</v>
      </c>
      <c r="AF180" s="114">
        <v>45.03</v>
      </c>
      <c r="AG180" s="114" t="s">
        <v>842</v>
      </c>
      <c r="AH180" s="114">
        <f t="shared" si="19"/>
        <v>100</v>
      </c>
      <c r="AI180" s="112" t="s">
        <v>868</v>
      </c>
      <c r="AL180" s="116"/>
      <c r="AM180" s="116"/>
    </row>
    <row r="181" spans="1:41" s="109" customFormat="1" ht="14.25" customHeight="1" x14ac:dyDescent="0.25">
      <c r="A181" s="150" t="s">
        <v>852</v>
      </c>
      <c r="B181" s="113" t="s">
        <v>82</v>
      </c>
      <c r="C181" s="111"/>
      <c r="D181">
        <v>10</v>
      </c>
      <c r="E181"/>
      <c r="F181"/>
      <c r="G181"/>
      <c r="H181"/>
      <c r="I181">
        <v>16</v>
      </c>
      <c r="J181"/>
      <c r="K181"/>
      <c r="L181"/>
      <c r="M181">
        <v>74</v>
      </c>
      <c r="N181"/>
      <c r="O181"/>
      <c r="P181"/>
      <c r="Q181"/>
      <c r="R181"/>
      <c r="S181"/>
      <c r="T181"/>
      <c r="U181"/>
      <c r="V181"/>
      <c r="W181"/>
      <c r="X181"/>
      <c r="Y181"/>
      <c r="Z181"/>
      <c r="AA181"/>
      <c r="AB181"/>
      <c r="AC181"/>
      <c r="AD181"/>
      <c r="AE181"/>
      <c r="AF181" s="113">
        <v>57</v>
      </c>
      <c r="AG181" s="115" t="s">
        <v>3</v>
      </c>
      <c r="AH181">
        <f t="shared" si="19"/>
        <v>100</v>
      </c>
      <c r="AI181" s="111" t="s">
        <v>867</v>
      </c>
      <c r="AJ181" t="s">
        <v>847</v>
      </c>
      <c r="AK181"/>
      <c r="AL181" s="115" t="s">
        <v>510</v>
      </c>
      <c r="AM181" s="115"/>
      <c r="AN181"/>
      <c r="AO181"/>
    </row>
    <row r="182" spans="1:41" x14ac:dyDescent="0.25">
      <c r="A182" s="151"/>
      <c r="B182" s="113" t="s">
        <v>83</v>
      </c>
      <c r="D182">
        <v>10</v>
      </c>
      <c r="K182">
        <v>16</v>
      </c>
      <c r="M182">
        <v>74</v>
      </c>
      <c r="AF182" s="113">
        <v>88</v>
      </c>
      <c r="AG182" s="115" t="s">
        <v>3</v>
      </c>
      <c r="AH182">
        <f t="shared" si="19"/>
        <v>100</v>
      </c>
      <c r="AI182" s="111" t="s">
        <v>867</v>
      </c>
      <c r="AM182" s="113"/>
      <c r="AN182" s="111"/>
    </row>
    <row r="183" spans="1:41" x14ac:dyDescent="0.25">
      <c r="A183" s="151"/>
      <c r="B183" s="113" t="s">
        <v>293</v>
      </c>
      <c r="D183">
        <v>10</v>
      </c>
      <c r="H183">
        <v>16</v>
      </c>
      <c r="M183">
        <v>74</v>
      </c>
      <c r="AF183" s="113">
        <v>92</v>
      </c>
      <c r="AG183" s="115" t="s">
        <v>3</v>
      </c>
      <c r="AH183">
        <f t="shared" si="19"/>
        <v>100</v>
      </c>
      <c r="AI183" s="111" t="s">
        <v>867</v>
      </c>
    </row>
    <row r="184" spans="1:41" x14ac:dyDescent="0.25">
      <c r="A184" s="151"/>
      <c r="B184" s="113" t="s">
        <v>849</v>
      </c>
      <c r="D184">
        <v>10</v>
      </c>
      <c r="M184">
        <v>74</v>
      </c>
      <c r="Z184">
        <v>16</v>
      </c>
      <c r="AF184" s="113">
        <v>93</v>
      </c>
      <c r="AG184" s="115" t="s">
        <v>3</v>
      </c>
      <c r="AH184">
        <f t="shared" si="19"/>
        <v>100</v>
      </c>
      <c r="AI184" s="111" t="s">
        <v>867</v>
      </c>
    </row>
    <row r="185" spans="1:41" x14ac:dyDescent="0.25">
      <c r="A185" s="151"/>
      <c r="B185" s="113" t="s">
        <v>850</v>
      </c>
      <c r="D185">
        <v>10</v>
      </c>
      <c r="M185">
        <v>74</v>
      </c>
      <c r="T185">
        <v>16</v>
      </c>
      <c r="AF185" s="113">
        <v>97</v>
      </c>
      <c r="AG185" s="115" t="s">
        <v>3</v>
      </c>
      <c r="AH185">
        <f t="shared" si="19"/>
        <v>100</v>
      </c>
      <c r="AI185" s="111" t="s">
        <v>867</v>
      </c>
    </row>
    <row r="186" spans="1:41" x14ac:dyDescent="0.25">
      <c r="A186" s="151"/>
      <c r="B186" s="113" t="s">
        <v>848</v>
      </c>
      <c r="D186">
        <v>10</v>
      </c>
      <c r="I186">
        <v>8</v>
      </c>
      <c r="K186">
        <v>8</v>
      </c>
      <c r="M186">
        <v>74</v>
      </c>
      <c r="AF186" s="113">
        <v>70</v>
      </c>
      <c r="AG186" s="115" t="s">
        <v>3</v>
      </c>
      <c r="AH186">
        <f t="shared" si="19"/>
        <v>100</v>
      </c>
      <c r="AI186" s="111" t="s">
        <v>867</v>
      </c>
    </row>
    <row r="187" spans="1:41" s="109" customFormat="1" x14ac:dyDescent="0.25">
      <c r="A187" s="152"/>
      <c r="B187" s="114" t="s">
        <v>851</v>
      </c>
      <c r="D187" s="109">
        <v>10</v>
      </c>
      <c r="M187" s="109">
        <v>74</v>
      </c>
      <c r="T187" s="109">
        <v>8</v>
      </c>
      <c r="Z187" s="109">
        <v>8</v>
      </c>
      <c r="AF187" s="114">
        <v>97</v>
      </c>
      <c r="AG187" s="116" t="s">
        <v>3</v>
      </c>
      <c r="AH187" s="109">
        <f t="shared" si="19"/>
        <v>100</v>
      </c>
      <c r="AI187" s="111" t="s">
        <v>867</v>
      </c>
      <c r="AL187" s="116"/>
      <c r="AM187" s="116"/>
    </row>
    <row r="188" spans="1:41" x14ac:dyDescent="0.25">
      <c r="A188" s="150" t="s">
        <v>862</v>
      </c>
      <c r="B188" s="113" t="s">
        <v>853</v>
      </c>
      <c r="C188">
        <v>7.7</v>
      </c>
      <c r="D188">
        <v>14.9</v>
      </c>
      <c r="K188">
        <v>26.1</v>
      </c>
      <c r="M188">
        <v>51.3</v>
      </c>
      <c r="AF188" s="113">
        <v>57</v>
      </c>
      <c r="AG188" s="115" t="s">
        <v>3</v>
      </c>
      <c r="AH188">
        <f t="shared" si="19"/>
        <v>100</v>
      </c>
      <c r="AI188" s="111" t="s">
        <v>861</v>
      </c>
      <c r="AJ188" t="s">
        <v>860</v>
      </c>
      <c r="AL188" s="115" t="s">
        <v>510</v>
      </c>
    </row>
    <row r="189" spans="1:41" x14ac:dyDescent="0.25">
      <c r="A189" s="151"/>
      <c r="B189" s="113" t="s">
        <v>854</v>
      </c>
      <c r="C189">
        <v>7.7</v>
      </c>
      <c r="D189">
        <v>14.9</v>
      </c>
      <c r="J189">
        <v>7.5</v>
      </c>
      <c r="K189">
        <v>18.7</v>
      </c>
      <c r="M189">
        <v>51.2</v>
      </c>
      <c r="AF189" s="113">
        <v>37</v>
      </c>
      <c r="AG189" s="115" t="s">
        <v>3</v>
      </c>
      <c r="AH189">
        <f t="shared" si="19"/>
        <v>100</v>
      </c>
      <c r="AI189" s="111" t="s">
        <v>861</v>
      </c>
    </row>
    <row r="190" spans="1:41" x14ac:dyDescent="0.25">
      <c r="A190" s="151"/>
      <c r="B190" s="113" t="s">
        <v>855</v>
      </c>
      <c r="C190">
        <v>7.7</v>
      </c>
      <c r="D190">
        <v>14.9</v>
      </c>
      <c r="J190">
        <v>13.1</v>
      </c>
      <c r="K190">
        <v>13.1</v>
      </c>
      <c r="M190">
        <v>51.2</v>
      </c>
      <c r="AF190" s="113">
        <v>24</v>
      </c>
      <c r="AG190" s="115" t="s">
        <v>3</v>
      </c>
      <c r="AH190">
        <f t="shared" si="19"/>
        <v>100</v>
      </c>
      <c r="AI190" s="111" t="s">
        <v>861</v>
      </c>
    </row>
    <row r="191" spans="1:41" x14ac:dyDescent="0.25">
      <c r="A191" s="151"/>
      <c r="B191" s="113" t="s">
        <v>856</v>
      </c>
      <c r="C191">
        <v>7.7</v>
      </c>
      <c r="D191">
        <v>14.9</v>
      </c>
      <c r="J191">
        <v>18.7</v>
      </c>
      <c r="K191">
        <v>7.5</v>
      </c>
      <c r="M191">
        <v>51.2</v>
      </c>
      <c r="AF191" s="113">
        <v>7</v>
      </c>
      <c r="AG191" s="115" t="s">
        <v>3</v>
      </c>
      <c r="AH191">
        <f t="shared" si="19"/>
        <v>100</v>
      </c>
      <c r="AI191" s="111" t="s">
        <v>861</v>
      </c>
    </row>
    <row r="192" spans="1:41" x14ac:dyDescent="0.25">
      <c r="A192" s="151"/>
      <c r="B192" s="113" t="s">
        <v>857</v>
      </c>
      <c r="C192">
        <v>12.4</v>
      </c>
      <c r="D192">
        <v>24.2</v>
      </c>
      <c r="J192">
        <v>12.1</v>
      </c>
      <c r="M192">
        <v>51.3</v>
      </c>
      <c r="AF192" s="113">
        <v>2</v>
      </c>
      <c r="AG192" s="115" t="s">
        <v>3</v>
      </c>
      <c r="AH192">
        <f t="shared" si="19"/>
        <v>100</v>
      </c>
      <c r="AI192" s="111" t="s">
        <v>861</v>
      </c>
    </row>
    <row r="193" spans="1:39" x14ac:dyDescent="0.25">
      <c r="A193" s="151"/>
      <c r="B193" s="113" t="s">
        <v>858</v>
      </c>
      <c r="C193">
        <v>7.7</v>
      </c>
      <c r="D193">
        <v>14.9</v>
      </c>
      <c r="E193">
        <v>7.5</v>
      </c>
      <c r="K193">
        <v>18.7</v>
      </c>
      <c r="M193">
        <v>51.2</v>
      </c>
      <c r="AF193" s="113">
        <v>46</v>
      </c>
      <c r="AG193" s="115" t="s">
        <v>3</v>
      </c>
      <c r="AH193">
        <f t="shared" si="19"/>
        <v>100</v>
      </c>
      <c r="AI193" s="111" t="s">
        <v>861</v>
      </c>
    </row>
    <row r="194" spans="1:39" s="109" customFormat="1" x14ac:dyDescent="0.25">
      <c r="A194" s="152"/>
      <c r="B194" s="114" t="s">
        <v>859</v>
      </c>
      <c r="J194" s="109">
        <v>9.6999999999999993</v>
      </c>
      <c r="K194" s="109">
        <v>24.2</v>
      </c>
      <c r="M194" s="109">
        <v>66.099999999999994</v>
      </c>
      <c r="AF194" s="114">
        <v>0</v>
      </c>
      <c r="AG194" s="116" t="s">
        <v>3</v>
      </c>
      <c r="AH194" s="109">
        <f t="shared" si="19"/>
        <v>100</v>
      </c>
      <c r="AI194" s="111" t="s">
        <v>861</v>
      </c>
      <c r="AL194" s="116"/>
      <c r="AM194" s="116"/>
    </row>
  </sheetData>
  <mergeCells count="25">
    <mergeCell ref="A181:A187"/>
    <mergeCell ref="A188:A194"/>
    <mergeCell ref="AM43:AM68"/>
    <mergeCell ref="A102:A139"/>
    <mergeCell ref="A140:A149"/>
    <mergeCell ref="A158:A165"/>
    <mergeCell ref="A176:A180"/>
    <mergeCell ref="A166:A175"/>
    <mergeCell ref="A150:A157"/>
    <mergeCell ref="C1:AD1"/>
    <mergeCell ref="A97:A101"/>
    <mergeCell ref="AM69:AM71"/>
    <mergeCell ref="A69:A71"/>
    <mergeCell ref="A72:A96"/>
    <mergeCell ref="AI1:AL1"/>
    <mergeCell ref="A3:A6"/>
    <mergeCell ref="A1:A2"/>
    <mergeCell ref="B1:B2"/>
    <mergeCell ref="AF1:AG1"/>
    <mergeCell ref="AH1:AH2"/>
    <mergeCell ref="AM28:AM42"/>
    <mergeCell ref="AM7:AM27"/>
    <mergeCell ref="A28:A42"/>
    <mergeCell ref="A43:A68"/>
    <mergeCell ref="A7:A27"/>
  </mergeCells>
  <pageMargins left="0.7" right="0.7" top="0.75" bottom="0.75" header="0.3" footer="0.3"/>
  <pageSetup orientation="portrait" r:id="rId1"/>
  <ignoredErrors>
    <ignoredError sqref="AH6 AH3:AH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6269-672B-4A70-9471-42A3541FD2A7}">
  <dimension ref="A1:X44"/>
  <sheetViews>
    <sheetView tabSelected="1" topLeftCell="A18" zoomScale="85" zoomScaleNormal="85" workbookViewId="0">
      <selection activeCell="Q36" sqref="Q36"/>
    </sheetView>
  </sheetViews>
  <sheetFormatPr defaultRowHeight="15" x14ac:dyDescent="0.25"/>
  <cols>
    <col min="1" max="1" width="25.28515625" customWidth="1"/>
    <col min="2" max="2" width="12.5703125" customWidth="1"/>
  </cols>
  <sheetData>
    <row r="1" spans="1:22" s="3" customFormat="1" ht="16.5" x14ac:dyDescent="0.25">
      <c r="C1" s="3" t="s">
        <v>198</v>
      </c>
      <c r="D1" s="3" t="s">
        <v>199</v>
      </c>
      <c r="E1" s="3" t="s">
        <v>200</v>
      </c>
      <c r="F1" s="3" t="s">
        <v>282</v>
      </c>
      <c r="G1" s="3" t="s">
        <v>195</v>
      </c>
      <c r="I1" s="3" t="s">
        <v>209</v>
      </c>
      <c r="J1" s="3" t="s">
        <v>282</v>
      </c>
      <c r="K1" s="3" t="s">
        <v>198</v>
      </c>
      <c r="L1" s="3" t="s">
        <v>74</v>
      </c>
      <c r="M1" s="3" t="s">
        <v>2</v>
      </c>
      <c r="N1" s="3" t="s">
        <v>752</v>
      </c>
      <c r="O1" s="3" t="s">
        <v>401</v>
      </c>
      <c r="P1" s="3" t="s">
        <v>750</v>
      </c>
      <c r="Q1" s="3" t="s">
        <v>869</v>
      </c>
    </row>
    <row r="2" spans="1:22" s="3" customFormat="1" x14ac:dyDescent="0.25">
      <c r="B2" s="3" t="s">
        <v>476</v>
      </c>
      <c r="C2" s="3">
        <v>69.617000000000004</v>
      </c>
      <c r="D2" s="3">
        <v>60.082999999999998</v>
      </c>
      <c r="E2" s="3">
        <v>61.978999999999999</v>
      </c>
      <c r="F2" s="3">
        <v>101.9622</v>
      </c>
      <c r="G2" s="3">
        <v>71.843999999999994</v>
      </c>
      <c r="I2" s="27">
        <v>60.082999999999998</v>
      </c>
      <c r="J2" s="3">
        <v>101.9622</v>
      </c>
      <c r="K2" s="3">
        <v>69.617000000000004</v>
      </c>
      <c r="L2" s="27">
        <v>40.304000000000002</v>
      </c>
      <c r="M2" s="3">
        <v>56.077000000000005</v>
      </c>
      <c r="N2" s="3">
        <v>103.6194</v>
      </c>
      <c r="O2" s="27">
        <v>81.378999999999991</v>
      </c>
      <c r="P2" s="3">
        <v>150.7088</v>
      </c>
      <c r="Q2" s="3">
        <v>91.52</v>
      </c>
      <c r="R2" s="27"/>
      <c r="T2" s="27"/>
      <c r="V2" s="27"/>
    </row>
    <row r="3" spans="1:22" s="3" customFormat="1" x14ac:dyDescent="0.25"/>
    <row r="4" spans="1:22" x14ac:dyDescent="0.25">
      <c r="A4" s="119" t="s">
        <v>628</v>
      </c>
      <c r="B4" s="119" t="s">
        <v>473</v>
      </c>
      <c r="C4" s="119"/>
      <c r="D4" s="119"/>
      <c r="E4" s="119"/>
      <c r="F4" s="119"/>
      <c r="G4" s="119"/>
      <c r="H4" s="119"/>
      <c r="I4" s="119"/>
      <c r="J4" s="119"/>
      <c r="K4" s="119"/>
      <c r="L4" s="119"/>
      <c r="M4" s="119"/>
      <c r="N4" s="120"/>
    </row>
    <row r="5" spans="1:22" ht="22.5" customHeight="1" x14ac:dyDescent="0.25">
      <c r="A5" s="157" t="s">
        <v>627</v>
      </c>
      <c r="B5" t="s">
        <v>629</v>
      </c>
      <c r="C5" t="s">
        <v>211</v>
      </c>
      <c r="D5" t="s">
        <v>209</v>
      </c>
      <c r="E5" t="s">
        <v>210</v>
      </c>
      <c r="F5" t="s">
        <v>282</v>
      </c>
      <c r="G5" t="s">
        <v>40</v>
      </c>
      <c r="H5" t="s">
        <v>197</v>
      </c>
      <c r="I5" t="s">
        <v>211</v>
      </c>
      <c r="J5" t="s">
        <v>209</v>
      </c>
      <c r="K5" t="s">
        <v>210</v>
      </c>
      <c r="L5" t="s">
        <v>282</v>
      </c>
      <c r="N5" s="115" t="s">
        <v>40</v>
      </c>
    </row>
    <row r="6" spans="1:22" x14ac:dyDescent="0.25">
      <c r="A6" s="157"/>
      <c r="B6" s="3" t="s">
        <v>631</v>
      </c>
      <c r="C6">
        <v>0</v>
      </c>
      <c r="D6">
        <v>42.3</v>
      </c>
      <c r="E6">
        <v>21.8</v>
      </c>
      <c r="F6">
        <v>35.9</v>
      </c>
      <c r="G6">
        <f>SUM(C6:F6)</f>
        <v>100</v>
      </c>
      <c r="H6" s="3" t="s">
        <v>631</v>
      </c>
      <c r="I6" cm="1">
        <f t="array" ref="I6">C6/C$2/SUMPRODUCT(1/($C$2:$F$2),$C6:$F6)*100</f>
        <v>0</v>
      </c>
      <c r="J6" cm="1">
        <f t="array" ref="J6">D6/D$2/SUMPRODUCT(1/($C$2:$F$2),$C6:$F6)*100</f>
        <v>50.007202253546353</v>
      </c>
      <c r="K6" cm="1">
        <f t="array" ref="K6">E6/E$2/SUMPRODUCT(1/($C$2:$F$2),$C6:$F6)*100</f>
        <v>24.983640870731978</v>
      </c>
      <c r="L6" cm="1">
        <f t="array" ref="L6">F6/F$2/SUMPRODUCT(1/($C$2:$F$2),$C6:$F6)*100</f>
        <v>25.009156875721651</v>
      </c>
      <c r="N6" s="115">
        <f>SUM(I6:L6)</f>
        <v>99.999999999999972</v>
      </c>
    </row>
    <row r="7" spans="1:22" x14ac:dyDescent="0.25">
      <c r="A7" s="157"/>
      <c r="B7" s="3" t="s">
        <v>630</v>
      </c>
      <c r="C7">
        <v>6.3</v>
      </c>
      <c r="D7">
        <v>43.5</v>
      </c>
      <c r="E7">
        <v>22.5</v>
      </c>
      <c r="F7">
        <v>27.7</v>
      </c>
      <c r="G7">
        <f t="shared" ref="G7:G26" si="0">SUM(C7:F7)</f>
        <v>100</v>
      </c>
      <c r="H7" s="3" t="s">
        <v>630</v>
      </c>
      <c r="I7" cm="1">
        <f t="array" ref="I7">C7/C$2/SUMPRODUCT(1/($C$2:$F$2),$C7:$F7)*100</f>
        <v>6.2445361911932844</v>
      </c>
      <c r="J7" cm="1">
        <f t="array" ref="J7">D7/D$2/SUMPRODUCT(1/($C$2:$F$2),$C7:$F7)*100</f>
        <v>49.958868028777594</v>
      </c>
      <c r="K7" cm="1">
        <f t="array" ref="K7">E7/E$2/SUMPRODUCT(1/($C$2:$F$2),$C7:$F7)*100</f>
        <v>25.050297913250741</v>
      </c>
      <c r="L7" cm="1">
        <f t="array" ref="L7">F7/F$2/SUMPRODUCT(1/($C$2:$F$2),$C7:$F7)*100</f>
        <v>18.746297866778377</v>
      </c>
      <c r="N7" s="115">
        <f>SUM(I7:L7)</f>
        <v>100</v>
      </c>
    </row>
    <row r="8" spans="1:22" x14ac:dyDescent="0.25">
      <c r="A8" s="157"/>
      <c r="B8" s="3" t="s">
        <v>632</v>
      </c>
      <c r="C8">
        <v>13</v>
      </c>
      <c r="D8">
        <v>44.9</v>
      </c>
      <c r="E8">
        <v>23.1</v>
      </c>
      <c r="F8">
        <v>19</v>
      </c>
      <c r="G8">
        <f t="shared" si="0"/>
        <v>100</v>
      </c>
      <c r="H8" s="3" t="s">
        <v>632</v>
      </c>
      <c r="I8" cm="1">
        <f t="array" ref="I8">C8/C$2/SUMPRODUCT(1/($C$2:$F$2),$C8:$F8)*100</f>
        <v>12.50671401941584</v>
      </c>
      <c r="J8" cm="1">
        <f t="array" ref="J8">D8/D$2/SUMPRODUCT(1/($C$2:$F$2),$C8:$F8)*100</f>
        <v>50.05067087201973</v>
      </c>
      <c r="K8" cm="1">
        <f t="array" ref="K8">E8/E$2/SUMPRODUCT(1/($C$2:$F$2),$C8:$F8)*100</f>
        <v>24.962184360771627</v>
      </c>
      <c r="L8" cm="1">
        <f t="array" ref="L8">F8/F$2/SUMPRODUCT(1/($C$2:$F$2),$C8:$F8)*100</f>
        <v>12.480430747792795</v>
      </c>
      <c r="N8" s="115">
        <f>SUM(I8:L8)</f>
        <v>99.999999999999986</v>
      </c>
    </row>
    <row r="9" spans="1:22" x14ac:dyDescent="0.25">
      <c r="A9" s="157"/>
      <c r="B9" s="3" t="s">
        <v>633</v>
      </c>
      <c r="C9">
        <v>20.100000000000001</v>
      </c>
      <c r="D9">
        <v>46.2</v>
      </c>
      <c r="E9">
        <v>23.9</v>
      </c>
      <c r="F9">
        <v>9.8000000000000007</v>
      </c>
      <c r="G9">
        <f t="shared" si="0"/>
        <v>100.00000000000001</v>
      </c>
      <c r="H9" s="3" t="s">
        <v>633</v>
      </c>
      <c r="I9" cm="1">
        <f t="array" ref="I9">C9/C$2/SUMPRODUCT(1/($C$2:$F$2),$C9:$F9)*100</f>
        <v>18.755680246611622</v>
      </c>
      <c r="J9" cm="1">
        <f t="array" ref="J9">D9/D$2/SUMPRODUCT(1/($C$2:$F$2),$C9:$F9)*100</f>
        <v>49.950798292751657</v>
      </c>
      <c r="K9" cm="1">
        <f t="array" ref="K9">E9/E$2/SUMPRODUCT(1/($C$2:$F$2),$C9:$F9)*100</f>
        <v>25.049865776482179</v>
      </c>
      <c r="L9" cm="1">
        <f t="array" ref="L9">F9/F$2/SUMPRODUCT(1/($C$2:$F$2),$C9:$F9)*100</f>
        <v>6.2436556841545459</v>
      </c>
      <c r="N9" s="115">
        <f t="shared" ref="N9:N26" si="1">SUM(I9:L9)</f>
        <v>100</v>
      </c>
    </row>
    <row r="10" spans="1:22" x14ac:dyDescent="0.25">
      <c r="A10" s="157"/>
      <c r="B10" s="3" t="s">
        <v>634</v>
      </c>
      <c r="C10">
        <v>27.7</v>
      </c>
      <c r="D10">
        <v>47.7</v>
      </c>
      <c r="E10">
        <v>24.6</v>
      </c>
      <c r="F10">
        <v>0</v>
      </c>
      <c r="G10">
        <f t="shared" si="0"/>
        <v>100</v>
      </c>
      <c r="H10" s="3" t="s">
        <v>634</v>
      </c>
      <c r="I10" cm="1">
        <f t="array" ref="I10">C10/C$2/SUMPRODUCT(1/($C$2:$F$2),$C10:$F10)*100</f>
        <v>25.045061312491836</v>
      </c>
      <c r="J10" cm="1">
        <f t="array" ref="J10">D10/D$2/SUMPRODUCT(1/($C$2:$F$2),$C10:$F10)*100</f>
        <v>49.971732240188196</v>
      </c>
      <c r="K10" cm="1">
        <f t="array" ref="K10">E10/E$2/SUMPRODUCT(1/($C$2:$F$2),$C10:$F10)*100</f>
        <v>24.983206447319969</v>
      </c>
      <c r="L10" cm="1">
        <f t="array" ref="L10">F10/F$2/SUMPRODUCT(1/($C$2:$F$2),$C10:$F10)*100</f>
        <v>0</v>
      </c>
      <c r="N10" s="115">
        <f t="shared" si="1"/>
        <v>100</v>
      </c>
    </row>
    <row r="11" spans="1:22" x14ac:dyDescent="0.25">
      <c r="A11" s="157"/>
      <c r="B11" s="3" t="s">
        <v>635</v>
      </c>
      <c r="C11">
        <v>0</v>
      </c>
      <c r="D11">
        <v>42.8</v>
      </c>
      <c r="E11">
        <v>21.6</v>
      </c>
      <c r="F11">
        <v>35.6</v>
      </c>
      <c r="G11">
        <f t="shared" si="0"/>
        <v>100</v>
      </c>
      <c r="H11" s="3" t="s">
        <v>635</v>
      </c>
      <c r="I11" cm="1">
        <f t="array" ref="I11">C11/C$2/SUMPRODUCT(1/($C$2:$F$2),$C11:$F11)*100</f>
        <v>0</v>
      </c>
      <c r="J11" cm="1">
        <f t="array" ref="J11">D11/D$2/SUMPRODUCT(1/($C$2:$F$2),$C11:$F11)*100</f>
        <v>50.521055322553622</v>
      </c>
      <c r="K11" cm="1">
        <f t="array" ref="K11">E11/E$2/SUMPRODUCT(1/($C$2:$F$2),$C11:$F11)*100</f>
        <v>24.716640474250092</v>
      </c>
      <c r="L11" cm="1">
        <f t="array" ref="L11">F11/F$2/SUMPRODUCT(1/($C$2:$F$2),$C11:$F11)*100</f>
        <v>24.76230420319629</v>
      </c>
      <c r="N11" s="115">
        <f t="shared" si="1"/>
        <v>100</v>
      </c>
    </row>
    <row r="12" spans="1:22" x14ac:dyDescent="0.25">
      <c r="A12" s="157"/>
      <c r="B12" s="3" t="s">
        <v>636</v>
      </c>
      <c r="C12">
        <v>6.3</v>
      </c>
      <c r="D12">
        <v>44</v>
      </c>
      <c r="E12">
        <v>22.3</v>
      </c>
      <c r="F12">
        <v>27.5</v>
      </c>
      <c r="G12">
        <f t="shared" si="0"/>
        <v>100.1</v>
      </c>
      <c r="H12" s="3" t="s">
        <v>636</v>
      </c>
      <c r="I12" cm="1">
        <f t="array" ref="I12">C12/C$2/SUMPRODUCT(1/($C$2:$F$2),$C12:$F12)*100</f>
        <v>6.2310634968347349</v>
      </c>
      <c r="J12" cm="1">
        <f t="array" ref="J12">D12/D$2/SUMPRODUCT(1/($C$2:$F$2),$C12:$F12)*100</f>
        <v>50.42408184076136</v>
      </c>
      <c r="K12" cm="1">
        <f t="array" ref="K12">E12/E$2/SUMPRODUCT(1/($C$2:$F$2),$C12:$F12)*100</f>
        <v>24.77406256225267</v>
      </c>
      <c r="L12" cm="1">
        <f t="array" ref="L12">F12/F$2/SUMPRODUCT(1/($C$2:$F$2),$C12:$F12)*100</f>
        <v>18.570792100151237</v>
      </c>
      <c r="N12" s="115">
        <f t="shared" si="1"/>
        <v>100</v>
      </c>
    </row>
    <row r="13" spans="1:22" x14ac:dyDescent="0.25">
      <c r="A13" s="157"/>
      <c r="B13" s="3" t="s">
        <v>637</v>
      </c>
      <c r="C13">
        <v>12.9</v>
      </c>
      <c r="D13">
        <v>45.3</v>
      </c>
      <c r="E13">
        <v>22.9</v>
      </c>
      <c r="F13">
        <v>18.899999999999999</v>
      </c>
      <c r="G13">
        <f t="shared" si="0"/>
        <v>100</v>
      </c>
      <c r="H13" s="3" t="s">
        <v>637</v>
      </c>
      <c r="I13" cm="1">
        <f t="array" ref="I13">C13/C$2/SUMPRODUCT(1/($C$2:$F$2),$C13:$F13)*100</f>
        <v>12.402091112265845</v>
      </c>
      <c r="J13" cm="1">
        <f t="array" ref="J13">D13/D$2/SUMPRODUCT(1/($C$2:$F$2),$C13:$F13)*100</f>
        <v>50.462307343583355</v>
      </c>
      <c r="K13" cm="1">
        <f t="array" ref="K13">E13/E$2/SUMPRODUCT(1/($C$2:$F$2),$C13:$F13)*100</f>
        <v>24.729277561559417</v>
      </c>
      <c r="L13" cm="1">
        <f t="array" ref="L13">F13/F$2/SUMPRODUCT(1/($C$2:$F$2),$C13:$F13)*100</f>
        <v>12.406323982591386</v>
      </c>
      <c r="N13" s="115">
        <f t="shared" si="1"/>
        <v>100</v>
      </c>
    </row>
    <row r="14" spans="1:22" x14ac:dyDescent="0.25">
      <c r="A14" s="157"/>
      <c r="B14" s="3" t="s">
        <v>638</v>
      </c>
      <c r="C14">
        <v>19.899999999999999</v>
      </c>
      <c r="D14">
        <v>46.7</v>
      </c>
      <c r="E14">
        <v>23.6</v>
      </c>
      <c r="F14">
        <v>9.6999999999999993</v>
      </c>
      <c r="G14">
        <f t="shared" si="0"/>
        <v>99.899999999999991</v>
      </c>
      <c r="H14" s="3" t="s">
        <v>638</v>
      </c>
      <c r="I14" cm="1">
        <f t="array" ref="I14">C14/C$2/SUMPRODUCT(1/($C$2:$F$2),$C14:$F14)*100</f>
        <v>18.573546692004221</v>
      </c>
      <c r="J14" cm="1">
        <f t="array" ref="J14">D14/D$2/SUMPRODUCT(1/($C$2:$F$2),$C14:$F14)*100</f>
        <v>50.503600524027149</v>
      </c>
      <c r="K14" cm="1">
        <f t="array" ref="K14">E14/E$2/SUMPRODUCT(1/($C$2:$F$2),$C14:$F14)*100</f>
        <v>24.741413517636822</v>
      </c>
      <c r="L14" cm="1">
        <f t="array" ref="L14">F14/F$2/SUMPRODUCT(1/($C$2:$F$2),$C14:$F14)*100</f>
        <v>6.1814392663318163</v>
      </c>
      <c r="N14" s="115">
        <f t="shared" si="1"/>
        <v>100.00000000000001</v>
      </c>
    </row>
    <row r="15" spans="1:22" x14ac:dyDescent="0.25">
      <c r="A15" s="157"/>
      <c r="B15" s="3" t="s">
        <v>639</v>
      </c>
      <c r="C15">
        <v>27.4</v>
      </c>
      <c r="D15">
        <v>48.2</v>
      </c>
      <c r="E15">
        <v>24.4</v>
      </c>
      <c r="F15">
        <v>0</v>
      </c>
      <c r="G15">
        <f t="shared" si="0"/>
        <v>100</v>
      </c>
      <c r="H15" s="3" t="s">
        <v>639</v>
      </c>
      <c r="I15" cm="1">
        <f t="array" ref="I15">C15/C$2/SUMPRODUCT(1/($C$2:$F$2),$C15:$F15)*100</f>
        <v>24.761570303108396</v>
      </c>
      <c r="J15" cm="1">
        <f t="array" ref="J15">D15/D$2/SUMPRODUCT(1/($C$2:$F$2),$C15:$F15)*100</f>
        <v>50.470586709036802</v>
      </c>
      <c r="K15" cm="1">
        <f t="array" ref="K15">E15/E$2/SUMPRODUCT(1/($C$2:$F$2),$C15:$F15)*100</f>
        <v>24.767842987854809</v>
      </c>
      <c r="L15" cm="1">
        <f t="array" ref="L15">F15/F$2/SUMPRODUCT(1/($C$2:$F$2),$C15:$F15)*100</f>
        <v>0</v>
      </c>
      <c r="N15" s="115">
        <f t="shared" si="1"/>
        <v>100</v>
      </c>
    </row>
    <row r="16" spans="1:22" x14ac:dyDescent="0.25">
      <c r="A16" s="157"/>
      <c r="B16" s="3" t="s">
        <v>640</v>
      </c>
      <c r="C16">
        <v>0</v>
      </c>
      <c r="D16">
        <v>68.7</v>
      </c>
      <c r="E16">
        <v>11.8</v>
      </c>
      <c r="F16">
        <v>19.399999999999999</v>
      </c>
      <c r="G16">
        <f t="shared" si="0"/>
        <v>99.9</v>
      </c>
      <c r="H16" s="3" t="s">
        <v>640</v>
      </c>
      <c r="I16" cm="1">
        <f t="array" ref="I16">C16/C$2/SUMPRODUCT(1/($C$2:$F$2),$C16:$F16)*100</f>
        <v>0</v>
      </c>
      <c r="J16" cm="1">
        <f t="array" ref="J16">D16/D$2/SUMPRODUCT(1/($C$2:$F$2),$C16:$F16)*100</f>
        <v>75.023904788084124</v>
      </c>
      <c r="K16" cm="1">
        <f t="array" ref="K16">E16/E$2/SUMPRODUCT(1/($C$2:$F$2),$C16:$F16)*100</f>
        <v>12.492000096457758</v>
      </c>
      <c r="L16" cm="1">
        <f t="array" ref="L16">F16/F$2/SUMPRODUCT(1/($C$2:$F$2),$C16:$F16)*100</f>
        <v>12.484095115458118</v>
      </c>
      <c r="N16" s="115">
        <f t="shared" si="1"/>
        <v>100</v>
      </c>
    </row>
    <row r="17" spans="1:24" x14ac:dyDescent="0.25">
      <c r="A17" s="157"/>
      <c r="B17" s="3" t="s">
        <v>650</v>
      </c>
      <c r="C17">
        <v>1.3</v>
      </c>
      <c r="D17">
        <v>69.2</v>
      </c>
      <c r="E17">
        <v>11.9</v>
      </c>
      <c r="F17">
        <v>17.600000000000001</v>
      </c>
      <c r="G17">
        <f t="shared" si="0"/>
        <v>100</v>
      </c>
      <c r="H17" s="3" t="s">
        <v>650</v>
      </c>
      <c r="I17" cm="1">
        <f t="array" ref="I17">C17/C$2/SUMPRODUCT(1/($C$2:$F$2),$C17:$F17)*100</f>
        <v>1.216499608348347</v>
      </c>
      <c r="J17" cm="1">
        <f t="array" ref="J17">D17/D$2/SUMPRODUCT(1/($C$2:$F$2),$C17:$F17)*100</f>
        <v>75.030598490288085</v>
      </c>
      <c r="K17" cm="1">
        <f t="array" ref="K17">E17/E$2/SUMPRODUCT(1/($C$2:$F$2),$C17:$F17)*100</f>
        <v>12.507955343301191</v>
      </c>
      <c r="L17" cm="1">
        <f t="array" ref="L17">F17/F$2/SUMPRODUCT(1/($C$2:$F$2),$C17:$F17)*100</f>
        <v>11.244946558062386</v>
      </c>
      <c r="N17" s="115">
        <f t="shared" si="1"/>
        <v>100</v>
      </c>
    </row>
    <row r="18" spans="1:24" x14ac:dyDescent="0.25">
      <c r="A18" s="157"/>
      <c r="B18" s="3" t="s">
        <v>641</v>
      </c>
      <c r="C18">
        <v>3.4</v>
      </c>
      <c r="D18">
        <v>69.8</v>
      </c>
      <c r="E18">
        <v>12</v>
      </c>
      <c r="F18">
        <v>14.8</v>
      </c>
      <c r="G18">
        <f t="shared" si="0"/>
        <v>100</v>
      </c>
      <c r="H18" s="3" t="s">
        <v>641</v>
      </c>
      <c r="I18" cm="1">
        <f t="array" ref="I18">C18/C$2/SUMPRODUCT(1/($C$2:$F$2),$C18:$F18)*100</f>
        <v>3.1522414850163534</v>
      </c>
      <c r="J18" cm="1">
        <f t="array" ref="J18">D18/D$2/SUMPRODUCT(1/($C$2:$F$2),$C18:$F18)*100</f>
        <v>74.982459378616269</v>
      </c>
      <c r="K18" cm="1">
        <f t="array" ref="K18">E18/E$2/SUMPRODUCT(1/($C$2:$F$2),$C18:$F18)*100</f>
        <v>12.496619564447359</v>
      </c>
      <c r="L18" cm="1">
        <f t="array" ref="L18">F18/F$2/SUMPRODUCT(1/($C$2:$F$2),$C18:$F18)*100</f>
        <v>9.3686795719200084</v>
      </c>
      <c r="N18" s="115">
        <f t="shared" si="1"/>
        <v>99.999999999999986</v>
      </c>
    </row>
    <row r="19" spans="1:24" x14ac:dyDescent="0.25">
      <c r="A19" s="157"/>
      <c r="B19" s="3" t="s">
        <v>642</v>
      </c>
      <c r="C19">
        <v>6.9</v>
      </c>
      <c r="D19">
        <v>70.900000000000006</v>
      </c>
      <c r="E19">
        <v>12.2</v>
      </c>
      <c r="F19">
        <v>10</v>
      </c>
      <c r="G19">
        <f t="shared" si="0"/>
        <v>100.00000000000001</v>
      </c>
      <c r="H19" s="3" t="s">
        <v>642</v>
      </c>
      <c r="I19" cm="1">
        <f t="array" ref="I19">C19/C$2/SUMPRODUCT(1/($C$2:$F$2),$C19:$F19)*100</f>
        <v>6.2966750295847893</v>
      </c>
      <c r="J19" cm="1">
        <f t="array" ref="J19">D19/D$2/SUMPRODUCT(1/($C$2:$F$2),$C19:$F19)*100</f>
        <v>74.967343123180669</v>
      </c>
      <c r="K19" cm="1">
        <f t="array" ref="K19">E19/E$2/SUMPRODUCT(1/($C$2:$F$2),$C19:$F19)*100</f>
        <v>12.505260972036043</v>
      </c>
      <c r="L19" cm="1">
        <f t="array" ref="L19">F19/F$2/SUMPRODUCT(1/($C$2:$F$2),$C19:$F19)*100</f>
        <v>6.2307208751985099</v>
      </c>
      <c r="N19" s="115">
        <f t="shared" si="1"/>
        <v>100.00000000000001</v>
      </c>
    </row>
    <row r="20" spans="1:24" x14ac:dyDescent="0.25">
      <c r="A20" s="157"/>
      <c r="B20" s="3" t="s">
        <v>643</v>
      </c>
      <c r="C20">
        <v>10.4</v>
      </c>
      <c r="D20">
        <v>72.099999999999994</v>
      </c>
      <c r="E20">
        <v>12.4</v>
      </c>
      <c r="F20">
        <v>5.0999999999999996</v>
      </c>
      <c r="G20">
        <f t="shared" si="0"/>
        <v>100</v>
      </c>
      <c r="H20" s="3" t="s">
        <v>643</v>
      </c>
      <c r="I20" cm="1">
        <f t="array" ref="I20">C20/C$2/SUMPRODUCT(1/($C$2:$F$2),$C20:$F20)*100</f>
        <v>9.3398251044425074</v>
      </c>
      <c r="J20" cm="1">
        <f t="array" ref="J20">D20/D$2/SUMPRODUCT(1/($C$2:$F$2),$C20:$F20)*100</f>
        <v>75.024716721579594</v>
      </c>
      <c r="K20" cm="1">
        <f t="array" ref="K20">E20/E$2/SUMPRODUCT(1/($C$2:$F$2),$C20:$F20)*100</f>
        <v>12.508286760388565</v>
      </c>
      <c r="L20" cm="1">
        <f t="array" ref="L20">F20/F$2/SUMPRODUCT(1/($C$2:$F$2),$C20:$F20)*100</f>
        <v>3.1271714135893456</v>
      </c>
      <c r="N20" s="115">
        <f t="shared" si="1"/>
        <v>100.00000000000001</v>
      </c>
    </row>
    <row r="21" spans="1:24" x14ac:dyDescent="0.25">
      <c r="A21" s="157"/>
      <c r="B21" s="3" t="s">
        <v>644</v>
      </c>
      <c r="C21">
        <v>14.2</v>
      </c>
      <c r="D21">
        <v>73.3</v>
      </c>
      <c r="E21">
        <v>12.6</v>
      </c>
      <c r="F21">
        <v>0</v>
      </c>
      <c r="G21">
        <f t="shared" si="0"/>
        <v>100.1</v>
      </c>
      <c r="H21" s="3" t="s">
        <v>644</v>
      </c>
      <c r="I21" cm="1">
        <f t="array" ref="I21">C21/C$2/SUMPRODUCT(1/($C$2:$F$2),$C21:$F21)*100</f>
        <v>12.534863172053779</v>
      </c>
      <c r="J21" cm="1">
        <f t="array" ref="J21">D21/D$2/SUMPRODUCT(1/($C$2:$F$2),$C21:$F21)*100</f>
        <v>74.97197004308596</v>
      </c>
      <c r="K21" cm="1">
        <f t="array" ref="K21">E21/E$2/SUMPRODUCT(1/($C$2:$F$2),$C21:$F21)*100</f>
        <v>12.49316678486027</v>
      </c>
      <c r="L21" cm="1">
        <f t="array" ref="L21">F21/F$2/SUMPRODUCT(1/($C$2:$F$2),$C21:$F21)*100</f>
        <v>0</v>
      </c>
      <c r="N21" s="115">
        <f t="shared" si="1"/>
        <v>100</v>
      </c>
    </row>
    <row r="22" spans="1:24" x14ac:dyDescent="0.25">
      <c r="A22" s="157"/>
      <c r="B22" s="3" t="s">
        <v>645</v>
      </c>
      <c r="C22">
        <v>0</v>
      </c>
      <c r="D22">
        <v>69.2</v>
      </c>
      <c r="E22">
        <v>11.7</v>
      </c>
      <c r="F22">
        <v>19.2</v>
      </c>
      <c r="G22">
        <f t="shared" si="0"/>
        <v>100.10000000000001</v>
      </c>
      <c r="H22" s="3" t="s">
        <v>645</v>
      </c>
      <c r="I22" cm="1">
        <f t="array" ref="I22">C22/C$2/SUMPRODUCT(1/($C$2:$F$2),$C22:$F22)*100</f>
        <v>0</v>
      </c>
      <c r="J22" cm="1">
        <f t="array" ref="J22">D22/D$2/SUMPRODUCT(1/($C$2:$F$2),$C22:$F22)*100</f>
        <v>75.335291682965732</v>
      </c>
      <c r="K22" cm="1">
        <f t="array" ref="K22">E22/E$2/SUMPRODUCT(1/($C$2:$F$2),$C22:$F22)*100</f>
        <v>12.347677724329726</v>
      </c>
      <c r="L22" cm="1">
        <f t="array" ref="L22">F22/F$2/SUMPRODUCT(1/($C$2:$F$2),$C22:$F22)*100</f>
        <v>12.317030592704532</v>
      </c>
      <c r="N22" s="115">
        <f t="shared" si="1"/>
        <v>99.999999999999986</v>
      </c>
    </row>
    <row r="23" spans="1:24" x14ac:dyDescent="0.25">
      <c r="A23" s="157"/>
      <c r="B23" s="3" t="s">
        <v>646</v>
      </c>
      <c r="C23">
        <v>3.4</v>
      </c>
      <c r="D23">
        <v>69.900000000000006</v>
      </c>
      <c r="E23">
        <v>11.9</v>
      </c>
      <c r="F23">
        <v>14.8</v>
      </c>
      <c r="G23">
        <f t="shared" si="0"/>
        <v>100.00000000000001</v>
      </c>
      <c r="H23" s="3" t="s">
        <v>646</v>
      </c>
      <c r="I23" cm="1">
        <f t="array" ref="I23">C23/C$2/SUMPRODUCT(1/($C$2:$F$2),$C23:$F23)*100</f>
        <v>3.1521378984982884</v>
      </c>
      <c r="J23" cm="1">
        <f t="array" ref="J23">D23/D$2/SUMPRODUCT(1/($C$2:$F$2),$C23:$F23)*100</f>
        <v>75.087416559910267</v>
      </c>
      <c r="K23" cm="1">
        <f t="array" ref="K23">E23/E$2/SUMPRODUCT(1/($C$2:$F$2),$C23:$F23)*100</f>
        <v>12.392073835962888</v>
      </c>
      <c r="L23" cm="1">
        <f t="array" ref="L23">F23/F$2/SUMPRODUCT(1/($C$2:$F$2),$C23:$F23)*100</f>
        <v>9.3683717056285669</v>
      </c>
      <c r="N23" s="115">
        <f t="shared" si="1"/>
        <v>100</v>
      </c>
    </row>
    <row r="24" spans="1:24" x14ac:dyDescent="0.25">
      <c r="A24" s="157"/>
      <c r="B24" s="3" t="s">
        <v>647</v>
      </c>
      <c r="C24">
        <v>6.9</v>
      </c>
      <c r="D24">
        <v>71</v>
      </c>
      <c r="E24">
        <v>12.1</v>
      </c>
      <c r="F24">
        <v>10</v>
      </c>
      <c r="G24">
        <f t="shared" si="0"/>
        <v>100</v>
      </c>
      <c r="H24" s="3" t="s">
        <v>647</v>
      </c>
      <c r="I24" cm="1">
        <f t="array" ref="I24">C24/C$2/SUMPRODUCT(1/($C$2:$F$2),$C24:$F24)*100</f>
        <v>6.2964713643580277</v>
      </c>
      <c r="J24" cm="1">
        <f t="array" ref="J24">D24/D$2/SUMPRODUCT(1/($C$2:$F$2),$C24:$F24)*100</f>
        <v>75.070651625272021</v>
      </c>
      <c r="K24" cm="1">
        <f t="array" ref="K24">E24/E$2/SUMPRODUCT(1/($C$2:$F$2),$C24:$F24)*100</f>
        <v>12.402357667118679</v>
      </c>
      <c r="L24" cm="1">
        <f t="array" ref="L24">F24/F$2/SUMPRODUCT(1/($C$2:$F$2),$C24:$F24)*100</f>
        <v>6.2305193432512578</v>
      </c>
      <c r="N24" s="115">
        <f t="shared" si="1"/>
        <v>99.999999999999986</v>
      </c>
    </row>
    <row r="25" spans="1:24" x14ac:dyDescent="0.25">
      <c r="A25" s="157"/>
      <c r="B25" s="3" t="s">
        <v>648</v>
      </c>
      <c r="C25">
        <v>10.5</v>
      </c>
      <c r="D25">
        <v>72.099999999999994</v>
      </c>
      <c r="E25">
        <v>12.3</v>
      </c>
      <c r="F25">
        <v>5.0999999999999996</v>
      </c>
      <c r="G25">
        <f t="shared" si="0"/>
        <v>99.999999999999986</v>
      </c>
      <c r="H25" s="3" t="s">
        <v>648</v>
      </c>
      <c r="I25" cm="1">
        <f t="array" ref="I25">C25/C$2/SUMPRODUCT(1/($C$2:$F$2),$C25:$F25)*100</f>
        <v>9.4306748332810475</v>
      </c>
      <c r="J25" cm="1">
        <f t="array" ref="J25">D25/D$2/SUMPRODUCT(1/($C$2:$F$2),$C25:$F25)*100</f>
        <v>75.033020828363277</v>
      </c>
      <c r="K25" cm="1">
        <f t="array" ref="K25">E25/E$2/SUMPRODUCT(1/($C$2:$F$2),$C25:$F25)*100</f>
        <v>12.408786793964593</v>
      </c>
      <c r="L25" cm="1">
        <f t="array" ref="L25">F25/F$2/SUMPRODUCT(1/($C$2:$F$2),$C25:$F25)*100</f>
        <v>3.1275175443910883</v>
      </c>
      <c r="N25" s="115">
        <f t="shared" si="1"/>
        <v>100</v>
      </c>
    </row>
    <row r="26" spans="1:24" x14ac:dyDescent="0.25">
      <c r="A26" s="158"/>
      <c r="B26" s="8" t="s">
        <v>649</v>
      </c>
      <c r="C26" s="109">
        <v>13.9</v>
      </c>
      <c r="D26" s="109">
        <v>73.599999999999994</v>
      </c>
      <c r="E26" s="109">
        <v>12.4</v>
      </c>
      <c r="F26" s="109">
        <v>0</v>
      </c>
      <c r="G26" s="109">
        <f t="shared" si="0"/>
        <v>99.9</v>
      </c>
      <c r="H26" s="8" t="s">
        <v>649</v>
      </c>
      <c r="I26" s="109" cm="1">
        <f t="array" ref="I26">C26/C$2/SUMPRODUCT(1/($C$2:$F$2),$C26:$F26)*100</f>
        <v>12.289248038575185</v>
      </c>
      <c r="J26" s="109" cm="1">
        <f t="array" ref="J26">D26/D$2/SUMPRODUCT(1/($C$2:$F$2),$C26:$F26)*100</f>
        <v>75.396644641135595</v>
      </c>
      <c r="K26" s="109" cm="1">
        <f t="array" ref="K26">E26/E$2/SUMPRODUCT(1/($C$2:$F$2),$C26:$F26)*100</f>
        <v>12.314107320289223</v>
      </c>
      <c r="L26" s="109" cm="1">
        <f t="array" ref="L26">F26/F$2/SUMPRODUCT(1/($C$2:$F$2),$C26:$F26)*100</f>
        <v>0</v>
      </c>
      <c r="M26" s="109"/>
      <c r="N26" s="116">
        <f t="shared" si="1"/>
        <v>100</v>
      </c>
    </row>
    <row r="28" spans="1:24" x14ac:dyDescent="0.25">
      <c r="A28" s="119" t="s">
        <v>749</v>
      </c>
      <c r="B28" s="5" t="s">
        <v>196</v>
      </c>
      <c r="C28" s="119" t="s">
        <v>209</v>
      </c>
      <c r="D28" s="119" t="s">
        <v>282</v>
      </c>
      <c r="E28" s="119" t="s">
        <v>211</v>
      </c>
      <c r="F28" s="119" t="s">
        <v>74</v>
      </c>
      <c r="G28" s="119" t="s">
        <v>2</v>
      </c>
      <c r="H28" s="5" t="s">
        <v>218</v>
      </c>
      <c r="I28" s="119" t="s">
        <v>401</v>
      </c>
      <c r="J28" s="119" t="s">
        <v>750</v>
      </c>
      <c r="K28" s="119" t="s">
        <v>869</v>
      </c>
      <c r="L28" s="119" t="s">
        <v>201</v>
      </c>
      <c r="M28" s="119"/>
      <c r="N28" s="119" t="s">
        <v>197</v>
      </c>
      <c r="O28" s="119" t="s">
        <v>209</v>
      </c>
      <c r="P28" s="119" t="s">
        <v>282</v>
      </c>
      <c r="Q28" s="119" t="s">
        <v>211</v>
      </c>
      <c r="R28" s="119" t="s">
        <v>74</v>
      </c>
      <c r="S28" s="119" t="s">
        <v>2</v>
      </c>
      <c r="T28" s="5" t="s">
        <v>218</v>
      </c>
      <c r="U28" s="119" t="s">
        <v>401</v>
      </c>
      <c r="V28" s="119" t="s">
        <v>750</v>
      </c>
      <c r="W28" s="119" t="s">
        <v>869</v>
      </c>
      <c r="X28" s="120" t="s">
        <v>201</v>
      </c>
    </row>
    <row r="29" spans="1:24" x14ac:dyDescent="0.25">
      <c r="A29" s="157" t="s">
        <v>755</v>
      </c>
      <c r="B29" s="3" t="s">
        <v>744</v>
      </c>
      <c r="C29">
        <v>58.2</v>
      </c>
      <c r="D29">
        <v>21.8</v>
      </c>
      <c r="E29">
        <v>0</v>
      </c>
      <c r="F29">
        <v>4.7</v>
      </c>
      <c r="G29">
        <v>5.8</v>
      </c>
      <c r="H29">
        <v>8</v>
      </c>
      <c r="I29">
        <v>0.85</v>
      </c>
      <c r="J29">
        <v>0.2</v>
      </c>
      <c r="K29">
        <v>0.45</v>
      </c>
      <c r="L29">
        <f>SUM(C29:K29)</f>
        <v>100</v>
      </c>
      <c r="N29" s="3" t="s">
        <v>744</v>
      </c>
      <c r="O29" cm="1">
        <f t="array" ref="O29">C29/I$2/(SUMPRODUCT(1/$I$2:$Q$2,$C29:$K29))*100</f>
        <v>64.732594153692759</v>
      </c>
      <c r="P29" cm="1">
        <f t="array" ref="P29">D29/J$2/(SUMPRODUCT(1/$I$2:$Q$2,$C29:$K29))*100</f>
        <v>14.287917450941176</v>
      </c>
      <c r="Q29" cm="1">
        <f t="array" ref="Q29">E29/K$2/(SUMPRODUCT(1/$I$2:$Q$2,$C29:$K29))*100</f>
        <v>0</v>
      </c>
      <c r="R29" cm="1">
        <f t="array" ref="R29">F29/L$2/(SUMPRODUCT(1/$I$2:$Q$2,$C29:$K29))*100</f>
        <v>7.7929402078229142</v>
      </c>
      <c r="S29" cm="1">
        <f t="array" ref="S29">G29/M$2/(SUMPRODUCT(1/$I$2:$Q$2,$C29:$K29))*100</f>
        <v>6.911858809597855</v>
      </c>
      <c r="T29" cm="1">
        <f t="array" ref="T29">H29/N$2/(SUMPRODUCT(1/$I$2:$Q$2,$C29:$K29))*100</f>
        <v>5.1594160468528827</v>
      </c>
      <c r="U29" cm="1">
        <f t="array" ref="U29">I29/O$2/(SUMPRODUCT(1/$I$2:$Q$2,$C29:$K29))*100</f>
        <v>0.6980044849661422</v>
      </c>
      <c r="V29" cm="1">
        <f t="array" ref="V29">J29/P$2/(SUMPRODUCT(1/$I$2:$Q$2,$C29:$K29))*100</f>
        <v>8.8683539900335548E-2</v>
      </c>
      <c r="W29" cm="1">
        <f t="array" ref="W29">K29/Q$2/(SUMPRODUCT(1/$I$2:$Q$2,$C29:$K29))*100</f>
        <v>0.32858530622592114</v>
      </c>
      <c r="X29" s="115">
        <f>SUM(O29:W29)</f>
        <v>99.999999999999986</v>
      </c>
    </row>
    <row r="30" spans="1:24" x14ac:dyDescent="0.25">
      <c r="A30" s="157"/>
      <c r="B30" s="3" t="s">
        <v>745</v>
      </c>
      <c r="C30">
        <v>58.2</v>
      </c>
      <c r="D30">
        <v>19.8</v>
      </c>
      <c r="E30">
        <v>2</v>
      </c>
      <c r="F30">
        <v>4.7</v>
      </c>
      <c r="G30">
        <v>5.8</v>
      </c>
      <c r="H30">
        <v>8</v>
      </c>
      <c r="I30">
        <v>0.85</v>
      </c>
      <c r="J30">
        <v>0.2</v>
      </c>
      <c r="K30">
        <v>0.45</v>
      </c>
      <c r="L30">
        <f>SUM(C30:K30)</f>
        <v>100</v>
      </c>
      <c r="N30" s="3" t="s">
        <v>745</v>
      </c>
      <c r="O30" cm="1">
        <f t="array" ref="O30">C30/I$2/(SUMPRODUCT(1/$I$2:$Q$2,$C30:$K30))*100</f>
        <v>64.340741284400778</v>
      </c>
      <c r="P30" cm="1">
        <f t="array" ref="P30">D30/J$2/(SUMPRODUCT(1/$I$2:$Q$2,$C30:$K30))*100</f>
        <v>12.898543646010104</v>
      </c>
      <c r="Q30" cm="1">
        <f t="array" ref="Q30">E30/K$2/(SUMPRODUCT(1/$I$2:$Q$2,$C30:$K30))*100</f>
        <v>1.908224098495638</v>
      </c>
      <c r="R30" cm="1">
        <f t="array" ref="R30">F30/L$2/(SUMPRODUCT(1/$I$2:$Q$2,$C30:$K30))*100</f>
        <v>7.745766353282094</v>
      </c>
      <c r="S30" cm="1">
        <f t="array" ref="S30">G30/M$2/(SUMPRODUCT(1/$I$2:$Q$2,$C30:$K30))*100</f>
        <v>6.8700185011397794</v>
      </c>
      <c r="T30" cm="1">
        <f t="array" ref="T30">H30/N$2/(SUMPRODUCT(1/$I$2:$Q$2,$C30:$K30))*100</f>
        <v>5.1281839912205962</v>
      </c>
      <c r="U30" cm="1">
        <f t="array" ref="U30">I30/O$2/(SUMPRODUCT(1/$I$2:$Q$2,$C30:$K30))*100</f>
        <v>0.69377917832134361</v>
      </c>
      <c r="V30" cm="1">
        <f t="array" ref="V30">J30/P$2/(SUMPRODUCT(1/$I$2:$Q$2,$C30:$K30))*100</f>
        <v>8.8146702160040336E-2</v>
      </c>
      <c r="W30" cm="1">
        <f t="array" ref="W30">K30/Q$2/(SUMPRODUCT(1/$I$2:$Q$2,$C30:$K30))*100</f>
        <v>0.3265962449696071</v>
      </c>
      <c r="X30" s="115">
        <f>SUM(O30:W30)</f>
        <v>100</v>
      </c>
    </row>
    <row r="31" spans="1:24" x14ac:dyDescent="0.25">
      <c r="A31" s="157"/>
      <c r="B31" s="3" t="s">
        <v>746</v>
      </c>
      <c r="C31">
        <v>58.2</v>
      </c>
      <c r="D31">
        <v>17.8</v>
      </c>
      <c r="E31">
        <v>4</v>
      </c>
      <c r="F31">
        <v>4.7</v>
      </c>
      <c r="G31">
        <v>5.8</v>
      </c>
      <c r="H31">
        <v>8</v>
      </c>
      <c r="I31">
        <v>0.85</v>
      </c>
      <c r="J31">
        <v>0.2</v>
      </c>
      <c r="K31">
        <v>0.45</v>
      </c>
      <c r="L31">
        <f>SUM(C31:K31)</f>
        <v>100</v>
      </c>
      <c r="N31" s="3" t="s">
        <v>746</v>
      </c>
      <c r="O31" cm="1">
        <f t="array" ref="O31">C31/I$2/(SUMPRODUCT(1/$I$2:$Q$2,$C31:$K31))*100</f>
        <v>63.953603961364976</v>
      </c>
      <c r="P31" cm="1">
        <f t="array" ref="P31">D31/J$2/(SUMPRODUCT(1/$I$2:$Q$2,$C31:$K31))*100</f>
        <v>11.525889525832419</v>
      </c>
      <c r="Q31" cm="1">
        <f t="array" ref="Q31">E31/K$2/(SUMPRODUCT(1/$I$2:$Q$2,$C31:$K31))*100</f>
        <v>3.7934846825990944</v>
      </c>
      <c r="R31" cm="1">
        <f t="array" ref="R31">F31/L$2/(SUMPRODUCT(1/$I$2:$Q$2,$C31:$K31))*100</f>
        <v>7.6991601875617528</v>
      </c>
      <c r="S31" cm="1">
        <f t="array" ref="S31">G31/M$2/(SUMPRODUCT(1/$I$2:$Q$2,$C31:$K31))*100</f>
        <v>6.8286816977606968</v>
      </c>
      <c r="T31" cm="1">
        <f t="array" ref="T31">H31/N$2/(SUMPRODUCT(1/$I$2:$Q$2,$C31:$K31))*100</f>
        <v>5.0973277812552693</v>
      </c>
      <c r="U31" cm="1">
        <f t="array" ref="U31">I31/O$2/(SUMPRODUCT(1/$I$2:$Q$2,$C31:$K31))*100</f>
        <v>0.68960471889623243</v>
      </c>
      <c r="V31" cm="1">
        <f t="array" ref="V31">J31/P$2/(SUMPRODUCT(1/$I$2:$Q$2,$C31:$K31))*100</f>
        <v>8.7616324709804988E-2</v>
      </c>
      <c r="W31" cm="1">
        <f t="array" ref="W31">K31/Q$2/(SUMPRODUCT(1/$I$2:$Q$2,$C31:$K31))*100</f>
        <v>0.32463112001973754</v>
      </c>
      <c r="X31" s="115">
        <f t="shared" ref="X30:X33" si="2">SUM(O31:W31)</f>
        <v>100</v>
      </c>
    </row>
    <row r="32" spans="1:24" x14ac:dyDescent="0.25">
      <c r="A32" s="157"/>
      <c r="B32" s="3" t="s">
        <v>751</v>
      </c>
      <c r="C32">
        <v>58.2</v>
      </c>
      <c r="D32">
        <v>15.8</v>
      </c>
      <c r="E32">
        <v>6</v>
      </c>
      <c r="F32">
        <v>4.7</v>
      </c>
      <c r="G32">
        <v>5.8</v>
      </c>
      <c r="H32">
        <v>8</v>
      </c>
      <c r="I32">
        <v>0.85</v>
      </c>
      <c r="J32">
        <v>0.2</v>
      </c>
      <c r="K32">
        <v>0.45</v>
      </c>
      <c r="L32">
        <f>SUM(C32:K32)</f>
        <v>100</v>
      </c>
      <c r="N32" s="3" t="s">
        <v>747</v>
      </c>
      <c r="O32" cm="1">
        <f t="array" ref="O32">C32/I$2/(SUMPRODUCT(1/$I$2:$Q$2,$C32:$K32))*100</f>
        <v>63.571097573564863</v>
      </c>
      <c r="P32" cm="1">
        <f t="array" ref="P32">D32/J$2/(SUMPRODUCT(1/$I$2:$Q$2,$C32:$K32))*100</f>
        <v>10.169655089196734</v>
      </c>
      <c r="Q32" cm="1">
        <f t="array" ref="Q32">E32/K$2/(SUMPRODUCT(1/$I$2:$Q$2,$C32:$K32))*100</f>
        <v>5.656193786522544</v>
      </c>
      <c r="R32" cm="1">
        <f t="array" ref="R32">F32/L$2/(SUMPRODUCT(1/$I$2:$Q$2,$C32:$K32))*100</f>
        <v>7.6531115246245118</v>
      </c>
      <c r="S32" cm="1">
        <f t="array" ref="S32">G32/M$2/(SUMPRODUCT(1/$I$2:$Q$2,$C32:$K32))*100</f>
        <v>6.7878393650717506</v>
      </c>
      <c r="T32" cm="1">
        <f t="array" ref="T32">H32/N$2/(SUMPRODUCT(1/$I$2:$Q$2,$C32:$K32))*100</f>
        <v>5.0668406731601738</v>
      </c>
      <c r="U32" cm="1">
        <f t="array" ref="U32">I32/O$2/(SUMPRODUCT(1/$I$2:$Q$2,$C32:$K32))*100</f>
        <v>0.68548019433942631</v>
      </c>
      <c r="V32" cm="1">
        <f t="array" ref="V32">J32/P$2/(SUMPRODUCT(1/$I$2:$Q$2,$C32:$K32))*100</f>
        <v>8.7092291632680605E-2</v>
      </c>
      <c r="W32" cm="1">
        <f t="array" ref="W32">K32/Q$2/(SUMPRODUCT(1/$I$2:$Q$2,$C32:$K32))*100</f>
        <v>0.32268950188729784</v>
      </c>
      <c r="X32" s="115">
        <f t="shared" si="2"/>
        <v>99.999999999999972</v>
      </c>
    </row>
    <row r="33" spans="1:24" x14ac:dyDescent="0.25">
      <c r="A33" s="158"/>
      <c r="B33" s="8" t="s">
        <v>748</v>
      </c>
      <c r="C33" s="109">
        <v>58.2</v>
      </c>
      <c r="D33" s="109">
        <v>13.8</v>
      </c>
      <c r="E33" s="109">
        <v>8</v>
      </c>
      <c r="F33" s="109">
        <v>4.7</v>
      </c>
      <c r="G33" s="109">
        <v>5.8</v>
      </c>
      <c r="H33" s="109">
        <v>8</v>
      </c>
      <c r="I33" s="109">
        <v>0.85</v>
      </c>
      <c r="J33" s="109">
        <v>0.2</v>
      </c>
      <c r="K33" s="109">
        <v>0.45</v>
      </c>
      <c r="L33" s="109">
        <f>SUM(C33:K33)</f>
        <v>100</v>
      </c>
      <c r="M33" s="109"/>
      <c r="N33" s="8" t="s">
        <v>748</v>
      </c>
      <c r="O33" s="109" cm="1">
        <f t="array" ref="O33">C33/I$2/(SUMPRODUCT(1/$I$2:$Q$2,$C33:$K33))*100</f>
        <v>63.193139522178434</v>
      </c>
      <c r="P33" s="109" cm="1">
        <f t="array" ref="P33">D33/J$2/(SUMPRODUCT(1/$I$2:$Q$2,$C33:$K33))*100</f>
        <v>8.8295474694466893</v>
      </c>
      <c r="Q33" s="109" cm="1">
        <f t="array" ref="Q33">E33/K$2/(SUMPRODUCT(1/$I$2:$Q$2,$C33:$K33))*100</f>
        <v>7.4967536455818804</v>
      </c>
      <c r="R33" s="109" cm="1">
        <f t="array" ref="R33">F33/L$2/(SUMPRODUCT(1/$I$2:$Q$2,$C33:$K33))*100</f>
        <v>7.6076104206748303</v>
      </c>
      <c r="S33" s="109" cm="1">
        <f t="array" ref="S33">G33/M$2/(SUMPRODUCT(1/$I$2:$Q$2,$C33:$K33))*100</f>
        <v>6.7474826835376973</v>
      </c>
      <c r="T33" s="109" cm="1">
        <f t="array" ref="T33">H33/N$2/(SUMPRODUCT(1/$I$2:$Q$2,$C33:$K33))*100</f>
        <v>5.0367160835178915</v>
      </c>
      <c r="U33" s="109" cm="1">
        <f t="array" ref="U33">I33/O$2/(SUMPRODUCT(1/$I$2:$Q$2,$C33:$K33))*100</f>
        <v>0.68140471399685854</v>
      </c>
      <c r="V33" s="109" cm="1">
        <f t="array" ref="V33">J33/P$2/(SUMPRODUCT(1/$I$2:$Q$2,$C33:$K33))*100</f>
        <v>8.6574489768426563E-2</v>
      </c>
      <c r="W33" s="109" cm="1">
        <f t="array" ref="W33">K33/Q$2/(SUMPRODUCT(1/$I$2:$Q$2,$C33:$K33))*100</f>
        <v>0.32077097129727544</v>
      </c>
      <c r="X33" s="116">
        <f t="shared" si="2"/>
        <v>99.999999999999972</v>
      </c>
    </row>
    <row r="39" spans="1:24" x14ac:dyDescent="0.25">
      <c r="A39" t="s">
        <v>835</v>
      </c>
    </row>
    <row r="40" spans="1:24" x14ac:dyDescent="0.25">
      <c r="A40">
        <v>0</v>
      </c>
      <c r="B40">
        <f>77-0</f>
        <v>77</v>
      </c>
      <c r="C40">
        <f>77-A41</f>
        <v>72</v>
      </c>
    </row>
    <row r="41" spans="1:24" x14ac:dyDescent="0.25">
      <c r="A41">
        <v>5</v>
      </c>
      <c r="B41">
        <v>0</v>
      </c>
      <c r="C41">
        <f>A41</f>
        <v>5</v>
      </c>
    </row>
    <row r="42" spans="1:24" x14ac:dyDescent="0.25">
      <c r="A42">
        <v>10</v>
      </c>
      <c r="B42">
        <v>22.7</v>
      </c>
    </row>
    <row r="43" spans="1:24" x14ac:dyDescent="0.25">
      <c r="A43">
        <v>15</v>
      </c>
      <c r="B43">
        <v>0.3</v>
      </c>
    </row>
    <row r="44" spans="1:24" x14ac:dyDescent="0.25">
      <c r="A44">
        <v>20</v>
      </c>
    </row>
  </sheetData>
  <mergeCells count="2">
    <mergeCell ref="A5:A26"/>
    <mergeCell ref="A29:A3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7F491-F8DA-4D50-9966-669C0FDEEBD7}">
  <dimension ref="A1:AP387"/>
  <sheetViews>
    <sheetView workbookViewId="0"/>
  </sheetViews>
  <sheetFormatPr defaultColWidth="9.140625" defaultRowHeight="15" x14ac:dyDescent="0.25"/>
  <cols>
    <col min="1" max="1" width="75.140625" style="3" customWidth="1"/>
    <col min="2" max="2" width="31.7109375" style="3" bestFit="1" customWidth="1"/>
    <col min="3" max="3" width="28.140625" style="3" bestFit="1" customWidth="1"/>
    <col min="4" max="4" width="28" style="3" bestFit="1" customWidth="1"/>
    <col min="5" max="5" width="27.42578125" style="3" bestFit="1" customWidth="1"/>
    <col min="6" max="6" width="27.5703125" style="3" bestFit="1" customWidth="1"/>
    <col min="7" max="7" width="28.140625" style="3" bestFit="1" customWidth="1"/>
    <col min="8" max="8" width="27.85546875" style="3" bestFit="1" customWidth="1"/>
    <col min="9" max="9" width="27.5703125" style="3" bestFit="1" customWidth="1"/>
    <col min="10" max="10" width="27.85546875" style="3" bestFit="1" customWidth="1"/>
    <col min="11" max="11" width="28.140625" style="3" bestFit="1" customWidth="1"/>
    <col min="12" max="12" width="27.85546875" style="3" bestFit="1" customWidth="1"/>
    <col min="13" max="13" width="28.140625" style="3" bestFit="1" customWidth="1"/>
    <col min="14" max="14" width="28" style="3" bestFit="1" customWidth="1"/>
    <col min="15" max="15" width="28.140625" style="3" bestFit="1" customWidth="1"/>
    <col min="16" max="16" width="27.85546875" style="3" bestFit="1" customWidth="1"/>
    <col min="17" max="17" width="28.140625" style="3" bestFit="1" customWidth="1"/>
    <col min="18" max="18" width="27.85546875" style="3" bestFit="1" customWidth="1"/>
    <col min="19" max="19" width="9.140625" style="3" bestFit="1" customWidth="1"/>
    <col min="20" max="20" width="7.5703125" style="3" bestFit="1" customWidth="1"/>
    <col min="21" max="21" width="9" style="3" bestFit="1" customWidth="1"/>
    <col min="22" max="22" width="8" style="3" bestFit="1" customWidth="1"/>
    <col min="23" max="16384" width="9.140625" style="3"/>
  </cols>
  <sheetData>
    <row r="1" spans="1:22" ht="16.5" x14ac:dyDescent="0.25">
      <c r="C1" s="3" t="s">
        <v>198</v>
      </c>
      <c r="D1" s="3" t="s">
        <v>199</v>
      </c>
      <c r="E1" s="3" t="s">
        <v>200</v>
      </c>
      <c r="F1" s="3" t="s">
        <v>195</v>
      </c>
      <c r="G1" s="3" t="s">
        <v>282</v>
      </c>
      <c r="H1" s="3" t="s">
        <v>198</v>
      </c>
      <c r="I1" s="3" t="s">
        <v>2</v>
      </c>
      <c r="J1" s="3" t="s">
        <v>484</v>
      </c>
      <c r="K1" s="3" t="s">
        <v>485</v>
      </c>
      <c r="L1" s="3" t="s">
        <v>459</v>
      </c>
      <c r="M1" s="3" t="s">
        <v>397</v>
      </c>
      <c r="N1" s="3" t="s">
        <v>74</v>
      </c>
      <c r="O1" s="3" t="s">
        <v>210</v>
      </c>
      <c r="P1" s="3" t="s">
        <v>402</v>
      </c>
      <c r="Q1" s="3" t="s">
        <v>486</v>
      </c>
      <c r="R1" s="3" t="s">
        <v>209</v>
      </c>
      <c r="S1" s="3" t="s">
        <v>487</v>
      </c>
      <c r="T1" s="3" t="s">
        <v>401</v>
      </c>
      <c r="U1" s="3" t="s">
        <v>488</v>
      </c>
      <c r="V1" s="3" t="s">
        <v>437</v>
      </c>
    </row>
    <row r="2" spans="1:22" x14ac:dyDescent="0.25">
      <c r="B2" s="3" t="s">
        <v>476</v>
      </c>
      <c r="C2" s="3">
        <f>10.81*2+15.999*3</f>
        <v>69.617000000000004</v>
      </c>
      <c r="D2" s="3">
        <f>28.085+15.999*2</f>
        <v>60.082999999999998</v>
      </c>
      <c r="E2" s="3">
        <f>22.99*2+15.999</f>
        <v>61.978999999999999</v>
      </c>
      <c r="F2" s="3">
        <f>55.845+15.999</f>
        <v>71.843999999999994</v>
      </c>
      <c r="G2" s="3">
        <f>26.982*2+15.9994*3</f>
        <v>101.9622</v>
      </c>
      <c r="H2" s="3">
        <f>10.81*2+15.999*3</f>
        <v>69.617000000000004</v>
      </c>
      <c r="I2" s="3">
        <f>40.078+15.999</f>
        <v>56.077000000000005</v>
      </c>
      <c r="J2" s="27">
        <f>51.996*2+15.999*3</f>
        <v>151.989</v>
      </c>
      <c r="K2" s="27">
        <f>55.845*2+15.999*3</f>
        <v>159.68700000000001</v>
      </c>
      <c r="L2" s="27">
        <f>39.098*2+15.999</f>
        <v>94.194999999999993</v>
      </c>
      <c r="M2" s="27">
        <f>138.91*2+15.999*3</f>
        <v>325.81700000000001</v>
      </c>
      <c r="N2" s="27">
        <f>24.305+15.999</f>
        <v>40.304000000000002</v>
      </c>
      <c r="O2" s="27">
        <f>22.99*2+15.999</f>
        <v>61.978999999999999</v>
      </c>
      <c r="P2" s="27">
        <f>30.974*2+15.999*5</f>
        <v>141.94300000000001</v>
      </c>
      <c r="Q2" s="27">
        <f>32.06+15.999*3</f>
        <v>80.057000000000002</v>
      </c>
      <c r="R2" s="27">
        <f>28.085+15.999*2</f>
        <v>60.082999999999998</v>
      </c>
      <c r="S2" s="27">
        <f>47.867+15.999*2</f>
        <v>79.864999999999995</v>
      </c>
      <c r="T2" s="27">
        <f>65.38+15.999</f>
        <v>81.378999999999991</v>
      </c>
      <c r="U2" s="27">
        <f>91.224+15.999*2</f>
        <v>123.22200000000001</v>
      </c>
      <c r="V2" s="3">
        <f>6.94*2+15.999</f>
        <v>29.879000000000001</v>
      </c>
    </row>
    <row r="4" spans="1:22" ht="16.5" x14ac:dyDescent="0.25">
      <c r="A4" s="4"/>
      <c r="B4" s="5" t="s">
        <v>196</v>
      </c>
      <c r="C4" s="5" t="s">
        <v>198</v>
      </c>
      <c r="D4" s="5" t="s">
        <v>199</v>
      </c>
      <c r="E4" s="5" t="s">
        <v>200</v>
      </c>
      <c r="F4" s="5" t="s">
        <v>195</v>
      </c>
      <c r="G4" s="5"/>
      <c r="H4" s="5" t="s">
        <v>197</v>
      </c>
      <c r="I4" s="5" t="s">
        <v>198</v>
      </c>
      <c r="J4" s="5" t="s">
        <v>199</v>
      </c>
      <c r="K4" s="5" t="s">
        <v>200</v>
      </c>
      <c r="L4" s="5" t="s">
        <v>195</v>
      </c>
      <c r="M4" s="6" t="s">
        <v>201</v>
      </c>
    </row>
    <row r="5" spans="1:22" x14ac:dyDescent="0.25">
      <c r="A5" s="166" t="s">
        <v>188</v>
      </c>
      <c r="B5" s="3" t="s">
        <v>174</v>
      </c>
      <c r="C5" s="2">
        <v>19.36</v>
      </c>
      <c r="D5" s="2">
        <v>66.900000000000006</v>
      </c>
      <c r="E5" s="2">
        <v>13.65</v>
      </c>
      <c r="F5" s="2">
        <v>0</v>
      </c>
      <c r="H5" s="3" t="s">
        <v>174</v>
      </c>
      <c r="I5" s="3" cm="1">
        <f t="array" ref="I5">C5/C$2/SUMPRODUCT(1/($C$2:$F$2),$C5:$F5)*100</f>
        <v>17.253689187315132</v>
      </c>
      <c r="J5" s="3">
        <f t="shared" ref="J5:J19" si="0">D5/D$2/SUMPRODUCT(1/($C$2:$F$2),$C5:$F5)*100</f>
        <v>69.082243016183824</v>
      </c>
      <c r="K5" s="3">
        <f t="shared" ref="K5:K19" si="1">E5/E$2/SUMPRODUCT(1/($C$2:$F$2),$C5:$F5)*100</f>
        <v>13.664067796501044</v>
      </c>
      <c r="L5" s="3">
        <f t="shared" ref="L5:L19" si="2">F5/F$2/SUMPRODUCT(1/($C$2:$F$2),$C5:$F5)*100</f>
        <v>0</v>
      </c>
      <c r="M5" s="7">
        <f>SUM(I5:L5)</f>
        <v>100</v>
      </c>
    </row>
    <row r="6" spans="1:22" x14ac:dyDescent="0.25">
      <c r="A6" s="166"/>
      <c r="B6" s="3" t="s">
        <v>175</v>
      </c>
      <c r="C6" s="2">
        <v>19.489999999999998</v>
      </c>
      <c r="D6" s="2">
        <v>64.459999999999994</v>
      </c>
      <c r="E6" s="2">
        <v>12.31</v>
      </c>
      <c r="F6" s="2">
        <v>1.19</v>
      </c>
      <c r="H6" s="3" t="s">
        <v>175</v>
      </c>
      <c r="I6" s="3">
        <f t="shared" ref="I6:I19" si="3">C6/C$2/SUMPRODUCT(1/($C$2:$F$2),$C6:$F6)*100</f>
        <v>17.854740777118124</v>
      </c>
      <c r="J6" s="3">
        <f t="shared" si="0"/>
        <v>68.421990831576068</v>
      </c>
      <c r="K6" s="3">
        <f t="shared" si="1"/>
        <v>12.666904684848351</v>
      </c>
      <c r="L6" s="3">
        <f t="shared" si="2"/>
        <v>1.0563637064574529</v>
      </c>
      <c r="M6" s="7">
        <f t="shared" ref="M6:M19" si="4">SUM(I6:L6)</f>
        <v>99.999999999999986</v>
      </c>
    </row>
    <row r="7" spans="1:22" x14ac:dyDescent="0.25">
      <c r="A7" s="166"/>
      <c r="B7" s="3" t="s">
        <v>177</v>
      </c>
      <c r="C7" s="2">
        <v>20.010000000000002</v>
      </c>
      <c r="D7" s="2">
        <v>64.66</v>
      </c>
      <c r="E7" s="2">
        <v>13.05</v>
      </c>
      <c r="F7" s="2">
        <v>1.1399999999999999</v>
      </c>
      <c r="H7" s="3" t="s">
        <v>177</v>
      </c>
      <c r="I7" s="3">
        <f t="shared" si="3"/>
        <v>18.076997100671903</v>
      </c>
      <c r="J7" s="3">
        <f t="shared" si="0"/>
        <v>67.682843348395863</v>
      </c>
      <c r="K7" s="3">
        <f t="shared" si="1"/>
        <v>13.242209393056791</v>
      </c>
      <c r="L7" s="3">
        <f t="shared" si="2"/>
        <v>0.99795015787546515</v>
      </c>
      <c r="M7" s="7">
        <f t="shared" si="4"/>
        <v>100.00000000000003</v>
      </c>
    </row>
    <row r="8" spans="1:22" x14ac:dyDescent="0.25">
      <c r="A8" s="166"/>
      <c r="B8" s="3" t="s">
        <v>178</v>
      </c>
      <c r="C8" s="2">
        <v>19.940000000000001</v>
      </c>
      <c r="D8" s="2">
        <v>63.87</v>
      </c>
      <c r="E8" s="2">
        <v>12.77</v>
      </c>
      <c r="F8" s="2">
        <v>1.1599999999999999</v>
      </c>
      <c r="H8" s="3" t="s">
        <v>178</v>
      </c>
      <c r="I8" s="3">
        <f t="shared" si="3"/>
        <v>18.224578670715822</v>
      </c>
      <c r="J8" s="3">
        <f t="shared" si="0"/>
        <v>67.638342109111818</v>
      </c>
      <c r="K8" s="3">
        <f t="shared" si="1"/>
        <v>13.109737010193589</v>
      </c>
      <c r="L8" s="3">
        <f t="shared" si="2"/>
        <v>1.0273422099787888</v>
      </c>
      <c r="M8" s="7">
        <f t="shared" si="4"/>
        <v>100.00000000000001</v>
      </c>
    </row>
    <row r="9" spans="1:22" x14ac:dyDescent="0.25">
      <c r="A9" s="166"/>
      <c r="B9" s="3" t="s">
        <v>179</v>
      </c>
      <c r="C9" s="2">
        <v>19.84</v>
      </c>
      <c r="D9" s="2">
        <v>61.82</v>
      </c>
      <c r="E9" s="2">
        <v>12.88</v>
      </c>
      <c r="F9" s="2">
        <v>5.45</v>
      </c>
      <c r="H9" s="3" t="s">
        <v>179</v>
      </c>
      <c r="I9" s="3">
        <f t="shared" si="3"/>
        <v>17.838845295064381</v>
      </c>
      <c r="J9" s="3">
        <f t="shared" si="0"/>
        <v>64.40473047858363</v>
      </c>
      <c r="K9" s="3">
        <f t="shared" si="1"/>
        <v>13.008034313257641</v>
      </c>
      <c r="L9" s="3">
        <f t="shared" si="2"/>
        <v>4.7483899130943605</v>
      </c>
      <c r="M9" s="7">
        <f t="shared" si="4"/>
        <v>100.00000000000001</v>
      </c>
    </row>
    <row r="10" spans="1:22" x14ac:dyDescent="0.25">
      <c r="A10" s="166"/>
      <c r="B10" s="3" t="s">
        <v>180</v>
      </c>
      <c r="C10" s="2">
        <v>18.93</v>
      </c>
      <c r="D10" s="2">
        <v>62.03</v>
      </c>
      <c r="E10" s="2">
        <v>11.75</v>
      </c>
      <c r="F10" s="2">
        <v>5.77</v>
      </c>
      <c r="H10" s="3" t="s">
        <v>180</v>
      </c>
      <c r="I10" s="3">
        <f t="shared" si="3"/>
        <v>17.273141485966718</v>
      </c>
      <c r="J10" s="3">
        <f t="shared" si="0"/>
        <v>65.582231918582963</v>
      </c>
      <c r="K10" s="3">
        <f t="shared" si="1"/>
        <v>12.042851261777264</v>
      </c>
      <c r="L10" s="3">
        <f t="shared" si="2"/>
        <v>5.1017753336730864</v>
      </c>
      <c r="M10" s="7">
        <f t="shared" si="4"/>
        <v>100.00000000000003</v>
      </c>
    </row>
    <row r="11" spans="1:22" x14ac:dyDescent="0.25">
      <c r="A11" s="166"/>
      <c r="B11" s="3" t="s">
        <v>176</v>
      </c>
      <c r="C11" s="2">
        <v>19.57</v>
      </c>
      <c r="D11" s="2">
        <v>61.78</v>
      </c>
      <c r="E11" s="2">
        <v>12.99</v>
      </c>
      <c r="F11" s="2">
        <v>5.74</v>
      </c>
      <c r="H11" s="3" t="s">
        <v>176</v>
      </c>
      <c r="I11" s="3">
        <f t="shared" si="3"/>
        <v>17.582132408172882</v>
      </c>
      <c r="J11" s="3">
        <f t="shared" si="0"/>
        <v>64.312045025414307</v>
      </c>
      <c r="K11" s="3">
        <f t="shared" si="1"/>
        <v>13.108729783686055</v>
      </c>
      <c r="L11" s="3">
        <f t="shared" si="2"/>
        <v>4.9970927827267735</v>
      </c>
      <c r="M11" s="7">
        <f t="shared" si="4"/>
        <v>100.00000000000001</v>
      </c>
    </row>
    <row r="12" spans="1:22" x14ac:dyDescent="0.25">
      <c r="A12" s="166"/>
      <c r="B12" s="3" t="s">
        <v>181</v>
      </c>
      <c r="C12" s="2">
        <v>18.73</v>
      </c>
      <c r="D12" s="2">
        <v>62.09</v>
      </c>
      <c r="E12" s="2">
        <v>12.76</v>
      </c>
      <c r="F12" s="2">
        <v>5.66</v>
      </c>
      <c r="H12" s="3" t="s">
        <v>181</v>
      </c>
      <c r="I12" s="3">
        <f t="shared" si="3"/>
        <v>16.95183598454928</v>
      </c>
      <c r="J12" s="3">
        <f t="shared" si="0"/>
        <v>65.112492332368817</v>
      </c>
      <c r="K12" s="3">
        <f t="shared" si="1"/>
        <v>12.971804008117523</v>
      </c>
      <c r="L12" s="3">
        <f t="shared" si="2"/>
        <v>4.9638676749643791</v>
      </c>
      <c r="M12" s="7">
        <f t="shared" si="4"/>
        <v>100</v>
      </c>
    </row>
    <row r="13" spans="1:22" x14ac:dyDescent="0.25">
      <c r="A13" s="166"/>
      <c r="B13" s="3" t="s">
        <v>182</v>
      </c>
      <c r="C13" s="2">
        <v>19.010000000000002</v>
      </c>
      <c r="D13" s="2">
        <v>61.31</v>
      </c>
      <c r="E13" s="2">
        <v>12.23</v>
      </c>
      <c r="F13" s="2">
        <v>5.88</v>
      </c>
      <c r="H13" s="3" t="s">
        <v>182</v>
      </c>
      <c r="I13" s="3">
        <f t="shared" si="3"/>
        <v>17.363330815808137</v>
      </c>
      <c r="J13" s="3">
        <f t="shared" si="0"/>
        <v>64.885242796287073</v>
      </c>
      <c r="K13" s="3">
        <f t="shared" si="1"/>
        <v>12.547237523429141</v>
      </c>
      <c r="L13" s="3">
        <f t="shared" si="2"/>
        <v>5.2041888644756646</v>
      </c>
      <c r="M13" s="7">
        <f t="shared" si="4"/>
        <v>100.00000000000003</v>
      </c>
    </row>
    <row r="14" spans="1:22" x14ac:dyDescent="0.25">
      <c r="A14" s="166"/>
      <c r="B14" s="3" t="s">
        <v>183</v>
      </c>
      <c r="C14" s="2">
        <v>18.84</v>
      </c>
      <c r="D14" s="2">
        <v>62</v>
      </c>
      <c r="E14" s="2">
        <v>11.98</v>
      </c>
      <c r="F14" s="2">
        <v>5.74</v>
      </c>
      <c r="H14" s="3" t="s">
        <v>183</v>
      </c>
      <c r="I14" s="3">
        <f t="shared" si="3"/>
        <v>17.174640013982064</v>
      </c>
      <c r="J14" s="3">
        <f t="shared" si="0"/>
        <v>65.488060570448454</v>
      </c>
      <c r="K14" s="3">
        <f t="shared" si="1"/>
        <v>12.266885229124425</v>
      </c>
      <c r="L14" s="3">
        <f t="shared" si="2"/>
        <v>5.0704141864450527</v>
      </c>
      <c r="M14" s="7">
        <f t="shared" si="4"/>
        <v>100</v>
      </c>
    </row>
    <row r="15" spans="1:22" x14ac:dyDescent="0.25">
      <c r="A15" s="166"/>
      <c r="B15" s="3" t="s">
        <v>184</v>
      </c>
      <c r="C15" s="2">
        <v>19.07</v>
      </c>
      <c r="D15" s="2">
        <v>62.81</v>
      </c>
      <c r="E15" s="2">
        <v>12.83</v>
      </c>
      <c r="F15" s="2">
        <v>5.6</v>
      </c>
      <c r="H15" s="3" t="s">
        <v>184</v>
      </c>
      <c r="I15" s="3">
        <f t="shared" si="3"/>
        <v>17.074924309360302</v>
      </c>
      <c r="J15" s="3">
        <f t="shared" si="0"/>
        <v>65.162926824278244</v>
      </c>
      <c r="K15" s="3">
        <f t="shared" si="1"/>
        <v>12.903439503729915</v>
      </c>
      <c r="L15" s="3">
        <f t="shared" si="2"/>
        <v>4.8587093626315356</v>
      </c>
      <c r="M15" s="7">
        <f t="shared" si="4"/>
        <v>99.999999999999986</v>
      </c>
    </row>
    <row r="16" spans="1:22" x14ac:dyDescent="0.25">
      <c r="A16" s="166"/>
      <c r="B16" s="3" t="s">
        <v>185</v>
      </c>
      <c r="C16" s="2">
        <v>18</v>
      </c>
      <c r="D16" s="2">
        <v>58.38</v>
      </c>
      <c r="E16" s="2">
        <v>10.74</v>
      </c>
      <c r="F16" s="2">
        <v>11.4</v>
      </c>
      <c r="H16" s="3" t="s">
        <v>185</v>
      </c>
      <c r="I16" s="3">
        <f t="shared" si="3"/>
        <v>16.551124469299829</v>
      </c>
      <c r="J16" s="3">
        <f t="shared" si="0"/>
        <v>62.198911622833229</v>
      </c>
      <c r="K16" s="3">
        <f t="shared" si="1"/>
        <v>11.09251489268328</v>
      </c>
      <c r="L16" s="3">
        <f t="shared" si="2"/>
        <v>10.157449015183676</v>
      </c>
      <c r="M16" s="7">
        <f t="shared" si="4"/>
        <v>100.00000000000001</v>
      </c>
    </row>
    <row r="17" spans="1:19" x14ac:dyDescent="0.25">
      <c r="A17" s="166"/>
      <c r="B17" s="3" t="s">
        <v>185</v>
      </c>
      <c r="C17" s="2">
        <v>18.23</v>
      </c>
      <c r="D17" s="2">
        <v>58.17</v>
      </c>
      <c r="E17" s="2">
        <v>12</v>
      </c>
      <c r="F17" s="2">
        <v>11.51</v>
      </c>
      <c r="H17" s="3" t="s">
        <v>185</v>
      </c>
      <c r="I17" s="3">
        <f t="shared" si="3"/>
        <v>16.533275275852485</v>
      </c>
      <c r="J17" s="3">
        <f t="shared" si="0"/>
        <v>61.127268128615839</v>
      </c>
      <c r="K17" s="3">
        <f t="shared" si="1"/>
        <v>12.224306026599571</v>
      </c>
      <c r="L17" s="3">
        <f t="shared" si="2"/>
        <v>10.115150568932105</v>
      </c>
      <c r="M17" s="7">
        <f t="shared" si="4"/>
        <v>100</v>
      </c>
    </row>
    <row r="18" spans="1:19" x14ac:dyDescent="0.25">
      <c r="A18" s="166"/>
      <c r="B18" s="3" t="s">
        <v>186</v>
      </c>
      <c r="C18" s="2">
        <v>17.899999999999999</v>
      </c>
      <c r="D18" s="2">
        <v>59.08</v>
      </c>
      <c r="E18" s="2">
        <v>11.76</v>
      </c>
      <c r="F18" s="2">
        <v>11.02</v>
      </c>
      <c r="H18" s="3" t="s">
        <v>186</v>
      </c>
      <c r="I18" s="3">
        <f t="shared" si="3"/>
        <v>16.236932861952695</v>
      </c>
      <c r="J18" s="3">
        <f t="shared" si="0"/>
        <v>62.094787566573075</v>
      </c>
      <c r="K18" s="3">
        <f t="shared" si="1"/>
        <v>11.981991996923986</v>
      </c>
      <c r="L18" s="3">
        <f t="shared" si="2"/>
        <v>9.6862875745502439</v>
      </c>
      <c r="M18" s="7">
        <f t="shared" si="4"/>
        <v>100</v>
      </c>
    </row>
    <row r="19" spans="1:19" x14ac:dyDescent="0.25">
      <c r="A19" s="167"/>
      <c r="B19" s="8" t="s">
        <v>187</v>
      </c>
      <c r="C19" s="9">
        <v>18.09</v>
      </c>
      <c r="D19" s="9">
        <v>59.12</v>
      </c>
      <c r="E19" s="9">
        <v>11.6</v>
      </c>
      <c r="F19" s="9">
        <v>11.35</v>
      </c>
      <c r="G19" s="8"/>
      <c r="H19" s="8" t="s">
        <v>187</v>
      </c>
      <c r="I19" s="8">
        <f t="shared" si="3"/>
        <v>16.353444720578647</v>
      </c>
      <c r="J19" s="8">
        <f t="shared" si="0"/>
        <v>61.92539719076138</v>
      </c>
      <c r="K19" s="8">
        <f t="shared" si="1"/>
        <v>11.778755559438249</v>
      </c>
      <c r="L19" s="8">
        <f t="shared" si="2"/>
        <v>9.9424025292217255</v>
      </c>
      <c r="M19" s="10">
        <f t="shared" si="4"/>
        <v>100</v>
      </c>
    </row>
    <row r="20" spans="1:19" x14ac:dyDescent="0.25">
      <c r="A20" s="18"/>
      <c r="C20" s="2"/>
      <c r="D20" s="2"/>
      <c r="E20" s="2"/>
      <c r="F20" s="2"/>
    </row>
    <row r="21" spans="1:19" x14ac:dyDescent="0.25">
      <c r="A21" s="18"/>
      <c r="C21" s="2"/>
      <c r="D21" s="2"/>
      <c r="E21" s="2"/>
      <c r="F21" s="2"/>
    </row>
    <row r="22" spans="1:19" x14ac:dyDescent="0.25">
      <c r="A22" s="168" t="s">
        <v>489</v>
      </c>
      <c r="B22" s="5" t="s">
        <v>196</v>
      </c>
      <c r="C22" s="29" t="s">
        <v>282</v>
      </c>
      <c r="D22" s="29" t="s">
        <v>211</v>
      </c>
      <c r="E22" s="29" t="s">
        <v>2</v>
      </c>
      <c r="F22" s="5" t="s">
        <v>484</v>
      </c>
      <c r="G22" s="5" t="s">
        <v>485</v>
      </c>
      <c r="H22" s="5" t="s">
        <v>459</v>
      </c>
      <c r="I22" s="5" t="s">
        <v>397</v>
      </c>
      <c r="J22" s="5" t="s">
        <v>74</v>
      </c>
      <c r="K22" s="5" t="s">
        <v>210</v>
      </c>
      <c r="L22" s="5" t="s">
        <v>402</v>
      </c>
      <c r="M22" s="5" t="s">
        <v>486</v>
      </c>
      <c r="N22" s="5" t="s">
        <v>209</v>
      </c>
      <c r="O22" s="5" t="s">
        <v>487</v>
      </c>
      <c r="P22" s="5" t="s">
        <v>401</v>
      </c>
      <c r="Q22" s="5" t="s">
        <v>488</v>
      </c>
      <c r="R22" s="6" t="s">
        <v>40</v>
      </c>
    </row>
    <row r="23" spans="1:19" ht="15.75" x14ac:dyDescent="0.25">
      <c r="A23" s="166"/>
      <c r="B23" s="17" t="s">
        <v>480</v>
      </c>
      <c r="C23" s="2">
        <v>6.2</v>
      </c>
      <c r="D23" s="2">
        <v>8.9</v>
      </c>
      <c r="E23" s="2">
        <v>1.99</v>
      </c>
      <c r="F23" s="2">
        <v>0.02</v>
      </c>
      <c r="G23" s="3">
        <v>6.98</v>
      </c>
      <c r="H23" s="3">
        <v>0.5</v>
      </c>
      <c r="J23" s="3">
        <v>1.99</v>
      </c>
      <c r="K23" s="3">
        <v>20</v>
      </c>
      <c r="L23" s="3">
        <v>0.03</v>
      </c>
      <c r="M23" s="3">
        <v>0.1</v>
      </c>
      <c r="N23" s="3">
        <v>44.55</v>
      </c>
      <c r="O23" s="3">
        <v>1.99</v>
      </c>
      <c r="P23" s="3">
        <v>2.96</v>
      </c>
      <c r="Q23" s="3">
        <v>2.99</v>
      </c>
      <c r="R23" s="7">
        <f>SUM(C23:Q23)</f>
        <v>99.199999999999974</v>
      </c>
    </row>
    <row r="24" spans="1:19" ht="15.75" x14ac:dyDescent="0.25">
      <c r="A24" s="166"/>
      <c r="B24" s="17" t="s">
        <v>481</v>
      </c>
      <c r="C24" s="2">
        <v>10</v>
      </c>
      <c r="D24" s="2">
        <v>9.25</v>
      </c>
      <c r="E24" s="2"/>
      <c r="F24" s="2">
        <v>0.02</v>
      </c>
      <c r="G24" s="3">
        <v>2.5</v>
      </c>
      <c r="H24" s="3">
        <v>2.2000000000000002</v>
      </c>
      <c r="I24" s="3">
        <v>2</v>
      </c>
      <c r="J24" s="3">
        <v>1</v>
      </c>
      <c r="K24" s="3">
        <v>20</v>
      </c>
      <c r="L24" s="3">
        <v>0.08</v>
      </c>
      <c r="M24" s="3">
        <v>0.1</v>
      </c>
      <c r="N24" s="3">
        <v>41.89</v>
      </c>
      <c r="O24" s="3">
        <v>2.4900000000000002</v>
      </c>
      <c r="P24" s="3">
        <v>2.6</v>
      </c>
      <c r="Q24" s="3">
        <v>5.25</v>
      </c>
      <c r="R24" s="7">
        <f>SUM(C24:Q24)</f>
        <v>99.379999999999981</v>
      </c>
    </row>
    <row r="25" spans="1:19" ht="15.75" x14ac:dyDescent="0.25">
      <c r="A25" s="166"/>
      <c r="B25" s="17" t="s">
        <v>482</v>
      </c>
      <c r="C25" s="2">
        <v>6.84</v>
      </c>
      <c r="D25" s="2">
        <v>12</v>
      </c>
      <c r="E25" s="2">
        <v>0.01</v>
      </c>
      <c r="F25" s="2">
        <v>7.0000000000000007E-2</v>
      </c>
      <c r="G25" s="3">
        <v>5.38</v>
      </c>
      <c r="H25" s="3">
        <v>0.4</v>
      </c>
      <c r="J25" s="3">
        <v>1.47</v>
      </c>
      <c r="K25" s="3">
        <v>19.559999999999999</v>
      </c>
      <c r="L25" s="3">
        <v>0.05</v>
      </c>
      <c r="M25" s="3">
        <v>7.0000000000000007E-2</v>
      </c>
      <c r="N25" s="3">
        <v>47.98</v>
      </c>
      <c r="O25" s="3">
        <v>2.93</v>
      </c>
      <c r="P25" s="3">
        <v>1.47</v>
      </c>
      <c r="Q25" s="3">
        <v>1.47</v>
      </c>
      <c r="R25" s="7">
        <f>SUM(C25:Q25)</f>
        <v>99.699999999999989</v>
      </c>
    </row>
    <row r="26" spans="1:19" ht="15.75" x14ac:dyDescent="0.25">
      <c r="A26" s="166"/>
      <c r="B26" s="17" t="s">
        <v>197</v>
      </c>
      <c r="C26" s="2" t="s">
        <v>282</v>
      </c>
      <c r="D26" s="2" t="s">
        <v>211</v>
      </c>
      <c r="E26" s="2" t="s">
        <v>2</v>
      </c>
      <c r="F26" s="3" t="s">
        <v>484</v>
      </c>
      <c r="G26" s="3" t="s">
        <v>485</v>
      </c>
      <c r="H26" s="3" t="s">
        <v>459</v>
      </c>
      <c r="I26" s="3" t="s">
        <v>397</v>
      </c>
      <c r="J26" s="3" t="s">
        <v>74</v>
      </c>
      <c r="K26" s="3" t="s">
        <v>210</v>
      </c>
      <c r="L26" s="3" t="s">
        <v>402</v>
      </c>
      <c r="M26" s="3" t="s">
        <v>486</v>
      </c>
      <c r="N26" s="3" t="s">
        <v>209</v>
      </c>
      <c r="O26" s="3" t="s">
        <v>487</v>
      </c>
      <c r="P26" s="3" t="s">
        <v>401</v>
      </c>
      <c r="Q26" s="3" t="s">
        <v>488</v>
      </c>
      <c r="R26" s="7" t="s">
        <v>40</v>
      </c>
    </row>
    <row r="27" spans="1:19" ht="15.75" x14ac:dyDescent="0.25">
      <c r="A27" s="166"/>
      <c r="B27" s="17" t="s">
        <v>480</v>
      </c>
      <c r="C27" s="28" cm="1">
        <f t="array" ref="C27">C23/G$2/SUMPRODUCT($C23:$Q23,1/($G$2:$U$2))*100</f>
        <v>4.1257400063431131</v>
      </c>
      <c r="D27" s="28">
        <f t="shared" ref="C27:Q29" si="5">D23/H$2/SUMPRODUCT($C23:$Q23,1/($G$2:$U$2))*100</f>
        <v>8.6740928506648203</v>
      </c>
      <c r="E27" s="28">
        <f t="shared" si="5"/>
        <v>2.407784803017877</v>
      </c>
      <c r="F27" s="28">
        <f t="shared" si="5"/>
        <v>8.9282676797017308E-3</v>
      </c>
      <c r="G27" s="28">
        <f t="shared" si="5"/>
        <v>2.9657546841834028</v>
      </c>
      <c r="H27" s="28">
        <f t="shared" si="5"/>
        <v>0.36015671648447006</v>
      </c>
      <c r="I27" s="28">
        <f t="shared" si="5"/>
        <v>0</v>
      </c>
      <c r="J27" s="28">
        <f t="shared" si="5"/>
        <v>3.3500731540004347</v>
      </c>
      <c r="K27" s="28">
        <f t="shared" si="5"/>
        <v>21.894488074512115</v>
      </c>
      <c r="L27" s="28">
        <f t="shared" si="5"/>
        <v>1.4340247244001318E-2</v>
      </c>
      <c r="M27" s="28">
        <f t="shared" si="5"/>
        <v>8.4752018959627917E-2</v>
      </c>
      <c r="N27" s="28">
        <f t="shared" si="5"/>
        <v>50.308974354053383</v>
      </c>
      <c r="O27" s="28">
        <f t="shared" si="5"/>
        <v>1.6906197758571784</v>
      </c>
      <c r="P27" s="28">
        <f t="shared" si="5"/>
        <v>2.467906640568053</v>
      </c>
      <c r="Q27" s="28">
        <f t="shared" si="5"/>
        <v>1.6463884064318293</v>
      </c>
      <c r="R27" s="30">
        <f>SUM(C27:Q27)</f>
        <v>99.999999999999986</v>
      </c>
    </row>
    <row r="28" spans="1:19" ht="15.75" x14ac:dyDescent="0.25">
      <c r="A28" s="166"/>
      <c r="B28" s="17" t="s">
        <v>481</v>
      </c>
      <c r="C28" s="28">
        <f t="shared" si="5"/>
        <v>6.8657476751579569</v>
      </c>
      <c r="D28" s="28">
        <f t="shared" si="5"/>
        <v>9.3015101524583255</v>
      </c>
      <c r="E28" s="28">
        <f t="shared" si="5"/>
        <v>0</v>
      </c>
      <c r="F28" s="28">
        <f t="shared" si="5"/>
        <v>9.2118079282578428E-3</v>
      </c>
      <c r="G28" s="28">
        <f t="shared" si="5"/>
        <v>1.0959670129753682</v>
      </c>
      <c r="H28" s="28">
        <f t="shared" si="5"/>
        <v>1.635015470809257</v>
      </c>
      <c r="I28" s="28">
        <f t="shared" si="5"/>
        <v>0.42971774806347768</v>
      </c>
      <c r="J28" s="28">
        <f t="shared" si="5"/>
        <v>1.7369162802798499</v>
      </c>
      <c r="K28" s="28">
        <f t="shared" si="5"/>
        <v>22.589804211232536</v>
      </c>
      <c r="L28" s="28">
        <f t="shared" si="5"/>
        <v>3.9455090429481726E-2</v>
      </c>
      <c r="M28" s="28">
        <f t="shared" si="5"/>
        <v>8.7443538679189914E-2</v>
      </c>
      <c r="N28" s="28">
        <f t="shared" si="5"/>
        <v>48.807412809332369</v>
      </c>
      <c r="O28" s="28">
        <f t="shared" si="5"/>
        <v>2.1825785721328956</v>
      </c>
      <c r="P28" s="28">
        <f t="shared" si="5"/>
        <v>2.2365985300512121</v>
      </c>
      <c r="Q28" s="28">
        <f t="shared" si="5"/>
        <v>2.9826211004698435</v>
      </c>
      <c r="R28" s="30">
        <f>SUM(C28:Q28)</f>
        <v>100.00000000000001</v>
      </c>
    </row>
    <row r="29" spans="1:19" ht="15.75" x14ac:dyDescent="0.25">
      <c r="A29" s="167"/>
      <c r="B29" s="1" t="s">
        <v>482</v>
      </c>
      <c r="C29" s="31">
        <f t="shared" si="5"/>
        <v>4.4825132559566212</v>
      </c>
      <c r="D29" s="31">
        <f t="shared" si="5"/>
        <v>11.517828830034714</v>
      </c>
      <c r="E29" s="31">
        <f t="shared" si="5"/>
        <v>1.1915709495582363E-2</v>
      </c>
      <c r="F29" s="31">
        <f t="shared" si="5"/>
        <v>3.0774468479208401E-2</v>
      </c>
      <c r="G29" s="31">
        <f t="shared" si="5"/>
        <v>2.2512171677373201</v>
      </c>
      <c r="H29" s="31">
        <f t="shared" si="5"/>
        <v>0.28375062004725188</v>
      </c>
      <c r="I29" s="31">
        <f t="shared" si="5"/>
        <v>0</v>
      </c>
      <c r="J29" s="31">
        <f t="shared" si="5"/>
        <v>2.4371028801958743</v>
      </c>
      <c r="K29" s="31">
        <f t="shared" si="5"/>
        <v>21.087687832115044</v>
      </c>
      <c r="L29" s="31">
        <f t="shared" si="5"/>
        <v>2.3537520039162627E-2</v>
      </c>
      <c r="M29" s="31">
        <f t="shared" si="5"/>
        <v>5.8425630359448963E-2</v>
      </c>
      <c r="N29" s="31">
        <f t="shared" si="5"/>
        <v>53.359691828958923</v>
      </c>
      <c r="O29" s="31">
        <f t="shared" si="5"/>
        <v>2.4514091495078607</v>
      </c>
      <c r="P29" s="31">
        <f t="shared" si="5"/>
        <v>1.2070066538469941</v>
      </c>
      <c r="Q29" s="31">
        <f t="shared" si="5"/>
        <v>0.79713845322600274</v>
      </c>
      <c r="R29" s="32">
        <f>SUM(C29:Q29)</f>
        <v>100</v>
      </c>
    </row>
    <row r="30" spans="1:19" ht="15.75" x14ac:dyDescent="0.25">
      <c r="A30" s="18"/>
      <c r="B30" s="17"/>
      <c r="C30" s="28"/>
      <c r="D30" s="28"/>
      <c r="E30" s="28"/>
      <c r="F30" s="28"/>
      <c r="G30" s="28"/>
      <c r="H30" s="28"/>
      <c r="I30" s="28"/>
      <c r="J30" s="28"/>
      <c r="K30" s="28"/>
      <c r="L30" s="28"/>
      <c r="M30" s="28"/>
      <c r="N30" s="28"/>
      <c r="O30" s="28"/>
      <c r="P30" s="28"/>
      <c r="Q30" s="28"/>
      <c r="R30" s="26"/>
    </row>
    <row r="31" spans="1:19" ht="15" customHeight="1" x14ac:dyDescent="0.25">
      <c r="A31" s="168" t="s">
        <v>493</v>
      </c>
      <c r="B31" s="5" t="s">
        <v>196</v>
      </c>
      <c r="C31" s="29" t="s">
        <v>282</v>
      </c>
      <c r="D31" s="29" t="s">
        <v>211</v>
      </c>
      <c r="E31" s="29" t="s">
        <v>2</v>
      </c>
      <c r="F31" s="5" t="s">
        <v>484</v>
      </c>
      <c r="G31" s="5" t="s">
        <v>485</v>
      </c>
      <c r="H31" s="5" t="s">
        <v>459</v>
      </c>
      <c r="I31" s="5" t="s">
        <v>397</v>
      </c>
      <c r="J31" s="5" t="s">
        <v>74</v>
      </c>
      <c r="K31" s="5" t="s">
        <v>210</v>
      </c>
      <c r="L31" s="5" t="s">
        <v>402</v>
      </c>
      <c r="M31" s="5" t="s">
        <v>486</v>
      </c>
      <c r="N31" s="5" t="s">
        <v>209</v>
      </c>
      <c r="O31" s="5" t="s">
        <v>487</v>
      </c>
      <c r="P31" s="5" t="s">
        <v>401</v>
      </c>
      <c r="Q31" s="5" t="s">
        <v>488</v>
      </c>
      <c r="R31" s="5" t="s">
        <v>437</v>
      </c>
      <c r="S31" s="6" t="s">
        <v>40</v>
      </c>
    </row>
    <row r="32" spans="1:19" ht="15.75" x14ac:dyDescent="0.25">
      <c r="A32" s="166"/>
      <c r="B32" s="17" t="s">
        <v>490</v>
      </c>
      <c r="C32" s="2">
        <v>6.1</v>
      </c>
      <c r="D32" s="2">
        <v>10</v>
      </c>
      <c r="E32" s="2">
        <v>2.0299999999999998</v>
      </c>
      <c r="F32" s="2"/>
      <c r="G32" s="3">
        <v>5.5</v>
      </c>
      <c r="H32" s="3">
        <v>3.73</v>
      </c>
      <c r="J32" s="3">
        <v>1.48</v>
      </c>
      <c r="K32" s="3">
        <v>19.05</v>
      </c>
      <c r="N32" s="3">
        <v>43.2</v>
      </c>
      <c r="O32" s="3">
        <v>1.4</v>
      </c>
      <c r="P32" s="3">
        <v>3.5</v>
      </c>
      <c r="Q32" s="3">
        <v>3</v>
      </c>
      <c r="S32" s="7">
        <f>SUM(C32:R32)</f>
        <v>98.990000000000009</v>
      </c>
    </row>
    <row r="33" spans="1:19" ht="15.75" x14ac:dyDescent="0.25">
      <c r="A33" s="166"/>
      <c r="B33" s="17" t="s">
        <v>491</v>
      </c>
      <c r="C33" s="2">
        <v>6.1</v>
      </c>
      <c r="D33" s="2">
        <v>10</v>
      </c>
      <c r="E33" s="2">
        <v>6.94</v>
      </c>
      <c r="F33" s="2"/>
      <c r="G33" s="3">
        <v>5.5</v>
      </c>
      <c r="H33" s="3">
        <v>0.24099999999999999</v>
      </c>
      <c r="J33" s="3">
        <v>2.6</v>
      </c>
      <c r="K33" s="3">
        <v>7.75</v>
      </c>
      <c r="N33" s="3">
        <v>47.9</v>
      </c>
      <c r="O33" s="3">
        <v>1.4</v>
      </c>
      <c r="P33" s="3">
        <v>3.5</v>
      </c>
      <c r="Q33" s="3">
        <v>3</v>
      </c>
      <c r="R33" s="3">
        <v>4.18</v>
      </c>
      <c r="S33" s="7">
        <f>SUM(C33:R33)</f>
        <v>99.111000000000018</v>
      </c>
    </row>
    <row r="34" spans="1:19" ht="15.75" x14ac:dyDescent="0.25">
      <c r="A34" s="166"/>
      <c r="B34" s="17" t="s">
        <v>492</v>
      </c>
      <c r="C34" s="2">
        <v>6.1</v>
      </c>
      <c r="D34" s="2">
        <v>10</v>
      </c>
      <c r="E34" s="2">
        <v>5.93</v>
      </c>
      <c r="F34" s="2"/>
      <c r="G34" s="3">
        <v>5.5</v>
      </c>
      <c r="H34" s="3">
        <v>8.6999999999999994E-2</v>
      </c>
      <c r="J34" s="3">
        <v>1.49</v>
      </c>
      <c r="K34" s="3">
        <v>14.1</v>
      </c>
      <c r="N34" s="3">
        <v>44.8</v>
      </c>
      <c r="O34" s="3">
        <v>1.4</v>
      </c>
      <c r="P34" s="3">
        <v>3.5</v>
      </c>
      <c r="Q34" s="3">
        <v>3</v>
      </c>
      <c r="R34" s="3">
        <v>2.75</v>
      </c>
      <c r="S34" s="7">
        <f>SUM(C34:R34)</f>
        <v>98.657000000000011</v>
      </c>
    </row>
    <row r="35" spans="1:19" ht="15.75" x14ac:dyDescent="0.25">
      <c r="A35" s="166"/>
      <c r="B35" s="17" t="s">
        <v>197</v>
      </c>
      <c r="C35" s="2" t="s">
        <v>282</v>
      </c>
      <c r="D35" s="2" t="s">
        <v>211</v>
      </c>
      <c r="E35" s="2" t="s">
        <v>2</v>
      </c>
      <c r="F35" s="3" t="s">
        <v>484</v>
      </c>
      <c r="G35" s="3" t="s">
        <v>485</v>
      </c>
      <c r="H35" s="3" t="s">
        <v>459</v>
      </c>
      <c r="I35" s="3" t="s">
        <v>397</v>
      </c>
      <c r="J35" s="3" t="s">
        <v>74</v>
      </c>
      <c r="K35" s="3" t="s">
        <v>210</v>
      </c>
      <c r="L35" s="3" t="s">
        <v>402</v>
      </c>
      <c r="M35" s="3" t="s">
        <v>486</v>
      </c>
      <c r="N35" s="3" t="s">
        <v>209</v>
      </c>
      <c r="O35" s="3" t="s">
        <v>487</v>
      </c>
      <c r="P35" s="3" t="s">
        <v>401</v>
      </c>
      <c r="Q35" s="3" t="s">
        <v>488</v>
      </c>
      <c r="R35" s="3" t="s">
        <v>437</v>
      </c>
      <c r="S35" s="7" t="s">
        <v>40</v>
      </c>
    </row>
    <row r="36" spans="1:19" ht="15.75" x14ac:dyDescent="0.25">
      <c r="A36" s="166"/>
      <c r="B36" s="17" t="s">
        <v>490</v>
      </c>
      <c r="C36" s="28">
        <f>C32/G$2/SUMPRODUCT($C32:$R32,1/($G$2:$V$2))*100</f>
        <v>4.0929581435630613</v>
      </c>
      <c r="D36" s="28">
        <f t="shared" ref="D36:R36" si="6">D32/H$2/SUMPRODUCT($C32:$R32,1/($G$2:$V$2))*100</f>
        <v>9.8272354530327313</v>
      </c>
      <c r="E36" s="28">
        <f t="shared" si="6"/>
        <v>2.4766117670053185</v>
      </c>
      <c r="F36" s="28">
        <f t="shared" si="6"/>
        <v>0</v>
      </c>
      <c r="G36" s="28">
        <f t="shared" si="6"/>
        <v>2.3563499708403235</v>
      </c>
      <c r="H36" s="28">
        <f t="shared" si="6"/>
        <v>2.7091162869483503</v>
      </c>
      <c r="I36" s="28">
        <f t="shared" si="6"/>
        <v>0</v>
      </c>
      <c r="J36" s="28">
        <f t="shared" si="6"/>
        <v>2.5122348223253121</v>
      </c>
      <c r="K36" s="28">
        <f t="shared" si="6"/>
        <v>21.02795703813954</v>
      </c>
      <c r="L36" s="28">
        <f t="shared" si="6"/>
        <v>0</v>
      </c>
      <c r="M36" s="28">
        <f t="shared" si="6"/>
        <v>0</v>
      </c>
      <c r="N36" s="28">
        <f t="shared" si="6"/>
        <v>49.190224361398876</v>
      </c>
      <c r="O36" s="28">
        <f t="shared" si="6"/>
        <v>1.1992734123174</v>
      </c>
      <c r="P36" s="28">
        <f t="shared" si="6"/>
        <v>2.9424044002362146</v>
      </c>
      <c r="Q36" s="28">
        <f t="shared" si="6"/>
        <v>1.6656343441928705</v>
      </c>
      <c r="R36" s="28">
        <f t="shared" si="6"/>
        <v>0</v>
      </c>
      <c r="S36" s="30">
        <f>SUM(C36:R36)</f>
        <v>99.999999999999986</v>
      </c>
    </row>
    <row r="37" spans="1:19" ht="15.75" x14ac:dyDescent="0.25">
      <c r="A37" s="166"/>
      <c r="B37" s="17" t="s">
        <v>491</v>
      </c>
      <c r="C37" s="28">
        <f t="shared" ref="C37:C38" si="7">C33/G$2/SUMPRODUCT($C33:$R33,1/($G$2:$V$2))*100</f>
        <v>3.7965701360148882</v>
      </c>
      <c r="D37" s="28">
        <f t="shared" ref="D37:D38" si="8">D33/H$2/SUMPRODUCT($C33:$R33,1/($G$2:$V$2))*100</f>
        <v>9.1156047366981738</v>
      </c>
      <c r="E37" s="28">
        <f t="shared" ref="E37:E38" si="9">E33/I$2/SUMPRODUCT($C33:$R33,1/($G$2:$V$2))*100</f>
        <v>7.853721349904121</v>
      </c>
      <c r="F37" s="28">
        <f t="shared" ref="F37:F38" si="10">F33/J$2/SUMPRODUCT($C33:$R33,1/($G$2:$V$2))*100</f>
        <v>0</v>
      </c>
      <c r="G37" s="28">
        <f t="shared" ref="G37:G38" si="11">G33/K$2/SUMPRODUCT($C33:$R33,1/($G$2:$V$2))*100</f>
        <v>2.1857169351612478</v>
      </c>
      <c r="H37" s="28">
        <f t="shared" ref="H37:H38" si="12">H33/L$2/SUMPRODUCT($C33:$R33,1/($G$2:$V$2))*100</f>
        <v>0.16236408964816257</v>
      </c>
      <c r="I37" s="28">
        <f t="shared" ref="I37:I38" si="13">I33/M$2/SUMPRODUCT($C33:$R33,1/($G$2:$V$2))*100</f>
        <v>0</v>
      </c>
      <c r="J37" s="28">
        <f t="shared" ref="J37:J38" si="14">J33/N$2/SUMPRODUCT($C33:$R33,1/($G$2:$V$2))*100</f>
        <v>4.0937940226336424</v>
      </c>
      <c r="K37" s="28">
        <f t="shared" ref="K37:K38" si="15">K33/O$2/SUMPRODUCT($C33:$R33,1/($G$2:$V$2))*100</f>
        <v>7.9352009162765693</v>
      </c>
      <c r="L37" s="28">
        <f t="shared" ref="L37:L38" si="16">L33/P$2/SUMPRODUCT($C33:$R33,1/($G$2:$V$2))*100</f>
        <v>0</v>
      </c>
      <c r="M37" s="28">
        <f t="shared" ref="M37:M38" si="17">M33/Q$2/SUMPRODUCT($C33:$R33,1/($G$2:$V$2))*100</f>
        <v>0</v>
      </c>
      <c r="N37" s="28">
        <f t="shared" ref="N37:N38" si="18">N33/R$2/SUMPRODUCT($C33:$R33,1/($G$2:$V$2))*100</f>
        <v>50.592331495316365</v>
      </c>
      <c r="O37" s="28">
        <f t="shared" ref="O37:O38" si="19">O33/S$2/SUMPRODUCT($C33:$R33,1/($G$2:$V$2))*100</f>
        <v>1.1124290702267619</v>
      </c>
      <c r="P37" s="28">
        <f t="shared" ref="P37:P38" si="20">P33/T$2/SUMPRODUCT($C33:$R33,1/($G$2:$V$2))*100</f>
        <v>2.7293327422818034</v>
      </c>
      <c r="Q37" s="28">
        <f t="shared" ref="Q37:Q38" si="21">Q33/U$2/SUMPRODUCT($C33:$R33,1/($G$2:$V$2))*100</f>
        <v>1.5450188804467953</v>
      </c>
      <c r="R37" s="28">
        <f t="shared" ref="R37:R38" si="22">R33/V$2/SUMPRODUCT($C33:$R33,1/($G$2:$V$2))*100</f>
        <v>8.8779156253914628</v>
      </c>
      <c r="S37" s="30">
        <f t="shared" ref="S37:S38" si="23">SUM(C37:R37)</f>
        <v>99.999999999999986</v>
      </c>
    </row>
    <row r="38" spans="1:19" ht="15.75" x14ac:dyDescent="0.25">
      <c r="A38" s="167"/>
      <c r="B38" s="1" t="s">
        <v>492</v>
      </c>
      <c r="C38" s="31">
        <f t="shared" si="7"/>
        <v>3.9061028193375029</v>
      </c>
      <c r="D38" s="31">
        <f t="shared" si="8"/>
        <v>9.3785938587605759</v>
      </c>
      <c r="E38" s="31">
        <f t="shared" si="9"/>
        <v>6.9043524835234331</v>
      </c>
      <c r="F38" s="31">
        <f t="shared" si="10"/>
        <v>0</v>
      </c>
      <c r="G38" s="31">
        <f t="shared" si="11"/>
        <v>2.2487758099653332</v>
      </c>
      <c r="H38" s="31">
        <f t="shared" si="12"/>
        <v>6.0303766095741972E-2</v>
      </c>
      <c r="I38" s="31">
        <f t="shared" si="13"/>
        <v>0</v>
      </c>
      <c r="J38" s="31">
        <f t="shared" si="14"/>
        <v>2.4137436912250623</v>
      </c>
      <c r="K38" s="31">
        <f t="shared" si="15"/>
        <v>14.853458297457564</v>
      </c>
      <c r="L38" s="31">
        <f t="shared" si="16"/>
        <v>0</v>
      </c>
      <c r="M38" s="31">
        <f t="shared" si="17"/>
        <v>0</v>
      </c>
      <c r="N38" s="31">
        <f t="shared" si="18"/>
        <v>48.683235983900616</v>
      </c>
      <c r="O38" s="31">
        <f t="shared" si="19"/>
        <v>1.1445231279427397</v>
      </c>
      <c r="P38" s="31">
        <f t="shared" si="20"/>
        <v>2.8080751672159558</v>
      </c>
      <c r="Q38" s="31">
        <f t="shared" si="21"/>
        <v>1.5895933404716729</v>
      </c>
      <c r="R38" s="31">
        <f t="shared" si="22"/>
        <v>6.0092416541037892</v>
      </c>
      <c r="S38" s="32">
        <f t="shared" si="23"/>
        <v>99.999999999999972</v>
      </c>
    </row>
    <row r="40" spans="1:19" x14ac:dyDescent="0.25">
      <c r="A40" s="11"/>
      <c r="B40" s="5"/>
      <c r="C40" s="5" t="s">
        <v>207</v>
      </c>
      <c r="D40" s="5" t="s">
        <v>208</v>
      </c>
      <c r="E40" s="5"/>
      <c r="F40" s="5"/>
      <c r="G40" s="5"/>
      <c r="H40" s="5"/>
      <c r="I40" s="5"/>
      <c r="J40" s="5"/>
      <c r="K40" s="169" t="s">
        <v>548</v>
      </c>
      <c r="L40" s="169"/>
      <c r="M40" s="169"/>
      <c r="N40" s="6"/>
    </row>
    <row r="41" spans="1:19" x14ac:dyDescent="0.25">
      <c r="A41" s="166" t="s">
        <v>212</v>
      </c>
      <c r="B41" s="3" t="s">
        <v>203</v>
      </c>
      <c r="C41" s="3" t="s">
        <v>202</v>
      </c>
      <c r="D41" s="3" t="s">
        <v>205</v>
      </c>
      <c r="E41" s="3" t="s">
        <v>206</v>
      </c>
      <c r="G41" s="3" t="s">
        <v>209</v>
      </c>
      <c r="H41" s="3" t="s">
        <v>210</v>
      </c>
      <c r="I41" s="3" t="s">
        <v>211</v>
      </c>
      <c r="K41" s="3" t="s">
        <v>209</v>
      </c>
      <c r="L41" s="3" t="s">
        <v>210</v>
      </c>
      <c r="M41" s="3" t="s">
        <v>211</v>
      </c>
      <c r="N41" s="7" t="s">
        <v>40</v>
      </c>
    </row>
    <row r="42" spans="1:19" x14ac:dyDescent="0.25">
      <c r="A42" s="166"/>
      <c r="B42" s="3" t="s">
        <v>204</v>
      </c>
      <c r="C42" s="3">
        <v>0</v>
      </c>
      <c r="D42" s="3">
        <v>0.11</v>
      </c>
      <c r="E42" s="3">
        <f>F42*100</f>
        <v>11.600000000000001</v>
      </c>
      <c r="F42" s="3">
        <v>0.11600000000000001</v>
      </c>
      <c r="G42" s="3">
        <f>C42</f>
        <v>0</v>
      </c>
      <c r="H42" s="3">
        <f>D42</f>
        <v>0.11</v>
      </c>
      <c r="I42" s="3">
        <v>1</v>
      </c>
      <c r="K42" s="3">
        <f>G42/SUM($G42:$I42)*100</f>
        <v>0</v>
      </c>
      <c r="L42" s="3">
        <f t="shared" ref="L42:M42" si="24">H42/SUM($G42:$I42)*100</f>
        <v>9.9099099099099082</v>
      </c>
      <c r="M42" s="3">
        <f t="shared" si="24"/>
        <v>90.090090090090087</v>
      </c>
      <c r="N42" s="7">
        <f>SUM(K42:M42)</f>
        <v>100</v>
      </c>
    </row>
    <row r="43" spans="1:19" x14ac:dyDescent="0.25">
      <c r="A43" s="166"/>
      <c r="B43" s="3" t="s">
        <v>204</v>
      </c>
      <c r="C43" s="3">
        <v>0</v>
      </c>
      <c r="D43" s="3">
        <v>0.17699999999999999</v>
      </c>
      <c r="E43" s="3">
        <f t="shared" ref="E43:E91" si="25">F43*100</f>
        <v>16</v>
      </c>
      <c r="F43" s="3">
        <v>0.16</v>
      </c>
      <c r="G43" s="3">
        <f t="shared" ref="G43:G106" si="26">C43</f>
        <v>0</v>
      </c>
      <c r="H43" s="3">
        <f t="shared" ref="H43:H106" si="27">D43</f>
        <v>0.17699999999999999</v>
      </c>
      <c r="I43" s="3">
        <v>1</v>
      </c>
      <c r="K43" s="3">
        <f t="shared" ref="K43:K91" si="28">G43/SUM($G43:$I43)*100</f>
        <v>0</v>
      </c>
      <c r="L43" s="3">
        <f t="shared" ref="L43:L91" si="29">H43/SUM($G43:$I43)*100</f>
        <v>15.03823279524214</v>
      </c>
      <c r="M43" s="3">
        <f t="shared" ref="M43:M91" si="30">I43/SUM($G43:$I43)*100</f>
        <v>84.961767204757848</v>
      </c>
      <c r="N43" s="7">
        <f t="shared" ref="N43:N106" si="31">SUM(K43:M43)</f>
        <v>99.999999999999986</v>
      </c>
    </row>
    <row r="44" spans="1:19" x14ac:dyDescent="0.25">
      <c r="A44" s="166"/>
      <c r="B44" s="3" t="s">
        <v>204</v>
      </c>
      <c r="C44" s="3">
        <v>0</v>
      </c>
      <c r="D44" s="3">
        <v>0.20499999999999999</v>
      </c>
      <c r="E44" s="3">
        <f t="shared" si="25"/>
        <v>22.5</v>
      </c>
      <c r="F44" s="3">
        <v>0.22500000000000001</v>
      </c>
      <c r="G44" s="3">
        <f t="shared" si="26"/>
        <v>0</v>
      </c>
      <c r="H44" s="3">
        <f t="shared" si="27"/>
        <v>0.20499999999999999</v>
      </c>
      <c r="I44" s="3">
        <v>1</v>
      </c>
      <c r="K44" s="3">
        <f t="shared" si="28"/>
        <v>0</v>
      </c>
      <c r="L44" s="3">
        <f t="shared" si="29"/>
        <v>17.012448132780079</v>
      </c>
      <c r="M44" s="3">
        <f t="shared" si="30"/>
        <v>82.987551867219906</v>
      </c>
      <c r="N44" s="7">
        <f t="shared" si="31"/>
        <v>99.999999999999986</v>
      </c>
    </row>
    <row r="45" spans="1:19" x14ac:dyDescent="0.25">
      <c r="A45" s="166"/>
      <c r="B45" s="3" t="s">
        <v>204</v>
      </c>
      <c r="C45" s="3">
        <v>0</v>
      </c>
      <c r="D45" s="3">
        <v>0.25</v>
      </c>
      <c r="E45" s="3">
        <f t="shared" si="25"/>
        <v>28.000000000000004</v>
      </c>
      <c r="F45" s="3">
        <v>0.28000000000000003</v>
      </c>
      <c r="G45" s="3">
        <f t="shared" si="26"/>
        <v>0</v>
      </c>
      <c r="H45" s="3">
        <f t="shared" si="27"/>
        <v>0.25</v>
      </c>
      <c r="I45" s="3">
        <v>1</v>
      </c>
      <c r="K45" s="3">
        <f t="shared" si="28"/>
        <v>0</v>
      </c>
      <c r="L45" s="3">
        <f t="shared" si="29"/>
        <v>20</v>
      </c>
      <c r="M45" s="3">
        <f t="shared" si="30"/>
        <v>80</v>
      </c>
      <c r="N45" s="7">
        <f t="shared" si="31"/>
        <v>100</v>
      </c>
    </row>
    <row r="46" spans="1:19" x14ac:dyDescent="0.25">
      <c r="A46" s="166"/>
      <c r="B46" s="3" t="s">
        <v>204</v>
      </c>
      <c r="C46" s="3">
        <v>0</v>
      </c>
      <c r="D46" s="3">
        <v>0.28199999999999997</v>
      </c>
      <c r="E46" s="3">
        <f t="shared" si="25"/>
        <v>27.500000000000004</v>
      </c>
      <c r="F46" s="3">
        <v>0.27500000000000002</v>
      </c>
      <c r="G46" s="3">
        <f t="shared" si="26"/>
        <v>0</v>
      </c>
      <c r="H46" s="3">
        <f t="shared" si="27"/>
        <v>0.28199999999999997</v>
      </c>
      <c r="I46" s="3">
        <v>1</v>
      </c>
      <c r="K46" s="3">
        <f t="shared" si="28"/>
        <v>0</v>
      </c>
      <c r="L46" s="3">
        <f t="shared" si="29"/>
        <v>21.996879875195006</v>
      </c>
      <c r="M46" s="3">
        <f t="shared" si="30"/>
        <v>78.003120124804994</v>
      </c>
      <c r="N46" s="7">
        <f t="shared" si="31"/>
        <v>100</v>
      </c>
    </row>
    <row r="47" spans="1:19" x14ac:dyDescent="0.25">
      <c r="A47" s="166"/>
      <c r="B47" s="3" t="s">
        <v>204</v>
      </c>
      <c r="C47" s="3">
        <v>0</v>
      </c>
      <c r="D47" s="3">
        <v>0.33300000000000002</v>
      </c>
      <c r="E47" s="3">
        <f t="shared" si="25"/>
        <v>38</v>
      </c>
      <c r="F47" s="3">
        <v>0.38</v>
      </c>
      <c r="G47" s="3">
        <f t="shared" si="26"/>
        <v>0</v>
      </c>
      <c r="H47" s="3">
        <f t="shared" si="27"/>
        <v>0.33300000000000002</v>
      </c>
      <c r="I47" s="3">
        <v>1</v>
      </c>
      <c r="K47" s="3">
        <f t="shared" si="28"/>
        <v>0</v>
      </c>
      <c r="L47" s="3">
        <f t="shared" si="29"/>
        <v>24.981245311327836</v>
      </c>
      <c r="M47" s="3">
        <f t="shared" si="30"/>
        <v>75.018754688672175</v>
      </c>
      <c r="N47" s="7">
        <f t="shared" si="31"/>
        <v>100.00000000000001</v>
      </c>
    </row>
    <row r="48" spans="1:19" x14ac:dyDescent="0.25">
      <c r="A48" s="166"/>
      <c r="B48" s="3" t="s">
        <v>204</v>
      </c>
      <c r="C48" s="3">
        <v>0</v>
      </c>
      <c r="D48" s="3">
        <v>0.37</v>
      </c>
      <c r="E48" s="3">
        <f t="shared" si="25"/>
        <v>34</v>
      </c>
      <c r="F48" s="3">
        <v>0.34</v>
      </c>
      <c r="G48" s="3">
        <f t="shared" si="26"/>
        <v>0</v>
      </c>
      <c r="H48" s="3">
        <f t="shared" si="27"/>
        <v>0.37</v>
      </c>
      <c r="I48" s="3">
        <v>1</v>
      </c>
      <c r="K48" s="3">
        <f t="shared" si="28"/>
        <v>0</v>
      </c>
      <c r="L48" s="3">
        <f t="shared" si="29"/>
        <v>27.007299270072991</v>
      </c>
      <c r="M48" s="3">
        <f t="shared" si="30"/>
        <v>72.992700729927009</v>
      </c>
      <c r="N48" s="7">
        <f t="shared" si="31"/>
        <v>100</v>
      </c>
    </row>
    <row r="49" spans="1:14" x14ac:dyDescent="0.25">
      <c r="A49" s="166"/>
      <c r="B49" s="3" t="s">
        <v>204</v>
      </c>
      <c r="C49" s="3">
        <v>0</v>
      </c>
      <c r="D49" s="3">
        <v>0.40799999999999997</v>
      </c>
      <c r="E49" s="3">
        <f t="shared" si="25"/>
        <v>38</v>
      </c>
      <c r="F49" s="3">
        <v>0.38</v>
      </c>
      <c r="G49" s="3">
        <f t="shared" si="26"/>
        <v>0</v>
      </c>
      <c r="H49" s="3">
        <f t="shared" si="27"/>
        <v>0.40799999999999997</v>
      </c>
      <c r="I49" s="3">
        <v>1</v>
      </c>
      <c r="K49" s="3">
        <f t="shared" si="28"/>
        <v>0</v>
      </c>
      <c r="L49" s="3">
        <f t="shared" si="29"/>
        <v>28.97727272727273</v>
      </c>
      <c r="M49" s="3">
        <f t="shared" si="30"/>
        <v>71.02272727272728</v>
      </c>
      <c r="N49" s="7">
        <f t="shared" si="31"/>
        <v>100.00000000000001</v>
      </c>
    </row>
    <row r="50" spans="1:14" x14ac:dyDescent="0.25">
      <c r="A50" s="166"/>
      <c r="B50" s="3" t="s">
        <v>204</v>
      </c>
      <c r="C50" s="3">
        <v>0</v>
      </c>
      <c r="D50" s="3">
        <v>0.45</v>
      </c>
      <c r="E50" s="3">
        <f t="shared" si="25"/>
        <v>42</v>
      </c>
      <c r="F50" s="3">
        <v>0.42</v>
      </c>
      <c r="G50" s="3">
        <f t="shared" si="26"/>
        <v>0</v>
      </c>
      <c r="H50" s="3">
        <f t="shared" si="27"/>
        <v>0.45</v>
      </c>
      <c r="I50" s="3">
        <v>1</v>
      </c>
      <c r="K50" s="3">
        <f t="shared" si="28"/>
        <v>0</v>
      </c>
      <c r="L50" s="3">
        <f t="shared" si="29"/>
        <v>31.03448275862069</v>
      </c>
      <c r="M50" s="3">
        <f t="shared" si="30"/>
        <v>68.965517241379317</v>
      </c>
      <c r="N50" s="7">
        <f t="shared" si="31"/>
        <v>100</v>
      </c>
    </row>
    <row r="51" spans="1:14" x14ac:dyDescent="0.25">
      <c r="A51" s="166"/>
      <c r="B51" s="3" t="s">
        <v>204</v>
      </c>
      <c r="C51" s="3">
        <v>0</v>
      </c>
      <c r="D51" s="3">
        <v>0.5</v>
      </c>
      <c r="E51" s="3">
        <f t="shared" si="25"/>
        <v>43</v>
      </c>
      <c r="F51" s="3">
        <v>0.43</v>
      </c>
      <c r="G51" s="3">
        <f t="shared" si="26"/>
        <v>0</v>
      </c>
      <c r="H51" s="3">
        <f t="shared" si="27"/>
        <v>0.5</v>
      </c>
      <c r="I51" s="3">
        <v>1</v>
      </c>
      <c r="K51" s="3">
        <f t="shared" si="28"/>
        <v>0</v>
      </c>
      <c r="L51" s="3">
        <f t="shared" si="29"/>
        <v>33.333333333333329</v>
      </c>
      <c r="M51" s="3">
        <f t="shared" si="30"/>
        <v>66.666666666666657</v>
      </c>
      <c r="N51" s="7">
        <f t="shared" si="31"/>
        <v>99.999999999999986</v>
      </c>
    </row>
    <row r="52" spans="1:14" x14ac:dyDescent="0.25">
      <c r="A52" s="166"/>
      <c r="B52" s="3" t="s">
        <v>204</v>
      </c>
      <c r="C52" s="3">
        <v>0</v>
      </c>
      <c r="D52" s="3">
        <v>0.66700000000000004</v>
      </c>
      <c r="E52" s="3">
        <f t="shared" si="25"/>
        <v>44.5</v>
      </c>
      <c r="F52" s="3">
        <v>0.44500000000000001</v>
      </c>
      <c r="G52" s="3">
        <f t="shared" si="26"/>
        <v>0</v>
      </c>
      <c r="H52" s="3">
        <f t="shared" si="27"/>
        <v>0.66700000000000004</v>
      </c>
      <c r="I52" s="3">
        <v>1</v>
      </c>
      <c r="K52" s="3">
        <f t="shared" si="28"/>
        <v>0</v>
      </c>
      <c r="L52" s="3">
        <f t="shared" si="29"/>
        <v>40.011997600479901</v>
      </c>
      <c r="M52" s="3">
        <f t="shared" si="30"/>
        <v>59.988002399520092</v>
      </c>
      <c r="N52" s="7">
        <f t="shared" si="31"/>
        <v>100</v>
      </c>
    </row>
    <row r="53" spans="1:14" x14ac:dyDescent="0.25">
      <c r="A53" s="166"/>
      <c r="B53" s="3" t="s">
        <v>204</v>
      </c>
      <c r="C53" s="3">
        <v>0</v>
      </c>
      <c r="D53" s="3">
        <v>1.85</v>
      </c>
      <c r="E53" s="3">
        <f t="shared" si="25"/>
        <v>9.7000000000000011</v>
      </c>
      <c r="F53" s="3">
        <v>9.7000000000000003E-2</v>
      </c>
      <c r="G53" s="3">
        <f t="shared" si="26"/>
        <v>0</v>
      </c>
      <c r="H53" s="3">
        <f t="shared" si="27"/>
        <v>1.85</v>
      </c>
      <c r="I53" s="3">
        <v>1</v>
      </c>
      <c r="K53" s="3">
        <f t="shared" si="28"/>
        <v>0</v>
      </c>
      <c r="L53" s="3">
        <f t="shared" si="29"/>
        <v>64.912280701754383</v>
      </c>
      <c r="M53" s="3">
        <f t="shared" si="30"/>
        <v>35.087719298245609</v>
      </c>
      <c r="N53" s="7">
        <f t="shared" si="31"/>
        <v>100</v>
      </c>
    </row>
    <row r="54" spans="1:14" x14ac:dyDescent="0.25">
      <c r="A54" s="166"/>
      <c r="B54" s="3" t="s">
        <v>204</v>
      </c>
      <c r="C54" s="3">
        <v>0</v>
      </c>
      <c r="D54" s="3">
        <v>2</v>
      </c>
      <c r="E54" s="3">
        <f t="shared" si="25"/>
        <v>8</v>
      </c>
      <c r="F54" s="3">
        <v>0.08</v>
      </c>
      <c r="G54" s="3">
        <f t="shared" si="26"/>
        <v>0</v>
      </c>
      <c r="H54" s="3">
        <f t="shared" si="27"/>
        <v>2</v>
      </c>
      <c r="I54" s="3">
        <v>1</v>
      </c>
      <c r="K54" s="3">
        <f t="shared" si="28"/>
        <v>0</v>
      </c>
      <c r="L54" s="3">
        <f t="shared" si="29"/>
        <v>66.666666666666657</v>
      </c>
      <c r="M54" s="3">
        <f t="shared" si="30"/>
        <v>33.333333333333329</v>
      </c>
      <c r="N54" s="7">
        <f t="shared" si="31"/>
        <v>99.999999999999986</v>
      </c>
    </row>
    <row r="55" spans="1:14" x14ac:dyDescent="0.25">
      <c r="A55" s="166"/>
      <c r="B55" s="3" t="s">
        <v>204</v>
      </c>
      <c r="C55" s="3">
        <v>0</v>
      </c>
      <c r="D55" s="3">
        <v>2.33</v>
      </c>
      <c r="E55" s="3">
        <f t="shared" si="25"/>
        <v>2.9000000000000004</v>
      </c>
      <c r="F55" s="3">
        <v>2.9000000000000001E-2</v>
      </c>
      <c r="G55" s="3">
        <f t="shared" si="26"/>
        <v>0</v>
      </c>
      <c r="H55" s="3">
        <f t="shared" si="27"/>
        <v>2.33</v>
      </c>
      <c r="I55" s="3">
        <v>1</v>
      </c>
      <c r="K55" s="3">
        <f t="shared" si="28"/>
        <v>0</v>
      </c>
      <c r="L55" s="3">
        <f t="shared" si="29"/>
        <v>69.969969969969966</v>
      </c>
      <c r="M55" s="3">
        <f t="shared" si="30"/>
        <v>30.03003003003003</v>
      </c>
      <c r="N55" s="7">
        <f t="shared" si="31"/>
        <v>100</v>
      </c>
    </row>
    <row r="56" spans="1:14" x14ac:dyDescent="0.25">
      <c r="A56" s="166"/>
      <c r="B56" s="3">
        <v>1</v>
      </c>
      <c r="C56" s="3">
        <v>0.5</v>
      </c>
      <c r="D56" s="3">
        <v>0.1</v>
      </c>
      <c r="E56" s="3">
        <f t="shared" si="25"/>
        <v>11</v>
      </c>
      <c r="F56" s="3">
        <v>0.11</v>
      </c>
      <c r="G56" s="3">
        <f t="shared" si="26"/>
        <v>0.5</v>
      </c>
      <c r="H56" s="3">
        <f t="shared" si="27"/>
        <v>0.1</v>
      </c>
      <c r="I56" s="3">
        <v>1</v>
      </c>
      <c r="K56" s="3">
        <f t="shared" si="28"/>
        <v>31.25</v>
      </c>
      <c r="L56" s="3">
        <f t="shared" si="29"/>
        <v>6.25</v>
      </c>
      <c r="M56" s="3">
        <f t="shared" si="30"/>
        <v>62.5</v>
      </c>
      <c r="N56" s="7">
        <f t="shared" si="31"/>
        <v>100</v>
      </c>
    </row>
    <row r="57" spans="1:14" x14ac:dyDescent="0.25">
      <c r="A57" s="12"/>
      <c r="B57" s="3">
        <v>2</v>
      </c>
      <c r="C57" s="3">
        <v>0.5</v>
      </c>
      <c r="D57" s="3">
        <v>0.2</v>
      </c>
      <c r="E57" s="3">
        <f t="shared" si="25"/>
        <v>21</v>
      </c>
      <c r="F57" s="3">
        <v>0.21</v>
      </c>
      <c r="G57" s="3">
        <f t="shared" si="26"/>
        <v>0.5</v>
      </c>
      <c r="H57" s="3">
        <f t="shared" si="27"/>
        <v>0.2</v>
      </c>
      <c r="I57" s="3">
        <v>1</v>
      </c>
      <c r="K57" s="3">
        <f t="shared" si="28"/>
        <v>29.411764705882355</v>
      </c>
      <c r="L57" s="3">
        <f t="shared" si="29"/>
        <v>11.764705882352942</v>
      </c>
      <c r="M57" s="3">
        <f t="shared" si="30"/>
        <v>58.82352941176471</v>
      </c>
      <c r="N57" s="7">
        <f t="shared" si="31"/>
        <v>100</v>
      </c>
    </row>
    <row r="58" spans="1:14" x14ac:dyDescent="0.25">
      <c r="A58" s="12"/>
      <c r="B58" s="3">
        <v>3</v>
      </c>
      <c r="C58" s="3">
        <v>0.5</v>
      </c>
      <c r="D58" s="3">
        <v>0.33</v>
      </c>
      <c r="E58" s="3">
        <f t="shared" si="25"/>
        <v>33</v>
      </c>
      <c r="F58" s="3">
        <v>0.33</v>
      </c>
      <c r="G58" s="3">
        <f t="shared" si="26"/>
        <v>0.5</v>
      </c>
      <c r="H58" s="3">
        <f t="shared" si="27"/>
        <v>0.33</v>
      </c>
      <c r="I58" s="3">
        <v>1</v>
      </c>
      <c r="K58" s="3">
        <f t="shared" si="28"/>
        <v>27.322404371584696</v>
      </c>
      <c r="L58" s="3">
        <f t="shared" si="29"/>
        <v>18.032786885245901</v>
      </c>
      <c r="M58" s="3">
        <f t="shared" si="30"/>
        <v>54.644808743169392</v>
      </c>
      <c r="N58" s="7">
        <f t="shared" si="31"/>
        <v>99.999999999999986</v>
      </c>
    </row>
    <row r="59" spans="1:14" x14ac:dyDescent="0.25">
      <c r="A59" s="12"/>
      <c r="B59" s="3">
        <v>4</v>
      </c>
      <c r="C59" s="3">
        <v>0.5</v>
      </c>
      <c r="D59" s="3">
        <v>0.5</v>
      </c>
      <c r="E59" s="3">
        <f t="shared" si="25"/>
        <v>45</v>
      </c>
      <c r="F59" s="3">
        <v>0.45</v>
      </c>
      <c r="G59" s="3">
        <f t="shared" si="26"/>
        <v>0.5</v>
      </c>
      <c r="H59" s="3">
        <f t="shared" si="27"/>
        <v>0.5</v>
      </c>
      <c r="I59" s="3">
        <v>1</v>
      </c>
      <c r="K59" s="3">
        <f t="shared" si="28"/>
        <v>25</v>
      </c>
      <c r="L59" s="3">
        <f t="shared" si="29"/>
        <v>25</v>
      </c>
      <c r="M59" s="3">
        <f t="shared" si="30"/>
        <v>50</v>
      </c>
      <c r="N59" s="7">
        <f t="shared" si="31"/>
        <v>100</v>
      </c>
    </row>
    <row r="60" spans="1:14" x14ac:dyDescent="0.25">
      <c r="A60" s="12"/>
      <c r="B60" s="3">
        <v>5</v>
      </c>
      <c r="C60" s="3">
        <v>0.5</v>
      </c>
      <c r="D60" s="3">
        <v>0.6</v>
      </c>
      <c r="E60" s="3">
        <f t="shared" si="25"/>
        <v>50</v>
      </c>
      <c r="F60" s="3">
        <v>0.5</v>
      </c>
      <c r="G60" s="3">
        <f t="shared" si="26"/>
        <v>0.5</v>
      </c>
      <c r="H60" s="3">
        <f t="shared" si="27"/>
        <v>0.6</v>
      </c>
      <c r="I60" s="3">
        <v>1</v>
      </c>
      <c r="K60" s="3">
        <f t="shared" si="28"/>
        <v>23.809523809523807</v>
      </c>
      <c r="L60" s="3">
        <f t="shared" si="29"/>
        <v>28.571428571428569</v>
      </c>
      <c r="M60" s="3">
        <f t="shared" si="30"/>
        <v>47.619047619047613</v>
      </c>
      <c r="N60" s="7">
        <f t="shared" si="31"/>
        <v>100</v>
      </c>
    </row>
    <row r="61" spans="1:14" x14ac:dyDescent="0.25">
      <c r="A61" s="12"/>
      <c r="B61" s="3">
        <v>6</v>
      </c>
      <c r="C61" s="3">
        <v>0.5</v>
      </c>
      <c r="D61" s="3">
        <v>0.7</v>
      </c>
      <c r="E61" s="3">
        <f t="shared" si="25"/>
        <v>49</v>
      </c>
      <c r="F61" s="3">
        <v>0.49</v>
      </c>
      <c r="G61" s="3">
        <f t="shared" si="26"/>
        <v>0.5</v>
      </c>
      <c r="H61" s="3">
        <f t="shared" si="27"/>
        <v>0.7</v>
      </c>
      <c r="I61" s="3">
        <v>1</v>
      </c>
      <c r="K61" s="3">
        <f t="shared" si="28"/>
        <v>22.727272727272727</v>
      </c>
      <c r="L61" s="3">
        <f t="shared" si="29"/>
        <v>31.818181818181813</v>
      </c>
      <c r="M61" s="3">
        <f t="shared" si="30"/>
        <v>45.454545454545453</v>
      </c>
      <c r="N61" s="7">
        <f t="shared" si="31"/>
        <v>100</v>
      </c>
    </row>
    <row r="62" spans="1:14" x14ac:dyDescent="0.25">
      <c r="A62" s="12"/>
      <c r="B62" s="3">
        <v>7</v>
      </c>
      <c r="C62" s="3">
        <v>0.5</v>
      </c>
      <c r="D62" s="3">
        <v>0.8</v>
      </c>
      <c r="E62" s="3">
        <f t="shared" si="25"/>
        <v>47</v>
      </c>
      <c r="F62" s="3">
        <v>0.47</v>
      </c>
      <c r="G62" s="3">
        <f t="shared" si="26"/>
        <v>0.5</v>
      </c>
      <c r="H62" s="3">
        <f t="shared" si="27"/>
        <v>0.8</v>
      </c>
      <c r="I62" s="3">
        <v>1</v>
      </c>
      <c r="K62" s="3">
        <f t="shared" si="28"/>
        <v>21.739130434782609</v>
      </c>
      <c r="L62" s="3">
        <f t="shared" si="29"/>
        <v>34.782608695652179</v>
      </c>
      <c r="M62" s="3">
        <f t="shared" si="30"/>
        <v>43.478260869565219</v>
      </c>
      <c r="N62" s="7">
        <f t="shared" si="31"/>
        <v>100</v>
      </c>
    </row>
    <row r="63" spans="1:14" x14ac:dyDescent="0.25">
      <c r="A63" s="12"/>
      <c r="B63" s="3">
        <v>8</v>
      </c>
      <c r="C63" s="3">
        <v>0.5</v>
      </c>
      <c r="D63" s="3">
        <v>0.9</v>
      </c>
      <c r="E63" s="3">
        <f t="shared" si="25"/>
        <v>45</v>
      </c>
      <c r="F63" s="3">
        <v>0.45</v>
      </c>
      <c r="G63" s="3">
        <f t="shared" si="26"/>
        <v>0.5</v>
      </c>
      <c r="H63" s="3">
        <f t="shared" si="27"/>
        <v>0.9</v>
      </c>
      <c r="I63" s="3">
        <v>1</v>
      </c>
      <c r="K63" s="3">
        <f t="shared" si="28"/>
        <v>20.833333333333336</v>
      </c>
      <c r="L63" s="3">
        <f t="shared" si="29"/>
        <v>37.5</v>
      </c>
      <c r="M63" s="3">
        <f t="shared" si="30"/>
        <v>41.666666666666671</v>
      </c>
      <c r="N63" s="7">
        <f t="shared" si="31"/>
        <v>100</v>
      </c>
    </row>
    <row r="64" spans="1:14" x14ac:dyDescent="0.25">
      <c r="A64" s="12"/>
      <c r="B64" s="3">
        <v>9</v>
      </c>
      <c r="C64" s="3">
        <v>0.5</v>
      </c>
      <c r="D64" s="3">
        <v>1</v>
      </c>
      <c r="E64" s="3">
        <f t="shared" si="25"/>
        <v>41</v>
      </c>
      <c r="F64" s="3">
        <v>0.41</v>
      </c>
      <c r="G64" s="3">
        <f t="shared" si="26"/>
        <v>0.5</v>
      </c>
      <c r="H64" s="3">
        <f t="shared" si="27"/>
        <v>1</v>
      </c>
      <c r="I64" s="3">
        <v>1</v>
      </c>
      <c r="K64" s="3">
        <f t="shared" si="28"/>
        <v>20</v>
      </c>
      <c r="L64" s="3">
        <f t="shared" si="29"/>
        <v>40</v>
      </c>
      <c r="M64" s="3">
        <f t="shared" si="30"/>
        <v>40</v>
      </c>
      <c r="N64" s="7">
        <f t="shared" si="31"/>
        <v>100</v>
      </c>
    </row>
    <row r="65" spans="1:14" x14ac:dyDescent="0.25">
      <c r="A65" s="12"/>
      <c r="B65" s="3">
        <v>10</v>
      </c>
      <c r="C65" s="3">
        <v>1</v>
      </c>
      <c r="D65" s="3">
        <v>0.11</v>
      </c>
      <c r="E65" s="3">
        <f t="shared" si="25"/>
        <v>12</v>
      </c>
      <c r="F65" s="3">
        <v>0.12</v>
      </c>
      <c r="G65" s="3">
        <f t="shared" si="26"/>
        <v>1</v>
      </c>
      <c r="H65" s="3">
        <f t="shared" si="27"/>
        <v>0.11</v>
      </c>
      <c r="I65" s="3">
        <v>1</v>
      </c>
      <c r="K65" s="3">
        <f t="shared" si="28"/>
        <v>47.393364928909946</v>
      </c>
      <c r="L65" s="3">
        <f t="shared" si="29"/>
        <v>5.213270142180094</v>
      </c>
      <c r="M65" s="3">
        <f t="shared" si="30"/>
        <v>47.393364928909946</v>
      </c>
      <c r="N65" s="7">
        <f t="shared" si="31"/>
        <v>99.999999999999986</v>
      </c>
    </row>
    <row r="66" spans="1:14" x14ac:dyDescent="0.25">
      <c r="A66" s="12"/>
      <c r="B66" s="3">
        <v>11</v>
      </c>
      <c r="C66" s="3">
        <v>1</v>
      </c>
      <c r="D66" s="3">
        <v>0.2</v>
      </c>
      <c r="E66" s="3">
        <f t="shared" si="25"/>
        <v>22</v>
      </c>
      <c r="F66" s="3">
        <v>0.22</v>
      </c>
      <c r="G66" s="3">
        <f t="shared" si="26"/>
        <v>1</v>
      </c>
      <c r="H66" s="3">
        <f t="shared" si="27"/>
        <v>0.2</v>
      </c>
      <c r="I66" s="3">
        <v>1</v>
      </c>
      <c r="K66" s="3">
        <f t="shared" si="28"/>
        <v>45.454545454545453</v>
      </c>
      <c r="L66" s="3">
        <f t="shared" si="29"/>
        <v>9.0909090909090917</v>
      </c>
      <c r="M66" s="3">
        <f t="shared" si="30"/>
        <v>45.454545454545453</v>
      </c>
      <c r="N66" s="7">
        <f t="shared" si="31"/>
        <v>100</v>
      </c>
    </row>
    <row r="67" spans="1:14" x14ac:dyDescent="0.25">
      <c r="A67" s="12"/>
      <c r="B67" s="3">
        <v>12</v>
      </c>
      <c r="C67" s="3">
        <v>1</v>
      </c>
      <c r="D67" s="3">
        <v>0.33</v>
      </c>
      <c r="E67" s="3">
        <f t="shared" si="25"/>
        <v>35</v>
      </c>
      <c r="F67" s="3">
        <v>0.35</v>
      </c>
      <c r="G67" s="3">
        <f t="shared" si="26"/>
        <v>1</v>
      </c>
      <c r="H67" s="3">
        <f t="shared" si="27"/>
        <v>0.33</v>
      </c>
      <c r="I67" s="3">
        <v>1</v>
      </c>
      <c r="K67" s="3">
        <f t="shared" si="28"/>
        <v>42.918454935622321</v>
      </c>
      <c r="L67" s="3">
        <f t="shared" si="29"/>
        <v>14.163090128755366</v>
      </c>
      <c r="M67" s="3">
        <f t="shared" si="30"/>
        <v>42.918454935622321</v>
      </c>
      <c r="N67" s="7">
        <f t="shared" si="31"/>
        <v>100</v>
      </c>
    </row>
    <row r="68" spans="1:14" x14ac:dyDescent="0.25">
      <c r="A68" s="12"/>
      <c r="B68" s="3">
        <v>13</v>
      </c>
      <c r="C68" s="3">
        <v>1</v>
      </c>
      <c r="D68" s="3">
        <v>0.5</v>
      </c>
      <c r="E68" s="3">
        <f t="shared" si="25"/>
        <v>45</v>
      </c>
      <c r="F68" s="3">
        <v>0.45</v>
      </c>
      <c r="G68" s="3">
        <f t="shared" si="26"/>
        <v>1</v>
      </c>
      <c r="H68" s="3">
        <f t="shared" si="27"/>
        <v>0.5</v>
      </c>
      <c r="I68" s="3">
        <v>1</v>
      </c>
      <c r="K68" s="3">
        <f t="shared" si="28"/>
        <v>40</v>
      </c>
      <c r="L68" s="3">
        <f t="shared" si="29"/>
        <v>20</v>
      </c>
      <c r="M68" s="3">
        <f t="shared" si="30"/>
        <v>40</v>
      </c>
      <c r="N68" s="7">
        <f t="shared" si="31"/>
        <v>100</v>
      </c>
    </row>
    <row r="69" spans="1:14" x14ac:dyDescent="0.25">
      <c r="A69" s="12"/>
      <c r="B69" s="3">
        <v>14</v>
      </c>
      <c r="C69" s="3">
        <v>1</v>
      </c>
      <c r="D69" s="3">
        <v>0.6</v>
      </c>
      <c r="E69" s="3">
        <f t="shared" si="25"/>
        <v>54</v>
      </c>
      <c r="F69" s="3">
        <v>0.54</v>
      </c>
      <c r="G69" s="3">
        <f t="shared" si="26"/>
        <v>1</v>
      </c>
      <c r="H69" s="3">
        <f t="shared" si="27"/>
        <v>0.6</v>
      </c>
      <c r="I69" s="3">
        <v>1</v>
      </c>
      <c r="K69" s="3">
        <f t="shared" si="28"/>
        <v>38.46153846153846</v>
      </c>
      <c r="L69" s="3">
        <f t="shared" si="29"/>
        <v>23.076923076923077</v>
      </c>
      <c r="M69" s="3">
        <f t="shared" si="30"/>
        <v>38.46153846153846</v>
      </c>
      <c r="N69" s="7">
        <f t="shared" si="31"/>
        <v>100</v>
      </c>
    </row>
    <row r="70" spans="1:14" x14ac:dyDescent="0.25">
      <c r="A70" s="12"/>
      <c r="B70" s="3">
        <v>15</v>
      </c>
      <c r="C70" s="3">
        <v>1</v>
      </c>
      <c r="D70" s="3">
        <v>0.7</v>
      </c>
      <c r="E70" s="3">
        <f t="shared" si="25"/>
        <v>55.000000000000007</v>
      </c>
      <c r="F70" s="3">
        <v>0.55000000000000004</v>
      </c>
      <c r="G70" s="3">
        <f t="shared" si="26"/>
        <v>1</v>
      </c>
      <c r="H70" s="3">
        <f t="shared" si="27"/>
        <v>0.7</v>
      </c>
      <c r="I70" s="3">
        <v>1</v>
      </c>
      <c r="K70" s="3">
        <f t="shared" si="28"/>
        <v>37.037037037037038</v>
      </c>
      <c r="L70" s="3">
        <f t="shared" si="29"/>
        <v>25.925925925925924</v>
      </c>
      <c r="M70" s="3">
        <f t="shared" si="30"/>
        <v>37.037037037037038</v>
      </c>
      <c r="N70" s="7">
        <f t="shared" si="31"/>
        <v>100</v>
      </c>
    </row>
    <row r="71" spans="1:14" x14ac:dyDescent="0.25">
      <c r="A71" s="12"/>
      <c r="B71" s="3">
        <v>16</v>
      </c>
      <c r="C71" s="3">
        <v>1</v>
      </c>
      <c r="D71" s="3">
        <v>0.8</v>
      </c>
      <c r="E71" s="3">
        <f t="shared" si="25"/>
        <v>54</v>
      </c>
      <c r="F71" s="3">
        <v>0.54</v>
      </c>
      <c r="G71" s="3">
        <f t="shared" si="26"/>
        <v>1</v>
      </c>
      <c r="H71" s="3">
        <f t="shared" si="27"/>
        <v>0.8</v>
      </c>
      <c r="I71" s="3">
        <v>1</v>
      </c>
      <c r="K71" s="3">
        <f t="shared" si="28"/>
        <v>35.714285714285715</v>
      </c>
      <c r="L71" s="3">
        <f t="shared" si="29"/>
        <v>28.571428571428577</v>
      </c>
      <c r="M71" s="3">
        <f t="shared" si="30"/>
        <v>35.714285714285715</v>
      </c>
      <c r="N71" s="7">
        <f t="shared" si="31"/>
        <v>100</v>
      </c>
    </row>
    <row r="72" spans="1:14" x14ac:dyDescent="0.25">
      <c r="A72" s="12"/>
      <c r="B72" s="3">
        <v>17</v>
      </c>
      <c r="C72" s="3">
        <v>1</v>
      </c>
      <c r="D72" s="3">
        <v>0.9</v>
      </c>
      <c r="E72" s="3">
        <f t="shared" si="25"/>
        <v>54</v>
      </c>
      <c r="F72" s="3">
        <v>0.54</v>
      </c>
      <c r="G72" s="3">
        <f t="shared" si="26"/>
        <v>1</v>
      </c>
      <c r="H72" s="3">
        <f t="shared" si="27"/>
        <v>0.9</v>
      </c>
      <c r="I72" s="3">
        <v>1</v>
      </c>
      <c r="K72" s="3">
        <f t="shared" si="28"/>
        <v>34.482758620689658</v>
      </c>
      <c r="L72" s="3">
        <f t="shared" si="29"/>
        <v>31.03448275862069</v>
      </c>
      <c r="M72" s="3">
        <f t="shared" si="30"/>
        <v>34.482758620689658</v>
      </c>
      <c r="N72" s="7">
        <f t="shared" si="31"/>
        <v>100</v>
      </c>
    </row>
    <row r="73" spans="1:14" x14ac:dyDescent="0.25">
      <c r="A73" s="12"/>
      <c r="B73" s="3">
        <v>18</v>
      </c>
      <c r="C73" s="3">
        <v>1</v>
      </c>
      <c r="D73" s="3">
        <v>1</v>
      </c>
      <c r="E73" s="3">
        <f t="shared" si="25"/>
        <v>51</v>
      </c>
      <c r="F73" s="3">
        <v>0.51</v>
      </c>
      <c r="G73" s="3">
        <f t="shared" si="26"/>
        <v>1</v>
      </c>
      <c r="H73" s="3">
        <f t="shared" si="27"/>
        <v>1</v>
      </c>
      <c r="I73" s="3">
        <v>1</v>
      </c>
      <c r="K73" s="3">
        <f t="shared" si="28"/>
        <v>33.333333333333329</v>
      </c>
      <c r="L73" s="3">
        <f t="shared" si="29"/>
        <v>33.333333333333329</v>
      </c>
      <c r="M73" s="3">
        <f t="shared" si="30"/>
        <v>33.333333333333329</v>
      </c>
      <c r="N73" s="7">
        <f t="shared" si="31"/>
        <v>99.999999999999986</v>
      </c>
    </row>
    <row r="74" spans="1:14" x14ac:dyDescent="0.25">
      <c r="A74" s="12"/>
      <c r="B74" s="3">
        <v>19</v>
      </c>
      <c r="C74" s="3">
        <v>1</v>
      </c>
      <c r="D74" s="3">
        <v>1.3</v>
      </c>
      <c r="E74" s="3">
        <f t="shared" si="25"/>
        <v>47</v>
      </c>
      <c r="F74" s="3">
        <v>0.47</v>
      </c>
      <c r="G74" s="3">
        <f t="shared" si="26"/>
        <v>1</v>
      </c>
      <c r="H74" s="3">
        <f t="shared" si="27"/>
        <v>1.3</v>
      </c>
      <c r="I74" s="3">
        <v>1</v>
      </c>
      <c r="K74" s="3">
        <f t="shared" si="28"/>
        <v>30.303030303030305</v>
      </c>
      <c r="L74" s="3">
        <f t="shared" si="29"/>
        <v>39.393939393939398</v>
      </c>
      <c r="M74" s="3">
        <f t="shared" si="30"/>
        <v>30.303030303030305</v>
      </c>
      <c r="N74" s="7">
        <f t="shared" si="31"/>
        <v>100</v>
      </c>
    </row>
    <row r="75" spans="1:14" x14ac:dyDescent="0.25">
      <c r="A75" s="12"/>
      <c r="B75" s="3">
        <v>20</v>
      </c>
      <c r="C75" s="3">
        <v>2</v>
      </c>
      <c r="D75" s="3">
        <v>1.6</v>
      </c>
      <c r="E75" s="3">
        <f t="shared" si="25"/>
        <v>38</v>
      </c>
      <c r="F75" s="3">
        <v>0.38</v>
      </c>
      <c r="G75" s="3">
        <f t="shared" si="26"/>
        <v>2</v>
      </c>
      <c r="H75" s="3">
        <f t="shared" si="27"/>
        <v>1.6</v>
      </c>
      <c r="I75" s="3">
        <v>1</v>
      </c>
      <c r="K75" s="3">
        <f t="shared" si="28"/>
        <v>43.478260869565219</v>
      </c>
      <c r="L75" s="3">
        <f t="shared" si="29"/>
        <v>34.782608695652179</v>
      </c>
      <c r="M75" s="3">
        <f t="shared" si="30"/>
        <v>21.739130434782609</v>
      </c>
      <c r="N75" s="7">
        <f t="shared" si="31"/>
        <v>100.00000000000001</v>
      </c>
    </row>
    <row r="76" spans="1:14" x14ac:dyDescent="0.25">
      <c r="A76" s="12"/>
      <c r="B76" s="3">
        <v>21</v>
      </c>
      <c r="C76" s="3">
        <v>2</v>
      </c>
      <c r="D76" s="3">
        <v>0.2</v>
      </c>
      <c r="E76" s="3">
        <f t="shared" si="25"/>
        <v>20</v>
      </c>
      <c r="F76" s="3">
        <v>0.2</v>
      </c>
      <c r="G76" s="3">
        <f t="shared" si="26"/>
        <v>2</v>
      </c>
      <c r="H76" s="3">
        <f t="shared" si="27"/>
        <v>0.2</v>
      </c>
      <c r="I76" s="3">
        <v>1</v>
      </c>
      <c r="K76" s="3">
        <f t="shared" si="28"/>
        <v>62.5</v>
      </c>
      <c r="L76" s="3">
        <f t="shared" si="29"/>
        <v>6.25</v>
      </c>
      <c r="M76" s="3">
        <f t="shared" si="30"/>
        <v>31.25</v>
      </c>
      <c r="N76" s="7">
        <f t="shared" si="31"/>
        <v>100</v>
      </c>
    </row>
    <row r="77" spans="1:14" x14ac:dyDescent="0.25">
      <c r="A77" s="12"/>
      <c r="B77" s="3">
        <v>22</v>
      </c>
      <c r="C77" s="3">
        <v>2</v>
      </c>
      <c r="D77" s="3">
        <v>0.33</v>
      </c>
      <c r="E77" s="3">
        <f t="shared" si="25"/>
        <v>31</v>
      </c>
      <c r="F77" s="3">
        <v>0.31</v>
      </c>
      <c r="G77" s="3">
        <f t="shared" si="26"/>
        <v>2</v>
      </c>
      <c r="H77" s="3">
        <f t="shared" si="27"/>
        <v>0.33</v>
      </c>
      <c r="I77" s="3">
        <v>1</v>
      </c>
      <c r="K77" s="3">
        <f t="shared" si="28"/>
        <v>60.06006006006006</v>
      </c>
      <c r="L77" s="3">
        <f t="shared" si="29"/>
        <v>9.9099099099099099</v>
      </c>
      <c r="M77" s="3">
        <f t="shared" si="30"/>
        <v>30.03003003003003</v>
      </c>
      <c r="N77" s="7">
        <f t="shared" si="31"/>
        <v>100</v>
      </c>
    </row>
    <row r="78" spans="1:14" x14ac:dyDescent="0.25">
      <c r="A78" s="12"/>
      <c r="B78" s="3">
        <v>23</v>
      </c>
      <c r="C78" s="3">
        <v>2</v>
      </c>
      <c r="D78" s="3">
        <v>0.5</v>
      </c>
      <c r="E78" s="3">
        <f t="shared" si="25"/>
        <v>45</v>
      </c>
      <c r="F78" s="3">
        <v>0.45</v>
      </c>
      <c r="G78" s="3">
        <f t="shared" si="26"/>
        <v>2</v>
      </c>
      <c r="H78" s="3">
        <f t="shared" si="27"/>
        <v>0.5</v>
      </c>
      <c r="I78" s="3">
        <v>1</v>
      </c>
      <c r="K78" s="3">
        <f t="shared" si="28"/>
        <v>57.142857142857139</v>
      </c>
      <c r="L78" s="3">
        <f t="shared" si="29"/>
        <v>14.285714285714285</v>
      </c>
      <c r="M78" s="3">
        <f t="shared" si="30"/>
        <v>28.571428571428569</v>
      </c>
      <c r="N78" s="7">
        <f t="shared" si="31"/>
        <v>99.999999999999986</v>
      </c>
    </row>
    <row r="79" spans="1:14" x14ac:dyDescent="0.25">
      <c r="A79" s="12"/>
      <c r="B79" s="3">
        <v>24</v>
      </c>
      <c r="C79" s="3">
        <v>2</v>
      </c>
      <c r="D79" s="3">
        <v>0.6</v>
      </c>
      <c r="E79" s="3">
        <f t="shared" si="25"/>
        <v>55.000000000000007</v>
      </c>
      <c r="F79" s="3">
        <v>0.55000000000000004</v>
      </c>
      <c r="G79" s="3">
        <f t="shared" si="26"/>
        <v>2</v>
      </c>
      <c r="H79" s="3">
        <f t="shared" si="27"/>
        <v>0.6</v>
      </c>
      <c r="I79" s="3">
        <v>1</v>
      </c>
      <c r="K79" s="3">
        <f t="shared" si="28"/>
        <v>55.555555555555557</v>
      </c>
      <c r="L79" s="3">
        <f t="shared" si="29"/>
        <v>16.666666666666664</v>
      </c>
      <c r="M79" s="3">
        <f t="shared" si="30"/>
        <v>27.777777777777779</v>
      </c>
      <c r="N79" s="7">
        <f t="shared" si="31"/>
        <v>100</v>
      </c>
    </row>
    <row r="80" spans="1:14" x14ac:dyDescent="0.25">
      <c r="A80" s="12"/>
      <c r="B80" s="3">
        <v>25</v>
      </c>
      <c r="C80" s="3">
        <v>2</v>
      </c>
      <c r="D80" s="3">
        <v>0.7</v>
      </c>
      <c r="E80" s="3">
        <f t="shared" si="25"/>
        <v>61</v>
      </c>
      <c r="F80" s="3">
        <v>0.61</v>
      </c>
      <c r="G80" s="3">
        <f t="shared" si="26"/>
        <v>2</v>
      </c>
      <c r="H80" s="3">
        <f t="shared" si="27"/>
        <v>0.7</v>
      </c>
      <c r="I80" s="3">
        <v>1</v>
      </c>
      <c r="K80" s="3">
        <f t="shared" si="28"/>
        <v>54.054054054054049</v>
      </c>
      <c r="L80" s="3">
        <f t="shared" si="29"/>
        <v>18.918918918918916</v>
      </c>
      <c r="M80" s="3">
        <f t="shared" si="30"/>
        <v>27.027027027027025</v>
      </c>
      <c r="N80" s="7">
        <f t="shared" si="31"/>
        <v>100</v>
      </c>
    </row>
    <row r="81" spans="1:14" x14ac:dyDescent="0.25">
      <c r="A81" s="12"/>
      <c r="B81" s="3">
        <v>26</v>
      </c>
      <c r="C81" s="3">
        <v>2</v>
      </c>
      <c r="D81" s="3">
        <v>0.8</v>
      </c>
      <c r="E81" s="3">
        <f t="shared" si="25"/>
        <v>60</v>
      </c>
      <c r="F81" s="3">
        <v>0.6</v>
      </c>
      <c r="G81" s="3">
        <f t="shared" si="26"/>
        <v>2</v>
      </c>
      <c r="H81" s="3">
        <f t="shared" si="27"/>
        <v>0.8</v>
      </c>
      <c r="I81" s="3">
        <v>1</v>
      </c>
      <c r="K81" s="3">
        <f t="shared" si="28"/>
        <v>52.631578947368418</v>
      </c>
      <c r="L81" s="3">
        <f t="shared" si="29"/>
        <v>21.05263157894737</v>
      </c>
      <c r="M81" s="3">
        <f t="shared" si="30"/>
        <v>26.315789473684209</v>
      </c>
      <c r="N81" s="7">
        <f t="shared" si="31"/>
        <v>99.999999999999986</v>
      </c>
    </row>
    <row r="82" spans="1:14" x14ac:dyDescent="0.25">
      <c r="A82" s="12"/>
      <c r="B82" s="3">
        <v>27</v>
      </c>
      <c r="C82" s="3">
        <v>2</v>
      </c>
      <c r="D82" s="3">
        <v>0.9</v>
      </c>
      <c r="E82" s="3">
        <f t="shared" si="25"/>
        <v>60</v>
      </c>
      <c r="F82" s="3">
        <v>0.6</v>
      </c>
      <c r="G82" s="3">
        <f t="shared" si="26"/>
        <v>2</v>
      </c>
      <c r="H82" s="3">
        <f t="shared" si="27"/>
        <v>0.9</v>
      </c>
      <c r="I82" s="3">
        <v>1</v>
      </c>
      <c r="K82" s="3">
        <f t="shared" si="28"/>
        <v>51.282051282051292</v>
      </c>
      <c r="L82" s="3">
        <f t="shared" si="29"/>
        <v>23.076923076923077</v>
      </c>
      <c r="M82" s="3">
        <f t="shared" si="30"/>
        <v>25.641025641025646</v>
      </c>
      <c r="N82" s="7">
        <f t="shared" si="31"/>
        <v>100.00000000000001</v>
      </c>
    </row>
    <row r="83" spans="1:14" x14ac:dyDescent="0.25">
      <c r="A83" s="12"/>
      <c r="B83" s="3">
        <v>28</v>
      </c>
      <c r="C83" s="3">
        <v>2</v>
      </c>
      <c r="D83" s="3">
        <v>1</v>
      </c>
      <c r="E83" s="3">
        <f t="shared" si="25"/>
        <v>57.999999999999993</v>
      </c>
      <c r="F83" s="3">
        <v>0.57999999999999996</v>
      </c>
      <c r="G83" s="3">
        <f t="shared" si="26"/>
        <v>2</v>
      </c>
      <c r="H83" s="3">
        <f t="shared" si="27"/>
        <v>1</v>
      </c>
      <c r="I83" s="3">
        <v>1</v>
      </c>
      <c r="K83" s="3">
        <f t="shared" si="28"/>
        <v>50</v>
      </c>
      <c r="L83" s="3">
        <f t="shared" si="29"/>
        <v>25</v>
      </c>
      <c r="M83" s="3">
        <f t="shared" si="30"/>
        <v>25</v>
      </c>
      <c r="N83" s="7">
        <f t="shared" si="31"/>
        <v>100</v>
      </c>
    </row>
    <row r="84" spans="1:14" x14ac:dyDescent="0.25">
      <c r="A84" s="12"/>
      <c r="B84" s="3">
        <v>29</v>
      </c>
      <c r="C84" s="3">
        <v>2</v>
      </c>
      <c r="D84" s="3">
        <v>1.5</v>
      </c>
      <c r="E84" s="3">
        <f t="shared" si="25"/>
        <v>53</v>
      </c>
      <c r="F84" s="3">
        <v>0.53</v>
      </c>
      <c r="G84" s="3">
        <f t="shared" si="26"/>
        <v>2</v>
      </c>
      <c r="H84" s="3">
        <f t="shared" si="27"/>
        <v>1.5</v>
      </c>
      <c r="I84" s="3">
        <v>1</v>
      </c>
      <c r="K84" s="3">
        <f t="shared" si="28"/>
        <v>44.444444444444443</v>
      </c>
      <c r="L84" s="3">
        <f t="shared" si="29"/>
        <v>33.333333333333329</v>
      </c>
      <c r="M84" s="3">
        <f t="shared" si="30"/>
        <v>22.222222222222221</v>
      </c>
      <c r="N84" s="7">
        <f t="shared" si="31"/>
        <v>100</v>
      </c>
    </row>
    <row r="85" spans="1:14" x14ac:dyDescent="0.25">
      <c r="A85" s="12"/>
      <c r="B85" s="3">
        <v>30</v>
      </c>
      <c r="C85" s="3">
        <v>2</v>
      </c>
      <c r="D85" s="3">
        <v>2.5</v>
      </c>
      <c r="E85" s="3">
        <f t="shared" si="25"/>
        <v>39</v>
      </c>
      <c r="F85" s="3">
        <v>0.39</v>
      </c>
      <c r="G85" s="3">
        <f t="shared" si="26"/>
        <v>2</v>
      </c>
      <c r="H85" s="3">
        <f t="shared" si="27"/>
        <v>2.5</v>
      </c>
      <c r="I85" s="3">
        <v>1</v>
      </c>
      <c r="K85" s="3">
        <f t="shared" si="28"/>
        <v>36.363636363636367</v>
      </c>
      <c r="L85" s="3">
        <f t="shared" si="29"/>
        <v>45.454545454545453</v>
      </c>
      <c r="M85" s="3">
        <f t="shared" si="30"/>
        <v>18.181818181818183</v>
      </c>
      <c r="N85" s="7">
        <f t="shared" si="31"/>
        <v>100</v>
      </c>
    </row>
    <row r="86" spans="1:14" x14ac:dyDescent="0.25">
      <c r="A86" s="12"/>
      <c r="B86" s="3">
        <v>31</v>
      </c>
      <c r="C86" s="3">
        <v>3</v>
      </c>
      <c r="D86" s="3">
        <v>0.8</v>
      </c>
      <c r="E86" s="3">
        <f t="shared" si="25"/>
        <v>65</v>
      </c>
      <c r="F86" s="3">
        <v>0.65</v>
      </c>
      <c r="G86" s="3">
        <f t="shared" si="26"/>
        <v>3</v>
      </c>
      <c r="H86" s="3">
        <f t="shared" si="27"/>
        <v>0.8</v>
      </c>
      <c r="I86" s="3">
        <v>1</v>
      </c>
      <c r="K86" s="3">
        <f t="shared" si="28"/>
        <v>62.5</v>
      </c>
      <c r="L86" s="3">
        <f t="shared" si="29"/>
        <v>16.666666666666668</v>
      </c>
      <c r="M86" s="3">
        <f t="shared" si="30"/>
        <v>20.833333333333336</v>
      </c>
      <c r="N86" s="7">
        <f t="shared" si="31"/>
        <v>100</v>
      </c>
    </row>
    <row r="87" spans="1:14" x14ac:dyDescent="0.25">
      <c r="A87" s="12"/>
      <c r="B87" s="3">
        <v>32</v>
      </c>
      <c r="C87" s="3">
        <v>3</v>
      </c>
      <c r="D87" s="3">
        <v>0.9</v>
      </c>
      <c r="E87" s="3">
        <f t="shared" si="25"/>
        <v>64</v>
      </c>
      <c r="F87" s="3">
        <v>0.64</v>
      </c>
      <c r="G87" s="3">
        <f t="shared" si="26"/>
        <v>3</v>
      </c>
      <c r="H87" s="3">
        <f t="shared" si="27"/>
        <v>0.9</v>
      </c>
      <c r="I87" s="3">
        <v>1</v>
      </c>
      <c r="K87" s="3">
        <f t="shared" si="28"/>
        <v>61.224489795918359</v>
      </c>
      <c r="L87" s="3">
        <f t="shared" si="29"/>
        <v>18.367346938775508</v>
      </c>
      <c r="M87" s="3">
        <f t="shared" si="30"/>
        <v>20.408163265306118</v>
      </c>
      <c r="N87" s="7">
        <f t="shared" si="31"/>
        <v>99.999999999999986</v>
      </c>
    </row>
    <row r="88" spans="1:14" x14ac:dyDescent="0.25">
      <c r="A88" s="12"/>
      <c r="B88" s="3">
        <v>33</v>
      </c>
      <c r="C88" s="3">
        <v>3</v>
      </c>
      <c r="D88" s="3">
        <v>1</v>
      </c>
      <c r="E88" s="3">
        <f t="shared" si="25"/>
        <v>64</v>
      </c>
      <c r="F88" s="3">
        <v>0.64</v>
      </c>
      <c r="G88" s="3">
        <f t="shared" si="26"/>
        <v>3</v>
      </c>
      <c r="H88" s="3">
        <f t="shared" si="27"/>
        <v>1</v>
      </c>
      <c r="I88" s="3">
        <v>1</v>
      </c>
      <c r="K88" s="3">
        <f t="shared" si="28"/>
        <v>60</v>
      </c>
      <c r="L88" s="3">
        <f t="shared" si="29"/>
        <v>20</v>
      </c>
      <c r="M88" s="3">
        <f t="shared" si="30"/>
        <v>20</v>
      </c>
      <c r="N88" s="7">
        <f t="shared" si="31"/>
        <v>100</v>
      </c>
    </row>
    <row r="89" spans="1:14" x14ac:dyDescent="0.25">
      <c r="A89" s="12"/>
      <c r="B89" s="3">
        <v>34</v>
      </c>
      <c r="C89" s="3">
        <v>3</v>
      </c>
      <c r="D89" s="3">
        <v>1.5</v>
      </c>
      <c r="E89" s="3">
        <f t="shared" si="25"/>
        <v>61</v>
      </c>
      <c r="F89" s="3">
        <v>0.61</v>
      </c>
      <c r="G89" s="3">
        <f t="shared" si="26"/>
        <v>3</v>
      </c>
      <c r="H89" s="3">
        <f t="shared" si="27"/>
        <v>1.5</v>
      </c>
      <c r="I89" s="3">
        <v>1</v>
      </c>
      <c r="K89" s="3">
        <f t="shared" si="28"/>
        <v>54.54545454545454</v>
      </c>
      <c r="L89" s="3">
        <f t="shared" si="29"/>
        <v>27.27272727272727</v>
      </c>
      <c r="M89" s="3">
        <f t="shared" si="30"/>
        <v>18.181818181818183</v>
      </c>
      <c r="N89" s="7">
        <f t="shared" si="31"/>
        <v>100</v>
      </c>
    </row>
    <row r="90" spans="1:14" x14ac:dyDescent="0.25">
      <c r="A90" s="12"/>
      <c r="B90" s="3">
        <v>35</v>
      </c>
      <c r="C90" s="3">
        <v>3</v>
      </c>
      <c r="D90" s="3">
        <v>2</v>
      </c>
      <c r="E90" s="3">
        <f t="shared" si="25"/>
        <v>55.000000000000007</v>
      </c>
      <c r="F90" s="3">
        <v>0.55000000000000004</v>
      </c>
      <c r="G90" s="3">
        <f t="shared" si="26"/>
        <v>3</v>
      </c>
      <c r="H90" s="3">
        <f t="shared" si="27"/>
        <v>2</v>
      </c>
      <c r="I90" s="3">
        <v>1</v>
      </c>
      <c r="K90" s="3">
        <f t="shared" si="28"/>
        <v>50</v>
      </c>
      <c r="L90" s="3">
        <f t="shared" si="29"/>
        <v>33.333333333333329</v>
      </c>
      <c r="M90" s="3">
        <f t="shared" si="30"/>
        <v>16.666666666666664</v>
      </c>
      <c r="N90" s="7">
        <f t="shared" si="31"/>
        <v>100</v>
      </c>
    </row>
    <row r="91" spans="1:14" x14ac:dyDescent="0.25">
      <c r="A91" s="13"/>
      <c r="B91" s="8">
        <v>36</v>
      </c>
      <c r="C91" s="8">
        <v>3</v>
      </c>
      <c r="D91" s="8">
        <v>3</v>
      </c>
      <c r="E91" s="8">
        <f t="shared" si="25"/>
        <v>44</v>
      </c>
      <c r="F91" s="8">
        <v>0.44</v>
      </c>
      <c r="G91" s="8">
        <f t="shared" si="26"/>
        <v>3</v>
      </c>
      <c r="H91" s="8">
        <f t="shared" si="27"/>
        <v>3</v>
      </c>
      <c r="I91" s="8">
        <v>1</v>
      </c>
      <c r="J91" s="8"/>
      <c r="K91" s="8">
        <f t="shared" si="28"/>
        <v>42.857142857142854</v>
      </c>
      <c r="L91" s="8">
        <f t="shared" si="29"/>
        <v>42.857142857142854</v>
      </c>
      <c r="M91" s="8">
        <f t="shared" si="30"/>
        <v>14.285714285714285</v>
      </c>
      <c r="N91" s="10">
        <f t="shared" si="31"/>
        <v>100</v>
      </c>
    </row>
    <row r="93" spans="1:14" x14ac:dyDescent="0.25">
      <c r="G93" s="8"/>
      <c r="H93" s="8"/>
      <c r="I93" s="8"/>
    </row>
    <row r="94" spans="1:14" x14ac:dyDescent="0.25">
      <c r="A94" s="11"/>
      <c r="B94" s="5"/>
      <c r="C94" s="5" t="s">
        <v>207</v>
      </c>
      <c r="D94" s="5" t="s">
        <v>208</v>
      </c>
      <c r="E94" s="5" t="s">
        <v>206</v>
      </c>
      <c r="F94" s="5"/>
      <c r="G94" s="3" t="s">
        <v>209</v>
      </c>
      <c r="H94" s="3" t="s">
        <v>210</v>
      </c>
      <c r="I94" s="3" t="s">
        <v>211</v>
      </c>
      <c r="J94" s="5" t="s">
        <v>197</v>
      </c>
      <c r="K94" s="5" t="s">
        <v>209</v>
      </c>
      <c r="L94" s="5" t="s">
        <v>210</v>
      </c>
      <c r="M94" s="5" t="s">
        <v>211</v>
      </c>
      <c r="N94" s="6" t="s">
        <v>227</v>
      </c>
    </row>
    <row r="95" spans="1:14" x14ac:dyDescent="0.25">
      <c r="A95" s="166" t="s">
        <v>213</v>
      </c>
      <c r="C95" s="3">
        <v>1</v>
      </c>
      <c r="D95" s="3">
        <v>0.2</v>
      </c>
      <c r="E95" s="3">
        <f>F95*100</f>
        <v>25</v>
      </c>
      <c r="F95" s="3">
        <v>0.25</v>
      </c>
      <c r="G95" s="3">
        <f t="shared" si="26"/>
        <v>1</v>
      </c>
      <c r="H95" s="3">
        <f t="shared" si="27"/>
        <v>0.2</v>
      </c>
      <c r="I95" s="3">
        <v>1</v>
      </c>
      <c r="K95" s="3">
        <f>G95/SUM($G95:$I95)*100</f>
        <v>45.454545454545453</v>
      </c>
      <c r="L95" s="3">
        <f t="shared" ref="L95:M95" si="32">H95/SUM($G95:$I95)*100</f>
        <v>9.0909090909090917</v>
      </c>
      <c r="M95" s="3">
        <f t="shared" si="32"/>
        <v>45.454545454545453</v>
      </c>
      <c r="N95" s="7">
        <f t="shared" si="31"/>
        <v>100</v>
      </c>
    </row>
    <row r="96" spans="1:14" x14ac:dyDescent="0.25">
      <c r="A96" s="166"/>
      <c r="C96" s="3">
        <v>1</v>
      </c>
      <c r="D96" s="3">
        <v>0.32</v>
      </c>
      <c r="E96" s="3">
        <f t="shared" ref="E96:E107" si="33">F96*100</f>
        <v>34</v>
      </c>
      <c r="F96" s="3">
        <v>0.34</v>
      </c>
      <c r="G96" s="3">
        <f t="shared" si="26"/>
        <v>1</v>
      </c>
      <c r="H96" s="3">
        <f t="shared" si="27"/>
        <v>0.32</v>
      </c>
      <c r="I96" s="3">
        <v>1</v>
      </c>
      <c r="K96" s="3">
        <f t="shared" ref="K96:K149" si="34">G96/SUM($G96:$I96)*100</f>
        <v>43.103448275862064</v>
      </c>
      <c r="L96" s="3">
        <f t="shared" ref="L96:L149" si="35">H96/SUM($G96:$I96)*100</f>
        <v>13.793103448275861</v>
      </c>
      <c r="M96" s="3">
        <f t="shared" ref="M96:M149" si="36">I96/SUM($G96:$I96)*100</f>
        <v>43.103448275862064</v>
      </c>
      <c r="N96" s="7">
        <f t="shared" si="31"/>
        <v>99.999999999999986</v>
      </c>
    </row>
    <row r="97" spans="1:14" x14ac:dyDescent="0.25">
      <c r="A97" s="166"/>
      <c r="C97" s="3">
        <v>1</v>
      </c>
      <c r="D97" s="3">
        <v>0.35199999999999998</v>
      </c>
      <c r="E97" s="3">
        <f t="shared" si="33"/>
        <v>40</v>
      </c>
      <c r="F97" s="3">
        <v>0.4</v>
      </c>
      <c r="G97" s="3">
        <f t="shared" si="26"/>
        <v>1</v>
      </c>
      <c r="H97" s="3">
        <f t="shared" si="27"/>
        <v>0.35199999999999998</v>
      </c>
      <c r="I97" s="3">
        <v>1</v>
      </c>
      <c r="K97" s="3">
        <f t="shared" si="34"/>
        <v>42.517006802721092</v>
      </c>
      <c r="L97" s="3">
        <f t="shared" si="35"/>
        <v>14.965986394557824</v>
      </c>
      <c r="M97" s="3">
        <f t="shared" si="36"/>
        <v>42.517006802721092</v>
      </c>
      <c r="N97" s="7">
        <f t="shared" si="31"/>
        <v>100</v>
      </c>
    </row>
    <row r="98" spans="1:14" x14ac:dyDescent="0.25">
      <c r="A98" s="166"/>
      <c r="C98" s="3">
        <v>1</v>
      </c>
      <c r="D98" s="3">
        <v>0.4</v>
      </c>
      <c r="E98" s="3">
        <f t="shared" si="33"/>
        <v>42</v>
      </c>
      <c r="F98" s="3">
        <v>0.42</v>
      </c>
      <c r="G98" s="3">
        <f t="shared" si="26"/>
        <v>1</v>
      </c>
      <c r="H98" s="3">
        <f t="shared" si="27"/>
        <v>0.4</v>
      </c>
      <c r="I98" s="3">
        <v>1</v>
      </c>
      <c r="K98" s="3">
        <f t="shared" si="34"/>
        <v>41.666666666666671</v>
      </c>
      <c r="L98" s="3">
        <f t="shared" si="35"/>
        <v>16.666666666666668</v>
      </c>
      <c r="M98" s="3">
        <f t="shared" si="36"/>
        <v>41.666666666666671</v>
      </c>
      <c r="N98" s="7">
        <f t="shared" si="31"/>
        <v>100.00000000000001</v>
      </c>
    </row>
    <row r="99" spans="1:14" x14ac:dyDescent="0.25">
      <c r="A99" s="166"/>
      <c r="C99" s="3">
        <v>1</v>
      </c>
      <c r="D99" s="3">
        <v>0.5</v>
      </c>
      <c r="E99" s="3">
        <f t="shared" si="33"/>
        <v>48</v>
      </c>
      <c r="F99" s="3">
        <v>0.48</v>
      </c>
      <c r="G99" s="3">
        <f t="shared" si="26"/>
        <v>1</v>
      </c>
      <c r="H99" s="3">
        <f t="shared" si="27"/>
        <v>0.5</v>
      </c>
      <c r="I99" s="3">
        <v>1</v>
      </c>
      <c r="K99" s="3">
        <f t="shared" si="34"/>
        <v>40</v>
      </c>
      <c r="L99" s="3">
        <f t="shared" si="35"/>
        <v>20</v>
      </c>
      <c r="M99" s="3">
        <f t="shared" si="36"/>
        <v>40</v>
      </c>
      <c r="N99" s="7">
        <f t="shared" si="31"/>
        <v>100</v>
      </c>
    </row>
    <row r="100" spans="1:14" x14ac:dyDescent="0.25">
      <c r="A100" s="166"/>
      <c r="C100" s="3">
        <v>1</v>
      </c>
      <c r="D100" s="3">
        <v>0.66</v>
      </c>
      <c r="E100" s="3">
        <f t="shared" si="33"/>
        <v>56.000000000000007</v>
      </c>
      <c r="F100" s="3">
        <v>0.56000000000000005</v>
      </c>
      <c r="G100" s="3">
        <f t="shared" si="26"/>
        <v>1</v>
      </c>
      <c r="H100" s="3">
        <f t="shared" si="27"/>
        <v>0.66</v>
      </c>
      <c r="I100" s="3">
        <v>1</v>
      </c>
      <c r="K100" s="3">
        <f t="shared" si="34"/>
        <v>37.593984962406012</v>
      </c>
      <c r="L100" s="3">
        <f t="shared" si="35"/>
        <v>24.81203007518797</v>
      </c>
      <c r="M100" s="3">
        <f t="shared" si="36"/>
        <v>37.593984962406012</v>
      </c>
      <c r="N100" s="7">
        <f t="shared" si="31"/>
        <v>100</v>
      </c>
    </row>
    <row r="101" spans="1:14" x14ac:dyDescent="0.25">
      <c r="A101" s="166"/>
      <c r="C101" s="3">
        <v>1</v>
      </c>
      <c r="D101" s="3">
        <v>0.75</v>
      </c>
      <c r="E101" s="3">
        <f t="shared" si="33"/>
        <v>56.000000000000007</v>
      </c>
      <c r="F101" s="3">
        <v>0.56000000000000005</v>
      </c>
      <c r="G101" s="3">
        <f t="shared" si="26"/>
        <v>1</v>
      </c>
      <c r="H101" s="3">
        <f t="shared" si="27"/>
        <v>0.75</v>
      </c>
      <c r="I101" s="3">
        <v>1</v>
      </c>
      <c r="K101" s="3">
        <f t="shared" si="34"/>
        <v>36.363636363636367</v>
      </c>
      <c r="L101" s="3">
        <f t="shared" si="35"/>
        <v>27.27272727272727</v>
      </c>
      <c r="M101" s="3">
        <f t="shared" si="36"/>
        <v>36.363636363636367</v>
      </c>
      <c r="N101" s="7">
        <f t="shared" si="31"/>
        <v>100</v>
      </c>
    </row>
    <row r="102" spans="1:14" x14ac:dyDescent="0.25">
      <c r="A102" s="166"/>
      <c r="C102" s="3">
        <v>1</v>
      </c>
      <c r="D102" s="3">
        <v>0.86</v>
      </c>
      <c r="E102" s="3">
        <f t="shared" si="33"/>
        <v>57.999999999999993</v>
      </c>
      <c r="F102" s="3">
        <v>0.57999999999999996</v>
      </c>
      <c r="G102" s="3">
        <f t="shared" si="26"/>
        <v>1</v>
      </c>
      <c r="H102" s="3">
        <f t="shared" si="27"/>
        <v>0.86</v>
      </c>
      <c r="I102" s="3">
        <v>1</v>
      </c>
      <c r="K102" s="3">
        <f t="shared" si="34"/>
        <v>34.965034965034967</v>
      </c>
      <c r="L102" s="3">
        <f t="shared" si="35"/>
        <v>30.069930069930074</v>
      </c>
      <c r="M102" s="3">
        <f t="shared" si="36"/>
        <v>34.965034965034967</v>
      </c>
      <c r="N102" s="7">
        <f t="shared" si="31"/>
        <v>100</v>
      </c>
    </row>
    <row r="103" spans="1:14" x14ac:dyDescent="0.25">
      <c r="A103" s="166"/>
      <c r="C103" s="3">
        <v>1</v>
      </c>
      <c r="D103" s="3">
        <v>1</v>
      </c>
      <c r="E103" s="3">
        <f t="shared" si="33"/>
        <v>62</v>
      </c>
      <c r="F103" s="3">
        <v>0.62</v>
      </c>
      <c r="G103" s="3">
        <f t="shared" si="26"/>
        <v>1</v>
      </c>
      <c r="H103" s="3">
        <f t="shared" si="27"/>
        <v>1</v>
      </c>
      <c r="I103" s="3">
        <v>1</v>
      </c>
      <c r="K103" s="3">
        <f t="shared" si="34"/>
        <v>33.333333333333329</v>
      </c>
      <c r="L103" s="3">
        <f t="shared" si="35"/>
        <v>33.333333333333329</v>
      </c>
      <c r="M103" s="3">
        <f t="shared" si="36"/>
        <v>33.333333333333329</v>
      </c>
      <c r="N103" s="7">
        <f t="shared" si="31"/>
        <v>99.999999999999986</v>
      </c>
    </row>
    <row r="104" spans="1:14" x14ac:dyDescent="0.25">
      <c r="A104" s="166"/>
      <c r="C104" s="3">
        <v>1</v>
      </c>
      <c r="D104" s="3">
        <v>1.5</v>
      </c>
      <c r="E104" s="3">
        <f t="shared" si="33"/>
        <v>53</v>
      </c>
      <c r="F104" s="3">
        <v>0.53</v>
      </c>
      <c r="G104" s="3">
        <f t="shared" si="26"/>
        <v>1</v>
      </c>
      <c r="H104" s="3">
        <f t="shared" si="27"/>
        <v>1.5</v>
      </c>
      <c r="I104" s="3">
        <v>1</v>
      </c>
      <c r="K104" s="3">
        <f t="shared" si="34"/>
        <v>28.571428571428569</v>
      </c>
      <c r="L104" s="3">
        <f t="shared" si="35"/>
        <v>42.857142857142854</v>
      </c>
      <c r="M104" s="3">
        <f t="shared" si="36"/>
        <v>28.571428571428569</v>
      </c>
      <c r="N104" s="7">
        <f t="shared" si="31"/>
        <v>99.999999999999986</v>
      </c>
    </row>
    <row r="105" spans="1:14" x14ac:dyDescent="0.25">
      <c r="A105" s="166"/>
      <c r="C105" s="3">
        <v>2</v>
      </c>
      <c r="D105" s="3">
        <v>0.15</v>
      </c>
      <c r="E105" s="3">
        <f t="shared" si="33"/>
        <v>15</v>
      </c>
      <c r="F105" s="3">
        <v>0.15</v>
      </c>
      <c r="G105" s="3">
        <f t="shared" si="26"/>
        <v>2</v>
      </c>
      <c r="H105" s="3">
        <f t="shared" si="27"/>
        <v>0.15</v>
      </c>
      <c r="I105" s="3">
        <v>1</v>
      </c>
      <c r="K105" s="3">
        <f t="shared" si="34"/>
        <v>63.492063492063487</v>
      </c>
      <c r="L105" s="3">
        <f t="shared" si="35"/>
        <v>4.7619047619047619</v>
      </c>
      <c r="M105" s="3">
        <f t="shared" si="36"/>
        <v>31.746031746031743</v>
      </c>
      <c r="N105" s="7">
        <f t="shared" si="31"/>
        <v>100</v>
      </c>
    </row>
    <row r="106" spans="1:14" x14ac:dyDescent="0.25">
      <c r="A106" s="166"/>
      <c r="C106" s="3">
        <v>2</v>
      </c>
      <c r="D106" s="3">
        <v>0.25</v>
      </c>
      <c r="E106" s="3">
        <f t="shared" si="33"/>
        <v>27</v>
      </c>
      <c r="F106" s="3">
        <v>0.27</v>
      </c>
      <c r="G106" s="3">
        <f t="shared" si="26"/>
        <v>2</v>
      </c>
      <c r="H106" s="3">
        <f t="shared" si="27"/>
        <v>0.25</v>
      </c>
      <c r="I106" s="3">
        <v>1</v>
      </c>
      <c r="K106" s="3">
        <f t="shared" si="34"/>
        <v>61.53846153846154</v>
      </c>
      <c r="L106" s="3">
        <f t="shared" si="35"/>
        <v>7.6923076923076925</v>
      </c>
      <c r="M106" s="3">
        <f t="shared" si="36"/>
        <v>30.76923076923077</v>
      </c>
      <c r="N106" s="7">
        <f t="shared" si="31"/>
        <v>100</v>
      </c>
    </row>
    <row r="107" spans="1:14" x14ac:dyDescent="0.25">
      <c r="A107" s="166"/>
      <c r="C107" s="3">
        <v>2</v>
      </c>
      <c r="D107" s="3">
        <v>0.33</v>
      </c>
      <c r="E107" s="3">
        <f t="shared" si="33"/>
        <v>35</v>
      </c>
      <c r="F107" s="3">
        <v>0.35</v>
      </c>
      <c r="G107" s="3">
        <f t="shared" ref="G107:G149" si="37">C107</f>
        <v>2</v>
      </c>
      <c r="H107" s="3">
        <f t="shared" ref="H107:H149" si="38">D107</f>
        <v>0.33</v>
      </c>
      <c r="I107" s="3">
        <v>1</v>
      </c>
      <c r="K107" s="3">
        <f t="shared" si="34"/>
        <v>60.06006006006006</v>
      </c>
      <c r="L107" s="3">
        <f t="shared" si="35"/>
        <v>9.9099099099099099</v>
      </c>
      <c r="M107" s="3">
        <f t="shared" si="36"/>
        <v>30.03003003003003</v>
      </c>
      <c r="N107" s="7">
        <f t="shared" ref="N107:N149" si="39">SUM(K107:M107)</f>
        <v>100</v>
      </c>
    </row>
    <row r="108" spans="1:14" x14ac:dyDescent="0.25">
      <c r="A108" s="12"/>
      <c r="C108" s="3">
        <v>2</v>
      </c>
      <c r="D108" s="3">
        <v>0.5</v>
      </c>
      <c r="E108" s="3">
        <f>F108*100</f>
        <v>49</v>
      </c>
      <c r="F108" s="3">
        <v>0.49</v>
      </c>
      <c r="G108" s="3">
        <f t="shared" si="37"/>
        <v>2</v>
      </c>
      <c r="H108" s="3">
        <f t="shared" si="38"/>
        <v>0.5</v>
      </c>
      <c r="I108" s="3">
        <v>1</v>
      </c>
      <c r="K108" s="3">
        <f t="shared" si="34"/>
        <v>57.142857142857139</v>
      </c>
      <c r="L108" s="3">
        <f t="shared" si="35"/>
        <v>14.285714285714285</v>
      </c>
      <c r="M108" s="3">
        <f t="shared" si="36"/>
        <v>28.571428571428569</v>
      </c>
      <c r="N108" s="7">
        <f t="shared" si="39"/>
        <v>99.999999999999986</v>
      </c>
    </row>
    <row r="109" spans="1:14" x14ac:dyDescent="0.25">
      <c r="A109" s="12"/>
      <c r="C109" s="3">
        <v>2</v>
      </c>
      <c r="D109" s="3">
        <v>0.6</v>
      </c>
      <c r="E109" s="3">
        <f t="shared" ref="E109:E120" si="40">F109*100</f>
        <v>54</v>
      </c>
      <c r="F109" s="3">
        <v>0.54</v>
      </c>
      <c r="G109" s="3">
        <f t="shared" si="37"/>
        <v>2</v>
      </c>
      <c r="H109" s="3">
        <f t="shared" si="38"/>
        <v>0.6</v>
      </c>
      <c r="I109" s="3">
        <v>1</v>
      </c>
      <c r="K109" s="3">
        <f t="shared" si="34"/>
        <v>55.555555555555557</v>
      </c>
      <c r="L109" s="3">
        <f t="shared" si="35"/>
        <v>16.666666666666664</v>
      </c>
      <c r="M109" s="3">
        <f t="shared" si="36"/>
        <v>27.777777777777779</v>
      </c>
      <c r="N109" s="7">
        <f t="shared" si="39"/>
        <v>100</v>
      </c>
    </row>
    <row r="110" spans="1:14" x14ac:dyDescent="0.25">
      <c r="A110" s="12"/>
      <c r="C110" s="3">
        <v>2</v>
      </c>
      <c r="D110" s="3">
        <v>0.63600000000000001</v>
      </c>
      <c r="E110" s="3">
        <f t="shared" si="40"/>
        <v>56.999999999999993</v>
      </c>
      <c r="F110" s="3">
        <v>0.56999999999999995</v>
      </c>
      <c r="G110" s="3">
        <f t="shared" si="37"/>
        <v>2</v>
      </c>
      <c r="H110" s="3">
        <f t="shared" si="38"/>
        <v>0.63600000000000001</v>
      </c>
      <c r="I110" s="3">
        <v>1</v>
      </c>
      <c r="K110" s="3">
        <f t="shared" si="34"/>
        <v>55.005500550055011</v>
      </c>
      <c r="L110" s="3">
        <f t="shared" si="35"/>
        <v>17.491749174917494</v>
      </c>
      <c r="M110" s="3">
        <f t="shared" si="36"/>
        <v>27.502750275027505</v>
      </c>
      <c r="N110" s="7">
        <f t="shared" si="39"/>
        <v>100.00000000000001</v>
      </c>
    </row>
    <row r="111" spans="1:14" x14ac:dyDescent="0.25">
      <c r="A111" s="12"/>
      <c r="C111" s="3">
        <v>2</v>
      </c>
      <c r="D111" s="3">
        <v>0.64</v>
      </c>
      <c r="E111" s="3">
        <f t="shared" si="40"/>
        <v>55.000000000000007</v>
      </c>
      <c r="F111" s="3">
        <v>0.55000000000000004</v>
      </c>
      <c r="G111" s="3">
        <f t="shared" si="37"/>
        <v>2</v>
      </c>
      <c r="H111" s="3">
        <f t="shared" si="38"/>
        <v>0.64</v>
      </c>
      <c r="I111" s="3">
        <v>1</v>
      </c>
      <c r="K111" s="3">
        <f t="shared" si="34"/>
        <v>54.945054945054942</v>
      </c>
      <c r="L111" s="3">
        <f t="shared" si="35"/>
        <v>17.58241758241758</v>
      </c>
      <c r="M111" s="3">
        <f t="shared" si="36"/>
        <v>27.472527472527471</v>
      </c>
      <c r="N111" s="7">
        <f t="shared" si="39"/>
        <v>100</v>
      </c>
    </row>
    <row r="112" spans="1:14" x14ac:dyDescent="0.25">
      <c r="A112" s="12"/>
      <c r="C112" s="3">
        <v>2</v>
      </c>
      <c r="D112" s="3">
        <v>0.7</v>
      </c>
      <c r="E112" s="3">
        <f t="shared" si="40"/>
        <v>56.999999999999993</v>
      </c>
      <c r="F112" s="3">
        <v>0.56999999999999995</v>
      </c>
      <c r="G112" s="3">
        <f t="shared" si="37"/>
        <v>2</v>
      </c>
      <c r="H112" s="3">
        <f t="shared" si="38"/>
        <v>0.7</v>
      </c>
      <c r="I112" s="3">
        <v>1</v>
      </c>
      <c r="K112" s="3">
        <f t="shared" si="34"/>
        <v>54.054054054054049</v>
      </c>
      <c r="L112" s="3">
        <f t="shared" si="35"/>
        <v>18.918918918918916</v>
      </c>
      <c r="M112" s="3">
        <f t="shared" si="36"/>
        <v>27.027027027027025</v>
      </c>
      <c r="N112" s="7">
        <f t="shared" si="39"/>
        <v>100</v>
      </c>
    </row>
    <row r="113" spans="1:14" x14ac:dyDescent="0.25">
      <c r="A113" s="12"/>
      <c r="C113" s="3">
        <v>2</v>
      </c>
      <c r="D113" s="3">
        <v>1</v>
      </c>
      <c r="E113" s="3">
        <f t="shared" si="40"/>
        <v>67</v>
      </c>
      <c r="F113" s="3">
        <v>0.67</v>
      </c>
      <c r="G113" s="3">
        <f t="shared" si="37"/>
        <v>2</v>
      </c>
      <c r="H113" s="3">
        <f t="shared" si="38"/>
        <v>1</v>
      </c>
      <c r="I113" s="3">
        <v>1</v>
      </c>
      <c r="K113" s="3">
        <f t="shared" si="34"/>
        <v>50</v>
      </c>
      <c r="L113" s="3">
        <f t="shared" si="35"/>
        <v>25</v>
      </c>
      <c r="M113" s="3">
        <f t="shared" si="36"/>
        <v>25</v>
      </c>
      <c r="N113" s="7">
        <f t="shared" si="39"/>
        <v>100</v>
      </c>
    </row>
    <row r="114" spans="1:14" x14ac:dyDescent="0.25">
      <c r="A114" s="12"/>
      <c r="C114" s="3">
        <v>2</v>
      </c>
      <c r="D114" s="3">
        <v>1.22</v>
      </c>
      <c r="E114" s="3">
        <f t="shared" si="40"/>
        <v>66</v>
      </c>
      <c r="F114" s="3">
        <v>0.66</v>
      </c>
      <c r="G114" s="3">
        <f t="shared" si="37"/>
        <v>2</v>
      </c>
      <c r="H114" s="3">
        <f t="shared" si="38"/>
        <v>1.22</v>
      </c>
      <c r="I114" s="3">
        <v>1</v>
      </c>
      <c r="K114" s="3">
        <f t="shared" si="34"/>
        <v>47.393364928909953</v>
      </c>
      <c r="L114" s="3">
        <f t="shared" si="35"/>
        <v>28.90995260663507</v>
      </c>
      <c r="M114" s="3">
        <f t="shared" si="36"/>
        <v>23.696682464454977</v>
      </c>
      <c r="N114" s="7">
        <f t="shared" si="39"/>
        <v>100</v>
      </c>
    </row>
    <row r="115" spans="1:14" x14ac:dyDescent="0.25">
      <c r="A115" s="12"/>
      <c r="C115" s="3">
        <v>2</v>
      </c>
      <c r="D115" s="3">
        <v>1.7</v>
      </c>
      <c r="E115" s="3">
        <f t="shared" si="40"/>
        <v>63</v>
      </c>
      <c r="F115" s="3">
        <v>0.63</v>
      </c>
      <c r="G115" s="3">
        <f t="shared" si="37"/>
        <v>2</v>
      </c>
      <c r="H115" s="3">
        <f t="shared" si="38"/>
        <v>1.7</v>
      </c>
      <c r="I115" s="3">
        <v>1</v>
      </c>
      <c r="K115" s="3">
        <f t="shared" si="34"/>
        <v>42.553191489361701</v>
      </c>
      <c r="L115" s="3">
        <f t="shared" si="35"/>
        <v>36.170212765957444</v>
      </c>
      <c r="M115" s="3">
        <f t="shared" si="36"/>
        <v>21.276595744680851</v>
      </c>
      <c r="N115" s="7">
        <f t="shared" si="39"/>
        <v>99.999999999999986</v>
      </c>
    </row>
    <row r="116" spans="1:14" x14ac:dyDescent="0.25">
      <c r="A116" s="12"/>
      <c r="C116" s="3">
        <v>2</v>
      </c>
      <c r="D116" s="3">
        <v>2</v>
      </c>
      <c r="E116" s="3">
        <f t="shared" si="40"/>
        <v>63</v>
      </c>
      <c r="F116" s="3">
        <v>0.63</v>
      </c>
      <c r="G116" s="3">
        <f t="shared" si="37"/>
        <v>2</v>
      </c>
      <c r="H116" s="3">
        <f t="shared" si="38"/>
        <v>2</v>
      </c>
      <c r="I116" s="3">
        <v>1</v>
      </c>
      <c r="K116" s="3">
        <f t="shared" si="34"/>
        <v>40</v>
      </c>
      <c r="L116" s="3">
        <f t="shared" si="35"/>
        <v>40</v>
      </c>
      <c r="M116" s="3">
        <f t="shared" si="36"/>
        <v>20</v>
      </c>
      <c r="N116" s="7">
        <f t="shared" si="39"/>
        <v>100</v>
      </c>
    </row>
    <row r="117" spans="1:14" x14ac:dyDescent="0.25">
      <c r="A117" s="12"/>
      <c r="C117" s="3">
        <v>2</v>
      </c>
      <c r="D117" s="3">
        <v>2.2599999999999998</v>
      </c>
      <c r="E117" s="3">
        <f t="shared" si="40"/>
        <v>56.999999999999993</v>
      </c>
      <c r="F117" s="3">
        <v>0.56999999999999995</v>
      </c>
      <c r="G117" s="3">
        <f t="shared" si="37"/>
        <v>2</v>
      </c>
      <c r="H117" s="3">
        <f t="shared" si="38"/>
        <v>2.2599999999999998</v>
      </c>
      <c r="I117" s="3">
        <v>1</v>
      </c>
      <c r="K117" s="3">
        <f t="shared" si="34"/>
        <v>38.022813688212928</v>
      </c>
      <c r="L117" s="3">
        <f t="shared" si="35"/>
        <v>42.965779467680605</v>
      </c>
      <c r="M117" s="3">
        <f t="shared" si="36"/>
        <v>19.011406844106464</v>
      </c>
      <c r="N117" s="7">
        <f t="shared" si="39"/>
        <v>100</v>
      </c>
    </row>
    <row r="118" spans="1:14" x14ac:dyDescent="0.25">
      <c r="A118" s="12"/>
      <c r="C118" s="3">
        <v>2</v>
      </c>
      <c r="D118" s="3">
        <v>2.5</v>
      </c>
      <c r="E118" s="3">
        <f t="shared" si="40"/>
        <v>52</v>
      </c>
      <c r="F118" s="3">
        <v>0.52</v>
      </c>
      <c r="G118" s="3">
        <f t="shared" si="37"/>
        <v>2</v>
      </c>
      <c r="H118" s="3">
        <f t="shared" si="38"/>
        <v>2.5</v>
      </c>
      <c r="I118" s="3">
        <v>1</v>
      </c>
      <c r="K118" s="3">
        <f t="shared" si="34"/>
        <v>36.363636363636367</v>
      </c>
      <c r="L118" s="3">
        <f t="shared" si="35"/>
        <v>45.454545454545453</v>
      </c>
      <c r="M118" s="3">
        <f t="shared" si="36"/>
        <v>18.181818181818183</v>
      </c>
      <c r="N118" s="7">
        <f t="shared" si="39"/>
        <v>100</v>
      </c>
    </row>
    <row r="119" spans="1:14" x14ac:dyDescent="0.25">
      <c r="A119" s="12"/>
      <c r="C119" s="3">
        <v>2.41</v>
      </c>
      <c r="D119" s="3">
        <v>0.15</v>
      </c>
      <c r="E119" s="3">
        <f t="shared" si="40"/>
        <v>17</v>
      </c>
      <c r="F119" s="3">
        <v>0.17</v>
      </c>
      <c r="G119" s="3">
        <f t="shared" si="37"/>
        <v>2.41</v>
      </c>
      <c r="H119" s="3">
        <f t="shared" si="38"/>
        <v>0.15</v>
      </c>
      <c r="I119" s="3">
        <v>1</v>
      </c>
      <c r="K119" s="3">
        <f t="shared" si="34"/>
        <v>67.696629213483149</v>
      </c>
      <c r="L119" s="3">
        <f t="shared" si="35"/>
        <v>4.213483146067416</v>
      </c>
      <c r="M119" s="3">
        <f t="shared" si="36"/>
        <v>28.08988764044944</v>
      </c>
      <c r="N119" s="7">
        <f t="shared" si="39"/>
        <v>100</v>
      </c>
    </row>
    <row r="120" spans="1:14" x14ac:dyDescent="0.25">
      <c r="A120" s="12"/>
      <c r="C120" s="3">
        <v>2.41</v>
      </c>
      <c r="D120" s="3">
        <v>0.25</v>
      </c>
      <c r="E120" s="3">
        <f t="shared" si="40"/>
        <v>26</v>
      </c>
      <c r="F120" s="3">
        <v>0.26</v>
      </c>
      <c r="G120" s="3">
        <f t="shared" si="37"/>
        <v>2.41</v>
      </c>
      <c r="H120" s="3">
        <f t="shared" si="38"/>
        <v>0.25</v>
      </c>
      <c r="I120" s="3">
        <v>1</v>
      </c>
      <c r="K120" s="3">
        <f t="shared" si="34"/>
        <v>65.84699453551913</v>
      </c>
      <c r="L120" s="3">
        <f t="shared" si="35"/>
        <v>6.830601092896174</v>
      </c>
      <c r="M120" s="3">
        <f t="shared" si="36"/>
        <v>27.322404371584696</v>
      </c>
      <c r="N120" s="7">
        <f t="shared" si="39"/>
        <v>100</v>
      </c>
    </row>
    <row r="121" spans="1:14" x14ac:dyDescent="0.25">
      <c r="A121" s="12"/>
      <c r="C121" s="3">
        <v>2.41</v>
      </c>
      <c r="D121" s="3">
        <v>0.379</v>
      </c>
      <c r="E121" s="3">
        <f>F121*100</f>
        <v>38</v>
      </c>
      <c r="F121" s="3">
        <v>0.38</v>
      </c>
      <c r="G121" s="3">
        <f t="shared" si="37"/>
        <v>2.41</v>
      </c>
      <c r="H121" s="3">
        <f t="shared" si="38"/>
        <v>0.379</v>
      </c>
      <c r="I121" s="3">
        <v>1</v>
      </c>
      <c r="K121" s="3">
        <f t="shared" si="34"/>
        <v>63.605172868830827</v>
      </c>
      <c r="L121" s="3">
        <f t="shared" si="35"/>
        <v>10.002639218791238</v>
      </c>
      <c r="M121" s="3">
        <f t="shared" si="36"/>
        <v>26.392187912377935</v>
      </c>
      <c r="N121" s="7">
        <f t="shared" si="39"/>
        <v>100</v>
      </c>
    </row>
    <row r="122" spans="1:14" x14ac:dyDescent="0.25">
      <c r="A122" s="12"/>
      <c r="C122" s="3">
        <v>2.41</v>
      </c>
      <c r="D122" s="3">
        <v>0.59</v>
      </c>
      <c r="E122" s="3">
        <f t="shared" ref="E122:E149" si="41">F122*100</f>
        <v>54</v>
      </c>
      <c r="F122" s="3">
        <v>0.54</v>
      </c>
      <c r="G122" s="3">
        <f t="shared" si="37"/>
        <v>2.41</v>
      </c>
      <c r="H122" s="3">
        <f t="shared" si="38"/>
        <v>0.59</v>
      </c>
      <c r="I122" s="3">
        <v>1</v>
      </c>
      <c r="K122" s="3">
        <f t="shared" si="34"/>
        <v>60.25</v>
      </c>
      <c r="L122" s="3">
        <f t="shared" si="35"/>
        <v>14.75</v>
      </c>
      <c r="M122" s="3">
        <f t="shared" si="36"/>
        <v>25</v>
      </c>
      <c r="N122" s="7">
        <f t="shared" si="39"/>
        <v>100</v>
      </c>
    </row>
    <row r="123" spans="1:14" x14ac:dyDescent="0.25">
      <c r="A123" s="12"/>
      <c r="C123" s="3">
        <v>2.41</v>
      </c>
      <c r="D123" s="3">
        <v>0.73199999999999998</v>
      </c>
      <c r="E123" s="3">
        <f t="shared" si="41"/>
        <v>57.999999999999993</v>
      </c>
      <c r="F123" s="3">
        <v>0.57999999999999996</v>
      </c>
      <c r="G123" s="3">
        <f t="shared" si="37"/>
        <v>2.41</v>
      </c>
      <c r="H123" s="3">
        <f t="shared" si="38"/>
        <v>0.73199999999999998</v>
      </c>
      <c r="I123" s="3">
        <v>1</v>
      </c>
      <c r="K123" s="3">
        <f t="shared" si="34"/>
        <v>58.184451955577011</v>
      </c>
      <c r="L123" s="3">
        <f t="shared" si="35"/>
        <v>17.672621921776919</v>
      </c>
      <c r="M123" s="3">
        <f t="shared" si="36"/>
        <v>24.142926122646063</v>
      </c>
      <c r="N123" s="7">
        <f t="shared" si="39"/>
        <v>99.999999999999986</v>
      </c>
    </row>
    <row r="124" spans="1:14" x14ac:dyDescent="0.25">
      <c r="A124" s="12"/>
      <c r="C124" s="3">
        <v>2.41</v>
      </c>
      <c r="D124" s="3">
        <v>0.85199999999999998</v>
      </c>
      <c r="E124" s="3">
        <f t="shared" si="41"/>
        <v>59</v>
      </c>
      <c r="F124" s="3">
        <v>0.59</v>
      </c>
      <c r="G124" s="3">
        <f t="shared" si="37"/>
        <v>2.41</v>
      </c>
      <c r="H124" s="3">
        <f t="shared" si="38"/>
        <v>0.85199999999999998</v>
      </c>
      <c r="I124" s="3">
        <v>1</v>
      </c>
      <c r="K124" s="3">
        <f t="shared" si="34"/>
        <v>56.546222430783665</v>
      </c>
      <c r="L124" s="3">
        <f t="shared" si="35"/>
        <v>19.990614734866259</v>
      </c>
      <c r="M124" s="3">
        <f t="shared" si="36"/>
        <v>23.463162834350069</v>
      </c>
      <c r="N124" s="7">
        <f t="shared" si="39"/>
        <v>100</v>
      </c>
    </row>
    <row r="125" spans="1:14" x14ac:dyDescent="0.25">
      <c r="A125" s="12"/>
      <c r="C125" s="3">
        <v>2.41</v>
      </c>
      <c r="D125" s="3">
        <v>1.1359999999999999</v>
      </c>
      <c r="E125" s="3">
        <f t="shared" si="41"/>
        <v>65</v>
      </c>
      <c r="F125" s="3">
        <v>0.65</v>
      </c>
      <c r="G125" s="3">
        <f t="shared" si="37"/>
        <v>2.41</v>
      </c>
      <c r="H125" s="3">
        <f t="shared" si="38"/>
        <v>1.1359999999999999</v>
      </c>
      <c r="I125" s="3">
        <v>1</v>
      </c>
      <c r="K125" s="3">
        <f t="shared" si="34"/>
        <v>53.013638363396389</v>
      </c>
      <c r="L125" s="3">
        <f t="shared" si="35"/>
        <v>24.989001319841616</v>
      </c>
      <c r="M125" s="3">
        <f t="shared" si="36"/>
        <v>21.997360316761988</v>
      </c>
      <c r="N125" s="7">
        <f t="shared" si="39"/>
        <v>99.999999999999986</v>
      </c>
    </row>
    <row r="126" spans="1:14" x14ac:dyDescent="0.25">
      <c r="A126" s="12"/>
      <c r="C126" s="3">
        <v>2.41</v>
      </c>
      <c r="D126" s="3">
        <v>1.29</v>
      </c>
      <c r="E126" s="3">
        <f t="shared" si="41"/>
        <v>69</v>
      </c>
      <c r="F126" s="3">
        <v>0.69</v>
      </c>
      <c r="G126" s="3">
        <f t="shared" si="37"/>
        <v>2.41</v>
      </c>
      <c r="H126" s="3">
        <f t="shared" si="38"/>
        <v>1.29</v>
      </c>
      <c r="I126" s="3">
        <v>1</v>
      </c>
      <c r="K126" s="3">
        <f t="shared" si="34"/>
        <v>51.276595744680854</v>
      </c>
      <c r="L126" s="3">
        <f t="shared" si="35"/>
        <v>27.446808510638299</v>
      </c>
      <c r="M126" s="3">
        <f t="shared" si="36"/>
        <v>21.276595744680851</v>
      </c>
      <c r="N126" s="7">
        <f t="shared" si="39"/>
        <v>100</v>
      </c>
    </row>
    <row r="127" spans="1:14" x14ac:dyDescent="0.25">
      <c r="A127" s="12"/>
      <c r="C127" s="3">
        <v>2.41</v>
      </c>
      <c r="D127" s="3">
        <v>1.46</v>
      </c>
      <c r="E127" s="3">
        <f t="shared" si="41"/>
        <v>70</v>
      </c>
      <c r="F127" s="3">
        <v>0.7</v>
      </c>
      <c r="G127" s="3">
        <f t="shared" si="37"/>
        <v>2.41</v>
      </c>
      <c r="H127" s="3">
        <f t="shared" si="38"/>
        <v>1.46</v>
      </c>
      <c r="I127" s="3">
        <v>1</v>
      </c>
      <c r="K127" s="3">
        <f t="shared" si="34"/>
        <v>49.486652977412732</v>
      </c>
      <c r="L127" s="3">
        <f t="shared" si="35"/>
        <v>29.979466119096511</v>
      </c>
      <c r="M127" s="3">
        <f t="shared" si="36"/>
        <v>20.533880903490758</v>
      </c>
      <c r="N127" s="7">
        <f t="shared" si="39"/>
        <v>100</v>
      </c>
    </row>
    <row r="128" spans="1:14" x14ac:dyDescent="0.25">
      <c r="A128" s="12"/>
      <c r="C128" s="3">
        <v>2.41</v>
      </c>
      <c r="D128" s="3">
        <v>1.75</v>
      </c>
      <c r="E128" s="3">
        <f t="shared" si="41"/>
        <v>68</v>
      </c>
      <c r="F128" s="3">
        <v>0.68</v>
      </c>
      <c r="G128" s="3">
        <f t="shared" si="37"/>
        <v>2.41</v>
      </c>
      <c r="H128" s="3">
        <f t="shared" si="38"/>
        <v>1.75</v>
      </c>
      <c r="I128" s="3">
        <v>1</v>
      </c>
      <c r="K128" s="3">
        <f t="shared" si="34"/>
        <v>46.70542635658915</v>
      </c>
      <c r="L128" s="3">
        <f t="shared" si="35"/>
        <v>33.914728682170541</v>
      </c>
      <c r="M128" s="3">
        <f t="shared" si="36"/>
        <v>19.379844961240309</v>
      </c>
      <c r="N128" s="7">
        <f t="shared" si="39"/>
        <v>100</v>
      </c>
    </row>
    <row r="129" spans="1:14" x14ac:dyDescent="0.25">
      <c r="A129" s="12"/>
      <c r="C129" s="3">
        <v>2.41</v>
      </c>
      <c r="D129" s="3">
        <v>2.2599999999999998</v>
      </c>
      <c r="E129" s="3">
        <f t="shared" si="41"/>
        <v>61</v>
      </c>
      <c r="F129" s="3">
        <v>0.61</v>
      </c>
      <c r="G129" s="3">
        <f t="shared" si="37"/>
        <v>2.41</v>
      </c>
      <c r="H129" s="3">
        <f t="shared" si="38"/>
        <v>2.2599999999999998</v>
      </c>
      <c r="I129" s="3">
        <v>1</v>
      </c>
      <c r="K129" s="3">
        <f t="shared" si="34"/>
        <v>42.504409171075842</v>
      </c>
      <c r="L129" s="3">
        <f t="shared" si="35"/>
        <v>39.85890652557319</v>
      </c>
      <c r="M129" s="3">
        <f t="shared" si="36"/>
        <v>17.636684303350968</v>
      </c>
      <c r="N129" s="7">
        <f t="shared" si="39"/>
        <v>100</v>
      </c>
    </row>
    <row r="130" spans="1:14" x14ac:dyDescent="0.25">
      <c r="A130" s="12"/>
      <c r="C130" s="3">
        <v>3</v>
      </c>
      <c r="D130" s="3">
        <v>0.15</v>
      </c>
      <c r="E130" s="3">
        <f t="shared" si="41"/>
        <v>18</v>
      </c>
      <c r="F130" s="3">
        <v>0.18</v>
      </c>
      <c r="G130" s="3">
        <f t="shared" si="37"/>
        <v>3</v>
      </c>
      <c r="H130" s="3">
        <f t="shared" si="38"/>
        <v>0.15</v>
      </c>
      <c r="I130" s="3">
        <v>1</v>
      </c>
      <c r="K130" s="3">
        <f t="shared" si="34"/>
        <v>72.289156626506013</v>
      </c>
      <c r="L130" s="3">
        <f t="shared" si="35"/>
        <v>3.6144578313253009</v>
      </c>
      <c r="M130" s="3">
        <f t="shared" si="36"/>
        <v>24.096385542168672</v>
      </c>
      <c r="N130" s="7">
        <f t="shared" si="39"/>
        <v>99.999999999999986</v>
      </c>
    </row>
    <row r="131" spans="1:14" x14ac:dyDescent="0.25">
      <c r="A131" s="12"/>
      <c r="C131" s="3">
        <v>3</v>
      </c>
      <c r="D131" s="3">
        <v>0.25</v>
      </c>
      <c r="E131" s="3">
        <f t="shared" si="41"/>
        <v>28.000000000000004</v>
      </c>
      <c r="F131" s="3">
        <v>0.28000000000000003</v>
      </c>
      <c r="G131" s="3">
        <f t="shared" si="37"/>
        <v>3</v>
      </c>
      <c r="H131" s="3">
        <f t="shared" si="38"/>
        <v>0.25</v>
      </c>
      <c r="I131" s="3">
        <v>1</v>
      </c>
      <c r="K131" s="3">
        <f t="shared" si="34"/>
        <v>70.588235294117652</v>
      </c>
      <c r="L131" s="3">
        <f t="shared" si="35"/>
        <v>5.8823529411764701</v>
      </c>
      <c r="M131" s="3">
        <f t="shared" si="36"/>
        <v>23.52941176470588</v>
      </c>
      <c r="N131" s="7">
        <f t="shared" si="39"/>
        <v>100</v>
      </c>
    </row>
    <row r="132" spans="1:14" x14ac:dyDescent="0.25">
      <c r="A132" s="12"/>
      <c r="C132" s="3">
        <v>3</v>
      </c>
      <c r="D132" s="3">
        <v>0.379</v>
      </c>
      <c r="E132" s="3">
        <f t="shared" si="41"/>
        <v>37</v>
      </c>
      <c r="F132" s="3">
        <v>0.37</v>
      </c>
      <c r="G132" s="3">
        <f t="shared" si="37"/>
        <v>3</v>
      </c>
      <c r="H132" s="3">
        <f t="shared" si="38"/>
        <v>0.379</v>
      </c>
      <c r="I132" s="3">
        <v>1</v>
      </c>
      <c r="K132" s="3">
        <f t="shared" si="34"/>
        <v>68.508791961635083</v>
      </c>
      <c r="L132" s="3">
        <f t="shared" si="35"/>
        <v>8.6549440511532314</v>
      </c>
      <c r="M132" s="3">
        <f t="shared" si="36"/>
        <v>22.836263987211694</v>
      </c>
      <c r="N132" s="7">
        <f t="shared" si="39"/>
        <v>100.00000000000001</v>
      </c>
    </row>
    <row r="133" spans="1:14" x14ac:dyDescent="0.25">
      <c r="A133" s="12"/>
      <c r="C133" s="3">
        <v>3</v>
      </c>
      <c r="D133" s="3">
        <v>0.5</v>
      </c>
      <c r="E133" s="3">
        <f t="shared" si="41"/>
        <v>50</v>
      </c>
      <c r="F133" s="3">
        <v>0.5</v>
      </c>
      <c r="G133" s="3">
        <f t="shared" si="37"/>
        <v>3</v>
      </c>
      <c r="H133" s="3">
        <f t="shared" si="38"/>
        <v>0.5</v>
      </c>
      <c r="I133" s="3">
        <v>1</v>
      </c>
      <c r="K133" s="3">
        <f t="shared" si="34"/>
        <v>66.666666666666657</v>
      </c>
      <c r="L133" s="3">
        <f t="shared" si="35"/>
        <v>11.111111111111111</v>
      </c>
      <c r="M133" s="3">
        <f t="shared" si="36"/>
        <v>22.222222222222221</v>
      </c>
      <c r="N133" s="7">
        <f t="shared" si="39"/>
        <v>100</v>
      </c>
    </row>
    <row r="134" spans="1:14" x14ac:dyDescent="0.25">
      <c r="A134" s="12"/>
      <c r="C134" s="3">
        <v>3</v>
      </c>
      <c r="D134" s="3">
        <v>0.54500000000000004</v>
      </c>
      <c r="E134" s="3">
        <f t="shared" si="41"/>
        <v>51</v>
      </c>
      <c r="F134" s="3">
        <v>0.51</v>
      </c>
      <c r="G134" s="3">
        <f t="shared" si="37"/>
        <v>3</v>
      </c>
      <c r="H134" s="3">
        <f t="shared" si="38"/>
        <v>0.54500000000000004</v>
      </c>
      <c r="I134" s="3">
        <v>1</v>
      </c>
      <c r="K134" s="3">
        <f t="shared" si="34"/>
        <v>66.006600660065999</v>
      </c>
      <c r="L134" s="3">
        <f t="shared" si="35"/>
        <v>11.991199119911993</v>
      </c>
      <c r="M134" s="3">
        <f t="shared" si="36"/>
        <v>22.002200220022004</v>
      </c>
      <c r="N134" s="7">
        <f t="shared" si="39"/>
        <v>100</v>
      </c>
    </row>
    <row r="135" spans="1:14" x14ac:dyDescent="0.25">
      <c r="A135" s="12"/>
      <c r="C135" s="3">
        <v>3</v>
      </c>
      <c r="D135" s="3">
        <v>0.75</v>
      </c>
      <c r="E135" s="3">
        <f t="shared" si="41"/>
        <v>61</v>
      </c>
      <c r="F135" s="3">
        <v>0.61</v>
      </c>
      <c r="G135" s="3">
        <f t="shared" si="37"/>
        <v>3</v>
      </c>
      <c r="H135" s="3">
        <f t="shared" si="38"/>
        <v>0.75</v>
      </c>
      <c r="I135" s="3">
        <v>1</v>
      </c>
      <c r="K135" s="3">
        <f t="shared" si="34"/>
        <v>63.157894736842103</v>
      </c>
      <c r="L135" s="3">
        <f t="shared" si="35"/>
        <v>15.789473684210526</v>
      </c>
      <c r="M135" s="3">
        <f t="shared" si="36"/>
        <v>21.052631578947366</v>
      </c>
      <c r="N135" s="7">
        <f t="shared" si="39"/>
        <v>100</v>
      </c>
    </row>
    <row r="136" spans="1:14" x14ac:dyDescent="0.25">
      <c r="A136" s="12"/>
      <c r="C136" s="3">
        <v>3</v>
      </c>
      <c r="D136" s="3">
        <v>1</v>
      </c>
      <c r="E136" s="3">
        <f t="shared" si="41"/>
        <v>67</v>
      </c>
      <c r="F136" s="3">
        <v>0.67</v>
      </c>
      <c r="G136" s="3">
        <f t="shared" si="37"/>
        <v>3</v>
      </c>
      <c r="H136" s="3">
        <f t="shared" si="38"/>
        <v>1</v>
      </c>
      <c r="I136" s="3">
        <v>1</v>
      </c>
      <c r="K136" s="3">
        <f t="shared" si="34"/>
        <v>60</v>
      </c>
      <c r="L136" s="3">
        <f t="shared" si="35"/>
        <v>20</v>
      </c>
      <c r="M136" s="3">
        <f t="shared" si="36"/>
        <v>20</v>
      </c>
      <c r="N136" s="7">
        <f t="shared" si="39"/>
        <v>100</v>
      </c>
    </row>
    <row r="137" spans="1:14" x14ac:dyDescent="0.25">
      <c r="A137" s="12"/>
      <c r="C137" s="3">
        <v>3</v>
      </c>
      <c r="D137" s="3">
        <v>1.2629999999999999</v>
      </c>
      <c r="E137" s="3">
        <f t="shared" si="41"/>
        <v>69</v>
      </c>
      <c r="F137" s="3">
        <v>0.69</v>
      </c>
      <c r="G137" s="3">
        <f t="shared" si="37"/>
        <v>3</v>
      </c>
      <c r="H137" s="3">
        <f t="shared" si="38"/>
        <v>1.2629999999999999</v>
      </c>
      <c r="I137" s="3">
        <v>1</v>
      </c>
      <c r="K137" s="3">
        <f t="shared" si="34"/>
        <v>57.001710051301536</v>
      </c>
      <c r="L137" s="3">
        <f t="shared" si="35"/>
        <v>23.997719931597945</v>
      </c>
      <c r="M137" s="3">
        <f t="shared" si="36"/>
        <v>19.000570017100511</v>
      </c>
      <c r="N137" s="7">
        <f t="shared" si="39"/>
        <v>100</v>
      </c>
    </row>
    <row r="138" spans="1:14" x14ac:dyDescent="0.25">
      <c r="A138" s="12"/>
      <c r="C138" s="3">
        <v>3</v>
      </c>
      <c r="D138" s="3">
        <v>1.6</v>
      </c>
      <c r="E138" s="3">
        <f t="shared" si="41"/>
        <v>73</v>
      </c>
      <c r="F138" s="3">
        <v>0.73</v>
      </c>
      <c r="G138" s="3">
        <f t="shared" si="37"/>
        <v>3</v>
      </c>
      <c r="H138" s="3">
        <f t="shared" si="38"/>
        <v>1.6</v>
      </c>
      <c r="I138" s="3">
        <v>1</v>
      </c>
      <c r="K138" s="3">
        <f t="shared" si="34"/>
        <v>53.571428571428569</v>
      </c>
      <c r="L138" s="3">
        <f t="shared" si="35"/>
        <v>28.571428571428577</v>
      </c>
      <c r="M138" s="3">
        <f t="shared" si="36"/>
        <v>17.857142857142858</v>
      </c>
      <c r="N138" s="7">
        <f t="shared" si="39"/>
        <v>100</v>
      </c>
    </row>
    <row r="139" spans="1:14" x14ac:dyDescent="0.25">
      <c r="A139" s="12"/>
      <c r="C139" s="3">
        <v>3</v>
      </c>
      <c r="D139" s="3">
        <v>1.7</v>
      </c>
      <c r="E139" s="3">
        <f t="shared" si="41"/>
        <v>71</v>
      </c>
      <c r="F139" s="3">
        <v>0.71</v>
      </c>
      <c r="G139" s="3">
        <f t="shared" si="37"/>
        <v>3</v>
      </c>
      <c r="H139" s="3">
        <f t="shared" si="38"/>
        <v>1.7</v>
      </c>
      <c r="I139" s="3">
        <v>1</v>
      </c>
      <c r="K139" s="3">
        <f t="shared" si="34"/>
        <v>52.631578947368418</v>
      </c>
      <c r="L139" s="3">
        <f t="shared" si="35"/>
        <v>29.82456140350877</v>
      </c>
      <c r="M139" s="3">
        <f t="shared" si="36"/>
        <v>17.543859649122805</v>
      </c>
      <c r="N139" s="7">
        <f t="shared" si="39"/>
        <v>100</v>
      </c>
    </row>
    <row r="140" spans="1:14" x14ac:dyDescent="0.25">
      <c r="A140" s="12"/>
      <c r="C140" s="3">
        <v>3</v>
      </c>
      <c r="D140" s="3">
        <v>2.25</v>
      </c>
      <c r="E140" s="3">
        <f t="shared" si="41"/>
        <v>66</v>
      </c>
      <c r="F140" s="3">
        <v>0.66</v>
      </c>
      <c r="G140" s="3">
        <f t="shared" si="37"/>
        <v>3</v>
      </c>
      <c r="H140" s="3">
        <f t="shared" si="38"/>
        <v>2.25</v>
      </c>
      <c r="I140" s="3">
        <v>1</v>
      </c>
      <c r="K140" s="3">
        <f t="shared" si="34"/>
        <v>48</v>
      </c>
      <c r="L140" s="3">
        <f t="shared" si="35"/>
        <v>36</v>
      </c>
      <c r="M140" s="3">
        <f t="shared" si="36"/>
        <v>16</v>
      </c>
      <c r="N140" s="7">
        <f t="shared" si="39"/>
        <v>100</v>
      </c>
    </row>
    <row r="141" spans="1:14" x14ac:dyDescent="0.25">
      <c r="A141" s="12"/>
      <c r="C141" s="3">
        <v>4</v>
      </c>
      <c r="D141" s="3">
        <v>0.33300000000000002</v>
      </c>
      <c r="E141" s="3">
        <f t="shared" si="41"/>
        <v>37</v>
      </c>
      <c r="F141" s="3">
        <v>0.37</v>
      </c>
      <c r="G141" s="3">
        <f t="shared" si="37"/>
        <v>4</v>
      </c>
      <c r="H141" s="3">
        <f t="shared" si="38"/>
        <v>0.33300000000000002</v>
      </c>
      <c r="I141" s="3">
        <v>1</v>
      </c>
      <c r="K141" s="3">
        <f t="shared" si="34"/>
        <v>75.004687792987056</v>
      </c>
      <c r="L141" s="3">
        <f t="shared" si="35"/>
        <v>6.2441402587661727</v>
      </c>
      <c r="M141" s="3">
        <f t="shared" si="36"/>
        <v>18.751171948246764</v>
      </c>
      <c r="N141" s="7">
        <f t="shared" si="39"/>
        <v>100</v>
      </c>
    </row>
    <row r="142" spans="1:14" x14ac:dyDescent="0.25">
      <c r="A142" s="12"/>
      <c r="C142" s="3">
        <v>4</v>
      </c>
      <c r="D142" s="3">
        <v>0.71399999999999997</v>
      </c>
      <c r="E142" s="3">
        <f t="shared" si="41"/>
        <v>68</v>
      </c>
      <c r="F142" s="3">
        <v>0.68</v>
      </c>
      <c r="G142" s="3">
        <f t="shared" si="37"/>
        <v>4</v>
      </c>
      <c r="H142" s="3">
        <f t="shared" si="38"/>
        <v>0.71399999999999997</v>
      </c>
      <c r="I142" s="3">
        <v>1</v>
      </c>
      <c r="K142" s="3">
        <f t="shared" si="34"/>
        <v>70.003500175008753</v>
      </c>
      <c r="L142" s="3">
        <f t="shared" si="35"/>
        <v>12.49562478123906</v>
      </c>
      <c r="M142" s="3">
        <f t="shared" si="36"/>
        <v>17.500875043752188</v>
      </c>
      <c r="N142" s="7">
        <f t="shared" si="39"/>
        <v>100</v>
      </c>
    </row>
    <row r="143" spans="1:14" x14ac:dyDescent="0.25">
      <c r="A143" s="12"/>
      <c r="C143" s="3">
        <v>4</v>
      </c>
      <c r="D143" s="3">
        <v>1</v>
      </c>
      <c r="E143" s="3">
        <f t="shared" si="41"/>
        <v>71</v>
      </c>
      <c r="F143" s="3">
        <v>0.71</v>
      </c>
      <c r="G143" s="3">
        <f t="shared" si="37"/>
        <v>4</v>
      </c>
      <c r="H143" s="3">
        <f t="shared" si="38"/>
        <v>1</v>
      </c>
      <c r="I143" s="3">
        <v>1</v>
      </c>
      <c r="K143" s="3">
        <f t="shared" si="34"/>
        <v>66.666666666666657</v>
      </c>
      <c r="L143" s="3">
        <f t="shared" si="35"/>
        <v>16.666666666666664</v>
      </c>
      <c r="M143" s="3">
        <f t="shared" si="36"/>
        <v>16.666666666666664</v>
      </c>
      <c r="N143" s="7">
        <f t="shared" si="39"/>
        <v>99.999999999999972</v>
      </c>
    </row>
    <row r="144" spans="1:14" x14ac:dyDescent="0.25">
      <c r="A144" s="12"/>
      <c r="C144" s="3">
        <v>4</v>
      </c>
      <c r="D144" s="3">
        <v>1.153</v>
      </c>
      <c r="E144" s="3">
        <f t="shared" si="41"/>
        <v>66</v>
      </c>
      <c r="F144" s="3">
        <v>0.66</v>
      </c>
      <c r="G144" s="3">
        <f t="shared" si="37"/>
        <v>4</v>
      </c>
      <c r="H144" s="3">
        <f t="shared" si="38"/>
        <v>1.153</v>
      </c>
      <c r="I144" s="3">
        <v>1</v>
      </c>
      <c r="K144" s="3">
        <f t="shared" si="34"/>
        <v>65.00893872907524</v>
      </c>
      <c r="L144" s="3">
        <f t="shared" si="35"/>
        <v>18.73882658865594</v>
      </c>
      <c r="M144" s="3">
        <f t="shared" si="36"/>
        <v>16.25223468226881</v>
      </c>
      <c r="N144" s="7">
        <f t="shared" si="39"/>
        <v>99.999999999999986</v>
      </c>
    </row>
    <row r="145" spans="1:42" x14ac:dyDescent="0.25">
      <c r="A145" s="12"/>
      <c r="C145" s="3">
        <v>4</v>
      </c>
      <c r="D145" s="3">
        <v>1.6659999999999999</v>
      </c>
      <c r="E145" s="3">
        <f t="shared" si="41"/>
        <v>77</v>
      </c>
      <c r="F145" s="3">
        <v>0.77</v>
      </c>
      <c r="G145" s="3">
        <f t="shared" si="37"/>
        <v>4</v>
      </c>
      <c r="H145" s="3">
        <f t="shared" si="38"/>
        <v>1.6659999999999999</v>
      </c>
      <c r="I145" s="3">
        <v>1</v>
      </c>
      <c r="K145" s="3">
        <f t="shared" si="34"/>
        <v>60.006000600060005</v>
      </c>
      <c r="L145" s="3">
        <f t="shared" si="35"/>
        <v>24.99249924992499</v>
      </c>
      <c r="M145" s="3">
        <f t="shared" si="36"/>
        <v>15.001500150015001</v>
      </c>
      <c r="N145" s="7">
        <f t="shared" si="39"/>
        <v>100</v>
      </c>
    </row>
    <row r="146" spans="1:42" x14ac:dyDescent="0.25">
      <c r="A146" s="12"/>
      <c r="C146" s="3">
        <v>4</v>
      </c>
      <c r="D146" s="3">
        <v>2.27</v>
      </c>
      <c r="E146" s="3">
        <f t="shared" si="41"/>
        <v>76</v>
      </c>
      <c r="F146" s="3">
        <v>0.76</v>
      </c>
      <c r="G146" s="3">
        <f t="shared" si="37"/>
        <v>4</v>
      </c>
      <c r="H146" s="3">
        <f t="shared" si="38"/>
        <v>2.27</v>
      </c>
      <c r="I146" s="3">
        <v>1</v>
      </c>
      <c r="K146" s="3">
        <f t="shared" si="34"/>
        <v>55.020632737276486</v>
      </c>
      <c r="L146" s="3">
        <f t="shared" si="35"/>
        <v>31.224209078404403</v>
      </c>
      <c r="M146" s="3">
        <f t="shared" si="36"/>
        <v>13.755158184319122</v>
      </c>
      <c r="N146" s="7">
        <f t="shared" si="39"/>
        <v>100</v>
      </c>
    </row>
    <row r="147" spans="1:42" x14ac:dyDescent="0.25">
      <c r="A147" s="12"/>
      <c r="C147" s="3">
        <v>4</v>
      </c>
      <c r="D147" s="3">
        <v>2.56</v>
      </c>
      <c r="E147" s="3">
        <f t="shared" si="41"/>
        <v>73</v>
      </c>
      <c r="F147" s="3">
        <v>0.73</v>
      </c>
      <c r="G147" s="3">
        <f t="shared" si="37"/>
        <v>4</v>
      </c>
      <c r="H147" s="3">
        <f t="shared" si="38"/>
        <v>2.56</v>
      </c>
      <c r="I147" s="3">
        <v>1</v>
      </c>
      <c r="K147" s="3">
        <f t="shared" si="34"/>
        <v>52.910052910052904</v>
      </c>
      <c r="L147" s="3">
        <f t="shared" si="35"/>
        <v>33.862433862433861</v>
      </c>
      <c r="M147" s="3">
        <f t="shared" si="36"/>
        <v>13.227513227513226</v>
      </c>
      <c r="N147" s="7">
        <f t="shared" si="39"/>
        <v>99.999999999999986</v>
      </c>
    </row>
    <row r="148" spans="1:42" x14ac:dyDescent="0.25">
      <c r="A148" s="12"/>
      <c r="C148" s="3">
        <v>4</v>
      </c>
      <c r="D148" s="3">
        <v>3</v>
      </c>
      <c r="E148" s="3">
        <f t="shared" si="41"/>
        <v>68</v>
      </c>
      <c r="F148" s="3">
        <v>0.68</v>
      </c>
      <c r="G148" s="3">
        <f t="shared" si="37"/>
        <v>4</v>
      </c>
      <c r="H148" s="3">
        <f t="shared" si="38"/>
        <v>3</v>
      </c>
      <c r="I148" s="3">
        <v>1</v>
      </c>
      <c r="K148" s="3">
        <f t="shared" si="34"/>
        <v>50</v>
      </c>
      <c r="L148" s="3">
        <f t="shared" si="35"/>
        <v>37.5</v>
      </c>
      <c r="M148" s="3">
        <f t="shared" si="36"/>
        <v>12.5</v>
      </c>
      <c r="N148" s="7">
        <f t="shared" si="39"/>
        <v>100</v>
      </c>
    </row>
    <row r="149" spans="1:42" x14ac:dyDescent="0.25">
      <c r="A149" s="13"/>
      <c r="B149" s="8"/>
      <c r="C149" s="8">
        <v>4</v>
      </c>
      <c r="D149" s="8">
        <v>3.88</v>
      </c>
      <c r="E149" s="8">
        <f t="shared" si="41"/>
        <v>56.999999999999993</v>
      </c>
      <c r="F149" s="8">
        <v>0.56999999999999995</v>
      </c>
      <c r="G149" s="8">
        <f t="shared" si="37"/>
        <v>4</v>
      </c>
      <c r="H149" s="8">
        <f t="shared" si="38"/>
        <v>3.88</v>
      </c>
      <c r="I149" s="8">
        <v>1</v>
      </c>
      <c r="J149" s="8"/>
      <c r="K149" s="8">
        <f t="shared" si="34"/>
        <v>45.04504504504505</v>
      </c>
      <c r="L149" s="8">
        <f t="shared" si="35"/>
        <v>43.693693693693696</v>
      </c>
      <c r="M149" s="8">
        <f t="shared" si="36"/>
        <v>11.261261261261263</v>
      </c>
      <c r="N149" s="10">
        <f t="shared" si="39"/>
        <v>100.00000000000001</v>
      </c>
    </row>
    <row r="150" spans="1:42" x14ac:dyDescent="0.25">
      <c r="A150" s="14"/>
    </row>
    <row r="151" spans="1:42" x14ac:dyDescent="0.25">
      <c r="A151" s="168" t="s">
        <v>239</v>
      </c>
      <c r="B151" s="5"/>
      <c r="C151" s="5" t="s">
        <v>228</v>
      </c>
      <c r="D151" s="5" t="s">
        <v>207</v>
      </c>
      <c r="E151" s="5" t="s">
        <v>547</v>
      </c>
      <c r="F151" s="5" t="s">
        <v>546</v>
      </c>
      <c r="G151" s="5" t="s">
        <v>209</v>
      </c>
      <c r="H151" s="5" t="s">
        <v>238</v>
      </c>
      <c r="I151" s="5" t="s">
        <v>282</v>
      </c>
      <c r="J151" s="5" t="s">
        <v>211</v>
      </c>
      <c r="K151" s="5"/>
      <c r="L151" s="5" t="s">
        <v>197</v>
      </c>
      <c r="M151" s="5" t="s">
        <v>209</v>
      </c>
      <c r="N151" s="5" t="s">
        <v>210</v>
      </c>
      <c r="O151" s="5" t="s">
        <v>282</v>
      </c>
      <c r="P151" s="5" t="s">
        <v>211</v>
      </c>
      <c r="Q151" s="6" t="s">
        <v>227</v>
      </c>
      <c r="AF151" s="25"/>
      <c r="AG151" s="25"/>
      <c r="AH151" s="25"/>
      <c r="AI151" s="25"/>
      <c r="AJ151" s="25"/>
      <c r="AL151" s="21"/>
      <c r="AM151" s="21"/>
      <c r="AN151" s="26"/>
      <c r="AO151" s="26"/>
      <c r="AP151" s="21"/>
    </row>
    <row r="152" spans="1:42" x14ac:dyDescent="0.25">
      <c r="A152" s="166"/>
      <c r="B152" s="3" t="s">
        <v>229</v>
      </c>
      <c r="C152" s="3">
        <v>10</v>
      </c>
      <c r="D152" s="3">
        <v>20</v>
      </c>
      <c r="E152" s="3">
        <f>F152*100</f>
        <v>13</v>
      </c>
      <c r="F152" s="3">
        <v>0.13</v>
      </c>
      <c r="G152" s="3">
        <f t="shared" ref="G152:G161" si="42">D152*J152</f>
        <v>1</v>
      </c>
      <c r="H152" s="3">
        <f t="shared" ref="H152:H161" si="43">J152*C152</f>
        <v>0.5</v>
      </c>
      <c r="I152" s="3">
        <f t="shared" ref="I152:I161" si="44">(1-K152)/2</f>
        <v>0.45</v>
      </c>
      <c r="J152" s="3">
        <f t="shared" ref="J152:J161" si="45">K152/2</f>
        <v>0.05</v>
      </c>
      <c r="K152" s="3">
        <v>0.1</v>
      </c>
      <c r="M152" s="3">
        <f t="shared" ref="M152:M161" si="46">G152/SUM($G152:$J152)*100</f>
        <v>50</v>
      </c>
      <c r="N152" s="3">
        <f t="shared" ref="N152:N161" si="47">H152/SUM($G152:$J152)*100</f>
        <v>25</v>
      </c>
      <c r="O152" s="3">
        <f t="shared" ref="O152:O161" si="48">I152/SUM($G152:$J152)*100</f>
        <v>22.5</v>
      </c>
      <c r="P152" s="3">
        <f t="shared" ref="P152:P161" si="49">J152/SUM($G152:$J152)*100</f>
        <v>2.5</v>
      </c>
      <c r="Q152" s="7">
        <f t="shared" ref="Q152:Q161" si="50">SUM(M152:P152)</f>
        <v>100</v>
      </c>
      <c r="AF152" s="25"/>
      <c r="AG152" s="25"/>
      <c r="AH152" s="25"/>
      <c r="AI152" s="25"/>
      <c r="AJ152" s="25"/>
      <c r="AL152" s="21"/>
      <c r="AM152" s="21"/>
      <c r="AN152" s="26"/>
      <c r="AO152" s="26"/>
      <c r="AP152" s="21"/>
    </row>
    <row r="153" spans="1:42" x14ac:dyDescent="0.25">
      <c r="A153" s="166"/>
      <c r="B153" s="3" t="s">
        <v>230</v>
      </c>
      <c r="C153" s="3">
        <v>6.67</v>
      </c>
      <c r="D153" s="3">
        <v>13.33</v>
      </c>
      <c r="E153" s="3">
        <f t="shared" ref="E153:E161" si="51">F153*100</f>
        <v>18</v>
      </c>
      <c r="F153" s="3">
        <v>0.18</v>
      </c>
      <c r="G153" s="3">
        <f t="shared" si="42"/>
        <v>0.99974999999999992</v>
      </c>
      <c r="H153" s="3">
        <f t="shared" si="43"/>
        <v>0.50024999999999997</v>
      </c>
      <c r="I153" s="3">
        <f t="shared" si="44"/>
        <v>0.42499999999999999</v>
      </c>
      <c r="J153" s="3">
        <f t="shared" si="45"/>
        <v>7.4999999999999997E-2</v>
      </c>
      <c r="K153" s="3">
        <v>0.15</v>
      </c>
      <c r="M153" s="3">
        <f t="shared" si="46"/>
        <v>49.987499999999997</v>
      </c>
      <c r="N153" s="3">
        <f t="shared" si="47"/>
        <v>25.012499999999999</v>
      </c>
      <c r="O153" s="3">
        <f t="shared" si="48"/>
        <v>21.25</v>
      </c>
      <c r="P153" s="3">
        <f t="shared" si="49"/>
        <v>3.75</v>
      </c>
      <c r="Q153" s="7">
        <f t="shared" si="50"/>
        <v>100</v>
      </c>
      <c r="AF153" s="25"/>
      <c r="AG153" s="25"/>
      <c r="AH153" s="25"/>
      <c r="AI153" s="25"/>
      <c r="AJ153" s="25"/>
      <c r="AL153" s="21"/>
      <c r="AM153" s="21"/>
      <c r="AN153" s="26"/>
      <c r="AO153" s="26"/>
      <c r="AP153" s="21"/>
    </row>
    <row r="154" spans="1:42" x14ac:dyDescent="0.25">
      <c r="A154" s="166"/>
      <c r="B154" s="3" t="s">
        <v>231</v>
      </c>
      <c r="C154" s="3">
        <v>5</v>
      </c>
      <c r="D154" s="3">
        <v>10</v>
      </c>
      <c r="E154" s="3">
        <f t="shared" si="51"/>
        <v>33</v>
      </c>
      <c r="F154" s="3">
        <v>0.33</v>
      </c>
      <c r="G154" s="3">
        <f t="shared" si="42"/>
        <v>1</v>
      </c>
      <c r="H154" s="3">
        <f t="shared" si="43"/>
        <v>0.5</v>
      </c>
      <c r="I154" s="3">
        <f t="shared" si="44"/>
        <v>0.4</v>
      </c>
      <c r="J154" s="3">
        <f t="shared" si="45"/>
        <v>0.1</v>
      </c>
      <c r="K154" s="3">
        <v>0.2</v>
      </c>
      <c r="M154" s="3">
        <f t="shared" si="46"/>
        <v>50</v>
      </c>
      <c r="N154" s="3">
        <f t="shared" si="47"/>
        <v>25</v>
      </c>
      <c r="O154" s="3">
        <f t="shared" si="48"/>
        <v>20</v>
      </c>
      <c r="P154" s="3">
        <f t="shared" si="49"/>
        <v>5</v>
      </c>
      <c r="Q154" s="7">
        <f t="shared" si="50"/>
        <v>100</v>
      </c>
      <c r="AF154" s="25"/>
      <c r="AG154" s="25"/>
      <c r="AH154" s="25"/>
      <c r="AI154" s="25"/>
      <c r="AJ154" s="25"/>
      <c r="AL154" s="21"/>
      <c r="AM154" s="21"/>
      <c r="AN154" s="26"/>
      <c r="AO154" s="26"/>
      <c r="AP154" s="21"/>
    </row>
    <row r="155" spans="1:42" x14ac:dyDescent="0.25">
      <c r="A155" s="166"/>
      <c r="B155" s="3" t="s">
        <v>232</v>
      </c>
      <c r="C155" s="3">
        <v>2.5</v>
      </c>
      <c r="D155" s="3">
        <v>5</v>
      </c>
      <c r="E155" s="3">
        <f t="shared" si="51"/>
        <v>68</v>
      </c>
      <c r="F155" s="3">
        <v>0.68</v>
      </c>
      <c r="G155" s="3">
        <f t="shared" si="42"/>
        <v>1</v>
      </c>
      <c r="H155" s="3">
        <f t="shared" si="43"/>
        <v>0.5</v>
      </c>
      <c r="I155" s="3">
        <f t="shared" si="44"/>
        <v>0.3</v>
      </c>
      <c r="J155" s="3">
        <f t="shared" si="45"/>
        <v>0.2</v>
      </c>
      <c r="K155" s="3">
        <v>0.4</v>
      </c>
      <c r="M155" s="3">
        <f t="shared" si="46"/>
        <v>50</v>
      </c>
      <c r="N155" s="3">
        <f t="shared" si="47"/>
        <v>25</v>
      </c>
      <c r="O155" s="3">
        <f t="shared" si="48"/>
        <v>15</v>
      </c>
      <c r="P155" s="3">
        <f t="shared" si="49"/>
        <v>10</v>
      </c>
      <c r="Q155" s="7">
        <f t="shared" si="50"/>
        <v>100</v>
      </c>
      <c r="AF155" s="25"/>
      <c r="AG155" s="25"/>
      <c r="AH155" s="25"/>
      <c r="AI155" s="25"/>
      <c r="AJ155" s="25"/>
      <c r="AL155" s="21"/>
      <c r="AM155" s="21"/>
      <c r="AN155" s="26"/>
      <c r="AO155" s="26"/>
      <c r="AP155" s="21"/>
    </row>
    <row r="156" spans="1:42" x14ac:dyDescent="0.25">
      <c r="A156" s="166"/>
      <c r="B156" s="3" t="s">
        <v>233</v>
      </c>
      <c r="C156" s="3">
        <v>1.67</v>
      </c>
      <c r="D156" s="3">
        <v>3.33</v>
      </c>
      <c r="E156" s="3">
        <f t="shared" si="51"/>
        <v>78</v>
      </c>
      <c r="F156" s="3">
        <v>0.78</v>
      </c>
      <c r="G156" s="3">
        <f t="shared" si="42"/>
        <v>0.999</v>
      </c>
      <c r="H156" s="3">
        <f t="shared" si="43"/>
        <v>0.501</v>
      </c>
      <c r="I156" s="3">
        <f t="shared" si="44"/>
        <v>0.2</v>
      </c>
      <c r="J156" s="3">
        <f t="shared" si="45"/>
        <v>0.3</v>
      </c>
      <c r="K156" s="3">
        <v>0.6</v>
      </c>
      <c r="M156" s="3">
        <f t="shared" si="46"/>
        <v>49.95</v>
      </c>
      <c r="N156" s="3">
        <f t="shared" si="47"/>
        <v>25.05</v>
      </c>
      <c r="O156" s="3">
        <f t="shared" si="48"/>
        <v>10</v>
      </c>
      <c r="P156" s="3">
        <f t="shared" si="49"/>
        <v>15</v>
      </c>
      <c r="Q156" s="7">
        <f t="shared" si="50"/>
        <v>100</v>
      </c>
      <c r="AF156" s="25"/>
      <c r="AG156" s="25"/>
      <c r="AH156" s="25"/>
      <c r="AI156" s="25"/>
      <c r="AJ156" s="25"/>
      <c r="AL156" s="21"/>
      <c r="AM156" s="21"/>
      <c r="AN156" s="26"/>
      <c r="AO156" s="26"/>
      <c r="AP156" s="21"/>
    </row>
    <row r="157" spans="1:42" x14ac:dyDescent="0.25">
      <c r="A157" s="166"/>
      <c r="B157" s="3" t="s">
        <v>234</v>
      </c>
      <c r="C157" s="3">
        <v>1.25</v>
      </c>
      <c r="D157" s="3">
        <v>2.5</v>
      </c>
      <c r="E157" s="3">
        <f t="shared" si="51"/>
        <v>83</v>
      </c>
      <c r="F157" s="3">
        <v>0.83</v>
      </c>
      <c r="G157" s="3">
        <f t="shared" si="42"/>
        <v>1</v>
      </c>
      <c r="H157" s="3">
        <f t="shared" si="43"/>
        <v>0.5</v>
      </c>
      <c r="I157" s="3">
        <f t="shared" si="44"/>
        <v>9.9999999999999978E-2</v>
      </c>
      <c r="J157" s="3">
        <f t="shared" si="45"/>
        <v>0.4</v>
      </c>
      <c r="K157" s="3">
        <v>0.8</v>
      </c>
      <c r="M157" s="3">
        <f t="shared" si="46"/>
        <v>50</v>
      </c>
      <c r="N157" s="3">
        <f t="shared" si="47"/>
        <v>25</v>
      </c>
      <c r="O157" s="3">
        <f t="shared" si="48"/>
        <v>4.9999999999999991</v>
      </c>
      <c r="P157" s="3">
        <f t="shared" si="49"/>
        <v>20</v>
      </c>
      <c r="Q157" s="7">
        <f t="shared" si="50"/>
        <v>100</v>
      </c>
      <c r="AF157" s="25"/>
      <c r="AG157" s="25"/>
      <c r="AH157" s="25"/>
      <c r="AI157" s="25"/>
      <c r="AJ157" s="25"/>
      <c r="AL157" s="21"/>
      <c r="AM157" s="21"/>
      <c r="AN157" s="26"/>
      <c r="AO157" s="26"/>
      <c r="AP157" s="21"/>
    </row>
    <row r="158" spans="1:42" x14ac:dyDescent="0.25">
      <c r="A158" s="166"/>
      <c r="B158" s="3" t="s">
        <v>83</v>
      </c>
      <c r="C158" s="3">
        <v>1</v>
      </c>
      <c r="D158" s="3">
        <v>2</v>
      </c>
      <c r="E158" s="3">
        <f t="shared" si="51"/>
        <v>85</v>
      </c>
      <c r="F158" s="3">
        <v>0.85</v>
      </c>
      <c r="G158" s="3">
        <f t="shared" si="42"/>
        <v>1</v>
      </c>
      <c r="H158" s="3">
        <f t="shared" si="43"/>
        <v>0.5</v>
      </c>
      <c r="I158" s="3">
        <f t="shared" si="44"/>
        <v>0</v>
      </c>
      <c r="J158" s="3">
        <f t="shared" si="45"/>
        <v>0.5</v>
      </c>
      <c r="K158" s="3">
        <v>1</v>
      </c>
      <c r="M158" s="3">
        <f t="shared" si="46"/>
        <v>50</v>
      </c>
      <c r="N158" s="3">
        <f t="shared" si="47"/>
        <v>25</v>
      </c>
      <c r="O158" s="3">
        <f t="shared" si="48"/>
        <v>0</v>
      </c>
      <c r="P158" s="3">
        <f t="shared" si="49"/>
        <v>25</v>
      </c>
      <c r="Q158" s="7">
        <f t="shared" si="50"/>
        <v>100</v>
      </c>
      <c r="AF158" s="25"/>
      <c r="AG158" s="25"/>
      <c r="AH158" s="25"/>
      <c r="AI158" s="25"/>
      <c r="AJ158" s="25"/>
      <c r="AL158" s="21"/>
      <c r="AM158" s="21"/>
      <c r="AN158" s="26"/>
      <c r="AO158" s="26"/>
      <c r="AP158" s="21"/>
    </row>
    <row r="159" spans="1:42" x14ac:dyDescent="0.25">
      <c r="A159" s="166"/>
      <c r="B159" s="3" t="s">
        <v>237</v>
      </c>
      <c r="C159" s="3">
        <v>20</v>
      </c>
      <c r="D159" s="3">
        <v>40</v>
      </c>
      <c r="E159" s="3">
        <f t="shared" si="51"/>
        <v>10</v>
      </c>
      <c r="F159" s="3">
        <v>0.1</v>
      </c>
      <c r="G159" s="3">
        <f t="shared" si="42"/>
        <v>1</v>
      </c>
      <c r="H159" s="3">
        <f t="shared" si="43"/>
        <v>0.5</v>
      </c>
      <c r="I159" s="3">
        <f t="shared" si="44"/>
        <v>0.47499999999999998</v>
      </c>
      <c r="J159" s="3">
        <f t="shared" si="45"/>
        <v>2.5000000000000001E-2</v>
      </c>
      <c r="K159" s="3">
        <v>0.05</v>
      </c>
      <c r="M159" s="3">
        <f t="shared" si="46"/>
        <v>50</v>
      </c>
      <c r="N159" s="3">
        <f t="shared" si="47"/>
        <v>25</v>
      </c>
      <c r="O159" s="3">
        <f t="shared" si="48"/>
        <v>23.75</v>
      </c>
      <c r="P159" s="3">
        <f t="shared" si="49"/>
        <v>1.25</v>
      </c>
      <c r="Q159" s="7">
        <f t="shared" si="50"/>
        <v>100</v>
      </c>
      <c r="AF159" s="25"/>
      <c r="AG159" s="25"/>
      <c r="AH159" s="25"/>
      <c r="AI159" s="25"/>
      <c r="AJ159" s="25"/>
      <c r="AL159" s="21"/>
      <c r="AM159" s="21"/>
      <c r="AN159" s="26"/>
      <c r="AO159" s="26"/>
      <c r="AP159" s="21"/>
    </row>
    <row r="160" spans="1:42" x14ac:dyDescent="0.25">
      <c r="A160" s="166"/>
      <c r="B160" s="3" t="s">
        <v>236</v>
      </c>
      <c r="C160" s="3">
        <v>10</v>
      </c>
      <c r="D160" s="3">
        <v>20</v>
      </c>
      <c r="E160" s="3">
        <f t="shared" si="51"/>
        <v>11</v>
      </c>
      <c r="F160" s="3">
        <v>0.11</v>
      </c>
      <c r="G160" s="3">
        <f t="shared" si="42"/>
        <v>1</v>
      </c>
      <c r="H160" s="3">
        <f t="shared" si="43"/>
        <v>0.5</v>
      </c>
      <c r="I160" s="3">
        <f t="shared" si="44"/>
        <v>0.45</v>
      </c>
      <c r="J160" s="3">
        <f t="shared" si="45"/>
        <v>0.05</v>
      </c>
      <c r="K160" s="3">
        <v>0.1</v>
      </c>
      <c r="M160" s="3">
        <f t="shared" si="46"/>
        <v>50</v>
      </c>
      <c r="N160" s="3">
        <f t="shared" si="47"/>
        <v>25</v>
      </c>
      <c r="O160" s="3">
        <f t="shared" si="48"/>
        <v>22.5</v>
      </c>
      <c r="P160" s="3">
        <f t="shared" si="49"/>
        <v>2.5</v>
      </c>
      <c r="Q160" s="7">
        <f t="shared" si="50"/>
        <v>100</v>
      </c>
      <c r="AF160" s="25"/>
      <c r="AG160" s="25"/>
      <c r="AH160" s="25"/>
      <c r="AI160" s="25"/>
      <c r="AJ160" s="25"/>
      <c r="AL160" s="21"/>
      <c r="AM160" s="21"/>
      <c r="AN160" s="26"/>
      <c r="AO160" s="26"/>
      <c r="AP160" s="21"/>
    </row>
    <row r="161" spans="1:17" x14ac:dyDescent="0.25">
      <c r="A161" s="166"/>
      <c r="B161" s="8" t="s">
        <v>235</v>
      </c>
      <c r="C161" s="8">
        <v>6.67</v>
      </c>
      <c r="D161" s="8">
        <v>13.33</v>
      </c>
      <c r="E161" s="8">
        <f t="shared" si="51"/>
        <v>17</v>
      </c>
      <c r="F161" s="8">
        <v>0.17</v>
      </c>
      <c r="G161" s="8">
        <f t="shared" si="42"/>
        <v>0.99974999999999992</v>
      </c>
      <c r="H161" s="8">
        <f t="shared" si="43"/>
        <v>0.50024999999999997</v>
      </c>
      <c r="I161" s="8">
        <f t="shared" si="44"/>
        <v>0.42499999999999999</v>
      </c>
      <c r="J161" s="8">
        <f t="shared" si="45"/>
        <v>7.4999999999999997E-2</v>
      </c>
      <c r="K161" s="8">
        <v>0.15</v>
      </c>
      <c r="L161" s="8"/>
      <c r="M161" s="8">
        <f t="shared" si="46"/>
        <v>49.987499999999997</v>
      </c>
      <c r="N161" s="8">
        <f t="shared" si="47"/>
        <v>25.012499999999999</v>
      </c>
      <c r="O161" s="8">
        <f t="shared" si="48"/>
        <v>21.25</v>
      </c>
      <c r="P161" s="8">
        <f t="shared" si="49"/>
        <v>3.75</v>
      </c>
      <c r="Q161" s="10">
        <f t="shared" si="50"/>
        <v>100</v>
      </c>
    </row>
    <row r="162" spans="1:17" x14ac:dyDescent="0.25">
      <c r="A162" s="15"/>
    </row>
    <row r="163" spans="1:17" x14ac:dyDescent="0.25">
      <c r="A163" s="16"/>
      <c r="B163" s="5"/>
      <c r="C163" s="5" t="s">
        <v>202</v>
      </c>
      <c r="D163" s="5" t="s">
        <v>205</v>
      </c>
      <c r="E163" s="5" t="s">
        <v>206</v>
      </c>
      <c r="F163" s="5"/>
      <c r="G163" s="5" t="s">
        <v>209</v>
      </c>
      <c r="H163" s="5" t="s">
        <v>210</v>
      </c>
      <c r="I163" s="5" t="s">
        <v>211</v>
      </c>
      <c r="J163" s="5" t="s">
        <v>197</v>
      </c>
      <c r="K163" s="5" t="s">
        <v>209</v>
      </c>
      <c r="L163" s="5" t="s">
        <v>210</v>
      </c>
      <c r="M163" s="5" t="s">
        <v>211</v>
      </c>
      <c r="N163" s="6" t="s">
        <v>227</v>
      </c>
    </row>
    <row r="164" spans="1:17" x14ac:dyDescent="0.25">
      <c r="A164" s="12"/>
      <c r="B164" s="3">
        <v>1</v>
      </c>
      <c r="C164" s="3">
        <v>1</v>
      </c>
      <c r="D164" s="3">
        <v>2</v>
      </c>
      <c r="E164" s="3">
        <f>F164*100</f>
        <v>25</v>
      </c>
      <c r="F164" s="3">
        <v>0.25</v>
      </c>
      <c r="G164" s="3">
        <f t="shared" ref="G164:G167" si="52">C164</f>
        <v>1</v>
      </c>
      <c r="H164" s="3">
        <f t="shared" ref="H164:H167" si="53">D164</f>
        <v>2</v>
      </c>
      <c r="I164" s="3">
        <v>1</v>
      </c>
      <c r="K164" s="3">
        <f t="shared" ref="K164:K167" si="54">G164/SUM($G164:$I164)*100</f>
        <v>25</v>
      </c>
      <c r="L164" s="3">
        <f t="shared" ref="L164:L167" si="55">H164/SUM($G164:$I164)*100</f>
        <v>50</v>
      </c>
      <c r="M164" s="3">
        <f t="shared" ref="M164:M167" si="56">I164/SUM($G164:$I164)*100</f>
        <v>25</v>
      </c>
      <c r="N164" s="7">
        <f t="shared" ref="N164:N167" si="57">SUM(K164:M164)</f>
        <v>100</v>
      </c>
    </row>
    <row r="165" spans="1:17" x14ac:dyDescent="0.25">
      <c r="A165" s="166" t="s">
        <v>250</v>
      </c>
      <c r="B165" s="3">
        <v>2</v>
      </c>
      <c r="C165" s="3">
        <v>1</v>
      </c>
      <c r="D165" s="3">
        <v>2.5</v>
      </c>
      <c r="E165" s="3">
        <f t="shared" ref="E165:E198" si="58">F165*100</f>
        <v>13</v>
      </c>
      <c r="F165" s="3">
        <v>0.13</v>
      </c>
      <c r="G165" s="3">
        <f t="shared" si="52"/>
        <v>1</v>
      </c>
      <c r="H165" s="3">
        <f t="shared" si="53"/>
        <v>2.5</v>
      </c>
      <c r="I165" s="3">
        <v>1</v>
      </c>
      <c r="K165" s="3">
        <f t="shared" si="54"/>
        <v>22.222222222222221</v>
      </c>
      <c r="L165" s="3">
        <f t="shared" si="55"/>
        <v>55.555555555555557</v>
      </c>
      <c r="M165" s="3">
        <f t="shared" si="56"/>
        <v>22.222222222222221</v>
      </c>
      <c r="N165" s="7">
        <f t="shared" si="57"/>
        <v>100</v>
      </c>
    </row>
    <row r="166" spans="1:17" x14ac:dyDescent="0.25">
      <c r="A166" s="166"/>
      <c r="B166" s="3">
        <v>3</v>
      </c>
      <c r="C166" s="3">
        <v>1</v>
      </c>
      <c r="D166" s="3">
        <v>3</v>
      </c>
      <c r="E166" s="3">
        <f t="shared" si="58"/>
        <v>3</v>
      </c>
      <c r="F166" s="3">
        <v>0.03</v>
      </c>
      <c r="G166" s="3">
        <f t="shared" si="52"/>
        <v>1</v>
      </c>
      <c r="H166" s="3">
        <f t="shared" si="53"/>
        <v>3</v>
      </c>
      <c r="I166" s="3">
        <v>1</v>
      </c>
      <c r="K166" s="3">
        <f t="shared" si="54"/>
        <v>20</v>
      </c>
      <c r="L166" s="3">
        <f t="shared" si="55"/>
        <v>60</v>
      </c>
      <c r="M166" s="3">
        <f t="shared" si="56"/>
        <v>20</v>
      </c>
      <c r="N166" s="7">
        <f t="shared" si="57"/>
        <v>100</v>
      </c>
    </row>
    <row r="167" spans="1:17" x14ac:dyDescent="0.25">
      <c r="A167" s="166"/>
      <c r="B167" s="3">
        <v>4</v>
      </c>
      <c r="C167" s="3">
        <v>1</v>
      </c>
      <c r="D167" s="3">
        <v>4</v>
      </c>
      <c r="E167" s="3">
        <f t="shared" si="58"/>
        <v>0</v>
      </c>
      <c r="F167" s="3">
        <v>0</v>
      </c>
      <c r="G167" s="3">
        <f t="shared" si="52"/>
        <v>1</v>
      </c>
      <c r="H167" s="3">
        <f t="shared" si="53"/>
        <v>4</v>
      </c>
      <c r="I167" s="3">
        <v>1</v>
      </c>
      <c r="K167" s="3">
        <f t="shared" si="54"/>
        <v>16.666666666666664</v>
      </c>
      <c r="L167" s="3">
        <f t="shared" si="55"/>
        <v>66.666666666666657</v>
      </c>
      <c r="M167" s="3">
        <f t="shared" si="56"/>
        <v>16.666666666666664</v>
      </c>
      <c r="N167" s="7">
        <f t="shared" si="57"/>
        <v>99.999999999999972</v>
      </c>
    </row>
    <row r="168" spans="1:17" x14ac:dyDescent="0.25">
      <c r="A168" s="166"/>
      <c r="B168" s="3">
        <v>5</v>
      </c>
      <c r="C168" s="3">
        <v>2</v>
      </c>
      <c r="D168" s="3">
        <v>1.5</v>
      </c>
      <c r="E168" s="3">
        <f t="shared" si="58"/>
        <v>52</v>
      </c>
      <c r="F168" s="3">
        <v>0.52</v>
      </c>
      <c r="G168" s="3">
        <f t="shared" ref="G168:G198" si="59">C168</f>
        <v>2</v>
      </c>
      <c r="H168" s="3">
        <f t="shared" ref="H168:H198" si="60">D168</f>
        <v>1.5</v>
      </c>
      <c r="I168" s="3">
        <v>1</v>
      </c>
      <c r="K168" s="3">
        <f t="shared" ref="K168:K198" si="61">G168/SUM($G168:$I168)*100</f>
        <v>44.444444444444443</v>
      </c>
      <c r="L168" s="3">
        <f t="shared" ref="L168:L198" si="62">H168/SUM($G168:$I168)*100</f>
        <v>33.333333333333329</v>
      </c>
      <c r="M168" s="3">
        <f t="shared" ref="M168:M198" si="63">I168/SUM($G168:$I168)*100</f>
        <v>22.222222222222221</v>
      </c>
      <c r="N168" s="7">
        <f t="shared" ref="N168:N198" si="64">SUM(K168:M168)</f>
        <v>100</v>
      </c>
    </row>
    <row r="169" spans="1:17" x14ac:dyDescent="0.25">
      <c r="A169" s="166"/>
      <c r="B169" s="3">
        <v>6</v>
      </c>
      <c r="C169" s="3">
        <v>2</v>
      </c>
      <c r="D169" s="3">
        <v>2</v>
      </c>
      <c r="E169" s="3">
        <f t="shared" si="58"/>
        <v>43</v>
      </c>
      <c r="F169" s="3">
        <v>0.43</v>
      </c>
      <c r="G169" s="3">
        <f t="shared" si="59"/>
        <v>2</v>
      </c>
      <c r="H169" s="3">
        <f t="shared" si="60"/>
        <v>2</v>
      </c>
      <c r="I169" s="3">
        <v>1</v>
      </c>
      <c r="K169" s="3">
        <f t="shared" si="61"/>
        <v>40</v>
      </c>
      <c r="L169" s="3">
        <f t="shared" si="62"/>
        <v>40</v>
      </c>
      <c r="M169" s="3">
        <f t="shared" si="63"/>
        <v>20</v>
      </c>
      <c r="N169" s="7">
        <f t="shared" si="64"/>
        <v>100</v>
      </c>
    </row>
    <row r="170" spans="1:17" x14ac:dyDescent="0.25">
      <c r="A170" s="166"/>
      <c r="B170" s="3">
        <v>7</v>
      </c>
      <c r="C170" s="3">
        <v>2</v>
      </c>
      <c r="D170" s="3">
        <v>2.5</v>
      </c>
      <c r="E170" s="3">
        <f t="shared" si="58"/>
        <v>35</v>
      </c>
      <c r="F170" s="3">
        <v>0.35</v>
      </c>
      <c r="G170" s="3">
        <f t="shared" si="59"/>
        <v>2</v>
      </c>
      <c r="H170" s="3">
        <f t="shared" si="60"/>
        <v>2.5</v>
      </c>
      <c r="I170" s="3">
        <v>1</v>
      </c>
      <c r="K170" s="3">
        <f t="shared" si="61"/>
        <v>36.363636363636367</v>
      </c>
      <c r="L170" s="3">
        <f t="shared" si="62"/>
        <v>45.454545454545453</v>
      </c>
      <c r="M170" s="3">
        <f t="shared" si="63"/>
        <v>18.181818181818183</v>
      </c>
      <c r="N170" s="7">
        <f t="shared" si="64"/>
        <v>100</v>
      </c>
    </row>
    <row r="171" spans="1:17" x14ac:dyDescent="0.25">
      <c r="A171" s="166"/>
      <c r="B171" s="3">
        <v>8</v>
      </c>
      <c r="C171" s="3">
        <v>2</v>
      </c>
      <c r="D171" s="3">
        <v>3</v>
      </c>
      <c r="E171" s="3">
        <f t="shared" si="58"/>
        <v>22</v>
      </c>
      <c r="F171" s="3">
        <v>0.22</v>
      </c>
      <c r="G171" s="3">
        <f t="shared" si="59"/>
        <v>2</v>
      </c>
      <c r="H171" s="3">
        <f t="shared" si="60"/>
        <v>3</v>
      </c>
      <c r="I171" s="3">
        <v>1</v>
      </c>
      <c r="K171" s="3">
        <f t="shared" si="61"/>
        <v>33.333333333333329</v>
      </c>
      <c r="L171" s="3">
        <f t="shared" si="62"/>
        <v>50</v>
      </c>
      <c r="M171" s="3">
        <f t="shared" si="63"/>
        <v>16.666666666666664</v>
      </c>
      <c r="N171" s="7">
        <f t="shared" si="64"/>
        <v>100</v>
      </c>
    </row>
    <row r="172" spans="1:17" x14ac:dyDescent="0.25">
      <c r="A172" s="166"/>
      <c r="B172" s="3">
        <v>9</v>
      </c>
      <c r="C172" s="3">
        <v>2</v>
      </c>
      <c r="D172" s="3">
        <v>4</v>
      </c>
      <c r="E172" s="3">
        <f t="shared" si="58"/>
        <v>2</v>
      </c>
      <c r="F172" s="3">
        <v>0.02</v>
      </c>
      <c r="G172" s="3">
        <f t="shared" si="59"/>
        <v>2</v>
      </c>
      <c r="H172" s="3">
        <f t="shared" si="60"/>
        <v>4</v>
      </c>
      <c r="I172" s="3">
        <v>1</v>
      </c>
      <c r="K172" s="3">
        <f t="shared" si="61"/>
        <v>28.571428571428569</v>
      </c>
      <c r="L172" s="3">
        <f t="shared" si="62"/>
        <v>57.142857142857139</v>
      </c>
      <c r="M172" s="3">
        <f t="shared" si="63"/>
        <v>14.285714285714285</v>
      </c>
      <c r="N172" s="7">
        <f t="shared" si="64"/>
        <v>100</v>
      </c>
    </row>
    <row r="173" spans="1:17" x14ac:dyDescent="0.25">
      <c r="A173" s="166"/>
      <c r="B173" s="3">
        <v>10</v>
      </c>
      <c r="C173" s="3">
        <v>2</v>
      </c>
      <c r="D173" s="3">
        <v>5</v>
      </c>
      <c r="E173" s="3">
        <f t="shared" si="58"/>
        <v>0</v>
      </c>
      <c r="F173" s="3">
        <v>0</v>
      </c>
      <c r="G173" s="3">
        <f t="shared" si="59"/>
        <v>2</v>
      </c>
      <c r="H173" s="3">
        <f t="shared" si="60"/>
        <v>5</v>
      </c>
      <c r="I173" s="3">
        <v>1</v>
      </c>
      <c r="K173" s="3">
        <f t="shared" si="61"/>
        <v>25</v>
      </c>
      <c r="L173" s="3">
        <f t="shared" si="62"/>
        <v>62.5</v>
      </c>
      <c r="M173" s="3">
        <f t="shared" si="63"/>
        <v>12.5</v>
      </c>
      <c r="N173" s="7">
        <f t="shared" si="64"/>
        <v>100</v>
      </c>
    </row>
    <row r="174" spans="1:17" x14ac:dyDescent="0.25">
      <c r="A174" s="166"/>
      <c r="B174" s="3">
        <v>11</v>
      </c>
      <c r="C174" s="3">
        <v>3</v>
      </c>
      <c r="D174" s="3">
        <v>1.5</v>
      </c>
      <c r="E174" s="3">
        <f t="shared" si="58"/>
        <v>64</v>
      </c>
      <c r="F174" s="3">
        <v>0.64</v>
      </c>
      <c r="G174" s="3">
        <f t="shared" si="59"/>
        <v>3</v>
      </c>
      <c r="H174" s="3">
        <f t="shared" si="60"/>
        <v>1.5</v>
      </c>
      <c r="I174" s="3">
        <v>1</v>
      </c>
      <c r="K174" s="3">
        <f t="shared" si="61"/>
        <v>54.54545454545454</v>
      </c>
      <c r="L174" s="3">
        <f t="shared" si="62"/>
        <v>27.27272727272727</v>
      </c>
      <c r="M174" s="3">
        <f t="shared" si="63"/>
        <v>18.181818181818183</v>
      </c>
      <c r="N174" s="7">
        <f t="shared" si="64"/>
        <v>100</v>
      </c>
    </row>
    <row r="175" spans="1:17" x14ac:dyDescent="0.25">
      <c r="A175" s="12"/>
      <c r="B175" s="3">
        <v>12</v>
      </c>
      <c r="C175" s="3">
        <v>3</v>
      </c>
      <c r="D175" s="3">
        <v>2</v>
      </c>
      <c r="E175" s="3">
        <f t="shared" si="58"/>
        <v>57.999999999999993</v>
      </c>
      <c r="F175" s="3">
        <v>0.57999999999999996</v>
      </c>
      <c r="G175" s="3">
        <f t="shared" si="59"/>
        <v>3</v>
      </c>
      <c r="H175" s="3">
        <f t="shared" si="60"/>
        <v>2</v>
      </c>
      <c r="I175" s="3">
        <v>1</v>
      </c>
      <c r="K175" s="3">
        <f t="shared" si="61"/>
        <v>50</v>
      </c>
      <c r="L175" s="3">
        <f t="shared" si="62"/>
        <v>33.333333333333329</v>
      </c>
      <c r="M175" s="3">
        <f t="shared" si="63"/>
        <v>16.666666666666664</v>
      </c>
      <c r="N175" s="7">
        <f t="shared" si="64"/>
        <v>100</v>
      </c>
    </row>
    <row r="176" spans="1:17" x14ac:dyDescent="0.25">
      <c r="A176" s="12"/>
      <c r="B176" s="3">
        <v>13</v>
      </c>
      <c r="C176" s="3">
        <v>3</v>
      </c>
      <c r="D176" s="3">
        <v>2.5</v>
      </c>
      <c r="E176" s="3">
        <f t="shared" si="58"/>
        <v>49</v>
      </c>
      <c r="F176" s="3">
        <v>0.49</v>
      </c>
      <c r="G176" s="3">
        <f t="shared" si="59"/>
        <v>3</v>
      </c>
      <c r="H176" s="3">
        <f t="shared" si="60"/>
        <v>2.5</v>
      </c>
      <c r="I176" s="3">
        <v>1</v>
      </c>
      <c r="K176" s="3">
        <f t="shared" si="61"/>
        <v>46.153846153846153</v>
      </c>
      <c r="L176" s="3">
        <f t="shared" si="62"/>
        <v>38.461538461538467</v>
      </c>
      <c r="M176" s="3">
        <f t="shared" si="63"/>
        <v>15.384615384615385</v>
      </c>
      <c r="N176" s="7">
        <f t="shared" si="64"/>
        <v>100</v>
      </c>
    </row>
    <row r="177" spans="1:14" x14ac:dyDescent="0.25">
      <c r="A177" s="12"/>
      <c r="B177" s="3">
        <v>14</v>
      </c>
      <c r="C177" s="3">
        <v>3</v>
      </c>
      <c r="D177" s="3">
        <v>3</v>
      </c>
      <c r="E177" s="3">
        <f t="shared" si="58"/>
        <v>40</v>
      </c>
      <c r="F177" s="3">
        <v>0.4</v>
      </c>
      <c r="G177" s="3">
        <f t="shared" si="59"/>
        <v>3</v>
      </c>
      <c r="H177" s="3">
        <f t="shared" si="60"/>
        <v>3</v>
      </c>
      <c r="I177" s="3">
        <v>1</v>
      </c>
      <c r="K177" s="3">
        <f t="shared" si="61"/>
        <v>42.857142857142854</v>
      </c>
      <c r="L177" s="3">
        <f t="shared" si="62"/>
        <v>42.857142857142854</v>
      </c>
      <c r="M177" s="3">
        <f t="shared" si="63"/>
        <v>14.285714285714285</v>
      </c>
      <c r="N177" s="7">
        <f t="shared" si="64"/>
        <v>100</v>
      </c>
    </row>
    <row r="178" spans="1:14" x14ac:dyDescent="0.25">
      <c r="A178" s="12"/>
      <c r="B178" s="3">
        <v>15</v>
      </c>
      <c r="C178" s="3">
        <v>3</v>
      </c>
      <c r="D178" s="3">
        <v>4</v>
      </c>
      <c r="E178" s="3">
        <f t="shared" si="58"/>
        <v>22</v>
      </c>
      <c r="F178" s="3">
        <v>0.22</v>
      </c>
      <c r="G178" s="3">
        <f t="shared" si="59"/>
        <v>3</v>
      </c>
      <c r="H178" s="3">
        <f t="shared" si="60"/>
        <v>4</v>
      </c>
      <c r="I178" s="3">
        <v>1</v>
      </c>
      <c r="K178" s="3">
        <f t="shared" si="61"/>
        <v>37.5</v>
      </c>
      <c r="L178" s="3">
        <f t="shared" si="62"/>
        <v>50</v>
      </c>
      <c r="M178" s="3">
        <f t="shared" si="63"/>
        <v>12.5</v>
      </c>
      <c r="N178" s="7">
        <f t="shared" si="64"/>
        <v>100</v>
      </c>
    </row>
    <row r="179" spans="1:14" x14ac:dyDescent="0.25">
      <c r="A179" s="12"/>
      <c r="B179" s="3">
        <v>16</v>
      </c>
      <c r="C179" s="3">
        <v>3</v>
      </c>
      <c r="D179" s="3">
        <v>5</v>
      </c>
      <c r="E179" s="3">
        <f t="shared" si="58"/>
        <v>1</v>
      </c>
      <c r="F179" s="3">
        <v>0.01</v>
      </c>
      <c r="G179" s="3">
        <f t="shared" si="59"/>
        <v>3</v>
      </c>
      <c r="H179" s="3">
        <f t="shared" si="60"/>
        <v>5</v>
      </c>
      <c r="I179" s="3">
        <v>1</v>
      </c>
      <c r="K179" s="3">
        <f t="shared" si="61"/>
        <v>33.333333333333329</v>
      </c>
      <c r="L179" s="3">
        <f t="shared" si="62"/>
        <v>55.555555555555557</v>
      </c>
      <c r="M179" s="3">
        <f t="shared" si="63"/>
        <v>11.111111111111111</v>
      </c>
      <c r="N179" s="7">
        <f t="shared" si="64"/>
        <v>100</v>
      </c>
    </row>
    <row r="180" spans="1:14" x14ac:dyDescent="0.25">
      <c r="A180" s="12"/>
      <c r="B180" s="3">
        <v>17</v>
      </c>
      <c r="C180" s="3">
        <v>3</v>
      </c>
      <c r="D180" s="3">
        <v>6</v>
      </c>
      <c r="E180" s="3">
        <f t="shared" si="58"/>
        <v>0</v>
      </c>
      <c r="F180" s="3">
        <v>0</v>
      </c>
      <c r="G180" s="3">
        <f t="shared" si="59"/>
        <v>3</v>
      </c>
      <c r="H180" s="3">
        <f t="shared" si="60"/>
        <v>6</v>
      </c>
      <c r="I180" s="3">
        <v>1</v>
      </c>
      <c r="K180" s="3">
        <f t="shared" si="61"/>
        <v>30</v>
      </c>
      <c r="L180" s="3">
        <f t="shared" si="62"/>
        <v>60</v>
      </c>
      <c r="M180" s="3">
        <f t="shared" si="63"/>
        <v>10</v>
      </c>
      <c r="N180" s="7">
        <f t="shared" si="64"/>
        <v>100</v>
      </c>
    </row>
    <row r="181" spans="1:14" x14ac:dyDescent="0.25">
      <c r="A181" s="12"/>
      <c r="B181" s="3">
        <v>18</v>
      </c>
      <c r="C181" s="3">
        <v>3</v>
      </c>
      <c r="D181" s="3">
        <v>7</v>
      </c>
      <c r="E181" s="3">
        <f t="shared" si="58"/>
        <v>0</v>
      </c>
      <c r="F181" s="3">
        <v>0</v>
      </c>
      <c r="G181" s="3">
        <f t="shared" si="59"/>
        <v>3</v>
      </c>
      <c r="H181" s="3">
        <f t="shared" si="60"/>
        <v>7</v>
      </c>
      <c r="I181" s="3">
        <v>1</v>
      </c>
      <c r="K181" s="3">
        <f t="shared" si="61"/>
        <v>27.27272727272727</v>
      </c>
      <c r="L181" s="3">
        <f t="shared" si="62"/>
        <v>63.636363636363633</v>
      </c>
      <c r="M181" s="3">
        <f t="shared" si="63"/>
        <v>9.0909090909090917</v>
      </c>
      <c r="N181" s="7">
        <f t="shared" si="64"/>
        <v>100</v>
      </c>
    </row>
    <row r="182" spans="1:14" x14ac:dyDescent="0.25">
      <c r="A182" s="12"/>
      <c r="B182" s="3">
        <v>19</v>
      </c>
      <c r="C182" s="3">
        <v>4</v>
      </c>
      <c r="D182" s="3">
        <v>1</v>
      </c>
      <c r="E182" s="3">
        <f t="shared" si="58"/>
        <v>72</v>
      </c>
      <c r="F182" s="3">
        <v>0.72</v>
      </c>
      <c r="G182" s="3">
        <f t="shared" si="59"/>
        <v>4</v>
      </c>
      <c r="H182" s="3">
        <f t="shared" si="60"/>
        <v>1</v>
      </c>
      <c r="I182" s="3">
        <v>1</v>
      </c>
      <c r="K182" s="3">
        <f t="shared" si="61"/>
        <v>66.666666666666657</v>
      </c>
      <c r="L182" s="3">
        <f t="shared" si="62"/>
        <v>16.666666666666664</v>
      </c>
      <c r="M182" s="3">
        <f t="shared" si="63"/>
        <v>16.666666666666664</v>
      </c>
      <c r="N182" s="7">
        <f t="shared" si="64"/>
        <v>99.999999999999972</v>
      </c>
    </row>
    <row r="183" spans="1:14" x14ac:dyDescent="0.25">
      <c r="A183" s="12"/>
      <c r="B183" s="3">
        <v>20</v>
      </c>
      <c r="C183" s="3">
        <v>4</v>
      </c>
      <c r="D183" s="3">
        <v>1.5</v>
      </c>
      <c r="E183" s="3">
        <f t="shared" si="58"/>
        <v>70</v>
      </c>
      <c r="F183" s="3">
        <v>0.7</v>
      </c>
      <c r="G183" s="3">
        <f t="shared" si="59"/>
        <v>4</v>
      </c>
      <c r="H183" s="3">
        <f t="shared" si="60"/>
        <v>1.5</v>
      </c>
      <c r="I183" s="3">
        <v>1</v>
      </c>
      <c r="K183" s="3">
        <f t="shared" si="61"/>
        <v>61.53846153846154</v>
      </c>
      <c r="L183" s="3">
        <f t="shared" si="62"/>
        <v>23.076923076923077</v>
      </c>
      <c r="M183" s="3">
        <f t="shared" si="63"/>
        <v>15.384615384615385</v>
      </c>
      <c r="N183" s="7">
        <f t="shared" si="64"/>
        <v>100</v>
      </c>
    </row>
    <row r="184" spans="1:14" x14ac:dyDescent="0.25">
      <c r="A184" s="12"/>
      <c r="B184" s="3">
        <v>21</v>
      </c>
      <c r="C184" s="3">
        <v>4</v>
      </c>
      <c r="D184" s="3">
        <v>2</v>
      </c>
      <c r="E184" s="3">
        <f t="shared" si="58"/>
        <v>66</v>
      </c>
      <c r="F184" s="3">
        <v>0.66</v>
      </c>
      <c r="G184" s="3">
        <f t="shared" si="59"/>
        <v>4</v>
      </c>
      <c r="H184" s="3">
        <f t="shared" si="60"/>
        <v>2</v>
      </c>
      <c r="I184" s="3">
        <v>1</v>
      </c>
      <c r="K184" s="3">
        <f t="shared" si="61"/>
        <v>57.142857142857139</v>
      </c>
      <c r="L184" s="3">
        <f t="shared" si="62"/>
        <v>28.571428571428569</v>
      </c>
      <c r="M184" s="3">
        <f t="shared" si="63"/>
        <v>14.285714285714285</v>
      </c>
      <c r="N184" s="7">
        <f t="shared" si="64"/>
        <v>100</v>
      </c>
    </row>
    <row r="185" spans="1:14" x14ac:dyDescent="0.25">
      <c r="A185" s="12"/>
      <c r="B185" s="3">
        <v>22</v>
      </c>
      <c r="C185" s="3">
        <v>4</v>
      </c>
      <c r="D185" s="3">
        <v>2.5</v>
      </c>
      <c r="E185" s="3">
        <f t="shared" si="58"/>
        <v>63</v>
      </c>
      <c r="F185" s="3">
        <v>0.63</v>
      </c>
      <c r="G185" s="3">
        <f t="shared" si="59"/>
        <v>4</v>
      </c>
      <c r="H185" s="3">
        <f t="shared" si="60"/>
        <v>2.5</v>
      </c>
      <c r="I185" s="3">
        <v>1</v>
      </c>
      <c r="K185" s="3">
        <f t="shared" si="61"/>
        <v>53.333333333333336</v>
      </c>
      <c r="L185" s="3">
        <f t="shared" si="62"/>
        <v>33.333333333333329</v>
      </c>
      <c r="M185" s="3">
        <f t="shared" si="63"/>
        <v>13.333333333333334</v>
      </c>
      <c r="N185" s="7">
        <f t="shared" si="64"/>
        <v>99.999999999999986</v>
      </c>
    </row>
    <row r="186" spans="1:14" x14ac:dyDescent="0.25">
      <c r="A186" s="12"/>
      <c r="B186" s="3">
        <v>23</v>
      </c>
      <c r="C186" s="3">
        <v>4</v>
      </c>
      <c r="D186" s="3">
        <v>3</v>
      </c>
      <c r="E186" s="3">
        <f t="shared" si="58"/>
        <v>56.999999999999993</v>
      </c>
      <c r="F186" s="3">
        <v>0.56999999999999995</v>
      </c>
      <c r="G186" s="3">
        <f t="shared" si="59"/>
        <v>4</v>
      </c>
      <c r="H186" s="3">
        <f t="shared" si="60"/>
        <v>3</v>
      </c>
      <c r="I186" s="3">
        <v>1</v>
      </c>
      <c r="K186" s="3">
        <f t="shared" si="61"/>
        <v>50</v>
      </c>
      <c r="L186" s="3">
        <f t="shared" si="62"/>
        <v>37.5</v>
      </c>
      <c r="M186" s="3">
        <f t="shared" si="63"/>
        <v>12.5</v>
      </c>
      <c r="N186" s="7">
        <f t="shared" si="64"/>
        <v>100</v>
      </c>
    </row>
    <row r="187" spans="1:14" x14ac:dyDescent="0.25">
      <c r="A187" s="12"/>
      <c r="B187" s="3">
        <v>24</v>
      </c>
      <c r="C187" s="3">
        <v>4</v>
      </c>
      <c r="D187" s="3">
        <v>4</v>
      </c>
      <c r="E187" s="3">
        <f t="shared" si="58"/>
        <v>43</v>
      </c>
      <c r="F187" s="3">
        <v>0.43</v>
      </c>
      <c r="G187" s="3">
        <f t="shared" si="59"/>
        <v>4</v>
      </c>
      <c r="H187" s="3">
        <f t="shared" si="60"/>
        <v>4</v>
      </c>
      <c r="I187" s="3">
        <v>1</v>
      </c>
      <c r="K187" s="3">
        <f t="shared" si="61"/>
        <v>44.444444444444443</v>
      </c>
      <c r="L187" s="3">
        <f t="shared" si="62"/>
        <v>44.444444444444443</v>
      </c>
      <c r="M187" s="3">
        <f t="shared" si="63"/>
        <v>11.111111111111111</v>
      </c>
      <c r="N187" s="7">
        <f t="shared" si="64"/>
        <v>100</v>
      </c>
    </row>
    <row r="188" spans="1:14" x14ac:dyDescent="0.25">
      <c r="A188" s="12"/>
      <c r="B188" s="3">
        <v>25</v>
      </c>
      <c r="C188" s="3">
        <v>4</v>
      </c>
      <c r="D188" s="3">
        <v>5</v>
      </c>
      <c r="E188" s="3">
        <f t="shared" si="58"/>
        <v>27</v>
      </c>
      <c r="F188" s="3">
        <v>0.27</v>
      </c>
      <c r="G188" s="3">
        <f t="shared" si="59"/>
        <v>4</v>
      </c>
      <c r="H188" s="3">
        <f t="shared" si="60"/>
        <v>5</v>
      </c>
      <c r="I188" s="3">
        <v>1</v>
      </c>
      <c r="K188" s="3">
        <f t="shared" si="61"/>
        <v>40</v>
      </c>
      <c r="L188" s="3">
        <f t="shared" si="62"/>
        <v>50</v>
      </c>
      <c r="M188" s="3">
        <f t="shared" si="63"/>
        <v>10</v>
      </c>
      <c r="N188" s="7">
        <f t="shared" si="64"/>
        <v>100</v>
      </c>
    </row>
    <row r="189" spans="1:14" x14ac:dyDescent="0.25">
      <c r="A189" s="12"/>
      <c r="B189" s="3">
        <v>26</v>
      </c>
      <c r="C189" s="3">
        <v>4</v>
      </c>
      <c r="D189" s="3">
        <v>6</v>
      </c>
      <c r="E189" s="3">
        <f t="shared" si="58"/>
        <v>6</v>
      </c>
      <c r="F189" s="3">
        <v>0.06</v>
      </c>
      <c r="G189" s="3">
        <f t="shared" si="59"/>
        <v>4</v>
      </c>
      <c r="H189" s="3">
        <f t="shared" si="60"/>
        <v>6</v>
      </c>
      <c r="I189" s="3">
        <v>1</v>
      </c>
      <c r="K189" s="3">
        <f t="shared" si="61"/>
        <v>36.363636363636367</v>
      </c>
      <c r="L189" s="3">
        <f t="shared" si="62"/>
        <v>54.54545454545454</v>
      </c>
      <c r="M189" s="3">
        <f t="shared" si="63"/>
        <v>9.0909090909090917</v>
      </c>
      <c r="N189" s="7">
        <f t="shared" si="64"/>
        <v>100</v>
      </c>
    </row>
    <row r="190" spans="1:14" x14ac:dyDescent="0.25">
      <c r="A190" s="12"/>
      <c r="B190" s="3">
        <v>27</v>
      </c>
      <c r="C190" s="3">
        <v>4</v>
      </c>
      <c r="D190" s="3">
        <v>7</v>
      </c>
      <c r="E190" s="3">
        <f t="shared" si="58"/>
        <v>0</v>
      </c>
      <c r="F190" s="3">
        <v>0</v>
      </c>
      <c r="G190" s="3">
        <f t="shared" si="59"/>
        <v>4</v>
      </c>
      <c r="H190" s="3">
        <f t="shared" si="60"/>
        <v>7</v>
      </c>
      <c r="I190" s="3">
        <v>1</v>
      </c>
      <c r="K190" s="3">
        <f t="shared" si="61"/>
        <v>33.333333333333329</v>
      </c>
      <c r="L190" s="3">
        <f t="shared" si="62"/>
        <v>58.333333333333336</v>
      </c>
      <c r="M190" s="3">
        <f t="shared" si="63"/>
        <v>8.3333333333333321</v>
      </c>
      <c r="N190" s="7">
        <f t="shared" si="64"/>
        <v>99.999999999999986</v>
      </c>
    </row>
    <row r="191" spans="1:14" x14ac:dyDescent="0.25">
      <c r="A191" s="12"/>
      <c r="B191" s="3">
        <v>28</v>
      </c>
      <c r="C191" s="3">
        <v>6</v>
      </c>
      <c r="D191" s="3">
        <v>1.5</v>
      </c>
      <c r="E191" s="3">
        <f t="shared" si="58"/>
        <v>81</v>
      </c>
      <c r="F191" s="3">
        <v>0.81</v>
      </c>
      <c r="G191" s="3">
        <f t="shared" si="59"/>
        <v>6</v>
      </c>
      <c r="H191" s="3">
        <f t="shared" si="60"/>
        <v>1.5</v>
      </c>
      <c r="I191" s="3">
        <v>1</v>
      </c>
      <c r="K191" s="3">
        <f t="shared" si="61"/>
        <v>70.588235294117652</v>
      </c>
      <c r="L191" s="3">
        <f t="shared" si="62"/>
        <v>17.647058823529413</v>
      </c>
      <c r="M191" s="3">
        <f t="shared" si="63"/>
        <v>11.76470588235294</v>
      </c>
      <c r="N191" s="7">
        <f t="shared" si="64"/>
        <v>100.00000000000001</v>
      </c>
    </row>
    <row r="192" spans="1:14" x14ac:dyDescent="0.25">
      <c r="A192" s="12"/>
      <c r="B192" s="3">
        <v>29</v>
      </c>
      <c r="C192" s="3">
        <v>6</v>
      </c>
      <c r="D192" s="3">
        <v>2</v>
      </c>
      <c r="E192" s="3">
        <f t="shared" si="58"/>
        <v>79</v>
      </c>
      <c r="F192" s="3">
        <v>0.79</v>
      </c>
      <c r="G192" s="3">
        <f t="shared" si="59"/>
        <v>6</v>
      </c>
      <c r="H192" s="3">
        <f t="shared" si="60"/>
        <v>2</v>
      </c>
      <c r="I192" s="3">
        <v>1</v>
      </c>
      <c r="K192" s="3">
        <f t="shared" si="61"/>
        <v>66.666666666666657</v>
      </c>
      <c r="L192" s="3">
        <f t="shared" si="62"/>
        <v>22.222222222222221</v>
      </c>
      <c r="M192" s="3">
        <f t="shared" si="63"/>
        <v>11.111111111111111</v>
      </c>
      <c r="N192" s="7">
        <f t="shared" si="64"/>
        <v>100</v>
      </c>
    </row>
    <row r="193" spans="1:14" x14ac:dyDescent="0.25">
      <c r="A193" s="12"/>
      <c r="B193" s="3">
        <v>30</v>
      </c>
      <c r="C193" s="3">
        <v>6</v>
      </c>
      <c r="D193" s="3">
        <v>2.5</v>
      </c>
      <c r="E193" s="3">
        <f t="shared" si="58"/>
        <v>79</v>
      </c>
      <c r="F193" s="3">
        <v>0.79</v>
      </c>
      <c r="G193" s="3">
        <f t="shared" si="59"/>
        <v>6</v>
      </c>
      <c r="H193" s="3">
        <f t="shared" si="60"/>
        <v>2.5</v>
      </c>
      <c r="I193" s="3">
        <v>1</v>
      </c>
      <c r="K193" s="3">
        <f t="shared" si="61"/>
        <v>63.157894736842103</v>
      </c>
      <c r="L193" s="3">
        <f t="shared" si="62"/>
        <v>26.315789473684209</v>
      </c>
      <c r="M193" s="3">
        <f t="shared" si="63"/>
        <v>10.526315789473683</v>
      </c>
      <c r="N193" s="7">
        <f t="shared" si="64"/>
        <v>100</v>
      </c>
    </row>
    <row r="194" spans="1:14" x14ac:dyDescent="0.25">
      <c r="A194" s="12"/>
      <c r="B194" s="3">
        <v>31</v>
      </c>
      <c r="C194" s="3">
        <v>6</v>
      </c>
      <c r="D194" s="3">
        <v>3</v>
      </c>
      <c r="E194" s="3">
        <f t="shared" si="58"/>
        <v>75</v>
      </c>
      <c r="F194" s="3">
        <v>0.75</v>
      </c>
      <c r="G194" s="3">
        <f t="shared" si="59"/>
        <v>6</v>
      </c>
      <c r="H194" s="3">
        <f t="shared" si="60"/>
        <v>3</v>
      </c>
      <c r="I194" s="3">
        <v>1</v>
      </c>
      <c r="K194" s="3">
        <f t="shared" si="61"/>
        <v>60</v>
      </c>
      <c r="L194" s="3">
        <f t="shared" si="62"/>
        <v>30</v>
      </c>
      <c r="M194" s="3">
        <f t="shared" si="63"/>
        <v>10</v>
      </c>
      <c r="N194" s="7">
        <f t="shared" si="64"/>
        <v>100</v>
      </c>
    </row>
    <row r="195" spans="1:14" x14ac:dyDescent="0.25">
      <c r="A195" s="12"/>
      <c r="B195" s="3">
        <v>32</v>
      </c>
      <c r="C195" s="3">
        <v>6</v>
      </c>
      <c r="D195" s="3">
        <v>4</v>
      </c>
      <c r="E195" s="3">
        <f t="shared" si="58"/>
        <v>62</v>
      </c>
      <c r="F195" s="3">
        <v>0.62</v>
      </c>
      <c r="G195" s="3">
        <f t="shared" si="59"/>
        <v>6</v>
      </c>
      <c r="H195" s="3">
        <f t="shared" si="60"/>
        <v>4</v>
      </c>
      <c r="I195" s="3">
        <v>1</v>
      </c>
      <c r="K195" s="3">
        <f t="shared" si="61"/>
        <v>54.54545454545454</v>
      </c>
      <c r="L195" s="3">
        <f t="shared" si="62"/>
        <v>36.363636363636367</v>
      </c>
      <c r="M195" s="3">
        <f t="shared" si="63"/>
        <v>9.0909090909090917</v>
      </c>
      <c r="N195" s="7">
        <f t="shared" si="64"/>
        <v>100</v>
      </c>
    </row>
    <row r="196" spans="1:14" x14ac:dyDescent="0.25">
      <c r="A196" s="12"/>
      <c r="B196" s="3">
        <v>33</v>
      </c>
      <c r="C196" s="3">
        <v>6</v>
      </c>
      <c r="D196" s="3">
        <v>5</v>
      </c>
      <c r="E196" s="3">
        <f t="shared" si="58"/>
        <v>50</v>
      </c>
      <c r="F196" s="3">
        <v>0.5</v>
      </c>
      <c r="G196" s="3">
        <f t="shared" si="59"/>
        <v>6</v>
      </c>
      <c r="H196" s="3">
        <f t="shared" si="60"/>
        <v>5</v>
      </c>
      <c r="I196" s="3">
        <v>1</v>
      </c>
      <c r="K196" s="3">
        <f t="shared" si="61"/>
        <v>50</v>
      </c>
      <c r="L196" s="3">
        <f t="shared" si="62"/>
        <v>41.666666666666671</v>
      </c>
      <c r="M196" s="3">
        <f t="shared" si="63"/>
        <v>8.3333333333333321</v>
      </c>
      <c r="N196" s="7">
        <f t="shared" si="64"/>
        <v>100</v>
      </c>
    </row>
    <row r="197" spans="1:14" x14ac:dyDescent="0.25">
      <c r="A197" s="12"/>
      <c r="B197" s="3">
        <v>34</v>
      </c>
      <c r="C197" s="3">
        <v>6</v>
      </c>
      <c r="D197" s="3">
        <v>6</v>
      </c>
      <c r="E197" s="3">
        <f t="shared" si="58"/>
        <v>27</v>
      </c>
      <c r="F197" s="3">
        <v>0.27</v>
      </c>
      <c r="G197" s="3">
        <f t="shared" si="59"/>
        <v>6</v>
      </c>
      <c r="H197" s="3">
        <f t="shared" si="60"/>
        <v>6</v>
      </c>
      <c r="I197" s="3">
        <v>1</v>
      </c>
      <c r="K197" s="3">
        <f t="shared" si="61"/>
        <v>46.153846153846153</v>
      </c>
      <c r="L197" s="3">
        <f t="shared" si="62"/>
        <v>46.153846153846153</v>
      </c>
      <c r="M197" s="3">
        <f t="shared" si="63"/>
        <v>7.6923076923076925</v>
      </c>
      <c r="N197" s="7">
        <f t="shared" si="64"/>
        <v>100</v>
      </c>
    </row>
    <row r="198" spans="1:14" x14ac:dyDescent="0.25">
      <c r="A198" s="13"/>
      <c r="B198" s="8">
        <v>35</v>
      </c>
      <c r="C198" s="8">
        <v>6</v>
      </c>
      <c r="D198" s="8">
        <v>7</v>
      </c>
      <c r="E198" s="8">
        <f t="shared" si="58"/>
        <v>13</v>
      </c>
      <c r="F198" s="8">
        <v>0.13</v>
      </c>
      <c r="G198" s="8">
        <f t="shared" si="59"/>
        <v>6</v>
      </c>
      <c r="H198" s="8">
        <f t="shared" si="60"/>
        <v>7</v>
      </c>
      <c r="I198" s="8">
        <v>1</v>
      </c>
      <c r="J198" s="8"/>
      <c r="K198" s="8">
        <f t="shared" si="61"/>
        <v>42.857142857142854</v>
      </c>
      <c r="L198" s="8">
        <f t="shared" si="62"/>
        <v>50</v>
      </c>
      <c r="M198" s="8">
        <f t="shared" si="63"/>
        <v>7.1428571428571423</v>
      </c>
      <c r="N198" s="10">
        <f t="shared" si="64"/>
        <v>100</v>
      </c>
    </row>
    <row r="200" spans="1:14" x14ac:dyDescent="0.25">
      <c r="A200" s="168" t="s">
        <v>271</v>
      </c>
      <c r="B200" s="5"/>
      <c r="C200" s="5" t="s">
        <v>202</v>
      </c>
      <c r="D200" s="5" t="s">
        <v>205</v>
      </c>
      <c r="E200" s="5" t="s">
        <v>206</v>
      </c>
      <c r="F200" s="5"/>
      <c r="G200" s="5" t="s">
        <v>209</v>
      </c>
      <c r="H200" s="5" t="s">
        <v>210</v>
      </c>
      <c r="I200" s="5" t="s">
        <v>211</v>
      </c>
      <c r="J200" s="5" t="s">
        <v>197</v>
      </c>
      <c r="K200" s="5" t="s">
        <v>209</v>
      </c>
      <c r="L200" s="5" t="s">
        <v>210</v>
      </c>
      <c r="M200" s="5" t="s">
        <v>211</v>
      </c>
      <c r="N200" s="6" t="s">
        <v>227</v>
      </c>
    </row>
    <row r="201" spans="1:14" x14ac:dyDescent="0.25">
      <c r="A201" s="166"/>
      <c r="C201" s="3">
        <v>0.5</v>
      </c>
      <c r="D201" s="3">
        <v>0</v>
      </c>
      <c r="E201" s="3">
        <f>F201*100</f>
        <v>0</v>
      </c>
      <c r="F201" s="3">
        <v>0</v>
      </c>
      <c r="G201" s="3">
        <f t="shared" ref="G201:G203" si="65">C201</f>
        <v>0.5</v>
      </c>
      <c r="H201" s="3">
        <f t="shared" ref="H201:H203" si="66">D201</f>
        <v>0</v>
      </c>
      <c r="I201" s="3">
        <v>1</v>
      </c>
      <c r="K201" s="3">
        <f t="shared" ref="K201:K203" si="67">G201/SUM($G201:$I201)*100</f>
        <v>33.333333333333329</v>
      </c>
      <c r="L201" s="3">
        <f t="shared" ref="L201:L203" si="68">H201/SUM($G201:$I201)*100</f>
        <v>0</v>
      </c>
      <c r="M201" s="3">
        <f t="shared" ref="M201:M203" si="69">I201/SUM($G201:$I201)*100</f>
        <v>66.666666666666657</v>
      </c>
      <c r="N201" s="7">
        <f t="shared" ref="N201:N203" si="70">SUM(K201:M201)</f>
        <v>99.999999999999986</v>
      </c>
    </row>
    <row r="202" spans="1:14" x14ac:dyDescent="0.25">
      <c r="A202" s="166"/>
      <c r="C202" s="3">
        <v>0.5</v>
      </c>
      <c r="D202" s="3">
        <v>0.2</v>
      </c>
      <c r="E202" s="3">
        <f t="shared" ref="E202:E213" si="71">F202*100</f>
        <v>21</v>
      </c>
      <c r="F202" s="3">
        <v>0.21</v>
      </c>
      <c r="G202" s="3">
        <f t="shared" si="65"/>
        <v>0.5</v>
      </c>
      <c r="H202" s="3">
        <f t="shared" si="66"/>
        <v>0.2</v>
      </c>
      <c r="I202" s="3">
        <v>1</v>
      </c>
      <c r="K202" s="3">
        <f t="shared" si="67"/>
        <v>29.411764705882355</v>
      </c>
      <c r="L202" s="3">
        <f t="shared" si="68"/>
        <v>11.764705882352942</v>
      </c>
      <c r="M202" s="3">
        <f t="shared" si="69"/>
        <v>58.82352941176471</v>
      </c>
      <c r="N202" s="7">
        <f t="shared" si="70"/>
        <v>100</v>
      </c>
    </row>
    <row r="203" spans="1:14" x14ac:dyDescent="0.25">
      <c r="A203" s="166"/>
      <c r="C203" s="3">
        <v>0.5</v>
      </c>
      <c r="D203" s="3">
        <v>0.4</v>
      </c>
      <c r="E203" s="3">
        <f t="shared" si="71"/>
        <v>42</v>
      </c>
      <c r="F203" s="3">
        <v>0.42</v>
      </c>
      <c r="G203" s="3">
        <f t="shared" si="65"/>
        <v>0.5</v>
      </c>
      <c r="H203" s="3">
        <f t="shared" si="66"/>
        <v>0.4</v>
      </c>
      <c r="I203" s="3">
        <v>1</v>
      </c>
      <c r="K203" s="3">
        <f t="shared" si="67"/>
        <v>26.315789473684209</v>
      </c>
      <c r="L203" s="3">
        <f t="shared" si="68"/>
        <v>21.05263157894737</v>
      </c>
      <c r="M203" s="3">
        <f t="shared" si="69"/>
        <v>52.631578947368418</v>
      </c>
      <c r="N203" s="7">
        <f t="shared" si="70"/>
        <v>100</v>
      </c>
    </row>
    <row r="204" spans="1:14" x14ac:dyDescent="0.25">
      <c r="A204" s="166"/>
      <c r="C204" s="3">
        <v>0.5</v>
      </c>
      <c r="D204" s="3">
        <v>0.6</v>
      </c>
      <c r="E204" s="3">
        <f t="shared" si="71"/>
        <v>50</v>
      </c>
      <c r="F204" s="3">
        <v>0.5</v>
      </c>
      <c r="G204" s="3">
        <f t="shared" ref="G204:G213" si="72">C204</f>
        <v>0.5</v>
      </c>
      <c r="H204" s="3">
        <f t="shared" ref="H204:H213" si="73">D204</f>
        <v>0.6</v>
      </c>
      <c r="I204" s="3">
        <v>1</v>
      </c>
      <c r="K204" s="3">
        <f t="shared" ref="K204:K213" si="74">G204/SUM($G204:$I204)*100</f>
        <v>23.809523809523807</v>
      </c>
      <c r="L204" s="3">
        <f t="shared" ref="L204:L213" si="75">H204/SUM($G204:$I204)*100</f>
        <v>28.571428571428569</v>
      </c>
      <c r="M204" s="3">
        <f t="shared" ref="M204:M213" si="76">I204/SUM($G204:$I204)*100</f>
        <v>47.619047619047613</v>
      </c>
      <c r="N204" s="7">
        <f t="shared" ref="N204:N213" si="77">SUM(K204:M204)</f>
        <v>100</v>
      </c>
    </row>
    <row r="205" spans="1:14" x14ac:dyDescent="0.25">
      <c r="A205" s="166"/>
      <c r="C205" s="3">
        <v>0.5</v>
      </c>
      <c r="D205" s="3">
        <v>0.8</v>
      </c>
      <c r="E205" s="3">
        <f t="shared" si="71"/>
        <v>49</v>
      </c>
      <c r="F205" s="3">
        <v>0.49</v>
      </c>
      <c r="G205" s="3">
        <f t="shared" si="72"/>
        <v>0.5</v>
      </c>
      <c r="H205" s="3">
        <f t="shared" si="73"/>
        <v>0.8</v>
      </c>
      <c r="I205" s="3">
        <v>1</v>
      </c>
      <c r="K205" s="3">
        <f t="shared" si="74"/>
        <v>21.739130434782609</v>
      </c>
      <c r="L205" s="3">
        <f t="shared" si="75"/>
        <v>34.782608695652179</v>
      </c>
      <c r="M205" s="3">
        <f t="shared" si="76"/>
        <v>43.478260869565219</v>
      </c>
      <c r="N205" s="7">
        <f t="shared" si="77"/>
        <v>100</v>
      </c>
    </row>
    <row r="206" spans="1:14" x14ac:dyDescent="0.25">
      <c r="A206" s="166"/>
      <c r="C206" s="3">
        <v>0.5</v>
      </c>
      <c r="D206" s="3">
        <v>1</v>
      </c>
      <c r="E206" s="3">
        <f t="shared" si="71"/>
        <v>47</v>
      </c>
      <c r="F206" s="3">
        <v>0.47</v>
      </c>
      <c r="G206" s="3">
        <f t="shared" si="72"/>
        <v>0.5</v>
      </c>
      <c r="H206" s="3">
        <f t="shared" si="73"/>
        <v>1</v>
      </c>
      <c r="I206" s="3">
        <v>1</v>
      </c>
      <c r="K206" s="3">
        <f t="shared" si="74"/>
        <v>20</v>
      </c>
      <c r="L206" s="3">
        <f t="shared" si="75"/>
        <v>40</v>
      </c>
      <c r="M206" s="3">
        <f t="shared" si="76"/>
        <v>40</v>
      </c>
      <c r="N206" s="7">
        <f t="shared" si="77"/>
        <v>100</v>
      </c>
    </row>
    <row r="207" spans="1:14" x14ac:dyDescent="0.25">
      <c r="A207" s="166"/>
      <c r="C207" s="3">
        <v>0.5</v>
      </c>
      <c r="D207" s="3">
        <v>1.2</v>
      </c>
      <c r="E207" s="3">
        <f t="shared" si="71"/>
        <v>39</v>
      </c>
      <c r="F207" s="3">
        <v>0.39</v>
      </c>
      <c r="G207" s="3">
        <f t="shared" si="72"/>
        <v>0.5</v>
      </c>
      <c r="H207" s="3">
        <f t="shared" si="73"/>
        <v>1.2</v>
      </c>
      <c r="I207" s="3">
        <v>1</v>
      </c>
      <c r="K207" s="3">
        <f t="shared" si="74"/>
        <v>18.518518518518519</v>
      </c>
      <c r="L207" s="3">
        <f t="shared" si="75"/>
        <v>44.444444444444443</v>
      </c>
      <c r="M207" s="3">
        <f t="shared" si="76"/>
        <v>37.037037037037038</v>
      </c>
      <c r="N207" s="7">
        <f t="shared" si="77"/>
        <v>100</v>
      </c>
    </row>
    <row r="208" spans="1:14" x14ac:dyDescent="0.25">
      <c r="A208" s="166"/>
      <c r="C208" s="3">
        <v>2</v>
      </c>
      <c r="D208" s="3">
        <v>0.45</v>
      </c>
      <c r="E208" s="3">
        <f t="shared" si="71"/>
        <v>38</v>
      </c>
      <c r="F208" s="3">
        <v>0.38</v>
      </c>
      <c r="G208" s="3">
        <f t="shared" si="72"/>
        <v>2</v>
      </c>
      <c r="H208" s="3">
        <f t="shared" si="73"/>
        <v>0.45</v>
      </c>
      <c r="I208" s="3">
        <v>1</v>
      </c>
      <c r="K208" s="3">
        <f t="shared" si="74"/>
        <v>57.971014492753625</v>
      </c>
      <c r="L208" s="3">
        <f t="shared" si="75"/>
        <v>13.043478260869565</v>
      </c>
      <c r="M208" s="3">
        <f t="shared" si="76"/>
        <v>28.985507246376812</v>
      </c>
      <c r="N208" s="7">
        <f t="shared" si="77"/>
        <v>100</v>
      </c>
    </row>
    <row r="209" spans="1:14" x14ac:dyDescent="0.25">
      <c r="A209" s="166"/>
      <c r="C209" s="3">
        <v>2</v>
      </c>
      <c r="D209" s="3">
        <v>0.6</v>
      </c>
      <c r="E209" s="3">
        <f t="shared" si="71"/>
        <v>45</v>
      </c>
      <c r="F209" s="3">
        <v>0.45</v>
      </c>
      <c r="G209" s="3">
        <f t="shared" si="72"/>
        <v>2</v>
      </c>
      <c r="H209" s="3">
        <f t="shared" si="73"/>
        <v>0.6</v>
      </c>
      <c r="I209" s="3">
        <v>1</v>
      </c>
      <c r="K209" s="3">
        <f t="shared" si="74"/>
        <v>55.555555555555557</v>
      </c>
      <c r="L209" s="3">
        <f t="shared" si="75"/>
        <v>16.666666666666664</v>
      </c>
      <c r="M209" s="3">
        <f t="shared" si="76"/>
        <v>27.777777777777779</v>
      </c>
      <c r="N209" s="7">
        <f t="shared" si="77"/>
        <v>100</v>
      </c>
    </row>
    <row r="210" spans="1:14" x14ac:dyDescent="0.25">
      <c r="A210" s="166"/>
      <c r="C210" s="3">
        <v>2</v>
      </c>
      <c r="D210" s="3">
        <v>1</v>
      </c>
      <c r="E210" s="3">
        <f t="shared" si="71"/>
        <v>60</v>
      </c>
      <c r="F210" s="3">
        <v>0.6</v>
      </c>
      <c r="G210" s="3">
        <f t="shared" si="72"/>
        <v>2</v>
      </c>
      <c r="H210" s="3">
        <f t="shared" si="73"/>
        <v>1</v>
      </c>
      <c r="I210" s="3">
        <v>1</v>
      </c>
      <c r="K210" s="3">
        <f t="shared" si="74"/>
        <v>50</v>
      </c>
      <c r="L210" s="3">
        <f t="shared" si="75"/>
        <v>25</v>
      </c>
      <c r="M210" s="3">
        <f t="shared" si="76"/>
        <v>25</v>
      </c>
      <c r="N210" s="7">
        <f t="shared" si="77"/>
        <v>100</v>
      </c>
    </row>
    <row r="211" spans="1:14" x14ac:dyDescent="0.25">
      <c r="A211" s="166"/>
      <c r="C211" s="3">
        <v>2</v>
      </c>
      <c r="D211" s="3">
        <v>2</v>
      </c>
      <c r="E211" s="3">
        <f t="shared" si="71"/>
        <v>45</v>
      </c>
      <c r="F211" s="3">
        <v>0.45</v>
      </c>
      <c r="G211" s="3">
        <f t="shared" si="72"/>
        <v>2</v>
      </c>
      <c r="H211" s="3">
        <f t="shared" si="73"/>
        <v>2</v>
      </c>
      <c r="I211" s="3">
        <v>1</v>
      </c>
      <c r="K211" s="3">
        <f t="shared" si="74"/>
        <v>40</v>
      </c>
      <c r="L211" s="3">
        <f t="shared" si="75"/>
        <v>40</v>
      </c>
      <c r="M211" s="3">
        <f t="shared" si="76"/>
        <v>20</v>
      </c>
      <c r="N211" s="7">
        <f t="shared" si="77"/>
        <v>100</v>
      </c>
    </row>
    <row r="212" spans="1:14" x14ac:dyDescent="0.25">
      <c r="A212" s="166"/>
      <c r="C212" s="3">
        <v>2</v>
      </c>
      <c r="D212" s="3">
        <v>2.5</v>
      </c>
      <c r="E212" s="3">
        <f t="shared" si="71"/>
        <v>33</v>
      </c>
      <c r="F212" s="3">
        <v>0.33</v>
      </c>
      <c r="G212" s="3">
        <f t="shared" si="72"/>
        <v>2</v>
      </c>
      <c r="H212" s="3">
        <f t="shared" si="73"/>
        <v>2.5</v>
      </c>
      <c r="I212" s="3">
        <v>1</v>
      </c>
      <c r="K212" s="3">
        <f t="shared" si="74"/>
        <v>36.363636363636367</v>
      </c>
      <c r="L212" s="3">
        <f t="shared" si="75"/>
        <v>45.454545454545453</v>
      </c>
      <c r="M212" s="3">
        <f t="shared" si="76"/>
        <v>18.181818181818183</v>
      </c>
      <c r="N212" s="7">
        <f t="shared" si="77"/>
        <v>100</v>
      </c>
    </row>
    <row r="213" spans="1:14" x14ac:dyDescent="0.25">
      <c r="A213" s="167"/>
      <c r="B213" s="8"/>
      <c r="C213" s="8">
        <v>2</v>
      </c>
      <c r="D213" s="8">
        <v>3</v>
      </c>
      <c r="E213" s="8">
        <f t="shared" si="71"/>
        <v>22</v>
      </c>
      <c r="F213" s="8">
        <v>0.22</v>
      </c>
      <c r="G213" s="8">
        <f t="shared" si="72"/>
        <v>2</v>
      </c>
      <c r="H213" s="8">
        <f t="shared" si="73"/>
        <v>3</v>
      </c>
      <c r="I213" s="8">
        <v>1</v>
      </c>
      <c r="J213" s="8"/>
      <c r="K213" s="8">
        <f t="shared" si="74"/>
        <v>33.333333333333329</v>
      </c>
      <c r="L213" s="8">
        <f t="shared" si="75"/>
        <v>50</v>
      </c>
      <c r="M213" s="8">
        <f t="shared" si="76"/>
        <v>16.666666666666664</v>
      </c>
      <c r="N213" s="10">
        <f t="shared" si="77"/>
        <v>100</v>
      </c>
    </row>
    <row r="215" spans="1:14" x14ac:dyDescent="0.25">
      <c r="A215" s="168" t="s">
        <v>284</v>
      </c>
      <c r="B215" s="5" t="s">
        <v>281</v>
      </c>
      <c r="C215" s="5" t="s">
        <v>210</v>
      </c>
      <c r="D215" s="5" t="s">
        <v>209</v>
      </c>
      <c r="E215" s="5" t="s">
        <v>282</v>
      </c>
      <c r="F215" s="5" t="s">
        <v>211</v>
      </c>
      <c r="G215" s="5" t="s">
        <v>283</v>
      </c>
      <c r="H215" s="5"/>
      <c r="I215" s="5" t="s">
        <v>281</v>
      </c>
      <c r="J215" s="5" t="s">
        <v>547</v>
      </c>
      <c r="K215" s="5" t="s">
        <v>546</v>
      </c>
    </row>
    <row r="216" spans="1:14" x14ac:dyDescent="0.25">
      <c r="A216" s="166"/>
      <c r="B216" s="26">
        <v>0.182</v>
      </c>
      <c r="C216" s="3">
        <f>0.139*100</f>
        <v>13.900000000000002</v>
      </c>
      <c r="D216" s="3">
        <f>0.673*100</f>
        <v>67.300000000000011</v>
      </c>
      <c r="E216" s="3">
        <f>(0.188-G216)*100</f>
        <v>12.5</v>
      </c>
      <c r="F216" s="3">
        <f>G216*100</f>
        <v>6.3</v>
      </c>
      <c r="G216" s="3">
        <v>6.3E-2</v>
      </c>
      <c r="I216" s="26">
        <v>0.17974000000000001</v>
      </c>
      <c r="J216" s="26">
        <v>18.096309999999999</v>
      </c>
      <c r="K216" s="30">
        <f>J216/100</f>
        <v>0.18096309999999999</v>
      </c>
    </row>
    <row r="217" spans="1:14" x14ac:dyDescent="0.25">
      <c r="A217" s="166"/>
      <c r="B217" s="26">
        <v>0.32400000000000001</v>
      </c>
      <c r="C217" s="3">
        <f t="shared" ref="C217:C220" si="78">0.139*100</f>
        <v>13.900000000000002</v>
      </c>
      <c r="D217" s="3">
        <f t="shared" ref="D217:D220" si="79">0.673*100</f>
        <v>67.300000000000011</v>
      </c>
      <c r="E217" s="3">
        <f t="shared" ref="E217:E220" si="80">(0.188-G217)*100</f>
        <v>9.4</v>
      </c>
      <c r="F217" s="3">
        <f t="shared" ref="F217:F220" si="81">G217*100</f>
        <v>9.4</v>
      </c>
      <c r="G217" s="3">
        <v>9.4E-2</v>
      </c>
      <c r="I217" s="26">
        <v>0.32163999999999998</v>
      </c>
      <c r="J217" s="26">
        <v>38.70814</v>
      </c>
      <c r="K217" s="30">
        <f t="shared" ref="K217:K226" si="82">J217/100</f>
        <v>0.38708140000000002</v>
      </c>
    </row>
    <row r="218" spans="1:14" x14ac:dyDescent="0.25">
      <c r="A218" s="166"/>
      <c r="B218" s="26">
        <v>0.379</v>
      </c>
      <c r="C218" s="3">
        <f t="shared" si="78"/>
        <v>13.900000000000002</v>
      </c>
      <c r="D218" s="3">
        <f t="shared" si="79"/>
        <v>67.300000000000011</v>
      </c>
      <c r="E218" s="3">
        <f t="shared" si="80"/>
        <v>6.2</v>
      </c>
      <c r="F218" s="3">
        <f t="shared" si="81"/>
        <v>12.6</v>
      </c>
      <c r="G218" s="3">
        <v>0.126</v>
      </c>
      <c r="I218" s="26">
        <v>0.38102000000000003</v>
      </c>
      <c r="J218" s="26">
        <v>48.08484</v>
      </c>
      <c r="K218" s="30">
        <f t="shared" si="82"/>
        <v>0.48084840000000001</v>
      </c>
    </row>
    <row r="219" spans="1:14" x14ac:dyDescent="0.25">
      <c r="A219" s="166"/>
      <c r="B219" s="26">
        <v>0.40799999999999997</v>
      </c>
      <c r="C219" s="3">
        <f t="shared" si="78"/>
        <v>13.900000000000002</v>
      </c>
      <c r="D219" s="3">
        <f t="shared" si="79"/>
        <v>67.300000000000011</v>
      </c>
      <c r="E219" s="3">
        <f t="shared" si="80"/>
        <v>3.1</v>
      </c>
      <c r="F219" s="3">
        <f t="shared" si="81"/>
        <v>15.7</v>
      </c>
      <c r="G219" s="3">
        <v>0.157</v>
      </c>
      <c r="I219" s="26">
        <v>0.41006999999999999</v>
      </c>
      <c r="J219" s="26">
        <v>51.632779999999997</v>
      </c>
      <c r="K219" s="30">
        <f t="shared" si="82"/>
        <v>0.5163278</v>
      </c>
    </row>
    <row r="220" spans="1:14" x14ac:dyDescent="0.25">
      <c r="A220" s="166"/>
      <c r="B220" s="26">
        <v>0.42499999999999999</v>
      </c>
      <c r="C220" s="3">
        <f t="shared" si="78"/>
        <v>13.900000000000002</v>
      </c>
      <c r="D220" s="3">
        <f t="shared" si="79"/>
        <v>67.300000000000011</v>
      </c>
      <c r="E220" s="3">
        <f t="shared" si="80"/>
        <v>0</v>
      </c>
      <c r="F220" s="3">
        <f t="shared" si="81"/>
        <v>18.8</v>
      </c>
      <c r="G220" s="3">
        <v>0.188</v>
      </c>
      <c r="I220" s="26">
        <v>0.42059999999999997</v>
      </c>
      <c r="J220" s="26">
        <v>66.099080000000001</v>
      </c>
      <c r="K220" s="30">
        <f t="shared" si="82"/>
        <v>0.66099079999999999</v>
      </c>
    </row>
    <row r="221" spans="1:14" x14ac:dyDescent="0.25">
      <c r="A221" s="166"/>
      <c r="B221" s="26">
        <v>0.57499999999999996</v>
      </c>
      <c r="C221" s="3">
        <f>0.188*100</f>
        <v>18.8</v>
      </c>
      <c r="D221" s="3">
        <f>0.673*100</f>
        <v>67.300000000000011</v>
      </c>
      <c r="E221" s="3">
        <f>(0.139-G221)*100</f>
        <v>0</v>
      </c>
      <c r="F221" s="3">
        <f>G221*100</f>
        <v>13.900000000000002</v>
      </c>
      <c r="G221" s="3">
        <v>0.13900000000000001</v>
      </c>
      <c r="I221" s="26">
        <v>0.58118000000000003</v>
      </c>
      <c r="J221" s="26">
        <v>69.942679999999996</v>
      </c>
      <c r="K221" s="30">
        <f t="shared" si="82"/>
        <v>0.6994267999999999</v>
      </c>
    </row>
    <row r="222" spans="1:14" x14ac:dyDescent="0.25">
      <c r="A222" s="166"/>
      <c r="B222" s="26">
        <v>0.58699999999999997</v>
      </c>
      <c r="C222" s="3">
        <f t="shared" ref="C222:C226" si="83">0.188*100</f>
        <v>18.8</v>
      </c>
      <c r="D222" s="3">
        <f t="shared" ref="D222:D226" si="84">0.673*100</f>
        <v>67.300000000000011</v>
      </c>
      <c r="E222" s="3">
        <f t="shared" ref="E222:E226" si="85">(0.139-G222)*100</f>
        <v>2.3000000000000007</v>
      </c>
      <c r="F222" s="3">
        <f t="shared" ref="F222:F226" si="86">G222*100</f>
        <v>11.600000000000001</v>
      </c>
      <c r="G222" s="3">
        <v>0.11600000000000001</v>
      </c>
      <c r="I222" s="26">
        <v>0.59155999999999997</v>
      </c>
      <c r="J222" s="26">
        <v>69.942679999999996</v>
      </c>
      <c r="K222" s="30">
        <f t="shared" si="82"/>
        <v>0.6994267999999999</v>
      </c>
    </row>
    <row r="223" spans="1:14" x14ac:dyDescent="0.25">
      <c r="A223" s="166"/>
      <c r="B223" s="26">
        <v>0.60399999999999998</v>
      </c>
      <c r="C223" s="3">
        <f t="shared" si="83"/>
        <v>18.8</v>
      </c>
      <c r="D223" s="3">
        <f t="shared" si="84"/>
        <v>67.300000000000011</v>
      </c>
      <c r="E223" s="3">
        <f t="shared" si="85"/>
        <v>4.6000000000000014</v>
      </c>
      <c r="F223" s="3">
        <f t="shared" si="86"/>
        <v>9.3000000000000007</v>
      </c>
      <c r="G223" s="3">
        <v>9.2999999999999999E-2</v>
      </c>
      <c r="I223" s="26">
        <v>0.61134999999999995</v>
      </c>
      <c r="J223" s="26">
        <v>66.711519999999993</v>
      </c>
      <c r="K223" s="30">
        <f t="shared" si="82"/>
        <v>0.66711519999999991</v>
      </c>
    </row>
    <row r="224" spans="1:14" x14ac:dyDescent="0.25">
      <c r="A224" s="166"/>
      <c r="B224" s="26">
        <v>0.63100000000000001</v>
      </c>
      <c r="C224" s="3">
        <f t="shared" si="83"/>
        <v>18.8</v>
      </c>
      <c r="D224" s="3">
        <f t="shared" si="84"/>
        <v>67.300000000000011</v>
      </c>
      <c r="E224" s="3">
        <f t="shared" si="85"/>
        <v>7.0000000000000009</v>
      </c>
      <c r="F224" s="3">
        <f t="shared" si="86"/>
        <v>6.9</v>
      </c>
      <c r="G224" s="3">
        <v>6.9000000000000006E-2</v>
      </c>
      <c r="I224" s="26">
        <v>0.63002999999999998</v>
      </c>
      <c r="J224" s="26">
        <v>62.867919999999998</v>
      </c>
      <c r="K224" s="30">
        <f t="shared" si="82"/>
        <v>0.62867919999999999</v>
      </c>
    </row>
    <row r="225" spans="1:19" x14ac:dyDescent="0.25">
      <c r="A225" s="166"/>
      <c r="B225" s="26">
        <v>0.67400000000000004</v>
      </c>
      <c r="C225" s="3">
        <f t="shared" si="83"/>
        <v>18.8</v>
      </c>
      <c r="D225" s="3">
        <f t="shared" si="84"/>
        <v>67.300000000000011</v>
      </c>
      <c r="E225" s="3">
        <f t="shared" si="85"/>
        <v>9.3000000000000007</v>
      </c>
      <c r="F225" s="3">
        <f t="shared" si="86"/>
        <v>4.5999999999999996</v>
      </c>
      <c r="G225" s="3">
        <v>4.5999999999999999E-2</v>
      </c>
      <c r="I225" s="26">
        <v>0.67998999999999998</v>
      </c>
      <c r="J225" s="26">
        <v>58.39076</v>
      </c>
      <c r="K225" s="30">
        <f t="shared" si="82"/>
        <v>0.58390759999999997</v>
      </c>
    </row>
    <row r="226" spans="1:19" x14ac:dyDescent="0.25">
      <c r="A226" s="167"/>
      <c r="B226" s="33">
        <v>0.78500000000000003</v>
      </c>
      <c r="C226" s="8">
        <f t="shared" si="83"/>
        <v>18.8</v>
      </c>
      <c r="D226" s="8">
        <f t="shared" si="84"/>
        <v>67.300000000000011</v>
      </c>
      <c r="E226" s="8">
        <f t="shared" si="85"/>
        <v>11.600000000000001</v>
      </c>
      <c r="F226" s="8">
        <f t="shared" si="86"/>
        <v>2.2999999999999998</v>
      </c>
      <c r="G226" s="8">
        <v>2.3E-2</v>
      </c>
      <c r="H226" s="8"/>
      <c r="I226" s="33">
        <v>0.76027</v>
      </c>
      <c r="J226" s="33">
        <v>51.316000000000003</v>
      </c>
      <c r="K226" s="32">
        <f t="shared" si="82"/>
        <v>0.51316000000000006</v>
      </c>
    </row>
    <row r="228" spans="1:19" x14ac:dyDescent="0.25">
      <c r="A228" s="11"/>
      <c r="B228" s="5" t="s">
        <v>210</v>
      </c>
      <c r="C228" s="5" t="s">
        <v>211</v>
      </c>
      <c r="D228" s="5" t="s">
        <v>209</v>
      </c>
      <c r="E228" s="5" t="s">
        <v>282</v>
      </c>
      <c r="F228" s="5" t="s">
        <v>197</v>
      </c>
      <c r="G228" s="5" t="s">
        <v>210</v>
      </c>
      <c r="H228" s="5" t="s">
        <v>211</v>
      </c>
      <c r="I228" s="5" t="s">
        <v>209</v>
      </c>
      <c r="J228" s="5" t="s">
        <v>282</v>
      </c>
      <c r="K228" s="5" t="s">
        <v>40</v>
      </c>
      <c r="L228" s="5"/>
      <c r="M228" s="5" t="s">
        <v>205</v>
      </c>
      <c r="N228" s="6" t="s">
        <v>549</v>
      </c>
    </row>
    <row r="229" spans="1:19" x14ac:dyDescent="0.25">
      <c r="A229" s="166" t="s">
        <v>295</v>
      </c>
      <c r="B229" s="3">
        <v>9.4</v>
      </c>
      <c r="C229" s="3">
        <v>25.4</v>
      </c>
      <c r="D229" s="3">
        <v>65.2</v>
      </c>
      <c r="E229" s="3">
        <v>0</v>
      </c>
      <c r="G229" s="21">
        <f>B229/SUM($B229:$E229)*100</f>
        <v>9.4</v>
      </c>
      <c r="H229" s="21">
        <f t="shared" ref="H229:J229" si="87">C229/SUM($B229:$E229)*100</f>
        <v>25.4</v>
      </c>
      <c r="I229" s="21">
        <f t="shared" si="87"/>
        <v>65.2</v>
      </c>
      <c r="J229" s="21">
        <f t="shared" si="87"/>
        <v>0</v>
      </c>
      <c r="K229" s="3">
        <f>SUM(G229:J229)</f>
        <v>100</v>
      </c>
      <c r="M229" s="21">
        <v>1.375E-2</v>
      </c>
      <c r="N229" s="23">
        <v>29.092199999999998</v>
      </c>
    </row>
    <row r="230" spans="1:19" x14ac:dyDescent="0.25">
      <c r="A230" s="166"/>
      <c r="B230" s="3">
        <v>9.4</v>
      </c>
      <c r="C230" s="3">
        <v>25.4</v>
      </c>
      <c r="D230" s="3">
        <v>65.2</v>
      </c>
      <c r="E230" s="3">
        <v>0.5</v>
      </c>
      <c r="G230" s="21">
        <f t="shared" ref="G230:G233" si="88">B230/SUM($B230:$E230)*100</f>
        <v>9.3532338308457703</v>
      </c>
      <c r="H230" s="21">
        <f t="shared" ref="H230:H233" si="89">C230/SUM($B230:$E230)*100</f>
        <v>25.273631840796018</v>
      </c>
      <c r="I230" s="21">
        <f t="shared" ref="I230:I233" si="90">D230/SUM($B230:$E230)*100</f>
        <v>64.875621890547265</v>
      </c>
      <c r="J230" s="21">
        <f t="shared" ref="J230:J233" si="91">E230/SUM($B230:$E230)*100</f>
        <v>0.49751243781094528</v>
      </c>
      <c r="K230" s="3">
        <f t="shared" ref="K230:K233" si="92">SUM(G230:J230)</f>
        <v>100</v>
      </c>
      <c r="M230" s="21">
        <v>0.51395999999999997</v>
      </c>
      <c r="N230" s="23">
        <v>25.114730000000002</v>
      </c>
    </row>
    <row r="231" spans="1:19" x14ac:dyDescent="0.25">
      <c r="A231" s="166"/>
      <c r="B231" s="3">
        <v>9.4</v>
      </c>
      <c r="C231" s="3">
        <v>25.4</v>
      </c>
      <c r="D231" s="3">
        <v>65.2</v>
      </c>
      <c r="E231" s="3">
        <v>1</v>
      </c>
      <c r="G231" s="21">
        <f t="shared" si="88"/>
        <v>9.3069306930693063</v>
      </c>
      <c r="H231" s="21">
        <f t="shared" si="89"/>
        <v>25.14851485148515</v>
      </c>
      <c r="I231" s="21">
        <f t="shared" si="90"/>
        <v>64.554455445544562</v>
      </c>
      <c r="J231" s="21">
        <f t="shared" si="91"/>
        <v>0.99009900990099009</v>
      </c>
      <c r="K231" s="3">
        <f t="shared" si="92"/>
        <v>100.00000000000001</v>
      </c>
      <c r="M231" s="21">
        <v>1.02027</v>
      </c>
      <c r="N231" s="23">
        <v>25.08371</v>
      </c>
    </row>
    <row r="232" spans="1:19" x14ac:dyDescent="0.25">
      <c r="A232" s="166"/>
      <c r="B232" s="3">
        <v>9.4</v>
      </c>
      <c r="C232" s="3">
        <v>25.4</v>
      </c>
      <c r="D232" s="3">
        <v>65.2</v>
      </c>
      <c r="E232" s="3">
        <v>2</v>
      </c>
      <c r="G232" s="21">
        <f t="shared" si="88"/>
        <v>9.2156862745098049</v>
      </c>
      <c r="H232" s="21">
        <f t="shared" si="89"/>
        <v>24.901960784313722</v>
      </c>
      <c r="I232" s="21">
        <f t="shared" si="90"/>
        <v>63.921568627450988</v>
      </c>
      <c r="J232" s="21">
        <f t="shared" si="91"/>
        <v>1.9607843137254901</v>
      </c>
      <c r="K232" s="3">
        <f t="shared" si="92"/>
        <v>100</v>
      </c>
      <c r="M232" s="21">
        <v>2.0146000000000002</v>
      </c>
      <c r="N232" s="23">
        <v>22.605550000000001</v>
      </c>
    </row>
    <row r="233" spans="1:19" x14ac:dyDescent="0.25">
      <c r="A233" s="167"/>
      <c r="B233" s="8">
        <v>9.4</v>
      </c>
      <c r="C233" s="8">
        <v>25.4</v>
      </c>
      <c r="D233" s="8">
        <v>65.2</v>
      </c>
      <c r="E233" s="8">
        <v>3</v>
      </c>
      <c r="F233" s="8"/>
      <c r="G233" s="22">
        <f t="shared" si="88"/>
        <v>9.1262135922330092</v>
      </c>
      <c r="H233" s="22">
        <f t="shared" si="89"/>
        <v>24.660194174757279</v>
      </c>
      <c r="I233" s="22">
        <f t="shared" si="90"/>
        <v>63.300970873786412</v>
      </c>
      <c r="J233" s="22">
        <f t="shared" si="91"/>
        <v>2.912621359223301</v>
      </c>
      <c r="K233" s="8">
        <f t="shared" si="92"/>
        <v>100</v>
      </c>
      <c r="L233" s="8"/>
      <c r="M233" s="22">
        <v>3.0082499999999999</v>
      </c>
      <c r="N233" s="24">
        <v>20.585799999999999</v>
      </c>
    </row>
    <row r="235" spans="1:19" x14ac:dyDescent="0.25">
      <c r="A235" s="11"/>
      <c r="B235" s="5" t="s">
        <v>396</v>
      </c>
      <c r="C235" s="5"/>
      <c r="D235" s="5"/>
      <c r="E235" s="5"/>
      <c r="F235" s="5"/>
      <c r="G235" s="5"/>
      <c r="H235" s="5"/>
      <c r="I235" s="5"/>
      <c r="J235" s="5"/>
      <c r="K235" s="5"/>
      <c r="L235" s="5"/>
      <c r="M235" s="5"/>
      <c r="N235" s="5"/>
      <c r="O235" s="5"/>
      <c r="P235" s="5"/>
      <c r="Q235" s="5"/>
      <c r="R235" s="5"/>
      <c r="S235" s="6"/>
    </row>
    <row r="236" spans="1:19" x14ac:dyDescent="0.25">
      <c r="A236" s="166" t="s">
        <v>395</v>
      </c>
      <c r="C236" s="3" t="s">
        <v>211</v>
      </c>
      <c r="D236" s="3" t="s">
        <v>209</v>
      </c>
      <c r="E236" s="3" t="s">
        <v>282</v>
      </c>
      <c r="F236" s="3" t="s">
        <v>2</v>
      </c>
      <c r="G236" s="3" t="s">
        <v>137</v>
      </c>
      <c r="H236" s="3" t="s">
        <v>397</v>
      </c>
      <c r="I236" s="3" t="s">
        <v>372</v>
      </c>
      <c r="K236" s="3" t="s">
        <v>197</v>
      </c>
      <c r="L236" s="3" t="s">
        <v>211</v>
      </c>
      <c r="M236" s="3" t="s">
        <v>209</v>
      </c>
      <c r="N236" s="3" t="s">
        <v>282</v>
      </c>
      <c r="O236" s="3" t="s">
        <v>2</v>
      </c>
      <c r="P236" s="3" t="s">
        <v>137</v>
      </c>
      <c r="Q236" s="3" t="s">
        <v>397</v>
      </c>
      <c r="R236" s="3" t="s">
        <v>372</v>
      </c>
      <c r="S236" s="7" t="s">
        <v>40</v>
      </c>
    </row>
    <row r="237" spans="1:19" ht="15.75" x14ac:dyDescent="0.25">
      <c r="A237" s="166"/>
      <c r="B237" s="17" t="s">
        <v>387</v>
      </c>
      <c r="C237" s="3">
        <v>21</v>
      </c>
      <c r="D237" s="3">
        <v>21</v>
      </c>
      <c r="E237" s="3">
        <v>14</v>
      </c>
      <c r="F237" s="3">
        <v>0</v>
      </c>
      <c r="G237" s="3">
        <v>42</v>
      </c>
      <c r="K237" s="17" t="s">
        <v>387</v>
      </c>
      <c r="L237" s="3">
        <f>C237/SUM($C237:$I237)*100</f>
        <v>21.428571428571427</v>
      </c>
      <c r="M237" s="3">
        <f t="shared" ref="M237:R237" si="93">D237/SUM($C237:$I237)*100</f>
        <v>21.428571428571427</v>
      </c>
      <c r="N237" s="3">
        <f t="shared" si="93"/>
        <v>14.285714285714285</v>
      </c>
      <c r="O237" s="3">
        <f t="shared" si="93"/>
        <v>0</v>
      </c>
      <c r="P237" s="3">
        <f t="shared" si="93"/>
        <v>42.857142857142854</v>
      </c>
      <c r="Q237" s="3">
        <f t="shared" si="93"/>
        <v>0</v>
      </c>
      <c r="R237" s="3">
        <f t="shared" si="93"/>
        <v>0</v>
      </c>
      <c r="S237" s="7">
        <f>SUM(L237:R237)</f>
        <v>100</v>
      </c>
    </row>
    <row r="238" spans="1:19" ht="15.75" x14ac:dyDescent="0.25">
      <c r="A238" s="166"/>
      <c r="B238" s="17" t="s">
        <v>388</v>
      </c>
      <c r="C238" s="3">
        <v>21</v>
      </c>
      <c r="D238" s="3">
        <v>21</v>
      </c>
      <c r="E238" s="3">
        <v>14</v>
      </c>
      <c r="F238" s="3">
        <v>42</v>
      </c>
      <c r="H238" s="3">
        <v>0</v>
      </c>
      <c r="K238" s="17" t="s">
        <v>388</v>
      </c>
      <c r="L238" s="3">
        <f t="shared" ref="L238:L244" si="94">C238/SUM($C238:$I238)*100</f>
        <v>21.428571428571427</v>
      </c>
      <c r="M238" s="3">
        <f t="shared" ref="M238:M244" si="95">D238/SUM($C238:$I238)*100</f>
        <v>21.428571428571427</v>
      </c>
      <c r="N238" s="3">
        <f t="shared" ref="N238:N244" si="96">E238/SUM($C238:$I238)*100</f>
        <v>14.285714285714285</v>
      </c>
      <c r="O238" s="3">
        <f t="shared" ref="O238:O244" si="97">F238/SUM($C238:$I238)*100</f>
        <v>42.857142857142854</v>
      </c>
      <c r="P238" s="3">
        <f t="shared" ref="P238:P244" si="98">G238/SUM($C238:$I238)*100</f>
        <v>0</v>
      </c>
      <c r="Q238" s="3">
        <f t="shared" ref="Q238:Q244" si="99">H238/SUM($C238:$I238)*100</f>
        <v>0</v>
      </c>
      <c r="R238" s="3">
        <f t="shared" ref="R238:R244" si="100">I238/SUM($C238:$I238)*100</f>
        <v>0</v>
      </c>
      <c r="S238" s="7">
        <f t="shared" ref="S238:S244" si="101">SUM(L238:R238)</f>
        <v>100</v>
      </c>
    </row>
    <row r="239" spans="1:19" ht="15.75" x14ac:dyDescent="0.25">
      <c r="A239" s="166"/>
      <c r="B239" s="17" t="s">
        <v>390</v>
      </c>
      <c r="C239" s="3">
        <v>21</v>
      </c>
      <c r="D239" s="3">
        <v>21</v>
      </c>
      <c r="E239" s="3">
        <v>14</v>
      </c>
      <c r="F239" s="3">
        <v>0</v>
      </c>
      <c r="H239" s="3">
        <f>42/3</f>
        <v>14</v>
      </c>
      <c r="K239" s="17" t="s">
        <v>390</v>
      </c>
      <c r="L239" s="3">
        <f t="shared" si="94"/>
        <v>30</v>
      </c>
      <c r="M239" s="3">
        <f t="shared" si="95"/>
        <v>30</v>
      </c>
      <c r="N239" s="3">
        <f t="shared" si="96"/>
        <v>20</v>
      </c>
      <c r="O239" s="3">
        <f t="shared" si="97"/>
        <v>0</v>
      </c>
      <c r="P239" s="3">
        <f t="shared" si="98"/>
        <v>0</v>
      </c>
      <c r="Q239" s="3">
        <f t="shared" si="99"/>
        <v>20</v>
      </c>
      <c r="R239" s="3">
        <f t="shared" si="100"/>
        <v>0</v>
      </c>
      <c r="S239" s="7">
        <f t="shared" si="101"/>
        <v>100</v>
      </c>
    </row>
    <row r="240" spans="1:19" ht="15.75" x14ac:dyDescent="0.25">
      <c r="A240" s="166"/>
      <c r="B240" s="17" t="s">
        <v>389</v>
      </c>
      <c r="C240" s="3">
        <v>21</v>
      </c>
      <c r="D240" s="3">
        <v>21</v>
      </c>
      <c r="E240" s="3">
        <v>14</v>
      </c>
      <c r="I240" s="3">
        <f>42/3</f>
        <v>14</v>
      </c>
      <c r="K240" s="17" t="s">
        <v>389</v>
      </c>
      <c r="L240" s="3">
        <f t="shared" si="94"/>
        <v>30</v>
      </c>
      <c r="M240" s="3">
        <f t="shared" si="95"/>
        <v>30</v>
      </c>
      <c r="N240" s="3">
        <f t="shared" si="96"/>
        <v>20</v>
      </c>
      <c r="O240" s="3">
        <f t="shared" si="97"/>
        <v>0</v>
      </c>
      <c r="P240" s="3">
        <f t="shared" si="98"/>
        <v>0</v>
      </c>
      <c r="Q240" s="3">
        <f t="shared" si="99"/>
        <v>0</v>
      </c>
      <c r="R240" s="3">
        <f t="shared" si="100"/>
        <v>20</v>
      </c>
      <c r="S240" s="7">
        <f t="shared" si="101"/>
        <v>100</v>
      </c>
    </row>
    <row r="241" spans="1:19" ht="15.75" x14ac:dyDescent="0.25">
      <c r="A241" s="166"/>
      <c r="B241" s="17" t="s">
        <v>391</v>
      </c>
      <c r="C241" s="3">
        <v>28</v>
      </c>
      <c r="D241" s="3">
        <v>14</v>
      </c>
      <c r="E241" s="3">
        <v>14</v>
      </c>
      <c r="G241" s="3">
        <v>42</v>
      </c>
      <c r="K241" s="17" t="s">
        <v>391</v>
      </c>
      <c r="L241" s="3">
        <f t="shared" si="94"/>
        <v>28.571428571428569</v>
      </c>
      <c r="M241" s="3">
        <f t="shared" si="95"/>
        <v>14.285714285714285</v>
      </c>
      <c r="N241" s="3">
        <f t="shared" si="96"/>
        <v>14.285714285714285</v>
      </c>
      <c r="O241" s="3">
        <f t="shared" si="97"/>
        <v>0</v>
      </c>
      <c r="P241" s="3">
        <f t="shared" si="98"/>
        <v>42.857142857142854</v>
      </c>
      <c r="Q241" s="3">
        <f t="shared" si="99"/>
        <v>0</v>
      </c>
      <c r="R241" s="3">
        <f t="shared" si="100"/>
        <v>0</v>
      </c>
      <c r="S241" s="7">
        <f t="shared" si="101"/>
        <v>100</v>
      </c>
    </row>
    <row r="242" spans="1:19" ht="15.75" x14ac:dyDescent="0.25">
      <c r="A242" s="166"/>
      <c r="B242" s="17" t="s">
        <v>392</v>
      </c>
      <c r="C242" s="3">
        <v>28</v>
      </c>
      <c r="D242" s="3">
        <v>14</v>
      </c>
      <c r="E242" s="3">
        <v>14</v>
      </c>
      <c r="F242" s="3">
        <v>42</v>
      </c>
      <c r="H242" s="3">
        <v>0</v>
      </c>
      <c r="K242" s="17" t="s">
        <v>392</v>
      </c>
      <c r="L242" s="3">
        <f t="shared" si="94"/>
        <v>28.571428571428569</v>
      </c>
      <c r="M242" s="3">
        <f t="shared" si="95"/>
        <v>14.285714285714285</v>
      </c>
      <c r="N242" s="3">
        <f t="shared" si="96"/>
        <v>14.285714285714285</v>
      </c>
      <c r="O242" s="3">
        <f t="shared" si="97"/>
        <v>42.857142857142854</v>
      </c>
      <c r="P242" s="3">
        <f t="shared" si="98"/>
        <v>0</v>
      </c>
      <c r="Q242" s="3">
        <f t="shared" si="99"/>
        <v>0</v>
      </c>
      <c r="R242" s="3">
        <f t="shared" si="100"/>
        <v>0</v>
      </c>
      <c r="S242" s="7">
        <f t="shared" si="101"/>
        <v>100</v>
      </c>
    </row>
    <row r="243" spans="1:19" ht="15.75" x14ac:dyDescent="0.25">
      <c r="A243" s="166"/>
      <c r="B243" s="17" t="s">
        <v>393</v>
      </c>
      <c r="C243" s="3">
        <v>28</v>
      </c>
      <c r="D243" s="3">
        <v>14</v>
      </c>
      <c r="E243" s="3">
        <v>14</v>
      </c>
      <c r="H243" s="3">
        <f>42/3</f>
        <v>14</v>
      </c>
      <c r="K243" s="17" t="s">
        <v>393</v>
      </c>
      <c r="L243" s="3">
        <f t="shared" si="94"/>
        <v>40</v>
      </c>
      <c r="M243" s="3">
        <f t="shared" si="95"/>
        <v>20</v>
      </c>
      <c r="N243" s="3">
        <f t="shared" si="96"/>
        <v>20</v>
      </c>
      <c r="O243" s="3">
        <f t="shared" si="97"/>
        <v>0</v>
      </c>
      <c r="P243" s="3">
        <f t="shared" si="98"/>
        <v>0</v>
      </c>
      <c r="Q243" s="3">
        <f t="shared" si="99"/>
        <v>20</v>
      </c>
      <c r="R243" s="3">
        <f t="shared" si="100"/>
        <v>0</v>
      </c>
      <c r="S243" s="7">
        <f t="shared" si="101"/>
        <v>100</v>
      </c>
    </row>
    <row r="244" spans="1:19" ht="15.75" x14ac:dyDescent="0.25">
      <c r="A244" s="167"/>
      <c r="B244" s="1" t="s">
        <v>394</v>
      </c>
      <c r="C244" s="8">
        <v>28</v>
      </c>
      <c r="D244" s="8">
        <v>14</v>
      </c>
      <c r="E244" s="8">
        <v>14</v>
      </c>
      <c r="F244" s="8"/>
      <c r="G244" s="8"/>
      <c r="H244" s="8"/>
      <c r="I244" s="8">
        <f>42/3</f>
        <v>14</v>
      </c>
      <c r="J244" s="8"/>
      <c r="K244" s="1" t="s">
        <v>394</v>
      </c>
      <c r="L244" s="8">
        <f t="shared" si="94"/>
        <v>40</v>
      </c>
      <c r="M244" s="8">
        <f t="shared" si="95"/>
        <v>20</v>
      </c>
      <c r="N244" s="8">
        <f t="shared" si="96"/>
        <v>20</v>
      </c>
      <c r="O244" s="8">
        <f t="shared" si="97"/>
        <v>0</v>
      </c>
      <c r="P244" s="8">
        <f t="shared" si="98"/>
        <v>0</v>
      </c>
      <c r="Q244" s="8">
        <f t="shared" si="99"/>
        <v>0</v>
      </c>
      <c r="R244" s="8">
        <f t="shared" si="100"/>
        <v>20</v>
      </c>
      <c r="S244" s="7">
        <f t="shared" si="101"/>
        <v>100</v>
      </c>
    </row>
    <row r="246" spans="1:19" x14ac:dyDescent="0.25">
      <c r="A246" s="11"/>
      <c r="B246" s="5" t="s">
        <v>400</v>
      </c>
      <c r="C246" s="5"/>
      <c r="D246" s="5"/>
      <c r="E246" s="5"/>
      <c r="F246" s="5"/>
      <c r="G246" s="5"/>
      <c r="H246" s="6"/>
    </row>
    <row r="247" spans="1:19" x14ac:dyDescent="0.25">
      <c r="A247" s="166" t="s">
        <v>405</v>
      </c>
      <c r="B247" s="3" t="s">
        <v>283</v>
      </c>
      <c r="C247" s="3" t="s">
        <v>404</v>
      </c>
      <c r="D247" s="3" t="s">
        <v>211</v>
      </c>
      <c r="E247" s="3" t="s">
        <v>401</v>
      </c>
      <c r="F247" s="3" t="s">
        <v>402</v>
      </c>
      <c r="G247" s="3" t="s">
        <v>403</v>
      </c>
      <c r="H247" s="7" t="s">
        <v>40</v>
      </c>
    </row>
    <row r="248" spans="1:19" x14ac:dyDescent="0.25">
      <c r="A248" s="166"/>
      <c r="B248" s="3">
        <v>5</v>
      </c>
      <c r="C248" s="3">
        <v>0.2</v>
      </c>
      <c r="D248" s="3">
        <f>(1-$C248)*B248</f>
        <v>4</v>
      </c>
      <c r="E248" s="3">
        <f>50*(1-C248)</f>
        <v>40</v>
      </c>
      <c r="F248" s="3">
        <f>(1-C248)*(50-B248)</f>
        <v>36</v>
      </c>
      <c r="G248" s="3">
        <f>C248*100</f>
        <v>20</v>
      </c>
      <c r="H248" s="7">
        <f>SUM(D248:G248)</f>
        <v>100</v>
      </c>
    </row>
    <row r="249" spans="1:19" x14ac:dyDescent="0.25">
      <c r="A249" s="166"/>
      <c r="B249" s="3">
        <v>10</v>
      </c>
      <c r="C249" s="3">
        <v>0.2</v>
      </c>
      <c r="D249" s="3">
        <f t="shared" ref="D249:D256" si="102">(1-$C249)*B249</f>
        <v>8</v>
      </c>
      <c r="E249" s="3">
        <f t="shared" ref="E249:E256" si="103">50*(1-C249)</f>
        <v>40</v>
      </c>
      <c r="F249" s="3">
        <f t="shared" ref="F249:F256" si="104">(1-C249)*(50-B249)</f>
        <v>32</v>
      </c>
      <c r="G249" s="3">
        <f t="shared" ref="G249:G256" si="105">C249*100</f>
        <v>20</v>
      </c>
      <c r="H249" s="7">
        <f t="shared" ref="H249:H256" si="106">SUM(D249:G249)</f>
        <v>100</v>
      </c>
    </row>
    <row r="250" spans="1:19" x14ac:dyDescent="0.25">
      <c r="A250" s="166"/>
      <c r="B250" s="3">
        <v>15</v>
      </c>
      <c r="C250" s="3">
        <v>0.2</v>
      </c>
      <c r="D250" s="3">
        <f t="shared" si="102"/>
        <v>12</v>
      </c>
      <c r="E250" s="3">
        <f t="shared" si="103"/>
        <v>40</v>
      </c>
      <c r="F250" s="3">
        <f t="shared" si="104"/>
        <v>28</v>
      </c>
      <c r="G250" s="3">
        <f t="shared" si="105"/>
        <v>20</v>
      </c>
      <c r="H250" s="7">
        <f t="shared" si="106"/>
        <v>100</v>
      </c>
    </row>
    <row r="251" spans="1:19" x14ac:dyDescent="0.25">
      <c r="A251" s="166"/>
      <c r="B251" s="3">
        <v>5</v>
      </c>
      <c r="C251" s="3">
        <v>0.4</v>
      </c>
      <c r="D251" s="3">
        <f t="shared" si="102"/>
        <v>3</v>
      </c>
      <c r="E251" s="3">
        <f t="shared" si="103"/>
        <v>30</v>
      </c>
      <c r="F251" s="3">
        <f t="shared" si="104"/>
        <v>27</v>
      </c>
      <c r="G251" s="3">
        <f t="shared" si="105"/>
        <v>40</v>
      </c>
      <c r="H251" s="7">
        <f t="shared" si="106"/>
        <v>100</v>
      </c>
    </row>
    <row r="252" spans="1:19" x14ac:dyDescent="0.25">
      <c r="A252" s="166"/>
      <c r="B252" s="3">
        <v>10</v>
      </c>
      <c r="C252" s="3">
        <v>0.4</v>
      </c>
      <c r="D252" s="3">
        <f t="shared" si="102"/>
        <v>6</v>
      </c>
      <c r="E252" s="3">
        <f t="shared" si="103"/>
        <v>30</v>
      </c>
      <c r="F252" s="3">
        <f t="shared" si="104"/>
        <v>24</v>
      </c>
      <c r="G252" s="3">
        <f t="shared" si="105"/>
        <v>40</v>
      </c>
      <c r="H252" s="7">
        <f t="shared" si="106"/>
        <v>100</v>
      </c>
    </row>
    <row r="253" spans="1:19" x14ac:dyDescent="0.25">
      <c r="A253" s="166"/>
      <c r="B253" s="3">
        <v>15</v>
      </c>
      <c r="C253" s="3">
        <v>0.4</v>
      </c>
      <c r="D253" s="3">
        <f t="shared" si="102"/>
        <v>9</v>
      </c>
      <c r="E253" s="3">
        <f t="shared" si="103"/>
        <v>30</v>
      </c>
      <c r="F253" s="3">
        <f t="shared" si="104"/>
        <v>21</v>
      </c>
      <c r="G253" s="3">
        <f t="shared" si="105"/>
        <v>40</v>
      </c>
      <c r="H253" s="7">
        <f t="shared" si="106"/>
        <v>100</v>
      </c>
    </row>
    <row r="254" spans="1:19" x14ac:dyDescent="0.25">
      <c r="A254" s="166"/>
      <c r="B254" s="3">
        <v>5</v>
      </c>
      <c r="C254" s="3">
        <v>0.6</v>
      </c>
      <c r="D254" s="3">
        <f t="shared" si="102"/>
        <v>2</v>
      </c>
      <c r="E254" s="3">
        <f t="shared" si="103"/>
        <v>20</v>
      </c>
      <c r="F254" s="3">
        <f t="shared" si="104"/>
        <v>18</v>
      </c>
      <c r="G254" s="3">
        <f t="shared" si="105"/>
        <v>60</v>
      </c>
      <c r="H254" s="7">
        <f t="shared" si="106"/>
        <v>100</v>
      </c>
    </row>
    <row r="255" spans="1:19" x14ac:dyDescent="0.25">
      <c r="A255" s="166"/>
      <c r="B255" s="3">
        <v>10</v>
      </c>
      <c r="C255" s="3">
        <v>0.6</v>
      </c>
      <c r="D255" s="3">
        <f t="shared" si="102"/>
        <v>4</v>
      </c>
      <c r="E255" s="3">
        <f t="shared" si="103"/>
        <v>20</v>
      </c>
      <c r="F255" s="3">
        <f t="shared" si="104"/>
        <v>16</v>
      </c>
      <c r="G255" s="3">
        <f t="shared" si="105"/>
        <v>60</v>
      </c>
      <c r="H255" s="7">
        <f t="shared" si="106"/>
        <v>100</v>
      </c>
    </row>
    <row r="256" spans="1:19" x14ac:dyDescent="0.25">
      <c r="A256" s="167"/>
      <c r="B256" s="8">
        <v>15</v>
      </c>
      <c r="C256" s="8">
        <v>0.6</v>
      </c>
      <c r="D256" s="8">
        <f t="shared" si="102"/>
        <v>6</v>
      </c>
      <c r="E256" s="8">
        <f t="shared" si="103"/>
        <v>20</v>
      </c>
      <c r="F256" s="8">
        <f t="shared" si="104"/>
        <v>14</v>
      </c>
      <c r="G256" s="8">
        <f t="shared" si="105"/>
        <v>60</v>
      </c>
      <c r="H256" s="10">
        <f t="shared" si="106"/>
        <v>100</v>
      </c>
    </row>
    <row r="257" spans="1:10" x14ac:dyDescent="0.25">
      <c r="A257" s="18"/>
    </row>
    <row r="258" spans="1:10" x14ac:dyDescent="0.25">
      <c r="A258" s="11"/>
      <c r="B258" s="5"/>
      <c r="C258" s="5" t="s">
        <v>211</v>
      </c>
      <c r="D258" s="5" t="s">
        <v>437</v>
      </c>
      <c r="E258" s="5" t="s">
        <v>272</v>
      </c>
      <c r="F258" s="5"/>
      <c r="G258" s="5" t="s">
        <v>211</v>
      </c>
      <c r="H258" s="5" t="s">
        <v>437</v>
      </c>
      <c r="I258" s="5" t="s">
        <v>272</v>
      </c>
      <c r="J258" s="6"/>
    </row>
    <row r="259" spans="1:10" ht="15.75" x14ac:dyDescent="0.25">
      <c r="A259" s="166" t="s">
        <v>438</v>
      </c>
      <c r="B259" s="17" t="s">
        <v>436</v>
      </c>
      <c r="C259" s="3">
        <v>1</v>
      </c>
      <c r="D259" s="3">
        <f>0.7</f>
        <v>0.7</v>
      </c>
      <c r="G259" s="3">
        <f>C259/SUM($C259:$E259)*100</f>
        <v>58.82352941176471</v>
      </c>
      <c r="H259" s="3">
        <f t="shared" ref="H259:I259" si="107">D259/SUM($C259:$E259)*100</f>
        <v>41.17647058823529</v>
      </c>
      <c r="I259" s="3">
        <f t="shared" si="107"/>
        <v>0</v>
      </c>
      <c r="J259" s="7"/>
    </row>
    <row r="260" spans="1:10" ht="15.75" x14ac:dyDescent="0.25">
      <c r="A260" s="166"/>
      <c r="B260" s="17" t="s">
        <v>433</v>
      </c>
      <c r="C260" s="3">
        <v>1</v>
      </c>
      <c r="D260" s="3">
        <v>0.9</v>
      </c>
      <c r="G260" s="3">
        <f t="shared" ref="G260:G262" si="108">C260/SUM($C260:$E260)*100</f>
        <v>52.631578947368418</v>
      </c>
      <c r="H260" s="3">
        <f t="shared" ref="H260:H262" si="109">D260/SUM($C260:$E260)*100</f>
        <v>47.368421052631582</v>
      </c>
      <c r="I260" s="3">
        <f t="shared" ref="I260:I262" si="110">E260/SUM($C260:$E260)*100</f>
        <v>0</v>
      </c>
      <c r="J260" s="7"/>
    </row>
    <row r="261" spans="1:10" ht="15.75" x14ac:dyDescent="0.25">
      <c r="A261" s="166"/>
      <c r="B261" s="17" t="s">
        <v>434</v>
      </c>
      <c r="C261" s="3">
        <v>1</v>
      </c>
      <c r="E261" s="3">
        <v>0.7</v>
      </c>
      <c r="G261" s="3">
        <f t="shared" si="108"/>
        <v>58.82352941176471</v>
      </c>
      <c r="H261" s="3">
        <f t="shared" si="109"/>
        <v>0</v>
      </c>
      <c r="I261" s="3">
        <f t="shared" si="110"/>
        <v>41.17647058823529</v>
      </c>
      <c r="J261" s="7"/>
    </row>
    <row r="262" spans="1:10" ht="15.75" x14ac:dyDescent="0.25">
      <c r="A262" s="167"/>
      <c r="B262" s="1" t="s">
        <v>435</v>
      </c>
      <c r="C262" s="8">
        <v>1</v>
      </c>
      <c r="D262" s="8"/>
      <c r="E262" s="8">
        <v>0.9</v>
      </c>
      <c r="F262" s="8"/>
      <c r="G262" s="8">
        <f t="shared" si="108"/>
        <v>52.631578947368418</v>
      </c>
      <c r="H262" s="8">
        <f t="shared" si="109"/>
        <v>0</v>
      </c>
      <c r="I262" s="8">
        <f t="shared" si="110"/>
        <v>47.368421052631582</v>
      </c>
      <c r="J262" s="10"/>
    </row>
    <row r="264" spans="1:10" x14ac:dyDescent="0.25">
      <c r="A264" s="11"/>
      <c r="B264" s="5"/>
      <c r="C264" s="5" t="s">
        <v>451</v>
      </c>
      <c r="D264" s="5"/>
      <c r="E264" s="5" t="s">
        <v>452</v>
      </c>
      <c r="F264" s="5"/>
      <c r="G264" s="5" t="s">
        <v>454</v>
      </c>
      <c r="H264" s="5" t="s">
        <v>453</v>
      </c>
      <c r="I264" s="5" t="s">
        <v>547</v>
      </c>
      <c r="J264" s="6"/>
    </row>
    <row r="265" spans="1:10" ht="15.75" x14ac:dyDescent="0.25">
      <c r="A265" s="166" t="s">
        <v>450</v>
      </c>
      <c r="B265" s="17" t="s">
        <v>439</v>
      </c>
      <c r="G265" s="26">
        <v>1.0006699999999999</v>
      </c>
      <c r="H265" s="26">
        <v>1.5194799999999999</v>
      </c>
      <c r="I265" s="19">
        <f>1/(1+H265)*100</f>
        <v>39.690729833140175</v>
      </c>
      <c r="J265" s="7"/>
    </row>
    <row r="266" spans="1:10" ht="15.75" x14ac:dyDescent="0.25">
      <c r="A266" s="166"/>
      <c r="B266" s="17" t="s">
        <v>440</v>
      </c>
      <c r="G266" s="26">
        <v>0.75199000000000005</v>
      </c>
      <c r="H266" s="26">
        <v>1.7496700000000001</v>
      </c>
      <c r="I266" s="19">
        <f t="shared" ref="I266:I275" si="111">1/(1+H266)*100</f>
        <v>36.368000523699209</v>
      </c>
      <c r="J266" s="7"/>
    </row>
    <row r="267" spans="1:10" ht="15.75" x14ac:dyDescent="0.25">
      <c r="A267" s="166"/>
      <c r="B267" s="17" t="s">
        <v>441</v>
      </c>
      <c r="G267" s="26">
        <v>0.60175999999999996</v>
      </c>
      <c r="H267" s="26">
        <v>1.79915</v>
      </c>
      <c r="I267" s="19">
        <f t="shared" si="111"/>
        <v>35.725130843291716</v>
      </c>
      <c r="J267" s="7"/>
    </row>
    <row r="268" spans="1:10" ht="15.75" x14ac:dyDescent="0.25">
      <c r="A268" s="166"/>
      <c r="B268" s="17" t="s">
        <v>442</v>
      </c>
      <c r="G268" s="26">
        <v>0.50207000000000002</v>
      </c>
      <c r="H268" s="26">
        <v>1.7195199999999999</v>
      </c>
      <c r="I268" s="19">
        <f t="shared" si="111"/>
        <v>36.771194916750012</v>
      </c>
      <c r="J268" s="7"/>
    </row>
    <row r="269" spans="1:10" ht="15.75" x14ac:dyDescent="0.25">
      <c r="A269" s="166"/>
      <c r="B269" s="17" t="s">
        <v>443</v>
      </c>
      <c r="G269" s="26">
        <v>0.40096999999999999</v>
      </c>
      <c r="H269" s="26">
        <v>1.6496500000000001</v>
      </c>
      <c r="I269" s="19">
        <f t="shared" si="111"/>
        <v>37.74083369501632</v>
      </c>
      <c r="J269" s="7"/>
    </row>
    <row r="270" spans="1:10" ht="15.75" x14ac:dyDescent="0.25">
      <c r="A270" s="166"/>
      <c r="B270" s="17" t="s">
        <v>444</v>
      </c>
      <c r="G270" s="26">
        <v>0.25197999999999998</v>
      </c>
      <c r="H270" s="26">
        <v>1.53047</v>
      </c>
      <c r="I270" s="19">
        <f t="shared" si="111"/>
        <v>39.518350345983158</v>
      </c>
      <c r="J270" s="7"/>
    </row>
    <row r="271" spans="1:10" ht="15.75" x14ac:dyDescent="0.25">
      <c r="A271" s="166"/>
      <c r="B271" s="17" t="s">
        <v>445</v>
      </c>
      <c r="G271" s="26">
        <v>3.3E-3</v>
      </c>
      <c r="H271" s="26">
        <v>1.59077</v>
      </c>
      <c r="I271" s="19">
        <f t="shared" si="111"/>
        <v>38.59856336147169</v>
      </c>
      <c r="J271" s="7"/>
    </row>
    <row r="272" spans="1:10" ht="15.75" x14ac:dyDescent="0.25">
      <c r="A272" s="166"/>
      <c r="B272" s="17" t="s">
        <v>446</v>
      </c>
      <c r="G272" s="26">
        <v>0.75075000000000003</v>
      </c>
      <c r="H272" s="26">
        <v>1.45102</v>
      </c>
      <c r="I272" s="19">
        <f t="shared" si="111"/>
        <v>40.799340682654574</v>
      </c>
      <c r="J272" s="7"/>
    </row>
    <row r="273" spans="1:16" ht="15.75" x14ac:dyDescent="0.25">
      <c r="A273" s="166"/>
      <c r="B273" s="17" t="s">
        <v>447</v>
      </c>
      <c r="G273" s="26">
        <v>0.50207000000000002</v>
      </c>
      <c r="H273" s="26">
        <v>1.31802</v>
      </c>
      <c r="I273" s="19">
        <f t="shared" si="111"/>
        <v>43.140266261723369</v>
      </c>
      <c r="J273" s="7"/>
    </row>
    <row r="274" spans="1:16" ht="15.75" x14ac:dyDescent="0.25">
      <c r="A274" s="166"/>
      <c r="B274" s="17" t="s">
        <v>448</v>
      </c>
      <c r="G274" s="26">
        <v>0.25197999999999998</v>
      </c>
      <c r="H274" s="26">
        <v>1.6209199999999999</v>
      </c>
      <c r="I274" s="19">
        <f t="shared" si="111"/>
        <v>38.15454115348809</v>
      </c>
      <c r="J274" s="7"/>
    </row>
    <row r="275" spans="1:16" ht="15.75" x14ac:dyDescent="0.25">
      <c r="A275" s="167"/>
      <c r="B275" s="1" t="s">
        <v>449</v>
      </c>
      <c r="C275" s="8"/>
      <c r="D275" s="8"/>
      <c r="E275" s="8"/>
      <c r="F275" s="8"/>
      <c r="G275" s="33">
        <v>1.89E-3</v>
      </c>
      <c r="H275" s="33">
        <v>1.70994</v>
      </c>
      <c r="I275" s="20">
        <f t="shared" si="111"/>
        <v>36.901186004118166</v>
      </c>
      <c r="J275" s="10"/>
    </row>
    <row r="277" spans="1:16" x14ac:dyDescent="0.25">
      <c r="A277" s="11"/>
      <c r="B277" s="5"/>
      <c r="C277" s="5" t="s">
        <v>211</v>
      </c>
      <c r="D277" s="5" t="s">
        <v>437</v>
      </c>
      <c r="E277" s="5" t="s">
        <v>210</v>
      </c>
      <c r="F277" s="5" t="s">
        <v>459</v>
      </c>
      <c r="G277" s="5" t="s">
        <v>460</v>
      </c>
      <c r="H277" s="5" t="s">
        <v>272</v>
      </c>
      <c r="I277" s="5" t="s">
        <v>547</v>
      </c>
      <c r="J277" s="5" t="s">
        <v>211</v>
      </c>
      <c r="K277" s="5" t="s">
        <v>437</v>
      </c>
      <c r="L277" s="5" t="s">
        <v>210</v>
      </c>
      <c r="M277" s="5" t="s">
        <v>459</v>
      </c>
      <c r="N277" s="5" t="s">
        <v>460</v>
      </c>
      <c r="O277" s="5" t="s">
        <v>272</v>
      </c>
      <c r="P277" s="6"/>
    </row>
    <row r="278" spans="1:16" x14ac:dyDescent="0.25">
      <c r="A278" s="166" t="s">
        <v>371</v>
      </c>
      <c r="B278" s="3" t="s">
        <v>455</v>
      </c>
      <c r="C278" s="3">
        <v>1</v>
      </c>
      <c r="D278" s="3">
        <f>0.03</f>
        <v>0.03</v>
      </c>
      <c r="I278" s="3">
        <v>3</v>
      </c>
      <c r="J278" s="21">
        <f>C278/SUM($C278:$H278)*100</f>
        <v>97.087378640776706</v>
      </c>
      <c r="K278" s="21">
        <f t="shared" ref="K278:O278" si="112">D278/SUM($C278:$H278)*100</f>
        <v>2.9126213592233006</v>
      </c>
      <c r="L278" s="21">
        <f t="shared" si="112"/>
        <v>0</v>
      </c>
      <c r="M278" s="21">
        <f t="shared" si="112"/>
        <v>0</v>
      </c>
      <c r="N278" s="21">
        <f t="shared" si="112"/>
        <v>0</v>
      </c>
      <c r="O278" s="21">
        <f t="shared" si="112"/>
        <v>0</v>
      </c>
      <c r="P278" s="7"/>
    </row>
    <row r="279" spans="1:16" x14ac:dyDescent="0.25">
      <c r="A279" s="166"/>
      <c r="B279" s="3" t="s">
        <v>342</v>
      </c>
      <c r="C279" s="3">
        <v>1</v>
      </c>
      <c r="D279" s="3">
        <v>0.1</v>
      </c>
      <c r="I279" s="3">
        <v>12</v>
      </c>
      <c r="J279" s="21">
        <f t="shared" ref="J279:J312" si="113">C279/SUM($C279:$H279)*100</f>
        <v>90.909090909090907</v>
      </c>
      <c r="K279" s="21">
        <f t="shared" ref="K279:K312" si="114">D279/SUM($C279:$H279)*100</f>
        <v>9.0909090909090917</v>
      </c>
      <c r="L279" s="21">
        <f t="shared" ref="L279:L312" si="115">E279/SUM($C279:$H279)*100</f>
        <v>0</v>
      </c>
      <c r="M279" s="21">
        <f t="shared" ref="M279:M312" si="116">F279/SUM($C279:$H279)*100</f>
        <v>0</v>
      </c>
      <c r="N279" s="21">
        <f t="shared" ref="N279:N312" si="117">G279/SUM($C279:$H279)*100</f>
        <v>0</v>
      </c>
      <c r="O279" s="21">
        <f t="shared" ref="O279:O312" si="118">H279/SUM($C279:$H279)*100</f>
        <v>0</v>
      </c>
      <c r="P279" s="7"/>
    </row>
    <row r="280" spans="1:16" x14ac:dyDescent="0.25">
      <c r="A280" s="166"/>
      <c r="B280" s="3" t="s">
        <v>343</v>
      </c>
      <c r="C280" s="3">
        <v>1</v>
      </c>
      <c r="D280" s="3">
        <v>0.2</v>
      </c>
      <c r="I280" s="3">
        <v>21</v>
      </c>
      <c r="J280" s="21">
        <f t="shared" si="113"/>
        <v>83.333333333333343</v>
      </c>
      <c r="K280" s="21">
        <f t="shared" si="114"/>
        <v>16.666666666666668</v>
      </c>
      <c r="L280" s="21">
        <f t="shared" si="115"/>
        <v>0</v>
      </c>
      <c r="M280" s="21">
        <f t="shared" si="116"/>
        <v>0</v>
      </c>
      <c r="N280" s="21">
        <f t="shared" si="117"/>
        <v>0</v>
      </c>
      <c r="O280" s="21">
        <f t="shared" si="118"/>
        <v>0</v>
      </c>
      <c r="P280" s="7"/>
    </row>
    <row r="281" spans="1:16" x14ac:dyDescent="0.25">
      <c r="A281" s="166"/>
      <c r="B281" s="3" t="s">
        <v>344</v>
      </c>
      <c r="C281" s="3">
        <v>1</v>
      </c>
      <c r="D281" s="3">
        <v>0.3</v>
      </c>
      <c r="I281" s="3">
        <v>32</v>
      </c>
      <c r="J281" s="21">
        <f t="shared" si="113"/>
        <v>76.92307692307692</v>
      </c>
      <c r="K281" s="21">
        <f t="shared" si="114"/>
        <v>23.076923076923077</v>
      </c>
      <c r="L281" s="21">
        <f t="shared" si="115"/>
        <v>0</v>
      </c>
      <c r="M281" s="21">
        <f t="shared" si="116"/>
        <v>0</v>
      </c>
      <c r="N281" s="21">
        <f t="shared" si="117"/>
        <v>0</v>
      </c>
      <c r="O281" s="21">
        <f t="shared" si="118"/>
        <v>0</v>
      </c>
      <c r="P281" s="7"/>
    </row>
    <row r="282" spans="1:16" x14ac:dyDescent="0.25">
      <c r="A282" s="166"/>
      <c r="B282" s="3" t="s">
        <v>345</v>
      </c>
      <c r="C282" s="3">
        <v>1</v>
      </c>
      <c r="D282" s="3">
        <v>0.4</v>
      </c>
      <c r="I282" s="3">
        <v>38</v>
      </c>
      <c r="J282" s="21">
        <f t="shared" si="113"/>
        <v>71.428571428571431</v>
      </c>
      <c r="K282" s="21">
        <f t="shared" si="114"/>
        <v>28.571428571428577</v>
      </c>
      <c r="L282" s="21">
        <f t="shared" si="115"/>
        <v>0</v>
      </c>
      <c r="M282" s="21">
        <f t="shared" si="116"/>
        <v>0</v>
      </c>
      <c r="N282" s="21">
        <f t="shared" si="117"/>
        <v>0</v>
      </c>
      <c r="O282" s="21">
        <f t="shared" si="118"/>
        <v>0</v>
      </c>
      <c r="P282" s="7"/>
    </row>
    <row r="283" spans="1:16" x14ac:dyDescent="0.25">
      <c r="A283" s="166"/>
      <c r="B283" s="3" t="s">
        <v>346</v>
      </c>
      <c r="C283" s="3">
        <v>1</v>
      </c>
      <c r="D283" s="3">
        <v>0.5</v>
      </c>
      <c r="I283" s="3">
        <v>43</v>
      </c>
      <c r="J283" s="21">
        <f t="shared" si="113"/>
        <v>66.666666666666657</v>
      </c>
      <c r="K283" s="21">
        <f t="shared" si="114"/>
        <v>33.333333333333329</v>
      </c>
      <c r="L283" s="21">
        <f t="shared" si="115"/>
        <v>0</v>
      </c>
      <c r="M283" s="21">
        <f t="shared" si="116"/>
        <v>0</v>
      </c>
      <c r="N283" s="21">
        <f t="shared" si="117"/>
        <v>0</v>
      </c>
      <c r="O283" s="21">
        <f t="shared" si="118"/>
        <v>0</v>
      </c>
      <c r="P283" s="7"/>
    </row>
    <row r="284" spans="1:16" x14ac:dyDescent="0.25">
      <c r="A284" s="166"/>
      <c r="B284" s="3" t="s">
        <v>347</v>
      </c>
      <c r="C284" s="3">
        <v>1</v>
      </c>
      <c r="D284" s="3">
        <v>0.7</v>
      </c>
      <c r="I284" s="3">
        <v>44</v>
      </c>
      <c r="J284" s="21">
        <f t="shared" si="113"/>
        <v>58.82352941176471</v>
      </c>
      <c r="K284" s="21">
        <f t="shared" si="114"/>
        <v>41.17647058823529</v>
      </c>
      <c r="L284" s="21">
        <f t="shared" si="115"/>
        <v>0</v>
      </c>
      <c r="M284" s="21">
        <f t="shared" si="116"/>
        <v>0</v>
      </c>
      <c r="N284" s="21">
        <f t="shared" si="117"/>
        <v>0</v>
      </c>
      <c r="O284" s="21">
        <f t="shared" si="118"/>
        <v>0</v>
      </c>
      <c r="P284" s="7"/>
    </row>
    <row r="285" spans="1:16" x14ac:dyDescent="0.25">
      <c r="A285" s="166"/>
      <c r="B285" s="3" t="s">
        <v>348</v>
      </c>
      <c r="C285" s="3">
        <v>1</v>
      </c>
      <c r="D285" s="3">
        <v>0.9</v>
      </c>
      <c r="I285" s="3">
        <v>40</v>
      </c>
      <c r="J285" s="21">
        <f t="shared" si="113"/>
        <v>52.631578947368418</v>
      </c>
      <c r="K285" s="21">
        <f t="shared" si="114"/>
        <v>47.368421052631582</v>
      </c>
      <c r="L285" s="21">
        <f t="shared" si="115"/>
        <v>0</v>
      </c>
      <c r="M285" s="21">
        <f t="shared" si="116"/>
        <v>0</v>
      </c>
      <c r="N285" s="21">
        <f t="shared" si="117"/>
        <v>0</v>
      </c>
      <c r="O285" s="21">
        <f t="shared" si="118"/>
        <v>0</v>
      </c>
      <c r="P285" s="7"/>
    </row>
    <row r="286" spans="1:16" x14ac:dyDescent="0.25">
      <c r="A286" s="166"/>
      <c r="B286" s="3" t="s">
        <v>349</v>
      </c>
      <c r="C286" s="3">
        <v>1</v>
      </c>
      <c r="E286" s="3">
        <v>0.03</v>
      </c>
      <c r="I286" s="3">
        <v>3</v>
      </c>
      <c r="J286" s="21">
        <f t="shared" si="113"/>
        <v>97.087378640776706</v>
      </c>
      <c r="K286" s="21">
        <f t="shared" si="114"/>
        <v>0</v>
      </c>
      <c r="L286" s="21">
        <f t="shared" si="115"/>
        <v>2.9126213592233006</v>
      </c>
      <c r="M286" s="21">
        <f t="shared" si="116"/>
        <v>0</v>
      </c>
      <c r="N286" s="21">
        <f t="shared" si="117"/>
        <v>0</v>
      </c>
      <c r="O286" s="21">
        <f t="shared" si="118"/>
        <v>0</v>
      </c>
      <c r="P286" s="7"/>
    </row>
    <row r="287" spans="1:16" x14ac:dyDescent="0.25">
      <c r="A287" s="166"/>
      <c r="B287" s="3" t="s">
        <v>474</v>
      </c>
      <c r="C287" s="3">
        <v>1</v>
      </c>
      <c r="E287" s="3">
        <v>0.1</v>
      </c>
      <c r="I287" s="3">
        <v>10</v>
      </c>
      <c r="J287" s="21">
        <f t="shared" si="113"/>
        <v>90.909090909090907</v>
      </c>
      <c r="K287" s="21">
        <f t="shared" si="114"/>
        <v>0</v>
      </c>
      <c r="L287" s="21">
        <f t="shared" si="115"/>
        <v>9.0909090909090917</v>
      </c>
      <c r="M287" s="21">
        <f t="shared" si="116"/>
        <v>0</v>
      </c>
      <c r="N287" s="21">
        <f t="shared" si="117"/>
        <v>0</v>
      </c>
      <c r="O287" s="21">
        <f t="shared" si="118"/>
        <v>0</v>
      </c>
      <c r="P287" s="7"/>
    </row>
    <row r="288" spans="1:16" x14ac:dyDescent="0.25">
      <c r="A288" s="166"/>
      <c r="B288" s="3" t="s">
        <v>350</v>
      </c>
      <c r="C288" s="3">
        <v>1</v>
      </c>
      <c r="E288" s="3">
        <v>0.2</v>
      </c>
      <c r="I288" s="3">
        <v>22</v>
      </c>
      <c r="J288" s="21">
        <f t="shared" si="113"/>
        <v>83.333333333333343</v>
      </c>
      <c r="K288" s="21">
        <f t="shared" si="114"/>
        <v>0</v>
      </c>
      <c r="L288" s="21">
        <f t="shared" si="115"/>
        <v>16.666666666666668</v>
      </c>
      <c r="M288" s="21">
        <f t="shared" si="116"/>
        <v>0</v>
      </c>
      <c r="N288" s="21">
        <f t="shared" si="117"/>
        <v>0</v>
      </c>
      <c r="O288" s="21">
        <f t="shared" si="118"/>
        <v>0</v>
      </c>
      <c r="P288" s="7"/>
    </row>
    <row r="289" spans="1:16" x14ac:dyDescent="0.25">
      <c r="A289" s="166"/>
      <c r="B289" s="3" t="s">
        <v>351</v>
      </c>
      <c r="C289" s="3">
        <v>1</v>
      </c>
      <c r="E289" s="3">
        <v>0.4</v>
      </c>
      <c r="I289" s="3">
        <v>38</v>
      </c>
      <c r="J289" s="21">
        <f t="shared" si="113"/>
        <v>71.428571428571431</v>
      </c>
      <c r="K289" s="21">
        <f t="shared" si="114"/>
        <v>0</v>
      </c>
      <c r="L289" s="21">
        <f t="shared" si="115"/>
        <v>28.571428571428577</v>
      </c>
      <c r="M289" s="21">
        <f t="shared" si="116"/>
        <v>0</v>
      </c>
      <c r="N289" s="21">
        <f t="shared" si="117"/>
        <v>0</v>
      </c>
      <c r="O289" s="21">
        <f t="shared" si="118"/>
        <v>0</v>
      </c>
      <c r="P289" s="7"/>
    </row>
    <row r="290" spans="1:16" x14ac:dyDescent="0.25">
      <c r="A290" s="166"/>
      <c r="B290" s="3" t="s">
        <v>352</v>
      </c>
      <c r="C290" s="3">
        <v>1</v>
      </c>
      <c r="E290" s="3">
        <v>0.7</v>
      </c>
      <c r="I290" s="3">
        <v>39</v>
      </c>
      <c r="J290" s="21">
        <f t="shared" si="113"/>
        <v>58.82352941176471</v>
      </c>
      <c r="K290" s="21">
        <f t="shared" si="114"/>
        <v>0</v>
      </c>
      <c r="L290" s="21">
        <f t="shared" si="115"/>
        <v>41.17647058823529</v>
      </c>
      <c r="M290" s="21">
        <f t="shared" si="116"/>
        <v>0</v>
      </c>
      <c r="N290" s="21">
        <f t="shared" si="117"/>
        <v>0</v>
      </c>
      <c r="O290" s="21">
        <f t="shared" si="118"/>
        <v>0</v>
      </c>
      <c r="P290" s="7"/>
    </row>
    <row r="291" spans="1:16" x14ac:dyDescent="0.25">
      <c r="A291" s="166"/>
      <c r="B291" s="3" t="s">
        <v>353</v>
      </c>
      <c r="C291" s="3">
        <v>1</v>
      </c>
      <c r="E291" s="3">
        <v>0.8</v>
      </c>
      <c r="I291" s="3">
        <v>33</v>
      </c>
      <c r="J291" s="21">
        <f t="shared" si="113"/>
        <v>55.555555555555557</v>
      </c>
      <c r="K291" s="21">
        <f t="shared" si="114"/>
        <v>0</v>
      </c>
      <c r="L291" s="21">
        <f t="shared" si="115"/>
        <v>44.44444444444445</v>
      </c>
      <c r="M291" s="21">
        <f t="shared" si="116"/>
        <v>0</v>
      </c>
      <c r="N291" s="21">
        <f t="shared" si="117"/>
        <v>0</v>
      </c>
      <c r="O291" s="21">
        <f t="shared" si="118"/>
        <v>0</v>
      </c>
      <c r="P291" s="7"/>
    </row>
    <row r="292" spans="1:16" x14ac:dyDescent="0.25">
      <c r="A292" s="166"/>
      <c r="B292" s="3" t="s">
        <v>354</v>
      </c>
      <c r="C292" s="3">
        <v>1</v>
      </c>
      <c r="F292" s="3">
        <v>0.2</v>
      </c>
      <c r="I292" s="3">
        <v>25</v>
      </c>
      <c r="J292" s="21">
        <f t="shared" si="113"/>
        <v>83.333333333333343</v>
      </c>
      <c r="K292" s="21">
        <f t="shared" si="114"/>
        <v>0</v>
      </c>
      <c r="L292" s="21">
        <f t="shared" si="115"/>
        <v>0</v>
      </c>
      <c r="M292" s="21">
        <f t="shared" si="116"/>
        <v>16.666666666666668</v>
      </c>
      <c r="N292" s="21">
        <f t="shared" si="117"/>
        <v>0</v>
      </c>
      <c r="O292" s="21">
        <f t="shared" si="118"/>
        <v>0</v>
      </c>
      <c r="P292" s="7"/>
    </row>
    <row r="293" spans="1:16" x14ac:dyDescent="0.25">
      <c r="A293" s="166"/>
      <c r="B293" s="3" t="s">
        <v>475</v>
      </c>
      <c r="C293" s="3">
        <v>1</v>
      </c>
      <c r="F293" s="3">
        <v>0.54</v>
      </c>
      <c r="I293" s="3">
        <v>40</v>
      </c>
      <c r="J293" s="21">
        <f t="shared" si="113"/>
        <v>64.935064935064929</v>
      </c>
      <c r="K293" s="21">
        <f t="shared" si="114"/>
        <v>0</v>
      </c>
      <c r="L293" s="21">
        <f t="shared" si="115"/>
        <v>0</v>
      </c>
      <c r="M293" s="21">
        <f t="shared" si="116"/>
        <v>35.064935064935064</v>
      </c>
      <c r="N293" s="21">
        <f t="shared" si="117"/>
        <v>0</v>
      </c>
      <c r="O293" s="21">
        <f t="shared" si="118"/>
        <v>0</v>
      </c>
      <c r="P293" s="7"/>
    </row>
    <row r="294" spans="1:16" x14ac:dyDescent="0.25">
      <c r="A294" s="166"/>
      <c r="B294" s="3" t="s">
        <v>355</v>
      </c>
      <c r="C294" s="3">
        <v>1</v>
      </c>
      <c r="F294" s="3">
        <v>0.7</v>
      </c>
      <c r="I294" s="3">
        <v>34</v>
      </c>
      <c r="J294" s="21">
        <f t="shared" si="113"/>
        <v>58.82352941176471</v>
      </c>
      <c r="K294" s="21">
        <f t="shared" si="114"/>
        <v>0</v>
      </c>
      <c r="L294" s="21">
        <f t="shared" si="115"/>
        <v>0</v>
      </c>
      <c r="M294" s="21">
        <f t="shared" si="116"/>
        <v>41.17647058823529</v>
      </c>
      <c r="N294" s="21">
        <f t="shared" si="117"/>
        <v>0</v>
      </c>
      <c r="O294" s="21">
        <f t="shared" si="118"/>
        <v>0</v>
      </c>
      <c r="P294" s="7"/>
    </row>
    <row r="295" spans="1:16" x14ac:dyDescent="0.25">
      <c r="A295" s="166"/>
      <c r="B295" s="3" t="s">
        <v>356</v>
      </c>
      <c r="C295" s="3">
        <v>1</v>
      </c>
      <c r="G295" s="3">
        <v>0.1</v>
      </c>
      <c r="I295" s="3">
        <v>12</v>
      </c>
      <c r="J295" s="21">
        <f t="shared" si="113"/>
        <v>90.909090909090907</v>
      </c>
      <c r="K295" s="21">
        <f t="shared" si="114"/>
        <v>0</v>
      </c>
      <c r="L295" s="21">
        <f t="shared" si="115"/>
        <v>0</v>
      </c>
      <c r="M295" s="21">
        <f t="shared" si="116"/>
        <v>0</v>
      </c>
      <c r="N295" s="21">
        <f t="shared" si="117"/>
        <v>9.0909090909090917</v>
      </c>
      <c r="O295" s="21">
        <f t="shared" si="118"/>
        <v>0</v>
      </c>
      <c r="P295" s="7"/>
    </row>
    <row r="296" spans="1:16" x14ac:dyDescent="0.25">
      <c r="A296" s="166"/>
      <c r="B296" s="3" t="s">
        <v>357</v>
      </c>
      <c r="C296" s="3">
        <v>1</v>
      </c>
      <c r="G296" s="3">
        <v>0.2</v>
      </c>
      <c r="I296" s="3">
        <v>22</v>
      </c>
      <c r="J296" s="21">
        <f t="shared" si="113"/>
        <v>83.333333333333343</v>
      </c>
      <c r="K296" s="21">
        <f t="shared" si="114"/>
        <v>0</v>
      </c>
      <c r="L296" s="21">
        <f t="shared" si="115"/>
        <v>0</v>
      </c>
      <c r="M296" s="21">
        <f t="shared" si="116"/>
        <v>0</v>
      </c>
      <c r="N296" s="21">
        <f t="shared" si="117"/>
        <v>16.666666666666668</v>
      </c>
      <c r="O296" s="21">
        <f t="shared" si="118"/>
        <v>0</v>
      </c>
      <c r="P296" s="7"/>
    </row>
    <row r="297" spans="1:16" x14ac:dyDescent="0.25">
      <c r="A297" s="166"/>
      <c r="B297" s="3" t="s">
        <v>358</v>
      </c>
      <c r="C297" s="3">
        <v>1</v>
      </c>
      <c r="G297" s="3">
        <v>0.48</v>
      </c>
      <c r="I297" s="3">
        <v>41</v>
      </c>
      <c r="J297" s="21">
        <f t="shared" si="113"/>
        <v>67.567567567567565</v>
      </c>
      <c r="K297" s="21">
        <f t="shared" si="114"/>
        <v>0</v>
      </c>
      <c r="L297" s="21">
        <f t="shared" si="115"/>
        <v>0</v>
      </c>
      <c r="M297" s="21">
        <f t="shared" si="116"/>
        <v>0</v>
      </c>
      <c r="N297" s="21">
        <f t="shared" si="117"/>
        <v>32.432432432432435</v>
      </c>
      <c r="O297" s="21">
        <f t="shared" si="118"/>
        <v>0</v>
      </c>
      <c r="P297" s="7"/>
    </row>
    <row r="298" spans="1:16" x14ac:dyDescent="0.25">
      <c r="A298" s="166"/>
      <c r="B298" s="3" t="s">
        <v>359</v>
      </c>
      <c r="C298" s="3">
        <v>1</v>
      </c>
      <c r="G298" s="3">
        <v>0.54</v>
      </c>
      <c r="I298" s="3">
        <v>39</v>
      </c>
      <c r="J298" s="21">
        <f t="shared" si="113"/>
        <v>64.935064935064929</v>
      </c>
      <c r="K298" s="21">
        <f t="shared" si="114"/>
        <v>0</v>
      </c>
      <c r="L298" s="21">
        <f t="shared" si="115"/>
        <v>0</v>
      </c>
      <c r="M298" s="21">
        <f t="shared" si="116"/>
        <v>0</v>
      </c>
      <c r="N298" s="21">
        <f t="shared" si="117"/>
        <v>35.064935064935064</v>
      </c>
      <c r="O298" s="21">
        <f t="shared" si="118"/>
        <v>0</v>
      </c>
      <c r="P298" s="7"/>
    </row>
    <row r="299" spans="1:16" x14ac:dyDescent="0.25">
      <c r="A299" s="166"/>
      <c r="B299" s="3" t="s">
        <v>360</v>
      </c>
      <c r="C299" s="3">
        <v>1</v>
      </c>
      <c r="G299" s="3">
        <v>0.7</v>
      </c>
      <c r="I299" s="3">
        <v>34</v>
      </c>
      <c r="J299" s="21">
        <f t="shared" si="113"/>
        <v>58.82352941176471</v>
      </c>
      <c r="K299" s="21">
        <f t="shared" si="114"/>
        <v>0</v>
      </c>
      <c r="L299" s="21">
        <f t="shared" si="115"/>
        <v>0</v>
      </c>
      <c r="M299" s="21">
        <f t="shared" si="116"/>
        <v>0</v>
      </c>
      <c r="N299" s="21">
        <f t="shared" si="117"/>
        <v>41.17647058823529</v>
      </c>
      <c r="O299" s="21">
        <f t="shared" si="118"/>
        <v>0</v>
      </c>
      <c r="P299" s="7"/>
    </row>
    <row r="300" spans="1:16" x14ac:dyDescent="0.25">
      <c r="A300" s="166"/>
      <c r="B300" s="3" t="s">
        <v>361</v>
      </c>
      <c r="C300" s="3">
        <v>1</v>
      </c>
      <c r="G300" s="3">
        <v>0.8</v>
      </c>
      <c r="I300" s="3">
        <v>30</v>
      </c>
      <c r="J300" s="21">
        <f t="shared" si="113"/>
        <v>55.555555555555557</v>
      </c>
      <c r="K300" s="21">
        <f t="shared" si="114"/>
        <v>0</v>
      </c>
      <c r="L300" s="21">
        <f t="shared" si="115"/>
        <v>0</v>
      </c>
      <c r="M300" s="21">
        <f t="shared" si="116"/>
        <v>0</v>
      </c>
      <c r="N300" s="21">
        <f t="shared" si="117"/>
        <v>44.44444444444445</v>
      </c>
      <c r="O300" s="21">
        <f t="shared" si="118"/>
        <v>0</v>
      </c>
      <c r="P300" s="7"/>
    </row>
    <row r="301" spans="1:16" x14ac:dyDescent="0.25">
      <c r="A301" s="166"/>
      <c r="B301" s="3" t="s">
        <v>362</v>
      </c>
      <c r="C301" s="3">
        <v>1</v>
      </c>
      <c r="H301" s="3">
        <v>0.03</v>
      </c>
      <c r="I301" s="3">
        <v>5</v>
      </c>
      <c r="J301" s="21">
        <f t="shared" si="113"/>
        <v>97.087378640776706</v>
      </c>
      <c r="K301" s="21">
        <f t="shared" si="114"/>
        <v>0</v>
      </c>
      <c r="L301" s="21">
        <f t="shared" si="115"/>
        <v>0</v>
      </c>
      <c r="M301" s="21">
        <f t="shared" si="116"/>
        <v>0</v>
      </c>
      <c r="N301" s="21">
        <f t="shared" si="117"/>
        <v>0</v>
      </c>
      <c r="O301" s="21">
        <f t="shared" si="118"/>
        <v>2.9126213592233006</v>
      </c>
      <c r="P301" s="7"/>
    </row>
    <row r="302" spans="1:16" x14ac:dyDescent="0.25">
      <c r="A302" s="166"/>
      <c r="B302" s="3" t="s">
        <v>363</v>
      </c>
      <c r="C302" s="3">
        <v>1</v>
      </c>
      <c r="H302" s="3">
        <v>0.1</v>
      </c>
      <c r="I302" s="3">
        <v>12</v>
      </c>
      <c r="J302" s="21">
        <f t="shared" si="113"/>
        <v>90.909090909090907</v>
      </c>
      <c r="K302" s="21">
        <f t="shared" si="114"/>
        <v>0</v>
      </c>
      <c r="L302" s="21">
        <f t="shared" si="115"/>
        <v>0</v>
      </c>
      <c r="M302" s="21">
        <f t="shared" si="116"/>
        <v>0</v>
      </c>
      <c r="N302" s="21">
        <f t="shared" si="117"/>
        <v>0</v>
      </c>
      <c r="O302" s="21">
        <f t="shared" si="118"/>
        <v>9.0909090909090917</v>
      </c>
      <c r="P302" s="7"/>
    </row>
    <row r="303" spans="1:16" x14ac:dyDescent="0.25">
      <c r="A303" s="166"/>
      <c r="B303" s="3" t="s">
        <v>364</v>
      </c>
      <c r="C303" s="3">
        <v>1</v>
      </c>
      <c r="H303" s="3">
        <v>0.2</v>
      </c>
      <c r="I303" s="3">
        <v>23</v>
      </c>
      <c r="J303" s="21">
        <f t="shared" si="113"/>
        <v>83.333333333333343</v>
      </c>
      <c r="K303" s="21">
        <f t="shared" si="114"/>
        <v>0</v>
      </c>
      <c r="L303" s="21">
        <f t="shared" si="115"/>
        <v>0</v>
      </c>
      <c r="M303" s="21">
        <f t="shared" si="116"/>
        <v>0</v>
      </c>
      <c r="N303" s="21">
        <f t="shared" si="117"/>
        <v>0</v>
      </c>
      <c r="O303" s="21">
        <f t="shared" si="118"/>
        <v>16.666666666666668</v>
      </c>
      <c r="P303" s="7"/>
    </row>
    <row r="304" spans="1:16" x14ac:dyDescent="0.25">
      <c r="A304" s="166"/>
      <c r="B304" s="3" t="s">
        <v>456</v>
      </c>
      <c r="C304" s="3">
        <v>1</v>
      </c>
      <c r="H304" s="3">
        <v>0.32</v>
      </c>
      <c r="I304" s="3">
        <v>32</v>
      </c>
      <c r="J304" s="21">
        <f t="shared" si="113"/>
        <v>75.757575757575751</v>
      </c>
      <c r="K304" s="21">
        <f t="shared" si="114"/>
        <v>0</v>
      </c>
      <c r="L304" s="21">
        <f t="shared" si="115"/>
        <v>0</v>
      </c>
      <c r="M304" s="21">
        <f t="shared" si="116"/>
        <v>0</v>
      </c>
      <c r="N304" s="21">
        <f t="shared" si="117"/>
        <v>0</v>
      </c>
      <c r="O304" s="21">
        <f t="shared" si="118"/>
        <v>24.242424242424242</v>
      </c>
      <c r="P304" s="7"/>
    </row>
    <row r="305" spans="1:16" x14ac:dyDescent="0.25">
      <c r="A305" s="166"/>
      <c r="B305" s="3" t="s">
        <v>365</v>
      </c>
      <c r="C305" s="3">
        <v>1</v>
      </c>
      <c r="H305" s="3">
        <v>0.4</v>
      </c>
      <c r="I305" s="3">
        <v>39</v>
      </c>
      <c r="J305" s="21">
        <f t="shared" si="113"/>
        <v>71.428571428571431</v>
      </c>
      <c r="K305" s="21">
        <f t="shared" si="114"/>
        <v>0</v>
      </c>
      <c r="L305" s="21">
        <f t="shared" si="115"/>
        <v>0</v>
      </c>
      <c r="M305" s="21">
        <f t="shared" si="116"/>
        <v>0</v>
      </c>
      <c r="N305" s="21">
        <f t="shared" si="117"/>
        <v>0</v>
      </c>
      <c r="O305" s="21">
        <f t="shared" si="118"/>
        <v>28.571428571428577</v>
      </c>
      <c r="P305" s="7"/>
    </row>
    <row r="306" spans="1:16" x14ac:dyDescent="0.25">
      <c r="A306" s="166"/>
      <c r="B306" s="3" t="s">
        <v>366</v>
      </c>
      <c r="C306" s="3">
        <v>1</v>
      </c>
      <c r="H306" s="3">
        <v>0.54</v>
      </c>
      <c r="I306" s="3">
        <v>41</v>
      </c>
      <c r="J306" s="21">
        <f t="shared" si="113"/>
        <v>64.935064935064929</v>
      </c>
      <c r="K306" s="21">
        <f t="shared" si="114"/>
        <v>0</v>
      </c>
      <c r="L306" s="21">
        <f t="shared" si="115"/>
        <v>0</v>
      </c>
      <c r="M306" s="21">
        <f t="shared" si="116"/>
        <v>0</v>
      </c>
      <c r="N306" s="21">
        <f t="shared" si="117"/>
        <v>0</v>
      </c>
      <c r="O306" s="21">
        <f t="shared" si="118"/>
        <v>35.064935064935064</v>
      </c>
      <c r="P306" s="7"/>
    </row>
    <row r="307" spans="1:16" x14ac:dyDescent="0.25">
      <c r="A307" s="166"/>
      <c r="B307" s="3" t="s">
        <v>457</v>
      </c>
      <c r="C307" s="3">
        <v>1</v>
      </c>
      <c r="H307" s="3">
        <v>0.6</v>
      </c>
      <c r="I307" s="3">
        <v>40</v>
      </c>
      <c r="J307" s="21">
        <f t="shared" si="113"/>
        <v>62.5</v>
      </c>
      <c r="K307" s="21">
        <f t="shared" si="114"/>
        <v>0</v>
      </c>
      <c r="L307" s="21">
        <f t="shared" si="115"/>
        <v>0</v>
      </c>
      <c r="M307" s="21">
        <f t="shared" si="116"/>
        <v>0</v>
      </c>
      <c r="N307" s="21">
        <f t="shared" si="117"/>
        <v>0</v>
      </c>
      <c r="O307" s="21">
        <f t="shared" si="118"/>
        <v>37.499999999999993</v>
      </c>
      <c r="P307" s="7"/>
    </row>
    <row r="308" spans="1:16" x14ac:dyDescent="0.25">
      <c r="A308" s="166"/>
      <c r="B308" s="3" t="s">
        <v>367</v>
      </c>
      <c r="C308" s="3">
        <v>1</v>
      </c>
      <c r="H308" s="3">
        <v>0.7</v>
      </c>
      <c r="I308" s="3">
        <v>36</v>
      </c>
      <c r="J308" s="21">
        <f t="shared" si="113"/>
        <v>58.82352941176471</v>
      </c>
      <c r="K308" s="21">
        <f t="shared" si="114"/>
        <v>0</v>
      </c>
      <c r="L308" s="21">
        <f t="shared" si="115"/>
        <v>0</v>
      </c>
      <c r="M308" s="21">
        <f t="shared" si="116"/>
        <v>0</v>
      </c>
      <c r="N308" s="21">
        <f t="shared" si="117"/>
        <v>0</v>
      </c>
      <c r="O308" s="21">
        <f t="shared" si="118"/>
        <v>41.17647058823529</v>
      </c>
      <c r="P308" s="7"/>
    </row>
    <row r="309" spans="1:16" x14ac:dyDescent="0.25">
      <c r="A309" s="166"/>
      <c r="B309" s="3" t="s">
        <v>368</v>
      </c>
      <c r="C309" s="3">
        <v>1</v>
      </c>
      <c r="H309" s="3">
        <v>0.8</v>
      </c>
      <c r="I309" s="3">
        <v>35</v>
      </c>
      <c r="J309" s="21">
        <f t="shared" si="113"/>
        <v>55.555555555555557</v>
      </c>
      <c r="K309" s="21">
        <f t="shared" si="114"/>
        <v>0</v>
      </c>
      <c r="L309" s="21">
        <f t="shared" si="115"/>
        <v>0</v>
      </c>
      <c r="M309" s="21">
        <f t="shared" si="116"/>
        <v>0</v>
      </c>
      <c r="N309" s="21">
        <f t="shared" si="117"/>
        <v>0</v>
      </c>
      <c r="O309" s="21">
        <f t="shared" si="118"/>
        <v>44.44444444444445</v>
      </c>
      <c r="P309" s="7"/>
    </row>
    <row r="310" spans="1:16" x14ac:dyDescent="0.25">
      <c r="A310" s="166"/>
      <c r="B310" s="3" t="s">
        <v>369</v>
      </c>
      <c r="C310" s="3">
        <v>1</v>
      </c>
      <c r="H310" s="3">
        <v>0.9</v>
      </c>
      <c r="I310" s="3">
        <v>33</v>
      </c>
      <c r="J310" s="21">
        <f t="shared" si="113"/>
        <v>52.631578947368418</v>
      </c>
      <c r="K310" s="21">
        <f t="shared" si="114"/>
        <v>0</v>
      </c>
      <c r="L310" s="21">
        <f t="shared" si="115"/>
        <v>0</v>
      </c>
      <c r="M310" s="21">
        <f t="shared" si="116"/>
        <v>0</v>
      </c>
      <c r="N310" s="21">
        <f t="shared" si="117"/>
        <v>0</v>
      </c>
      <c r="O310" s="21">
        <f t="shared" si="118"/>
        <v>47.368421052631582</v>
      </c>
      <c r="P310" s="7"/>
    </row>
    <row r="311" spans="1:16" x14ac:dyDescent="0.25">
      <c r="A311" s="166"/>
      <c r="B311" s="3" t="s">
        <v>370</v>
      </c>
      <c r="C311" s="3">
        <v>1</v>
      </c>
      <c r="H311" s="3">
        <v>1.1000000000000001</v>
      </c>
      <c r="I311" s="3">
        <v>28</v>
      </c>
      <c r="J311" s="21">
        <f t="shared" si="113"/>
        <v>47.619047619047613</v>
      </c>
      <c r="K311" s="21">
        <f t="shared" si="114"/>
        <v>0</v>
      </c>
      <c r="L311" s="21">
        <f t="shared" si="115"/>
        <v>0</v>
      </c>
      <c r="M311" s="21">
        <f t="shared" si="116"/>
        <v>0</v>
      </c>
      <c r="N311" s="21">
        <f t="shared" si="117"/>
        <v>0</v>
      </c>
      <c r="O311" s="21">
        <f t="shared" si="118"/>
        <v>52.380952380952387</v>
      </c>
      <c r="P311" s="7"/>
    </row>
    <row r="312" spans="1:16" x14ac:dyDescent="0.25">
      <c r="A312" s="167"/>
      <c r="B312" s="8" t="s">
        <v>458</v>
      </c>
      <c r="C312" s="8">
        <v>1</v>
      </c>
      <c r="D312" s="8"/>
      <c r="E312" s="8"/>
      <c r="F312" s="8"/>
      <c r="G312" s="8"/>
      <c r="H312" s="8">
        <v>1.4</v>
      </c>
      <c r="I312" s="8">
        <v>30</v>
      </c>
      <c r="J312" s="22">
        <f t="shared" si="113"/>
        <v>41.666666666666671</v>
      </c>
      <c r="K312" s="22">
        <f t="shared" si="114"/>
        <v>0</v>
      </c>
      <c r="L312" s="22">
        <f t="shared" si="115"/>
        <v>0</v>
      </c>
      <c r="M312" s="22">
        <f t="shared" si="116"/>
        <v>0</v>
      </c>
      <c r="N312" s="22">
        <f t="shared" si="117"/>
        <v>0</v>
      </c>
      <c r="O312" s="22">
        <f t="shared" si="118"/>
        <v>58.333333333333336</v>
      </c>
      <c r="P312" s="10"/>
    </row>
    <row r="314" spans="1:16" x14ac:dyDescent="0.25">
      <c r="A314" s="11"/>
      <c r="B314" s="5"/>
      <c r="C314" s="5" t="s">
        <v>461</v>
      </c>
      <c r="D314" s="5" t="s">
        <v>547</v>
      </c>
      <c r="E314" s="6"/>
    </row>
    <row r="315" spans="1:16" x14ac:dyDescent="0.25">
      <c r="A315" s="166" t="s">
        <v>462</v>
      </c>
      <c r="B315" s="3">
        <v>1</v>
      </c>
      <c r="C315" s="3">
        <v>1.05</v>
      </c>
      <c r="D315" s="21">
        <f>C315/(1+C315)*100</f>
        <v>51.219512195121951</v>
      </c>
      <c r="E315" s="7"/>
    </row>
    <row r="316" spans="1:16" x14ac:dyDescent="0.25">
      <c r="A316" s="166"/>
      <c r="B316" s="3">
        <v>2</v>
      </c>
      <c r="C316" s="3">
        <v>0.95</v>
      </c>
      <c r="D316" s="21">
        <f t="shared" ref="D316:D332" si="119">C316/(1+C316)*100</f>
        <v>48.717948717948715</v>
      </c>
      <c r="E316" s="7"/>
    </row>
    <row r="317" spans="1:16" x14ac:dyDescent="0.25">
      <c r="A317" s="166"/>
      <c r="B317" s="3">
        <v>3</v>
      </c>
      <c r="C317" s="3">
        <v>0.92</v>
      </c>
      <c r="D317" s="21">
        <f t="shared" si="119"/>
        <v>47.916666666666671</v>
      </c>
      <c r="E317" s="7"/>
    </row>
    <row r="318" spans="1:16" x14ac:dyDescent="0.25">
      <c r="A318" s="166"/>
      <c r="B318" s="3">
        <v>4</v>
      </c>
      <c r="C318" s="3">
        <v>1.1299999999999999</v>
      </c>
      <c r="D318" s="21">
        <f t="shared" si="119"/>
        <v>53.051643192488264</v>
      </c>
      <c r="E318" s="7"/>
    </row>
    <row r="319" spans="1:16" x14ac:dyDescent="0.25">
      <c r="A319" s="166"/>
      <c r="B319" s="3">
        <v>5</v>
      </c>
      <c r="C319" s="3">
        <v>0.92</v>
      </c>
      <c r="D319" s="21">
        <f t="shared" si="119"/>
        <v>47.916666666666671</v>
      </c>
      <c r="E319" s="7"/>
    </row>
    <row r="320" spans="1:16" x14ac:dyDescent="0.25">
      <c r="A320" s="166"/>
      <c r="B320" s="3">
        <v>6</v>
      </c>
      <c r="C320" s="3">
        <v>0.98</v>
      </c>
      <c r="D320" s="21">
        <f t="shared" si="119"/>
        <v>49.494949494949495</v>
      </c>
      <c r="E320" s="7"/>
    </row>
    <row r="321" spans="1:12" x14ac:dyDescent="0.25">
      <c r="A321" s="166"/>
      <c r="B321" s="3">
        <v>7</v>
      </c>
      <c r="C321" s="3">
        <v>0.72</v>
      </c>
      <c r="D321" s="21">
        <f t="shared" si="119"/>
        <v>41.860465116279066</v>
      </c>
      <c r="E321" s="7"/>
    </row>
    <row r="322" spans="1:12" x14ac:dyDescent="0.25">
      <c r="A322" s="166"/>
      <c r="B322" s="3">
        <v>8</v>
      </c>
      <c r="C322" s="3">
        <v>0.9</v>
      </c>
      <c r="D322" s="21">
        <f t="shared" si="119"/>
        <v>47.368421052631582</v>
      </c>
      <c r="E322" s="7"/>
    </row>
    <row r="323" spans="1:12" x14ac:dyDescent="0.25">
      <c r="A323" s="166"/>
      <c r="B323" s="3">
        <v>9</v>
      </c>
      <c r="C323" s="3">
        <v>0.93</v>
      </c>
      <c r="D323" s="21">
        <f t="shared" si="119"/>
        <v>48.186528497409327</v>
      </c>
      <c r="E323" s="7"/>
    </row>
    <row r="324" spans="1:12" x14ac:dyDescent="0.25">
      <c r="A324" s="166"/>
      <c r="B324" s="3">
        <v>10</v>
      </c>
      <c r="C324" s="3">
        <v>1.1000000000000001</v>
      </c>
      <c r="D324" s="21">
        <f t="shared" si="119"/>
        <v>52.380952380952387</v>
      </c>
      <c r="E324" s="7"/>
    </row>
    <row r="325" spans="1:12" x14ac:dyDescent="0.25">
      <c r="A325" s="166"/>
      <c r="B325" s="3">
        <v>11</v>
      </c>
      <c r="C325" s="3">
        <v>1.42</v>
      </c>
      <c r="D325" s="21">
        <f t="shared" si="119"/>
        <v>58.677685950413213</v>
      </c>
      <c r="E325" s="7"/>
    </row>
    <row r="326" spans="1:12" x14ac:dyDescent="0.25">
      <c r="A326" s="166"/>
      <c r="B326" s="3">
        <v>12</v>
      </c>
      <c r="C326" s="3">
        <v>0.71</v>
      </c>
      <c r="D326" s="21">
        <f t="shared" si="119"/>
        <v>41.520467836257311</v>
      </c>
      <c r="E326" s="7"/>
    </row>
    <row r="327" spans="1:12" x14ac:dyDescent="0.25">
      <c r="A327" s="166"/>
      <c r="B327" s="3">
        <v>13</v>
      </c>
      <c r="C327" s="3">
        <v>0.82</v>
      </c>
      <c r="D327" s="21">
        <f t="shared" si="119"/>
        <v>45.054945054945058</v>
      </c>
      <c r="E327" s="7"/>
    </row>
    <row r="328" spans="1:12" x14ac:dyDescent="0.25">
      <c r="A328" s="166"/>
      <c r="B328" s="3">
        <v>14</v>
      </c>
      <c r="C328" s="3">
        <v>0.86</v>
      </c>
      <c r="D328" s="21">
        <f t="shared" si="119"/>
        <v>46.236559139784951</v>
      </c>
      <c r="E328" s="7"/>
    </row>
    <row r="329" spans="1:12" x14ac:dyDescent="0.25">
      <c r="A329" s="166"/>
      <c r="B329" s="3">
        <v>15</v>
      </c>
      <c r="C329" s="3">
        <v>0.72</v>
      </c>
      <c r="D329" s="21">
        <f t="shared" si="119"/>
        <v>41.860465116279066</v>
      </c>
      <c r="E329" s="7"/>
    </row>
    <row r="330" spans="1:12" x14ac:dyDescent="0.25">
      <c r="A330" s="166"/>
      <c r="B330" s="3">
        <v>16</v>
      </c>
      <c r="C330" s="3">
        <v>0.47</v>
      </c>
      <c r="D330" s="21">
        <f t="shared" si="119"/>
        <v>31.972789115646254</v>
      </c>
      <c r="E330" s="7"/>
    </row>
    <row r="331" spans="1:12" x14ac:dyDescent="0.25">
      <c r="A331" s="166"/>
      <c r="B331" s="3">
        <v>17</v>
      </c>
      <c r="C331" s="3">
        <v>0.52</v>
      </c>
      <c r="D331" s="21">
        <f t="shared" si="119"/>
        <v>34.210526315789473</v>
      </c>
      <c r="E331" s="7"/>
    </row>
    <row r="332" spans="1:12" x14ac:dyDescent="0.25">
      <c r="A332" s="167"/>
      <c r="B332" s="8">
        <v>18</v>
      </c>
      <c r="C332" s="8">
        <v>0.25</v>
      </c>
      <c r="D332" s="22">
        <f t="shared" si="119"/>
        <v>20</v>
      </c>
      <c r="E332" s="10"/>
    </row>
    <row r="334" spans="1:12" x14ac:dyDescent="0.25">
      <c r="A334" s="11"/>
      <c r="B334" s="5"/>
      <c r="C334" s="5" t="s">
        <v>205</v>
      </c>
      <c r="D334" s="5" t="s">
        <v>211</v>
      </c>
      <c r="E334" s="5" t="s">
        <v>467</v>
      </c>
      <c r="F334" s="5"/>
      <c r="G334" s="5" t="s">
        <v>211</v>
      </c>
      <c r="H334" s="5" t="s">
        <v>467</v>
      </c>
      <c r="I334" s="5"/>
      <c r="J334" s="5" t="s">
        <v>205</v>
      </c>
      <c r="K334" s="5" t="s">
        <v>546</v>
      </c>
      <c r="L334" s="5" t="s">
        <v>547</v>
      </c>
    </row>
    <row r="335" spans="1:12" x14ac:dyDescent="0.25">
      <c r="A335" s="166" t="s">
        <v>468</v>
      </c>
      <c r="B335" s="3" t="s">
        <v>463</v>
      </c>
      <c r="C335" s="3">
        <v>0.16700000000000001</v>
      </c>
      <c r="D335" s="3">
        <v>1</v>
      </c>
      <c r="E335" s="3">
        <f>C335</f>
        <v>0.16700000000000001</v>
      </c>
      <c r="G335" s="21">
        <f>D335/($D335+$E335)*100</f>
        <v>85.689802913453292</v>
      </c>
      <c r="H335" s="21">
        <f>E335/($D335+$E335)*100</f>
        <v>14.310197086546703</v>
      </c>
      <c r="J335" s="26">
        <v>0.20568</v>
      </c>
      <c r="K335" s="26">
        <v>0.16164999999999999</v>
      </c>
      <c r="L335" s="30">
        <f>K335*100</f>
        <v>16.164999999999999</v>
      </c>
    </row>
    <row r="336" spans="1:12" x14ac:dyDescent="0.25">
      <c r="A336" s="166"/>
      <c r="C336" s="3">
        <v>0.33400000000000002</v>
      </c>
      <c r="D336" s="3">
        <v>1</v>
      </c>
      <c r="E336" s="3">
        <f t="shared" ref="E336:E359" si="120">C336</f>
        <v>0.33400000000000002</v>
      </c>
      <c r="G336" s="21">
        <f t="shared" ref="G336:G359" si="121">D336/($D336+$E336)*100</f>
        <v>74.962518740629676</v>
      </c>
      <c r="H336" s="21">
        <f t="shared" ref="H336:H359" si="122">E336/($D336+$E336)*100</f>
        <v>25.037481259370313</v>
      </c>
      <c r="J336" s="26">
        <v>0.33705000000000002</v>
      </c>
      <c r="K336" s="26">
        <v>0.31691999999999998</v>
      </c>
      <c r="L336" s="30">
        <f t="shared" ref="L336:L359" si="123">K336*100</f>
        <v>31.691999999999997</v>
      </c>
    </row>
    <row r="337" spans="1:12" x14ac:dyDescent="0.25">
      <c r="A337" s="166"/>
      <c r="C337" s="3">
        <v>0.5</v>
      </c>
      <c r="D337" s="3">
        <v>1</v>
      </c>
      <c r="E337" s="3">
        <f t="shared" si="120"/>
        <v>0.5</v>
      </c>
      <c r="G337" s="21">
        <f t="shared" si="121"/>
        <v>66.666666666666657</v>
      </c>
      <c r="H337" s="21">
        <f t="shared" si="122"/>
        <v>33.333333333333329</v>
      </c>
      <c r="J337" s="26">
        <v>0.50271999999999994</v>
      </c>
      <c r="K337" s="26">
        <v>0.38934000000000002</v>
      </c>
      <c r="L337" s="30">
        <f t="shared" si="123"/>
        <v>38.934000000000005</v>
      </c>
    </row>
    <row r="338" spans="1:12" x14ac:dyDescent="0.25">
      <c r="A338" s="166"/>
      <c r="C338" s="3">
        <v>0.66700000000000004</v>
      </c>
      <c r="D338" s="3">
        <v>1</v>
      </c>
      <c r="E338" s="3">
        <f t="shared" si="120"/>
        <v>0.66700000000000004</v>
      </c>
      <c r="G338" s="21">
        <f t="shared" si="121"/>
        <v>59.988002399520092</v>
      </c>
      <c r="H338" s="21">
        <f t="shared" si="122"/>
        <v>40.011997600479901</v>
      </c>
      <c r="J338" s="26">
        <v>0.66635</v>
      </c>
      <c r="K338" s="26">
        <v>0.44830999999999999</v>
      </c>
      <c r="L338" s="30">
        <f t="shared" si="123"/>
        <v>44.830999999999996</v>
      </c>
    </row>
    <row r="339" spans="1:12" x14ac:dyDescent="0.25">
      <c r="A339" s="166"/>
      <c r="C339" s="3">
        <v>0.81799999999999995</v>
      </c>
      <c r="D339" s="3">
        <v>1</v>
      </c>
      <c r="E339" s="3">
        <f t="shared" si="120"/>
        <v>0.81799999999999995</v>
      </c>
      <c r="G339" s="21">
        <f t="shared" si="121"/>
        <v>55.005500550055011</v>
      </c>
      <c r="H339" s="21">
        <f t="shared" si="122"/>
        <v>44.994499449944989</v>
      </c>
      <c r="J339" s="26">
        <v>0.82038</v>
      </c>
      <c r="K339" s="26">
        <v>0.39977000000000001</v>
      </c>
      <c r="L339" s="30">
        <f t="shared" si="123"/>
        <v>39.977000000000004</v>
      </c>
    </row>
    <row r="340" spans="1:12" x14ac:dyDescent="0.25">
      <c r="A340" s="166"/>
      <c r="B340" s="3" t="s">
        <v>464</v>
      </c>
      <c r="C340" s="3">
        <v>0.16700000000000001</v>
      </c>
      <c r="D340" s="3">
        <v>1</v>
      </c>
      <c r="E340" s="3">
        <f t="shared" si="120"/>
        <v>0.16700000000000001</v>
      </c>
      <c r="G340" s="21">
        <f t="shared" si="121"/>
        <v>85.689802913453292</v>
      </c>
      <c r="H340" s="21">
        <f t="shared" si="122"/>
        <v>14.310197086546703</v>
      </c>
      <c r="J340" s="26">
        <v>0.20365</v>
      </c>
      <c r="K340" s="26">
        <v>0.15437000000000001</v>
      </c>
      <c r="L340" s="30">
        <f t="shared" si="123"/>
        <v>15.437000000000001</v>
      </c>
    </row>
    <row r="341" spans="1:12" x14ac:dyDescent="0.25">
      <c r="A341" s="166"/>
      <c r="C341" s="3">
        <v>0.33400000000000002</v>
      </c>
      <c r="D341" s="3">
        <v>1</v>
      </c>
      <c r="E341" s="3">
        <f t="shared" si="120"/>
        <v>0.33400000000000002</v>
      </c>
      <c r="G341" s="21">
        <f t="shared" si="121"/>
        <v>74.962518740629676</v>
      </c>
      <c r="H341" s="21">
        <f t="shared" si="122"/>
        <v>25.037481259370313</v>
      </c>
      <c r="J341" s="26">
        <v>0.33879999999999999</v>
      </c>
      <c r="K341" s="26">
        <v>0.29209000000000002</v>
      </c>
      <c r="L341" s="30">
        <f t="shared" si="123"/>
        <v>29.209000000000003</v>
      </c>
    </row>
    <row r="342" spans="1:12" x14ac:dyDescent="0.25">
      <c r="A342" s="166"/>
      <c r="C342" s="3">
        <v>0.5</v>
      </c>
      <c r="D342" s="3">
        <v>1</v>
      </c>
      <c r="E342" s="3">
        <f t="shared" si="120"/>
        <v>0.5</v>
      </c>
      <c r="G342" s="21">
        <f t="shared" si="121"/>
        <v>66.666666666666657</v>
      </c>
      <c r="H342" s="21">
        <f t="shared" si="122"/>
        <v>33.333333333333329</v>
      </c>
      <c r="J342" s="26">
        <v>0.50446000000000002</v>
      </c>
      <c r="K342" s="26">
        <v>0.377</v>
      </c>
      <c r="L342" s="30">
        <f t="shared" si="123"/>
        <v>37.700000000000003</v>
      </c>
    </row>
    <row r="343" spans="1:12" x14ac:dyDescent="0.25">
      <c r="A343" s="166"/>
      <c r="C343" s="3">
        <v>0.66700000000000004</v>
      </c>
      <c r="D343" s="3">
        <v>1</v>
      </c>
      <c r="E343" s="3">
        <f t="shared" si="120"/>
        <v>0.66700000000000004</v>
      </c>
      <c r="G343" s="21">
        <f t="shared" si="121"/>
        <v>59.988002399520092</v>
      </c>
      <c r="H343" s="21">
        <f t="shared" si="122"/>
        <v>40.011997600479901</v>
      </c>
      <c r="J343" s="26">
        <v>0.66808999999999996</v>
      </c>
      <c r="K343" s="26">
        <v>0.38412000000000002</v>
      </c>
      <c r="L343" s="30">
        <f t="shared" si="123"/>
        <v>38.411999999999999</v>
      </c>
    </row>
    <row r="344" spans="1:12" x14ac:dyDescent="0.25">
      <c r="A344" s="166"/>
      <c r="C344" s="3">
        <v>0.81799999999999995</v>
      </c>
      <c r="D344" s="3">
        <v>1</v>
      </c>
      <c r="E344" s="3">
        <f t="shared" si="120"/>
        <v>0.81799999999999995</v>
      </c>
      <c r="G344" s="21">
        <f t="shared" si="121"/>
        <v>55.005500550055011</v>
      </c>
      <c r="H344" s="21">
        <f t="shared" si="122"/>
        <v>44.994499449944989</v>
      </c>
      <c r="J344" s="26">
        <v>0.81864000000000003</v>
      </c>
      <c r="K344" s="26">
        <v>0.33653</v>
      </c>
      <c r="L344" s="30">
        <f t="shared" si="123"/>
        <v>33.652999999999999</v>
      </c>
    </row>
    <row r="345" spans="1:12" x14ac:dyDescent="0.25">
      <c r="A345" s="166"/>
      <c r="B345" s="3" t="s">
        <v>202</v>
      </c>
      <c r="C345" s="3">
        <v>0.16700000000000001</v>
      </c>
      <c r="D345" s="3">
        <v>1</v>
      </c>
      <c r="E345" s="3">
        <f t="shared" si="120"/>
        <v>0.16700000000000001</v>
      </c>
      <c r="G345" s="21">
        <f t="shared" si="121"/>
        <v>85.689802913453292</v>
      </c>
      <c r="H345" s="21">
        <f t="shared" si="122"/>
        <v>14.310197086546703</v>
      </c>
      <c r="J345" s="26">
        <v>0.20568</v>
      </c>
      <c r="K345" s="26">
        <v>0.15548000000000001</v>
      </c>
      <c r="L345" s="30">
        <f t="shared" si="123"/>
        <v>15.548</v>
      </c>
    </row>
    <row r="346" spans="1:12" x14ac:dyDescent="0.25">
      <c r="A346" s="166"/>
      <c r="C346" s="3">
        <v>0.33400000000000002</v>
      </c>
      <c r="D346" s="3">
        <v>1</v>
      </c>
      <c r="E346" s="3">
        <f t="shared" si="120"/>
        <v>0.33400000000000002</v>
      </c>
      <c r="G346" s="21">
        <f t="shared" si="121"/>
        <v>74.962518740629676</v>
      </c>
      <c r="H346" s="21">
        <f t="shared" si="122"/>
        <v>25.037481259370313</v>
      </c>
      <c r="J346" s="26">
        <v>0.33501999999999998</v>
      </c>
      <c r="K346" s="26">
        <v>0.28688000000000002</v>
      </c>
      <c r="L346" s="30">
        <f t="shared" si="123"/>
        <v>28.688000000000002</v>
      </c>
    </row>
    <row r="347" spans="1:12" x14ac:dyDescent="0.25">
      <c r="A347" s="166"/>
      <c r="C347" s="3">
        <v>0.5</v>
      </c>
      <c r="D347" s="3">
        <v>1</v>
      </c>
      <c r="E347" s="3">
        <f t="shared" si="120"/>
        <v>0.5</v>
      </c>
      <c r="G347" s="21">
        <f t="shared" si="121"/>
        <v>66.666666666666657</v>
      </c>
      <c r="H347" s="21">
        <f t="shared" si="122"/>
        <v>33.333333333333329</v>
      </c>
      <c r="J347" s="26">
        <v>0.50271999999999994</v>
      </c>
      <c r="K347" s="26">
        <v>0.33857999999999999</v>
      </c>
      <c r="L347" s="30">
        <f t="shared" si="123"/>
        <v>33.857999999999997</v>
      </c>
    </row>
    <row r="348" spans="1:12" x14ac:dyDescent="0.25">
      <c r="A348" s="166"/>
      <c r="C348" s="3">
        <v>0.66700000000000004</v>
      </c>
      <c r="D348" s="3">
        <v>1</v>
      </c>
      <c r="E348" s="3">
        <f t="shared" si="120"/>
        <v>0.66700000000000004</v>
      </c>
      <c r="G348" s="21">
        <f t="shared" si="121"/>
        <v>59.988002399520092</v>
      </c>
      <c r="H348" s="21">
        <f t="shared" si="122"/>
        <v>40.011997600479901</v>
      </c>
      <c r="J348" s="26">
        <v>0.66635</v>
      </c>
      <c r="K348" s="26">
        <v>0.31786999999999999</v>
      </c>
      <c r="L348" s="30">
        <f t="shared" si="123"/>
        <v>31.786999999999999</v>
      </c>
    </row>
    <row r="349" spans="1:12" x14ac:dyDescent="0.25">
      <c r="A349" s="166"/>
      <c r="C349" s="3">
        <v>0.81799999999999995</v>
      </c>
      <c r="D349" s="3">
        <v>1</v>
      </c>
      <c r="E349" s="3">
        <f t="shared" si="120"/>
        <v>0.81799999999999995</v>
      </c>
      <c r="G349" s="21">
        <f t="shared" si="121"/>
        <v>55.005500550055011</v>
      </c>
      <c r="H349" s="21">
        <f t="shared" si="122"/>
        <v>44.994499449944989</v>
      </c>
      <c r="J349" s="26">
        <v>0.81864000000000003</v>
      </c>
      <c r="K349" s="26">
        <v>0.29826000000000003</v>
      </c>
      <c r="L349" s="30">
        <f t="shared" si="123"/>
        <v>29.826000000000004</v>
      </c>
    </row>
    <row r="350" spans="1:12" x14ac:dyDescent="0.25">
      <c r="A350" s="166"/>
      <c r="B350" s="3" t="s">
        <v>465</v>
      </c>
      <c r="C350" s="3">
        <v>0.16700000000000001</v>
      </c>
      <c r="D350" s="3">
        <v>1</v>
      </c>
      <c r="E350" s="3">
        <f t="shared" si="120"/>
        <v>0.16700000000000001</v>
      </c>
      <c r="G350" s="21">
        <f t="shared" si="121"/>
        <v>85.689802913453292</v>
      </c>
      <c r="H350" s="21">
        <f t="shared" si="122"/>
        <v>14.310197086546703</v>
      </c>
      <c r="J350" s="26">
        <v>0.20568</v>
      </c>
      <c r="K350" s="26">
        <v>0.15121000000000001</v>
      </c>
      <c r="L350" s="30">
        <f t="shared" si="123"/>
        <v>15.121</v>
      </c>
    </row>
    <row r="351" spans="1:12" x14ac:dyDescent="0.25">
      <c r="A351" s="166"/>
      <c r="C351" s="3">
        <v>0.33400000000000002</v>
      </c>
      <c r="D351" s="3">
        <v>1</v>
      </c>
      <c r="E351" s="3">
        <f t="shared" si="120"/>
        <v>0.33400000000000002</v>
      </c>
      <c r="G351" s="21">
        <f t="shared" si="121"/>
        <v>74.962518740629676</v>
      </c>
      <c r="H351" s="21">
        <f t="shared" si="122"/>
        <v>25.037481259370313</v>
      </c>
      <c r="J351" s="26">
        <v>0.33705000000000002</v>
      </c>
      <c r="K351" s="26">
        <v>0.27755000000000002</v>
      </c>
      <c r="L351" s="30">
        <f t="shared" si="123"/>
        <v>27.755000000000003</v>
      </c>
    </row>
    <row r="352" spans="1:12" x14ac:dyDescent="0.25">
      <c r="A352" s="166"/>
      <c r="C352" s="3">
        <v>0.5</v>
      </c>
      <c r="D352" s="3">
        <v>1</v>
      </c>
      <c r="E352" s="3">
        <f t="shared" si="120"/>
        <v>0.5</v>
      </c>
      <c r="G352" s="21">
        <f t="shared" si="121"/>
        <v>66.666666666666657</v>
      </c>
      <c r="H352" s="21">
        <f t="shared" si="122"/>
        <v>33.333333333333329</v>
      </c>
      <c r="J352" s="26">
        <v>0.50068000000000001</v>
      </c>
      <c r="K352" s="26">
        <v>0.31991999999999998</v>
      </c>
      <c r="L352" s="30">
        <f t="shared" si="123"/>
        <v>31.991999999999997</v>
      </c>
    </row>
    <row r="353" spans="1:12" x14ac:dyDescent="0.25">
      <c r="A353" s="166"/>
      <c r="C353" s="3">
        <v>0.66700000000000004</v>
      </c>
      <c r="D353" s="3">
        <v>1</v>
      </c>
      <c r="E353" s="3">
        <f t="shared" si="120"/>
        <v>0.66700000000000004</v>
      </c>
      <c r="G353" s="21">
        <f t="shared" si="121"/>
        <v>59.988002399520092</v>
      </c>
      <c r="H353" s="21">
        <f t="shared" si="122"/>
        <v>40.011997600479901</v>
      </c>
      <c r="J353" s="26">
        <v>0.66808999999999996</v>
      </c>
      <c r="K353" s="26">
        <v>0.28893000000000002</v>
      </c>
      <c r="L353" s="30">
        <f t="shared" si="123"/>
        <v>28.893000000000001</v>
      </c>
    </row>
    <row r="354" spans="1:12" x14ac:dyDescent="0.25">
      <c r="A354" s="166"/>
      <c r="C354" s="3">
        <v>0.81799999999999995</v>
      </c>
      <c r="D354" s="3">
        <v>1</v>
      </c>
      <c r="E354" s="3">
        <f t="shared" si="120"/>
        <v>0.81799999999999995</v>
      </c>
      <c r="G354" s="21">
        <f t="shared" si="121"/>
        <v>55.005500550055011</v>
      </c>
      <c r="H354" s="21">
        <f t="shared" si="122"/>
        <v>44.994499449944989</v>
      </c>
      <c r="J354" s="26">
        <v>0.81864000000000003</v>
      </c>
      <c r="K354" s="26">
        <v>0.27960000000000002</v>
      </c>
      <c r="L354" s="30">
        <f t="shared" si="123"/>
        <v>27.96</v>
      </c>
    </row>
    <row r="355" spans="1:12" x14ac:dyDescent="0.25">
      <c r="A355" s="166"/>
      <c r="B355" s="3" t="s">
        <v>466</v>
      </c>
      <c r="C355" s="3">
        <v>0.16700000000000001</v>
      </c>
      <c r="D355" s="3">
        <v>1</v>
      </c>
      <c r="E355" s="3">
        <f t="shared" si="120"/>
        <v>0.16700000000000001</v>
      </c>
      <c r="G355" s="21">
        <f t="shared" si="121"/>
        <v>85.689802913453292</v>
      </c>
      <c r="H355" s="21">
        <f t="shared" si="122"/>
        <v>14.310197086546703</v>
      </c>
      <c r="J355" s="26">
        <v>0.20568</v>
      </c>
      <c r="K355" s="26">
        <v>0.14410000000000001</v>
      </c>
      <c r="L355" s="30">
        <f t="shared" si="123"/>
        <v>14.41</v>
      </c>
    </row>
    <row r="356" spans="1:12" x14ac:dyDescent="0.25">
      <c r="A356" s="166"/>
      <c r="C356" s="3">
        <v>0.33400000000000002</v>
      </c>
      <c r="D356" s="3">
        <v>1</v>
      </c>
      <c r="E356" s="3">
        <f t="shared" si="120"/>
        <v>0.33400000000000002</v>
      </c>
      <c r="G356" s="21">
        <f t="shared" si="121"/>
        <v>74.962518740629676</v>
      </c>
      <c r="H356" s="21">
        <f t="shared" si="122"/>
        <v>25.037481259370313</v>
      </c>
      <c r="J356" s="26">
        <v>0.33501999999999998</v>
      </c>
      <c r="K356" s="26">
        <v>0.25589000000000001</v>
      </c>
      <c r="L356" s="30">
        <f t="shared" si="123"/>
        <v>25.589000000000002</v>
      </c>
    </row>
    <row r="357" spans="1:12" x14ac:dyDescent="0.25">
      <c r="A357" s="166"/>
      <c r="C357" s="3">
        <v>0.5</v>
      </c>
      <c r="D357" s="3">
        <v>1</v>
      </c>
      <c r="E357" s="3">
        <f t="shared" si="120"/>
        <v>0.5</v>
      </c>
      <c r="G357" s="21">
        <f t="shared" si="121"/>
        <v>66.666666666666657</v>
      </c>
      <c r="H357" s="21">
        <f t="shared" si="122"/>
        <v>33.333333333333329</v>
      </c>
      <c r="J357" s="26">
        <v>0.50068000000000001</v>
      </c>
      <c r="K357" s="26">
        <v>0.27960000000000002</v>
      </c>
      <c r="L357" s="30">
        <f t="shared" si="123"/>
        <v>27.96</v>
      </c>
    </row>
    <row r="358" spans="1:12" x14ac:dyDescent="0.25">
      <c r="A358" s="166"/>
      <c r="C358" s="3">
        <v>0.66700000000000004</v>
      </c>
      <c r="D358" s="3">
        <v>1</v>
      </c>
      <c r="E358" s="3">
        <f t="shared" si="120"/>
        <v>0.66700000000000004</v>
      </c>
      <c r="G358" s="21">
        <f t="shared" si="121"/>
        <v>59.988002399520092</v>
      </c>
      <c r="H358" s="21">
        <f t="shared" si="122"/>
        <v>40.011997600479901</v>
      </c>
      <c r="J358" s="26">
        <v>0.66808999999999996</v>
      </c>
      <c r="K358" s="26">
        <v>0.27660000000000001</v>
      </c>
      <c r="L358" s="30">
        <f t="shared" si="123"/>
        <v>27.66</v>
      </c>
    </row>
    <row r="359" spans="1:12" x14ac:dyDescent="0.25">
      <c r="A359" s="167"/>
      <c r="B359" s="8"/>
      <c r="C359" s="8">
        <v>0.81799999999999995</v>
      </c>
      <c r="D359" s="8">
        <v>1</v>
      </c>
      <c r="E359" s="8">
        <f t="shared" si="120"/>
        <v>0.81799999999999995</v>
      </c>
      <c r="F359" s="8"/>
      <c r="G359" s="22">
        <f t="shared" si="121"/>
        <v>55.005500550055011</v>
      </c>
      <c r="H359" s="22">
        <f t="shared" si="122"/>
        <v>44.994499449944989</v>
      </c>
      <c r="I359" s="8"/>
      <c r="J359" s="33">
        <v>0.81486000000000003</v>
      </c>
      <c r="K359" s="33">
        <v>0.23723</v>
      </c>
      <c r="L359" s="32">
        <f t="shared" si="123"/>
        <v>23.722999999999999</v>
      </c>
    </row>
    <row r="361" spans="1:12" x14ac:dyDescent="0.25">
      <c r="A361" s="11"/>
      <c r="B361" s="5"/>
      <c r="C361" s="5" t="s">
        <v>211</v>
      </c>
      <c r="D361" s="5" t="s">
        <v>210</v>
      </c>
      <c r="E361" s="5" t="s">
        <v>546</v>
      </c>
      <c r="F361" s="5" t="s">
        <v>547</v>
      </c>
    </row>
    <row r="362" spans="1:12" x14ac:dyDescent="0.25">
      <c r="A362" s="166" t="s">
        <v>469</v>
      </c>
      <c r="C362" s="3">
        <f>100-D362</f>
        <v>99.232420000000005</v>
      </c>
      <c r="D362" s="3">
        <v>0.76758000000000004</v>
      </c>
      <c r="E362" s="26">
        <v>6.9100000000000003E-3</v>
      </c>
      <c r="F362" s="30">
        <f>E362*100</f>
        <v>0.69100000000000006</v>
      </c>
    </row>
    <row r="363" spans="1:12" x14ac:dyDescent="0.25">
      <c r="A363" s="166"/>
      <c r="C363" s="3">
        <f t="shared" ref="C363:C370" si="124">100-D363</f>
        <v>97.824809999999999</v>
      </c>
      <c r="D363" s="3">
        <v>2.1751900000000002</v>
      </c>
      <c r="E363" s="26">
        <v>3.4320000000000003E-2</v>
      </c>
      <c r="F363" s="30">
        <f t="shared" ref="F363:F370" si="125">E363*100</f>
        <v>3.4320000000000004</v>
      </c>
    </row>
    <row r="364" spans="1:12" x14ac:dyDescent="0.25">
      <c r="A364" s="166"/>
      <c r="C364" s="3">
        <f t="shared" si="124"/>
        <v>95.184269999999998</v>
      </c>
      <c r="D364" s="3">
        <v>4.8157300000000003</v>
      </c>
      <c r="E364" s="26">
        <v>7.1609999999999993E-2</v>
      </c>
      <c r="F364" s="30">
        <f t="shared" si="125"/>
        <v>7.1609999999999996</v>
      </c>
    </row>
    <row r="365" spans="1:12" x14ac:dyDescent="0.25">
      <c r="A365" s="166"/>
      <c r="C365" s="3">
        <f t="shared" si="124"/>
        <v>89.975110000000001</v>
      </c>
      <c r="D365" s="3">
        <v>10.024889999999999</v>
      </c>
      <c r="E365" s="26">
        <v>0.19497</v>
      </c>
      <c r="F365" s="30">
        <f t="shared" si="125"/>
        <v>19.497</v>
      </c>
    </row>
    <row r="366" spans="1:12" x14ac:dyDescent="0.25">
      <c r="A366" s="166"/>
      <c r="C366" s="3">
        <f t="shared" si="124"/>
        <v>86.337940000000003</v>
      </c>
      <c r="D366" s="3">
        <v>13.66206</v>
      </c>
      <c r="E366" s="26">
        <v>0.27600000000000002</v>
      </c>
      <c r="F366" s="30">
        <f t="shared" si="125"/>
        <v>27.6</v>
      </c>
    </row>
    <row r="367" spans="1:12" x14ac:dyDescent="0.25">
      <c r="A367" s="166"/>
      <c r="C367" s="3">
        <f t="shared" si="124"/>
        <v>83.851510000000005</v>
      </c>
      <c r="D367" s="3">
        <v>16.148489999999999</v>
      </c>
      <c r="E367" s="26">
        <v>0.34734999999999999</v>
      </c>
      <c r="F367" s="30">
        <f t="shared" si="125"/>
        <v>34.734999999999999</v>
      </c>
    </row>
    <row r="368" spans="1:12" x14ac:dyDescent="0.25">
      <c r="A368" s="166"/>
      <c r="C368" s="3">
        <f t="shared" si="124"/>
        <v>80.049949999999995</v>
      </c>
      <c r="D368" s="3">
        <v>19.950050000000001</v>
      </c>
      <c r="E368" s="26">
        <v>0.43159999999999998</v>
      </c>
      <c r="F368" s="30">
        <f t="shared" si="125"/>
        <v>43.16</v>
      </c>
    </row>
    <row r="369" spans="1:9" x14ac:dyDescent="0.25">
      <c r="A369" s="166"/>
      <c r="C369" s="3">
        <f t="shared" si="124"/>
        <v>73.690039999999996</v>
      </c>
      <c r="D369" s="3">
        <v>26.30996</v>
      </c>
      <c r="E369" s="26">
        <v>0.49973000000000001</v>
      </c>
      <c r="F369" s="30">
        <f t="shared" si="125"/>
        <v>49.972999999999999</v>
      </c>
    </row>
    <row r="370" spans="1:9" x14ac:dyDescent="0.25">
      <c r="A370" s="167"/>
      <c r="B370" s="8"/>
      <c r="C370" s="8">
        <f t="shared" si="124"/>
        <v>66.251309999999989</v>
      </c>
      <c r="D370" s="8">
        <v>33.748690000000003</v>
      </c>
      <c r="E370" s="33">
        <v>0.55798000000000003</v>
      </c>
      <c r="F370" s="32">
        <f t="shared" si="125"/>
        <v>55.798000000000002</v>
      </c>
    </row>
    <row r="372" spans="1:9" x14ac:dyDescent="0.25">
      <c r="A372" s="11"/>
      <c r="B372" s="5"/>
      <c r="C372" s="5" t="s">
        <v>211</v>
      </c>
      <c r="D372" s="5" t="s">
        <v>459</v>
      </c>
      <c r="E372" s="5" t="s">
        <v>547</v>
      </c>
      <c r="F372" s="6"/>
    </row>
    <row r="373" spans="1:9" x14ac:dyDescent="0.25">
      <c r="A373" s="166" t="s">
        <v>470</v>
      </c>
      <c r="C373" s="21">
        <f>100-D373</f>
        <v>92.329210000000003</v>
      </c>
      <c r="D373" s="21">
        <v>7.6707900000000002</v>
      </c>
      <c r="E373" s="21">
        <v>9.6518700000000006</v>
      </c>
      <c r="F373" s="7"/>
    </row>
    <row r="374" spans="1:9" x14ac:dyDescent="0.25">
      <c r="A374" s="166"/>
      <c r="C374" s="21">
        <f t="shared" ref="C374:C377" si="126">100-D374</f>
        <v>87.760779999999997</v>
      </c>
      <c r="D374" s="21">
        <v>12.23922</v>
      </c>
      <c r="E374" s="21">
        <v>14.503869999999999</v>
      </c>
      <c r="F374" s="7"/>
    </row>
    <row r="375" spans="1:9" x14ac:dyDescent="0.25">
      <c r="A375" s="166"/>
      <c r="C375" s="21">
        <f t="shared" si="126"/>
        <v>84.552490000000006</v>
      </c>
      <c r="D375" s="21">
        <v>15.447509999999999</v>
      </c>
      <c r="E375" s="21">
        <v>16.763000000000002</v>
      </c>
      <c r="F375" s="7"/>
    </row>
    <row r="376" spans="1:9" x14ac:dyDescent="0.25">
      <c r="A376" s="166"/>
      <c r="C376" s="21">
        <f t="shared" si="126"/>
        <v>77.502579999999995</v>
      </c>
      <c r="D376" s="21">
        <v>22.497420000000002</v>
      </c>
      <c r="E376" s="21">
        <v>26.77506</v>
      </c>
      <c r="F376" s="7"/>
    </row>
    <row r="377" spans="1:9" x14ac:dyDescent="0.25">
      <c r="A377" s="167"/>
      <c r="B377" s="8"/>
      <c r="C377" s="22">
        <f t="shared" si="126"/>
        <v>69.466300000000004</v>
      </c>
      <c r="D377" s="22">
        <v>30.5337</v>
      </c>
      <c r="E377" s="22">
        <v>45.695279999999997</v>
      </c>
      <c r="F377" s="10"/>
    </row>
    <row r="379" spans="1:9" x14ac:dyDescent="0.25">
      <c r="A379" s="11"/>
      <c r="B379" s="5" t="s">
        <v>205</v>
      </c>
      <c r="C379" s="5" t="s">
        <v>211</v>
      </c>
      <c r="D379" s="5" t="s">
        <v>272</v>
      </c>
      <c r="E379" s="5" t="s">
        <v>547</v>
      </c>
      <c r="F379" s="5" t="s">
        <v>546</v>
      </c>
      <c r="G379" s="5"/>
      <c r="H379" s="5" t="s">
        <v>211</v>
      </c>
      <c r="I379" s="6" t="s">
        <v>272</v>
      </c>
    </row>
    <row r="380" spans="1:9" x14ac:dyDescent="0.25">
      <c r="A380" s="166" t="s">
        <v>471</v>
      </c>
      <c r="B380" s="3">
        <v>3.517E-2</v>
      </c>
      <c r="C380" s="3">
        <f>1</f>
        <v>1</v>
      </c>
      <c r="D380" s="3">
        <f>B380</f>
        <v>3.517E-2</v>
      </c>
      <c r="E380" s="19">
        <f>F380*100</f>
        <v>4.867</v>
      </c>
      <c r="F380" s="26">
        <v>4.8669999999999998E-2</v>
      </c>
      <c r="H380" s="21">
        <f>C380/($C380+$D380)*100</f>
        <v>96.60249041220284</v>
      </c>
      <c r="I380" s="23">
        <f>D380/($C380+$D380)*100</f>
        <v>3.3975095877971735</v>
      </c>
    </row>
    <row r="381" spans="1:9" x14ac:dyDescent="0.25">
      <c r="A381" s="166"/>
      <c r="B381" s="3">
        <v>0.10038999999999999</v>
      </c>
      <c r="C381" s="3">
        <f>1</f>
        <v>1</v>
      </c>
      <c r="D381" s="3">
        <f t="shared" ref="D381:D387" si="127">B381</f>
        <v>0.10038999999999999</v>
      </c>
      <c r="E381" s="19">
        <f t="shared" ref="E381:E387" si="128">F381*100</f>
        <v>13.011000000000001</v>
      </c>
      <c r="F381" s="26">
        <v>0.13011</v>
      </c>
      <c r="H381" s="21">
        <f t="shared" ref="H381:H387" si="129">C381/($C381+$D381)*100</f>
        <v>90.876870927580228</v>
      </c>
      <c r="I381" s="23">
        <f t="shared" ref="I381:I387" si="130">D381/($C381+$D381)*100</f>
        <v>9.1231290724197773</v>
      </c>
    </row>
    <row r="382" spans="1:9" x14ac:dyDescent="0.25">
      <c r="A382" s="166"/>
      <c r="B382" s="3">
        <v>0.19811999999999999</v>
      </c>
      <c r="C382" s="3">
        <f>1</f>
        <v>1</v>
      </c>
      <c r="D382" s="3">
        <f t="shared" si="127"/>
        <v>0.19811999999999999</v>
      </c>
      <c r="E382" s="19">
        <f t="shared" si="128"/>
        <v>22.159000000000002</v>
      </c>
      <c r="F382" s="26">
        <v>0.22159000000000001</v>
      </c>
      <c r="H382" s="21">
        <f t="shared" si="129"/>
        <v>83.464093746870091</v>
      </c>
      <c r="I382" s="23">
        <f t="shared" si="130"/>
        <v>16.535906253129902</v>
      </c>
    </row>
    <row r="383" spans="1:9" x14ac:dyDescent="0.25">
      <c r="A383" s="166"/>
      <c r="B383" s="3">
        <v>0.29994999999999999</v>
      </c>
      <c r="C383" s="3">
        <f>1</f>
        <v>1</v>
      </c>
      <c r="D383" s="3">
        <f t="shared" si="127"/>
        <v>0.29994999999999999</v>
      </c>
      <c r="E383" s="19">
        <f t="shared" si="128"/>
        <v>31.974000000000004</v>
      </c>
      <c r="F383" s="26">
        <v>0.31974000000000002</v>
      </c>
      <c r="H383" s="21">
        <f t="shared" si="129"/>
        <v>76.92603561675449</v>
      </c>
      <c r="I383" s="23">
        <f t="shared" si="130"/>
        <v>23.07396438324551</v>
      </c>
    </row>
    <row r="384" spans="1:9" x14ac:dyDescent="0.25">
      <c r="A384" s="166"/>
      <c r="B384" s="3">
        <v>0.32074000000000003</v>
      </c>
      <c r="C384" s="3">
        <f>1</f>
        <v>1</v>
      </c>
      <c r="D384" s="3">
        <f t="shared" si="127"/>
        <v>0.32074000000000003</v>
      </c>
      <c r="E384" s="19">
        <f t="shared" si="128"/>
        <v>33.012</v>
      </c>
      <c r="F384" s="26">
        <v>0.33012000000000002</v>
      </c>
      <c r="H384" s="21">
        <f t="shared" si="129"/>
        <v>75.715129397156133</v>
      </c>
      <c r="I384" s="23">
        <f t="shared" si="130"/>
        <v>24.28487060284386</v>
      </c>
    </row>
    <row r="385" spans="1:9" x14ac:dyDescent="0.25">
      <c r="A385" s="166"/>
      <c r="B385" s="3">
        <v>0.4773</v>
      </c>
      <c r="C385" s="3">
        <f>1</f>
        <v>1</v>
      </c>
      <c r="D385" s="3">
        <f t="shared" si="127"/>
        <v>0.4773</v>
      </c>
      <c r="E385" s="19">
        <f t="shared" si="128"/>
        <v>40.100999999999999</v>
      </c>
      <c r="F385" s="26">
        <v>0.40100999999999998</v>
      </c>
      <c r="H385" s="21">
        <f t="shared" si="129"/>
        <v>67.69105801123672</v>
      </c>
      <c r="I385" s="23">
        <f t="shared" si="130"/>
        <v>32.308941988763287</v>
      </c>
    </row>
    <row r="386" spans="1:9" x14ac:dyDescent="0.25">
      <c r="A386" s="166"/>
      <c r="B386" s="3">
        <v>0.50075999999999998</v>
      </c>
      <c r="C386" s="3">
        <f>1</f>
        <v>1</v>
      </c>
      <c r="D386" s="3">
        <f t="shared" si="127"/>
        <v>0.50075999999999998</v>
      </c>
      <c r="E386" s="19">
        <f t="shared" si="128"/>
        <v>39.204000000000001</v>
      </c>
      <c r="F386" s="26">
        <v>0.39204</v>
      </c>
      <c r="H386" s="21">
        <f t="shared" si="129"/>
        <v>66.632905994296223</v>
      </c>
      <c r="I386" s="23">
        <f t="shared" si="130"/>
        <v>33.367094005703777</v>
      </c>
    </row>
    <row r="387" spans="1:9" x14ac:dyDescent="0.25">
      <c r="A387" s="167"/>
      <c r="B387" s="8">
        <v>0.53861000000000003</v>
      </c>
      <c r="C387" s="8">
        <f>1</f>
        <v>1</v>
      </c>
      <c r="D387" s="8">
        <f t="shared" si="127"/>
        <v>0.53861000000000003</v>
      </c>
      <c r="E387" s="20">
        <f t="shared" si="128"/>
        <v>38.165999999999997</v>
      </c>
      <c r="F387" s="33">
        <v>0.38166</v>
      </c>
      <c r="G387" s="8"/>
      <c r="H387" s="22">
        <f t="shared" si="129"/>
        <v>64.993728105237849</v>
      </c>
      <c r="I387" s="24">
        <f t="shared" si="130"/>
        <v>35.006271894762158</v>
      </c>
    </row>
  </sheetData>
  <mergeCells count="21">
    <mergeCell ref="K40:M40"/>
    <mergeCell ref="A31:A38"/>
    <mergeCell ref="A278:A312"/>
    <mergeCell ref="A165:A174"/>
    <mergeCell ref="A200:A213"/>
    <mergeCell ref="A265:A275"/>
    <mergeCell ref="A5:A19"/>
    <mergeCell ref="A41:A56"/>
    <mergeCell ref="A95:A107"/>
    <mergeCell ref="A151:A161"/>
    <mergeCell ref="A259:A262"/>
    <mergeCell ref="A247:A256"/>
    <mergeCell ref="A229:A233"/>
    <mergeCell ref="A215:A226"/>
    <mergeCell ref="A236:A244"/>
    <mergeCell ref="A22:A29"/>
    <mergeCell ref="A380:A387"/>
    <mergeCell ref="A315:A332"/>
    <mergeCell ref="A335:A359"/>
    <mergeCell ref="A362:A370"/>
    <mergeCell ref="A373:A377"/>
  </mergeCells>
  <phoneticPr fontId="9" type="noConversion"/>
  <printOptions headings="1" gridLines="1"/>
  <pageMargins left="0.7" right="0.7" top="0.75" bottom="0.75" header="0.3" footer="0.3"/>
  <pageSetup orientation="portrait" r:id="rId1"/>
  <headerFooter>
    <oddHeader>&amp;LBoron coordication and composition data.xlsx
tab Comp calculations&amp;Rpage &amp;P of &amp;N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222A-CB1C-4884-9E61-8A4B9141EDC8}">
  <dimension ref="A1:BQ671"/>
  <sheetViews>
    <sheetView workbookViewId="0"/>
  </sheetViews>
  <sheetFormatPr defaultColWidth="9.140625" defaultRowHeight="15.75" x14ac:dyDescent="0.25"/>
  <cols>
    <col min="1" max="1" width="5.85546875" style="85" bestFit="1" customWidth="1"/>
    <col min="2" max="2" width="13.140625" style="85" customWidth="1"/>
    <col min="3" max="3" width="15.140625" style="17" bestFit="1" customWidth="1"/>
    <col min="4" max="4" width="9.140625" style="86"/>
    <col min="5" max="6" width="9.140625" style="98"/>
    <col min="7" max="21" width="7.140625" style="17" customWidth="1"/>
    <col min="22" max="25" width="7.140625" style="17" hidden="1" customWidth="1"/>
    <col min="26" max="32" width="10.85546875" style="17" hidden="1" customWidth="1"/>
    <col min="33" max="33" width="10.85546875" style="88" hidden="1" customWidth="1"/>
    <col min="34" max="34" width="10.85546875" style="17" hidden="1" customWidth="1"/>
    <col min="35" max="38" width="10.85546875" style="87" hidden="1" customWidth="1"/>
    <col min="39" max="44" width="10.85546875" style="17" hidden="1" customWidth="1"/>
    <col min="45" max="45" width="10.85546875" style="17" customWidth="1"/>
    <col min="46" max="53" width="10.85546875" style="17" hidden="1" customWidth="1"/>
    <col min="54" max="54" width="10.85546875" hidden="1" customWidth="1"/>
    <col min="55" max="61" width="10.85546875" style="17" customWidth="1"/>
    <col min="62" max="63" width="9.85546875" style="17" customWidth="1"/>
    <col min="64" max="64" width="20.140625" style="87" customWidth="1"/>
    <col min="65" max="16384" width="9.140625" style="17"/>
  </cols>
  <sheetData>
    <row r="1" spans="1:69" ht="18.75" x14ac:dyDescent="0.25">
      <c r="A1" s="84" t="s">
        <v>569</v>
      </c>
      <c r="B1" s="84" t="s">
        <v>570</v>
      </c>
      <c r="C1" s="79" t="s">
        <v>473</v>
      </c>
      <c r="D1" s="87" t="s">
        <v>611</v>
      </c>
      <c r="E1" s="17" t="s">
        <v>613</v>
      </c>
      <c r="F1" s="17" t="s">
        <v>614</v>
      </c>
      <c r="G1" s="41" t="s">
        <v>72</v>
      </c>
      <c r="H1" s="41" t="s">
        <v>9</v>
      </c>
      <c r="I1" s="41" t="s">
        <v>2</v>
      </c>
      <c r="J1" s="41" t="s">
        <v>484</v>
      </c>
      <c r="K1" s="41" t="s">
        <v>550</v>
      </c>
      <c r="L1" s="41" t="s">
        <v>88</v>
      </c>
      <c r="M1" s="41" t="s">
        <v>87</v>
      </c>
      <c r="N1" s="41" t="s">
        <v>74</v>
      </c>
      <c r="O1" s="41" t="s">
        <v>11</v>
      </c>
      <c r="P1" s="41" t="s">
        <v>12</v>
      </c>
      <c r="Q1" s="41" t="s">
        <v>10</v>
      </c>
      <c r="R1" s="41" t="s">
        <v>486</v>
      </c>
      <c r="S1" s="41" t="s">
        <v>487</v>
      </c>
      <c r="T1" s="41" t="s">
        <v>401</v>
      </c>
      <c r="U1" s="41" t="s">
        <v>53</v>
      </c>
      <c r="V1" s="41" t="s">
        <v>137</v>
      </c>
      <c r="W1" s="41" t="s">
        <v>315</v>
      </c>
      <c r="X1" s="41" t="s">
        <v>272</v>
      </c>
      <c r="Y1" s="41" t="s">
        <v>95</v>
      </c>
      <c r="Z1" s="41" t="s">
        <v>55</v>
      </c>
      <c r="AA1" s="41" t="s">
        <v>398</v>
      </c>
      <c r="AB1" s="41" t="s">
        <v>218</v>
      </c>
      <c r="AC1" s="41" t="s">
        <v>403</v>
      </c>
      <c r="AD1" s="41" t="s">
        <v>460</v>
      </c>
      <c r="AE1" s="41" t="s">
        <v>279</v>
      </c>
      <c r="AF1" s="41" t="s">
        <v>372</v>
      </c>
      <c r="AG1" s="90" t="s">
        <v>547</v>
      </c>
      <c r="AH1" s="41" t="s">
        <v>477</v>
      </c>
      <c r="AI1" s="87" t="s">
        <v>499</v>
      </c>
      <c r="AJ1" s="87" t="s">
        <v>500</v>
      </c>
      <c r="AK1" s="87" t="s">
        <v>501</v>
      </c>
      <c r="AL1" s="87" t="s">
        <v>502</v>
      </c>
      <c r="AM1" s="17" t="s">
        <v>553</v>
      </c>
      <c r="AN1" s="80" t="s">
        <v>40</v>
      </c>
      <c r="AO1" s="80" t="s">
        <v>561</v>
      </c>
      <c r="AP1" s="80" t="s">
        <v>282</v>
      </c>
      <c r="AQ1" s="80" t="s">
        <v>211</v>
      </c>
      <c r="AR1" s="80" t="s">
        <v>209</v>
      </c>
      <c r="AS1" s="80" t="s">
        <v>206</v>
      </c>
      <c r="AT1" s="17" t="s">
        <v>558</v>
      </c>
      <c r="AU1" s="17" t="s">
        <v>559</v>
      </c>
      <c r="AV1" s="17" t="s">
        <v>560</v>
      </c>
      <c r="AW1" s="17" t="s">
        <v>562</v>
      </c>
      <c r="AX1" s="17" t="s">
        <v>563</v>
      </c>
      <c r="AY1" s="17" t="s">
        <v>564</v>
      </c>
      <c r="AZ1" s="17" t="s">
        <v>571</v>
      </c>
      <c r="BA1" s="17" t="s">
        <v>572</v>
      </c>
      <c r="BB1" s="17" t="s">
        <v>573</v>
      </c>
      <c r="BC1" s="87" t="s">
        <v>619</v>
      </c>
      <c r="BD1" s="87" t="s">
        <v>588</v>
      </c>
      <c r="BE1" s="87" t="s">
        <v>581</v>
      </c>
      <c r="BF1" s="87" t="s">
        <v>582</v>
      </c>
      <c r="BG1" s="87" t="s">
        <v>589</v>
      </c>
      <c r="BH1" s="87" t="s">
        <v>590</v>
      </c>
      <c r="BI1" s="17" t="s">
        <v>583</v>
      </c>
      <c r="BJ1" s="17" t="s">
        <v>591</v>
      </c>
      <c r="BL1" s="87" t="s">
        <v>573</v>
      </c>
      <c r="BN1" s="17" t="s">
        <v>618</v>
      </c>
    </row>
    <row r="2" spans="1:69" x14ac:dyDescent="0.25">
      <c r="A2" s="84">
        <v>243</v>
      </c>
      <c r="B2" s="84">
        <v>502</v>
      </c>
      <c r="C2" s="17">
        <f>'EWG-CCP-127 (1)'!B58</f>
        <v>3</v>
      </c>
      <c r="D2" s="86">
        <v>1</v>
      </c>
      <c r="E2" s="98">
        <f t="shared" ref="E2:E65" si="0">I2+L2+M2+N2+O2+V2+X2+AB2+AD2</f>
        <v>18.032786885245901</v>
      </c>
      <c r="F2" s="98">
        <f t="shared" ref="F2:F65" si="1">Q2/(H2+P2+Q2+AC2)</f>
        <v>0.33333333333333331</v>
      </c>
      <c r="G2" s="17">
        <v>0</v>
      </c>
      <c r="H2" s="17">
        <f>'EWG-CCP-127 (1)'!M58</f>
        <v>54.644808743169392</v>
      </c>
      <c r="I2" s="17">
        <v>0</v>
      </c>
      <c r="J2" s="17">
        <v>0</v>
      </c>
      <c r="K2" s="17">
        <v>0</v>
      </c>
      <c r="L2" s="17">
        <v>0</v>
      </c>
      <c r="M2" s="17">
        <v>0</v>
      </c>
      <c r="N2" s="17">
        <v>0</v>
      </c>
      <c r="O2" s="17">
        <f>'EWG-CCP-127 (1)'!L58</f>
        <v>18.032786885245901</v>
      </c>
      <c r="P2" s="17">
        <v>0</v>
      </c>
      <c r="Q2" s="17">
        <f>'EWG-CCP-127 (1)'!K58</f>
        <v>27.322404371584696</v>
      </c>
      <c r="R2" s="17">
        <v>0</v>
      </c>
      <c r="S2" s="17">
        <v>0</v>
      </c>
      <c r="T2" s="17">
        <v>0</v>
      </c>
      <c r="U2" s="17">
        <v>0</v>
      </c>
      <c r="V2" s="17">
        <v>0</v>
      </c>
      <c r="W2" s="41">
        <v>0</v>
      </c>
      <c r="X2" s="41">
        <v>0</v>
      </c>
      <c r="Y2" s="17">
        <v>0</v>
      </c>
      <c r="Z2" s="17">
        <v>0</v>
      </c>
      <c r="AA2" s="17">
        <v>0</v>
      </c>
      <c r="AB2" s="17">
        <v>0</v>
      </c>
      <c r="AC2" s="17">
        <v>0</v>
      </c>
      <c r="AD2" s="17">
        <v>0</v>
      </c>
      <c r="AE2" s="17">
        <v>0</v>
      </c>
      <c r="AF2" s="41">
        <v>0</v>
      </c>
      <c r="AG2" s="88">
        <f>'EWG-CCP-127 (1)'!E58</f>
        <v>33</v>
      </c>
      <c r="AH2" s="41" t="s">
        <v>3</v>
      </c>
      <c r="AI2" s="87" t="s">
        <v>506</v>
      </c>
      <c r="AN2" s="17">
        <f t="shared" ref="AN2:AN65" si="2">SUM(G2:AF2)</f>
        <v>99.999999999999986</v>
      </c>
      <c r="AO2" s="17">
        <f t="shared" ref="AO2:AO65" si="3">(L2+M2+O2+X2)/100</f>
        <v>0.18032786885245902</v>
      </c>
      <c r="AP2" s="17">
        <f t="shared" ref="AP2:AQ65" si="4">G2/100</f>
        <v>0</v>
      </c>
      <c r="AQ2" s="17">
        <f t="shared" si="4"/>
        <v>0.54644808743169393</v>
      </c>
      <c r="AR2" s="17">
        <f t="shared" ref="AR2:AR65" si="5">Q2/100</f>
        <v>0.27322404371584696</v>
      </c>
      <c r="AS2" s="17">
        <f t="shared" ref="AS2:AS65" si="6">AG2/100</f>
        <v>0.33</v>
      </c>
      <c r="AU2" s="17">
        <f t="shared" ref="AU2:AU65" si="7">AR2/(AQ2+AP2)</f>
        <v>0.5</v>
      </c>
      <c r="AV2" s="17">
        <f t="shared" ref="AV2:AV65" si="8">AO2/(AP2+AQ2)</f>
        <v>0.33000000000000007</v>
      </c>
      <c r="AW2" s="17">
        <f t="shared" ref="AW2:AW65" si="9">0.5+AU2/16</f>
        <v>0.53125</v>
      </c>
      <c r="AX2" s="17">
        <f t="shared" ref="AX2:AX65" si="10">0.5+AU2/4</f>
        <v>0.625</v>
      </c>
      <c r="AY2" s="17">
        <f t="shared" ref="AY2:AY65" si="11">IF(AV2&lt;=AW2,AV2,IF(AV2&lt;=AX2,AW2,AW2-(AV2-AX2)*(8+AU2)/(12*(2+AU2))))</f>
        <v>0.33000000000000007</v>
      </c>
      <c r="AZ2" s="17">
        <f t="shared" ref="AZ2:AZ65" si="12">IF(AY2&lt;1,AY2,1)</f>
        <v>0.33000000000000007</v>
      </c>
      <c r="BA2" s="17">
        <f t="shared" ref="BA2:BA65" si="13">ABS(AZ2-AS2)</f>
        <v>5.5511151231257827E-17</v>
      </c>
      <c r="BC2" s="17">
        <f t="shared" ref="BC2:BC65" si="14">(Q2)/($BM$3*H2+$BM$4*G2+$BM$5*P2+$BM$6*K2+$BM$7*S2+$BM$8*U2+$BM$9*Y2)</f>
        <v>0.5</v>
      </c>
      <c r="BD2" s="17">
        <f t="shared" ref="BD2:BD65" si="15">(O2+$BM$11*M2+$BM$12*L2+$BM$13*X2+$BM$14*AD2+$BM$15*I2+$BM$16*N2+$BM$17*AB2+$BM$18*V2+$BM$19*T2+$BM$20*AA2+$BM$21*Z2+$BM$22*AF2+$BM$23*W2)/($BM$3*$H2+$BM$4*$G2+$BM$5*$P2+$BM$6*$K2+$BM$7*$S2+$BM$8*$U2+$BM$9*$Y2)</f>
        <v>0.33</v>
      </c>
      <c r="BE2" s="17">
        <f t="shared" ref="BE2:BE65" si="16">$BM$25+BC2*$BM$26</f>
        <v>0.5992795413018821</v>
      </c>
      <c r="BF2" s="17">
        <f t="shared" ref="BF2:BF65" si="17">$BM$27+BC2*$BM$28</f>
        <v>0.34712845030496436</v>
      </c>
      <c r="BG2" s="17">
        <f t="shared" ref="BG2:BG65" si="18">IF(BD2&lt;=BE2,BD2,IF(BD2&lt;=BF2,BE2,BE2-(BD2-BF2)*(8+BC2)/(12*(2+BC2))))</f>
        <v>0.33</v>
      </c>
      <c r="BH2" s="17">
        <f t="shared" ref="BH2:BH65" si="19">IF(BG2&lt;1,IF(BG2&gt;0,BG2,0),1)</f>
        <v>0.33</v>
      </c>
      <c r="BI2" s="17">
        <f>(BH2-AS2)^2</f>
        <v>0</v>
      </c>
      <c r="BJ2" s="17">
        <f>(AS2-AVERAGE($AS$2:$AS$647))^2</f>
        <v>5.9094512690300287E-3</v>
      </c>
      <c r="BL2" s="87" t="s">
        <v>574</v>
      </c>
    </row>
    <row r="3" spans="1:69" ht="18.75" x14ac:dyDescent="0.25">
      <c r="A3" s="84">
        <v>261</v>
      </c>
      <c r="B3" s="84">
        <v>152</v>
      </c>
      <c r="C3" s="17">
        <f>'EWG-CCP-127 (1)'!B76</f>
        <v>21</v>
      </c>
      <c r="D3" s="86">
        <v>1</v>
      </c>
      <c r="E3" s="98">
        <f t="shared" si="0"/>
        <v>6.25</v>
      </c>
      <c r="F3" s="98">
        <f t="shared" si="1"/>
        <v>0.66666666666666663</v>
      </c>
      <c r="G3" s="17">
        <v>0</v>
      </c>
      <c r="H3" s="17">
        <f>'EWG-CCP-127 (1)'!M76</f>
        <v>31.25</v>
      </c>
      <c r="I3" s="17">
        <v>0</v>
      </c>
      <c r="J3" s="17">
        <v>0</v>
      </c>
      <c r="K3" s="17">
        <v>0</v>
      </c>
      <c r="L3" s="17">
        <v>0</v>
      </c>
      <c r="M3" s="17">
        <v>0</v>
      </c>
      <c r="N3" s="17">
        <v>0</v>
      </c>
      <c r="O3" s="17">
        <f>'EWG-CCP-127 (1)'!L76</f>
        <v>6.25</v>
      </c>
      <c r="P3" s="17">
        <v>0</v>
      </c>
      <c r="Q3" s="17">
        <f>'EWG-CCP-127 (1)'!K76</f>
        <v>62.5</v>
      </c>
      <c r="R3" s="17">
        <v>0</v>
      </c>
      <c r="S3" s="17">
        <v>0</v>
      </c>
      <c r="T3" s="17">
        <v>0</v>
      </c>
      <c r="U3" s="17">
        <v>0</v>
      </c>
      <c r="V3" s="17">
        <v>0</v>
      </c>
      <c r="W3" s="41">
        <v>0</v>
      </c>
      <c r="X3" s="41">
        <v>0</v>
      </c>
      <c r="Y3" s="17">
        <v>0</v>
      </c>
      <c r="Z3" s="17">
        <v>0</v>
      </c>
      <c r="AA3" s="17">
        <v>0</v>
      </c>
      <c r="AB3" s="17">
        <v>0</v>
      </c>
      <c r="AC3" s="17">
        <v>0</v>
      </c>
      <c r="AD3" s="17">
        <v>0</v>
      </c>
      <c r="AE3" s="17">
        <v>0</v>
      </c>
      <c r="AF3" s="41">
        <v>0</v>
      </c>
      <c r="AG3" s="88">
        <f>'EWG-CCP-127 (1)'!E76</f>
        <v>20</v>
      </c>
      <c r="AH3" s="41" t="s">
        <v>3</v>
      </c>
      <c r="AI3" s="87" t="s">
        <v>506</v>
      </c>
      <c r="AN3" s="17">
        <f t="shared" si="2"/>
        <v>100</v>
      </c>
      <c r="AO3" s="17">
        <f t="shared" si="3"/>
        <v>6.25E-2</v>
      </c>
      <c r="AP3" s="17">
        <f t="shared" si="4"/>
        <v>0</v>
      </c>
      <c r="AQ3" s="17">
        <f t="shared" si="4"/>
        <v>0.3125</v>
      </c>
      <c r="AR3" s="17">
        <f t="shared" si="5"/>
        <v>0.625</v>
      </c>
      <c r="AS3" s="17">
        <f t="shared" si="6"/>
        <v>0.2</v>
      </c>
      <c r="AU3" s="17">
        <f t="shared" si="7"/>
        <v>2</v>
      </c>
      <c r="AV3" s="17">
        <f t="shared" si="8"/>
        <v>0.2</v>
      </c>
      <c r="AW3" s="17">
        <f t="shared" si="9"/>
        <v>0.625</v>
      </c>
      <c r="AX3" s="17">
        <f t="shared" si="10"/>
        <v>1</v>
      </c>
      <c r="AY3" s="17">
        <f t="shared" si="11"/>
        <v>0.2</v>
      </c>
      <c r="AZ3" s="17">
        <f t="shared" si="12"/>
        <v>0.2</v>
      </c>
      <c r="BA3" s="17">
        <f t="shared" si="13"/>
        <v>0</v>
      </c>
      <c r="BC3" s="17">
        <f t="shared" si="14"/>
        <v>2</v>
      </c>
      <c r="BD3" s="17">
        <f t="shared" si="15"/>
        <v>0.2</v>
      </c>
      <c r="BE3" s="17">
        <f t="shared" si="16"/>
        <v>0.62764377689183548</v>
      </c>
      <c r="BF3" s="17">
        <f t="shared" si="17"/>
        <v>1.1005923388511467</v>
      </c>
      <c r="BG3" s="17">
        <f t="shared" si="18"/>
        <v>0.2</v>
      </c>
      <c r="BH3" s="17">
        <f t="shared" si="19"/>
        <v>0.2</v>
      </c>
      <c r="BI3" s="17">
        <f t="shared" ref="BI3:BI66" si="20">(BH3-AS3)^2</f>
        <v>0</v>
      </c>
      <c r="BJ3" s="17">
        <f t="shared" ref="BJ3:BJ66" si="21">(AS3-AVERAGE($AS$2:$AS$647))^2</f>
        <v>4.2796419668125224E-2</v>
      </c>
      <c r="BL3" s="96" t="s">
        <v>592</v>
      </c>
      <c r="BM3" s="17">
        <v>1</v>
      </c>
    </row>
    <row r="4" spans="1:69" ht="18.75" x14ac:dyDescent="0.25">
      <c r="A4" s="84">
        <v>315</v>
      </c>
      <c r="B4" s="84">
        <v>202</v>
      </c>
      <c r="D4" s="86">
        <v>1</v>
      </c>
      <c r="E4" s="98">
        <f t="shared" si="0"/>
        <v>11.111111111111111</v>
      </c>
      <c r="F4" s="98">
        <f t="shared" si="1"/>
        <v>0.74999999999999989</v>
      </c>
      <c r="G4" s="17">
        <v>0</v>
      </c>
      <c r="H4" s="17">
        <f>'EWG-CCP-127 (1)'!M133</f>
        <v>22.222222222222221</v>
      </c>
      <c r="I4" s="17">
        <v>0</v>
      </c>
      <c r="J4" s="17">
        <v>0</v>
      </c>
      <c r="K4" s="17">
        <v>0</v>
      </c>
      <c r="L4" s="17">
        <v>0</v>
      </c>
      <c r="M4" s="17">
        <v>0</v>
      </c>
      <c r="N4" s="17">
        <v>0</v>
      </c>
      <c r="O4" s="17">
        <f>'EWG-CCP-127 (1)'!L133</f>
        <v>11.111111111111111</v>
      </c>
      <c r="P4" s="17">
        <v>0</v>
      </c>
      <c r="Q4" s="17">
        <f>'EWG-CCP-127 (1)'!K133</f>
        <v>66.666666666666657</v>
      </c>
      <c r="R4" s="17">
        <v>0</v>
      </c>
      <c r="S4" s="17">
        <v>0</v>
      </c>
      <c r="T4" s="17">
        <v>0</v>
      </c>
      <c r="U4" s="17">
        <v>0</v>
      </c>
      <c r="V4" s="17">
        <v>0</v>
      </c>
      <c r="W4" s="41">
        <v>0</v>
      </c>
      <c r="X4" s="41">
        <v>0</v>
      </c>
      <c r="Y4" s="17">
        <v>0</v>
      </c>
      <c r="Z4" s="17">
        <v>0</v>
      </c>
      <c r="AA4" s="17">
        <v>0</v>
      </c>
      <c r="AB4" s="17">
        <v>0</v>
      </c>
      <c r="AC4" s="17">
        <v>0</v>
      </c>
      <c r="AD4" s="17">
        <v>0</v>
      </c>
      <c r="AE4" s="17">
        <v>0</v>
      </c>
      <c r="AF4" s="41">
        <v>0</v>
      </c>
      <c r="AG4" s="88">
        <f>'EWG-CCP-127 (1)'!E133</f>
        <v>50</v>
      </c>
      <c r="AH4" s="91" t="s">
        <v>3</v>
      </c>
      <c r="AI4" s="87" t="s">
        <v>504</v>
      </c>
      <c r="AN4" s="17">
        <f t="shared" si="2"/>
        <v>99.999999999999986</v>
      </c>
      <c r="AO4" s="17">
        <f t="shared" si="3"/>
        <v>0.1111111111111111</v>
      </c>
      <c r="AP4" s="17">
        <f t="shared" si="4"/>
        <v>0</v>
      </c>
      <c r="AQ4" s="17">
        <f t="shared" si="4"/>
        <v>0.22222222222222221</v>
      </c>
      <c r="AR4" s="17">
        <f t="shared" si="5"/>
        <v>0.66666666666666652</v>
      </c>
      <c r="AS4" s="17">
        <f t="shared" si="6"/>
        <v>0.5</v>
      </c>
      <c r="AU4" s="17">
        <f t="shared" si="7"/>
        <v>2.9999999999999996</v>
      </c>
      <c r="AV4" s="17">
        <f t="shared" si="8"/>
        <v>0.5</v>
      </c>
      <c r="AW4" s="17">
        <f t="shared" si="9"/>
        <v>0.6875</v>
      </c>
      <c r="AX4" s="17">
        <f t="shared" si="10"/>
        <v>1.25</v>
      </c>
      <c r="AY4" s="17">
        <f t="shared" si="11"/>
        <v>0.5</v>
      </c>
      <c r="AZ4" s="17">
        <f t="shared" si="12"/>
        <v>0.5</v>
      </c>
      <c r="BA4" s="17">
        <f t="shared" si="13"/>
        <v>0</v>
      </c>
      <c r="BC4" s="17">
        <f t="shared" si="14"/>
        <v>2.9999999999999996</v>
      </c>
      <c r="BD4" s="17">
        <f t="shared" si="15"/>
        <v>0.5</v>
      </c>
      <c r="BE4" s="17">
        <f t="shared" si="16"/>
        <v>0.64655326728513784</v>
      </c>
      <c r="BF4" s="17">
        <f t="shared" si="17"/>
        <v>1.6029015978819348</v>
      </c>
      <c r="BG4" s="17">
        <f t="shared" si="18"/>
        <v>0.5</v>
      </c>
      <c r="BH4" s="17">
        <f t="shared" si="19"/>
        <v>0.5</v>
      </c>
      <c r="BI4" s="17">
        <f t="shared" si="20"/>
        <v>0</v>
      </c>
      <c r="BJ4" s="17">
        <f t="shared" si="21"/>
        <v>8.6726464394440012E-3</v>
      </c>
      <c r="BL4" s="96" t="s">
        <v>593</v>
      </c>
      <c r="BM4" s="99">
        <v>4</v>
      </c>
    </row>
    <row r="5" spans="1:69" ht="18.75" x14ac:dyDescent="0.25">
      <c r="A5" s="84">
        <v>354</v>
      </c>
      <c r="B5" s="84">
        <v>376</v>
      </c>
      <c r="C5" s="58">
        <v>4</v>
      </c>
      <c r="D5" s="86">
        <v>1</v>
      </c>
      <c r="E5" s="98">
        <f t="shared" si="0"/>
        <v>66.666666666666657</v>
      </c>
      <c r="F5" s="98">
        <f t="shared" si="1"/>
        <v>0.5</v>
      </c>
      <c r="G5" s="17">
        <v>0</v>
      </c>
      <c r="H5" s="17">
        <f>'EWG-CCP-127 (1)'!M167</f>
        <v>16.666666666666664</v>
      </c>
      <c r="I5" s="17">
        <v>0</v>
      </c>
      <c r="J5" s="17">
        <v>0</v>
      </c>
      <c r="K5" s="17">
        <v>0</v>
      </c>
      <c r="L5" s="17">
        <v>0</v>
      </c>
      <c r="M5" s="17">
        <v>0</v>
      </c>
      <c r="N5" s="17">
        <v>0</v>
      </c>
      <c r="O5" s="17">
        <f>'EWG-CCP-127 (1)'!L167</f>
        <v>66.666666666666657</v>
      </c>
      <c r="P5" s="17">
        <v>0</v>
      </c>
      <c r="Q5" s="17">
        <f>'EWG-CCP-127 (1)'!K167</f>
        <v>16.666666666666664</v>
      </c>
      <c r="R5" s="17">
        <v>0</v>
      </c>
      <c r="S5" s="17">
        <v>0</v>
      </c>
      <c r="T5" s="17">
        <v>0</v>
      </c>
      <c r="U5" s="17">
        <v>0</v>
      </c>
      <c r="V5" s="17">
        <v>0</v>
      </c>
      <c r="W5" s="41">
        <v>0</v>
      </c>
      <c r="X5" s="41">
        <v>0</v>
      </c>
      <c r="Y5" s="17">
        <v>0</v>
      </c>
      <c r="Z5" s="17">
        <v>0</v>
      </c>
      <c r="AA5" s="17">
        <v>0</v>
      </c>
      <c r="AB5" s="17">
        <v>0</v>
      </c>
      <c r="AC5" s="17">
        <v>0</v>
      </c>
      <c r="AD5" s="17">
        <v>0</v>
      </c>
      <c r="AE5" s="17">
        <v>0</v>
      </c>
      <c r="AF5" s="41">
        <v>0</v>
      </c>
      <c r="AG5" s="88">
        <f>'EWG-CCP-127 (1)'!E167</f>
        <v>0</v>
      </c>
      <c r="AH5" s="41" t="s">
        <v>3</v>
      </c>
      <c r="AI5" s="87" t="s">
        <v>506</v>
      </c>
      <c r="AN5" s="17">
        <f t="shared" si="2"/>
        <v>99.999999999999972</v>
      </c>
      <c r="AO5" s="17">
        <f t="shared" si="3"/>
        <v>0.66666666666666652</v>
      </c>
      <c r="AP5" s="17">
        <f t="shared" si="4"/>
        <v>0</v>
      </c>
      <c r="AQ5" s="17">
        <f t="shared" si="4"/>
        <v>0.16666666666666663</v>
      </c>
      <c r="AR5" s="17">
        <f t="shared" si="5"/>
        <v>0.16666666666666663</v>
      </c>
      <c r="AS5" s="17">
        <f t="shared" si="6"/>
        <v>0</v>
      </c>
      <c r="AU5" s="17">
        <f t="shared" si="7"/>
        <v>1</v>
      </c>
      <c r="AV5" s="17">
        <f t="shared" si="8"/>
        <v>4</v>
      </c>
      <c r="AW5" s="17">
        <f t="shared" si="9"/>
        <v>0.5625</v>
      </c>
      <c r="AX5" s="17">
        <f t="shared" si="10"/>
        <v>0.75</v>
      </c>
      <c r="AY5" s="17">
        <f t="shared" si="11"/>
        <v>-0.25</v>
      </c>
      <c r="AZ5" s="17">
        <f t="shared" si="12"/>
        <v>-0.25</v>
      </c>
      <c r="BA5" s="17">
        <f t="shared" si="13"/>
        <v>0.25</v>
      </c>
      <c r="BC5" s="17">
        <f t="shared" si="14"/>
        <v>1</v>
      </c>
      <c r="BD5" s="17">
        <f t="shared" si="15"/>
        <v>4</v>
      </c>
      <c r="BE5" s="17">
        <f t="shared" si="16"/>
        <v>0.60873428649853323</v>
      </c>
      <c r="BF5" s="17">
        <f t="shared" si="17"/>
        <v>0.59828307982035844</v>
      </c>
      <c r="BG5" s="17">
        <f t="shared" si="18"/>
        <v>-0.24169494354637711</v>
      </c>
      <c r="BH5" s="17">
        <f t="shared" si="19"/>
        <v>0</v>
      </c>
      <c r="BI5" s="17">
        <f t="shared" si="20"/>
        <v>0</v>
      </c>
      <c r="BJ5" s="17">
        <f t="shared" si="21"/>
        <v>0.1655456018205794</v>
      </c>
      <c r="BL5" s="96" t="s">
        <v>594</v>
      </c>
      <c r="BM5" s="17">
        <v>0</v>
      </c>
    </row>
    <row r="6" spans="1:69" ht="18.75" x14ac:dyDescent="0.25">
      <c r="A6" s="84">
        <v>360</v>
      </c>
      <c r="B6" s="84">
        <v>380</v>
      </c>
      <c r="C6" s="58">
        <v>10</v>
      </c>
      <c r="D6" s="86">
        <v>1</v>
      </c>
      <c r="E6" s="98">
        <f t="shared" si="0"/>
        <v>62.5</v>
      </c>
      <c r="F6" s="98">
        <f t="shared" si="1"/>
        <v>0.66666666666666663</v>
      </c>
      <c r="G6" s="17">
        <v>0</v>
      </c>
      <c r="H6" s="17">
        <f>'EWG-CCP-127 (1)'!M173</f>
        <v>12.5</v>
      </c>
      <c r="I6" s="17">
        <v>0</v>
      </c>
      <c r="J6" s="17">
        <v>0</v>
      </c>
      <c r="K6" s="17">
        <v>0</v>
      </c>
      <c r="L6" s="17">
        <v>0</v>
      </c>
      <c r="M6" s="17">
        <v>0</v>
      </c>
      <c r="N6" s="17">
        <v>0</v>
      </c>
      <c r="O6" s="17">
        <f>'EWG-CCP-127 (1)'!L173</f>
        <v>62.5</v>
      </c>
      <c r="P6" s="17">
        <v>0</v>
      </c>
      <c r="Q6" s="17">
        <f>'EWG-CCP-127 (1)'!K173</f>
        <v>25</v>
      </c>
      <c r="R6" s="17">
        <v>0</v>
      </c>
      <c r="S6" s="17">
        <v>0</v>
      </c>
      <c r="T6" s="17">
        <v>0</v>
      </c>
      <c r="U6" s="17">
        <v>0</v>
      </c>
      <c r="V6" s="17">
        <v>0</v>
      </c>
      <c r="W6" s="41">
        <v>0</v>
      </c>
      <c r="X6" s="41">
        <v>0</v>
      </c>
      <c r="Y6" s="17">
        <v>0</v>
      </c>
      <c r="Z6" s="17">
        <v>0</v>
      </c>
      <c r="AA6" s="17">
        <v>0</v>
      </c>
      <c r="AB6" s="17">
        <v>0</v>
      </c>
      <c r="AC6" s="17">
        <v>0</v>
      </c>
      <c r="AD6" s="17">
        <v>0</v>
      </c>
      <c r="AE6" s="17">
        <v>0</v>
      </c>
      <c r="AF6" s="41">
        <v>0</v>
      </c>
      <c r="AG6" s="88">
        <f>'EWG-CCP-127 (1)'!E173</f>
        <v>0</v>
      </c>
      <c r="AH6" s="41" t="s">
        <v>3</v>
      </c>
      <c r="AI6" s="87" t="s">
        <v>506</v>
      </c>
      <c r="AN6" s="17">
        <f t="shared" si="2"/>
        <v>100</v>
      </c>
      <c r="AO6" s="17">
        <f t="shared" si="3"/>
        <v>0.625</v>
      </c>
      <c r="AP6" s="17">
        <f t="shared" si="4"/>
        <v>0</v>
      </c>
      <c r="AQ6" s="17">
        <f t="shared" si="4"/>
        <v>0.125</v>
      </c>
      <c r="AR6" s="17">
        <f t="shared" si="5"/>
        <v>0.25</v>
      </c>
      <c r="AS6" s="17">
        <f t="shared" si="6"/>
        <v>0</v>
      </c>
      <c r="AU6" s="17">
        <f t="shared" si="7"/>
        <v>2</v>
      </c>
      <c r="AV6" s="17">
        <f t="shared" si="8"/>
        <v>5</v>
      </c>
      <c r="AW6" s="17">
        <f t="shared" si="9"/>
        <v>0.625</v>
      </c>
      <c r="AX6" s="17">
        <f t="shared" si="10"/>
        <v>1</v>
      </c>
      <c r="AY6" s="17">
        <f t="shared" si="11"/>
        <v>-0.20833333333333337</v>
      </c>
      <c r="AZ6" s="17">
        <f t="shared" si="12"/>
        <v>-0.20833333333333337</v>
      </c>
      <c r="BA6" s="17">
        <f t="shared" si="13"/>
        <v>0.20833333333333337</v>
      </c>
      <c r="BC6" s="17">
        <f t="shared" si="14"/>
        <v>2</v>
      </c>
      <c r="BD6" s="17">
        <f t="shared" si="15"/>
        <v>5</v>
      </c>
      <c r="BE6" s="17">
        <f t="shared" si="16"/>
        <v>0.62764377689183548</v>
      </c>
      <c r="BF6" s="17">
        <f t="shared" si="17"/>
        <v>1.1005923388511467</v>
      </c>
      <c r="BG6" s="17">
        <f t="shared" si="18"/>
        <v>-0.18473281918084228</v>
      </c>
      <c r="BH6" s="17">
        <f t="shared" si="19"/>
        <v>0</v>
      </c>
      <c r="BI6" s="17">
        <f t="shared" si="20"/>
        <v>0</v>
      </c>
      <c r="BJ6" s="17">
        <f t="shared" si="21"/>
        <v>0.1655456018205794</v>
      </c>
      <c r="BL6" s="96" t="s">
        <v>595</v>
      </c>
      <c r="BM6" s="17">
        <v>0</v>
      </c>
    </row>
    <row r="7" spans="1:69" ht="18.75" x14ac:dyDescent="0.25">
      <c r="A7" s="84">
        <v>367</v>
      </c>
      <c r="B7" s="84">
        <v>383</v>
      </c>
      <c r="C7" s="58">
        <v>17</v>
      </c>
      <c r="D7" s="86">
        <v>1</v>
      </c>
      <c r="E7" s="98">
        <f t="shared" si="0"/>
        <v>60</v>
      </c>
      <c r="F7" s="98">
        <f t="shared" si="1"/>
        <v>0.75</v>
      </c>
      <c r="G7" s="17">
        <v>0</v>
      </c>
      <c r="H7" s="17">
        <f>'EWG-CCP-127 (1)'!M180</f>
        <v>10</v>
      </c>
      <c r="I7" s="17">
        <v>0</v>
      </c>
      <c r="J7" s="17">
        <v>0</v>
      </c>
      <c r="K7" s="17">
        <v>0</v>
      </c>
      <c r="L7" s="17">
        <v>0</v>
      </c>
      <c r="M7" s="17">
        <v>0</v>
      </c>
      <c r="N7" s="17">
        <v>0</v>
      </c>
      <c r="O7" s="17">
        <f>'EWG-CCP-127 (1)'!L180</f>
        <v>60</v>
      </c>
      <c r="P7" s="17">
        <v>0</v>
      </c>
      <c r="Q7" s="17">
        <f>'EWG-CCP-127 (1)'!K180</f>
        <v>30</v>
      </c>
      <c r="R7" s="17">
        <v>0</v>
      </c>
      <c r="S7" s="17">
        <v>0</v>
      </c>
      <c r="T7" s="17">
        <v>0</v>
      </c>
      <c r="U7" s="17">
        <v>0</v>
      </c>
      <c r="V7" s="17">
        <v>0</v>
      </c>
      <c r="W7" s="41">
        <v>0</v>
      </c>
      <c r="X7" s="41">
        <v>0</v>
      </c>
      <c r="Y7" s="17">
        <v>0</v>
      </c>
      <c r="Z7" s="17">
        <v>0</v>
      </c>
      <c r="AA7" s="17">
        <v>0</v>
      </c>
      <c r="AB7" s="17">
        <v>0</v>
      </c>
      <c r="AC7" s="17">
        <v>0</v>
      </c>
      <c r="AD7" s="17">
        <v>0</v>
      </c>
      <c r="AE7" s="17">
        <v>0</v>
      </c>
      <c r="AF7" s="41">
        <v>0</v>
      </c>
      <c r="AG7" s="88">
        <f>'EWG-CCP-127 (1)'!E180</f>
        <v>0</v>
      </c>
      <c r="AH7" s="41" t="s">
        <v>3</v>
      </c>
      <c r="AI7" s="87" t="s">
        <v>506</v>
      </c>
      <c r="AN7" s="17">
        <f t="shared" si="2"/>
        <v>100</v>
      </c>
      <c r="AO7" s="17">
        <f t="shared" si="3"/>
        <v>0.6</v>
      </c>
      <c r="AP7" s="17">
        <f t="shared" si="4"/>
        <v>0</v>
      </c>
      <c r="AQ7" s="17">
        <f t="shared" si="4"/>
        <v>0.1</v>
      </c>
      <c r="AR7" s="17">
        <f t="shared" si="5"/>
        <v>0.3</v>
      </c>
      <c r="AS7" s="17">
        <f t="shared" si="6"/>
        <v>0</v>
      </c>
      <c r="AU7" s="17">
        <f t="shared" si="7"/>
        <v>2.9999999999999996</v>
      </c>
      <c r="AV7" s="17">
        <f t="shared" si="8"/>
        <v>5.9999999999999991</v>
      </c>
      <c r="AW7" s="17">
        <f t="shared" si="9"/>
        <v>0.6875</v>
      </c>
      <c r="AX7" s="17">
        <f t="shared" si="10"/>
        <v>1.25</v>
      </c>
      <c r="AY7" s="17">
        <f t="shared" si="11"/>
        <v>-0.18333333333333324</v>
      </c>
      <c r="AZ7" s="17">
        <f t="shared" si="12"/>
        <v>-0.18333333333333324</v>
      </c>
      <c r="BA7" s="17">
        <f t="shared" si="13"/>
        <v>0.18333333333333324</v>
      </c>
      <c r="BC7" s="17">
        <f t="shared" si="14"/>
        <v>3</v>
      </c>
      <c r="BD7" s="17">
        <f t="shared" si="15"/>
        <v>6</v>
      </c>
      <c r="BE7" s="17">
        <f t="shared" si="16"/>
        <v>0.64655326728513784</v>
      </c>
      <c r="BF7" s="17">
        <f t="shared" si="17"/>
        <v>1.602901597881935</v>
      </c>
      <c r="BG7" s="17">
        <f t="shared" si="18"/>
        <v>-0.15958143976984074</v>
      </c>
      <c r="BH7" s="17">
        <f t="shared" si="19"/>
        <v>0</v>
      </c>
      <c r="BI7" s="17">
        <f t="shared" si="20"/>
        <v>0</v>
      </c>
      <c r="BJ7" s="17">
        <f t="shared" si="21"/>
        <v>0.1655456018205794</v>
      </c>
      <c r="BL7" s="96" t="s">
        <v>596</v>
      </c>
      <c r="BM7" s="17">
        <v>0</v>
      </c>
    </row>
    <row r="8" spans="1:69" ht="18.75" x14ac:dyDescent="0.25">
      <c r="A8" s="84">
        <v>368</v>
      </c>
      <c r="B8" s="84">
        <v>384</v>
      </c>
      <c r="C8" s="58">
        <v>18</v>
      </c>
      <c r="D8" s="86">
        <v>1</v>
      </c>
      <c r="E8" s="98">
        <f t="shared" si="0"/>
        <v>63.636363636363633</v>
      </c>
      <c r="F8" s="98">
        <f t="shared" si="1"/>
        <v>0.75</v>
      </c>
      <c r="G8" s="17">
        <v>0</v>
      </c>
      <c r="H8" s="17">
        <f>'EWG-CCP-127 (1)'!M181</f>
        <v>9.0909090909090917</v>
      </c>
      <c r="I8" s="17">
        <v>0</v>
      </c>
      <c r="J8" s="17">
        <v>0</v>
      </c>
      <c r="K8" s="17">
        <v>0</v>
      </c>
      <c r="L8" s="17">
        <v>0</v>
      </c>
      <c r="M8" s="17">
        <v>0</v>
      </c>
      <c r="N8" s="17">
        <v>0</v>
      </c>
      <c r="O8" s="17">
        <f>'EWG-CCP-127 (1)'!L181</f>
        <v>63.636363636363633</v>
      </c>
      <c r="P8" s="17">
        <v>0</v>
      </c>
      <c r="Q8" s="17">
        <f>'EWG-CCP-127 (1)'!K181</f>
        <v>27.27272727272727</v>
      </c>
      <c r="R8" s="17">
        <v>0</v>
      </c>
      <c r="S8" s="17">
        <v>0</v>
      </c>
      <c r="T8" s="17">
        <v>0</v>
      </c>
      <c r="U8" s="17">
        <v>0</v>
      </c>
      <c r="V8" s="17">
        <v>0</v>
      </c>
      <c r="W8" s="41">
        <v>0</v>
      </c>
      <c r="X8" s="41">
        <v>0</v>
      </c>
      <c r="Y8" s="17">
        <v>0</v>
      </c>
      <c r="Z8" s="17">
        <v>0</v>
      </c>
      <c r="AA8" s="17">
        <v>0</v>
      </c>
      <c r="AB8" s="17">
        <v>0</v>
      </c>
      <c r="AC8" s="17">
        <v>0</v>
      </c>
      <c r="AD8" s="17">
        <v>0</v>
      </c>
      <c r="AE8" s="17">
        <v>0</v>
      </c>
      <c r="AF8" s="41">
        <v>0</v>
      </c>
      <c r="AG8" s="88">
        <f>'EWG-CCP-127 (1)'!E181</f>
        <v>0</v>
      </c>
      <c r="AH8" s="41" t="s">
        <v>3</v>
      </c>
      <c r="AI8" s="87" t="s">
        <v>506</v>
      </c>
      <c r="AN8" s="17">
        <f t="shared" si="2"/>
        <v>99.999999999999986</v>
      </c>
      <c r="AO8" s="17">
        <f t="shared" si="3"/>
        <v>0.63636363636363635</v>
      </c>
      <c r="AP8" s="17">
        <f t="shared" si="4"/>
        <v>0</v>
      </c>
      <c r="AQ8" s="17">
        <f t="shared" si="4"/>
        <v>9.0909090909090912E-2</v>
      </c>
      <c r="AR8" s="17">
        <f t="shared" si="5"/>
        <v>0.27272727272727271</v>
      </c>
      <c r="AS8" s="17">
        <f t="shared" si="6"/>
        <v>0</v>
      </c>
      <c r="AU8" s="17">
        <f t="shared" si="7"/>
        <v>2.9999999999999996</v>
      </c>
      <c r="AV8" s="17">
        <f t="shared" si="8"/>
        <v>7</v>
      </c>
      <c r="AW8" s="17">
        <f t="shared" si="9"/>
        <v>0.6875</v>
      </c>
      <c r="AX8" s="17">
        <f t="shared" si="10"/>
        <v>1.25</v>
      </c>
      <c r="AY8" s="17">
        <f t="shared" si="11"/>
        <v>-0.3666666666666667</v>
      </c>
      <c r="AZ8" s="17">
        <f t="shared" si="12"/>
        <v>-0.3666666666666667</v>
      </c>
      <c r="BA8" s="17">
        <f t="shared" si="13"/>
        <v>0.3666666666666667</v>
      </c>
      <c r="BC8" s="17">
        <f t="shared" si="14"/>
        <v>2.9999999999999996</v>
      </c>
      <c r="BD8" s="17">
        <f t="shared" si="15"/>
        <v>6.9999999999999991</v>
      </c>
      <c r="BE8" s="17">
        <f t="shared" si="16"/>
        <v>0.64655326728513784</v>
      </c>
      <c r="BF8" s="17">
        <f t="shared" si="17"/>
        <v>1.6029015978819348</v>
      </c>
      <c r="BG8" s="17">
        <f t="shared" si="18"/>
        <v>-0.34291477310317409</v>
      </c>
      <c r="BH8" s="17">
        <f t="shared" si="19"/>
        <v>0</v>
      </c>
      <c r="BI8" s="17">
        <f t="shared" si="20"/>
        <v>0</v>
      </c>
      <c r="BJ8" s="17">
        <f t="shared" si="21"/>
        <v>0.1655456018205794</v>
      </c>
      <c r="BL8" s="96" t="s">
        <v>597</v>
      </c>
      <c r="BM8" s="99">
        <v>3</v>
      </c>
    </row>
    <row r="9" spans="1:69" ht="18.75" x14ac:dyDescent="0.25">
      <c r="A9" s="84">
        <v>377</v>
      </c>
      <c r="B9" s="84">
        <v>387</v>
      </c>
      <c r="C9" s="58">
        <v>27</v>
      </c>
      <c r="D9" s="86">
        <v>1</v>
      </c>
      <c r="E9" s="98">
        <f t="shared" si="0"/>
        <v>58.333333333333336</v>
      </c>
      <c r="F9" s="98">
        <f t="shared" si="1"/>
        <v>0.8</v>
      </c>
      <c r="G9" s="17">
        <v>0</v>
      </c>
      <c r="H9" s="17">
        <f>'EWG-CCP-127 (1)'!M190</f>
        <v>8.3333333333333321</v>
      </c>
      <c r="I9" s="17">
        <v>0</v>
      </c>
      <c r="J9" s="17">
        <v>0</v>
      </c>
      <c r="K9" s="17">
        <v>0</v>
      </c>
      <c r="L9" s="17">
        <v>0</v>
      </c>
      <c r="M9" s="17">
        <v>0</v>
      </c>
      <c r="N9" s="17">
        <v>0</v>
      </c>
      <c r="O9" s="17">
        <f>'EWG-CCP-127 (1)'!L190</f>
        <v>58.333333333333336</v>
      </c>
      <c r="P9" s="17">
        <v>0</v>
      </c>
      <c r="Q9" s="17">
        <f>'EWG-CCP-127 (1)'!K190</f>
        <v>33.333333333333329</v>
      </c>
      <c r="R9" s="17">
        <v>0</v>
      </c>
      <c r="S9" s="17">
        <v>0</v>
      </c>
      <c r="T9" s="17">
        <v>0</v>
      </c>
      <c r="U9" s="17">
        <v>0</v>
      </c>
      <c r="V9" s="17">
        <v>0</v>
      </c>
      <c r="W9" s="41">
        <v>0</v>
      </c>
      <c r="X9" s="41">
        <v>0</v>
      </c>
      <c r="Y9" s="17">
        <v>0</v>
      </c>
      <c r="Z9" s="17">
        <v>0</v>
      </c>
      <c r="AA9" s="17">
        <v>0</v>
      </c>
      <c r="AB9" s="17">
        <v>0</v>
      </c>
      <c r="AC9" s="17">
        <v>0</v>
      </c>
      <c r="AD9" s="17">
        <v>0</v>
      </c>
      <c r="AE9" s="17">
        <v>0</v>
      </c>
      <c r="AF9" s="41">
        <v>0</v>
      </c>
      <c r="AG9" s="88">
        <f>'EWG-CCP-127 (1)'!E190</f>
        <v>0</v>
      </c>
      <c r="AH9" s="41" t="s">
        <v>3</v>
      </c>
      <c r="AI9" s="87" t="s">
        <v>506</v>
      </c>
      <c r="AN9" s="17">
        <f t="shared" si="2"/>
        <v>100</v>
      </c>
      <c r="AO9" s="17">
        <f t="shared" si="3"/>
        <v>0.58333333333333337</v>
      </c>
      <c r="AP9" s="17">
        <f t="shared" si="4"/>
        <v>0</v>
      </c>
      <c r="AQ9" s="17">
        <f t="shared" si="4"/>
        <v>8.3333333333333315E-2</v>
      </c>
      <c r="AR9" s="17">
        <f t="shared" si="5"/>
        <v>0.33333333333333326</v>
      </c>
      <c r="AS9" s="17">
        <f t="shared" si="6"/>
        <v>0</v>
      </c>
      <c r="AU9" s="17">
        <f t="shared" si="7"/>
        <v>4</v>
      </c>
      <c r="AV9" s="17">
        <f t="shared" si="8"/>
        <v>7.0000000000000018</v>
      </c>
      <c r="AW9" s="17">
        <f t="shared" si="9"/>
        <v>0.75</v>
      </c>
      <c r="AX9" s="17">
        <f t="shared" si="10"/>
        <v>1.5</v>
      </c>
      <c r="AY9" s="17">
        <f t="shared" si="11"/>
        <v>-0.16666666666666707</v>
      </c>
      <c r="AZ9" s="17">
        <f t="shared" si="12"/>
        <v>-0.16666666666666707</v>
      </c>
      <c r="BA9" s="17">
        <f t="shared" si="13"/>
        <v>0.16666666666666707</v>
      </c>
      <c r="BC9" s="17">
        <f t="shared" si="14"/>
        <v>4</v>
      </c>
      <c r="BD9" s="17">
        <f t="shared" si="15"/>
        <v>7.0000000000000009</v>
      </c>
      <c r="BE9" s="17">
        <f t="shared" si="16"/>
        <v>0.6654627576784401</v>
      </c>
      <c r="BF9" s="17">
        <f t="shared" si="17"/>
        <v>2.1052108569127235</v>
      </c>
      <c r="BG9" s="17">
        <f t="shared" si="18"/>
        <v>-0.15033543283610618</v>
      </c>
      <c r="BH9" s="17">
        <f t="shared" si="19"/>
        <v>0</v>
      </c>
      <c r="BI9" s="17">
        <f t="shared" si="20"/>
        <v>0</v>
      </c>
      <c r="BJ9" s="17">
        <f t="shared" si="21"/>
        <v>0.1655456018205794</v>
      </c>
      <c r="BL9" s="96" t="s">
        <v>598</v>
      </c>
      <c r="BM9" s="17">
        <v>0</v>
      </c>
    </row>
    <row r="10" spans="1:69" x14ac:dyDescent="0.25">
      <c r="A10" s="84">
        <v>405</v>
      </c>
      <c r="B10" s="84">
        <v>516</v>
      </c>
      <c r="D10" s="86">
        <v>1</v>
      </c>
      <c r="E10" s="98">
        <f t="shared" si="0"/>
        <v>0</v>
      </c>
      <c r="F10" s="98">
        <f t="shared" si="1"/>
        <v>0.33333333333333331</v>
      </c>
      <c r="G10" s="17">
        <v>0</v>
      </c>
      <c r="H10" s="17">
        <f>'EWG-CCP-127 (1)'!M201</f>
        <v>66.666666666666657</v>
      </c>
      <c r="I10" s="17">
        <v>0</v>
      </c>
      <c r="J10" s="17">
        <v>0</v>
      </c>
      <c r="K10" s="17">
        <v>0</v>
      </c>
      <c r="L10" s="17">
        <v>0</v>
      </c>
      <c r="M10" s="17">
        <v>0</v>
      </c>
      <c r="N10" s="17">
        <v>0</v>
      </c>
      <c r="O10" s="17">
        <f>'EWG-CCP-127 (1)'!L201</f>
        <v>0</v>
      </c>
      <c r="P10" s="17">
        <v>0</v>
      </c>
      <c r="Q10" s="17">
        <f>'EWG-CCP-127 (1)'!K201</f>
        <v>33.333333333333329</v>
      </c>
      <c r="R10" s="17">
        <v>0</v>
      </c>
      <c r="S10" s="17">
        <v>0</v>
      </c>
      <c r="T10" s="17">
        <v>0</v>
      </c>
      <c r="U10" s="17">
        <v>0</v>
      </c>
      <c r="V10" s="17">
        <v>0</v>
      </c>
      <c r="W10" s="41">
        <v>0</v>
      </c>
      <c r="X10" s="41">
        <v>0</v>
      </c>
      <c r="Y10" s="17">
        <v>0</v>
      </c>
      <c r="Z10" s="17">
        <v>0</v>
      </c>
      <c r="AA10" s="17">
        <v>0</v>
      </c>
      <c r="AB10" s="17">
        <v>0</v>
      </c>
      <c r="AC10" s="17">
        <v>0</v>
      </c>
      <c r="AD10" s="17">
        <v>0</v>
      </c>
      <c r="AE10" s="17">
        <v>0</v>
      </c>
      <c r="AF10" s="41">
        <v>0</v>
      </c>
      <c r="AG10" s="88">
        <f>'EWG-CCP-127 (1)'!E201</f>
        <v>0</v>
      </c>
      <c r="AH10" s="41" t="s">
        <v>3</v>
      </c>
      <c r="AI10" s="87" t="s">
        <v>506</v>
      </c>
      <c r="AL10" s="87" t="s">
        <v>510</v>
      </c>
      <c r="AN10" s="17">
        <f t="shared" si="2"/>
        <v>99.999999999999986</v>
      </c>
      <c r="AO10" s="17">
        <f t="shared" si="3"/>
        <v>0</v>
      </c>
      <c r="AP10" s="17">
        <f t="shared" si="4"/>
        <v>0</v>
      </c>
      <c r="AQ10" s="17">
        <f t="shared" si="4"/>
        <v>0.66666666666666652</v>
      </c>
      <c r="AR10" s="17">
        <f t="shared" si="5"/>
        <v>0.33333333333333326</v>
      </c>
      <c r="AS10" s="17">
        <f t="shared" si="6"/>
        <v>0</v>
      </c>
      <c r="AU10" s="17">
        <f t="shared" si="7"/>
        <v>0.5</v>
      </c>
      <c r="AV10" s="17">
        <f t="shared" si="8"/>
        <v>0</v>
      </c>
      <c r="AW10" s="17">
        <f t="shared" si="9"/>
        <v>0.53125</v>
      </c>
      <c r="AX10" s="17">
        <f t="shared" si="10"/>
        <v>0.625</v>
      </c>
      <c r="AY10" s="17">
        <f t="shared" si="11"/>
        <v>0</v>
      </c>
      <c r="AZ10" s="17">
        <f t="shared" si="12"/>
        <v>0</v>
      </c>
      <c r="BA10" s="17">
        <f t="shared" si="13"/>
        <v>0</v>
      </c>
      <c r="BC10" s="17">
        <f t="shared" si="14"/>
        <v>0.5</v>
      </c>
      <c r="BD10" s="17">
        <f t="shared" si="15"/>
        <v>0</v>
      </c>
      <c r="BE10" s="17">
        <f t="shared" si="16"/>
        <v>0.5992795413018821</v>
      </c>
      <c r="BF10" s="17">
        <f t="shared" si="17"/>
        <v>0.34712845030496436</v>
      </c>
      <c r="BG10" s="17">
        <f t="shared" si="18"/>
        <v>0</v>
      </c>
      <c r="BH10" s="17">
        <f t="shared" si="19"/>
        <v>0</v>
      </c>
      <c r="BI10" s="17">
        <f t="shared" si="20"/>
        <v>0</v>
      </c>
      <c r="BJ10" s="17">
        <f t="shared" si="21"/>
        <v>0.1655456018205794</v>
      </c>
      <c r="BL10" s="87" t="s">
        <v>575</v>
      </c>
    </row>
    <row r="11" spans="1:69" ht="18.75" x14ac:dyDescent="0.25">
      <c r="A11" s="84">
        <v>504</v>
      </c>
      <c r="B11" s="84">
        <v>558</v>
      </c>
      <c r="C11" s="17" t="str">
        <f>'EWG-CCP-127 (1)'!B287</f>
        <v>Na-R0.1</v>
      </c>
      <c r="D11" s="86">
        <v>1</v>
      </c>
      <c r="E11" s="98">
        <f t="shared" si="0"/>
        <v>9.0909090909090917</v>
      </c>
      <c r="F11" s="98">
        <f t="shared" si="1"/>
        <v>0</v>
      </c>
      <c r="G11" s="17">
        <v>0</v>
      </c>
      <c r="H11" s="17">
        <f>'EWG-CCP-127 (1)'!J287</f>
        <v>90.909090909090907</v>
      </c>
      <c r="I11" s="17">
        <v>0</v>
      </c>
      <c r="J11" s="17">
        <v>0</v>
      </c>
      <c r="K11" s="17">
        <v>0</v>
      </c>
      <c r="L11" s="17">
        <f>'EWG-CCP-127 (1)'!M287</f>
        <v>0</v>
      </c>
      <c r="M11" s="17">
        <v>0</v>
      </c>
      <c r="N11" s="17">
        <v>0</v>
      </c>
      <c r="O11" s="17">
        <f>'EWG-CCP-127 (1)'!L287</f>
        <v>9.0909090909090917</v>
      </c>
      <c r="P11" s="17">
        <v>0</v>
      </c>
      <c r="Q11" s="17">
        <v>0</v>
      </c>
      <c r="R11" s="17">
        <v>0</v>
      </c>
      <c r="S11" s="17">
        <v>0</v>
      </c>
      <c r="T11" s="17">
        <v>0</v>
      </c>
      <c r="U11" s="17">
        <v>0</v>
      </c>
      <c r="V11" s="17">
        <v>0</v>
      </c>
      <c r="W11" s="17">
        <v>0</v>
      </c>
      <c r="X11" s="17">
        <f>'EWG-CCP-127 (1)'!O287</f>
        <v>0</v>
      </c>
      <c r="Y11" s="17">
        <v>0</v>
      </c>
      <c r="Z11" s="17">
        <v>0</v>
      </c>
      <c r="AA11" s="17">
        <v>0</v>
      </c>
      <c r="AB11" s="17">
        <v>0</v>
      </c>
      <c r="AC11" s="17">
        <v>0</v>
      </c>
      <c r="AD11" s="17">
        <f>'EWG-CCP-127 (1)'!N287</f>
        <v>0</v>
      </c>
      <c r="AE11" s="17">
        <v>0</v>
      </c>
      <c r="AF11" s="17">
        <v>0</v>
      </c>
      <c r="AG11" s="88">
        <f>'EWG-CCP-127 (1)'!I287</f>
        <v>10</v>
      </c>
      <c r="AH11" s="92" t="s">
        <v>3</v>
      </c>
      <c r="AI11" s="87" t="s">
        <v>531</v>
      </c>
      <c r="AN11" s="17">
        <f t="shared" si="2"/>
        <v>100</v>
      </c>
      <c r="AO11" s="17">
        <f t="shared" si="3"/>
        <v>9.0909090909090912E-2</v>
      </c>
      <c r="AP11" s="17">
        <f t="shared" si="4"/>
        <v>0</v>
      </c>
      <c r="AQ11" s="17">
        <f t="shared" si="4"/>
        <v>0.90909090909090906</v>
      </c>
      <c r="AR11" s="17">
        <f t="shared" si="5"/>
        <v>0</v>
      </c>
      <c r="AS11" s="17">
        <f t="shared" si="6"/>
        <v>0.1</v>
      </c>
      <c r="AU11" s="17">
        <f t="shared" si="7"/>
        <v>0</v>
      </c>
      <c r="AV11" s="17">
        <f t="shared" si="8"/>
        <v>0.1</v>
      </c>
      <c r="AW11" s="17">
        <f t="shared" si="9"/>
        <v>0.5</v>
      </c>
      <c r="AX11" s="17">
        <f t="shared" si="10"/>
        <v>0.5</v>
      </c>
      <c r="AY11" s="17">
        <f t="shared" si="11"/>
        <v>0.1</v>
      </c>
      <c r="AZ11" s="17">
        <f t="shared" si="12"/>
        <v>0.1</v>
      </c>
      <c r="BA11" s="17">
        <f t="shared" si="13"/>
        <v>0</v>
      </c>
      <c r="BC11" s="17">
        <f t="shared" si="14"/>
        <v>0</v>
      </c>
      <c r="BD11" s="17">
        <f t="shared" si="15"/>
        <v>0.1</v>
      </c>
      <c r="BE11" s="17">
        <f t="shared" si="16"/>
        <v>0.58982479610523098</v>
      </c>
      <c r="BF11" s="17">
        <f t="shared" si="17"/>
        <v>9.5973820789570216E-2</v>
      </c>
      <c r="BG11" s="17">
        <f t="shared" si="18"/>
        <v>0.1</v>
      </c>
      <c r="BH11" s="17">
        <f t="shared" si="19"/>
        <v>0.1</v>
      </c>
      <c r="BI11" s="17">
        <f t="shared" si="20"/>
        <v>0</v>
      </c>
      <c r="BJ11" s="17">
        <f t="shared" si="21"/>
        <v>9.4171010744352288E-2</v>
      </c>
      <c r="BL11" s="96" t="s">
        <v>599</v>
      </c>
      <c r="BM11" s="17">
        <f>1/BN11</f>
        <v>1</v>
      </c>
      <c r="BN11" s="17">
        <v>1</v>
      </c>
      <c r="BQ11" s="17">
        <v>0</v>
      </c>
    </row>
    <row r="12" spans="1:69" ht="18.75" x14ac:dyDescent="0.25">
      <c r="A12" s="84">
        <v>521</v>
      </c>
      <c r="B12" s="84">
        <v>575</v>
      </c>
      <c r="C12" s="17" t="str">
        <f>'EWG-CCP-127 (1)'!B304</f>
        <v>Cs-R0.32</v>
      </c>
      <c r="D12" s="86">
        <v>1</v>
      </c>
      <c r="E12" s="98">
        <f t="shared" si="0"/>
        <v>24.242424242424242</v>
      </c>
      <c r="F12" s="98">
        <f t="shared" si="1"/>
        <v>0</v>
      </c>
      <c r="G12" s="17">
        <v>0</v>
      </c>
      <c r="H12" s="17">
        <f>'EWG-CCP-127 (1)'!J304</f>
        <v>75.757575757575751</v>
      </c>
      <c r="I12" s="17">
        <v>0</v>
      </c>
      <c r="J12" s="17">
        <v>0</v>
      </c>
      <c r="K12" s="17">
        <v>0</v>
      </c>
      <c r="L12" s="17">
        <f>'EWG-CCP-127 (1)'!M304</f>
        <v>0</v>
      </c>
      <c r="M12" s="17">
        <v>0</v>
      </c>
      <c r="N12" s="17">
        <v>0</v>
      </c>
      <c r="O12" s="17">
        <f>'EWG-CCP-127 (1)'!L304</f>
        <v>0</v>
      </c>
      <c r="P12" s="17">
        <v>0</v>
      </c>
      <c r="Q12" s="17">
        <v>0</v>
      </c>
      <c r="R12" s="17">
        <v>0</v>
      </c>
      <c r="S12" s="17">
        <v>0</v>
      </c>
      <c r="T12" s="17">
        <v>0</v>
      </c>
      <c r="U12" s="17">
        <v>0</v>
      </c>
      <c r="V12" s="17">
        <v>0</v>
      </c>
      <c r="W12" s="17">
        <v>0</v>
      </c>
      <c r="X12" s="17">
        <f>'EWG-CCP-127 (1)'!O304</f>
        <v>24.242424242424242</v>
      </c>
      <c r="Y12" s="17">
        <v>0</v>
      </c>
      <c r="Z12" s="17">
        <v>0</v>
      </c>
      <c r="AA12" s="17">
        <v>0</v>
      </c>
      <c r="AB12" s="17">
        <v>0</v>
      </c>
      <c r="AC12" s="17">
        <v>0</v>
      </c>
      <c r="AD12" s="17">
        <f>'EWG-CCP-127 (1)'!N304</f>
        <v>0</v>
      </c>
      <c r="AE12" s="17">
        <v>0</v>
      </c>
      <c r="AF12" s="17">
        <v>0</v>
      </c>
      <c r="AG12" s="88">
        <f>'EWG-CCP-127 (1)'!I304</f>
        <v>32</v>
      </c>
      <c r="AH12" s="92" t="s">
        <v>3</v>
      </c>
      <c r="AI12" s="87" t="s">
        <v>531</v>
      </c>
      <c r="AN12" s="17">
        <f t="shared" si="2"/>
        <v>100</v>
      </c>
      <c r="AO12" s="17">
        <f t="shared" si="3"/>
        <v>0.24242424242424243</v>
      </c>
      <c r="AP12" s="17">
        <f t="shared" si="4"/>
        <v>0</v>
      </c>
      <c r="AQ12" s="17">
        <f t="shared" si="4"/>
        <v>0.75757575757575746</v>
      </c>
      <c r="AR12" s="17">
        <f t="shared" si="5"/>
        <v>0</v>
      </c>
      <c r="AS12" s="17">
        <f t="shared" si="6"/>
        <v>0.32</v>
      </c>
      <c r="AU12" s="17">
        <f t="shared" si="7"/>
        <v>0</v>
      </c>
      <c r="AV12" s="17">
        <f t="shared" si="8"/>
        <v>0.32000000000000006</v>
      </c>
      <c r="AW12" s="17">
        <f t="shared" si="9"/>
        <v>0.5</v>
      </c>
      <c r="AX12" s="17">
        <f t="shared" si="10"/>
        <v>0.5</v>
      </c>
      <c r="AY12" s="17">
        <f t="shared" si="11"/>
        <v>0.32000000000000006</v>
      </c>
      <c r="AZ12" s="17">
        <f t="shared" si="12"/>
        <v>0.32000000000000006</v>
      </c>
      <c r="BA12" s="17">
        <f t="shared" si="13"/>
        <v>5.5511151231257827E-17</v>
      </c>
      <c r="BC12" s="17">
        <f t="shared" si="14"/>
        <v>0</v>
      </c>
      <c r="BD12" s="17">
        <f t="shared" si="15"/>
        <v>0.32</v>
      </c>
      <c r="BE12" s="17">
        <f t="shared" si="16"/>
        <v>0.58982479610523098</v>
      </c>
      <c r="BF12" s="17">
        <f t="shared" si="17"/>
        <v>9.5973820789570216E-2</v>
      </c>
      <c r="BG12" s="17">
        <f t="shared" si="18"/>
        <v>0.32</v>
      </c>
      <c r="BH12" s="17">
        <f t="shared" si="19"/>
        <v>0.32</v>
      </c>
      <c r="BI12" s="17">
        <f t="shared" si="20"/>
        <v>0</v>
      </c>
      <c r="BJ12" s="17">
        <f t="shared" si="21"/>
        <v>7.5469103766527381E-3</v>
      </c>
      <c r="BL12" s="96" t="s">
        <v>600</v>
      </c>
      <c r="BM12" s="17">
        <f t="shared" ref="BM12:BM23" si="22">1/BN12</f>
        <v>1</v>
      </c>
      <c r="BN12" s="17">
        <v>1</v>
      </c>
      <c r="BQ12" s="17">
        <v>1</v>
      </c>
    </row>
    <row r="13" spans="1:69" ht="18.75" x14ac:dyDescent="0.25">
      <c r="A13" s="84">
        <v>584</v>
      </c>
      <c r="B13" s="84">
        <v>611</v>
      </c>
      <c r="D13" s="86">
        <v>1</v>
      </c>
      <c r="E13" s="98">
        <f t="shared" si="0"/>
        <v>0</v>
      </c>
      <c r="F13" s="98">
        <f t="shared" si="1"/>
        <v>0</v>
      </c>
      <c r="G13" s="17">
        <v>0</v>
      </c>
      <c r="H13" s="17">
        <f>100-L13</f>
        <v>100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0</v>
      </c>
      <c r="AF13" s="17">
        <v>0</v>
      </c>
      <c r="AG13" s="88">
        <v>0</v>
      </c>
      <c r="AH13" s="92" t="s">
        <v>3</v>
      </c>
      <c r="AI13" s="87" t="s">
        <v>541</v>
      </c>
      <c r="AK13" s="87" t="s">
        <v>505</v>
      </c>
      <c r="AL13" s="87" t="s">
        <v>510</v>
      </c>
      <c r="AN13" s="17">
        <f t="shared" si="2"/>
        <v>100</v>
      </c>
      <c r="AO13" s="17">
        <f t="shared" si="3"/>
        <v>0</v>
      </c>
      <c r="AP13" s="17">
        <f t="shared" si="4"/>
        <v>0</v>
      </c>
      <c r="AQ13" s="17">
        <f t="shared" si="4"/>
        <v>1</v>
      </c>
      <c r="AR13" s="17">
        <f t="shared" si="5"/>
        <v>0</v>
      </c>
      <c r="AS13" s="17">
        <f t="shared" si="6"/>
        <v>0</v>
      </c>
      <c r="AU13" s="17">
        <f t="shared" si="7"/>
        <v>0</v>
      </c>
      <c r="AV13" s="17">
        <f t="shared" si="8"/>
        <v>0</v>
      </c>
      <c r="AW13" s="17">
        <f t="shared" si="9"/>
        <v>0.5</v>
      </c>
      <c r="AX13" s="17">
        <f t="shared" si="10"/>
        <v>0.5</v>
      </c>
      <c r="AY13" s="17">
        <f t="shared" si="11"/>
        <v>0</v>
      </c>
      <c r="AZ13" s="17">
        <f t="shared" si="12"/>
        <v>0</v>
      </c>
      <c r="BA13" s="17">
        <f t="shared" si="13"/>
        <v>0</v>
      </c>
      <c r="BC13" s="17">
        <f t="shared" si="14"/>
        <v>0</v>
      </c>
      <c r="BD13" s="17">
        <f t="shared" si="15"/>
        <v>0</v>
      </c>
      <c r="BE13" s="17">
        <f t="shared" si="16"/>
        <v>0.58982479610523098</v>
      </c>
      <c r="BF13" s="17">
        <f t="shared" si="17"/>
        <v>9.5973820789570216E-2</v>
      </c>
      <c r="BG13" s="17">
        <f t="shared" si="18"/>
        <v>0</v>
      </c>
      <c r="BH13" s="17">
        <f t="shared" si="19"/>
        <v>0</v>
      </c>
      <c r="BI13" s="17">
        <f t="shared" si="20"/>
        <v>0</v>
      </c>
      <c r="BJ13" s="17">
        <f t="shared" si="21"/>
        <v>0.1655456018205794</v>
      </c>
      <c r="BL13" s="96" t="s">
        <v>601</v>
      </c>
      <c r="BM13" s="17">
        <f t="shared" si="22"/>
        <v>1</v>
      </c>
      <c r="BN13" s="17">
        <v>1</v>
      </c>
    </row>
    <row r="14" spans="1:69" ht="18.75" x14ac:dyDescent="0.25">
      <c r="A14" s="84">
        <v>495</v>
      </c>
      <c r="B14" s="84">
        <v>549</v>
      </c>
      <c r="C14" s="17" t="str">
        <f>'EWG-CCP-127 (1)'!B278</f>
        <v>Li-R0.03</v>
      </c>
      <c r="D14" s="86">
        <v>1</v>
      </c>
      <c r="E14" s="98">
        <f t="shared" si="0"/>
        <v>2.9126213592233006</v>
      </c>
      <c r="F14" s="98">
        <f t="shared" si="1"/>
        <v>0</v>
      </c>
      <c r="G14" s="17">
        <v>0</v>
      </c>
      <c r="H14" s="17">
        <f>'EWG-CCP-127 (1)'!J278</f>
        <v>97.087378640776706</v>
      </c>
      <c r="I14" s="17">
        <v>0</v>
      </c>
      <c r="J14" s="17">
        <v>0</v>
      </c>
      <c r="K14" s="17">
        <v>0</v>
      </c>
      <c r="L14" s="17">
        <f>'EWG-CCP-127 (1)'!M278</f>
        <v>0</v>
      </c>
      <c r="M14" s="17">
        <v>2.9126213592233006</v>
      </c>
      <c r="N14" s="17">
        <v>0</v>
      </c>
      <c r="O14" s="17">
        <f>'EWG-CCP-127 (1)'!L278</f>
        <v>0</v>
      </c>
      <c r="P14" s="17">
        <v>0</v>
      </c>
      <c r="Q14" s="17">
        <v>0</v>
      </c>
      <c r="R14" s="17">
        <v>0</v>
      </c>
      <c r="S14" s="17">
        <v>0</v>
      </c>
      <c r="T14" s="17">
        <v>0</v>
      </c>
      <c r="U14" s="17">
        <v>0</v>
      </c>
      <c r="V14" s="17">
        <v>0</v>
      </c>
      <c r="W14" s="17">
        <v>0</v>
      </c>
      <c r="X14" s="17">
        <f>'EWG-CCP-127 (1)'!O278</f>
        <v>0</v>
      </c>
      <c r="Y14" s="17">
        <v>0</v>
      </c>
      <c r="Z14" s="17">
        <v>0</v>
      </c>
      <c r="AA14" s="17">
        <v>0</v>
      </c>
      <c r="AB14" s="17">
        <v>0</v>
      </c>
      <c r="AC14" s="17">
        <v>0</v>
      </c>
      <c r="AD14" s="17">
        <f>'EWG-CCP-127 (1)'!N278</f>
        <v>0</v>
      </c>
      <c r="AE14" s="17">
        <v>0</v>
      </c>
      <c r="AF14" s="41">
        <v>0</v>
      </c>
      <c r="AG14" s="88">
        <f>'EWG-CCP-127 (1)'!I278</f>
        <v>3</v>
      </c>
      <c r="AH14" s="92" t="s">
        <v>3</v>
      </c>
      <c r="AI14" s="87" t="s">
        <v>531</v>
      </c>
      <c r="AK14" s="87" t="s">
        <v>505</v>
      </c>
      <c r="AL14" s="87" t="s">
        <v>510</v>
      </c>
      <c r="AN14" s="17">
        <f t="shared" si="2"/>
        <v>100</v>
      </c>
      <c r="AO14" s="17">
        <f t="shared" si="3"/>
        <v>2.9126213592233007E-2</v>
      </c>
      <c r="AP14" s="17">
        <f t="shared" si="4"/>
        <v>0</v>
      </c>
      <c r="AQ14" s="17">
        <f t="shared" si="4"/>
        <v>0.970873786407767</v>
      </c>
      <c r="AR14" s="17">
        <f t="shared" si="5"/>
        <v>0</v>
      </c>
      <c r="AS14" s="17">
        <f t="shared" si="6"/>
        <v>0.03</v>
      </c>
      <c r="AU14" s="17">
        <f t="shared" si="7"/>
        <v>0</v>
      </c>
      <c r="AV14" s="17">
        <f t="shared" si="8"/>
        <v>2.9999999999999995E-2</v>
      </c>
      <c r="AW14" s="17">
        <f t="shared" si="9"/>
        <v>0.5</v>
      </c>
      <c r="AX14" s="17">
        <f t="shared" si="10"/>
        <v>0.5</v>
      </c>
      <c r="AY14" s="17">
        <f t="shared" si="11"/>
        <v>2.9999999999999995E-2</v>
      </c>
      <c r="AZ14" s="17">
        <f t="shared" si="12"/>
        <v>2.9999999999999995E-2</v>
      </c>
      <c r="BA14" s="17">
        <f t="shared" si="13"/>
        <v>3.4694469519536142E-18</v>
      </c>
      <c r="BC14" s="17">
        <f t="shared" si="14"/>
        <v>0</v>
      </c>
      <c r="BD14" s="17">
        <f t="shared" si="15"/>
        <v>2.9999999999999995E-2</v>
      </c>
      <c r="BE14" s="17">
        <f t="shared" si="16"/>
        <v>0.58982479610523098</v>
      </c>
      <c r="BF14" s="17">
        <f t="shared" si="17"/>
        <v>9.5973820789570216E-2</v>
      </c>
      <c r="BG14" s="17">
        <f t="shared" si="18"/>
        <v>2.9999999999999995E-2</v>
      </c>
      <c r="BH14" s="17">
        <f t="shared" si="19"/>
        <v>2.9999999999999995E-2</v>
      </c>
      <c r="BI14" s="17">
        <f t="shared" si="20"/>
        <v>1.2037062152420224E-35</v>
      </c>
      <c r="BJ14" s="17">
        <f t="shared" si="21"/>
        <v>0.14203322449771127</v>
      </c>
      <c r="BL14" s="96" t="s">
        <v>602</v>
      </c>
      <c r="BM14" s="17">
        <f t="shared" si="22"/>
        <v>1</v>
      </c>
      <c r="BN14" s="17">
        <v>1</v>
      </c>
    </row>
    <row r="15" spans="1:69" x14ac:dyDescent="0.25">
      <c r="A15" s="84">
        <v>503</v>
      </c>
      <c r="B15" s="84">
        <v>557</v>
      </c>
      <c r="C15" s="17" t="str">
        <f>'EWG-CCP-127 (1)'!B286</f>
        <v>Na-R0.03</v>
      </c>
      <c r="D15" s="86">
        <v>1</v>
      </c>
      <c r="E15" s="98">
        <f t="shared" si="0"/>
        <v>2.9126213592233006</v>
      </c>
      <c r="F15" s="98">
        <f t="shared" si="1"/>
        <v>0</v>
      </c>
      <c r="G15" s="17">
        <v>0</v>
      </c>
      <c r="H15" s="17">
        <f>'EWG-CCP-127 (1)'!J286</f>
        <v>97.087378640776706</v>
      </c>
      <c r="I15" s="17">
        <v>0</v>
      </c>
      <c r="J15" s="17">
        <v>0</v>
      </c>
      <c r="K15" s="17">
        <v>0</v>
      </c>
      <c r="L15" s="17">
        <f>'EWG-CCP-127 (1)'!M286</f>
        <v>0</v>
      </c>
      <c r="M15" s="17">
        <v>0</v>
      </c>
      <c r="N15" s="17">
        <v>0</v>
      </c>
      <c r="O15" s="17">
        <f>'EWG-CCP-127 (1)'!L286</f>
        <v>2.9126213592233006</v>
      </c>
      <c r="P15" s="17">
        <v>0</v>
      </c>
      <c r="Q15" s="17">
        <v>0</v>
      </c>
      <c r="R15" s="17">
        <v>0</v>
      </c>
      <c r="S15" s="17">
        <v>0</v>
      </c>
      <c r="T15" s="17">
        <v>0</v>
      </c>
      <c r="U15" s="17">
        <v>0</v>
      </c>
      <c r="V15" s="17">
        <v>0</v>
      </c>
      <c r="W15" s="17">
        <v>0</v>
      </c>
      <c r="X15" s="17">
        <f>'EWG-CCP-127 (1)'!O286</f>
        <v>0</v>
      </c>
      <c r="Y15" s="17">
        <v>0</v>
      </c>
      <c r="Z15" s="17">
        <v>0</v>
      </c>
      <c r="AA15" s="17">
        <v>0</v>
      </c>
      <c r="AB15" s="17">
        <v>0</v>
      </c>
      <c r="AC15" s="17">
        <v>0</v>
      </c>
      <c r="AD15" s="17">
        <f>'EWG-CCP-127 (1)'!N286</f>
        <v>0</v>
      </c>
      <c r="AE15" s="17">
        <v>0</v>
      </c>
      <c r="AF15" s="17">
        <v>0</v>
      </c>
      <c r="AG15" s="88">
        <f>'EWG-CCP-127 (1)'!I286</f>
        <v>3</v>
      </c>
      <c r="AH15" s="92" t="s">
        <v>3</v>
      </c>
      <c r="AI15" s="87" t="s">
        <v>531</v>
      </c>
      <c r="AN15" s="17">
        <f t="shared" si="2"/>
        <v>100</v>
      </c>
      <c r="AO15" s="17">
        <f t="shared" si="3"/>
        <v>2.9126213592233007E-2</v>
      </c>
      <c r="AP15" s="17">
        <f t="shared" si="4"/>
        <v>0</v>
      </c>
      <c r="AQ15" s="17">
        <f t="shared" si="4"/>
        <v>0.970873786407767</v>
      </c>
      <c r="AR15" s="17">
        <f t="shared" si="5"/>
        <v>0</v>
      </c>
      <c r="AS15" s="17">
        <f t="shared" si="6"/>
        <v>0.03</v>
      </c>
      <c r="AU15" s="17">
        <f t="shared" si="7"/>
        <v>0</v>
      </c>
      <c r="AV15" s="17">
        <f t="shared" si="8"/>
        <v>2.9999999999999995E-2</v>
      </c>
      <c r="AW15" s="17">
        <f t="shared" si="9"/>
        <v>0.5</v>
      </c>
      <c r="AX15" s="17">
        <f t="shared" si="10"/>
        <v>0.5</v>
      </c>
      <c r="AY15" s="17">
        <f t="shared" si="11"/>
        <v>2.9999999999999995E-2</v>
      </c>
      <c r="AZ15" s="17">
        <f t="shared" si="12"/>
        <v>2.9999999999999995E-2</v>
      </c>
      <c r="BA15" s="17">
        <f t="shared" si="13"/>
        <v>3.4694469519536142E-18</v>
      </c>
      <c r="BC15" s="17">
        <f t="shared" si="14"/>
        <v>0</v>
      </c>
      <c r="BD15" s="17">
        <f t="shared" si="15"/>
        <v>2.9999999999999995E-2</v>
      </c>
      <c r="BE15" s="17">
        <f t="shared" si="16"/>
        <v>0.58982479610523098</v>
      </c>
      <c r="BF15" s="17">
        <f t="shared" si="17"/>
        <v>9.5973820789570216E-2</v>
      </c>
      <c r="BG15" s="17">
        <f t="shared" si="18"/>
        <v>2.9999999999999995E-2</v>
      </c>
      <c r="BH15" s="17">
        <f t="shared" si="19"/>
        <v>2.9999999999999995E-2</v>
      </c>
      <c r="BI15" s="17">
        <f t="shared" si="20"/>
        <v>1.2037062152420224E-35</v>
      </c>
      <c r="BJ15" s="17">
        <f t="shared" si="21"/>
        <v>0.14203322449771127</v>
      </c>
      <c r="BL15" s="96" t="s">
        <v>2</v>
      </c>
      <c r="BM15" s="17">
        <f t="shared" si="22"/>
        <v>0.5</v>
      </c>
      <c r="BN15" s="17">
        <v>2</v>
      </c>
    </row>
    <row r="16" spans="1:69" x14ac:dyDescent="0.25">
      <c r="A16" s="84">
        <v>287</v>
      </c>
      <c r="B16" s="84">
        <v>176</v>
      </c>
      <c r="D16" s="86">
        <v>1</v>
      </c>
      <c r="E16" s="98">
        <f t="shared" si="0"/>
        <v>4.7619047619047619</v>
      </c>
      <c r="F16" s="98">
        <f t="shared" si="1"/>
        <v>0.66666666666666674</v>
      </c>
      <c r="G16" s="17">
        <v>0</v>
      </c>
      <c r="H16" s="17">
        <f>'EWG-CCP-127 (1)'!M105</f>
        <v>31.746031746031743</v>
      </c>
      <c r="I16" s="17">
        <v>0</v>
      </c>
      <c r="J16" s="17">
        <v>0</v>
      </c>
      <c r="K16" s="17">
        <v>0</v>
      </c>
      <c r="L16" s="17">
        <v>0</v>
      </c>
      <c r="M16" s="17">
        <v>0</v>
      </c>
      <c r="N16" s="17">
        <v>0</v>
      </c>
      <c r="O16" s="17">
        <f>'EWG-CCP-127 (1)'!L105</f>
        <v>4.7619047619047619</v>
      </c>
      <c r="P16" s="17">
        <v>0</v>
      </c>
      <c r="Q16" s="17">
        <f>'EWG-CCP-127 (1)'!K105</f>
        <v>63.492063492063487</v>
      </c>
      <c r="R16" s="17">
        <v>0</v>
      </c>
      <c r="S16" s="17">
        <v>0</v>
      </c>
      <c r="T16" s="17">
        <v>0</v>
      </c>
      <c r="U16" s="17">
        <v>0</v>
      </c>
      <c r="V16" s="17">
        <v>0</v>
      </c>
      <c r="W16" s="41">
        <v>0</v>
      </c>
      <c r="X16" s="41">
        <v>0</v>
      </c>
      <c r="Y16" s="17">
        <v>0</v>
      </c>
      <c r="Z16" s="17">
        <v>0</v>
      </c>
      <c r="AA16" s="17">
        <v>0</v>
      </c>
      <c r="AB16" s="17">
        <v>0</v>
      </c>
      <c r="AC16" s="17">
        <v>0</v>
      </c>
      <c r="AD16" s="17">
        <v>0</v>
      </c>
      <c r="AE16" s="17">
        <v>0</v>
      </c>
      <c r="AF16" s="41">
        <v>0</v>
      </c>
      <c r="AG16" s="88">
        <f>'EWG-CCP-127 (1)'!E105</f>
        <v>15</v>
      </c>
      <c r="AH16" s="91" t="s">
        <v>3</v>
      </c>
      <c r="AI16" s="87" t="s">
        <v>504</v>
      </c>
      <c r="AN16" s="17">
        <f t="shared" si="2"/>
        <v>100</v>
      </c>
      <c r="AO16" s="17">
        <f t="shared" si="3"/>
        <v>4.7619047619047616E-2</v>
      </c>
      <c r="AP16" s="17">
        <f t="shared" si="4"/>
        <v>0</v>
      </c>
      <c r="AQ16" s="17">
        <f t="shared" si="4"/>
        <v>0.31746031746031744</v>
      </c>
      <c r="AR16" s="17">
        <f t="shared" si="5"/>
        <v>0.63492063492063489</v>
      </c>
      <c r="AS16" s="17">
        <f t="shared" si="6"/>
        <v>0.15</v>
      </c>
      <c r="AU16" s="17">
        <f t="shared" si="7"/>
        <v>2</v>
      </c>
      <c r="AV16" s="17">
        <f t="shared" si="8"/>
        <v>0.15</v>
      </c>
      <c r="AW16" s="17">
        <f t="shared" si="9"/>
        <v>0.625</v>
      </c>
      <c r="AX16" s="17">
        <f t="shared" si="10"/>
        <v>1</v>
      </c>
      <c r="AY16" s="17">
        <f t="shared" si="11"/>
        <v>0.15</v>
      </c>
      <c r="AZ16" s="17">
        <f t="shared" si="12"/>
        <v>0.15</v>
      </c>
      <c r="BA16" s="17">
        <f t="shared" si="13"/>
        <v>0</v>
      </c>
      <c r="BC16" s="17">
        <f t="shared" si="14"/>
        <v>2</v>
      </c>
      <c r="BD16" s="17">
        <f t="shared" si="15"/>
        <v>0.15000000000000002</v>
      </c>
      <c r="BE16" s="17">
        <f t="shared" si="16"/>
        <v>0.62764377689183548</v>
      </c>
      <c r="BF16" s="17">
        <f t="shared" si="17"/>
        <v>1.1005923388511467</v>
      </c>
      <c r="BG16" s="17">
        <f t="shared" si="18"/>
        <v>0.15000000000000002</v>
      </c>
      <c r="BH16" s="17">
        <f t="shared" si="19"/>
        <v>0.15000000000000002</v>
      </c>
      <c r="BI16" s="17">
        <f t="shared" si="20"/>
        <v>7.7037197775489434E-34</v>
      </c>
      <c r="BJ16" s="17">
        <f t="shared" si="21"/>
        <v>6.5983715206238788E-2</v>
      </c>
      <c r="BL16" s="96" t="s">
        <v>74</v>
      </c>
      <c r="BM16" s="17">
        <f t="shared" si="22"/>
        <v>0.5</v>
      </c>
      <c r="BN16" s="17">
        <v>2</v>
      </c>
    </row>
    <row r="17" spans="1:66" x14ac:dyDescent="0.25">
      <c r="A17" s="84">
        <v>169</v>
      </c>
      <c r="B17" s="84">
        <v>105</v>
      </c>
      <c r="C17" s="17" t="s">
        <v>220</v>
      </c>
      <c r="D17" s="86">
        <v>1</v>
      </c>
      <c r="E17" s="98">
        <f t="shared" si="0"/>
        <v>15</v>
      </c>
      <c r="F17" s="98">
        <f t="shared" si="1"/>
        <v>0.70833333333333337</v>
      </c>
      <c r="G17" s="17">
        <v>8</v>
      </c>
      <c r="H17" s="17">
        <v>21</v>
      </c>
      <c r="I17" s="17">
        <v>0</v>
      </c>
      <c r="J17" s="17">
        <v>0</v>
      </c>
      <c r="K17" s="17">
        <v>0</v>
      </c>
      <c r="L17" s="17">
        <v>0</v>
      </c>
      <c r="M17" s="17">
        <v>0</v>
      </c>
      <c r="N17" s="17">
        <v>0</v>
      </c>
      <c r="O17" s="17">
        <v>15</v>
      </c>
      <c r="P17" s="17">
        <v>0</v>
      </c>
      <c r="Q17" s="17">
        <v>51</v>
      </c>
      <c r="R17" s="17">
        <v>0</v>
      </c>
      <c r="S17" s="17">
        <v>0</v>
      </c>
      <c r="T17" s="17">
        <v>0</v>
      </c>
      <c r="U17" s="105">
        <v>5</v>
      </c>
      <c r="V17" s="17">
        <v>0</v>
      </c>
      <c r="W17" s="41">
        <v>0</v>
      </c>
      <c r="X17" s="41">
        <v>0</v>
      </c>
      <c r="Y17" s="17">
        <v>0</v>
      </c>
      <c r="Z17" s="17">
        <v>0</v>
      </c>
      <c r="AA17" s="17">
        <v>0</v>
      </c>
      <c r="AB17" s="17">
        <v>0</v>
      </c>
      <c r="AC17" s="17">
        <v>0</v>
      </c>
      <c r="AD17" s="17">
        <v>0</v>
      </c>
      <c r="AE17" s="41">
        <v>0</v>
      </c>
      <c r="AF17" s="41">
        <v>0</v>
      </c>
      <c r="AG17" s="88">
        <v>22</v>
      </c>
      <c r="AH17" s="91" t="s">
        <v>3</v>
      </c>
      <c r="AI17" s="87" t="s">
        <v>504</v>
      </c>
      <c r="AL17" s="87" t="s">
        <v>510</v>
      </c>
      <c r="AM17" s="80" t="s">
        <v>555</v>
      </c>
      <c r="AN17" s="17">
        <f t="shared" si="2"/>
        <v>100</v>
      </c>
      <c r="AO17" s="17">
        <f t="shared" si="3"/>
        <v>0.15</v>
      </c>
      <c r="AP17" s="17">
        <f t="shared" si="4"/>
        <v>0.08</v>
      </c>
      <c r="AQ17" s="17">
        <f t="shared" si="4"/>
        <v>0.21</v>
      </c>
      <c r="AR17" s="17">
        <f t="shared" si="5"/>
        <v>0.51</v>
      </c>
      <c r="AS17" s="17">
        <f t="shared" si="6"/>
        <v>0.22</v>
      </c>
      <c r="AU17" s="17">
        <f t="shared" si="7"/>
        <v>1.7586206896551726</v>
      </c>
      <c r="AV17" s="17">
        <f t="shared" si="8"/>
        <v>0.51724137931034486</v>
      </c>
      <c r="AW17" s="17">
        <f t="shared" si="9"/>
        <v>0.60991379310344829</v>
      </c>
      <c r="AX17" s="17">
        <f t="shared" si="10"/>
        <v>0.93965517241379315</v>
      </c>
      <c r="AY17" s="17">
        <f t="shared" si="11"/>
        <v>0.51724137931034486</v>
      </c>
      <c r="AZ17" s="17">
        <f t="shared" si="12"/>
        <v>0.51724137931034486</v>
      </c>
      <c r="BA17" s="17">
        <f t="shared" si="13"/>
        <v>0.29724137931034489</v>
      </c>
      <c r="BC17" s="17">
        <f t="shared" si="14"/>
        <v>0.75</v>
      </c>
      <c r="BD17" s="17">
        <f t="shared" si="15"/>
        <v>0.22058823529411764</v>
      </c>
      <c r="BE17" s="17">
        <f t="shared" si="16"/>
        <v>0.60400691390020766</v>
      </c>
      <c r="BF17" s="17">
        <f t="shared" si="17"/>
        <v>0.47270576506266143</v>
      </c>
      <c r="BG17" s="17">
        <f t="shared" si="18"/>
        <v>0.22058823529411764</v>
      </c>
      <c r="BH17" s="17">
        <f t="shared" si="19"/>
        <v>0.22058823529411764</v>
      </c>
      <c r="BI17" s="17">
        <f t="shared" si="20"/>
        <v>3.4602076124566574E-7</v>
      </c>
      <c r="BJ17" s="17">
        <f t="shared" si="21"/>
        <v>3.4921501452879818E-2</v>
      </c>
      <c r="BL17" s="96" t="s">
        <v>218</v>
      </c>
      <c r="BM17" s="17">
        <f t="shared" si="22"/>
        <v>0.5</v>
      </c>
      <c r="BN17" s="17">
        <v>2</v>
      </c>
    </row>
    <row r="18" spans="1:66" x14ac:dyDescent="0.25">
      <c r="A18" s="84">
        <v>638</v>
      </c>
      <c r="B18" s="84">
        <v>648</v>
      </c>
      <c r="D18" s="86">
        <v>1</v>
      </c>
      <c r="E18" s="98">
        <f t="shared" si="0"/>
        <v>0.76758000000000004</v>
      </c>
      <c r="F18" s="98">
        <f t="shared" si="1"/>
        <v>0</v>
      </c>
      <c r="G18" s="17">
        <v>0</v>
      </c>
      <c r="H18" s="17">
        <f>'EWG-CCP-127 (1)'!C362</f>
        <v>99.232420000000005</v>
      </c>
      <c r="I18" s="17">
        <v>0</v>
      </c>
      <c r="J18" s="17">
        <v>0</v>
      </c>
      <c r="K18" s="17">
        <v>0</v>
      </c>
      <c r="L18" s="17">
        <v>0</v>
      </c>
      <c r="M18" s="17">
        <v>0</v>
      </c>
      <c r="N18" s="17">
        <v>0</v>
      </c>
      <c r="O18" s="17">
        <f>'EWG-CCP-127 (1)'!D362</f>
        <v>0.76758000000000004</v>
      </c>
      <c r="P18" s="17">
        <v>0</v>
      </c>
      <c r="Q18" s="17">
        <v>0</v>
      </c>
      <c r="R18" s="17">
        <v>0</v>
      </c>
      <c r="S18" s="17">
        <v>0</v>
      </c>
      <c r="T18" s="17">
        <v>0</v>
      </c>
      <c r="U18" s="17">
        <v>0</v>
      </c>
      <c r="V18" s="17">
        <v>0</v>
      </c>
      <c r="W18" s="17">
        <v>0</v>
      </c>
      <c r="X18" s="17">
        <v>0</v>
      </c>
      <c r="Y18" s="17">
        <v>0</v>
      </c>
      <c r="Z18" s="17">
        <v>0</v>
      </c>
      <c r="AA18" s="17">
        <v>0</v>
      </c>
      <c r="AB18" s="17">
        <v>0</v>
      </c>
      <c r="AC18" s="17">
        <v>0</v>
      </c>
      <c r="AD18" s="17">
        <v>0</v>
      </c>
      <c r="AE18" s="17">
        <v>0</v>
      </c>
      <c r="AF18" s="17">
        <v>0</v>
      </c>
      <c r="AG18" s="88">
        <f>'EWG-CCP-127 (1)'!F362</f>
        <v>0.69100000000000006</v>
      </c>
      <c r="AH18" s="17" t="s">
        <v>3</v>
      </c>
      <c r="AI18" s="87" t="s">
        <v>506</v>
      </c>
      <c r="AL18" s="87" t="s">
        <v>510</v>
      </c>
      <c r="AN18" s="17">
        <f t="shared" si="2"/>
        <v>100</v>
      </c>
      <c r="AO18" s="17">
        <f t="shared" si="3"/>
        <v>7.6758E-3</v>
      </c>
      <c r="AP18" s="17">
        <f t="shared" si="4"/>
        <v>0</v>
      </c>
      <c r="AQ18" s="17">
        <f t="shared" si="4"/>
        <v>0.9923242000000001</v>
      </c>
      <c r="AR18" s="17">
        <f t="shared" si="5"/>
        <v>0</v>
      </c>
      <c r="AS18" s="17">
        <f t="shared" si="6"/>
        <v>6.9100000000000003E-3</v>
      </c>
      <c r="AU18" s="17">
        <f t="shared" si="7"/>
        <v>0</v>
      </c>
      <c r="AV18" s="17">
        <f t="shared" si="8"/>
        <v>7.7351736458709753E-3</v>
      </c>
      <c r="AW18" s="17">
        <f t="shared" si="9"/>
        <v>0.5</v>
      </c>
      <c r="AX18" s="17">
        <f t="shared" si="10"/>
        <v>0.5</v>
      </c>
      <c r="AY18" s="17">
        <f t="shared" si="11"/>
        <v>7.7351736458709753E-3</v>
      </c>
      <c r="AZ18" s="17">
        <f t="shared" si="12"/>
        <v>7.7351736458709753E-3</v>
      </c>
      <c r="BA18" s="17">
        <f t="shared" si="13"/>
        <v>8.2517364587097498E-4</v>
      </c>
      <c r="BC18" s="17">
        <f t="shared" si="14"/>
        <v>0</v>
      </c>
      <c r="BD18" s="17">
        <f t="shared" si="15"/>
        <v>7.7351736458709762E-3</v>
      </c>
      <c r="BE18" s="17">
        <f t="shared" si="16"/>
        <v>0.58982479610523098</v>
      </c>
      <c r="BF18" s="17">
        <f t="shared" si="17"/>
        <v>9.5973820789570216E-2</v>
      </c>
      <c r="BG18" s="17">
        <f t="shared" si="18"/>
        <v>7.7351736458709762E-3</v>
      </c>
      <c r="BH18" s="17">
        <f t="shared" si="19"/>
        <v>7.7351736458709762E-3</v>
      </c>
      <c r="BI18" s="17">
        <f t="shared" si="20"/>
        <v>6.8091154583999862E-7</v>
      </c>
      <c r="BJ18" s="17">
        <f t="shared" si="21"/>
        <v>0.15997036567721207</v>
      </c>
      <c r="BL18" s="96" t="s">
        <v>137</v>
      </c>
      <c r="BM18" s="17">
        <f t="shared" si="22"/>
        <v>0.5</v>
      </c>
      <c r="BN18" s="17">
        <v>2</v>
      </c>
    </row>
    <row r="19" spans="1:66" x14ac:dyDescent="0.25">
      <c r="A19" s="84">
        <v>247</v>
      </c>
      <c r="B19" s="84">
        <v>506</v>
      </c>
      <c r="C19" s="17">
        <f>'EWG-CCP-127 (1)'!B62</f>
        <v>7</v>
      </c>
      <c r="D19" s="86">
        <v>1</v>
      </c>
      <c r="E19" s="98">
        <f t="shared" si="0"/>
        <v>34.782608695652179</v>
      </c>
      <c r="F19" s="98">
        <f t="shared" si="1"/>
        <v>0.33333333333333331</v>
      </c>
      <c r="G19" s="17">
        <v>0</v>
      </c>
      <c r="H19" s="17">
        <f>'EWG-CCP-127 (1)'!M62</f>
        <v>43.478260869565219</v>
      </c>
      <c r="I19" s="17">
        <v>0</v>
      </c>
      <c r="J19" s="17">
        <v>0</v>
      </c>
      <c r="K19" s="17">
        <v>0</v>
      </c>
      <c r="L19" s="17">
        <v>0</v>
      </c>
      <c r="M19" s="17">
        <v>0</v>
      </c>
      <c r="N19" s="17">
        <v>0</v>
      </c>
      <c r="O19" s="17">
        <f>'EWG-CCP-127 (1)'!L62</f>
        <v>34.782608695652179</v>
      </c>
      <c r="P19" s="17">
        <v>0</v>
      </c>
      <c r="Q19" s="17">
        <f>'EWG-CCP-127 (1)'!K62</f>
        <v>21.739130434782609</v>
      </c>
      <c r="R19" s="17">
        <v>0</v>
      </c>
      <c r="S19" s="17">
        <v>0</v>
      </c>
      <c r="T19" s="17">
        <v>0</v>
      </c>
      <c r="U19" s="17">
        <v>0</v>
      </c>
      <c r="V19" s="17">
        <v>0</v>
      </c>
      <c r="W19" s="41">
        <v>0</v>
      </c>
      <c r="X19" s="41">
        <v>0</v>
      </c>
      <c r="Y19" s="17">
        <v>0</v>
      </c>
      <c r="Z19" s="17">
        <v>0</v>
      </c>
      <c r="AA19" s="17">
        <v>0</v>
      </c>
      <c r="AB19" s="17">
        <v>0</v>
      </c>
      <c r="AC19" s="17">
        <v>0</v>
      </c>
      <c r="AD19" s="17">
        <v>0</v>
      </c>
      <c r="AE19" s="17">
        <v>0</v>
      </c>
      <c r="AF19" s="41">
        <v>0</v>
      </c>
      <c r="AG19" s="88">
        <f>'EWG-CCP-127 (1)'!E62</f>
        <v>47</v>
      </c>
      <c r="AH19" s="41" t="s">
        <v>3</v>
      </c>
      <c r="AI19" s="87" t="s">
        <v>506</v>
      </c>
      <c r="AN19" s="17">
        <f t="shared" si="2"/>
        <v>100.00000000000001</v>
      </c>
      <c r="AO19" s="17">
        <f t="shared" si="3"/>
        <v>0.34782608695652178</v>
      </c>
      <c r="AP19" s="17">
        <f t="shared" si="4"/>
        <v>0</v>
      </c>
      <c r="AQ19" s="17">
        <f t="shared" si="4"/>
        <v>0.43478260869565216</v>
      </c>
      <c r="AR19" s="17">
        <f t="shared" si="5"/>
        <v>0.21739130434782608</v>
      </c>
      <c r="AS19" s="17">
        <f t="shared" si="6"/>
        <v>0.47</v>
      </c>
      <c r="AU19" s="17">
        <f t="shared" si="7"/>
        <v>0.5</v>
      </c>
      <c r="AV19" s="17">
        <f t="shared" si="8"/>
        <v>0.80000000000000016</v>
      </c>
      <c r="AW19" s="17">
        <f t="shared" si="9"/>
        <v>0.53125</v>
      </c>
      <c r="AX19" s="17">
        <f t="shared" si="10"/>
        <v>0.625</v>
      </c>
      <c r="AY19" s="17">
        <f t="shared" si="11"/>
        <v>0.48166666666666663</v>
      </c>
      <c r="AZ19" s="17">
        <f t="shared" si="12"/>
        <v>0.48166666666666663</v>
      </c>
      <c r="BA19" s="17">
        <f t="shared" si="13"/>
        <v>1.1666666666666659E-2</v>
      </c>
      <c r="BC19" s="17">
        <f t="shared" si="14"/>
        <v>0.5</v>
      </c>
      <c r="BD19" s="17">
        <f t="shared" si="15"/>
        <v>0.8</v>
      </c>
      <c r="BE19" s="17">
        <f t="shared" si="16"/>
        <v>0.5992795413018821</v>
      </c>
      <c r="BF19" s="17">
        <f t="shared" si="17"/>
        <v>0.34712845030496436</v>
      </c>
      <c r="BG19" s="17">
        <f t="shared" si="18"/>
        <v>0.47096593555495536</v>
      </c>
      <c r="BH19" s="17">
        <f t="shared" si="19"/>
        <v>0.47096593555495536</v>
      </c>
      <c r="BI19" s="17">
        <f t="shared" si="20"/>
        <v>9.33031496326974E-7</v>
      </c>
      <c r="BJ19" s="17">
        <f t="shared" si="21"/>
        <v>3.9850237623121213E-3</v>
      </c>
      <c r="BL19" s="96" t="s">
        <v>401</v>
      </c>
      <c r="BM19" s="17">
        <f t="shared" si="22"/>
        <v>0.5</v>
      </c>
      <c r="BN19" s="17">
        <v>2</v>
      </c>
    </row>
    <row r="20" spans="1:66" x14ac:dyDescent="0.25">
      <c r="A20" s="84">
        <v>137</v>
      </c>
      <c r="B20" s="84">
        <v>460</v>
      </c>
      <c r="C20" s="17" t="s">
        <v>164</v>
      </c>
      <c r="D20" s="86">
        <v>1</v>
      </c>
      <c r="E20" s="98">
        <f t="shared" si="0"/>
        <v>24.7</v>
      </c>
      <c r="F20" s="98">
        <f t="shared" si="1"/>
        <v>0</v>
      </c>
      <c r="G20" s="17">
        <v>0</v>
      </c>
      <c r="H20" s="17">
        <v>75.3</v>
      </c>
      <c r="I20" s="17">
        <v>0</v>
      </c>
      <c r="J20" s="17">
        <v>0</v>
      </c>
      <c r="K20" s="17">
        <v>0</v>
      </c>
      <c r="L20" s="17">
        <v>0</v>
      </c>
      <c r="M20" s="17">
        <v>24.7</v>
      </c>
      <c r="N20" s="17">
        <v>0</v>
      </c>
      <c r="O20" s="17">
        <v>0</v>
      </c>
      <c r="P20" s="17">
        <v>0</v>
      </c>
      <c r="Q20" s="17">
        <v>0</v>
      </c>
      <c r="R20" s="17">
        <v>0</v>
      </c>
      <c r="S20" s="17">
        <v>0</v>
      </c>
      <c r="T20" s="17">
        <v>0</v>
      </c>
      <c r="U20" s="17">
        <v>0</v>
      </c>
      <c r="V20" s="17">
        <v>0</v>
      </c>
      <c r="W20" s="41">
        <v>0</v>
      </c>
      <c r="X20" s="41">
        <v>0</v>
      </c>
      <c r="Y20" s="17">
        <v>0</v>
      </c>
      <c r="Z20" s="17">
        <v>0</v>
      </c>
      <c r="AA20" s="17">
        <v>0</v>
      </c>
      <c r="AB20" s="41">
        <v>0</v>
      </c>
      <c r="AC20" s="17">
        <v>0</v>
      </c>
      <c r="AD20" s="17">
        <v>0</v>
      </c>
      <c r="AE20" s="41">
        <v>0</v>
      </c>
      <c r="AF20" s="41">
        <v>0</v>
      </c>
      <c r="AG20" s="88">
        <v>32.9</v>
      </c>
      <c r="AH20" s="41" t="s">
        <v>3</v>
      </c>
      <c r="AI20" s="87" t="s">
        <v>506</v>
      </c>
      <c r="AN20" s="17">
        <f t="shared" si="2"/>
        <v>100</v>
      </c>
      <c r="AO20" s="17">
        <f t="shared" si="3"/>
        <v>0.247</v>
      </c>
      <c r="AP20" s="17">
        <f t="shared" si="4"/>
        <v>0</v>
      </c>
      <c r="AQ20" s="17">
        <f t="shared" si="4"/>
        <v>0.753</v>
      </c>
      <c r="AR20" s="17">
        <f t="shared" si="5"/>
        <v>0</v>
      </c>
      <c r="AS20" s="17">
        <f t="shared" si="6"/>
        <v>0.32899999999999996</v>
      </c>
      <c r="AU20" s="17">
        <f t="shared" si="7"/>
        <v>0</v>
      </c>
      <c r="AV20" s="17">
        <f t="shared" si="8"/>
        <v>0.32802124833997343</v>
      </c>
      <c r="AW20" s="17">
        <f t="shared" si="9"/>
        <v>0.5</v>
      </c>
      <c r="AX20" s="17">
        <f t="shared" si="10"/>
        <v>0.5</v>
      </c>
      <c r="AY20" s="17">
        <f t="shared" si="11"/>
        <v>0.32802124833997343</v>
      </c>
      <c r="AZ20" s="17">
        <f t="shared" si="12"/>
        <v>0.32802124833997343</v>
      </c>
      <c r="BA20" s="17">
        <f t="shared" si="13"/>
        <v>9.7875166002653335E-4</v>
      </c>
      <c r="BC20" s="17">
        <f t="shared" si="14"/>
        <v>0</v>
      </c>
      <c r="BD20" s="17">
        <f t="shared" si="15"/>
        <v>0.32802124833997343</v>
      </c>
      <c r="BE20" s="17">
        <f t="shared" si="16"/>
        <v>0.58982479610523098</v>
      </c>
      <c r="BF20" s="17">
        <f t="shared" si="17"/>
        <v>9.5973820789570216E-2</v>
      </c>
      <c r="BG20" s="17">
        <f t="shared" si="18"/>
        <v>0.32802124833997343</v>
      </c>
      <c r="BH20" s="17">
        <f t="shared" si="19"/>
        <v>0.32802124833997343</v>
      </c>
      <c r="BI20" s="17">
        <f t="shared" si="20"/>
        <v>9.5795481200469464E-7</v>
      </c>
      <c r="BJ20" s="17">
        <f t="shared" si="21"/>
        <v>6.0641971797923081E-3</v>
      </c>
      <c r="BL20" s="96" t="s">
        <v>398</v>
      </c>
      <c r="BM20" s="17">
        <f t="shared" si="22"/>
        <v>0.5</v>
      </c>
      <c r="BN20" s="17">
        <v>2</v>
      </c>
    </row>
    <row r="21" spans="1:66" x14ac:dyDescent="0.25">
      <c r="A21" s="84">
        <v>303</v>
      </c>
      <c r="B21" s="84">
        <v>190</v>
      </c>
      <c r="D21" s="86">
        <v>1</v>
      </c>
      <c r="E21" s="98">
        <f t="shared" si="0"/>
        <v>10.002639218791238</v>
      </c>
      <c r="F21" s="98">
        <f t="shared" si="1"/>
        <v>0.70674486803519065</v>
      </c>
      <c r="G21" s="17">
        <v>0</v>
      </c>
      <c r="H21" s="17">
        <f>'EWG-CCP-127 (1)'!M121</f>
        <v>26.392187912377935</v>
      </c>
      <c r="I21" s="17">
        <v>0</v>
      </c>
      <c r="J21" s="17">
        <v>0</v>
      </c>
      <c r="K21" s="17">
        <v>0</v>
      </c>
      <c r="L21" s="17">
        <v>0</v>
      </c>
      <c r="M21" s="17">
        <v>0</v>
      </c>
      <c r="N21" s="17">
        <v>0</v>
      </c>
      <c r="O21" s="17">
        <f>'EWG-CCP-127 (1)'!L121</f>
        <v>10.002639218791238</v>
      </c>
      <c r="P21" s="17">
        <v>0</v>
      </c>
      <c r="Q21" s="17">
        <f>'EWG-CCP-127 (1)'!K121</f>
        <v>63.605172868830827</v>
      </c>
      <c r="R21" s="17">
        <v>0</v>
      </c>
      <c r="S21" s="17">
        <v>0</v>
      </c>
      <c r="T21" s="17">
        <v>0</v>
      </c>
      <c r="U21" s="17">
        <v>0</v>
      </c>
      <c r="V21" s="17">
        <v>0</v>
      </c>
      <c r="W21" s="41">
        <v>0</v>
      </c>
      <c r="X21" s="41">
        <v>0</v>
      </c>
      <c r="Y21" s="17">
        <v>0</v>
      </c>
      <c r="Z21" s="17">
        <v>0</v>
      </c>
      <c r="AA21" s="17">
        <v>0</v>
      </c>
      <c r="AB21" s="17">
        <v>0</v>
      </c>
      <c r="AC21" s="17">
        <v>0</v>
      </c>
      <c r="AD21" s="17">
        <v>0</v>
      </c>
      <c r="AE21" s="17">
        <v>0</v>
      </c>
      <c r="AF21" s="41">
        <v>0</v>
      </c>
      <c r="AG21" s="88">
        <f>'EWG-CCP-127 (1)'!E121</f>
        <v>38</v>
      </c>
      <c r="AH21" s="91" t="s">
        <v>3</v>
      </c>
      <c r="AI21" s="87" t="s">
        <v>504</v>
      </c>
      <c r="AN21" s="17">
        <f t="shared" si="2"/>
        <v>100</v>
      </c>
      <c r="AO21" s="17">
        <f t="shared" si="3"/>
        <v>0.10002639218791237</v>
      </c>
      <c r="AP21" s="17">
        <f t="shared" si="4"/>
        <v>0</v>
      </c>
      <c r="AQ21" s="17">
        <f t="shared" si="4"/>
        <v>0.26392187912377935</v>
      </c>
      <c r="AR21" s="17">
        <f t="shared" si="5"/>
        <v>0.63605172868830828</v>
      </c>
      <c r="AS21" s="17">
        <f t="shared" si="6"/>
        <v>0.38</v>
      </c>
      <c r="AU21" s="17">
        <f t="shared" si="7"/>
        <v>2.41</v>
      </c>
      <c r="AV21" s="17">
        <f t="shared" si="8"/>
        <v>0.379</v>
      </c>
      <c r="AW21" s="17">
        <f t="shared" si="9"/>
        <v>0.65062500000000001</v>
      </c>
      <c r="AX21" s="17">
        <f t="shared" si="10"/>
        <v>1.1025</v>
      </c>
      <c r="AY21" s="17">
        <f t="shared" si="11"/>
        <v>0.379</v>
      </c>
      <c r="AZ21" s="17">
        <f t="shared" si="12"/>
        <v>0.379</v>
      </c>
      <c r="BA21" s="17">
        <f t="shared" si="13"/>
        <v>1.0000000000000009E-3</v>
      </c>
      <c r="BC21" s="17">
        <f t="shared" si="14"/>
        <v>2.41</v>
      </c>
      <c r="BD21" s="17">
        <f t="shared" si="15"/>
        <v>0.379</v>
      </c>
      <c r="BE21" s="17">
        <f t="shared" si="16"/>
        <v>0.63539666795308947</v>
      </c>
      <c r="BF21" s="17">
        <f t="shared" si="17"/>
        <v>1.3065391350537701</v>
      </c>
      <c r="BG21" s="17">
        <f t="shared" si="18"/>
        <v>0.379</v>
      </c>
      <c r="BH21" s="17">
        <f t="shared" si="19"/>
        <v>0.379</v>
      </c>
      <c r="BI21" s="17">
        <f t="shared" si="20"/>
        <v>1.0000000000000019E-6</v>
      </c>
      <c r="BJ21" s="17">
        <f t="shared" si="21"/>
        <v>7.2215573091649284E-4</v>
      </c>
      <c r="BL21" s="96" t="s">
        <v>397</v>
      </c>
      <c r="BM21" s="17">
        <f t="shared" si="22"/>
        <v>0.33333333333333331</v>
      </c>
      <c r="BN21" s="17">
        <v>3</v>
      </c>
    </row>
    <row r="22" spans="1:66" x14ac:dyDescent="0.25">
      <c r="A22" s="84">
        <v>46</v>
      </c>
      <c r="B22" s="84">
        <v>34</v>
      </c>
      <c r="C22" s="17" t="s">
        <v>57</v>
      </c>
      <c r="D22" s="86">
        <v>1</v>
      </c>
      <c r="E22" s="98">
        <f t="shared" si="0"/>
        <v>20</v>
      </c>
      <c r="F22" s="98">
        <f t="shared" si="1"/>
        <v>0.78481012658227844</v>
      </c>
      <c r="G22" s="41">
        <v>0</v>
      </c>
      <c r="H22" s="17">
        <v>17</v>
      </c>
      <c r="I22" s="17">
        <v>0</v>
      </c>
      <c r="J22" s="17">
        <v>0</v>
      </c>
      <c r="K22" s="41">
        <v>0</v>
      </c>
      <c r="L22" s="41">
        <v>0</v>
      </c>
      <c r="M22" s="41">
        <v>0</v>
      </c>
      <c r="N22" s="41">
        <v>0</v>
      </c>
      <c r="O22" s="17">
        <v>20</v>
      </c>
      <c r="P22" s="17">
        <v>0</v>
      </c>
      <c r="Q22" s="17">
        <v>62</v>
      </c>
      <c r="R22" s="17">
        <v>0</v>
      </c>
      <c r="S22" s="17">
        <v>0</v>
      </c>
      <c r="T22" s="17">
        <v>0</v>
      </c>
      <c r="U22" s="17">
        <v>0</v>
      </c>
      <c r="V22" s="41">
        <v>0</v>
      </c>
      <c r="W22" s="41">
        <v>0</v>
      </c>
      <c r="X22" s="41">
        <v>0</v>
      </c>
      <c r="Y22" s="41">
        <v>0</v>
      </c>
      <c r="Z22" s="17">
        <v>1</v>
      </c>
      <c r="AA22" s="17">
        <v>0</v>
      </c>
      <c r="AB22" s="41">
        <v>0</v>
      </c>
      <c r="AC22" s="17">
        <v>0</v>
      </c>
      <c r="AD22" s="17">
        <v>0</v>
      </c>
      <c r="AE22" s="41">
        <v>0</v>
      </c>
      <c r="AF22" s="41">
        <v>0</v>
      </c>
      <c r="AG22" s="88">
        <v>66</v>
      </c>
      <c r="AH22" s="41" t="s">
        <v>3</v>
      </c>
      <c r="AI22" s="87" t="s">
        <v>506</v>
      </c>
      <c r="AN22" s="17">
        <f t="shared" si="2"/>
        <v>100</v>
      </c>
      <c r="AO22" s="17">
        <f t="shared" si="3"/>
        <v>0.2</v>
      </c>
      <c r="AP22" s="17">
        <f t="shared" si="4"/>
        <v>0</v>
      </c>
      <c r="AQ22" s="17">
        <f t="shared" si="4"/>
        <v>0.17</v>
      </c>
      <c r="AR22" s="17">
        <f t="shared" si="5"/>
        <v>0.62</v>
      </c>
      <c r="AS22" s="17">
        <f t="shared" si="6"/>
        <v>0.66</v>
      </c>
      <c r="AU22" s="17">
        <f t="shared" si="7"/>
        <v>3.6470588235294117</v>
      </c>
      <c r="AV22" s="17">
        <f t="shared" si="8"/>
        <v>1.1764705882352942</v>
      </c>
      <c r="AW22" s="17">
        <f t="shared" si="9"/>
        <v>0.7279411764705882</v>
      </c>
      <c r="AX22" s="17">
        <f t="shared" si="10"/>
        <v>1.4117647058823528</v>
      </c>
      <c r="AY22" s="17">
        <f t="shared" si="11"/>
        <v>0.7279411764705882</v>
      </c>
      <c r="AZ22" s="17">
        <f t="shared" si="12"/>
        <v>0.7279411764705882</v>
      </c>
      <c r="BA22" s="17">
        <f t="shared" si="13"/>
        <v>6.7941176470588172E-2</v>
      </c>
      <c r="BC22" s="17">
        <f t="shared" si="14"/>
        <v>3.6470588235294117</v>
      </c>
      <c r="BD22" s="17">
        <f t="shared" si="15"/>
        <v>1.196078431372549</v>
      </c>
      <c r="BE22" s="17">
        <f t="shared" si="16"/>
        <v>0.65878881989256866</v>
      </c>
      <c r="BF22" s="17">
        <f t="shared" si="17"/>
        <v>1.9279252360783274</v>
      </c>
      <c r="BG22" s="17">
        <f t="shared" si="18"/>
        <v>0.65878881989256866</v>
      </c>
      <c r="BH22" s="17">
        <f t="shared" si="19"/>
        <v>0.65878881989256866</v>
      </c>
      <c r="BI22" s="17">
        <f t="shared" si="20"/>
        <v>1.4669572526374783E-6</v>
      </c>
      <c r="BJ22" s="17">
        <f t="shared" si="21"/>
        <v>6.40733007174807E-2</v>
      </c>
      <c r="BL22" s="96" t="s">
        <v>372</v>
      </c>
      <c r="BM22" s="17">
        <f t="shared" si="22"/>
        <v>0.33333333333333331</v>
      </c>
      <c r="BN22" s="17">
        <v>3</v>
      </c>
    </row>
    <row r="23" spans="1:66" ht="18.75" x14ac:dyDescent="0.25">
      <c r="A23" s="84">
        <v>507</v>
      </c>
      <c r="B23" s="84">
        <v>561</v>
      </c>
      <c r="C23" s="17" t="str">
        <f>'EWG-CCP-127 (1)'!B290</f>
        <v>Na-R0.7</v>
      </c>
      <c r="D23" s="86">
        <v>1</v>
      </c>
      <c r="E23" s="98">
        <f t="shared" si="0"/>
        <v>41.17647058823529</v>
      </c>
      <c r="F23" s="98">
        <f t="shared" si="1"/>
        <v>0</v>
      </c>
      <c r="G23" s="17">
        <v>0</v>
      </c>
      <c r="H23" s="17">
        <f>'EWG-CCP-127 (1)'!J290</f>
        <v>58.82352941176471</v>
      </c>
      <c r="I23" s="17">
        <v>0</v>
      </c>
      <c r="J23" s="17">
        <v>0</v>
      </c>
      <c r="K23" s="17">
        <v>0</v>
      </c>
      <c r="L23" s="17">
        <f>'EWG-CCP-127 (1)'!M290</f>
        <v>0</v>
      </c>
      <c r="M23" s="17">
        <v>0</v>
      </c>
      <c r="N23" s="17">
        <v>0</v>
      </c>
      <c r="O23" s="17">
        <f>'EWG-CCP-127 (1)'!L290</f>
        <v>41.17647058823529</v>
      </c>
      <c r="P23" s="17">
        <v>0</v>
      </c>
      <c r="Q23" s="17">
        <v>0</v>
      </c>
      <c r="R23" s="17">
        <v>0</v>
      </c>
      <c r="S23" s="17">
        <v>0</v>
      </c>
      <c r="T23" s="17">
        <v>0</v>
      </c>
      <c r="U23" s="17">
        <v>0</v>
      </c>
      <c r="V23" s="17">
        <v>0</v>
      </c>
      <c r="W23" s="17">
        <v>0</v>
      </c>
      <c r="X23" s="17">
        <f>'EWG-CCP-127 (1)'!O290</f>
        <v>0</v>
      </c>
      <c r="Y23" s="17">
        <v>0</v>
      </c>
      <c r="Z23" s="17">
        <v>0</v>
      </c>
      <c r="AA23" s="17">
        <v>0</v>
      </c>
      <c r="AB23" s="17">
        <v>0</v>
      </c>
      <c r="AC23" s="17">
        <v>0</v>
      </c>
      <c r="AD23" s="17">
        <f>'EWG-CCP-127 (1)'!N290</f>
        <v>0</v>
      </c>
      <c r="AE23" s="17">
        <v>0</v>
      </c>
      <c r="AF23" s="17">
        <v>0</v>
      </c>
      <c r="AG23" s="88">
        <f>'EWG-CCP-127 (1)'!I290</f>
        <v>39</v>
      </c>
      <c r="AH23" s="92" t="s">
        <v>3</v>
      </c>
      <c r="AI23" s="87" t="s">
        <v>531</v>
      </c>
      <c r="AN23" s="17">
        <f t="shared" si="2"/>
        <v>100</v>
      </c>
      <c r="AO23" s="17">
        <f t="shared" si="3"/>
        <v>0.41176470588235292</v>
      </c>
      <c r="AP23" s="17">
        <f t="shared" si="4"/>
        <v>0</v>
      </c>
      <c r="AQ23" s="17">
        <f t="shared" si="4"/>
        <v>0.58823529411764708</v>
      </c>
      <c r="AR23" s="17">
        <f t="shared" si="5"/>
        <v>0</v>
      </c>
      <c r="AS23" s="17">
        <f t="shared" si="6"/>
        <v>0.39</v>
      </c>
      <c r="AU23" s="17">
        <f t="shared" si="7"/>
        <v>0</v>
      </c>
      <c r="AV23" s="17">
        <f t="shared" si="8"/>
        <v>0.7</v>
      </c>
      <c r="AW23" s="17">
        <f t="shared" si="9"/>
        <v>0.5</v>
      </c>
      <c r="AX23" s="17">
        <f t="shared" si="10"/>
        <v>0.5</v>
      </c>
      <c r="AY23" s="17">
        <f t="shared" si="11"/>
        <v>0.43333333333333335</v>
      </c>
      <c r="AZ23" s="17">
        <f t="shared" si="12"/>
        <v>0.43333333333333335</v>
      </c>
      <c r="BA23" s="17">
        <f t="shared" si="13"/>
        <v>4.3333333333333335E-2</v>
      </c>
      <c r="BC23" s="17">
        <f t="shared" si="14"/>
        <v>0</v>
      </c>
      <c r="BD23" s="17">
        <f t="shared" si="15"/>
        <v>0.69999999999999984</v>
      </c>
      <c r="BE23" s="17">
        <f t="shared" si="16"/>
        <v>0.58982479610523098</v>
      </c>
      <c r="BF23" s="17">
        <f t="shared" si="17"/>
        <v>9.5973820789570216E-2</v>
      </c>
      <c r="BG23" s="17">
        <f t="shared" si="18"/>
        <v>0.38848273636842112</v>
      </c>
      <c r="BH23" s="17">
        <f t="shared" si="19"/>
        <v>0.38848273636842112</v>
      </c>
      <c r="BI23" s="17">
        <f t="shared" si="20"/>
        <v>2.3020889277119652E-6</v>
      </c>
      <c r="BJ23" s="17">
        <f t="shared" si="21"/>
        <v>2.8469662329378499E-4</v>
      </c>
      <c r="BL23" s="96" t="s">
        <v>603</v>
      </c>
      <c r="BM23" s="17">
        <f t="shared" si="22"/>
        <v>0.33333333333333331</v>
      </c>
      <c r="BN23" s="17">
        <v>3</v>
      </c>
    </row>
    <row r="24" spans="1:66" x14ac:dyDescent="0.25">
      <c r="A24" s="84">
        <v>136</v>
      </c>
      <c r="B24" s="84">
        <v>459</v>
      </c>
      <c r="C24" s="17" t="s">
        <v>163</v>
      </c>
      <c r="D24" s="86">
        <v>1</v>
      </c>
      <c r="E24" s="98">
        <f t="shared" si="0"/>
        <v>19.899999999999999</v>
      </c>
      <c r="F24" s="98">
        <f t="shared" si="1"/>
        <v>0</v>
      </c>
      <c r="G24" s="17">
        <v>0</v>
      </c>
      <c r="H24" s="17">
        <v>80.099999999999994</v>
      </c>
      <c r="I24" s="17">
        <v>0</v>
      </c>
      <c r="J24" s="17">
        <v>0</v>
      </c>
      <c r="K24" s="17">
        <v>0</v>
      </c>
      <c r="L24" s="17">
        <v>0</v>
      </c>
      <c r="M24" s="17">
        <v>19.899999999999999</v>
      </c>
      <c r="N24" s="17">
        <v>0</v>
      </c>
      <c r="O24" s="17">
        <v>0</v>
      </c>
      <c r="P24" s="17">
        <v>0</v>
      </c>
      <c r="Q24" s="17">
        <v>0</v>
      </c>
      <c r="R24" s="17">
        <v>0</v>
      </c>
      <c r="S24" s="17">
        <v>0</v>
      </c>
      <c r="T24" s="17">
        <v>0</v>
      </c>
      <c r="U24" s="17">
        <v>0</v>
      </c>
      <c r="V24" s="17">
        <v>0</v>
      </c>
      <c r="W24" s="41">
        <v>0</v>
      </c>
      <c r="X24" s="41">
        <v>0</v>
      </c>
      <c r="Y24" s="17">
        <v>0</v>
      </c>
      <c r="Z24" s="17">
        <v>0</v>
      </c>
      <c r="AA24" s="17">
        <v>0</v>
      </c>
      <c r="AB24" s="41">
        <v>0</v>
      </c>
      <c r="AC24" s="17">
        <v>0</v>
      </c>
      <c r="AD24" s="17">
        <v>0</v>
      </c>
      <c r="AE24" s="41">
        <v>0</v>
      </c>
      <c r="AF24" s="41">
        <v>0</v>
      </c>
      <c r="AG24" s="88">
        <v>25</v>
      </c>
      <c r="AH24" s="41" t="s">
        <v>3</v>
      </c>
      <c r="AI24" s="87" t="s">
        <v>506</v>
      </c>
      <c r="AN24" s="17">
        <f t="shared" si="2"/>
        <v>100</v>
      </c>
      <c r="AO24" s="17">
        <f t="shared" si="3"/>
        <v>0.19899999999999998</v>
      </c>
      <c r="AP24" s="17">
        <f t="shared" si="4"/>
        <v>0</v>
      </c>
      <c r="AQ24" s="17">
        <f t="shared" si="4"/>
        <v>0.80099999999999993</v>
      </c>
      <c r="AR24" s="17">
        <f t="shared" si="5"/>
        <v>0</v>
      </c>
      <c r="AS24" s="17">
        <f t="shared" si="6"/>
        <v>0.25</v>
      </c>
      <c r="AU24" s="17">
        <f t="shared" si="7"/>
        <v>0</v>
      </c>
      <c r="AV24" s="17">
        <f t="shared" si="8"/>
        <v>0.24843945068664169</v>
      </c>
      <c r="AW24" s="17">
        <f t="shared" si="9"/>
        <v>0.5</v>
      </c>
      <c r="AX24" s="17">
        <f t="shared" si="10"/>
        <v>0.5</v>
      </c>
      <c r="AY24" s="17">
        <f t="shared" si="11"/>
        <v>0.24843945068664169</v>
      </c>
      <c r="AZ24" s="17">
        <f t="shared" si="12"/>
        <v>0.24843945068664169</v>
      </c>
      <c r="BA24" s="17">
        <f t="shared" si="13"/>
        <v>1.5605493133583059E-3</v>
      </c>
      <c r="BC24" s="17">
        <f t="shared" si="14"/>
        <v>0</v>
      </c>
      <c r="BD24" s="17">
        <f t="shared" si="15"/>
        <v>0.24843945068664169</v>
      </c>
      <c r="BE24" s="17">
        <f t="shared" si="16"/>
        <v>0.58982479610523098</v>
      </c>
      <c r="BF24" s="17">
        <f t="shared" si="17"/>
        <v>9.5973820789570216E-2</v>
      </c>
      <c r="BG24" s="17">
        <f t="shared" si="18"/>
        <v>0.24843945068664169</v>
      </c>
      <c r="BH24" s="17">
        <f t="shared" si="19"/>
        <v>0.24843945068664169</v>
      </c>
      <c r="BI24" s="17">
        <f t="shared" si="20"/>
        <v>2.4353141594230803E-6</v>
      </c>
      <c r="BJ24" s="17">
        <f t="shared" si="21"/>
        <v>2.4609124130011692E-2</v>
      </c>
      <c r="BL24" s="87" t="s">
        <v>576</v>
      </c>
    </row>
    <row r="25" spans="1:66" x14ac:dyDescent="0.25">
      <c r="A25" s="84">
        <v>258</v>
      </c>
      <c r="B25" s="84">
        <v>150</v>
      </c>
      <c r="C25" s="17">
        <f>'EWG-CCP-127 (1)'!B73</f>
        <v>18</v>
      </c>
      <c r="D25" s="86">
        <v>1</v>
      </c>
      <c r="E25" s="98">
        <f t="shared" si="0"/>
        <v>33.333333333333329</v>
      </c>
      <c r="F25" s="98">
        <f t="shared" si="1"/>
        <v>0.5</v>
      </c>
      <c r="G25" s="17">
        <v>0</v>
      </c>
      <c r="H25" s="17">
        <f>'EWG-CCP-127 (1)'!M73</f>
        <v>33.333333333333329</v>
      </c>
      <c r="I25" s="17">
        <v>0</v>
      </c>
      <c r="J25" s="17">
        <v>0</v>
      </c>
      <c r="K25" s="17">
        <v>0</v>
      </c>
      <c r="L25" s="17">
        <v>0</v>
      </c>
      <c r="M25" s="17">
        <v>0</v>
      </c>
      <c r="N25" s="17">
        <v>0</v>
      </c>
      <c r="O25" s="17">
        <f>'EWG-CCP-127 (1)'!L73</f>
        <v>33.333333333333329</v>
      </c>
      <c r="P25" s="17">
        <v>0</v>
      </c>
      <c r="Q25" s="17">
        <f>'EWG-CCP-127 (1)'!K73</f>
        <v>33.333333333333329</v>
      </c>
      <c r="R25" s="17">
        <v>0</v>
      </c>
      <c r="S25" s="17">
        <v>0</v>
      </c>
      <c r="T25" s="17">
        <v>0</v>
      </c>
      <c r="U25" s="17">
        <v>0</v>
      </c>
      <c r="V25" s="17">
        <v>0</v>
      </c>
      <c r="W25" s="41">
        <v>0</v>
      </c>
      <c r="X25" s="41">
        <v>0</v>
      </c>
      <c r="Y25" s="17">
        <v>0</v>
      </c>
      <c r="Z25" s="17">
        <v>0</v>
      </c>
      <c r="AA25" s="17">
        <v>0</v>
      </c>
      <c r="AB25" s="17">
        <v>0</v>
      </c>
      <c r="AC25" s="17">
        <v>0</v>
      </c>
      <c r="AD25" s="17">
        <v>0</v>
      </c>
      <c r="AE25" s="17">
        <v>0</v>
      </c>
      <c r="AF25" s="41">
        <v>0</v>
      </c>
      <c r="AG25" s="88">
        <f>'EWG-CCP-127 (1)'!E73</f>
        <v>51</v>
      </c>
      <c r="AH25" s="41" t="s">
        <v>3</v>
      </c>
      <c r="AI25" s="87" t="s">
        <v>506</v>
      </c>
      <c r="AN25" s="17">
        <f t="shared" si="2"/>
        <v>99.999999999999986</v>
      </c>
      <c r="AO25" s="17">
        <f t="shared" si="3"/>
        <v>0.33333333333333326</v>
      </c>
      <c r="AP25" s="17">
        <f t="shared" si="4"/>
        <v>0</v>
      </c>
      <c r="AQ25" s="17">
        <f t="shared" si="4"/>
        <v>0.33333333333333326</v>
      </c>
      <c r="AR25" s="17">
        <f t="shared" si="5"/>
        <v>0.33333333333333326</v>
      </c>
      <c r="AS25" s="17">
        <f t="shared" si="6"/>
        <v>0.51</v>
      </c>
      <c r="AU25" s="17">
        <f t="shared" si="7"/>
        <v>1</v>
      </c>
      <c r="AV25" s="17">
        <f t="shared" si="8"/>
        <v>1</v>
      </c>
      <c r="AW25" s="17">
        <f t="shared" si="9"/>
        <v>0.5625</v>
      </c>
      <c r="AX25" s="17">
        <f t="shared" si="10"/>
        <v>0.75</v>
      </c>
      <c r="AY25" s="17">
        <f t="shared" si="11"/>
        <v>0.5</v>
      </c>
      <c r="AZ25" s="17">
        <f t="shared" si="12"/>
        <v>0.5</v>
      </c>
      <c r="BA25" s="17">
        <f t="shared" si="13"/>
        <v>1.0000000000000009E-2</v>
      </c>
      <c r="BC25" s="17">
        <f t="shared" si="14"/>
        <v>1</v>
      </c>
      <c r="BD25" s="17">
        <f t="shared" si="15"/>
        <v>1</v>
      </c>
      <c r="BE25" s="17">
        <f t="shared" si="16"/>
        <v>0.60873428649853323</v>
      </c>
      <c r="BF25" s="17">
        <f t="shared" si="17"/>
        <v>0.59828307982035844</v>
      </c>
      <c r="BG25" s="17">
        <f t="shared" si="18"/>
        <v>0.50830505645362289</v>
      </c>
      <c r="BH25" s="17">
        <f t="shared" si="19"/>
        <v>0.50830505645362289</v>
      </c>
      <c r="BI25" s="17">
        <f t="shared" si="20"/>
        <v>2.8728336254054299E-6</v>
      </c>
      <c r="BJ25" s="17">
        <f t="shared" si="21"/>
        <v>1.0635187331821295E-2</v>
      </c>
      <c r="BL25" s="96" t="s">
        <v>577</v>
      </c>
      <c r="BM25" s="107">
        <v>0.58982479610523098</v>
      </c>
    </row>
    <row r="26" spans="1:66" x14ac:dyDescent="0.25">
      <c r="A26" s="84">
        <v>344</v>
      </c>
      <c r="B26" s="84">
        <v>511</v>
      </c>
      <c r="C26" s="17" t="s">
        <v>242</v>
      </c>
      <c r="D26" s="86">
        <v>1</v>
      </c>
      <c r="E26" s="98">
        <f t="shared" si="0"/>
        <v>33.299999999999997</v>
      </c>
      <c r="F26" s="98">
        <f t="shared" si="1"/>
        <v>0.33333333333333337</v>
      </c>
      <c r="G26" s="17">
        <v>0</v>
      </c>
      <c r="H26" s="17">
        <v>44.4</v>
      </c>
      <c r="I26" s="17">
        <v>0</v>
      </c>
      <c r="J26" s="17">
        <v>0</v>
      </c>
      <c r="K26" s="17">
        <v>0</v>
      </c>
      <c r="L26" s="17">
        <v>0</v>
      </c>
      <c r="M26" s="17">
        <v>0</v>
      </c>
      <c r="N26" s="17">
        <v>0</v>
      </c>
      <c r="O26" s="17">
        <v>33.299999999999997</v>
      </c>
      <c r="P26" s="17">
        <v>0</v>
      </c>
      <c r="Q26" s="17">
        <v>22.2</v>
      </c>
      <c r="R26" s="17">
        <v>0</v>
      </c>
      <c r="S26" s="17">
        <v>0</v>
      </c>
      <c r="T26" s="17">
        <v>0</v>
      </c>
      <c r="U26" s="17">
        <v>0</v>
      </c>
      <c r="V26" s="17">
        <v>0</v>
      </c>
      <c r="W26" s="41">
        <v>0</v>
      </c>
      <c r="X26" s="41">
        <v>0</v>
      </c>
      <c r="Y26" s="17">
        <v>0</v>
      </c>
      <c r="Z26" s="17">
        <v>0</v>
      </c>
      <c r="AA26" s="17">
        <v>0</v>
      </c>
      <c r="AB26" s="17">
        <v>0</v>
      </c>
      <c r="AC26" s="17">
        <v>0</v>
      </c>
      <c r="AD26" s="17">
        <v>0</v>
      </c>
      <c r="AE26" s="17">
        <v>0</v>
      </c>
      <c r="AF26" s="41">
        <v>0</v>
      </c>
      <c r="AG26" s="88">
        <v>48.7</v>
      </c>
      <c r="AH26" s="91" t="s">
        <v>3</v>
      </c>
      <c r="AI26" s="87" t="s">
        <v>504</v>
      </c>
      <c r="AN26" s="17">
        <f t="shared" si="2"/>
        <v>99.899999999999991</v>
      </c>
      <c r="AO26" s="17">
        <f t="shared" si="3"/>
        <v>0.33299999999999996</v>
      </c>
      <c r="AP26" s="17">
        <f t="shared" si="4"/>
        <v>0</v>
      </c>
      <c r="AQ26" s="17">
        <f t="shared" si="4"/>
        <v>0.44400000000000001</v>
      </c>
      <c r="AR26" s="17">
        <f t="shared" si="5"/>
        <v>0.222</v>
      </c>
      <c r="AS26" s="17">
        <f t="shared" si="6"/>
        <v>0.48700000000000004</v>
      </c>
      <c r="AU26" s="17">
        <f t="shared" si="7"/>
        <v>0.5</v>
      </c>
      <c r="AV26" s="17">
        <f t="shared" si="8"/>
        <v>0.74999999999999989</v>
      </c>
      <c r="AW26" s="17">
        <f t="shared" si="9"/>
        <v>0.53125</v>
      </c>
      <c r="AX26" s="17">
        <f t="shared" si="10"/>
        <v>0.625</v>
      </c>
      <c r="AY26" s="17">
        <f t="shared" si="11"/>
        <v>0.49583333333333335</v>
      </c>
      <c r="AZ26" s="17">
        <f t="shared" si="12"/>
        <v>0.49583333333333335</v>
      </c>
      <c r="BA26" s="17">
        <f t="shared" si="13"/>
        <v>8.8333333333333042E-3</v>
      </c>
      <c r="BC26" s="17">
        <f t="shared" si="14"/>
        <v>0.5</v>
      </c>
      <c r="BD26" s="17">
        <f t="shared" si="15"/>
        <v>0.75</v>
      </c>
      <c r="BE26" s="17">
        <f t="shared" si="16"/>
        <v>0.5992795413018821</v>
      </c>
      <c r="BF26" s="17">
        <f t="shared" si="17"/>
        <v>0.34712845030496436</v>
      </c>
      <c r="BG26" s="17">
        <f t="shared" si="18"/>
        <v>0.48513260222162202</v>
      </c>
      <c r="BH26" s="17">
        <f t="shared" si="19"/>
        <v>0.48513260222162202</v>
      </c>
      <c r="BI26" s="17">
        <f t="shared" si="20"/>
        <v>3.4871744626911706E-6</v>
      </c>
      <c r="BJ26" s="17">
        <f t="shared" si="21"/>
        <v>6.4203432793535284E-3</v>
      </c>
      <c r="BL26" s="96" t="s">
        <v>578</v>
      </c>
      <c r="BM26" s="107">
        <v>1.8909490393302281E-2</v>
      </c>
    </row>
    <row r="27" spans="1:66" x14ac:dyDescent="0.25">
      <c r="A27" s="84">
        <v>218</v>
      </c>
      <c r="B27" s="84">
        <v>482</v>
      </c>
      <c r="C27" s="17">
        <v>46</v>
      </c>
      <c r="D27" s="86">
        <v>1</v>
      </c>
      <c r="E27" s="98">
        <f t="shared" si="0"/>
        <v>35</v>
      </c>
      <c r="F27" s="98">
        <f t="shared" si="1"/>
        <v>0.15384615384615385</v>
      </c>
      <c r="G27" s="17">
        <v>0</v>
      </c>
      <c r="H27" s="17">
        <v>55</v>
      </c>
      <c r="I27" s="17">
        <v>0</v>
      </c>
      <c r="J27" s="17">
        <v>0</v>
      </c>
      <c r="K27" s="17">
        <v>0</v>
      </c>
      <c r="L27" s="17">
        <v>0</v>
      </c>
      <c r="M27" s="17">
        <v>0</v>
      </c>
      <c r="N27" s="17">
        <v>0</v>
      </c>
      <c r="O27" s="17">
        <v>35</v>
      </c>
      <c r="P27" s="17">
        <v>0</v>
      </c>
      <c r="Q27" s="17">
        <v>10</v>
      </c>
      <c r="R27" s="17">
        <v>0</v>
      </c>
      <c r="S27" s="17">
        <v>0</v>
      </c>
      <c r="T27" s="17">
        <v>0</v>
      </c>
      <c r="U27" s="17">
        <v>0</v>
      </c>
      <c r="V27" s="17">
        <v>0</v>
      </c>
      <c r="W27" s="41">
        <v>0</v>
      </c>
      <c r="X27" s="41">
        <v>0</v>
      </c>
      <c r="Y27" s="17">
        <v>0</v>
      </c>
      <c r="Z27" s="17">
        <v>0</v>
      </c>
      <c r="AA27" s="17">
        <v>0</v>
      </c>
      <c r="AB27" s="17">
        <v>0</v>
      </c>
      <c r="AC27" s="17">
        <v>0</v>
      </c>
      <c r="AD27" s="17">
        <v>0</v>
      </c>
      <c r="AE27" s="17">
        <v>0</v>
      </c>
      <c r="AF27" s="41">
        <v>0</v>
      </c>
      <c r="AG27" s="88">
        <v>45</v>
      </c>
      <c r="AH27" s="91" t="s">
        <v>3</v>
      </c>
      <c r="AI27" s="87" t="s">
        <v>504</v>
      </c>
      <c r="AN27" s="17">
        <f t="shared" si="2"/>
        <v>100</v>
      </c>
      <c r="AO27" s="17">
        <f t="shared" si="3"/>
        <v>0.35</v>
      </c>
      <c r="AP27" s="17">
        <f t="shared" si="4"/>
        <v>0</v>
      </c>
      <c r="AQ27" s="17">
        <f t="shared" si="4"/>
        <v>0.55000000000000004</v>
      </c>
      <c r="AR27" s="17">
        <f t="shared" si="5"/>
        <v>0.1</v>
      </c>
      <c r="AS27" s="17">
        <f t="shared" si="6"/>
        <v>0.45</v>
      </c>
      <c r="AU27" s="17">
        <f t="shared" si="7"/>
        <v>0.18181818181818182</v>
      </c>
      <c r="AV27" s="17">
        <f t="shared" si="8"/>
        <v>0.63636363636363624</v>
      </c>
      <c r="AW27" s="17">
        <f t="shared" si="9"/>
        <v>0.51136363636363635</v>
      </c>
      <c r="AX27" s="17">
        <f t="shared" si="10"/>
        <v>0.54545454545454541</v>
      </c>
      <c r="AY27" s="17">
        <f t="shared" si="11"/>
        <v>0.48295454545454547</v>
      </c>
      <c r="AZ27" s="17">
        <f t="shared" si="12"/>
        <v>0.48295454545454547</v>
      </c>
      <c r="BA27" s="17">
        <f t="shared" si="13"/>
        <v>3.2954545454545459E-2</v>
      </c>
      <c r="BC27" s="17">
        <f t="shared" si="14"/>
        <v>0.18181818181818182</v>
      </c>
      <c r="BD27" s="17">
        <f t="shared" si="15"/>
        <v>0.63636363636363635</v>
      </c>
      <c r="BE27" s="17">
        <f t="shared" si="16"/>
        <v>0.59326288526764959</v>
      </c>
      <c r="BF27" s="17">
        <f t="shared" si="17"/>
        <v>0.18730277697698627</v>
      </c>
      <c r="BG27" s="17">
        <f t="shared" si="18"/>
        <v>0.45293136670932144</v>
      </c>
      <c r="BH27" s="17">
        <f t="shared" si="19"/>
        <v>0.45293136670932144</v>
      </c>
      <c r="BI27" s="17">
        <f t="shared" si="20"/>
        <v>8.5929107845179239E-6</v>
      </c>
      <c r="BJ27" s="17">
        <f t="shared" si="21"/>
        <v>1.8599419775575405E-3</v>
      </c>
      <c r="BL27" s="96" t="s">
        <v>579</v>
      </c>
      <c r="BM27" s="107">
        <v>9.5973820789570216E-2</v>
      </c>
    </row>
    <row r="28" spans="1:66" x14ac:dyDescent="0.25">
      <c r="A28" s="84">
        <v>352</v>
      </c>
      <c r="B28" s="84">
        <v>374</v>
      </c>
      <c r="C28" s="58">
        <v>2</v>
      </c>
      <c r="D28" s="86">
        <v>1</v>
      </c>
      <c r="E28" s="98">
        <f t="shared" si="0"/>
        <v>55.555555555555557</v>
      </c>
      <c r="F28" s="98">
        <f t="shared" si="1"/>
        <v>0.5</v>
      </c>
      <c r="G28" s="17">
        <v>0</v>
      </c>
      <c r="H28" s="17">
        <f>'EWG-CCP-127 (1)'!M165</f>
        <v>22.222222222222221</v>
      </c>
      <c r="I28" s="17">
        <v>0</v>
      </c>
      <c r="J28" s="17">
        <v>0</v>
      </c>
      <c r="K28" s="17">
        <v>0</v>
      </c>
      <c r="L28" s="17">
        <v>0</v>
      </c>
      <c r="M28" s="17">
        <v>0</v>
      </c>
      <c r="N28" s="17">
        <v>0</v>
      </c>
      <c r="O28" s="17">
        <f>'EWG-CCP-127 (1)'!L165</f>
        <v>55.555555555555557</v>
      </c>
      <c r="P28" s="17">
        <v>0</v>
      </c>
      <c r="Q28" s="17">
        <f>'EWG-CCP-127 (1)'!K165</f>
        <v>22.222222222222221</v>
      </c>
      <c r="R28" s="17">
        <v>0</v>
      </c>
      <c r="S28" s="17">
        <v>0</v>
      </c>
      <c r="T28" s="17">
        <v>0</v>
      </c>
      <c r="U28" s="17">
        <v>0</v>
      </c>
      <c r="V28" s="17">
        <v>0</v>
      </c>
      <c r="W28" s="41">
        <v>0</v>
      </c>
      <c r="X28" s="41">
        <v>0</v>
      </c>
      <c r="Y28" s="17">
        <v>0</v>
      </c>
      <c r="Z28" s="17">
        <v>0</v>
      </c>
      <c r="AA28" s="17">
        <v>0</v>
      </c>
      <c r="AB28" s="17">
        <v>0</v>
      </c>
      <c r="AC28" s="17">
        <v>0</v>
      </c>
      <c r="AD28" s="17">
        <v>0</v>
      </c>
      <c r="AE28" s="17">
        <v>0</v>
      </c>
      <c r="AF28" s="41">
        <v>0</v>
      </c>
      <c r="AG28" s="88">
        <f>'EWG-CCP-127 (1)'!E165</f>
        <v>13</v>
      </c>
      <c r="AH28" s="41" t="s">
        <v>3</v>
      </c>
      <c r="AI28" s="87" t="s">
        <v>506</v>
      </c>
      <c r="AN28" s="17">
        <f t="shared" si="2"/>
        <v>100</v>
      </c>
      <c r="AO28" s="17">
        <f t="shared" si="3"/>
        <v>0.55555555555555558</v>
      </c>
      <c r="AP28" s="17">
        <f t="shared" si="4"/>
        <v>0</v>
      </c>
      <c r="AQ28" s="17">
        <f t="shared" si="4"/>
        <v>0.22222222222222221</v>
      </c>
      <c r="AR28" s="17">
        <f t="shared" si="5"/>
        <v>0.22222222222222221</v>
      </c>
      <c r="AS28" s="17">
        <f t="shared" si="6"/>
        <v>0.13</v>
      </c>
      <c r="AU28" s="17">
        <f t="shared" si="7"/>
        <v>1</v>
      </c>
      <c r="AV28" s="17">
        <f t="shared" si="8"/>
        <v>2.5000000000000004</v>
      </c>
      <c r="AW28" s="17">
        <f t="shared" si="9"/>
        <v>0.5625</v>
      </c>
      <c r="AX28" s="17">
        <f t="shared" si="10"/>
        <v>0.75</v>
      </c>
      <c r="AY28" s="17">
        <f t="shared" si="11"/>
        <v>0.12499999999999989</v>
      </c>
      <c r="AZ28" s="17">
        <f t="shared" si="12"/>
        <v>0.12499999999999989</v>
      </c>
      <c r="BA28" s="17">
        <f t="shared" si="13"/>
        <v>5.0000000000001155E-3</v>
      </c>
      <c r="BC28" s="17">
        <f t="shared" si="14"/>
        <v>1</v>
      </c>
      <c r="BD28" s="17">
        <f t="shared" si="15"/>
        <v>2.5</v>
      </c>
      <c r="BE28" s="17">
        <f t="shared" si="16"/>
        <v>0.60873428649853323</v>
      </c>
      <c r="BF28" s="17">
        <f t="shared" si="17"/>
        <v>0.59828307982035844</v>
      </c>
      <c r="BG28" s="17">
        <f t="shared" si="18"/>
        <v>0.13330505645362278</v>
      </c>
      <c r="BH28" s="17">
        <f t="shared" si="19"/>
        <v>0.13330505645362278</v>
      </c>
      <c r="BI28" s="17">
        <f t="shared" si="20"/>
        <v>1.0923398161633581E-5</v>
      </c>
      <c r="BJ28" s="17">
        <f t="shared" si="21"/>
        <v>7.6658633421484185E-2</v>
      </c>
      <c r="BL28" s="96" t="s">
        <v>580</v>
      </c>
      <c r="BM28" s="107">
        <v>0.50230925903078827</v>
      </c>
    </row>
    <row r="29" spans="1:66" x14ac:dyDescent="0.25">
      <c r="A29" s="84">
        <v>271</v>
      </c>
      <c r="B29" s="84">
        <v>161</v>
      </c>
      <c r="C29" s="17">
        <f>'EWG-CCP-127 (1)'!B86</f>
        <v>31</v>
      </c>
      <c r="D29" s="86">
        <v>1</v>
      </c>
      <c r="E29" s="98">
        <f t="shared" si="0"/>
        <v>16.666666666666668</v>
      </c>
      <c r="F29" s="98">
        <f t="shared" si="1"/>
        <v>0.74999999999999989</v>
      </c>
      <c r="G29" s="17">
        <v>0</v>
      </c>
      <c r="H29" s="17">
        <f>'EWG-CCP-127 (1)'!M86</f>
        <v>20.833333333333336</v>
      </c>
      <c r="I29" s="17">
        <v>0</v>
      </c>
      <c r="J29" s="17">
        <v>0</v>
      </c>
      <c r="K29" s="17">
        <v>0</v>
      </c>
      <c r="L29" s="17">
        <v>0</v>
      </c>
      <c r="M29" s="17">
        <v>0</v>
      </c>
      <c r="N29" s="17">
        <v>0</v>
      </c>
      <c r="O29" s="17">
        <f>'EWG-CCP-127 (1)'!L86</f>
        <v>16.666666666666668</v>
      </c>
      <c r="P29" s="17">
        <v>0</v>
      </c>
      <c r="Q29" s="17">
        <f>'EWG-CCP-127 (1)'!K86</f>
        <v>62.5</v>
      </c>
      <c r="R29" s="17">
        <v>0</v>
      </c>
      <c r="S29" s="17">
        <v>0</v>
      </c>
      <c r="T29" s="17">
        <v>0</v>
      </c>
      <c r="U29" s="17">
        <v>0</v>
      </c>
      <c r="V29" s="17">
        <v>0</v>
      </c>
      <c r="W29" s="41">
        <v>0</v>
      </c>
      <c r="X29" s="41">
        <v>0</v>
      </c>
      <c r="Y29" s="17">
        <v>0</v>
      </c>
      <c r="Z29" s="17">
        <v>0</v>
      </c>
      <c r="AA29" s="17">
        <v>0</v>
      </c>
      <c r="AB29" s="17">
        <v>0</v>
      </c>
      <c r="AC29" s="17">
        <v>0</v>
      </c>
      <c r="AD29" s="17">
        <v>0</v>
      </c>
      <c r="AE29" s="17">
        <v>0</v>
      </c>
      <c r="AF29" s="41">
        <v>0</v>
      </c>
      <c r="AG29" s="88">
        <f>'EWG-CCP-127 (1)'!E86</f>
        <v>65</v>
      </c>
      <c r="AH29" s="41" t="s">
        <v>3</v>
      </c>
      <c r="AI29" s="87" t="s">
        <v>506</v>
      </c>
      <c r="AN29" s="17">
        <f t="shared" si="2"/>
        <v>100</v>
      </c>
      <c r="AO29" s="17">
        <f t="shared" si="3"/>
        <v>0.16666666666666669</v>
      </c>
      <c r="AP29" s="17">
        <f t="shared" si="4"/>
        <v>0</v>
      </c>
      <c r="AQ29" s="17">
        <f t="shared" si="4"/>
        <v>0.20833333333333337</v>
      </c>
      <c r="AR29" s="17">
        <f t="shared" si="5"/>
        <v>0.625</v>
      </c>
      <c r="AS29" s="17">
        <f t="shared" si="6"/>
        <v>0.65</v>
      </c>
      <c r="AU29" s="17">
        <f t="shared" si="7"/>
        <v>2.9999999999999996</v>
      </c>
      <c r="AV29" s="17">
        <f t="shared" si="8"/>
        <v>0.79999999999999993</v>
      </c>
      <c r="AW29" s="17">
        <f t="shared" si="9"/>
        <v>0.6875</v>
      </c>
      <c r="AX29" s="17">
        <f t="shared" si="10"/>
        <v>1.25</v>
      </c>
      <c r="AY29" s="17">
        <f t="shared" si="11"/>
        <v>0.6875</v>
      </c>
      <c r="AZ29" s="17">
        <f t="shared" si="12"/>
        <v>0.6875</v>
      </c>
      <c r="BA29" s="17">
        <f t="shared" si="13"/>
        <v>3.7499999999999978E-2</v>
      </c>
      <c r="BC29" s="17">
        <f t="shared" si="14"/>
        <v>2.9999999999999996</v>
      </c>
      <c r="BD29" s="17">
        <f t="shared" si="15"/>
        <v>0.79999999999999993</v>
      </c>
      <c r="BE29" s="17">
        <f t="shared" si="16"/>
        <v>0.64655326728513784</v>
      </c>
      <c r="BF29" s="17">
        <f t="shared" si="17"/>
        <v>1.6029015978819348</v>
      </c>
      <c r="BG29" s="17">
        <f t="shared" si="18"/>
        <v>0.64655326728513784</v>
      </c>
      <c r="BH29" s="17">
        <f t="shared" si="19"/>
        <v>0.64655326728513784</v>
      </c>
      <c r="BI29" s="17">
        <f t="shared" si="20"/>
        <v>1.1879966407701196E-5</v>
      </c>
      <c r="BJ29" s="17">
        <f t="shared" si="21"/>
        <v>5.9110759825103401E-2</v>
      </c>
      <c r="BL29" s="87" t="s">
        <v>584</v>
      </c>
    </row>
    <row r="30" spans="1:66" x14ac:dyDescent="0.25">
      <c r="A30" s="84">
        <v>433</v>
      </c>
      <c r="B30" s="84">
        <v>288</v>
      </c>
      <c r="D30" s="86">
        <v>1</v>
      </c>
      <c r="E30" s="98">
        <f t="shared" si="0"/>
        <v>13.900000000000002</v>
      </c>
      <c r="F30" s="98">
        <f t="shared" si="1"/>
        <v>0.78164924506387923</v>
      </c>
      <c r="G30" s="17">
        <f>'EWG-CCP-127 (1)'!E220</f>
        <v>0</v>
      </c>
      <c r="H30" s="17">
        <f>'EWG-CCP-127 (1)'!F220</f>
        <v>18.8</v>
      </c>
      <c r="I30" s="17">
        <v>0</v>
      </c>
      <c r="J30" s="17">
        <v>0</v>
      </c>
      <c r="K30" s="17">
        <v>0</v>
      </c>
      <c r="L30" s="17">
        <v>0</v>
      </c>
      <c r="M30" s="17">
        <v>0</v>
      </c>
      <c r="N30" s="17">
        <v>0</v>
      </c>
      <c r="O30" s="17">
        <f>'EWG-CCP-127 (1)'!C220</f>
        <v>13.900000000000002</v>
      </c>
      <c r="P30" s="17">
        <v>0</v>
      </c>
      <c r="Q30" s="17">
        <f>'EWG-CCP-127 (1)'!D220</f>
        <v>67.300000000000011</v>
      </c>
      <c r="R30" s="17">
        <v>0</v>
      </c>
      <c r="S30" s="17">
        <v>0</v>
      </c>
      <c r="T30" s="17">
        <v>0</v>
      </c>
      <c r="U30" s="17">
        <v>0</v>
      </c>
      <c r="V30" s="17">
        <v>0</v>
      </c>
      <c r="W30" s="41">
        <v>0</v>
      </c>
      <c r="X30" s="17">
        <v>0</v>
      </c>
      <c r="Y30" s="17">
        <v>0</v>
      </c>
      <c r="Z30" s="17">
        <v>0</v>
      </c>
      <c r="AA30" s="17">
        <v>0</v>
      </c>
      <c r="AB30" s="17">
        <v>0</v>
      </c>
      <c r="AC30" s="17">
        <v>0</v>
      </c>
      <c r="AD30" s="17">
        <v>0</v>
      </c>
      <c r="AE30" s="17">
        <v>0</v>
      </c>
      <c r="AF30" s="41">
        <v>0</v>
      </c>
      <c r="AG30" s="88">
        <f>'EWG-CCP-127 (1)'!J220</f>
        <v>66.099080000000001</v>
      </c>
      <c r="AH30" s="41" t="s">
        <v>3</v>
      </c>
      <c r="AI30" s="87" t="s">
        <v>506</v>
      </c>
      <c r="AN30" s="17">
        <f t="shared" si="2"/>
        <v>100.00000000000001</v>
      </c>
      <c r="AO30" s="17">
        <f t="shared" si="3"/>
        <v>0.13900000000000001</v>
      </c>
      <c r="AP30" s="17">
        <f t="shared" si="4"/>
        <v>0</v>
      </c>
      <c r="AQ30" s="17">
        <f t="shared" si="4"/>
        <v>0.188</v>
      </c>
      <c r="AR30" s="17">
        <f t="shared" si="5"/>
        <v>0.67300000000000015</v>
      </c>
      <c r="AS30" s="17">
        <f t="shared" si="6"/>
        <v>0.66099079999999999</v>
      </c>
      <c r="AU30" s="17">
        <f t="shared" si="7"/>
        <v>3.5797872340425538</v>
      </c>
      <c r="AV30" s="17">
        <f t="shared" si="8"/>
        <v>0.73936170212765961</v>
      </c>
      <c r="AW30" s="17">
        <f t="shared" si="9"/>
        <v>0.72373670212765961</v>
      </c>
      <c r="AX30" s="17">
        <f t="shared" si="10"/>
        <v>1.3949468085106385</v>
      </c>
      <c r="AY30" s="17">
        <f t="shared" si="11"/>
        <v>0.72373670212765961</v>
      </c>
      <c r="AZ30" s="17">
        <f t="shared" si="12"/>
        <v>0.72373670212765961</v>
      </c>
      <c r="BA30" s="17">
        <f t="shared" si="13"/>
        <v>6.2745902127659625E-2</v>
      </c>
      <c r="BC30" s="17">
        <f t="shared" si="14"/>
        <v>3.5797872340425538</v>
      </c>
      <c r="BD30" s="17">
        <f t="shared" si="15"/>
        <v>0.73936170212765961</v>
      </c>
      <c r="BE30" s="17">
        <f t="shared" si="16"/>
        <v>0.6575167484174248</v>
      </c>
      <c r="BF30" s="17">
        <f t="shared" si="17"/>
        <v>1.8941340938093605</v>
      </c>
      <c r="BG30" s="17">
        <f t="shared" si="18"/>
        <v>0.6575167484174248</v>
      </c>
      <c r="BH30" s="17">
        <f t="shared" si="19"/>
        <v>0.6575167484174248</v>
      </c>
      <c r="BI30" s="17">
        <f t="shared" si="20"/>
        <v>1.206903439839317E-5</v>
      </c>
      <c r="BJ30" s="17">
        <f t="shared" si="21"/>
        <v>6.4575878953737412E-2</v>
      </c>
      <c r="BL30" s="96" t="s">
        <v>585</v>
      </c>
      <c r="BM30" s="17">
        <f>SUM(BI2:BI647)</f>
        <v>5.0396634215778064</v>
      </c>
    </row>
    <row r="31" spans="1:66" x14ac:dyDescent="0.25">
      <c r="A31" s="84">
        <v>359</v>
      </c>
      <c r="B31" s="84">
        <v>379</v>
      </c>
      <c r="C31" s="58">
        <v>9</v>
      </c>
      <c r="D31" s="86">
        <v>1</v>
      </c>
      <c r="E31" s="98">
        <f t="shared" si="0"/>
        <v>57.142857142857139</v>
      </c>
      <c r="F31" s="98">
        <f t="shared" si="1"/>
        <v>0.66666666666666663</v>
      </c>
      <c r="G31" s="17">
        <v>0</v>
      </c>
      <c r="H31" s="17">
        <f>'EWG-CCP-127 (1)'!M172</f>
        <v>14.285714285714285</v>
      </c>
      <c r="I31" s="17">
        <v>0</v>
      </c>
      <c r="J31" s="17">
        <v>0</v>
      </c>
      <c r="K31" s="17">
        <v>0</v>
      </c>
      <c r="L31" s="17">
        <v>0</v>
      </c>
      <c r="M31" s="17">
        <v>0</v>
      </c>
      <c r="N31" s="17">
        <v>0</v>
      </c>
      <c r="O31" s="17">
        <f>'EWG-CCP-127 (1)'!L172</f>
        <v>57.142857142857139</v>
      </c>
      <c r="P31" s="17">
        <v>0</v>
      </c>
      <c r="Q31" s="17">
        <f>'EWG-CCP-127 (1)'!K172</f>
        <v>28.571428571428569</v>
      </c>
      <c r="R31" s="17">
        <v>0</v>
      </c>
      <c r="S31" s="17">
        <v>0</v>
      </c>
      <c r="T31" s="17">
        <v>0</v>
      </c>
      <c r="U31" s="17">
        <v>0</v>
      </c>
      <c r="V31" s="17">
        <v>0</v>
      </c>
      <c r="W31" s="41">
        <v>0</v>
      </c>
      <c r="X31" s="41">
        <v>0</v>
      </c>
      <c r="Y31" s="17">
        <v>0</v>
      </c>
      <c r="Z31" s="17">
        <v>0</v>
      </c>
      <c r="AA31" s="17">
        <v>0</v>
      </c>
      <c r="AB31" s="17">
        <v>0</v>
      </c>
      <c r="AC31" s="17">
        <v>0</v>
      </c>
      <c r="AD31" s="17">
        <v>0</v>
      </c>
      <c r="AE31" s="17">
        <v>0</v>
      </c>
      <c r="AF31" s="41">
        <v>0</v>
      </c>
      <c r="AG31" s="88">
        <f>'EWG-CCP-127 (1)'!E172</f>
        <v>2</v>
      </c>
      <c r="AH31" s="41" t="s">
        <v>3</v>
      </c>
      <c r="AI31" s="87" t="s">
        <v>506</v>
      </c>
      <c r="AN31" s="17">
        <f t="shared" si="2"/>
        <v>99.999999999999986</v>
      </c>
      <c r="AO31" s="17">
        <f t="shared" si="3"/>
        <v>0.5714285714285714</v>
      </c>
      <c r="AP31" s="17">
        <f t="shared" si="4"/>
        <v>0</v>
      </c>
      <c r="AQ31" s="17">
        <f t="shared" si="4"/>
        <v>0.14285714285714285</v>
      </c>
      <c r="AR31" s="17">
        <f t="shared" si="5"/>
        <v>0.2857142857142857</v>
      </c>
      <c r="AS31" s="17">
        <f t="shared" si="6"/>
        <v>0.02</v>
      </c>
      <c r="AU31" s="17">
        <f t="shared" si="7"/>
        <v>2</v>
      </c>
      <c r="AV31" s="17">
        <f t="shared" si="8"/>
        <v>4</v>
      </c>
      <c r="AW31" s="17">
        <f t="shared" si="9"/>
        <v>0.625</v>
      </c>
      <c r="AX31" s="17">
        <f t="shared" si="10"/>
        <v>1</v>
      </c>
      <c r="AY31" s="17">
        <f t="shared" si="11"/>
        <v>0</v>
      </c>
      <c r="AZ31" s="17">
        <f t="shared" si="12"/>
        <v>0</v>
      </c>
      <c r="BA31" s="17">
        <f t="shared" si="13"/>
        <v>0.02</v>
      </c>
      <c r="BC31" s="17">
        <f t="shared" si="14"/>
        <v>2</v>
      </c>
      <c r="BD31" s="17">
        <f t="shared" si="15"/>
        <v>4</v>
      </c>
      <c r="BE31" s="17">
        <f t="shared" si="16"/>
        <v>0.62764377689183548</v>
      </c>
      <c r="BF31" s="17">
        <f t="shared" si="17"/>
        <v>1.1005923388511467</v>
      </c>
      <c r="BG31" s="17">
        <f t="shared" si="18"/>
        <v>2.3600514152491092E-2</v>
      </c>
      <c r="BH31" s="17">
        <f t="shared" si="19"/>
        <v>2.3600514152491092E-2</v>
      </c>
      <c r="BI31" s="17">
        <f t="shared" si="20"/>
        <v>1.2963702162288644E-5</v>
      </c>
      <c r="BJ31" s="17">
        <f t="shared" si="21"/>
        <v>0.14967068360533395</v>
      </c>
      <c r="BL31" s="96" t="s">
        <v>586</v>
      </c>
      <c r="BM31" s="17">
        <f>SUM(BJ2:BJ647)</f>
        <v>27.383084108809076</v>
      </c>
    </row>
    <row r="32" spans="1:66" x14ac:dyDescent="0.25">
      <c r="A32" s="84">
        <v>79</v>
      </c>
      <c r="B32" s="84">
        <v>425</v>
      </c>
      <c r="C32" s="17" t="s">
        <v>99</v>
      </c>
      <c r="D32" s="86">
        <v>1</v>
      </c>
      <c r="E32" s="98">
        <f t="shared" si="0"/>
        <v>20.149999999999999</v>
      </c>
      <c r="F32" s="98">
        <f t="shared" si="1"/>
        <v>0</v>
      </c>
      <c r="G32" s="17">
        <v>10.48</v>
      </c>
      <c r="H32" s="17">
        <v>69.37</v>
      </c>
      <c r="I32" s="17">
        <v>0</v>
      </c>
      <c r="J32" s="17">
        <v>0</v>
      </c>
      <c r="K32" s="41">
        <v>0</v>
      </c>
      <c r="L32" s="17">
        <v>0</v>
      </c>
      <c r="M32" s="17">
        <v>0</v>
      </c>
      <c r="N32" s="17">
        <v>0</v>
      </c>
      <c r="O32" s="17">
        <v>20.149999999999999</v>
      </c>
      <c r="P32" s="17">
        <v>0</v>
      </c>
      <c r="Q32" s="17">
        <v>0</v>
      </c>
      <c r="R32" s="17">
        <v>0</v>
      </c>
      <c r="S32" s="17">
        <v>0</v>
      </c>
      <c r="T32" s="17">
        <v>0</v>
      </c>
      <c r="U32" s="17">
        <v>0</v>
      </c>
      <c r="V32" s="41">
        <v>0</v>
      </c>
      <c r="W32" s="41">
        <v>0</v>
      </c>
      <c r="X32" s="41">
        <v>0</v>
      </c>
      <c r="Y32" s="17">
        <v>0</v>
      </c>
      <c r="Z32" s="17">
        <v>0</v>
      </c>
      <c r="AA32" s="17">
        <v>0</v>
      </c>
      <c r="AB32" s="41">
        <v>0</v>
      </c>
      <c r="AC32" s="17">
        <v>0</v>
      </c>
      <c r="AD32" s="17">
        <v>0</v>
      </c>
      <c r="AE32" s="41">
        <v>0</v>
      </c>
      <c r="AF32" s="41">
        <v>0</v>
      </c>
      <c r="AG32" s="88">
        <v>18.5</v>
      </c>
      <c r="AH32" s="41" t="s">
        <v>3</v>
      </c>
      <c r="AI32" s="87" t="s">
        <v>506</v>
      </c>
      <c r="AN32" s="17">
        <f t="shared" si="2"/>
        <v>100</v>
      </c>
      <c r="AO32" s="17">
        <f t="shared" si="3"/>
        <v>0.20149999999999998</v>
      </c>
      <c r="AP32" s="17">
        <f t="shared" si="4"/>
        <v>0.1048</v>
      </c>
      <c r="AQ32" s="17">
        <f t="shared" si="4"/>
        <v>0.69370000000000009</v>
      </c>
      <c r="AR32" s="17">
        <f t="shared" si="5"/>
        <v>0</v>
      </c>
      <c r="AS32" s="17">
        <f t="shared" si="6"/>
        <v>0.185</v>
      </c>
      <c r="AU32" s="17">
        <f t="shared" si="7"/>
        <v>0</v>
      </c>
      <c r="AV32" s="17">
        <f t="shared" si="8"/>
        <v>0.2523481527864746</v>
      </c>
      <c r="AW32" s="17">
        <f t="shared" si="9"/>
        <v>0.5</v>
      </c>
      <c r="AX32" s="17">
        <f t="shared" si="10"/>
        <v>0.5</v>
      </c>
      <c r="AY32" s="17">
        <f t="shared" si="11"/>
        <v>0.2523481527864746</v>
      </c>
      <c r="AZ32" s="17">
        <f t="shared" si="12"/>
        <v>0.2523481527864746</v>
      </c>
      <c r="BA32" s="17">
        <f t="shared" si="13"/>
        <v>6.7348152786474602E-2</v>
      </c>
      <c r="BC32" s="17">
        <f t="shared" si="14"/>
        <v>0</v>
      </c>
      <c r="BD32" s="17">
        <f t="shared" si="15"/>
        <v>0.18105849582172701</v>
      </c>
      <c r="BE32" s="17">
        <f t="shared" si="16"/>
        <v>0.58982479610523098</v>
      </c>
      <c r="BF32" s="17">
        <f t="shared" si="17"/>
        <v>9.5973820789570216E-2</v>
      </c>
      <c r="BG32" s="17">
        <f t="shared" si="18"/>
        <v>0.18105849582172701</v>
      </c>
      <c r="BH32" s="17">
        <f t="shared" si="19"/>
        <v>0.18105849582172701</v>
      </c>
      <c r="BI32" s="17">
        <f t="shared" si="20"/>
        <v>1.5535455187343455E-5</v>
      </c>
      <c r="BJ32" s="17">
        <f t="shared" si="21"/>
        <v>4.9227608329559296E-2</v>
      </c>
      <c r="BL32" s="96" t="s">
        <v>587</v>
      </c>
      <c r="BM32" s="17">
        <f>1-BM30/BM31</f>
        <v>0.81595705576653588</v>
      </c>
    </row>
    <row r="33" spans="1:64" x14ac:dyDescent="0.25">
      <c r="A33" s="84">
        <v>62</v>
      </c>
      <c r="B33" s="84">
        <v>419</v>
      </c>
      <c r="C33" s="17" t="s">
        <v>77</v>
      </c>
      <c r="D33" s="86">
        <v>1</v>
      </c>
      <c r="E33" s="98">
        <f t="shared" si="0"/>
        <v>25</v>
      </c>
      <c r="F33" s="98">
        <f t="shared" si="1"/>
        <v>0</v>
      </c>
      <c r="G33" s="17">
        <v>30</v>
      </c>
      <c r="H33" s="17">
        <v>45</v>
      </c>
      <c r="I33" s="17">
        <v>0</v>
      </c>
      <c r="J33" s="17">
        <v>0</v>
      </c>
      <c r="K33" s="41">
        <v>0</v>
      </c>
      <c r="L33" s="41">
        <v>0</v>
      </c>
      <c r="M33" s="41">
        <v>0</v>
      </c>
      <c r="N33" s="17">
        <v>25</v>
      </c>
      <c r="O33" s="17">
        <v>0</v>
      </c>
      <c r="P33" s="17">
        <v>0</v>
      </c>
      <c r="Q33" s="17">
        <v>0</v>
      </c>
      <c r="R33" s="17">
        <v>0</v>
      </c>
      <c r="S33" s="17">
        <v>0</v>
      </c>
      <c r="T33" s="17">
        <v>0</v>
      </c>
      <c r="U33" s="17">
        <v>0</v>
      </c>
      <c r="V33" s="41">
        <v>0</v>
      </c>
      <c r="W33" s="41">
        <v>0</v>
      </c>
      <c r="X33" s="41">
        <v>0</v>
      </c>
      <c r="Y33" s="41">
        <v>0</v>
      </c>
      <c r="Z33" s="17">
        <v>0</v>
      </c>
      <c r="AA33" s="17">
        <v>0</v>
      </c>
      <c r="AB33" s="41">
        <v>0</v>
      </c>
      <c r="AC33" s="17">
        <v>0</v>
      </c>
      <c r="AD33" s="17">
        <v>0</v>
      </c>
      <c r="AE33" s="41">
        <v>0</v>
      </c>
      <c r="AF33" s="41">
        <v>0</v>
      </c>
      <c r="AG33" s="88">
        <v>8</v>
      </c>
      <c r="AH33" s="91" t="s">
        <v>3</v>
      </c>
      <c r="AI33" s="87" t="s">
        <v>504</v>
      </c>
      <c r="AN33" s="17">
        <f t="shared" si="2"/>
        <v>100</v>
      </c>
      <c r="AO33" s="17">
        <f t="shared" si="3"/>
        <v>0</v>
      </c>
      <c r="AP33" s="17">
        <f t="shared" si="4"/>
        <v>0.3</v>
      </c>
      <c r="AQ33" s="17">
        <f t="shared" si="4"/>
        <v>0.45</v>
      </c>
      <c r="AR33" s="17">
        <f t="shared" si="5"/>
        <v>0</v>
      </c>
      <c r="AS33" s="17">
        <f t="shared" si="6"/>
        <v>0.08</v>
      </c>
      <c r="AU33" s="17">
        <f t="shared" si="7"/>
        <v>0</v>
      </c>
      <c r="AV33" s="17">
        <f t="shared" si="8"/>
        <v>0</v>
      </c>
      <c r="AW33" s="17">
        <f t="shared" si="9"/>
        <v>0.5</v>
      </c>
      <c r="AX33" s="17">
        <f t="shared" si="10"/>
        <v>0.5</v>
      </c>
      <c r="AY33" s="17">
        <f t="shared" si="11"/>
        <v>0</v>
      </c>
      <c r="AZ33" s="17">
        <f t="shared" si="12"/>
        <v>0</v>
      </c>
      <c r="BA33" s="17">
        <f t="shared" si="13"/>
        <v>0.08</v>
      </c>
      <c r="BC33" s="17">
        <f t="shared" si="14"/>
        <v>0</v>
      </c>
      <c r="BD33" s="17">
        <f t="shared" si="15"/>
        <v>7.575757575757576E-2</v>
      </c>
      <c r="BE33" s="17">
        <f t="shared" si="16"/>
        <v>0.58982479610523098</v>
      </c>
      <c r="BF33" s="17">
        <f t="shared" si="17"/>
        <v>9.5973820789570216E-2</v>
      </c>
      <c r="BG33" s="17">
        <f t="shared" si="18"/>
        <v>7.575757575757576E-2</v>
      </c>
      <c r="BH33" s="17">
        <f t="shared" si="19"/>
        <v>7.575757575757576E-2</v>
      </c>
      <c r="BI33" s="17">
        <f t="shared" si="20"/>
        <v>1.7998163452708904E-5</v>
      </c>
      <c r="BJ33" s="17">
        <f t="shared" si="21"/>
        <v>0.10684592895959771</v>
      </c>
    </row>
    <row r="34" spans="1:64" x14ac:dyDescent="0.25">
      <c r="A34" s="84">
        <v>249</v>
      </c>
      <c r="B34" s="84">
        <v>508</v>
      </c>
      <c r="C34" s="17">
        <f>'EWG-CCP-127 (1)'!B64</f>
        <v>9</v>
      </c>
      <c r="D34" s="86">
        <v>1</v>
      </c>
      <c r="E34" s="98">
        <f t="shared" si="0"/>
        <v>40</v>
      </c>
      <c r="F34" s="98">
        <f t="shared" si="1"/>
        <v>0.33333333333333331</v>
      </c>
      <c r="G34" s="17">
        <v>0</v>
      </c>
      <c r="H34" s="17">
        <f>'EWG-CCP-127 (1)'!M64</f>
        <v>40</v>
      </c>
      <c r="I34" s="17">
        <v>0</v>
      </c>
      <c r="J34" s="17">
        <v>0</v>
      </c>
      <c r="K34" s="17">
        <v>0</v>
      </c>
      <c r="L34" s="17">
        <v>0</v>
      </c>
      <c r="M34" s="17">
        <v>0</v>
      </c>
      <c r="N34" s="17">
        <v>0</v>
      </c>
      <c r="O34" s="17">
        <f>'EWG-CCP-127 (1)'!L64</f>
        <v>40</v>
      </c>
      <c r="P34" s="17">
        <v>0</v>
      </c>
      <c r="Q34" s="17">
        <f>'EWG-CCP-127 (1)'!K64</f>
        <v>20</v>
      </c>
      <c r="R34" s="17">
        <v>0</v>
      </c>
      <c r="S34" s="17">
        <v>0</v>
      </c>
      <c r="T34" s="17">
        <v>0</v>
      </c>
      <c r="U34" s="17">
        <v>0</v>
      </c>
      <c r="V34" s="17">
        <v>0</v>
      </c>
      <c r="W34" s="41">
        <v>0</v>
      </c>
      <c r="X34" s="41">
        <v>0</v>
      </c>
      <c r="Y34" s="17">
        <v>0</v>
      </c>
      <c r="Z34" s="17">
        <v>0</v>
      </c>
      <c r="AA34" s="17">
        <v>0</v>
      </c>
      <c r="AB34" s="17">
        <v>0</v>
      </c>
      <c r="AC34" s="17">
        <v>0</v>
      </c>
      <c r="AD34" s="17">
        <v>0</v>
      </c>
      <c r="AE34" s="17">
        <v>0</v>
      </c>
      <c r="AF34" s="41">
        <v>0</v>
      </c>
      <c r="AG34" s="88">
        <f>'EWG-CCP-127 (1)'!E64</f>
        <v>41</v>
      </c>
      <c r="AH34" s="41" t="s">
        <v>3</v>
      </c>
      <c r="AI34" s="87" t="s">
        <v>506</v>
      </c>
      <c r="AN34" s="17">
        <f t="shared" si="2"/>
        <v>100</v>
      </c>
      <c r="AO34" s="17">
        <f t="shared" si="3"/>
        <v>0.4</v>
      </c>
      <c r="AP34" s="17">
        <f t="shared" si="4"/>
        <v>0</v>
      </c>
      <c r="AQ34" s="17">
        <f t="shared" si="4"/>
        <v>0.4</v>
      </c>
      <c r="AR34" s="17">
        <f t="shared" si="5"/>
        <v>0.2</v>
      </c>
      <c r="AS34" s="17">
        <f t="shared" si="6"/>
        <v>0.41</v>
      </c>
      <c r="AU34" s="17">
        <f t="shared" si="7"/>
        <v>0.5</v>
      </c>
      <c r="AV34" s="17">
        <f t="shared" si="8"/>
        <v>1</v>
      </c>
      <c r="AW34" s="17">
        <f t="shared" si="9"/>
        <v>0.53125</v>
      </c>
      <c r="AX34" s="17">
        <f t="shared" si="10"/>
        <v>0.625</v>
      </c>
      <c r="AY34" s="17">
        <f t="shared" si="11"/>
        <v>0.42499999999999999</v>
      </c>
      <c r="AZ34" s="17">
        <f t="shared" si="12"/>
        <v>0.42499999999999999</v>
      </c>
      <c r="BA34" s="17">
        <f t="shared" si="13"/>
        <v>1.5000000000000013E-2</v>
      </c>
      <c r="BC34" s="17">
        <f t="shared" si="14"/>
        <v>0.5</v>
      </c>
      <c r="BD34" s="17">
        <f t="shared" si="15"/>
        <v>1</v>
      </c>
      <c r="BE34" s="17">
        <f t="shared" si="16"/>
        <v>0.5992795413018821</v>
      </c>
      <c r="BF34" s="17">
        <f t="shared" si="17"/>
        <v>0.34712845030496436</v>
      </c>
      <c r="BG34" s="17">
        <f t="shared" si="18"/>
        <v>0.41429926888828866</v>
      </c>
      <c r="BH34" s="17">
        <f t="shared" si="19"/>
        <v>0.41429926888828866</v>
      </c>
      <c r="BI34" s="17">
        <f t="shared" si="20"/>
        <v>1.8483712973807047E-5</v>
      </c>
      <c r="BJ34" s="17">
        <f t="shared" si="21"/>
        <v>9.7784080483700143E-6</v>
      </c>
      <c r="BL34" s="17"/>
    </row>
    <row r="35" spans="1:64" x14ac:dyDescent="0.25">
      <c r="A35" s="84">
        <v>16</v>
      </c>
      <c r="B35" s="84">
        <v>410</v>
      </c>
      <c r="C35" s="41" t="s">
        <v>4</v>
      </c>
      <c r="D35" s="86">
        <v>1</v>
      </c>
      <c r="E35" s="98">
        <f t="shared" si="0"/>
        <v>10</v>
      </c>
      <c r="F35" s="98">
        <f t="shared" si="1"/>
        <v>0</v>
      </c>
      <c r="G35" s="41">
        <v>0</v>
      </c>
      <c r="H35" s="41">
        <v>90</v>
      </c>
      <c r="I35" s="41">
        <v>0</v>
      </c>
      <c r="J35" s="17">
        <v>0</v>
      </c>
      <c r="K35" s="41">
        <v>0</v>
      </c>
      <c r="L35" s="41">
        <v>0</v>
      </c>
      <c r="M35" s="41">
        <v>0</v>
      </c>
      <c r="N35" s="41">
        <v>0</v>
      </c>
      <c r="O35" s="41">
        <v>10</v>
      </c>
      <c r="P35" s="41">
        <v>0</v>
      </c>
      <c r="Q35" s="17">
        <v>0</v>
      </c>
      <c r="R35" s="17">
        <v>0</v>
      </c>
      <c r="S35" s="17">
        <v>0</v>
      </c>
      <c r="T35" s="17">
        <v>0</v>
      </c>
      <c r="U35" s="41">
        <v>0</v>
      </c>
      <c r="V35" s="41">
        <v>0</v>
      </c>
      <c r="W35" s="41">
        <v>0</v>
      </c>
      <c r="X35" s="41">
        <v>0</v>
      </c>
      <c r="Y35" s="41">
        <v>0</v>
      </c>
      <c r="Z35" s="41">
        <v>0</v>
      </c>
      <c r="AA35" s="17">
        <v>0</v>
      </c>
      <c r="AB35" s="41">
        <v>0</v>
      </c>
      <c r="AC35" s="17">
        <v>0</v>
      </c>
      <c r="AD35" s="17">
        <v>0</v>
      </c>
      <c r="AE35" s="41">
        <v>0</v>
      </c>
      <c r="AF35" s="41">
        <v>0</v>
      </c>
      <c r="AG35" s="90">
        <v>11.6</v>
      </c>
      <c r="AH35" s="91" t="s">
        <v>3</v>
      </c>
      <c r="AI35" s="87" t="s">
        <v>504</v>
      </c>
      <c r="AK35" s="87" t="s">
        <v>505</v>
      </c>
      <c r="AL35" s="87" t="s">
        <v>507</v>
      </c>
      <c r="AN35" s="17">
        <f t="shared" si="2"/>
        <v>100</v>
      </c>
      <c r="AO35" s="17">
        <f t="shared" si="3"/>
        <v>0.1</v>
      </c>
      <c r="AP35" s="17">
        <f t="shared" si="4"/>
        <v>0</v>
      </c>
      <c r="AQ35" s="17">
        <f t="shared" si="4"/>
        <v>0.9</v>
      </c>
      <c r="AR35" s="17">
        <f t="shared" si="5"/>
        <v>0</v>
      </c>
      <c r="AS35" s="17">
        <f t="shared" si="6"/>
        <v>0.11599999999999999</v>
      </c>
      <c r="AU35" s="17">
        <f t="shared" si="7"/>
        <v>0</v>
      </c>
      <c r="AV35" s="17">
        <f t="shared" si="8"/>
        <v>0.11111111111111112</v>
      </c>
      <c r="AW35" s="17">
        <f t="shared" si="9"/>
        <v>0.5</v>
      </c>
      <c r="AX35" s="17">
        <f t="shared" si="10"/>
        <v>0.5</v>
      </c>
      <c r="AY35" s="17">
        <f t="shared" si="11"/>
        <v>0.11111111111111112</v>
      </c>
      <c r="AZ35" s="17">
        <f t="shared" si="12"/>
        <v>0.11111111111111112</v>
      </c>
      <c r="BA35" s="17">
        <f t="shared" si="13"/>
        <v>4.8888888888888732E-3</v>
      </c>
      <c r="BC35" s="17">
        <f t="shared" si="14"/>
        <v>0</v>
      </c>
      <c r="BD35" s="17">
        <f t="shared" si="15"/>
        <v>0.1111111111111111</v>
      </c>
      <c r="BE35" s="17">
        <f t="shared" si="16"/>
        <v>0.58982479610523098</v>
      </c>
      <c r="BF35" s="17">
        <f t="shared" si="17"/>
        <v>9.5973820789570216E-2</v>
      </c>
      <c r="BG35" s="17">
        <f t="shared" si="18"/>
        <v>0.1111111111111111</v>
      </c>
      <c r="BH35" s="17">
        <f t="shared" si="19"/>
        <v>0.1111111111111111</v>
      </c>
      <c r="BI35" s="17">
        <f t="shared" si="20"/>
        <v>2.3901234567901216E-5</v>
      </c>
      <c r="BJ35" s="17">
        <f t="shared" si="21"/>
        <v>8.4607076172155973E-2</v>
      </c>
    </row>
    <row r="36" spans="1:64" x14ac:dyDescent="0.25">
      <c r="A36" s="84">
        <v>113</v>
      </c>
      <c r="B36" s="84">
        <v>439</v>
      </c>
      <c r="C36" s="17" t="s">
        <v>138</v>
      </c>
      <c r="D36" s="86">
        <v>1</v>
      </c>
      <c r="E36" s="98">
        <f t="shared" si="0"/>
        <v>25.7</v>
      </c>
      <c r="F36" s="98">
        <f t="shared" si="1"/>
        <v>0</v>
      </c>
      <c r="G36" s="17">
        <v>0</v>
      </c>
      <c r="H36" s="17">
        <v>74.3</v>
      </c>
      <c r="I36" s="17">
        <v>0</v>
      </c>
      <c r="J36" s="17">
        <v>0</v>
      </c>
      <c r="K36" s="17">
        <v>0</v>
      </c>
      <c r="L36" s="17">
        <v>0</v>
      </c>
      <c r="M36" s="17">
        <v>0</v>
      </c>
      <c r="N36" s="17">
        <v>0</v>
      </c>
      <c r="O36" s="17">
        <v>25.7</v>
      </c>
      <c r="P36" s="17">
        <v>0</v>
      </c>
      <c r="Q36" s="17">
        <v>0</v>
      </c>
      <c r="R36" s="17">
        <v>0</v>
      </c>
      <c r="S36" s="17">
        <v>0</v>
      </c>
      <c r="T36" s="17">
        <v>0</v>
      </c>
      <c r="U36" s="17">
        <v>0</v>
      </c>
      <c r="V36" s="17">
        <v>0</v>
      </c>
      <c r="W36" s="41">
        <v>0</v>
      </c>
      <c r="X36" s="41">
        <v>0</v>
      </c>
      <c r="Y36" s="17">
        <v>0</v>
      </c>
      <c r="Z36" s="17">
        <v>0</v>
      </c>
      <c r="AA36" s="17">
        <v>0</v>
      </c>
      <c r="AB36" s="41">
        <v>0</v>
      </c>
      <c r="AC36" s="17">
        <v>0</v>
      </c>
      <c r="AD36" s="17">
        <v>0</v>
      </c>
      <c r="AE36" s="41">
        <v>0</v>
      </c>
      <c r="AF36" s="41">
        <v>0</v>
      </c>
      <c r="AG36" s="88">
        <v>35.1</v>
      </c>
      <c r="AH36" s="91" t="s">
        <v>3</v>
      </c>
      <c r="AI36" s="87" t="s">
        <v>504</v>
      </c>
      <c r="AL36" s="87" t="s">
        <v>507</v>
      </c>
      <c r="AN36" s="17">
        <f t="shared" si="2"/>
        <v>100</v>
      </c>
      <c r="AO36" s="17">
        <f t="shared" si="3"/>
        <v>0.25700000000000001</v>
      </c>
      <c r="AP36" s="17">
        <f t="shared" si="4"/>
        <v>0</v>
      </c>
      <c r="AQ36" s="17">
        <f t="shared" si="4"/>
        <v>0.74299999999999999</v>
      </c>
      <c r="AR36" s="17">
        <f t="shared" si="5"/>
        <v>0</v>
      </c>
      <c r="AS36" s="17">
        <f t="shared" si="6"/>
        <v>0.35100000000000003</v>
      </c>
      <c r="AU36" s="17">
        <f t="shared" si="7"/>
        <v>0</v>
      </c>
      <c r="AV36" s="17">
        <f t="shared" si="8"/>
        <v>0.34589502018842533</v>
      </c>
      <c r="AW36" s="17">
        <f t="shared" si="9"/>
        <v>0.5</v>
      </c>
      <c r="AX36" s="17">
        <f t="shared" si="10"/>
        <v>0.5</v>
      </c>
      <c r="AY36" s="17">
        <f t="shared" si="11"/>
        <v>0.34589502018842533</v>
      </c>
      <c r="AZ36" s="17">
        <f t="shared" si="12"/>
        <v>0.34589502018842533</v>
      </c>
      <c r="BA36" s="17">
        <f t="shared" si="13"/>
        <v>5.1049798115747058E-3</v>
      </c>
      <c r="BC36" s="17">
        <f t="shared" si="14"/>
        <v>0</v>
      </c>
      <c r="BD36" s="17">
        <f t="shared" si="15"/>
        <v>0.34589502018842533</v>
      </c>
      <c r="BE36" s="17">
        <f t="shared" si="16"/>
        <v>0.58982479610523098</v>
      </c>
      <c r="BF36" s="17">
        <f t="shared" si="17"/>
        <v>9.5973820789570216E-2</v>
      </c>
      <c r="BG36" s="17">
        <f t="shared" si="18"/>
        <v>0.34589502018842533</v>
      </c>
      <c r="BH36" s="17">
        <f t="shared" si="19"/>
        <v>0.34589502018842533</v>
      </c>
      <c r="BI36" s="17">
        <f t="shared" si="20"/>
        <v>2.6060818876585319E-5</v>
      </c>
      <c r="BJ36" s="17">
        <f t="shared" si="21"/>
        <v>3.1217871430223414E-3</v>
      </c>
    </row>
    <row r="37" spans="1:64" x14ac:dyDescent="0.25">
      <c r="A37" s="84">
        <v>526</v>
      </c>
      <c r="B37" s="84">
        <v>580</v>
      </c>
      <c r="C37" s="17" t="str">
        <f>'EWG-CCP-127 (1)'!B309</f>
        <v>Cs-R0.8</v>
      </c>
      <c r="D37" s="86">
        <v>1</v>
      </c>
      <c r="E37" s="98">
        <f t="shared" si="0"/>
        <v>44.44444444444445</v>
      </c>
      <c r="F37" s="98">
        <f t="shared" si="1"/>
        <v>0</v>
      </c>
      <c r="G37" s="17">
        <v>0</v>
      </c>
      <c r="H37" s="17">
        <f>'EWG-CCP-127 (1)'!J309</f>
        <v>55.555555555555557</v>
      </c>
      <c r="I37" s="17">
        <v>0</v>
      </c>
      <c r="J37" s="17">
        <v>0</v>
      </c>
      <c r="K37" s="17">
        <v>0</v>
      </c>
      <c r="L37" s="17">
        <f>'EWG-CCP-127 (1)'!M309</f>
        <v>0</v>
      </c>
      <c r="M37" s="17">
        <v>0</v>
      </c>
      <c r="N37" s="17">
        <v>0</v>
      </c>
      <c r="O37" s="17">
        <f>'EWG-CCP-127 (1)'!L309</f>
        <v>0</v>
      </c>
      <c r="P37" s="17">
        <v>0</v>
      </c>
      <c r="Q37" s="17">
        <v>0</v>
      </c>
      <c r="R37" s="17">
        <v>0</v>
      </c>
      <c r="S37" s="17">
        <v>0</v>
      </c>
      <c r="T37" s="17">
        <v>0</v>
      </c>
      <c r="U37" s="17">
        <v>0</v>
      </c>
      <c r="V37" s="17">
        <v>0</v>
      </c>
      <c r="W37" s="17">
        <v>0</v>
      </c>
      <c r="X37" s="17">
        <f>'EWG-CCP-127 (1)'!O309</f>
        <v>44.44444444444445</v>
      </c>
      <c r="Y37" s="17">
        <v>0</v>
      </c>
      <c r="Z37" s="17">
        <v>0</v>
      </c>
      <c r="AA37" s="17">
        <v>0</v>
      </c>
      <c r="AB37" s="17">
        <v>0</v>
      </c>
      <c r="AC37" s="17">
        <v>0</v>
      </c>
      <c r="AD37" s="17">
        <f>'EWG-CCP-127 (1)'!N309</f>
        <v>0</v>
      </c>
      <c r="AE37" s="17">
        <v>0</v>
      </c>
      <c r="AF37" s="17">
        <v>0</v>
      </c>
      <c r="AG37" s="88">
        <f>'EWG-CCP-127 (1)'!I309</f>
        <v>35</v>
      </c>
      <c r="AH37" s="92" t="s">
        <v>3</v>
      </c>
      <c r="AI37" s="87" t="s">
        <v>531</v>
      </c>
      <c r="AN37" s="17">
        <f t="shared" si="2"/>
        <v>100</v>
      </c>
      <c r="AO37" s="17">
        <f t="shared" si="3"/>
        <v>0.44444444444444448</v>
      </c>
      <c r="AP37" s="17">
        <f t="shared" si="4"/>
        <v>0</v>
      </c>
      <c r="AQ37" s="17">
        <f t="shared" si="4"/>
        <v>0.55555555555555558</v>
      </c>
      <c r="AR37" s="17">
        <f t="shared" si="5"/>
        <v>0</v>
      </c>
      <c r="AS37" s="17">
        <f t="shared" si="6"/>
        <v>0.35</v>
      </c>
      <c r="AU37" s="17">
        <f t="shared" si="7"/>
        <v>0</v>
      </c>
      <c r="AV37" s="17">
        <f t="shared" si="8"/>
        <v>0.8</v>
      </c>
      <c r="AW37" s="17">
        <f t="shared" si="9"/>
        <v>0.5</v>
      </c>
      <c r="AX37" s="17">
        <f t="shared" si="10"/>
        <v>0.5</v>
      </c>
      <c r="AY37" s="17">
        <f t="shared" si="11"/>
        <v>0.39999999999999997</v>
      </c>
      <c r="AZ37" s="17">
        <f t="shared" si="12"/>
        <v>0.39999999999999997</v>
      </c>
      <c r="BA37" s="17">
        <f t="shared" si="13"/>
        <v>4.9999999999999989E-2</v>
      </c>
      <c r="BC37" s="17">
        <f t="shared" si="14"/>
        <v>0</v>
      </c>
      <c r="BD37" s="17">
        <f t="shared" si="15"/>
        <v>0.8</v>
      </c>
      <c r="BE37" s="17">
        <f t="shared" si="16"/>
        <v>0.58982479610523098</v>
      </c>
      <c r="BF37" s="17">
        <f t="shared" si="17"/>
        <v>9.5973820789570216E-2</v>
      </c>
      <c r="BG37" s="17">
        <f t="shared" si="18"/>
        <v>0.35514940303508769</v>
      </c>
      <c r="BH37" s="17">
        <f t="shared" si="19"/>
        <v>0.35514940303508769</v>
      </c>
      <c r="BI37" s="17">
        <f t="shared" si="20"/>
        <v>2.6516351617770492E-5</v>
      </c>
      <c r="BJ37" s="17">
        <f t="shared" si="21"/>
        <v>3.2345330537846186E-3</v>
      </c>
    </row>
    <row r="38" spans="1:64" x14ac:dyDescent="0.25">
      <c r="A38" s="84">
        <v>613</v>
      </c>
      <c r="B38" s="84">
        <v>623</v>
      </c>
      <c r="D38" s="86">
        <v>1</v>
      </c>
      <c r="E38" s="98">
        <f t="shared" si="0"/>
        <v>14.310197086546703</v>
      </c>
      <c r="F38" s="98">
        <f t="shared" si="1"/>
        <v>0</v>
      </c>
      <c r="G38" s="17">
        <v>0</v>
      </c>
      <c r="H38" s="17">
        <f>'EWG-CCP-127 (1)'!G335</f>
        <v>85.689802913453292</v>
      </c>
      <c r="I38" s="17">
        <v>0</v>
      </c>
      <c r="J38" s="17">
        <v>0</v>
      </c>
      <c r="K38" s="17">
        <v>0</v>
      </c>
      <c r="L38" s="17">
        <v>0</v>
      </c>
      <c r="M38" s="17">
        <f>'EWG-CCP-127 (1)'!H335</f>
        <v>14.310197086546703</v>
      </c>
      <c r="N38" s="17">
        <v>0</v>
      </c>
      <c r="O38" s="17">
        <v>0</v>
      </c>
      <c r="P38" s="17">
        <v>0</v>
      </c>
      <c r="Q38" s="17">
        <v>0</v>
      </c>
      <c r="R38" s="17">
        <v>0</v>
      </c>
      <c r="S38" s="17">
        <v>0</v>
      </c>
      <c r="T38" s="17">
        <v>0</v>
      </c>
      <c r="U38" s="17">
        <v>0</v>
      </c>
      <c r="V38" s="17">
        <v>0</v>
      </c>
      <c r="W38" s="17">
        <v>0</v>
      </c>
      <c r="X38" s="17">
        <v>0</v>
      </c>
      <c r="Y38" s="17">
        <v>0</v>
      </c>
      <c r="Z38" s="17">
        <v>0</v>
      </c>
      <c r="AA38" s="17">
        <v>0</v>
      </c>
      <c r="AB38" s="17">
        <v>0</v>
      </c>
      <c r="AC38" s="17">
        <v>0</v>
      </c>
      <c r="AD38" s="17">
        <v>0</v>
      </c>
      <c r="AE38" s="17">
        <v>0</v>
      </c>
      <c r="AF38" s="17">
        <v>0</v>
      </c>
      <c r="AG38" s="88">
        <f>'EWG-CCP-127 (1)'!L335</f>
        <v>16.164999999999999</v>
      </c>
      <c r="AH38" s="17" t="s">
        <v>3</v>
      </c>
      <c r="AI38" s="87" t="s">
        <v>506</v>
      </c>
      <c r="AL38" s="87" t="s">
        <v>510</v>
      </c>
      <c r="AN38" s="17">
        <f t="shared" si="2"/>
        <v>100</v>
      </c>
      <c r="AO38" s="17">
        <f t="shared" si="3"/>
        <v>0.14310197086546703</v>
      </c>
      <c r="AP38" s="17">
        <f t="shared" si="4"/>
        <v>0</v>
      </c>
      <c r="AQ38" s="17">
        <f t="shared" si="4"/>
        <v>0.85689802913453295</v>
      </c>
      <c r="AR38" s="17">
        <f t="shared" si="5"/>
        <v>0</v>
      </c>
      <c r="AS38" s="17">
        <f t="shared" si="6"/>
        <v>0.16164999999999999</v>
      </c>
      <c r="AU38" s="17">
        <f t="shared" si="7"/>
        <v>0</v>
      </c>
      <c r="AV38" s="17">
        <f t="shared" si="8"/>
        <v>0.16700000000000004</v>
      </c>
      <c r="AW38" s="17">
        <f t="shared" si="9"/>
        <v>0.5</v>
      </c>
      <c r="AX38" s="17">
        <f t="shared" si="10"/>
        <v>0.5</v>
      </c>
      <c r="AY38" s="17">
        <f t="shared" si="11"/>
        <v>0.16700000000000004</v>
      </c>
      <c r="AZ38" s="17">
        <f t="shared" si="12"/>
        <v>0.16700000000000004</v>
      </c>
      <c r="BA38" s="17">
        <f t="shared" si="13"/>
        <v>5.3500000000000492E-3</v>
      </c>
      <c r="BC38" s="17">
        <f t="shared" si="14"/>
        <v>0</v>
      </c>
      <c r="BD38" s="17">
        <f t="shared" si="15"/>
        <v>0.16700000000000004</v>
      </c>
      <c r="BE38" s="17">
        <f t="shared" si="16"/>
        <v>0.58982479610523098</v>
      </c>
      <c r="BF38" s="17">
        <f t="shared" si="17"/>
        <v>9.5973820789570216E-2</v>
      </c>
      <c r="BG38" s="17">
        <f t="shared" si="18"/>
        <v>0.16700000000000004</v>
      </c>
      <c r="BH38" s="17">
        <f t="shared" si="19"/>
        <v>0.16700000000000004</v>
      </c>
      <c r="BI38" s="17">
        <f t="shared" si="20"/>
        <v>2.8622500000000528E-5</v>
      </c>
      <c r="BJ38" s="17">
        <f t="shared" si="21"/>
        <v>6.0134297845858317E-2</v>
      </c>
    </row>
    <row r="39" spans="1:64" ht="18.75" x14ac:dyDescent="0.25">
      <c r="A39" s="84">
        <v>10</v>
      </c>
      <c r="B39" s="84">
        <v>7</v>
      </c>
      <c r="C39" s="41" t="s">
        <v>34</v>
      </c>
      <c r="D39" s="86">
        <v>1</v>
      </c>
      <c r="E39" s="98">
        <f t="shared" si="0"/>
        <v>47.400000000000006</v>
      </c>
      <c r="F39" s="98">
        <f t="shared" si="1"/>
        <v>0.78517110266159695</v>
      </c>
      <c r="G39" s="41">
        <v>0</v>
      </c>
      <c r="H39" s="41">
        <v>7.3</v>
      </c>
      <c r="I39" s="41">
        <v>23.3</v>
      </c>
      <c r="J39" s="17">
        <v>0</v>
      </c>
      <c r="K39" s="41">
        <v>0</v>
      </c>
      <c r="L39" s="41">
        <v>0</v>
      </c>
      <c r="M39" s="41">
        <v>0</v>
      </c>
      <c r="N39" s="41">
        <v>0</v>
      </c>
      <c r="O39" s="41">
        <v>24.1</v>
      </c>
      <c r="P39" s="41">
        <v>4</v>
      </c>
      <c r="Q39" s="41">
        <v>41.3</v>
      </c>
      <c r="R39" s="17">
        <v>0</v>
      </c>
      <c r="S39" s="17">
        <v>0</v>
      </c>
      <c r="T39" s="17">
        <v>0</v>
      </c>
      <c r="U39" s="41">
        <v>0</v>
      </c>
      <c r="V39" s="41">
        <v>0</v>
      </c>
      <c r="W39" s="41">
        <v>0</v>
      </c>
      <c r="X39" s="41">
        <v>0</v>
      </c>
      <c r="Y39" s="41">
        <v>0</v>
      </c>
      <c r="Z39" s="41">
        <v>0</v>
      </c>
      <c r="AA39" s="17">
        <v>0</v>
      </c>
      <c r="AB39" s="41">
        <v>0</v>
      </c>
      <c r="AC39" s="17">
        <v>0</v>
      </c>
      <c r="AD39" s="17">
        <v>0</v>
      </c>
      <c r="AE39" s="41">
        <v>0</v>
      </c>
      <c r="AF39" s="41">
        <v>0</v>
      </c>
      <c r="AG39" s="90">
        <v>41.1</v>
      </c>
      <c r="AH39" s="91" t="s">
        <v>3</v>
      </c>
      <c r="AI39" s="87" t="s">
        <v>504</v>
      </c>
      <c r="AN39" s="17">
        <f t="shared" si="2"/>
        <v>100</v>
      </c>
      <c r="AO39" s="17">
        <f t="shared" si="3"/>
        <v>0.24100000000000002</v>
      </c>
      <c r="AP39" s="17">
        <f t="shared" si="4"/>
        <v>0</v>
      </c>
      <c r="AQ39" s="17">
        <f t="shared" si="4"/>
        <v>7.2999999999999995E-2</v>
      </c>
      <c r="AR39" s="17">
        <f t="shared" si="5"/>
        <v>0.41299999999999998</v>
      </c>
      <c r="AS39" s="17">
        <f t="shared" si="6"/>
        <v>0.41100000000000003</v>
      </c>
      <c r="AU39" s="17">
        <f t="shared" si="7"/>
        <v>5.6575342465753424</v>
      </c>
      <c r="AV39" s="17">
        <f t="shared" si="8"/>
        <v>3.3013698630136989</v>
      </c>
      <c r="AW39" s="17">
        <f t="shared" si="9"/>
        <v>0.85359589041095885</v>
      </c>
      <c r="AX39" s="17">
        <f t="shared" si="10"/>
        <v>1.9143835616438356</v>
      </c>
      <c r="AY39" s="17">
        <f t="shared" si="11"/>
        <v>0.64745019236895618</v>
      </c>
      <c r="AZ39" s="17">
        <f t="shared" si="12"/>
        <v>0.64745019236895618</v>
      </c>
      <c r="BA39" s="17">
        <f t="shared" si="13"/>
        <v>0.23645019236895615</v>
      </c>
      <c r="BC39" s="17">
        <f t="shared" si="14"/>
        <v>5.6575342465753424</v>
      </c>
      <c r="BD39" s="17">
        <f t="shared" si="15"/>
        <v>4.897260273972603</v>
      </c>
      <c r="BE39" s="17">
        <f t="shared" si="16"/>
        <v>0.69680588559062606</v>
      </c>
      <c r="BF39" s="17">
        <f t="shared" si="17"/>
        <v>2.9378056561281398</v>
      </c>
      <c r="BG39" s="17">
        <f t="shared" si="18"/>
        <v>0.40557507849597346</v>
      </c>
      <c r="BH39" s="17">
        <f t="shared" si="19"/>
        <v>0.40557507849597346</v>
      </c>
      <c r="BI39" s="17">
        <f t="shared" si="20"/>
        <v>2.9429773324849899E-5</v>
      </c>
      <c r="BJ39" s="17">
        <f t="shared" si="21"/>
        <v>1.7032497286099667E-5</v>
      </c>
    </row>
    <row r="40" spans="1:64" x14ac:dyDescent="0.25">
      <c r="A40" s="84">
        <v>326</v>
      </c>
      <c r="B40" s="84">
        <v>213</v>
      </c>
      <c r="D40" s="86">
        <v>1</v>
      </c>
      <c r="E40" s="98">
        <f t="shared" si="0"/>
        <v>18.73882658865594</v>
      </c>
      <c r="F40" s="98">
        <f t="shared" si="1"/>
        <v>0.8</v>
      </c>
      <c r="G40" s="17">
        <v>0</v>
      </c>
      <c r="H40" s="17">
        <f>'EWG-CCP-127 (1)'!M144</f>
        <v>16.25223468226881</v>
      </c>
      <c r="I40" s="17">
        <v>0</v>
      </c>
      <c r="J40" s="17">
        <v>0</v>
      </c>
      <c r="K40" s="17">
        <v>0</v>
      </c>
      <c r="L40" s="17">
        <v>0</v>
      </c>
      <c r="M40" s="17">
        <v>0</v>
      </c>
      <c r="N40" s="17">
        <v>0</v>
      </c>
      <c r="O40" s="17">
        <f>'EWG-CCP-127 (1)'!L144</f>
        <v>18.73882658865594</v>
      </c>
      <c r="P40" s="17">
        <v>0</v>
      </c>
      <c r="Q40" s="17">
        <f>'EWG-CCP-127 (1)'!K144</f>
        <v>65.00893872907524</v>
      </c>
      <c r="R40" s="17">
        <v>0</v>
      </c>
      <c r="S40" s="17">
        <v>0</v>
      </c>
      <c r="T40" s="17">
        <v>0</v>
      </c>
      <c r="U40" s="17">
        <v>0</v>
      </c>
      <c r="V40" s="17">
        <v>0</v>
      </c>
      <c r="W40" s="41">
        <v>0</v>
      </c>
      <c r="X40" s="41">
        <v>0</v>
      </c>
      <c r="Y40" s="17">
        <v>0</v>
      </c>
      <c r="Z40" s="17">
        <v>0</v>
      </c>
      <c r="AA40" s="17">
        <v>0</v>
      </c>
      <c r="AB40" s="17">
        <v>0</v>
      </c>
      <c r="AC40" s="17">
        <v>0</v>
      </c>
      <c r="AD40" s="17">
        <v>0</v>
      </c>
      <c r="AE40" s="17">
        <v>0</v>
      </c>
      <c r="AF40" s="41">
        <v>0</v>
      </c>
      <c r="AG40" s="88">
        <f>'EWG-CCP-127 (1)'!E144</f>
        <v>66</v>
      </c>
      <c r="AH40" s="91" t="s">
        <v>3</v>
      </c>
      <c r="AI40" s="87" t="s">
        <v>504</v>
      </c>
      <c r="AN40" s="17">
        <f t="shared" si="2"/>
        <v>99.999999999999986</v>
      </c>
      <c r="AO40" s="17">
        <f t="shared" si="3"/>
        <v>0.18738826588655941</v>
      </c>
      <c r="AP40" s="17">
        <f t="shared" si="4"/>
        <v>0</v>
      </c>
      <c r="AQ40" s="17">
        <f t="shared" si="4"/>
        <v>0.1625223468226881</v>
      </c>
      <c r="AR40" s="17">
        <f t="shared" si="5"/>
        <v>0.65008938729075239</v>
      </c>
      <c r="AS40" s="17">
        <f t="shared" si="6"/>
        <v>0.66</v>
      </c>
      <c r="AU40" s="17">
        <f t="shared" si="7"/>
        <v>4</v>
      </c>
      <c r="AV40" s="17">
        <f t="shared" si="8"/>
        <v>1.1530000000000002</v>
      </c>
      <c r="AW40" s="17">
        <f t="shared" si="9"/>
        <v>0.75</v>
      </c>
      <c r="AX40" s="17">
        <f t="shared" si="10"/>
        <v>1.5</v>
      </c>
      <c r="AY40" s="17">
        <f t="shared" si="11"/>
        <v>0.75</v>
      </c>
      <c r="AZ40" s="17">
        <f t="shared" si="12"/>
        <v>0.75</v>
      </c>
      <c r="BA40" s="17">
        <f t="shared" si="13"/>
        <v>8.9999999999999969E-2</v>
      </c>
      <c r="BC40" s="17">
        <f t="shared" si="14"/>
        <v>4</v>
      </c>
      <c r="BD40" s="17">
        <f t="shared" si="15"/>
        <v>1.153</v>
      </c>
      <c r="BE40" s="17">
        <f t="shared" si="16"/>
        <v>0.6654627576784401</v>
      </c>
      <c r="BF40" s="17">
        <f t="shared" si="17"/>
        <v>2.1052108569127235</v>
      </c>
      <c r="BG40" s="17">
        <f t="shared" si="18"/>
        <v>0.6654627576784401</v>
      </c>
      <c r="BH40" s="17">
        <f t="shared" si="19"/>
        <v>0.6654627576784401</v>
      </c>
      <c r="BI40" s="17">
        <f t="shared" si="20"/>
        <v>2.9841721453355906E-5</v>
      </c>
      <c r="BJ40" s="17">
        <f t="shared" si="21"/>
        <v>6.40733007174807E-2</v>
      </c>
    </row>
    <row r="41" spans="1:64" x14ac:dyDescent="0.25">
      <c r="A41" s="84">
        <v>371</v>
      </c>
      <c r="B41" s="84">
        <v>243</v>
      </c>
      <c r="C41" s="58">
        <v>21</v>
      </c>
      <c r="D41" s="86">
        <v>1</v>
      </c>
      <c r="E41" s="98">
        <f t="shared" si="0"/>
        <v>28.571428571428569</v>
      </c>
      <c r="F41" s="98">
        <f t="shared" si="1"/>
        <v>0.8</v>
      </c>
      <c r="G41" s="17">
        <v>0</v>
      </c>
      <c r="H41" s="17">
        <f>'EWG-CCP-127 (1)'!M184</f>
        <v>14.285714285714285</v>
      </c>
      <c r="I41" s="17">
        <v>0</v>
      </c>
      <c r="J41" s="17">
        <v>0</v>
      </c>
      <c r="K41" s="17">
        <v>0</v>
      </c>
      <c r="L41" s="17">
        <v>0</v>
      </c>
      <c r="M41" s="17">
        <v>0</v>
      </c>
      <c r="N41" s="17">
        <v>0</v>
      </c>
      <c r="O41" s="17">
        <f>'EWG-CCP-127 (1)'!L184</f>
        <v>28.571428571428569</v>
      </c>
      <c r="P41" s="17">
        <v>0</v>
      </c>
      <c r="Q41" s="17">
        <f>'EWG-CCP-127 (1)'!K184</f>
        <v>57.142857142857139</v>
      </c>
      <c r="R41" s="17">
        <v>0</v>
      </c>
      <c r="S41" s="17">
        <v>0</v>
      </c>
      <c r="T41" s="17">
        <v>0</v>
      </c>
      <c r="U41" s="17">
        <v>0</v>
      </c>
      <c r="V41" s="17">
        <v>0</v>
      </c>
      <c r="W41" s="41">
        <v>0</v>
      </c>
      <c r="X41" s="41">
        <v>0</v>
      </c>
      <c r="Y41" s="17">
        <v>0</v>
      </c>
      <c r="Z41" s="17">
        <v>0</v>
      </c>
      <c r="AA41" s="17">
        <v>0</v>
      </c>
      <c r="AB41" s="17">
        <v>0</v>
      </c>
      <c r="AC41" s="17">
        <v>0</v>
      </c>
      <c r="AD41" s="17">
        <v>0</v>
      </c>
      <c r="AE41" s="17">
        <v>0</v>
      </c>
      <c r="AF41" s="41">
        <v>0</v>
      </c>
      <c r="AG41" s="88">
        <f>'EWG-CCP-127 (1)'!E184</f>
        <v>66</v>
      </c>
      <c r="AH41" s="41" t="s">
        <v>3</v>
      </c>
      <c r="AI41" s="87" t="s">
        <v>506</v>
      </c>
      <c r="AN41" s="17">
        <f t="shared" si="2"/>
        <v>100</v>
      </c>
      <c r="AO41" s="17">
        <f t="shared" si="3"/>
        <v>0.2857142857142857</v>
      </c>
      <c r="AP41" s="17">
        <f t="shared" si="4"/>
        <v>0</v>
      </c>
      <c r="AQ41" s="17">
        <f t="shared" si="4"/>
        <v>0.14285714285714285</v>
      </c>
      <c r="AR41" s="17">
        <f t="shared" si="5"/>
        <v>0.5714285714285714</v>
      </c>
      <c r="AS41" s="17">
        <f t="shared" si="6"/>
        <v>0.66</v>
      </c>
      <c r="AU41" s="17">
        <f t="shared" si="7"/>
        <v>4</v>
      </c>
      <c r="AV41" s="17">
        <f t="shared" si="8"/>
        <v>2</v>
      </c>
      <c r="AW41" s="17">
        <f t="shared" si="9"/>
        <v>0.75</v>
      </c>
      <c r="AX41" s="17">
        <f t="shared" si="10"/>
        <v>1.5</v>
      </c>
      <c r="AY41" s="17">
        <f t="shared" si="11"/>
        <v>0.66666666666666663</v>
      </c>
      <c r="AZ41" s="17">
        <f t="shared" si="12"/>
        <v>0.66666666666666663</v>
      </c>
      <c r="BA41" s="17">
        <f t="shared" si="13"/>
        <v>6.6666666666665986E-3</v>
      </c>
      <c r="BC41" s="17">
        <f t="shared" si="14"/>
        <v>4</v>
      </c>
      <c r="BD41" s="17">
        <f t="shared" si="15"/>
        <v>2</v>
      </c>
      <c r="BE41" s="17">
        <f t="shared" si="16"/>
        <v>0.6654627576784401</v>
      </c>
      <c r="BF41" s="17">
        <f t="shared" si="17"/>
        <v>2.1052108569127235</v>
      </c>
      <c r="BG41" s="17">
        <f t="shared" si="18"/>
        <v>0.6654627576784401</v>
      </c>
      <c r="BH41" s="17">
        <f t="shared" si="19"/>
        <v>0.6654627576784401</v>
      </c>
      <c r="BI41" s="17">
        <f t="shared" si="20"/>
        <v>2.9841721453355906E-5</v>
      </c>
      <c r="BJ41" s="17">
        <f t="shared" si="21"/>
        <v>6.40733007174807E-2</v>
      </c>
    </row>
    <row r="42" spans="1:64" x14ac:dyDescent="0.25">
      <c r="A42" s="84">
        <v>114</v>
      </c>
      <c r="B42" s="84">
        <v>440</v>
      </c>
      <c r="C42" s="17" t="s">
        <v>139</v>
      </c>
      <c r="D42" s="86">
        <v>1</v>
      </c>
      <c r="E42" s="98">
        <f t="shared" si="0"/>
        <v>29.1</v>
      </c>
      <c r="F42" s="98">
        <f t="shared" si="1"/>
        <v>0</v>
      </c>
      <c r="G42" s="17">
        <v>0</v>
      </c>
      <c r="H42" s="17">
        <v>70.900000000000006</v>
      </c>
      <c r="I42" s="17">
        <v>0</v>
      </c>
      <c r="J42" s="17">
        <v>0</v>
      </c>
      <c r="K42" s="17">
        <v>0</v>
      </c>
      <c r="L42" s="17">
        <v>0</v>
      </c>
      <c r="M42" s="17">
        <v>0</v>
      </c>
      <c r="N42" s="17">
        <v>0</v>
      </c>
      <c r="O42" s="17">
        <v>29.1</v>
      </c>
      <c r="P42" s="17">
        <v>0</v>
      </c>
      <c r="Q42" s="17">
        <v>0</v>
      </c>
      <c r="R42" s="17">
        <v>0</v>
      </c>
      <c r="S42" s="17">
        <v>0</v>
      </c>
      <c r="T42" s="17">
        <v>0</v>
      </c>
      <c r="U42" s="17">
        <v>0</v>
      </c>
      <c r="V42" s="17">
        <v>0</v>
      </c>
      <c r="W42" s="41">
        <v>0</v>
      </c>
      <c r="X42" s="41">
        <v>0</v>
      </c>
      <c r="Y42" s="17">
        <v>0</v>
      </c>
      <c r="Z42" s="17">
        <v>0</v>
      </c>
      <c r="AA42" s="17">
        <v>0</v>
      </c>
      <c r="AB42" s="41">
        <v>0</v>
      </c>
      <c r="AC42" s="17">
        <v>0</v>
      </c>
      <c r="AD42" s="17">
        <v>0</v>
      </c>
      <c r="AE42" s="41">
        <v>0</v>
      </c>
      <c r="AF42" s="41">
        <v>0</v>
      </c>
      <c r="AG42" s="88">
        <v>41.6</v>
      </c>
      <c r="AH42" s="91" t="s">
        <v>3</v>
      </c>
      <c r="AI42" s="87" t="s">
        <v>504</v>
      </c>
      <c r="AN42" s="17">
        <f t="shared" si="2"/>
        <v>100</v>
      </c>
      <c r="AO42" s="17">
        <f t="shared" si="3"/>
        <v>0.29100000000000004</v>
      </c>
      <c r="AP42" s="17">
        <f t="shared" si="4"/>
        <v>0</v>
      </c>
      <c r="AQ42" s="17">
        <f t="shared" si="4"/>
        <v>0.70900000000000007</v>
      </c>
      <c r="AR42" s="17">
        <f t="shared" si="5"/>
        <v>0</v>
      </c>
      <c r="AS42" s="17">
        <f t="shared" si="6"/>
        <v>0.41600000000000004</v>
      </c>
      <c r="AU42" s="17">
        <f t="shared" si="7"/>
        <v>0</v>
      </c>
      <c r="AV42" s="17">
        <f t="shared" si="8"/>
        <v>0.41043723554301836</v>
      </c>
      <c r="AW42" s="17">
        <f t="shared" si="9"/>
        <v>0.5</v>
      </c>
      <c r="AX42" s="17">
        <f t="shared" si="10"/>
        <v>0.5</v>
      </c>
      <c r="AY42" s="17">
        <f t="shared" si="11"/>
        <v>0.41043723554301836</v>
      </c>
      <c r="AZ42" s="17">
        <f t="shared" si="12"/>
        <v>0.41043723554301836</v>
      </c>
      <c r="BA42" s="17">
        <f t="shared" si="13"/>
        <v>5.5627644569816725E-3</v>
      </c>
      <c r="BC42" s="17">
        <f t="shared" si="14"/>
        <v>0</v>
      </c>
      <c r="BD42" s="17">
        <f t="shared" si="15"/>
        <v>0.41043723554301831</v>
      </c>
      <c r="BE42" s="17">
        <f t="shared" si="16"/>
        <v>0.58982479610523098</v>
      </c>
      <c r="BF42" s="17">
        <f t="shared" si="17"/>
        <v>9.5973820789570216E-2</v>
      </c>
      <c r="BG42" s="17">
        <f t="shared" si="18"/>
        <v>0.41043723554301831</v>
      </c>
      <c r="BH42" s="17">
        <f t="shared" si="19"/>
        <v>0.41043723554301831</v>
      </c>
      <c r="BI42" s="17">
        <f t="shared" si="20"/>
        <v>3.0944348403859217E-5</v>
      </c>
      <c r="BJ42" s="17">
        <f t="shared" si="21"/>
        <v>8.3302943474746255E-5</v>
      </c>
    </row>
    <row r="43" spans="1:64" x14ac:dyDescent="0.25">
      <c r="A43" s="84">
        <v>648</v>
      </c>
      <c r="B43" s="84">
        <v>658</v>
      </c>
      <c r="D43" s="86">
        <v>1</v>
      </c>
      <c r="E43" s="98">
        <f t="shared" si="0"/>
        <v>12.23922</v>
      </c>
      <c r="F43" s="98">
        <f t="shared" si="1"/>
        <v>0</v>
      </c>
      <c r="G43" s="17">
        <v>0</v>
      </c>
      <c r="H43" s="17">
        <f>'EWG-CCP-127 (1)'!C374</f>
        <v>87.760779999999997</v>
      </c>
      <c r="I43" s="17">
        <v>0</v>
      </c>
      <c r="J43" s="17">
        <v>0</v>
      </c>
      <c r="K43" s="17">
        <v>0</v>
      </c>
      <c r="L43" s="17">
        <f>'EWG-CCP-127 (1)'!D374</f>
        <v>12.23922</v>
      </c>
      <c r="M43" s="17">
        <v>0</v>
      </c>
      <c r="N43" s="17">
        <v>0</v>
      </c>
      <c r="O43" s="17">
        <v>0</v>
      </c>
      <c r="P43" s="17">
        <v>0</v>
      </c>
      <c r="Q43" s="17">
        <v>0</v>
      </c>
      <c r="R43" s="17">
        <v>0</v>
      </c>
      <c r="S43" s="17">
        <v>0</v>
      </c>
      <c r="T43" s="17">
        <v>0</v>
      </c>
      <c r="U43" s="17">
        <v>0</v>
      </c>
      <c r="V43" s="17">
        <v>0</v>
      </c>
      <c r="W43" s="17">
        <v>0</v>
      </c>
      <c r="X43" s="17">
        <v>0</v>
      </c>
      <c r="Y43" s="17">
        <v>0</v>
      </c>
      <c r="Z43" s="17">
        <v>0</v>
      </c>
      <c r="AA43" s="17">
        <v>0</v>
      </c>
      <c r="AB43" s="17">
        <v>0</v>
      </c>
      <c r="AC43" s="17">
        <v>0</v>
      </c>
      <c r="AD43" s="17">
        <v>0</v>
      </c>
      <c r="AE43" s="17">
        <v>0</v>
      </c>
      <c r="AF43" s="17">
        <v>0</v>
      </c>
      <c r="AG43" s="88">
        <f>'EWG-CCP-127 (1)'!E374</f>
        <v>14.503869999999999</v>
      </c>
      <c r="AH43" s="95" t="s">
        <v>3</v>
      </c>
      <c r="AI43" s="87" t="s">
        <v>556</v>
      </c>
      <c r="AN43" s="17">
        <f t="shared" si="2"/>
        <v>100</v>
      </c>
      <c r="AO43" s="17">
        <f t="shared" si="3"/>
        <v>0.12239219999999999</v>
      </c>
      <c r="AP43" s="17">
        <f t="shared" si="4"/>
        <v>0</v>
      </c>
      <c r="AQ43" s="17">
        <f t="shared" si="4"/>
        <v>0.87760779999999994</v>
      </c>
      <c r="AR43" s="17">
        <f t="shared" si="5"/>
        <v>0</v>
      </c>
      <c r="AS43" s="17">
        <f t="shared" si="6"/>
        <v>0.14503869999999999</v>
      </c>
      <c r="AU43" s="17">
        <f t="shared" si="7"/>
        <v>0</v>
      </c>
      <c r="AV43" s="17">
        <f t="shared" si="8"/>
        <v>0.13946115793410221</v>
      </c>
      <c r="AW43" s="17">
        <f t="shared" si="9"/>
        <v>0.5</v>
      </c>
      <c r="AX43" s="17">
        <f t="shared" si="10"/>
        <v>0.5</v>
      </c>
      <c r="AY43" s="17">
        <f t="shared" si="11"/>
        <v>0.13946115793410221</v>
      </c>
      <c r="AZ43" s="17">
        <f t="shared" si="12"/>
        <v>0.13946115793410221</v>
      </c>
      <c r="BA43" s="17">
        <f t="shared" si="13"/>
        <v>5.5775420658977781E-3</v>
      </c>
      <c r="BC43" s="17">
        <f t="shared" si="14"/>
        <v>0</v>
      </c>
      <c r="BD43" s="17">
        <f t="shared" si="15"/>
        <v>0.13946115793410221</v>
      </c>
      <c r="BE43" s="17">
        <f t="shared" si="16"/>
        <v>0.58982479610523098</v>
      </c>
      <c r="BF43" s="17">
        <f t="shared" si="17"/>
        <v>9.5973820789570216E-2</v>
      </c>
      <c r="BG43" s="17">
        <f t="shared" si="18"/>
        <v>0.13946115793410221</v>
      </c>
      <c r="BH43" s="17">
        <f t="shared" si="19"/>
        <v>0.13946115793410221</v>
      </c>
      <c r="BI43" s="17">
        <f t="shared" si="20"/>
        <v>3.1108975496859255E-5</v>
      </c>
      <c r="BJ43" s="17">
        <f t="shared" si="21"/>
        <v>6.8557177290993615E-2</v>
      </c>
    </row>
    <row r="44" spans="1:64" x14ac:dyDescent="0.25">
      <c r="A44" s="84">
        <v>188</v>
      </c>
      <c r="B44" s="84">
        <v>468</v>
      </c>
      <c r="C44" s="17">
        <v>16</v>
      </c>
      <c r="D44" s="86">
        <v>1</v>
      </c>
      <c r="E44" s="98">
        <f t="shared" si="0"/>
        <v>20</v>
      </c>
      <c r="F44" s="98">
        <f t="shared" si="1"/>
        <v>0.125</v>
      </c>
      <c r="G44" s="17">
        <v>0</v>
      </c>
      <c r="H44" s="17">
        <v>70</v>
      </c>
      <c r="I44" s="17">
        <v>0</v>
      </c>
      <c r="J44" s="17">
        <v>0</v>
      </c>
      <c r="K44" s="17">
        <v>0</v>
      </c>
      <c r="L44" s="17">
        <v>0</v>
      </c>
      <c r="M44" s="17">
        <v>0</v>
      </c>
      <c r="N44" s="17">
        <v>0</v>
      </c>
      <c r="O44" s="17">
        <v>20</v>
      </c>
      <c r="P44" s="17">
        <v>0</v>
      </c>
      <c r="Q44" s="17">
        <v>10</v>
      </c>
      <c r="R44" s="17">
        <v>0</v>
      </c>
      <c r="S44" s="17">
        <v>0</v>
      </c>
      <c r="T44" s="17">
        <v>0</v>
      </c>
      <c r="U44" s="17">
        <v>0</v>
      </c>
      <c r="V44" s="17">
        <v>0</v>
      </c>
      <c r="W44" s="41">
        <v>0</v>
      </c>
      <c r="X44" s="41">
        <v>0</v>
      </c>
      <c r="Y44" s="17">
        <v>0</v>
      </c>
      <c r="Z44" s="17">
        <v>0</v>
      </c>
      <c r="AA44" s="17">
        <v>0</v>
      </c>
      <c r="AB44" s="17">
        <v>0</v>
      </c>
      <c r="AC44" s="17">
        <v>0</v>
      </c>
      <c r="AD44" s="17">
        <v>0</v>
      </c>
      <c r="AE44" s="17">
        <v>0</v>
      </c>
      <c r="AF44" s="41">
        <v>0</v>
      </c>
      <c r="AG44" s="88">
        <v>28</v>
      </c>
      <c r="AH44" s="91" t="s">
        <v>3</v>
      </c>
      <c r="AI44" s="87" t="s">
        <v>504</v>
      </c>
      <c r="AN44" s="17">
        <f t="shared" si="2"/>
        <v>100</v>
      </c>
      <c r="AO44" s="17">
        <f t="shared" si="3"/>
        <v>0.2</v>
      </c>
      <c r="AP44" s="17">
        <f t="shared" si="4"/>
        <v>0</v>
      </c>
      <c r="AQ44" s="17">
        <f t="shared" si="4"/>
        <v>0.7</v>
      </c>
      <c r="AR44" s="17">
        <f t="shared" si="5"/>
        <v>0.1</v>
      </c>
      <c r="AS44" s="17">
        <f t="shared" si="6"/>
        <v>0.28000000000000003</v>
      </c>
      <c r="AU44" s="17">
        <f t="shared" si="7"/>
        <v>0.14285714285714288</v>
      </c>
      <c r="AV44" s="17">
        <f t="shared" si="8"/>
        <v>0.28571428571428575</v>
      </c>
      <c r="AW44" s="17">
        <f t="shared" si="9"/>
        <v>0.5089285714285714</v>
      </c>
      <c r="AX44" s="17">
        <f t="shared" si="10"/>
        <v>0.5357142857142857</v>
      </c>
      <c r="AY44" s="17">
        <f t="shared" si="11"/>
        <v>0.28571428571428575</v>
      </c>
      <c r="AZ44" s="17">
        <f t="shared" si="12"/>
        <v>0.28571428571428575</v>
      </c>
      <c r="BA44" s="17">
        <f t="shared" si="13"/>
        <v>5.7142857142857273E-3</v>
      </c>
      <c r="BC44" s="17">
        <f t="shared" si="14"/>
        <v>0.14285714285714285</v>
      </c>
      <c r="BD44" s="17">
        <f t="shared" si="15"/>
        <v>0.2857142857142857</v>
      </c>
      <c r="BE44" s="17">
        <f t="shared" si="16"/>
        <v>0.59252615187570268</v>
      </c>
      <c r="BF44" s="17">
        <f t="shared" si="17"/>
        <v>0.16773228636539711</v>
      </c>
      <c r="BG44" s="17">
        <f t="shared" si="18"/>
        <v>0.2857142857142857</v>
      </c>
      <c r="BH44" s="17">
        <f t="shared" si="19"/>
        <v>0.2857142857142857</v>
      </c>
      <c r="BI44" s="17">
        <f t="shared" si="20"/>
        <v>3.2653061224489312E-5</v>
      </c>
      <c r="BJ44" s="17">
        <f t="shared" si="21"/>
        <v>1.6096746807143562E-2</v>
      </c>
    </row>
    <row r="45" spans="1:64" x14ac:dyDescent="0.25">
      <c r="A45" s="84">
        <v>134</v>
      </c>
      <c r="B45" s="84">
        <v>457</v>
      </c>
      <c r="C45" s="17" t="s">
        <v>161</v>
      </c>
      <c r="D45" s="86">
        <v>1</v>
      </c>
      <c r="E45" s="98">
        <f t="shared" si="0"/>
        <v>9.6</v>
      </c>
      <c r="F45" s="98">
        <f t="shared" si="1"/>
        <v>0</v>
      </c>
      <c r="G45" s="17">
        <v>0</v>
      </c>
      <c r="H45" s="17">
        <v>90.4</v>
      </c>
      <c r="I45" s="17">
        <v>0</v>
      </c>
      <c r="J45" s="17">
        <v>0</v>
      </c>
      <c r="K45" s="17">
        <v>0</v>
      </c>
      <c r="L45" s="17">
        <v>0</v>
      </c>
      <c r="M45" s="17">
        <v>9.6</v>
      </c>
      <c r="N45" s="17">
        <v>0</v>
      </c>
      <c r="O45" s="17">
        <v>0</v>
      </c>
      <c r="P45" s="17">
        <v>0</v>
      </c>
      <c r="Q45" s="17">
        <v>0</v>
      </c>
      <c r="R45" s="17">
        <v>0</v>
      </c>
      <c r="S45" s="17">
        <v>0</v>
      </c>
      <c r="T45" s="17">
        <v>0</v>
      </c>
      <c r="U45" s="17">
        <v>0</v>
      </c>
      <c r="V45" s="17">
        <v>0</v>
      </c>
      <c r="W45" s="41">
        <v>0</v>
      </c>
      <c r="X45" s="41">
        <v>0</v>
      </c>
      <c r="Y45" s="17">
        <v>0</v>
      </c>
      <c r="Z45" s="17">
        <v>0</v>
      </c>
      <c r="AA45" s="17">
        <v>0</v>
      </c>
      <c r="AB45" s="41">
        <v>0</v>
      </c>
      <c r="AC45" s="17">
        <v>0</v>
      </c>
      <c r="AD45" s="17">
        <v>0</v>
      </c>
      <c r="AE45" s="41">
        <v>0</v>
      </c>
      <c r="AF45" s="41">
        <v>0</v>
      </c>
      <c r="AG45" s="88">
        <v>11.2</v>
      </c>
      <c r="AH45" s="41" t="s">
        <v>3</v>
      </c>
      <c r="AI45" s="87" t="s">
        <v>506</v>
      </c>
      <c r="AL45" s="87" t="s">
        <v>507</v>
      </c>
      <c r="AN45" s="17">
        <f t="shared" si="2"/>
        <v>100</v>
      </c>
      <c r="AO45" s="17">
        <f t="shared" si="3"/>
        <v>9.6000000000000002E-2</v>
      </c>
      <c r="AP45" s="17">
        <f t="shared" si="4"/>
        <v>0</v>
      </c>
      <c r="AQ45" s="17">
        <f t="shared" si="4"/>
        <v>0.90400000000000003</v>
      </c>
      <c r="AR45" s="17">
        <f t="shared" si="5"/>
        <v>0</v>
      </c>
      <c r="AS45" s="17">
        <f t="shared" si="6"/>
        <v>0.11199999999999999</v>
      </c>
      <c r="AU45" s="17">
        <f t="shared" si="7"/>
        <v>0</v>
      </c>
      <c r="AV45" s="17">
        <f t="shared" si="8"/>
        <v>0.10619469026548672</v>
      </c>
      <c r="AW45" s="17">
        <f t="shared" si="9"/>
        <v>0.5</v>
      </c>
      <c r="AX45" s="17">
        <f t="shared" si="10"/>
        <v>0.5</v>
      </c>
      <c r="AY45" s="17">
        <f t="shared" si="11"/>
        <v>0.10619469026548672</v>
      </c>
      <c r="AZ45" s="17">
        <f t="shared" si="12"/>
        <v>0.10619469026548672</v>
      </c>
      <c r="BA45" s="17">
        <f t="shared" si="13"/>
        <v>5.8053097345132643E-3</v>
      </c>
      <c r="BC45" s="17">
        <f t="shared" si="14"/>
        <v>0</v>
      </c>
      <c r="BD45" s="17">
        <f t="shared" si="15"/>
        <v>0.10619469026548671</v>
      </c>
      <c r="BE45" s="17">
        <f t="shared" si="16"/>
        <v>0.58982479610523098</v>
      </c>
      <c r="BF45" s="17">
        <f t="shared" si="17"/>
        <v>9.5973820789570216E-2</v>
      </c>
      <c r="BG45" s="17">
        <f t="shared" si="18"/>
        <v>0.10619469026548671</v>
      </c>
      <c r="BH45" s="17">
        <f t="shared" si="19"/>
        <v>0.10619469026548671</v>
      </c>
      <c r="BI45" s="17">
        <f t="shared" si="20"/>
        <v>3.3701621113634627E-5</v>
      </c>
      <c r="BJ45" s="17">
        <f t="shared" si="21"/>
        <v>8.6950059815205066E-2</v>
      </c>
    </row>
    <row r="46" spans="1:64" x14ac:dyDescent="0.25">
      <c r="A46" s="84">
        <v>400</v>
      </c>
      <c r="B46" s="84">
        <v>265</v>
      </c>
      <c r="C46" s="17" t="s">
        <v>265</v>
      </c>
      <c r="D46" s="86">
        <v>1</v>
      </c>
      <c r="E46" s="98">
        <f t="shared" si="0"/>
        <v>15.7</v>
      </c>
      <c r="F46" s="98">
        <f t="shared" si="1"/>
        <v>0.5980271270036992</v>
      </c>
      <c r="G46" s="17">
        <v>3.2</v>
      </c>
      <c r="H46" s="17">
        <v>32.6</v>
      </c>
      <c r="I46" s="17">
        <v>0</v>
      </c>
      <c r="J46" s="17">
        <v>0</v>
      </c>
      <c r="K46" s="17">
        <v>0</v>
      </c>
      <c r="L46" s="17">
        <v>0</v>
      </c>
      <c r="M46" s="17">
        <v>0</v>
      </c>
      <c r="N46" s="17">
        <v>0</v>
      </c>
      <c r="O46" s="17">
        <v>15.7</v>
      </c>
      <c r="P46" s="17">
        <v>0</v>
      </c>
      <c r="Q46" s="17">
        <v>48.5</v>
      </c>
      <c r="R46" s="17">
        <v>0</v>
      </c>
      <c r="S46" s="17">
        <v>0</v>
      </c>
      <c r="T46" s="17">
        <v>0</v>
      </c>
      <c r="U46" s="17">
        <v>0</v>
      </c>
      <c r="V46" s="17">
        <v>0</v>
      </c>
      <c r="W46" s="41">
        <v>0</v>
      </c>
      <c r="X46" s="41">
        <v>0</v>
      </c>
      <c r="Y46" s="17">
        <v>0</v>
      </c>
      <c r="Z46" s="17">
        <v>0</v>
      </c>
      <c r="AA46" s="17">
        <v>0</v>
      </c>
      <c r="AB46" s="17">
        <v>0</v>
      </c>
      <c r="AC46" s="17">
        <v>0</v>
      </c>
      <c r="AD46" s="17">
        <v>0</v>
      </c>
      <c r="AE46" s="17">
        <v>0</v>
      </c>
      <c r="AF46" s="41">
        <v>0</v>
      </c>
      <c r="AG46" s="88">
        <v>34</v>
      </c>
      <c r="AH46" s="91" t="s">
        <v>3</v>
      </c>
      <c r="AI46" s="87" t="s">
        <v>504</v>
      </c>
      <c r="AN46" s="17">
        <f t="shared" si="2"/>
        <v>100</v>
      </c>
      <c r="AO46" s="17">
        <f t="shared" si="3"/>
        <v>0.157</v>
      </c>
      <c r="AP46" s="17">
        <f t="shared" si="4"/>
        <v>3.2000000000000001E-2</v>
      </c>
      <c r="AQ46" s="17">
        <f t="shared" si="4"/>
        <v>0.32600000000000001</v>
      </c>
      <c r="AR46" s="17">
        <f t="shared" si="5"/>
        <v>0.48499999999999999</v>
      </c>
      <c r="AS46" s="17">
        <f t="shared" si="6"/>
        <v>0.34</v>
      </c>
      <c r="AU46" s="17">
        <f t="shared" si="7"/>
        <v>1.3547486033519553</v>
      </c>
      <c r="AV46" s="17">
        <f t="shared" si="8"/>
        <v>0.43854748603351956</v>
      </c>
      <c r="AW46" s="17">
        <f t="shared" si="9"/>
        <v>0.58467178770949724</v>
      </c>
      <c r="AX46" s="17">
        <f t="shared" si="10"/>
        <v>0.83868715083798884</v>
      </c>
      <c r="AY46" s="17">
        <f t="shared" si="11"/>
        <v>0.43854748603351956</v>
      </c>
      <c r="AZ46" s="17">
        <f t="shared" si="12"/>
        <v>0.43854748603351956</v>
      </c>
      <c r="BA46" s="17">
        <f t="shared" si="13"/>
        <v>9.8547486033519538E-2</v>
      </c>
      <c r="BC46" s="17">
        <f t="shared" si="14"/>
        <v>1.0682819383259912</v>
      </c>
      <c r="BD46" s="17">
        <f t="shared" si="15"/>
        <v>0.34581497797356825</v>
      </c>
      <c r="BE46" s="17">
        <f t="shared" si="16"/>
        <v>0.61002546315534467</v>
      </c>
      <c r="BF46" s="17">
        <f t="shared" si="17"/>
        <v>0.63258172966607307</v>
      </c>
      <c r="BG46" s="17">
        <f t="shared" si="18"/>
        <v>0.34581497797356825</v>
      </c>
      <c r="BH46" s="17">
        <f t="shared" si="19"/>
        <v>0.34581497797356825</v>
      </c>
      <c r="BI46" s="17">
        <f t="shared" si="20"/>
        <v>3.381396883308362E-5</v>
      </c>
      <c r="BJ46" s="17">
        <f t="shared" si="21"/>
        <v>4.47199216140732E-3</v>
      </c>
    </row>
    <row r="47" spans="1:64" x14ac:dyDescent="0.25">
      <c r="A47" s="84">
        <v>227</v>
      </c>
      <c r="B47" s="84">
        <v>486</v>
      </c>
      <c r="C47" s="17" t="str">
        <f>'EWG-CCP-127 (1)'!B42</f>
        <v>a)</v>
      </c>
      <c r="D47" s="86">
        <v>1</v>
      </c>
      <c r="E47" s="98">
        <f t="shared" si="0"/>
        <v>9.9099099099099082</v>
      </c>
      <c r="F47" s="98">
        <f t="shared" si="1"/>
        <v>0</v>
      </c>
      <c r="G47" s="17">
        <v>0</v>
      </c>
      <c r="H47" s="17">
        <f>'EWG-CCP-127 (1)'!M42</f>
        <v>90.090090090090087</v>
      </c>
      <c r="I47" s="17">
        <v>0</v>
      </c>
      <c r="J47" s="17">
        <v>0</v>
      </c>
      <c r="K47" s="17">
        <v>0</v>
      </c>
      <c r="L47" s="17">
        <v>0</v>
      </c>
      <c r="M47" s="17">
        <v>0</v>
      </c>
      <c r="N47" s="17">
        <v>0</v>
      </c>
      <c r="O47" s="17">
        <f>'EWG-CCP-127 (1)'!L42</f>
        <v>9.9099099099099082</v>
      </c>
      <c r="P47" s="17">
        <v>0</v>
      </c>
      <c r="Q47" s="17">
        <f>'EWG-CCP-127 (1)'!K42</f>
        <v>0</v>
      </c>
      <c r="R47" s="17">
        <v>0</v>
      </c>
      <c r="S47" s="17">
        <v>0</v>
      </c>
      <c r="T47" s="17">
        <v>0</v>
      </c>
      <c r="U47" s="17">
        <v>0</v>
      </c>
      <c r="V47" s="17">
        <v>0</v>
      </c>
      <c r="W47" s="41">
        <v>0</v>
      </c>
      <c r="X47" s="41">
        <v>0</v>
      </c>
      <c r="Y47" s="17">
        <v>0</v>
      </c>
      <c r="Z47" s="17">
        <v>0</v>
      </c>
      <c r="AA47" s="17">
        <v>0</v>
      </c>
      <c r="AB47" s="17">
        <v>0</v>
      </c>
      <c r="AC47" s="17">
        <v>0</v>
      </c>
      <c r="AD47" s="17">
        <v>0</v>
      </c>
      <c r="AE47" s="17">
        <v>0</v>
      </c>
      <c r="AF47" s="41">
        <v>0</v>
      </c>
      <c r="AG47" s="88">
        <f>'EWG-CCP-127 (1)'!E42</f>
        <v>11.600000000000001</v>
      </c>
      <c r="AH47" s="41" t="s">
        <v>3</v>
      </c>
      <c r="AI47" s="87" t="s">
        <v>506</v>
      </c>
      <c r="AL47" s="87" t="s">
        <v>510</v>
      </c>
      <c r="AN47" s="17">
        <f t="shared" si="2"/>
        <v>100</v>
      </c>
      <c r="AO47" s="17">
        <f t="shared" si="3"/>
        <v>9.9099099099099086E-2</v>
      </c>
      <c r="AP47" s="17">
        <f t="shared" si="4"/>
        <v>0</v>
      </c>
      <c r="AQ47" s="17">
        <f t="shared" si="4"/>
        <v>0.90090090090090091</v>
      </c>
      <c r="AR47" s="17">
        <f t="shared" si="5"/>
        <v>0</v>
      </c>
      <c r="AS47" s="17">
        <f t="shared" si="6"/>
        <v>0.11600000000000002</v>
      </c>
      <c r="AU47" s="17">
        <f t="shared" si="7"/>
        <v>0</v>
      </c>
      <c r="AV47" s="17">
        <f t="shared" si="8"/>
        <v>0.10999999999999999</v>
      </c>
      <c r="AW47" s="17">
        <f t="shared" si="9"/>
        <v>0.5</v>
      </c>
      <c r="AX47" s="17">
        <f t="shared" si="10"/>
        <v>0.5</v>
      </c>
      <c r="AY47" s="17">
        <f t="shared" si="11"/>
        <v>0.10999999999999999</v>
      </c>
      <c r="AZ47" s="17">
        <f t="shared" si="12"/>
        <v>0.10999999999999999</v>
      </c>
      <c r="BA47" s="17">
        <f t="shared" si="13"/>
        <v>6.0000000000000331E-3</v>
      </c>
      <c r="BC47" s="17">
        <f t="shared" si="14"/>
        <v>0</v>
      </c>
      <c r="BD47" s="17">
        <f t="shared" si="15"/>
        <v>0.10999999999999999</v>
      </c>
      <c r="BE47" s="17">
        <f t="shared" si="16"/>
        <v>0.58982479610523098</v>
      </c>
      <c r="BF47" s="17">
        <f t="shared" si="17"/>
        <v>9.5973820789570216E-2</v>
      </c>
      <c r="BG47" s="17">
        <f t="shared" si="18"/>
        <v>0.10999999999999999</v>
      </c>
      <c r="BH47" s="17">
        <f t="shared" si="19"/>
        <v>0.10999999999999999</v>
      </c>
      <c r="BI47" s="17">
        <f t="shared" si="20"/>
        <v>3.6000000000000394E-5</v>
      </c>
      <c r="BJ47" s="17">
        <f t="shared" si="21"/>
        <v>8.4607076172155946E-2</v>
      </c>
    </row>
    <row r="48" spans="1:64" x14ac:dyDescent="0.25">
      <c r="A48" s="84">
        <v>135</v>
      </c>
      <c r="B48" s="84">
        <v>458</v>
      </c>
      <c r="C48" s="17" t="s">
        <v>162</v>
      </c>
      <c r="D48" s="86">
        <v>1</v>
      </c>
      <c r="E48" s="98">
        <f t="shared" si="0"/>
        <v>14.6</v>
      </c>
      <c r="F48" s="98">
        <f t="shared" si="1"/>
        <v>0</v>
      </c>
      <c r="G48" s="17">
        <v>0</v>
      </c>
      <c r="H48" s="17">
        <v>85.4</v>
      </c>
      <c r="I48" s="17">
        <v>0</v>
      </c>
      <c r="J48" s="17">
        <v>0</v>
      </c>
      <c r="K48" s="17">
        <v>0</v>
      </c>
      <c r="L48" s="17">
        <v>0</v>
      </c>
      <c r="M48" s="17">
        <v>14.6</v>
      </c>
      <c r="N48" s="17">
        <v>0</v>
      </c>
      <c r="O48" s="17">
        <v>0</v>
      </c>
      <c r="P48" s="17">
        <v>0</v>
      </c>
      <c r="Q48" s="17">
        <v>0</v>
      </c>
      <c r="R48" s="17">
        <v>0</v>
      </c>
      <c r="S48" s="17">
        <v>0</v>
      </c>
      <c r="T48" s="17">
        <v>0</v>
      </c>
      <c r="U48" s="17">
        <v>0</v>
      </c>
      <c r="V48" s="17">
        <v>0</v>
      </c>
      <c r="W48" s="41">
        <v>0</v>
      </c>
      <c r="X48" s="41">
        <v>0</v>
      </c>
      <c r="Y48" s="17">
        <v>0</v>
      </c>
      <c r="Z48" s="17">
        <v>0</v>
      </c>
      <c r="AA48" s="17">
        <v>0</v>
      </c>
      <c r="AB48" s="41">
        <v>0</v>
      </c>
      <c r="AC48" s="17">
        <v>0</v>
      </c>
      <c r="AD48" s="17">
        <v>0</v>
      </c>
      <c r="AE48" s="41">
        <v>0</v>
      </c>
      <c r="AF48" s="41">
        <v>0</v>
      </c>
      <c r="AG48" s="88">
        <v>17.7</v>
      </c>
      <c r="AH48" s="41" t="s">
        <v>3</v>
      </c>
      <c r="AI48" s="87" t="s">
        <v>506</v>
      </c>
      <c r="AN48" s="17">
        <f t="shared" si="2"/>
        <v>100</v>
      </c>
      <c r="AO48" s="17">
        <f t="shared" si="3"/>
        <v>0.14599999999999999</v>
      </c>
      <c r="AP48" s="17">
        <f t="shared" si="4"/>
        <v>0</v>
      </c>
      <c r="AQ48" s="17">
        <f t="shared" si="4"/>
        <v>0.85400000000000009</v>
      </c>
      <c r="AR48" s="17">
        <f t="shared" si="5"/>
        <v>0</v>
      </c>
      <c r="AS48" s="17">
        <f t="shared" si="6"/>
        <v>0.17699999999999999</v>
      </c>
      <c r="AU48" s="17">
        <f t="shared" si="7"/>
        <v>0</v>
      </c>
      <c r="AV48" s="17">
        <f t="shared" si="8"/>
        <v>0.17096018735362994</v>
      </c>
      <c r="AW48" s="17">
        <f t="shared" si="9"/>
        <v>0.5</v>
      </c>
      <c r="AX48" s="17">
        <f t="shared" si="10"/>
        <v>0.5</v>
      </c>
      <c r="AY48" s="17">
        <f t="shared" si="11"/>
        <v>0.17096018735362994</v>
      </c>
      <c r="AZ48" s="17">
        <f t="shared" si="12"/>
        <v>0.17096018735362994</v>
      </c>
      <c r="BA48" s="17">
        <f t="shared" si="13"/>
        <v>6.0398126463700463E-3</v>
      </c>
      <c r="BC48" s="17">
        <f t="shared" si="14"/>
        <v>0</v>
      </c>
      <c r="BD48" s="17">
        <f t="shared" si="15"/>
        <v>0.17096018735362997</v>
      </c>
      <c r="BE48" s="17">
        <f t="shared" si="16"/>
        <v>0.58982479610523098</v>
      </c>
      <c r="BF48" s="17">
        <f t="shared" si="17"/>
        <v>9.5973820789570216E-2</v>
      </c>
      <c r="BG48" s="17">
        <f t="shared" si="18"/>
        <v>0.17096018735362997</v>
      </c>
      <c r="BH48" s="17">
        <f t="shared" si="19"/>
        <v>0.17096018735362997</v>
      </c>
      <c r="BI48" s="17">
        <f t="shared" si="20"/>
        <v>3.647933680325121E-5</v>
      </c>
      <c r="BJ48" s="17">
        <f t="shared" si="21"/>
        <v>5.2841575615657464E-2</v>
      </c>
    </row>
    <row r="49" spans="1:62" x14ac:dyDescent="0.25">
      <c r="A49" s="84">
        <v>416</v>
      </c>
      <c r="B49" s="84">
        <v>389</v>
      </c>
      <c r="D49" s="86">
        <v>1</v>
      </c>
      <c r="E49" s="98">
        <f t="shared" si="0"/>
        <v>45.454545454545453</v>
      </c>
      <c r="F49" s="98">
        <f t="shared" si="1"/>
        <v>0.66666666666666674</v>
      </c>
      <c r="G49" s="17">
        <v>0</v>
      </c>
      <c r="H49" s="17">
        <f>'EWG-CCP-127 (1)'!M212</f>
        <v>18.181818181818183</v>
      </c>
      <c r="I49" s="17">
        <v>0</v>
      </c>
      <c r="J49" s="17">
        <v>0</v>
      </c>
      <c r="K49" s="17">
        <v>0</v>
      </c>
      <c r="L49" s="17">
        <v>0</v>
      </c>
      <c r="M49" s="17">
        <v>0</v>
      </c>
      <c r="N49" s="17">
        <v>0</v>
      </c>
      <c r="O49" s="17">
        <f>'EWG-CCP-127 (1)'!L212</f>
        <v>45.454545454545453</v>
      </c>
      <c r="P49" s="17">
        <v>0</v>
      </c>
      <c r="Q49" s="17">
        <f>'EWG-CCP-127 (1)'!K212</f>
        <v>36.363636363636367</v>
      </c>
      <c r="R49" s="17">
        <v>0</v>
      </c>
      <c r="S49" s="17">
        <v>0</v>
      </c>
      <c r="T49" s="17">
        <v>0</v>
      </c>
      <c r="U49" s="17">
        <v>0</v>
      </c>
      <c r="V49" s="17">
        <v>0</v>
      </c>
      <c r="W49" s="41">
        <v>0</v>
      </c>
      <c r="X49" s="41">
        <v>0</v>
      </c>
      <c r="Y49" s="17">
        <v>0</v>
      </c>
      <c r="Z49" s="17">
        <v>0</v>
      </c>
      <c r="AA49" s="17">
        <v>0</v>
      </c>
      <c r="AB49" s="17">
        <v>0</v>
      </c>
      <c r="AC49" s="17">
        <v>0</v>
      </c>
      <c r="AD49" s="17">
        <v>0</v>
      </c>
      <c r="AE49" s="17">
        <v>0</v>
      </c>
      <c r="AF49" s="41">
        <v>0</v>
      </c>
      <c r="AG49" s="88">
        <f>'EWG-CCP-127 (1)'!E212</f>
        <v>33</v>
      </c>
      <c r="AH49" s="41" t="s">
        <v>3</v>
      </c>
      <c r="AI49" s="87" t="s">
        <v>506</v>
      </c>
      <c r="AN49" s="17">
        <f t="shared" si="2"/>
        <v>100</v>
      </c>
      <c r="AO49" s="17">
        <f t="shared" si="3"/>
        <v>0.45454545454545453</v>
      </c>
      <c r="AP49" s="17">
        <f t="shared" si="4"/>
        <v>0</v>
      </c>
      <c r="AQ49" s="17">
        <f t="shared" si="4"/>
        <v>0.18181818181818182</v>
      </c>
      <c r="AR49" s="17">
        <f t="shared" si="5"/>
        <v>0.36363636363636365</v>
      </c>
      <c r="AS49" s="17">
        <f t="shared" si="6"/>
        <v>0.33</v>
      </c>
      <c r="AU49" s="17">
        <f t="shared" si="7"/>
        <v>2</v>
      </c>
      <c r="AV49" s="17">
        <f t="shared" si="8"/>
        <v>2.5</v>
      </c>
      <c r="AW49" s="17">
        <f t="shared" si="9"/>
        <v>0.625</v>
      </c>
      <c r="AX49" s="17">
        <f t="shared" si="10"/>
        <v>1</v>
      </c>
      <c r="AY49" s="17">
        <f t="shared" si="11"/>
        <v>0.3125</v>
      </c>
      <c r="AZ49" s="17">
        <f t="shared" si="12"/>
        <v>0.3125</v>
      </c>
      <c r="BA49" s="17">
        <f t="shared" si="13"/>
        <v>1.7500000000000016E-2</v>
      </c>
      <c r="BC49" s="17">
        <f t="shared" si="14"/>
        <v>2</v>
      </c>
      <c r="BD49" s="17">
        <f t="shared" si="15"/>
        <v>2.4999999999999996</v>
      </c>
      <c r="BE49" s="17">
        <f t="shared" si="16"/>
        <v>0.62764377689183548</v>
      </c>
      <c r="BF49" s="17">
        <f t="shared" si="17"/>
        <v>1.1005923388511467</v>
      </c>
      <c r="BG49" s="17">
        <f t="shared" si="18"/>
        <v>0.33610051415249115</v>
      </c>
      <c r="BH49" s="17">
        <f t="shared" si="19"/>
        <v>0.33610051415249115</v>
      </c>
      <c r="BI49" s="17">
        <f t="shared" si="20"/>
        <v>3.7216272924744596E-5</v>
      </c>
      <c r="BJ49" s="17">
        <f t="shared" si="21"/>
        <v>5.9094512690300287E-3</v>
      </c>
    </row>
    <row r="50" spans="1:62" x14ac:dyDescent="0.25">
      <c r="A50" s="84">
        <v>362</v>
      </c>
      <c r="B50" s="84">
        <v>238</v>
      </c>
      <c r="C50" s="58">
        <v>12</v>
      </c>
      <c r="D50" s="86">
        <v>1</v>
      </c>
      <c r="E50" s="98">
        <f t="shared" si="0"/>
        <v>33.333333333333329</v>
      </c>
      <c r="F50" s="98">
        <f t="shared" si="1"/>
        <v>0.75000000000000011</v>
      </c>
      <c r="G50" s="17">
        <v>0</v>
      </c>
      <c r="H50" s="17">
        <f>'EWG-CCP-127 (1)'!M175</f>
        <v>16.666666666666664</v>
      </c>
      <c r="I50" s="17">
        <v>0</v>
      </c>
      <c r="J50" s="17">
        <v>0</v>
      </c>
      <c r="K50" s="17">
        <v>0</v>
      </c>
      <c r="L50" s="17">
        <v>0</v>
      </c>
      <c r="M50" s="17">
        <v>0</v>
      </c>
      <c r="N50" s="17">
        <v>0</v>
      </c>
      <c r="O50" s="17">
        <f>'EWG-CCP-127 (1)'!L175</f>
        <v>33.333333333333329</v>
      </c>
      <c r="P50" s="17">
        <v>0</v>
      </c>
      <c r="Q50" s="17">
        <f>'EWG-CCP-127 (1)'!K175</f>
        <v>50</v>
      </c>
      <c r="R50" s="17">
        <v>0</v>
      </c>
      <c r="S50" s="17">
        <v>0</v>
      </c>
      <c r="T50" s="17">
        <v>0</v>
      </c>
      <c r="U50" s="17">
        <v>0</v>
      </c>
      <c r="V50" s="17">
        <v>0</v>
      </c>
      <c r="W50" s="41">
        <v>0</v>
      </c>
      <c r="X50" s="41">
        <v>0</v>
      </c>
      <c r="Y50" s="17">
        <v>0</v>
      </c>
      <c r="Z50" s="17">
        <v>0</v>
      </c>
      <c r="AA50" s="17">
        <v>0</v>
      </c>
      <c r="AB50" s="17">
        <v>0</v>
      </c>
      <c r="AC50" s="17">
        <v>0</v>
      </c>
      <c r="AD50" s="17">
        <v>0</v>
      </c>
      <c r="AE50" s="17">
        <v>0</v>
      </c>
      <c r="AF50" s="41">
        <v>0</v>
      </c>
      <c r="AG50" s="88">
        <f>'EWG-CCP-127 (1)'!E175</f>
        <v>57.999999999999993</v>
      </c>
      <c r="AH50" s="41" t="s">
        <v>3</v>
      </c>
      <c r="AI50" s="87" t="s">
        <v>506</v>
      </c>
      <c r="AN50" s="17">
        <f t="shared" si="2"/>
        <v>100</v>
      </c>
      <c r="AO50" s="17">
        <f t="shared" si="3"/>
        <v>0.33333333333333326</v>
      </c>
      <c r="AP50" s="17">
        <f t="shared" si="4"/>
        <v>0</v>
      </c>
      <c r="AQ50" s="17">
        <f t="shared" si="4"/>
        <v>0.16666666666666663</v>
      </c>
      <c r="AR50" s="17">
        <f t="shared" si="5"/>
        <v>0.5</v>
      </c>
      <c r="AS50" s="17">
        <f t="shared" si="6"/>
        <v>0.57999999999999996</v>
      </c>
      <c r="AU50" s="17">
        <f t="shared" si="7"/>
        <v>3.0000000000000009</v>
      </c>
      <c r="AV50" s="17">
        <f t="shared" si="8"/>
        <v>2</v>
      </c>
      <c r="AW50" s="17">
        <f t="shared" si="9"/>
        <v>0.6875</v>
      </c>
      <c r="AX50" s="17">
        <f t="shared" si="10"/>
        <v>1.2500000000000002</v>
      </c>
      <c r="AY50" s="17">
        <f t="shared" si="11"/>
        <v>0.55000000000000004</v>
      </c>
      <c r="AZ50" s="17">
        <f t="shared" si="12"/>
        <v>0.55000000000000004</v>
      </c>
      <c r="BA50" s="17">
        <f t="shared" si="13"/>
        <v>2.9999999999999916E-2</v>
      </c>
      <c r="BC50" s="17">
        <f t="shared" si="14"/>
        <v>3.0000000000000004</v>
      </c>
      <c r="BD50" s="17">
        <f t="shared" si="15"/>
        <v>2</v>
      </c>
      <c r="BE50" s="17">
        <f t="shared" si="16"/>
        <v>0.64655326728513784</v>
      </c>
      <c r="BF50" s="17">
        <f t="shared" si="17"/>
        <v>1.6029015978819352</v>
      </c>
      <c r="BG50" s="17">
        <f t="shared" si="18"/>
        <v>0.57375189356349265</v>
      </c>
      <c r="BH50" s="17">
        <f t="shared" si="19"/>
        <v>0.57375189356349265</v>
      </c>
      <c r="BI50" s="17">
        <f t="shared" si="20"/>
        <v>3.903883404192402E-5</v>
      </c>
      <c r="BJ50" s="17">
        <f t="shared" si="21"/>
        <v>2.9972973578462327E-2</v>
      </c>
    </row>
    <row r="51" spans="1:62" x14ac:dyDescent="0.25">
      <c r="A51" s="84">
        <v>173</v>
      </c>
      <c r="B51" s="84">
        <v>465</v>
      </c>
      <c r="C51" s="17">
        <v>1</v>
      </c>
      <c r="D51" s="86">
        <v>1</v>
      </c>
      <c r="E51" s="98">
        <f t="shared" si="0"/>
        <v>1.5</v>
      </c>
      <c r="F51" s="98">
        <f t="shared" si="1"/>
        <v>7.6142131979695438E-2</v>
      </c>
      <c r="G51" s="17">
        <v>0</v>
      </c>
      <c r="H51" s="17">
        <v>91</v>
      </c>
      <c r="I51" s="17">
        <v>0</v>
      </c>
      <c r="J51" s="17">
        <v>0</v>
      </c>
      <c r="K51" s="17">
        <v>0</v>
      </c>
      <c r="L51" s="17">
        <v>0</v>
      </c>
      <c r="M51" s="17">
        <v>0</v>
      </c>
      <c r="N51" s="17">
        <v>0</v>
      </c>
      <c r="O51" s="17">
        <v>1.5</v>
      </c>
      <c r="P51" s="17">
        <v>0</v>
      </c>
      <c r="Q51" s="17">
        <v>7.5</v>
      </c>
      <c r="R51" s="17">
        <v>0</v>
      </c>
      <c r="S51" s="17">
        <v>0</v>
      </c>
      <c r="T51" s="17">
        <v>0</v>
      </c>
      <c r="U51" s="17">
        <v>0</v>
      </c>
      <c r="V51" s="17">
        <v>0</v>
      </c>
      <c r="W51" s="41">
        <v>0</v>
      </c>
      <c r="X51" s="41">
        <v>0</v>
      </c>
      <c r="Y51" s="17">
        <v>0</v>
      </c>
      <c r="Z51" s="17">
        <v>0</v>
      </c>
      <c r="AA51" s="17">
        <v>0</v>
      </c>
      <c r="AB51" s="17">
        <v>0</v>
      </c>
      <c r="AC51" s="17">
        <v>0</v>
      </c>
      <c r="AD51" s="17">
        <v>0</v>
      </c>
      <c r="AE51" s="41">
        <v>0</v>
      </c>
      <c r="AF51" s="41">
        <v>0</v>
      </c>
      <c r="AG51" s="88">
        <v>1</v>
      </c>
      <c r="AH51" s="91" t="s">
        <v>3</v>
      </c>
      <c r="AI51" s="87" t="s">
        <v>504</v>
      </c>
      <c r="AL51" s="87" t="s">
        <v>510</v>
      </c>
      <c r="AN51" s="17">
        <f t="shared" si="2"/>
        <v>100</v>
      </c>
      <c r="AO51" s="17">
        <f t="shared" si="3"/>
        <v>1.4999999999999999E-2</v>
      </c>
      <c r="AP51" s="17">
        <f t="shared" si="4"/>
        <v>0</v>
      </c>
      <c r="AQ51" s="17">
        <f t="shared" si="4"/>
        <v>0.91</v>
      </c>
      <c r="AR51" s="17">
        <f t="shared" si="5"/>
        <v>7.4999999999999997E-2</v>
      </c>
      <c r="AS51" s="17">
        <f t="shared" si="6"/>
        <v>0.01</v>
      </c>
      <c r="AU51" s="17">
        <f t="shared" si="7"/>
        <v>8.2417582417582416E-2</v>
      </c>
      <c r="AV51" s="17">
        <f t="shared" si="8"/>
        <v>1.6483516483516484E-2</v>
      </c>
      <c r="AW51" s="17">
        <f t="shared" si="9"/>
        <v>0.50515109890109888</v>
      </c>
      <c r="AX51" s="17">
        <f t="shared" si="10"/>
        <v>0.52060439560439564</v>
      </c>
      <c r="AY51" s="17">
        <f t="shared" si="11"/>
        <v>1.6483516483516484E-2</v>
      </c>
      <c r="AZ51" s="17">
        <f t="shared" si="12"/>
        <v>1.6483516483516484E-2</v>
      </c>
      <c r="BA51" s="17">
        <f t="shared" si="13"/>
        <v>6.4835164835164837E-3</v>
      </c>
      <c r="BC51" s="17">
        <f t="shared" si="14"/>
        <v>8.2417582417582416E-2</v>
      </c>
      <c r="BD51" s="17">
        <f t="shared" si="15"/>
        <v>1.6483516483516484E-2</v>
      </c>
      <c r="BE51" s="17">
        <f t="shared" si="16"/>
        <v>0.5913832705881954</v>
      </c>
      <c r="BF51" s="17">
        <f t="shared" si="17"/>
        <v>0.13737293554485497</v>
      </c>
      <c r="BG51" s="17">
        <f t="shared" si="18"/>
        <v>1.6483516483516484E-2</v>
      </c>
      <c r="BH51" s="17">
        <f t="shared" si="19"/>
        <v>1.6483516483516484E-2</v>
      </c>
      <c r="BI51" s="17">
        <f t="shared" si="20"/>
        <v>4.2035985992029952E-5</v>
      </c>
      <c r="BJ51" s="17">
        <f t="shared" si="21"/>
        <v>0.15750814271295666</v>
      </c>
    </row>
    <row r="52" spans="1:62" x14ac:dyDescent="0.25">
      <c r="A52" s="84">
        <v>272</v>
      </c>
      <c r="B52" s="84">
        <v>162</v>
      </c>
      <c r="C52" s="17">
        <f>'EWG-CCP-127 (1)'!B87</f>
        <v>32</v>
      </c>
      <c r="D52" s="86">
        <v>1</v>
      </c>
      <c r="E52" s="98">
        <f t="shared" si="0"/>
        <v>18.367346938775508</v>
      </c>
      <c r="F52" s="98">
        <f t="shared" si="1"/>
        <v>0.75</v>
      </c>
      <c r="G52" s="17">
        <v>0</v>
      </c>
      <c r="H52" s="17">
        <f>'EWG-CCP-127 (1)'!M87</f>
        <v>20.408163265306118</v>
      </c>
      <c r="I52" s="17">
        <v>0</v>
      </c>
      <c r="J52" s="17">
        <v>0</v>
      </c>
      <c r="K52" s="17">
        <v>0</v>
      </c>
      <c r="L52" s="17">
        <v>0</v>
      </c>
      <c r="M52" s="17">
        <v>0</v>
      </c>
      <c r="N52" s="17">
        <v>0</v>
      </c>
      <c r="O52" s="17">
        <f>'EWG-CCP-127 (1)'!L87</f>
        <v>18.367346938775508</v>
      </c>
      <c r="P52" s="17">
        <v>0</v>
      </c>
      <c r="Q52" s="17">
        <f>'EWG-CCP-127 (1)'!K87</f>
        <v>61.224489795918359</v>
      </c>
      <c r="R52" s="17">
        <v>0</v>
      </c>
      <c r="S52" s="17">
        <v>0</v>
      </c>
      <c r="T52" s="17">
        <v>0</v>
      </c>
      <c r="U52" s="17">
        <v>0</v>
      </c>
      <c r="V52" s="17">
        <v>0</v>
      </c>
      <c r="W52" s="41">
        <v>0</v>
      </c>
      <c r="X52" s="41">
        <v>0</v>
      </c>
      <c r="Y52" s="17">
        <v>0</v>
      </c>
      <c r="Z52" s="17">
        <v>0</v>
      </c>
      <c r="AA52" s="17">
        <v>0</v>
      </c>
      <c r="AB52" s="17">
        <v>0</v>
      </c>
      <c r="AC52" s="17">
        <v>0</v>
      </c>
      <c r="AD52" s="17">
        <v>0</v>
      </c>
      <c r="AE52" s="17">
        <v>0</v>
      </c>
      <c r="AF52" s="41">
        <v>0</v>
      </c>
      <c r="AG52" s="88">
        <f>'EWG-CCP-127 (1)'!E87</f>
        <v>64</v>
      </c>
      <c r="AH52" s="41" t="s">
        <v>3</v>
      </c>
      <c r="AI52" s="87" t="s">
        <v>506</v>
      </c>
      <c r="AN52" s="17">
        <f t="shared" si="2"/>
        <v>99.999999999999986</v>
      </c>
      <c r="AO52" s="17">
        <f t="shared" si="3"/>
        <v>0.18367346938775508</v>
      </c>
      <c r="AP52" s="17">
        <f t="shared" si="4"/>
        <v>0</v>
      </c>
      <c r="AQ52" s="17">
        <f t="shared" si="4"/>
        <v>0.20408163265306117</v>
      </c>
      <c r="AR52" s="17">
        <f t="shared" si="5"/>
        <v>0.61224489795918358</v>
      </c>
      <c r="AS52" s="17">
        <f t="shared" si="6"/>
        <v>0.64</v>
      </c>
      <c r="AU52" s="17">
        <f t="shared" si="7"/>
        <v>3.0000000000000004</v>
      </c>
      <c r="AV52" s="17">
        <f t="shared" si="8"/>
        <v>0.90000000000000013</v>
      </c>
      <c r="AW52" s="17">
        <f t="shared" si="9"/>
        <v>0.6875</v>
      </c>
      <c r="AX52" s="17">
        <f t="shared" si="10"/>
        <v>1.25</v>
      </c>
      <c r="AY52" s="17">
        <f t="shared" si="11"/>
        <v>0.6875</v>
      </c>
      <c r="AZ52" s="17">
        <f t="shared" si="12"/>
        <v>0.6875</v>
      </c>
      <c r="BA52" s="17">
        <f t="shared" si="13"/>
        <v>4.7499999999999987E-2</v>
      </c>
      <c r="BC52" s="17">
        <f t="shared" si="14"/>
        <v>3</v>
      </c>
      <c r="BD52" s="17">
        <f t="shared" si="15"/>
        <v>0.90000000000000013</v>
      </c>
      <c r="BE52" s="17">
        <f t="shared" si="16"/>
        <v>0.64655326728513784</v>
      </c>
      <c r="BF52" s="17">
        <f t="shared" si="17"/>
        <v>1.602901597881935</v>
      </c>
      <c r="BG52" s="17">
        <f t="shared" si="18"/>
        <v>0.64655326728513784</v>
      </c>
      <c r="BH52" s="17">
        <f t="shared" si="19"/>
        <v>0.64655326728513784</v>
      </c>
      <c r="BI52" s="17">
        <f t="shared" si="20"/>
        <v>4.2945312110457762E-5</v>
      </c>
      <c r="BJ52" s="17">
        <f t="shared" si="21"/>
        <v>5.4348218932726101E-2</v>
      </c>
    </row>
    <row r="53" spans="1:62" x14ac:dyDescent="0.25">
      <c r="A53" s="84">
        <v>273</v>
      </c>
      <c r="B53" s="84">
        <v>163</v>
      </c>
      <c r="C53" s="17">
        <f>'EWG-CCP-127 (1)'!B88</f>
        <v>33</v>
      </c>
      <c r="D53" s="86">
        <v>1</v>
      </c>
      <c r="E53" s="98">
        <f t="shared" si="0"/>
        <v>20</v>
      </c>
      <c r="F53" s="98">
        <f t="shared" si="1"/>
        <v>0.75</v>
      </c>
      <c r="G53" s="17">
        <v>0</v>
      </c>
      <c r="H53" s="17">
        <f>'EWG-CCP-127 (1)'!M88</f>
        <v>20</v>
      </c>
      <c r="I53" s="17">
        <v>0</v>
      </c>
      <c r="J53" s="17">
        <v>0</v>
      </c>
      <c r="K53" s="17">
        <v>0</v>
      </c>
      <c r="L53" s="17">
        <v>0</v>
      </c>
      <c r="M53" s="17">
        <v>0</v>
      </c>
      <c r="N53" s="17">
        <v>0</v>
      </c>
      <c r="O53" s="17">
        <f>'EWG-CCP-127 (1)'!L88</f>
        <v>20</v>
      </c>
      <c r="P53" s="17">
        <v>0</v>
      </c>
      <c r="Q53" s="17">
        <f>'EWG-CCP-127 (1)'!K88</f>
        <v>60</v>
      </c>
      <c r="R53" s="17">
        <v>0</v>
      </c>
      <c r="S53" s="17">
        <v>0</v>
      </c>
      <c r="T53" s="17">
        <v>0</v>
      </c>
      <c r="U53" s="17">
        <v>0</v>
      </c>
      <c r="V53" s="17">
        <v>0</v>
      </c>
      <c r="W53" s="41">
        <v>0</v>
      </c>
      <c r="X53" s="41">
        <v>0</v>
      </c>
      <c r="Y53" s="17">
        <v>0</v>
      </c>
      <c r="Z53" s="17">
        <v>0</v>
      </c>
      <c r="AA53" s="17">
        <v>0</v>
      </c>
      <c r="AB53" s="17">
        <v>0</v>
      </c>
      <c r="AC53" s="17">
        <v>0</v>
      </c>
      <c r="AD53" s="17">
        <v>0</v>
      </c>
      <c r="AE53" s="17">
        <v>0</v>
      </c>
      <c r="AF53" s="41">
        <v>0</v>
      </c>
      <c r="AG53" s="88">
        <f>'EWG-CCP-127 (1)'!E88</f>
        <v>64</v>
      </c>
      <c r="AH53" s="41" t="s">
        <v>3</v>
      </c>
      <c r="AI53" s="87" t="s">
        <v>506</v>
      </c>
      <c r="AN53" s="17">
        <f t="shared" si="2"/>
        <v>100</v>
      </c>
      <c r="AO53" s="17">
        <f t="shared" si="3"/>
        <v>0.2</v>
      </c>
      <c r="AP53" s="17">
        <f t="shared" si="4"/>
        <v>0</v>
      </c>
      <c r="AQ53" s="17">
        <f t="shared" si="4"/>
        <v>0.2</v>
      </c>
      <c r="AR53" s="17">
        <f t="shared" si="5"/>
        <v>0.6</v>
      </c>
      <c r="AS53" s="17">
        <f t="shared" si="6"/>
        <v>0.64</v>
      </c>
      <c r="AU53" s="17">
        <f t="shared" si="7"/>
        <v>2.9999999999999996</v>
      </c>
      <c r="AV53" s="17">
        <f t="shared" si="8"/>
        <v>1</v>
      </c>
      <c r="AW53" s="17">
        <f t="shared" si="9"/>
        <v>0.6875</v>
      </c>
      <c r="AX53" s="17">
        <f t="shared" si="10"/>
        <v>1.25</v>
      </c>
      <c r="AY53" s="17">
        <f t="shared" si="11"/>
        <v>0.6875</v>
      </c>
      <c r="AZ53" s="17">
        <f t="shared" si="12"/>
        <v>0.6875</v>
      </c>
      <c r="BA53" s="17">
        <f t="shared" si="13"/>
        <v>4.7499999999999987E-2</v>
      </c>
      <c r="BC53" s="17">
        <f t="shared" si="14"/>
        <v>3</v>
      </c>
      <c r="BD53" s="17">
        <f t="shared" si="15"/>
        <v>1</v>
      </c>
      <c r="BE53" s="17">
        <f t="shared" si="16"/>
        <v>0.64655326728513784</v>
      </c>
      <c r="BF53" s="17">
        <f t="shared" si="17"/>
        <v>1.602901597881935</v>
      </c>
      <c r="BG53" s="17">
        <f t="shared" si="18"/>
        <v>0.64655326728513784</v>
      </c>
      <c r="BH53" s="17">
        <f t="shared" si="19"/>
        <v>0.64655326728513784</v>
      </c>
      <c r="BI53" s="17">
        <f t="shared" si="20"/>
        <v>4.2945312110457762E-5</v>
      </c>
      <c r="BJ53" s="17">
        <f t="shared" si="21"/>
        <v>5.4348218932726101E-2</v>
      </c>
    </row>
    <row r="54" spans="1:62" x14ac:dyDescent="0.25">
      <c r="A54" s="84">
        <v>361</v>
      </c>
      <c r="B54" s="84">
        <v>237</v>
      </c>
      <c r="C54" s="58">
        <v>11</v>
      </c>
      <c r="D54" s="86">
        <v>1</v>
      </c>
      <c r="E54" s="98">
        <f t="shared" si="0"/>
        <v>27.27272727272727</v>
      </c>
      <c r="F54" s="98">
        <f t="shared" si="1"/>
        <v>0.75</v>
      </c>
      <c r="G54" s="17">
        <v>0</v>
      </c>
      <c r="H54" s="17">
        <f>'EWG-CCP-127 (1)'!M174</f>
        <v>18.181818181818183</v>
      </c>
      <c r="I54" s="17">
        <v>0</v>
      </c>
      <c r="J54" s="17">
        <v>0</v>
      </c>
      <c r="K54" s="17">
        <v>0</v>
      </c>
      <c r="L54" s="17">
        <v>0</v>
      </c>
      <c r="M54" s="17">
        <v>0</v>
      </c>
      <c r="N54" s="17">
        <v>0</v>
      </c>
      <c r="O54" s="17">
        <f>'EWG-CCP-127 (1)'!L174</f>
        <v>27.27272727272727</v>
      </c>
      <c r="P54" s="17">
        <v>0</v>
      </c>
      <c r="Q54" s="17">
        <f>'EWG-CCP-127 (1)'!K174</f>
        <v>54.54545454545454</v>
      </c>
      <c r="R54" s="17">
        <v>0</v>
      </c>
      <c r="S54" s="17">
        <v>0</v>
      </c>
      <c r="T54" s="17">
        <v>0</v>
      </c>
      <c r="U54" s="17">
        <v>0</v>
      </c>
      <c r="V54" s="17">
        <v>0</v>
      </c>
      <c r="W54" s="41">
        <v>0</v>
      </c>
      <c r="X54" s="41">
        <v>0</v>
      </c>
      <c r="Y54" s="17">
        <v>0</v>
      </c>
      <c r="Z54" s="17">
        <v>0</v>
      </c>
      <c r="AA54" s="17">
        <v>0</v>
      </c>
      <c r="AB54" s="17">
        <v>0</v>
      </c>
      <c r="AC54" s="17">
        <v>0</v>
      </c>
      <c r="AD54" s="17">
        <v>0</v>
      </c>
      <c r="AE54" s="17">
        <v>0</v>
      </c>
      <c r="AF54" s="41">
        <v>0</v>
      </c>
      <c r="AG54" s="88">
        <f>'EWG-CCP-127 (1)'!E174</f>
        <v>64</v>
      </c>
      <c r="AH54" s="41" t="s">
        <v>3</v>
      </c>
      <c r="AI54" s="87" t="s">
        <v>506</v>
      </c>
      <c r="AN54" s="17">
        <f t="shared" si="2"/>
        <v>100</v>
      </c>
      <c r="AO54" s="17">
        <f t="shared" si="3"/>
        <v>0.27272727272727271</v>
      </c>
      <c r="AP54" s="17">
        <f t="shared" si="4"/>
        <v>0</v>
      </c>
      <c r="AQ54" s="17">
        <f t="shared" si="4"/>
        <v>0.18181818181818182</v>
      </c>
      <c r="AR54" s="17">
        <f t="shared" si="5"/>
        <v>0.54545454545454541</v>
      </c>
      <c r="AS54" s="17">
        <f t="shared" si="6"/>
        <v>0.64</v>
      </c>
      <c r="AU54" s="17">
        <f t="shared" si="7"/>
        <v>2.9999999999999996</v>
      </c>
      <c r="AV54" s="17">
        <f t="shared" si="8"/>
        <v>1.4999999999999998</v>
      </c>
      <c r="AW54" s="17">
        <f t="shared" si="9"/>
        <v>0.6875</v>
      </c>
      <c r="AX54" s="17">
        <f t="shared" si="10"/>
        <v>1.25</v>
      </c>
      <c r="AY54" s="17">
        <f t="shared" si="11"/>
        <v>0.64166666666666672</v>
      </c>
      <c r="AZ54" s="17">
        <f t="shared" si="12"/>
        <v>0.64166666666666672</v>
      </c>
      <c r="BA54" s="17">
        <f t="shared" si="13"/>
        <v>1.6666666666667052E-3</v>
      </c>
      <c r="BC54" s="17">
        <f t="shared" si="14"/>
        <v>2.9999999999999996</v>
      </c>
      <c r="BD54" s="17">
        <f t="shared" si="15"/>
        <v>1.4999999999999998</v>
      </c>
      <c r="BE54" s="17">
        <f t="shared" si="16"/>
        <v>0.64655326728513784</v>
      </c>
      <c r="BF54" s="17">
        <f t="shared" si="17"/>
        <v>1.6029015978819348</v>
      </c>
      <c r="BG54" s="17">
        <f t="shared" si="18"/>
        <v>0.64655326728513784</v>
      </c>
      <c r="BH54" s="17">
        <f t="shared" si="19"/>
        <v>0.64655326728513784</v>
      </c>
      <c r="BI54" s="17">
        <f t="shared" si="20"/>
        <v>4.2945312110457762E-5</v>
      </c>
      <c r="BJ54" s="17">
        <f t="shared" si="21"/>
        <v>5.4348218932726101E-2</v>
      </c>
    </row>
    <row r="55" spans="1:62" x14ac:dyDescent="0.25">
      <c r="A55" s="84">
        <v>190</v>
      </c>
      <c r="B55" s="84">
        <v>470</v>
      </c>
      <c r="C55" s="17">
        <v>18</v>
      </c>
      <c r="D55" s="86">
        <v>1</v>
      </c>
      <c r="E55" s="98">
        <f t="shared" si="0"/>
        <v>20</v>
      </c>
      <c r="F55" s="98">
        <f t="shared" si="1"/>
        <v>0.25</v>
      </c>
      <c r="G55" s="17">
        <v>0</v>
      </c>
      <c r="H55" s="17">
        <v>60</v>
      </c>
      <c r="I55" s="17">
        <v>0</v>
      </c>
      <c r="J55" s="17">
        <v>0</v>
      </c>
      <c r="K55" s="17">
        <v>0</v>
      </c>
      <c r="L55" s="17">
        <v>0</v>
      </c>
      <c r="M55" s="17">
        <v>0</v>
      </c>
      <c r="N55" s="17">
        <v>0</v>
      </c>
      <c r="O55" s="17">
        <v>20</v>
      </c>
      <c r="P55" s="17">
        <v>0</v>
      </c>
      <c r="Q55" s="17">
        <v>20</v>
      </c>
      <c r="R55" s="17">
        <v>0</v>
      </c>
      <c r="S55" s="17">
        <v>0</v>
      </c>
      <c r="T55" s="17">
        <v>0</v>
      </c>
      <c r="U55" s="17">
        <v>0</v>
      </c>
      <c r="V55" s="17">
        <v>0</v>
      </c>
      <c r="W55" s="41">
        <v>0</v>
      </c>
      <c r="X55" s="41">
        <v>0</v>
      </c>
      <c r="Y55" s="17">
        <v>0</v>
      </c>
      <c r="Z55" s="17">
        <v>0</v>
      </c>
      <c r="AA55" s="17">
        <v>0</v>
      </c>
      <c r="AB55" s="17">
        <v>0</v>
      </c>
      <c r="AC55" s="17">
        <v>0</v>
      </c>
      <c r="AD55" s="17">
        <v>0</v>
      </c>
      <c r="AE55" s="17">
        <v>0</v>
      </c>
      <c r="AF55" s="41">
        <v>0</v>
      </c>
      <c r="AG55" s="88">
        <v>34</v>
      </c>
      <c r="AH55" s="91" t="s">
        <v>3</v>
      </c>
      <c r="AI55" s="87" t="s">
        <v>504</v>
      </c>
      <c r="AN55" s="17">
        <f t="shared" si="2"/>
        <v>100</v>
      </c>
      <c r="AO55" s="17">
        <f t="shared" si="3"/>
        <v>0.2</v>
      </c>
      <c r="AP55" s="17">
        <f t="shared" si="4"/>
        <v>0</v>
      </c>
      <c r="AQ55" s="17">
        <f t="shared" si="4"/>
        <v>0.6</v>
      </c>
      <c r="AR55" s="17">
        <f t="shared" si="5"/>
        <v>0.2</v>
      </c>
      <c r="AS55" s="17">
        <f t="shared" si="6"/>
        <v>0.34</v>
      </c>
      <c r="AU55" s="17">
        <f t="shared" si="7"/>
        <v>0.33333333333333337</v>
      </c>
      <c r="AV55" s="17">
        <f t="shared" si="8"/>
        <v>0.33333333333333337</v>
      </c>
      <c r="AW55" s="17">
        <f t="shared" si="9"/>
        <v>0.52083333333333337</v>
      </c>
      <c r="AX55" s="17">
        <f t="shared" si="10"/>
        <v>0.58333333333333337</v>
      </c>
      <c r="AY55" s="17">
        <f t="shared" si="11"/>
        <v>0.33333333333333337</v>
      </c>
      <c r="AZ55" s="17">
        <f t="shared" si="12"/>
        <v>0.33333333333333337</v>
      </c>
      <c r="BA55" s="17">
        <f t="shared" si="13"/>
        <v>6.6666666666666541E-3</v>
      </c>
      <c r="BC55" s="17">
        <f t="shared" si="14"/>
        <v>0.33333333333333331</v>
      </c>
      <c r="BD55" s="17">
        <f t="shared" si="15"/>
        <v>0.33333333333333331</v>
      </c>
      <c r="BE55" s="17">
        <f t="shared" si="16"/>
        <v>0.59612795956966502</v>
      </c>
      <c r="BF55" s="17">
        <f t="shared" si="17"/>
        <v>0.26341024046649963</v>
      </c>
      <c r="BG55" s="17">
        <f t="shared" si="18"/>
        <v>0.33333333333333331</v>
      </c>
      <c r="BH55" s="17">
        <f t="shared" si="19"/>
        <v>0.33333333333333331</v>
      </c>
      <c r="BI55" s="17">
        <f t="shared" si="20"/>
        <v>4.4444444444445016E-5</v>
      </c>
      <c r="BJ55" s="17">
        <f t="shared" si="21"/>
        <v>4.47199216140732E-3</v>
      </c>
    </row>
    <row r="56" spans="1:62" x14ac:dyDescent="0.25">
      <c r="A56" s="84">
        <v>257</v>
      </c>
      <c r="B56" s="84">
        <v>149</v>
      </c>
      <c r="C56" s="17">
        <f>'EWG-CCP-127 (1)'!B72</f>
        <v>17</v>
      </c>
      <c r="D56" s="86">
        <v>1</v>
      </c>
      <c r="E56" s="98">
        <f t="shared" si="0"/>
        <v>31.03448275862069</v>
      </c>
      <c r="F56" s="98">
        <f t="shared" si="1"/>
        <v>0.5</v>
      </c>
      <c r="G56" s="17">
        <v>0</v>
      </c>
      <c r="H56" s="17">
        <f>'EWG-CCP-127 (1)'!M72</f>
        <v>34.482758620689658</v>
      </c>
      <c r="I56" s="17">
        <v>0</v>
      </c>
      <c r="J56" s="17">
        <v>0</v>
      </c>
      <c r="K56" s="17">
        <v>0</v>
      </c>
      <c r="L56" s="17">
        <v>0</v>
      </c>
      <c r="M56" s="17">
        <v>0</v>
      </c>
      <c r="N56" s="17">
        <v>0</v>
      </c>
      <c r="O56" s="17">
        <f>'EWG-CCP-127 (1)'!L72</f>
        <v>31.03448275862069</v>
      </c>
      <c r="P56" s="17">
        <v>0</v>
      </c>
      <c r="Q56" s="17">
        <f>'EWG-CCP-127 (1)'!K72</f>
        <v>34.482758620689658</v>
      </c>
      <c r="R56" s="17">
        <v>0</v>
      </c>
      <c r="S56" s="17">
        <v>0</v>
      </c>
      <c r="T56" s="17">
        <v>0</v>
      </c>
      <c r="U56" s="17">
        <v>0</v>
      </c>
      <c r="V56" s="17">
        <v>0</v>
      </c>
      <c r="W56" s="41">
        <v>0</v>
      </c>
      <c r="X56" s="41">
        <v>0</v>
      </c>
      <c r="Y56" s="17">
        <v>0</v>
      </c>
      <c r="Z56" s="17">
        <v>0</v>
      </c>
      <c r="AA56" s="17">
        <v>0</v>
      </c>
      <c r="AB56" s="17">
        <v>0</v>
      </c>
      <c r="AC56" s="17">
        <v>0</v>
      </c>
      <c r="AD56" s="17">
        <v>0</v>
      </c>
      <c r="AE56" s="17">
        <v>0</v>
      </c>
      <c r="AF56" s="41">
        <v>0</v>
      </c>
      <c r="AG56" s="88">
        <f>'EWG-CCP-127 (1)'!E72</f>
        <v>54</v>
      </c>
      <c r="AH56" s="41" t="s">
        <v>3</v>
      </c>
      <c r="AI56" s="87" t="s">
        <v>506</v>
      </c>
      <c r="AN56" s="17">
        <f t="shared" si="2"/>
        <v>100</v>
      </c>
      <c r="AO56" s="17">
        <f t="shared" si="3"/>
        <v>0.31034482758620691</v>
      </c>
      <c r="AP56" s="17">
        <f t="shared" si="4"/>
        <v>0</v>
      </c>
      <c r="AQ56" s="17">
        <f t="shared" si="4"/>
        <v>0.34482758620689657</v>
      </c>
      <c r="AR56" s="17">
        <f t="shared" si="5"/>
        <v>0.34482758620689657</v>
      </c>
      <c r="AS56" s="17">
        <f t="shared" si="6"/>
        <v>0.54</v>
      </c>
      <c r="AU56" s="17">
        <f t="shared" si="7"/>
        <v>1</v>
      </c>
      <c r="AV56" s="17">
        <f t="shared" si="8"/>
        <v>0.9</v>
      </c>
      <c r="AW56" s="17">
        <f t="shared" si="9"/>
        <v>0.5625</v>
      </c>
      <c r="AX56" s="17">
        <f t="shared" si="10"/>
        <v>0.75</v>
      </c>
      <c r="AY56" s="17">
        <f t="shared" si="11"/>
        <v>0.52500000000000002</v>
      </c>
      <c r="AZ56" s="17">
        <f t="shared" si="12"/>
        <v>0.52500000000000002</v>
      </c>
      <c r="BA56" s="17">
        <f t="shared" si="13"/>
        <v>1.5000000000000013E-2</v>
      </c>
      <c r="BC56" s="17">
        <f t="shared" si="14"/>
        <v>1</v>
      </c>
      <c r="BD56" s="17">
        <f t="shared" si="15"/>
        <v>0.89999999999999991</v>
      </c>
      <c r="BE56" s="17">
        <f t="shared" si="16"/>
        <v>0.60873428649853323</v>
      </c>
      <c r="BF56" s="17">
        <f t="shared" si="17"/>
        <v>0.59828307982035844</v>
      </c>
      <c r="BG56" s="17">
        <f t="shared" si="18"/>
        <v>0.53330505645362281</v>
      </c>
      <c r="BH56" s="17">
        <f t="shared" si="19"/>
        <v>0.53330505645362281</v>
      </c>
      <c r="BI56" s="17">
        <f t="shared" si="20"/>
        <v>4.4822269089178124E-5</v>
      </c>
      <c r="BJ56" s="17">
        <f t="shared" si="21"/>
        <v>1.7722810008953181E-2</v>
      </c>
    </row>
    <row r="57" spans="1:62" x14ac:dyDescent="0.25">
      <c r="A57" s="84">
        <v>231</v>
      </c>
      <c r="B57" s="84">
        <v>490</v>
      </c>
      <c r="C57" s="17" t="str">
        <f>'EWG-CCP-127 (1)'!B46</f>
        <v>a)</v>
      </c>
      <c r="D57" s="86">
        <v>1</v>
      </c>
      <c r="E57" s="98">
        <f t="shared" si="0"/>
        <v>21.996879875195006</v>
      </c>
      <c r="F57" s="98">
        <f t="shared" si="1"/>
        <v>0</v>
      </c>
      <c r="G57" s="17">
        <v>0</v>
      </c>
      <c r="H57" s="17">
        <f>'EWG-CCP-127 (1)'!M46</f>
        <v>78.003120124804994</v>
      </c>
      <c r="I57" s="17">
        <v>0</v>
      </c>
      <c r="J57" s="17">
        <v>0</v>
      </c>
      <c r="K57" s="17">
        <v>0</v>
      </c>
      <c r="L57" s="17">
        <v>0</v>
      </c>
      <c r="M57" s="17">
        <v>0</v>
      </c>
      <c r="N57" s="17">
        <v>0</v>
      </c>
      <c r="O57" s="17">
        <f>'EWG-CCP-127 (1)'!L46</f>
        <v>21.996879875195006</v>
      </c>
      <c r="P57" s="17">
        <v>0</v>
      </c>
      <c r="Q57" s="17">
        <f>'EWG-CCP-127 (1)'!K46</f>
        <v>0</v>
      </c>
      <c r="R57" s="17">
        <v>0</v>
      </c>
      <c r="S57" s="17">
        <v>0</v>
      </c>
      <c r="T57" s="17">
        <v>0</v>
      </c>
      <c r="U57" s="17">
        <v>0</v>
      </c>
      <c r="V57" s="17">
        <v>0</v>
      </c>
      <c r="W57" s="41">
        <v>0</v>
      </c>
      <c r="X57" s="41">
        <v>0</v>
      </c>
      <c r="Y57" s="17">
        <v>0</v>
      </c>
      <c r="Z57" s="17">
        <v>0</v>
      </c>
      <c r="AA57" s="17">
        <v>0</v>
      </c>
      <c r="AB57" s="17">
        <v>0</v>
      </c>
      <c r="AC57" s="17">
        <v>0</v>
      </c>
      <c r="AD57" s="17">
        <v>0</v>
      </c>
      <c r="AE57" s="17">
        <v>0</v>
      </c>
      <c r="AF57" s="41">
        <v>0</v>
      </c>
      <c r="AG57" s="88">
        <f>'EWG-CCP-127 (1)'!E46</f>
        <v>27.500000000000004</v>
      </c>
      <c r="AH57" s="41" t="s">
        <v>3</v>
      </c>
      <c r="AI57" s="87" t="s">
        <v>506</v>
      </c>
      <c r="AN57" s="17">
        <f t="shared" si="2"/>
        <v>100</v>
      </c>
      <c r="AO57" s="17">
        <f t="shared" si="3"/>
        <v>0.21996879875195005</v>
      </c>
      <c r="AP57" s="17">
        <f t="shared" si="4"/>
        <v>0</v>
      </c>
      <c r="AQ57" s="17">
        <f t="shared" si="4"/>
        <v>0.78003120124804992</v>
      </c>
      <c r="AR57" s="17">
        <f t="shared" si="5"/>
        <v>0</v>
      </c>
      <c r="AS57" s="17">
        <f t="shared" si="6"/>
        <v>0.27500000000000002</v>
      </c>
      <c r="AU57" s="17">
        <f t="shared" si="7"/>
        <v>0</v>
      </c>
      <c r="AV57" s="17">
        <f t="shared" si="8"/>
        <v>0.28199999999999997</v>
      </c>
      <c r="AW57" s="17">
        <f t="shared" si="9"/>
        <v>0.5</v>
      </c>
      <c r="AX57" s="17">
        <f t="shared" si="10"/>
        <v>0.5</v>
      </c>
      <c r="AY57" s="17">
        <f t="shared" si="11"/>
        <v>0.28199999999999997</v>
      </c>
      <c r="AZ57" s="17">
        <f t="shared" si="12"/>
        <v>0.28199999999999997</v>
      </c>
      <c r="BA57" s="17">
        <f t="shared" si="13"/>
        <v>6.9999999999999507E-3</v>
      </c>
      <c r="BC57" s="17">
        <f t="shared" si="14"/>
        <v>0</v>
      </c>
      <c r="BD57" s="17">
        <f t="shared" si="15"/>
        <v>0.28199999999999997</v>
      </c>
      <c r="BE57" s="17">
        <f t="shared" si="16"/>
        <v>0.58982479610523098</v>
      </c>
      <c r="BF57" s="17">
        <f t="shared" si="17"/>
        <v>9.5973820789570216E-2</v>
      </c>
      <c r="BG57" s="17">
        <f t="shared" si="18"/>
        <v>0.28199999999999997</v>
      </c>
      <c r="BH57" s="17">
        <f t="shared" si="19"/>
        <v>0.28199999999999997</v>
      </c>
      <c r="BI57" s="17">
        <f t="shared" si="20"/>
        <v>4.8999999999999307E-5</v>
      </c>
      <c r="BJ57" s="17">
        <f t="shared" si="21"/>
        <v>1.7390476360954917E-2</v>
      </c>
    </row>
    <row r="58" spans="1:62" x14ac:dyDescent="0.25">
      <c r="A58" s="84">
        <v>393</v>
      </c>
      <c r="B58" s="84">
        <v>261</v>
      </c>
      <c r="C58" s="17" t="s">
        <v>258</v>
      </c>
      <c r="D58" s="86">
        <v>1</v>
      </c>
      <c r="E58" s="98">
        <f t="shared" si="0"/>
        <v>21.8</v>
      </c>
      <c r="F58" s="98">
        <f t="shared" si="1"/>
        <v>0.57456140350877183</v>
      </c>
      <c r="G58" s="17">
        <v>9.9</v>
      </c>
      <c r="H58" s="17">
        <v>29.1</v>
      </c>
      <c r="I58" s="17">
        <v>0</v>
      </c>
      <c r="J58" s="17">
        <v>0</v>
      </c>
      <c r="K58" s="17">
        <v>0</v>
      </c>
      <c r="L58" s="17">
        <v>0</v>
      </c>
      <c r="M58" s="17">
        <v>0</v>
      </c>
      <c r="N58" s="17">
        <v>0</v>
      </c>
      <c r="O58" s="17">
        <v>21.8</v>
      </c>
      <c r="P58" s="17">
        <v>0</v>
      </c>
      <c r="Q58" s="17">
        <v>39.299999999999997</v>
      </c>
      <c r="R58" s="17">
        <v>0</v>
      </c>
      <c r="S58" s="17">
        <v>0</v>
      </c>
      <c r="T58" s="17">
        <v>0</v>
      </c>
      <c r="U58" s="17">
        <v>0</v>
      </c>
      <c r="V58" s="17">
        <v>0</v>
      </c>
      <c r="W58" s="41">
        <v>0</v>
      </c>
      <c r="X58" s="41">
        <v>0</v>
      </c>
      <c r="Y58" s="17">
        <v>0</v>
      </c>
      <c r="Z58" s="17">
        <v>0</v>
      </c>
      <c r="AA58" s="17">
        <v>0</v>
      </c>
      <c r="AB58" s="17">
        <v>0</v>
      </c>
      <c r="AC58" s="17">
        <v>0</v>
      </c>
      <c r="AD58" s="17">
        <v>0</v>
      </c>
      <c r="AE58" s="17">
        <v>0</v>
      </c>
      <c r="AF58" s="41">
        <v>0</v>
      </c>
      <c r="AG58" s="88">
        <v>31</v>
      </c>
      <c r="AH58" s="91" t="s">
        <v>3</v>
      </c>
      <c r="AI58" s="87" t="s">
        <v>504</v>
      </c>
      <c r="AN58" s="17">
        <f t="shared" si="2"/>
        <v>100.1</v>
      </c>
      <c r="AO58" s="17">
        <f t="shared" si="3"/>
        <v>0.218</v>
      </c>
      <c r="AP58" s="17">
        <f t="shared" si="4"/>
        <v>9.9000000000000005E-2</v>
      </c>
      <c r="AQ58" s="17">
        <f t="shared" si="4"/>
        <v>0.29100000000000004</v>
      </c>
      <c r="AR58" s="17">
        <f t="shared" si="5"/>
        <v>0.39299999999999996</v>
      </c>
      <c r="AS58" s="17">
        <f t="shared" si="6"/>
        <v>0.31</v>
      </c>
      <c r="AU58" s="17">
        <f t="shared" si="7"/>
        <v>1.0076923076923077</v>
      </c>
      <c r="AV58" s="17">
        <f t="shared" si="8"/>
        <v>0.55897435897435899</v>
      </c>
      <c r="AW58" s="17">
        <f t="shared" si="9"/>
        <v>0.56298076923076923</v>
      </c>
      <c r="AX58" s="17">
        <f t="shared" si="10"/>
        <v>0.75192307692307692</v>
      </c>
      <c r="AY58" s="17">
        <f t="shared" si="11"/>
        <v>0.55897435897435899</v>
      </c>
      <c r="AZ58" s="17">
        <f t="shared" si="12"/>
        <v>0.55897435897435899</v>
      </c>
      <c r="BA58" s="17">
        <f t="shared" si="13"/>
        <v>0.24897435897435899</v>
      </c>
      <c r="BC58" s="17">
        <f t="shared" si="14"/>
        <v>0.57205240174672478</v>
      </c>
      <c r="BD58" s="17">
        <f t="shared" si="15"/>
        <v>0.31732168850072778</v>
      </c>
      <c r="BE58" s="17">
        <f t="shared" si="16"/>
        <v>0.60064201550052621</v>
      </c>
      <c r="BF58" s="17">
        <f t="shared" si="17"/>
        <v>0.38332103883775037</v>
      </c>
      <c r="BG58" s="17">
        <f t="shared" si="18"/>
        <v>0.31732168850072778</v>
      </c>
      <c r="BH58" s="17">
        <f t="shared" si="19"/>
        <v>0.31732168850072778</v>
      </c>
      <c r="BI58" s="17">
        <f t="shared" si="20"/>
        <v>5.3607122501689487E-5</v>
      </c>
      <c r="BJ58" s="17">
        <f t="shared" si="21"/>
        <v>9.3843694842754462E-3</v>
      </c>
    </row>
    <row r="59" spans="1:62" x14ac:dyDescent="0.25">
      <c r="A59" s="84">
        <v>248</v>
      </c>
      <c r="B59" s="84">
        <v>507</v>
      </c>
      <c r="C59" s="17">
        <f>'EWG-CCP-127 (1)'!B63</f>
        <v>8</v>
      </c>
      <c r="D59" s="86">
        <v>1</v>
      </c>
      <c r="E59" s="98">
        <f t="shared" si="0"/>
        <v>37.5</v>
      </c>
      <c r="F59" s="98">
        <f t="shared" si="1"/>
        <v>0.33333333333333331</v>
      </c>
      <c r="G59" s="17">
        <v>0</v>
      </c>
      <c r="H59" s="17">
        <f>'EWG-CCP-127 (1)'!M63</f>
        <v>41.666666666666671</v>
      </c>
      <c r="I59" s="17">
        <v>0</v>
      </c>
      <c r="J59" s="17">
        <v>0</v>
      </c>
      <c r="K59" s="17">
        <v>0</v>
      </c>
      <c r="L59" s="17">
        <v>0</v>
      </c>
      <c r="M59" s="17">
        <v>0</v>
      </c>
      <c r="N59" s="17">
        <v>0</v>
      </c>
      <c r="O59" s="17">
        <f>'EWG-CCP-127 (1)'!L63</f>
        <v>37.5</v>
      </c>
      <c r="P59" s="17">
        <v>0</v>
      </c>
      <c r="Q59" s="17">
        <f>'EWG-CCP-127 (1)'!K63</f>
        <v>20.833333333333336</v>
      </c>
      <c r="R59" s="17">
        <v>0</v>
      </c>
      <c r="S59" s="17">
        <v>0</v>
      </c>
      <c r="T59" s="17">
        <v>0</v>
      </c>
      <c r="U59" s="17">
        <v>0</v>
      </c>
      <c r="V59" s="17">
        <v>0</v>
      </c>
      <c r="W59" s="41">
        <v>0</v>
      </c>
      <c r="X59" s="41">
        <v>0</v>
      </c>
      <c r="Y59" s="17">
        <v>0</v>
      </c>
      <c r="Z59" s="17">
        <v>0</v>
      </c>
      <c r="AA59" s="17">
        <v>0</v>
      </c>
      <c r="AB59" s="17">
        <v>0</v>
      </c>
      <c r="AC59" s="17">
        <v>0</v>
      </c>
      <c r="AD59" s="17">
        <v>0</v>
      </c>
      <c r="AE59" s="17">
        <v>0</v>
      </c>
      <c r="AF59" s="41">
        <v>0</v>
      </c>
      <c r="AG59" s="88">
        <f>'EWG-CCP-127 (1)'!E63</f>
        <v>45</v>
      </c>
      <c r="AH59" s="41" t="s">
        <v>3</v>
      </c>
      <c r="AI59" s="87" t="s">
        <v>506</v>
      </c>
      <c r="AN59" s="17">
        <f t="shared" si="2"/>
        <v>100</v>
      </c>
      <c r="AO59" s="17">
        <f t="shared" si="3"/>
        <v>0.375</v>
      </c>
      <c r="AP59" s="17">
        <f t="shared" si="4"/>
        <v>0</v>
      </c>
      <c r="AQ59" s="17">
        <f t="shared" si="4"/>
        <v>0.41666666666666674</v>
      </c>
      <c r="AR59" s="17">
        <f t="shared" si="5"/>
        <v>0.20833333333333337</v>
      </c>
      <c r="AS59" s="17">
        <f t="shared" si="6"/>
        <v>0.45</v>
      </c>
      <c r="AU59" s="17">
        <f t="shared" si="7"/>
        <v>0.5</v>
      </c>
      <c r="AV59" s="17">
        <f t="shared" si="8"/>
        <v>0.8999999999999998</v>
      </c>
      <c r="AW59" s="17">
        <f t="shared" si="9"/>
        <v>0.53125</v>
      </c>
      <c r="AX59" s="17">
        <f t="shared" si="10"/>
        <v>0.625</v>
      </c>
      <c r="AY59" s="17">
        <f t="shared" si="11"/>
        <v>0.45333333333333337</v>
      </c>
      <c r="AZ59" s="17">
        <f t="shared" si="12"/>
        <v>0.45333333333333337</v>
      </c>
      <c r="BA59" s="17">
        <f t="shared" si="13"/>
        <v>3.3333333333333548E-3</v>
      </c>
      <c r="BC59" s="17">
        <f t="shared" si="14"/>
        <v>0.5</v>
      </c>
      <c r="BD59" s="17">
        <f t="shared" si="15"/>
        <v>0.89999999999999991</v>
      </c>
      <c r="BE59" s="17">
        <f t="shared" si="16"/>
        <v>0.5992795413018821</v>
      </c>
      <c r="BF59" s="17">
        <f t="shared" si="17"/>
        <v>0.34712845030496436</v>
      </c>
      <c r="BG59" s="17">
        <f t="shared" si="18"/>
        <v>0.44263260222162204</v>
      </c>
      <c r="BH59" s="17">
        <f t="shared" si="19"/>
        <v>0.44263260222162204</v>
      </c>
      <c r="BI59" s="17">
        <f t="shared" si="20"/>
        <v>5.4278550024848662E-5</v>
      </c>
      <c r="BJ59" s="17">
        <f t="shared" si="21"/>
        <v>1.8599419775575405E-3</v>
      </c>
    </row>
    <row r="60" spans="1:62" x14ac:dyDescent="0.25">
      <c r="A60" s="84">
        <v>167</v>
      </c>
      <c r="B60" s="84">
        <v>103</v>
      </c>
      <c r="C60" s="17" t="s">
        <v>216</v>
      </c>
      <c r="D60" s="86">
        <v>1</v>
      </c>
      <c r="E60" s="98">
        <f t="shared" si="0"/>
        <v>25</v>
      </c>
      <c r="F60" s="98">
        <f t="shared" si="1"/>
        <v>0.66666666666666663</v>
      </c>
      <c r="G60" s="17">
        <v>0</v>
      </c>
      <c r="H60" s="17">
        <v>25</v>
      </c>
      <c r="I60" s="17">
        <v>0</v>
      </c>
      <c r="J60" s="17">
        <v>0</v>
      </c>
      <c r="K60" s="17">
        <v>0</v>
      </c>
      <c r="L60" s="17">
        <v>0</v>
      </c>
      <c r="M60" s="17">
        <v>0</v>
      </c>
      <c r="N60" s="17">
        <v>0</v>
      </c>
      <c r="O60" s="17">
        <v>12.5</v>
      </c>
      <c r="P60" s="17">
        <v>0</v>
      </c>
      <c r="Q60" s="17">
        <v>50</v>
      </c>
      <c r="R60" s="17">
        <v>0</v>
      </c>
      <c r="S60" s="17">
        <v>0</v>
      </c>
      <c r="T60" s="17">
        <v>0</v>
      </c>
      <c r="U60" s="17">
        <v>0</v>
      </c>
      <c r="V60" s="17">
        <v>0</v>
      </c>
      <c r="W60" s="41">
        <v>0</v>
      </c>
      <c r="X60" s="41">
        <v>0</v>
      </c>
      <c r="Y60" s="17">
        <v>0</v>
      </c>
      <c r="Z60" s="17">
        <v>0</v>
      </c>
      <c r="AA60" s="17">
        <v>0</v>
      </c>
      <c r="AB60" s="17">
        <v>12.5</v>
      </c>
      <c r="AC60" s="17">
        <v>0</v>
      </c>
      <c r="AD60" s="17">
        <v>0</v>
      </c>
      <c r="AE60" s="41">
        <v>0</v>
      </c>
      <c r="AF60" s="41">
        <v>0</v>
      </c>
      <c r="AG60" s="88">
        <v>62</v>
      </c>
      <c r="AH60" s="41" t="s">
        <v>3</v>
      </c>
      <c r="AI60" s="87" t="s">
        <v>506</v>
      </c>
      <c r="AN60" s="17">
        <f t="shared" si="2"/>
        <v>100</v>
      </c>
      <c r="AO60" s="17">
        <f t="shared" si="3"/>
        <v>0.125</v>
      </c>
      <c r="AP60" s="17">
        <f t="shared" si="4"/>
        <v>0</v>
      </c>
      <c r="AQ60" s="17">
        <f t="shared" si="4"/>
        <v>0.25</v>
      </c>
      <c r="AR60" s="17">
        <f t="shared" si="5"/>
        <v>0.5</v>
      </c>
      <c r="AS60" s="17">
        <f t="shared" si="6"/>
        <v>0.62</v>
      </c>
      <c r="AU60" s="17">
        <f t="shared" si="7"/>
        <v>2</v>
      </c>
      <c r="AV60" s="17">
        <f t="shared" si="8"/>
        <v>0.5</v>
      </c>
      <c r="AW60" s="17">
        <f t="shared" si="9"/>
        <v>0.625</v>
      </c>
      <c r="AX60" s="17">
        <f t="shared" si="10"/>
        <v>1</v>
      </c>
      <c r="AY60" s="17">
        <f t="shared" si="11"/>
        <v>0.5</v>
      </c>
      <c r="AZ60" s="17">
        <f t="shared" si="12"/>
        <v>0.5</v>
      </c>
      <c r="BA60" s="17">
        <f t="shared" si="13"/>
        <v>0.12</v>
      </c>
      <c r="BC60" s="17">
        <f t="shared" si="14"/>
        <v>2</v>
      </c>
      <c r="BD60" s="17">
        <f t="shared" si="15"/>
        <v>0.75</v>
      </c>
      <c r="BE60" s="17">
        <f t="shared" si="16"/>
        <v>0.62764377689183548</v>
      </c>
      <c r="BF60" s="17">
        <f t="shared" si="17"/>
        <v>1.1005923388511467</v>
      </c>
      <c r="BG60" s="17">
        <f t="shared" si="18"/>
        <v>0.62764377689183548</v>
      </c>
      <c r="BH60" s="17">
        <f t="shared" si="19"/>
        <v>0.62764377689183548</v>
      </c>
      <c r="BI60" s="17">
        <f t="shared" si="20"/>
        <v>5.8427325172158156E-5</v>
      </c>
      <c r="BJ60" s="17">
        <f t="shared" si="21"/>
        <v>4.5423137147971505E-2</v>
      </c>
    </row>
    <row r="61" spans="1:62" ht="18.75" x14ac:dyDescent="0.25">
      <c r="A61" s="84">
        <v>6</v>
      </c>
      <c r="B61" s="84">
        <v>407</v>
      </c>
      <c r="C61" s="41" t="s">
        <v>31</v>
      </c>
      <c r="D61" s="86">
        <v>1</v>
      </c>
      <c r="E61" s="98">
        <f t="shared" si="0"/>
        <v>51.3</v>
      </c>
      <c r="F61" s="98">
        <f t="shared" si="1"/>
        <v>0.18891170431211496</v>
      </c>
      <c r="G61" s="41">
        <v>0</v>
      </c>
      <c r="H61" s="41">
        <v>36.9</v>
      </c>
      <c r="I61" s="41">
        <v>26.7</v>
      </c>
      <c r="J61" s="17">
        <v>0</v>
      </c>
      <c r="K61" s="41">
        <v>0</v>
      </c>
      <c r="L61" s="41">
        <v>0</v>
      </c>
      <c r="M61" s="41">
        <v>0</v>
      </c>
      <c r="N61" s="41">
        <v>0</v>
      </c>
      <c r="O61" s="41">
        <v>24.6</v>
      </c>
      <c r="P61" s="41">
        <v>2.6</v>
      </c>
      <c r="Q61" s="41">
        <v>9.1999999999999993</v>
      </c>
      <c r="R61" s="17">
        <v>0</v>
      </c>
      <c r="S61" s="17">
        <v>0</v>
      </c>
      <c r="T61" s="17">
        <v>0</v>
      </c>
      <c r="U61" s="41">
        <v>0</v>
      </c>
      <c r="V61" s="41">
        <v>0</v>
      </c>
      <c r="W61" s="41">
        <v>0</v>
      </c>
      <c r="X61" s="41">
        <v>0</v>
      </c>
      <c r="Y61" s="41">
        <v>0</v>
      </c>
      <c r="Z61" s="41">
        <v>0</v>
      </c>
      <c r="AA61" s="17">
        <v>0</v>
      </c>
      <c r="AB61" s="41">
        <v>0</v>
      </c>
      <c r="AC61" s="17">
        <v>0</v>
      </c>
      <c r="AD61" s="17">
        <v>0</v>
      </c>
      <c r="AE61" s="41">
        <v>0</v>
      </c>
      <c r="AF61" s="41">
        <v>0</v>
      </c>
      <c r="AG61" s="90">
        <v>34</v>
      </c>
      <c r="AH61" s="91" t="s">
        <v>3</v>
      </c>
      <c r="AI61" s="87" t="s">
        <v>504</v>
      </c>
      <c r="AN61" s="17">
        <f t="shared" si="2"/>
        <v>99.999999999999986</v>
      </c>
      <c r="AO61" s="17">
        <f t="shared" si="3"/>
        <v>0.24600000000000002</v>
      </c>
      <c r="AP61" s="17">
        <f t="shared" si="4"/>
        <v>0</v>
      </c>
      <c r="AQ61" s="17">
        <f t="shared" si="4"/>
        <v>0.36899999999999999</v>
      </c>
      <c r="AR61" s="17">
        <f t="shared" si="5"/>
        <v>9.1999999999999998E-2</v>
      </c>
      <c r="AS61" s="17">
        <f t="shared" si="6"/>
        <v>0.34</v>
      </c>
      <c r="AU61" s="17">
        <f t="shared" si="7"/>
        <v>0.24932249322493225</v>
      </c>
      <c r="AV61" s="17">
        <f t="shared" si="8"/>
        <v>0.66666666666666674</v>
      </c>
      <c r="AW61" s="17">
        <f t="shared" si="9"/>
        <v>0.51558265582655827</v>
      </c>
      <c r="AX61" s="17">
        <f t="shared" si="10"/>
        <v>0.56233062330623307</v>
      </c>
      <c r="AY61" s="17">
        <f t="shared" si="11"/>
        <v>0.48369521446218477</v>
      </c>
      <c r="AZ61" s="17">
        <f t="shared" si="12"/>
        <v>0.48369521446218477</v>
      </c>
      <c r="BA61" s="17">
        <f t="shared" si="13"/>
        <v>0.14369521446218475</v>
      </c>
      <c r="BC61" s="17">
        <f t="shared" si="14"/>
        <v>0.24932249322493225</v>
      </c>
      <c r="BD61" s="17">
        <f t="shared" si="15"/>
        <v>1.0284552845528456</v>
      </c>
      <c r="BE61" s="17">
        <f t="shared" si="16"/>
        <v>0.59453935739570196</v>
      </c>
      <c r="BF61" s="17">
        <f t="shared" si="17"/>
        <v>0.22121081762109468</v>
      </c>
      <c r="BG61" s="17">
        <f t="shared" si="18"/>
        <v>0.34782729340571705</v>
      </c>
      <c r="BH61" s="17">
        <f t="shared" si="19"/>
        <v>0.34782729340571705</v>
      </c>
      <c r="BI61" s="17">
        <f t="shared" si="20"/>
        <v>6.1266522059181278E-5</v>
      </c>
      <c r="BJ61" s="17">
        <f t="shared" si="21"/>
        <v>4.47199216140732E-3</v>
      </c>
    </row>
    <row r="62" spans="1:62" x14ac:dyDescent="0.25">
      <c r="A62" s="84">
        <v>441</v>
      </c>
      <c r="B62" s="84">
        <v>296</v>
      </c>
      <c r="C62" s="17" t="s">
        <v>286</v>
      </c>
      <c r="D62" s="86">
        <v>1</v>
      </c>
      <c r="E62" s="98">
        <f t="shared" si="0"/>
        <v>28.54</v>
      </c>
      <c r="F62" s="98">
        <f t="shared" si="1"/>
        <v>0.94236270022883295</v>
      </c>
      <c r="G62" s="17">
        <v>1.54</v>
      </c>
      <c r="H62" s="17">
        <v>4.03</v>
      </c>
      <c r="I62" s="17">
        <v>11.69</v>
      </c>
      <c r="J62" s="17">
        <v>0</v>
      </c>
      <c r="K62" s="17">
        <v>0</v>
      </c>
      <c r="L62" s="17">
        <v>0</v>
      </c>
      <c r="M62" s="17">
        <v>0</v>
      </c>
      <c r="N62" s="17">
        <v>0</v>
      </c>
      <c r="O62" s="17">
        <v>16.850000000000001</v>
      </c>
      <c r="P62" s="17">
        <v>0</v>
      </c>
      <c r="Q62" s="17">
        <v>65.89</v>
      </c>
      <c r="R62" s="17">
        <v>0</v>
      </c>
      <c r="S62" s="17">
        <v>0</v>
      </c>
      <c r="T62" s="17">
        <v>0</v>
      </c>
      <c r="U62" s="17">
        <v>0</v>
      </c>
      <c r="V62" s="17">
        <v>0</v>
      </c>
      <c r="W62" s="41">
        <v>0</v>
      </c>
      <c r="X62" s="17">
        <v>0</v>
      </c>
      <c r="Y62" s="17">
        <v>0</v>
      </c>
      <c r="Z62" s="17">
        <v>0</v>
      </c>
      <c r="AA62" s="17">
        <v>0</v>
      </c>
      <c r="AB62" s="17">
        <v>0</v>
      </c>
      <c r="AC62" s="17">
        <v>0</v>
      </c>
      <c r="AD62" s="17">
        <v>0</v>
      </c>
      <c r="AE62" s="17">
        <v>0</v>
      </c>
      <c r="AF62" s="41">
        <v>0</v>
      </c>
      <c r="AG62" s="88">
        <v>72</v>
      </c>
      <c r="AH62" s="41" t="s">
        <v>3</v>
      </c>
      <c r="AI62" s="87" t="s">
        <v>506</v>
      </c>
      <c r="AN62" s="17">
        <f t="shared" si="2"/>
        <v>100</v>
      </c>
      <c r="AO62" s="17">
        <f t="shared" si="3"/>
        <v>0.16850000000000001</v>
      </c>
      <c r="AP62" s="17">
        <f t="shared" si="4"/>
        <v>1.54E-2</v>
      </c>
      <c r="AQ62" s="17">
        <f t="shared" si="4"/>
        <v>4.0300000000000002E-2</v>
      </c>
      <c r="AR62" s="17">
        <f t="shared" si="5"/>
        <v>0.65890000000000004</v>
      </c>
      <c r="AS62" s="17">
        <f t="shared" si="6"/>
        <v>0.72</v>
      </c>
      <c r="AU62" s="17">
        <f t="shared" si="7"/>
        <v>11.829443447037702</v>
      </c>
      <c r="AV62" s="17">
        <f t="shared" si="8"/>
        <v>3.0251346499102336</v>
      </c>
      <c r="AW62" s="17">
        <f t="shared" si="9"/>
        <v>1.2393402154398565</v>
      </c>
      <c r="AX62" s="17">
        <f t="shared" si="10"/>
        <v>3.4573608617594256</v>
      </c>
      <c r="AY62" s="17">
        <f t="shared" si="11"/>
        <v>1.2393402154398565</v>
      </c>
      <c r="AZ62" s="17">
        <f t="shared" si="12"/>
        <v>1</v>
      </c>
      <c r="BA62" s="17">
        <f t="shared" si="13"/>
        <v>0.28000000000000003</v>
      </c>
      <c r="BC62" s="17">
        <f t="shared" si="14"/>
        <v>6.4661432777232575</v>
      </c>
      <c r="BD62" s="17">
        <f t="shared" si="15"/>
        <v>2.2271835132482822</v>
      </c>
      <c r="BE62" s="17">
        <f t="shared" si="16"/>
        <v>0.71209627029705502</v>
      </c>
      <c r="BF62" s="17">
        <f t="shared" si="17"/>
        <v>3.3439774594096523</v>
      </c>
      <c r="BG62" s="17">
        <f t="shared" si="18"/>
        <v>0.71209627029705502</v>
      </c>
      <c r="BH62" s="17">
        <f t="shared" si="19"/>
        <v>0.71209627029705502</v>
      </c>
      <c r="BI62" s="17">
        <f t="shared" si="20"/>
        <v>6.2468943217214279E-5</v>
      </c>
      <c r="BJ62" s="17">
        <f t="shared" si="21"/>
        <v>9.8048546071744416E-2</v>
      </c>
    </row>
    <row r="63" spans="1:62" x14ac:dyDescent="0.25">
      <c r="A63" s="84">
        <v>363</v>
      </c>
      <c r="B63" s="84">
        <v>239</v>
      </c>
      <c r="C63" s="58">
        <v>13</v>
      </c>
      <c r="D63" s="86">
        <v>1</v>
      </c>
      <c r="E63" s="98">
        <f t="shared" si="0"/>
        <v>38.461538461538467</v>
      </c>
      <c r="F63" s="98">
        <f t="shared" si="1"/>
        <v>0.75</v>
      </c>
      <c r="G63" s="17">
        <v>0</v>
      </c>
      <c r="H63" s="17">
        <f>'EWG-CCP-127 (1)'!M176</f>
        <v>15.384615384615385</v>
      </c>
      <c r="I63" s="17">
        <v>0</v>
      </c>
      <c r="J63" s="17">
        <v>0</v>
      </c>
      <c r="K63" s="17">
        <v>0</v>
      </c>
      <c r="L63" s="17">
        <v>0</v>
      </c>
      <c r="M63" s="17">
        <v>0</v>
      </c>
      <c r="N63" s="17">
        <v>0</v>
      </c>
      <c r="O63" s="17">
        <f>'EWG-CCP-127 (1)'!L176</f>
        <v>38.461538461538467</v>
      </c>
      <c r="P63" s="17">
        <v>0</v>
      </c>
      <c r="Q63" s="17">
        <f>'EWG-CCP-127 (1)'!K176</f>
        <v>46.153846153846153</v>
      </c>
      <c r="R63" s="17">
        <v>0</v>
      </c>
      <c r="S63" s="17">
        <v>0</v>
      </c>
      <c r="T63" s="17">
        <v>0</v>
      </c>
      <c r="U63" s="17">
        <v>0</v>
      </c>
      <c r="V63" s="17">
        <v>0</v>
      </c>
      <c r="W63" s="41">
        <v>0</v>
      </c>
      <c r="X63" s="41">
        <v>0</v>
      </c>
      <c r="Y63" s="17">
        <v>0</v>
      </c>
      <c r="Z63" s="17">
        <v>0</v>
      </c>
      <c r="AA63" s="17">
        <v>0</v>
      </c>
      <c r="AB63" s="17">
        <v>0</v>
      </c>
      <c r="AC63" s="17">
        <v>0</v>
      </c>
      <c r="AD63" s="17">
        <v>0</v>
      </c>
      <c r="AE63" s="17">
        <v>0</v>
      </c>
      <c r="AF63" s="41">
        <v>0</v>
      </c>
      <c r="AG63" s="88">
        <f>'EWG-CCP-127 (1)'!E176</f>
        <v>49</v>
      </c>
      <c r="AH63" s="41" t="s">
        <v>3</v>
      </c>
      <c r="AI63" s="87" t="s">
        <v>506</v>
      </c>
      <c r="AN63" s="17">
        <f t="shared" si="2"/>
        <v>100</v>
      </c>
      <c r="AO63" s="17">
        <f t="shared" si="3"/>
        <v>0.38461538461538469</v>
      </c>
      <c r="AP63" s="17">
        <f t="shared" si="4"/>
        <v>0</v>
      </c>
      <c r="AQ63" s="17">
        <f t="shared" si="4"/>
        <v>0.15384615384615385</v>
      </c>
      <c r="AR63" s="17">
        <f t="shared" si="5"/>
        <v>0.46153846153846151</v>
      </c>
      <c r="AS63" s="17">
        <f t="shared" si="6"/>
        <v>0.49</v>
      </c>
      <c r="AU63" s="17">
        <f t="shared" si="7"/>
        <v>2.9999999999999996</v>
      </c>
      <c r="AV63" s="17">
        <f t="shared" si="8"/>
        <v>2.5000000000000004</v>
      </c>
      <c r="AW63" s="17">
        <f t="shared" si="9"/>
        <v>0.6875</v>
      </c>
      <c r="AX63" s="17">
        <f t="shared" si="10"/>
        <v>1.25</v>
      </c>
      <c r="AY63" s="17">
        <f t="shared" si="11"/>
        <v>0.45833333333333326</v>
      </c>
      <c r="AZ63" s="17">
        <f t="shared" si="12"/>
        <v>0.45833333333333326</v>
      </c>
      <c r="BA63" s="17">
        <f t="shared" si="13"/>
        <v>3.1666666666666732E-2</v>
      </c>
      <c r="BC63" s="17">
        <f t="shared" si="14"/>
        <v>3</v>
      </c>
      <c r="BD63" s="17">
        <f t="shared" si="15"/>
        <v>2.5000000000000004</v>
      </c>
      <c r="BE63" s="17">
        <f t="shared" si="16"/>
        <v>0.64655326728513784</v>
      </c>
      <c r="BF63" s="17">
        <f t="shared" si="17"/>
        <v>1.602901597881935</v>
      </c>
      <c r="BG63" s="17">
        <f t="shared" si="18"/>
        <v>0.48208522689682587</v>
      </c>
      <c r="BH63" s="17">
        <f t="shared" si="19"/>
        <v>0.48208522689682587</v>
      </c>
      <c r="BI63" s="17">
        <f t="shared" si="20"/>
        <v>6.2643633274728517E-5</v>
      </c>
      <c r="BJ63" s="17">
        <f t="shared" si="21"/>
        <v>6.9101055470667076E-3</v>
      </c>
    </row>
    <row r="64" spans="1:62" x14ac:dyDescent="0.25">
      <c r="A64" s="84">
        <v>527</v>
      </c>
      <c r="B64" s="84">
        <v>581</v>
      </c>
      <c r="C64" s="17" t="str">
        <f>'EWG-CCP-127 (1)'!B310</f>
        <v>Cs-R0.9</v>
      </c>
      <c r="D64" s="86">
        <v>1</v>
      </c>
      <c r="E64" s="98">
        <f t="shared" si="0"/>
        <v>47.368421052631582</v>
      </c>
      <c r="F64" s="98">
        <f t="shared" si="1"/>
        <v>0</v>
      </c>
      <c r="G64" s="17">
        <v>0</v>
      </c>
      <c r="H64" s="17">
        <f>'EWG-CCP-127 (1)'!J310</f>
        <v>52.631578947368418</v>
      </c>
      <c r="I64" s="17">
        <v>0</v>
      </c>
      <c r="J64" s="17">
        <v>0</v>
      </c>
      <c r="K64" s="17">
        <v>0</v>
      </c>
      <c r="L64" s="17">
        <f>'EWG-CCP-127 (1)'!M310</f>
        <v>0</v>
      </c>
      <c r="M64" s="17">
        <v>0</v>
      </c>
      <c r="N64" s="17">
        <v>0</v>
      </c>
      <c r="O64" s="17">
        <f>'EWG-CCP-127 (1)'!L310</f>
        <v>0</v>
      </c>
      <c r="P64" s="17">
        <v>0</v>
      </c>
      <c r="Q64" s="17">
        <v>0</v>
      </c>
      <c r="R64" s="17">
        <v>0</v>
      </c>
      <c r="S64" s="17">
        <v>0</v>
      </c>
      <c r="T64" s="17">
        <v>0</v>
      </c>
      <c r="U64" s="17">
        <v>0</v>
      </c>
      <c r="V64" s="17">
        <v>0</v>
      </c>
      <c r="W64" s="17">
        <v>0</v>
      </c>
      <c r="X64" s="17">
        <f>'EWG-CCP-127 (1)'!O310</f>
        <v>47.368421052631582</v>
      </c>
      <c r="Y64" s="17">
        <v>0</v>
      </c>
      <c r="Z64" s="17">
        <v>0</v>
      </c>
      <c r="AA64" s="17">
        <v>0</v>
      </c>
      <c r="AB64" s="17">
        <v>0</v>
      </c>
      <c r="AC64" s="17">
        <v>0</v>
      </c>
      <c r="AD64" s="17">
        <f>'EWG-CCP-127 (1)'!N310</f>
        <v>0</v>
      </c>
      <c r="AE64" s="17">
        <v>0</v>
      </c>
      <c r="AF64" s="17">
        <v>0</v>
      </c>
      <c r="AG64" s="88">
        <f>'EWG-CCP-127 (1)'!I310</f>
        <v>33</v>
      </c>
      <c r="AH64" s="92" t="s">
        <v>3</v>
      </c>
      <c r="AI64" s="87" t="s">
        <v>531</v>
      </c>
      <c r="AN64" s="17">
        <f t="shared" si="2"/>
        <v>100</v>
      </c>
      <c r="AO64" s="17">
        <f t="shared" si="3"/>
        <v>0.47368421052631582</v>
      </c>
      <c r="AP64" s="17">
        <f t="shared" si="4"/>
        <v>0</v>
      </c>
      <c r="AQ64" s="17">
        <f t="shared" si="4"/>
        <v>0.52631578947368418</v>
      </c>
      <c r="AR64" s="17">
        <f t="shared" si="5"/>
        <v>0</v>
      </c>
      <c r="AS64" s="17">
        <f t="shared" si="6"/>
        <v>0.33</v>
      </c>
      <c r="AU64" s="17">
        <f t="shared" si="7"/>
        <v>0</v>
      </c>
      <c r="AV64" s="17">
        <f t="shared" si="8"/>
        <v>0.90000000000000013</v>
      </c>
      <c r="AW64" s="17">
        <f t="shared" si="9"/>
        <v>0.5</v>
      </c>
      <c r="AX64" s="17">
        <f t="shared" si="10"/>
        <v>0.5</v>
      </c>
      <c r="AY64" s="17">
        <f t="shared" si="11"/>
        <v>0.36666666666666659</v>
      </c>
      <c r="AZ64" s="17">
        <f t="shared" si="12"/>
        <v>0.36666666666666659</v>
      </c>
      <c r="BA64" s="17">
        <f t="shared" si="13"/>
        <v>3.666666666666657E-2</v>
      </c>
      <c r="BC64" s="17">
        <f t="shared" si="14"/>
        <v>0</v>
      </c>
      <c r="BD64" s="17">
        <f t="shared" si="15"/>
        <v>0.90000000000000013</v>
      </c>
      <c r="BE64" s="17">
        <f t="shared" si="16"/>
        <v>0.58982479610523098</v>
      </c>
      <c r="BF64" s="17">
        <f t="shared" si="17"/>
        <v>9.5973820789570216E-2</v>
      </c>
      <c r="BG64" s="17">
        <f t="shared" si="18"/>
        <v>0.3218160697017543</v>
      </c>
      <c r="BH64" s="17">
        <f t="shared" si="19"/>
        <v>0.3218160697017543</v>
      </c>
      <c r="BI64" s="17">
        <f t="shared" si="20"/>
        <v>6.697671512654414E-5</v>
      </c>
      <c r="BJ64" s="17">
        <f t="shared" si="21"/>
        <v>5.9094512690300287E-3</v>
      </c>
    </row>
    <row r="65" spans="1:62" x14ac:dyDescent="0.25">
      <c r="A65" s="84">
        <v>351</v>
      </c>
      <c r="B65" s="84">
        <v>373</v>
      </c>
      <c r="C65" s="58">
        <v>1</v>
      </c>
      <c r="D65" s="86">
        <v>1</v>
      </c>
      <c r="E65" s="98">
        <f t="shared" si="0"/>
        <v>50</v>
      </c>
      <c r="F65" s="98">
        <f t="shared" si="1"/>
        <v>0.5</v>
      </c>
      <c r="G65" s="17">
        <v>0</v>
      </c>
      <c r="H65" s="17">
        <f>'EWG-CCP-127 (1)'!M164</f>
        <v>25</v>
      </c>
      <c r="I65" s="17">
        <v>0</v>
      </c>
      <c r="J65" s="17">
        <v>0</v>
      </c>
      <c r="K65" s="17">
        <v>0</v>
      </c>
      <c r="L65" s="17">
        <v>0</v>
      </c>
      <c r="M65" s="17">
        <v>0</v>
      </c>
      <c r="N65" s="17">
        <v>0</v>
      </c>
      <c r="O65" s="17">
        <f>'EWG-CCP-127 (1)'!L164</f>
        <v>50</v>
      </c>
      <c r="P65" s="17">
        <v>0</v>
      </c>
      <c r="Q65" s="17">
        <f>'EWG-CCP-127 (1)'!K164</f>
        <v>25</v>
      </c>
      <c r="R65" s="17">
        <v>0</v>
      </c>
      <c r="S65" s="17">
        <v>0</v>
      </c>
      <c r="T65" s="17">
        <v>0</v>
      </c>
      <c r="U65" s="17">
        <v>0</v>
      </c>
      <c r="V65" s="17">
        <v>0</v>
      </c>
      <c r="W65" s="41">
        <v>0</v>
      </c>
      <c r="X65" s="41">
        <v>0</v>
      </c>
      <c r="Y65" s="17">
        <v>0</v>
      </c>
      <c r="Z65" s="17">
        <v>0</v>
      </c>
      <c r="AA65" s="17">
        <v>0</v>
      </c>
      <c r="AB65" s="17">
        <v>0</v>
      </c>
      <c r="AC65" s="17">
        <v>0</v>
      </c>
      <c r="AD65" s="17">
        <v>0</v>
      </c>
      <c r="AE65" s="17">
        <v>0</v>
      </c>
      <c r="AF65" s="41">
        <v>0</v>
      </c>
      <c r="AG65" s="88">
        <f>'EWG-CCP-127 (1)'!E164</f>
        <v>25</v>
      </c>
      <c r="AH65" s="41" t="s">
        <v>3</v>
      </c>
      <c r="AI65" s="87" t="s">
        <v>506</v>
      </c>
      <c r="AL65" s="87" t="s">
        <v>510</v>
      </c>
      <c r="AN65" s="17">
        <f t="shared" si="2"/>
        <v>100</v>
      </c>
      <c r="AO65" s="17">
        <f t="shared" si="3"/>
        <v>0.5</v>
      </c>
      <c r="AP65" s="17">
        <f t="shared" si="4"/>
        <v>0</v>
      </c>
      <c r="AQ65" s="17">
        <f t="shared" si="4"/>
        <v>0.25</v>
      </c>
      <c r="AR65" s="17">
        <f t="shared" si="5"/>
        <v>0.25</v>
      </c>
      <c r="AS65" s="17">
        <f t="shared" si="6"/>
        <v>0.25</v>
      </c>
      <c r="AU65" s="17">
        <f t="shared" si="7"/>
        <v>1</v>
      </c>
      <c r="AV65" s="17">
        <f t="shared" si="8"/>
        <v>2</v>
      </c>
      <c r="AW65" s="17">
        <f t="shared" si="9"/>
        <v>0.5625</v>
      </c>
      <c r="AX65" s="17">
        <f t="shared" si="10"/>
        <v>0.75</v>
      </c>
      <c r="AY65" s="17">
        <f t="shared" si="11"/>
        <v>0.25</v>
      </c>
      <c r="AZ65" s="17">
        <f t="shared" si="12"/>
        <v>0.25</v>
      </c>
      <c r="BA65" s="17">
        <f t="shared" si="13"/>
        <v>0</v>
      </c>
      <c r="BC65" s="17">
        <f t="shared" si="14"/>
        <v>1</v>
      </c>
      <c r="BD65" s="17">
        <f t="shared" si="15"/>
        <v>2</v>
      </c>
      <c r="BE65" s="17">
        <f t="shared" si="16"/>
        <v>0.60873428649853323</v>
      </c>
      <c r="BF65" s="17">
        <f t="shared" si="17"/>
        <v>0.59828307982035844</v>
      </c>
      <c r="BG65" s="17">
        <f t="shared" si="18"/>
        <v>0.25830505645362284</v>
      </c>
      <c r="BH65" s="17">
        <f t="shared" si="19"/>
        <v>0.25830505645362284</v>
      </c>
      <c r="BI65" s="17">
        <f t="shared" si="20"/>
        <v>6.8973962697862365E-5</v>
      </c>
      <c r="BJ65" s="17">
        <f t="shared" si="21"/>
        <v>2.4609124130011692E-2</v>
      </c>
    </row>
    <row r="66" spans="1:62" x14ac:dyDescent="0.25">
      <c r="A66" s="84">
        <v>83</v>
      </c>
      <c r="B66" s="84">
        <v>429</v>
      </c>
      <c r="C66" s="17" t="s">
        <v>103</v>
      </c>
      <c r="D66" s="86">
        <v>1</v>
      </c>
      <c r="E66" s="98">
        <f t="shared" ref="E66:E129" si="23">I66+L66+M66+N66+O66+V66+X66+AB66+AD66</f>
        <v>15.01</v>
      </c>
      <c r="F66" s="98">
        <f t="shared" ref="F66:F129" si="24">Q66/(H66+P66+Q66+AC66)</f>
        <v>0</v>
      </c>
      <c r="G66" s="17">
        <v>20.47</v>
      </c>
      <c r="H66" s="17">
        <v>64.52</v>
      </c>
      <c r="I66" s="17">
        <v>0</v>
      </c>
      <c r="J66" s="17">
        <v>0</v>
      </c>
      <c r="K66" s="41">
        <v>0</v>
      </c>
      <c r="L66" s="17">
        <v>0</v>
      </c>
      <c r="M66" s="17">
        <v>0</v>
      </c>
      <c r="N66" s="17">
        <v>0</v>
      </c>
      <c r="O66" s="17">
        <v>15.01</v>
      </c>
      <c r="P66" s="17">
        <v>0</v>
      </c>
      <c r="Q66" s="17">
        <v>0</v>
      </c>
      <c r="R66" s="17">
        <v>0</v>
      </c>
      <c r="S66" s="17">
        <v>0</v>
      </c>
      <c r="T66" s="17">
        <v>0</v>
      </c>
      <c r="U66" s="17">
        <v>0</v>
      </c>
      <c r="V66" s="41">
        <v>0</v>
      </c>
      <c r="W66" s="41">
        <v>0</v>
      </c>
      <c r="X66" s="41">
        <v>0</v>
      </c>
      <c r="Y66" s="17">
        <v>0</v>
      </c>
      <c r="Z66" s="17">
        <v>0</v>
      </c>
      <c r="AA66" s="17">
        <v>0</v>
      </c>
      <c r="AB66" s="41">
        <v>0</v>
      </c>
      <c r="AC66" s="17">
        <v>0</v>
      </c>
      <c r="AD66" s="17">
        <v>0</v>
      </c>
      <c r="AE66" s="41">
        <v>0</v>
      </c>
      <c r="AF66" s="41">
        <v>0</v>
      </c>
      <c r="AG66" s="88">
        <v>9.4</v>
      </c>
      <c r="AH66" s="41" t="s">
        <v>3</v>
      </c>
      <c r="AI66" s="87" t="s">
        <v>506</v>
      </c>
      <c r="AN66" s="17">
        <f t="shared" ref="AN66:AN129" si="25">SUM(G66:AF66)</f>
        <v>100</v>
      </c>
      <c r="AO66" s="17">
        <f t="shared" ref="AO66:AO129" si="26">(L66+M66+O66+X66)/100</f>
        <v>0.15010000000000001</v>
      </c>
      <c r="AP66" s="17">
        <f t="shared" ref="AP66:AQ129" si="27">G66/100</f>
        <v>0.20469999999999999</v>
      </c>
      <c r="AQ66" s="17">
        <f t="shared" si="27"/>
        <v>0.6452</v>
      </c>
      <c r="AR66" s="17">
        <f t="shared" ref="AR66:AR129" si="28">Q66/100</f>
        <v>0</v>
      </c>
      <c r="AS66" s="17">
        <f t="shared" ref="AS66:AS129" si="29">AG66/100</f>
        <v>9.4E-2</v>
      </c>
      <c r="AU66" s="17">
        <f t="shared" ref="AU66:AU129" si="30">AR66/(AQ66+AP66)</f>
        <v>0</v>
      </c>
      <c r="AV66" s="17">
        <f t="shared" ref="AV66:AV129" si="31">AO66/(AP66+AQ66)</f>
        <v>0.17660901282503824</v>
      </c>
      <c r="AW66" s="17">
        <f t="shared" ref="AW66:AW129" si="32">0.5+AU66/16</f>
        <v>0.5</v>
      </c>
      <c r="AX66" s="17">
        <f t="shared" ref="AX66:AX129" si="33">0.5+AU66/4</f>
        <v>0.5</v>
      </c>
      <c r="AY66" s="17">
        <f t="shared" ref="AY66:AY129" si="34">IF(AV66&lt;=AW66,AV66,IF(AV66&lt;=AX66,AW66,AW66-(AV66-AX66)*(8+AU66)/(12*(2+AU66))))</f>
        <v>0.17660901282503824</v>
      </c>
      <c r="AZ66" s="17">
        <f t="shared" ref="AZ66:AZ129" si="35">IF(AY66&lt;1,AY66,1)</f>
        <v>0.17660901282503824</v>
      </c>
      <c r="BA66" s="17">
        <f t="shared" ref="BA66:BA129" si="36">ABS(AZ66-AS66)</f>
        <v>8.2609012825038242E-2</v>
      </c>
      <c r="BC66" s="17">
        <f t="shared" ref="BC66:BC129" si="37">(Q66)/($BM$3*H66+$BM$4*G66+$BM$5*P66+$BM$6*K66+$BM$7*S66+$BM$8*U66+$BM$9*Y66)</f>
        <v>0</v>
      </c>
      <c r="BD66" s="17">
        <f t="shared" ref="BD66:BD129" si="38">(O66+$BM$11*M66+$BM$12*L66+$BM$13*X66+$BM$14*AD66+$BM$15*I66+$BM$16*N66+$BM$17*AB66+$BM$18*V66+$BM$19*T66+$BM$20*AA66+$BM$21*Z66+$BM$22*AF66+$BM$23*W66)/($BM$3*$H66+$BM$4*$G66+$BM$5*$P66+$BM$6*$K66+$BM$7*$S66+$BM$8*$U66+$BM$9*$Y66)</f>
        <v>0.1025273224043716</v>
      </c>
      <c r="BE66" s="17">
        <f t="shared" ref="BE66:BE129" si="39">$BM$25+BC66*$BM$26</f>
        <v>0.58982479610523098</v>
      </c>
      <c r="BF66" s="17">
        <f t="shared" ref="BF66:BF129" si="40">$BM$27+BC66*$BM$28</f>
        <v>9.5973820789570216E-2</v>
      </c>
      <c r="BG66" s="17">
        <f t="shared" ref="BG66:BG129" si="41">IF(BD66&lt;=BE66,BD66,IF(BD66&lt;=BF66,BE66,BE66-(BD66-BF66)*(8+BC66)/(12*(2+BC66))))</f>
        <v>0.1025273224043716</v>
      </c>
      <c r="BH66" s="17">
        <f t="shared" ref="BH66:BH129" si="42">IF(BG66&lt;1,IF(BG66&gt;0,BG66,0),1)</f>
        <v>0.1025273224043716</v>
      </c>
      <c r="BI66" s="17">
        <f t="shared" si="20"/>
        <v>7.2715227388097769E-5</v>
      </c>
      <c r="BJ66" s="17">
        <f t="shared" si="21"/>
        <v>9.7889486208925916E-2</v>
      </c>
    </row>
    <row r="67" spans="1:62" x14ac:dyDescent="0.25">
      <c r="A67" s="84">
        <v>669</v>
      </c>
      <c r="B67" s="84">
        <v>366</v>
      </c>
      <c r="C67" s="17" t="s">
        <v>497</v>
      </c>
      <c r="D67" s="86">
        <v>1</v>
      </c>
      <c r="E67" s="98">
        <f t="shared" si="23"/>
        <v>25</v>
      </c>
      <c r="F67" s="98">
        <f t="shared" si="24"/>
        <v>0.7142857142857143</v>
      </c>
      <c r="G67" s="17">
        <v>5</v>
      </c>
      <c r="H67" s="17">
        <v>20</v>
      </c>
      <c r="I67" s="17">
        <v>0</v>
      </c>
      <c r="J67" s="17">
        <v>0</v>
      </c>
      <c r="K67" s="17">
        <v>0</v>
      </c>
      <c r="L67" s="17">
        <v>0</v>
      </c>
      <c r="M67" s="17">
        <v>0</v>
      </c>
      <c r="N67" s="17">
        <v>0</v>
      </c>
      <c r="O67" s="17">
        <v>25</v>
      </c>
      <c r="P67" s="17">
        <v>0</v>
      </c>
      <c r="Q67" s="17">
        <v>50</v>
      </c>
      <c r="R67" s="17">
        <v>0</v>
      </c>
      <c r="S67" s="17">
        <v>0</v>
      </c>
      <c r="T67" s="17">
        <v>0</v>
      </c>
      <c r="U67" s="17">
        <v>0</v>
      </c>
      <c r="V67" s="17">
        <v>0</v>
      </c>
      <c r="W67" s="17">
        <v>0</v>
      </c>
      <c r="X67" s="17">
        <v>0</v>
      </c>
      <c r="Y67" s="17">
        <v>0</v>
      </c>
      <c r="Z67" s="17">
        <v>0</v>
      </c>
      <c r="AA67" s="17">
        <v>0</v>
      </c>
      <c r="AB67" s="17">
        <v>0</v>
      </c>
      <c r="AC67" s="17">
        <v>0</v>
      </c>
      <c r="AD67" s="17">
        <v>0</v>
      </c>
      <c r="AE67" s="17">
        <v>0</v>
      </c>
      <c r="AF67" s="17">
        <v>0</v>
      </c>
      <c r="AG67" s="88">
        <v>62.2</v>
      </c>
      <c r="AH67" s="17" t="s">
        <v>3</v>
      </c>
      <c r="AI67" s="87" t="s">
        <v>506</v>
      </c>
      <c r="AN67" s="17">
        <f t="shared" si="25"/>
        <v>100</v>
      </c>
      <c r="AO67" s="17">
        <f t="shared" si="26"/>
        <v>0.25</v>
      </c>
      <c r="AP67" s="17">
        <f t="shared" si="27"/>
        <v>0.05</v>
      </c>
      <c r="AQ67" s="17">
        <f t="shared" si="27"/>
        <v>0.2</v>
      </c>
      <c r="AR67" s="17">
        <f t="shared" si="28"/>
        <v>0.5</v>
      </c>
      <c r="AS67" s="17">
        <f t="shared" si="29"/>
        <v>0.622</v>
      </c>
      <c r="AU67" s="17">
        <f t="shared" si="30"/>
        <v>2</v>
      </c>
      <c r="AV67" s="17">
        <f t="shared" si="31"/>
        <v>1</v>
      </c>
      <c r="AW67" s="17">
        <f t="shared" si="32"/>
        <v>0.625</v>
      </c>
      <c r="AX67" s="17">
        <f t="shared" si="33"/>
        <v>1</v>
      </c>
      <c r="AY67" s="17">
        <f t="shared" si="34"/>
        <v>0.625</v>
      </c>
      <c r="AZ67" s="17">
        <f t="shared" si="35"/>
        <v>0.625</v>
      </c>
      <c r="BA67" s="17">
        <f t="shared" si="36"/>
        <v>3.0000000000000027E-3</v>
      </c>
      <c r="BC67" s="17">
        <f t="shared" si="37"/>
        <v>1.25</v>
      </c>
      <c r="BD67" s="17">
        <f t="shared" si="38"/>
        <v>0.625</v>
      </c>
      <c r="BE67" s="17">
        <f t="shared" si="39"/>
        <v>0.61346165909685879</v>
      </c>
      <c r="BF67" s="17">
        <f t="shared" si="40"/>
        <v>0.72386039457805551</v>
      </c>
      <c r="BG67" s="17">
        <f t="shared" si="41"/>
        <v>0.61346165909685879</v>
      </c>
      <c r="BH67" s="17">
        <f t="shared" si="42"/>
        <v>0.61346165909685879</v>
      </c>
      <c r="BI67" s="17">
        <f t="shared" ref="BI67:BI130" si="43">(BH67-AS67)^2</f>
        <v>7.2903265378254192E-5</v>
      </c>
      <c r="BJ67" s="17">
        <f t="shared" ref="BJ67:BJ130" si="44">(AS67-AVERAGE($AS$2:$AS$647))^2</f>
        <v>4.6279645326446968E-2</v>
      </c>
    </row>
    <row r="68" spans="1:62" x14ac:dyDescent="0.25">
      <c r="A68" s="84">
        <v>91</v>
      </c>
      <c r="B68" s="84">
        <v>56</v>
      </c>
      <c r="C68" s="17" t="s">
        <v>112</v>
      </c>
      <c r="D68" s="86">
        <v>1</v>
      </c>
      <c r="E68" s="98">
        <f t="shared" si="23"/>
        <v>20</v>
      </c>
      <c r="F68" s="98">
        <f t="shared" si="24"/>
        <v>0.90277777777777779</v>
      </c>
      <c r="G68" s="17">
        <v>8</v>
      </c>
      <c r="H68" s="17">
        <v>7</v>
      </c>
      <c r="I68" s="17">
        <v>5</v>
      </c>
      <c r="J68" s="17">
        <v>0</v>
      </c>
      <c r="K68" s="41">
        <v>0</v>
      </c>
      <c r="L68" s="17">
        <v>0</v>
      </c>
      <c r="M68" s="17">
        <v>0</v>
      </c>
      <c r="N68" s="17">
        <v>0</v>
      </c>
      <c r="O68" s="17">
        <v>15</v>
      </c>
      <c r="P68" s="17">
        <v>0</v>
      </c>
      <c r="Q68" s="17">
        <v>65</v>
      </c>
      <c r="R68" s="17">
        <v>0</v>
      </c>
      <c r="S68" s="17">
        <v>0</v>
      </c>
      <c r="T68" s="17">
        <v>0</v>
      </c>
      <c r="U68" s="17">
        <v>0</v>
      </c>
      <c r="V68" s="41">
        <v>0</v>
      </c>
      <c r="W68" s="41">
        <v>0</v>
      </c>
      <c r="X68" s="41">
        <v>0</v>
      </c>
      <c r="Y68" s="17">
        <v>0</v>
      </c>
      <c r="Z68" s="17">
        <v>0</v>
      </c>
      <c r="AA68" s="17">
        <v>0</v>
      </c>
      <c r="AB68" s="41">
        <v>0</v>
      </c>
      <c r="AC68" s="17">
        <v>0</v>
      </c>
      <c r="AD68" s="17">
        <v>0</v>
      </c>
      <c r="AE68" s="41">
        <v>0</v>
      </c>
      <c r="AF68" s="41">
        <v>0</v>
      </c>
      <c r="AG68" s="88">
        <v>44</v>
      </c>
      <c r="AH68" s="91" t="s">
        <v>3</v>
      </c>
      <c r="AI68" s="87" t="s">
        <v>504</v>
      </c>
      <c r="AN68" s="17">
        <f t="shared" si="25"/>
        <v>100</v>
      </c>
      <c r="AO68" s="17">
        <f t="shared" si="26"/>
        <v>0.15</v>
      </c>
      <c r="AP68" s="17">
        <f t="shared" si="27"/>
        <v>0.08</v>
      </c>
      <c r="AQ68" s="17">
        <f t="shared" si="27"/>
        <v>7.0000000000000007E-2</v>
      </c>
      <c r="AR68" s="17">
        <f t="shared" si="28"/>
        <v>0.65</v>
      </c>
      <c r="AS68" s="17">
        <f t="shared" si="29"/>
        <v>0.44</v>
      </c>
      <c r="AU68" s="17">
        <f t="shared" si="30"/>
        <v>4.333333333333333</v>
      </c>
      <c r="AV68" s="17">
        <f t="shared" si="31"/>
        <v>0.99999999999999978</v>
      </c>
      <c r="AW68" s="17">
        <f t="shared" si="32"/>
        <v>0.77083333333333326</v>
      </c>
      <c r="AX68" s="17">
        <f t="shared" si="33"/>
        <v>1.5833333333333333</v>
      </c>
      <c r="AY68" s="17">
        <f t="shared" si="34"/>
        <v>0.77083333333333326</v>
      </c>
      <c r="AZ68" s="17">
        <f t="shared" si="35"/>
        <v>0.77083333333333326</v>
      </c>
      <c r="BA68" s="17">
        <f t="shared" si="36"/>
        <v>0.33083333333333326</v>
      </c>
      <c r="BC68" s="17">
        <f t="shared" si="37"/>
        <v>1.6666666666666667</v>
      </c>
      <c r="BD68" s="17">
        <f t="shared" si="38"/>
        <v>0.44871794871794873</v>
      </c>
      <c r="BE68" s="17">
        <f t="shared" si="39"/>
        <v>0.62134061342740143</v>
      </c>
      <c r="BF68" s="17">
        <f t="shared" si="40"/>
        <v>0.93315591917421736</v>
      </c>
      <c r="BG68" s="17">
        <f t="shared" si="41"/>
        <v>0.44871794871794873</v>
      </c>
      <c r="BH68" s="17">
        <f t="shared" si="42"/>
        <v>0.44871794871794873</v>
      </c>
      <c r="BI68" s="17">
        <f t="shared" si="43"/>
        <v>7.6002629848783923E-5</v>
      </c>
      <c r="BJ68" s="17">
        <f t="shared" si="44"/>
        <v>1.0974010851802474E-3</v>
      </c>
    </row>
    <row r="69" spans="1:62" x14ac:dyDescent="0.25">
      <c r="A69" s="84">
        <v>314</v>
      </c>
      <c r="B69" s="84">
        <v>201</v>
      </c>
      <c r="D69" s="86">
        <v>1</v>
      </c>
      <c r="E69" s="98">
        <f t="shared" si="23"/>
        <v>8.6549440511532314</v>
      </c>
      <c r="F69" s="98">
        <f t="shared" si="24"/>
        <v>0.75</v>
      </c>
      <c r="G69" s="17">
        <v>0</v>
      </c>
      <c r="H69" s="17">
        <f>'EWG-CCP-127 (1)'!M132</f>
        <v>22.836263987211694</v>
      </c>
      <c r="I69" s="17">
        <v>0</v>
      </c>
      <c r="J69" s="17">
        <v>0</v>
      </c>
      <c r="K69" s="17">
        <v>0</v>
      </c>
      <c r="L69" s="17">
        <v>0</v>
      </c>
      <c r="M69" s="17">
        <v>0</v>
      </c>
      <c r="N69" s="17">
        <v>0</v>
      </c>
      <c r="O69" s="17">
        <f>'EWG-CCP-127 (1)'!L132</f>
        <v>8.6549440511532314</v>
      </c>
      <c r="P69" s="17">
        <v>0</v>
      </c>
      <c r="Q69" s="17">
        <f>'EWG-CCP-127 (1)'!K132</f>
        <v>68.508791961635083</v>
      </c>
      <c r="R69" s="17">
        <v>0</v>
      </c>
      <c r="S69" s="17">
        <v>0</v>
      </c>
      <c r="T69" s="17">
        <v>0</v>
      </c>
      <c r="U69" s="17">
        <v>0</v>
      </c>
      <c r="V69" s="17">
        <v>0</v>
      </c>
      <c r="W69" s="41">
        <v>0</v>
      </c>
      <c r="X69" s="41">
        <v>0</v>
      </c>
      <c r="Y69" s="17">
        <v>0</v>
      </c>
      <c r="Z69" s="17">
        <v>0</v>
      </c>
      <c r="AA69" s="17">
        <v>0</v>
      </c>
      <c r="AB69" s="17">
        <v>0</v>
      </c>
      <c r="AC69" s="17">
        <v>0</v>
      </c>
      <c r="AD69" s="17">
        <v>0</v>
      </c>
      <c r="AE69" s="17">
        <v>0</v>
      </c>
      <c r="AF69" s="41">
        <v>0</v>
      </c>
      <c r="AG69" s="88">
        <f>'EWG-CCP-127 (1)'!E132</f>
        <v>37</v>
      </c>
      <c r="AH69" s="91" t="s">
        <v>3</v>
      </c>
      <c r="AI69" s="87" t="s">
        <v>504</v>
      </c>
      <c r="AN69" s="17">
        <f t="shared" si="25"/>
        <v>100</v>
      </c>
      <c r="AO69" s="17">
        <f t="shared" si="26"/>
        <v>8.6549440511532308E-2</v>
      </c>
      <c r="AP69" s="17">
        <f t="shared" si="27"/>
        <v>0</v>
      </c>
      <c r="AQ69" s="17">
        <f t="shared" si="27"/>
        <v>0.22836263987211694</v>
      </c>
      <c r="AR69" s="17">
        <f t="shared" si="28"/>
        <v>0.68508791961635085</v>
      </c>
      <c r="AS69" s="17">
        <f t="shared" si="29"/>
        <v>0.37</v>
      </c>
      <c r="AU69" s="17">
        <f t="shared" si="30"/>
        <v>3</v>
      </c>
      <c r="AV69" s="17">
        <f t="shared" si="31"/>
        <v>0.37899999999999995</v>
      </c>
      <c r="AW69" s="17">
        <f t="shared" si="32"/>
        <v>0.6875</v>
      </c>
      <c r="AX69" s="17">
        <f t="shared" si="33"/>
        <v>1.25</v>
      </c>
      <c r="AY69" s="17">
        <f t="shared" si="34"/>
        <v>0.37899999999999995</v>
      </c>
      <c r="AZ69" s="17">
        <f t="shared" si="35"/>
        <v>0.37899999999999995</v>
      </c>
      <c r="BA69" s="17">
        <f t="shared" si="36"/>
        <v>8.9999999999999525E-3</v>
      </c>
      <c r="BC69" s="17">
        <f t="shared" si="37"/>
        <v>3</v>
      </c>
      <c r="BD69" s="17">
        <f t="shared" si="38"/>
        <v>0.37899999999999995</v>
      </c>
      <c r="BE69" s="17">
        <f t="shared" si="39"/>
        <v>0.64655326728513784</v>
      </c>
      <c r="BF69" s="17">
        <f t="shared" si="40"/>
        <v>1.602901597881935</v>
      </c>
      <c r="BG69" s="17">
        <f t="shared" si="41"/>
        <v>0.37899999999999995</v>
      </c>
      <c r="BH69" s="17">
        <f t="shared" si="42"/>
        <v>0.37899999999999995</v>
      </c>
      <c r="BI69" s="17">
        <f t="shared" si="43"/>
        <v>8.099999999999915E-5</v>
      </c>
      <c r="BJ69" s="17">
        <f t="shared" si="44"/>
        <v>1.3596148385392011E-3</v>
      </c>
    </row>
    <row r="70" spans="1:62" x14ac:dyDescent="0.25">
      <c r="A70" s="84">
        <v>216</v>
      </c>
      <c r="B70" s="84">
        <v>136</v>
      </c>
      <c r="C70" s="17">
        <v>44</v>
      </c>
      <c r="D70" s="86">
        <v>1</v>
      </c>
      <c r="E70" s="98">
        <f t="shared" si="23"/>
        <v>30.8</v>
      </c>
      <c r="F70" s="98">
        <f t="shared" si="24"/>
        <v>0.66763005780346818</v>
      </c>
      <c r="G70" s="17">
        <v>0</v>
      </c>
      <c r="H70" s="17">
        <v>23</v>
      </c>
      <c r="I70" s="17">
        <v>0</v>
      </c>
      <c r="J70" s="17">
        <v>0</v>
      </c>
      <c r="K70" s="17">
        <v>0</v>
      </c>
      <c r="L70" s="17">
        <v>0</v>
      </c>
      <c r="M70" s="17">
        <v>0</v>
      </c>
      <c r="N70" s="17">
        <v>0</v>
      </c>
      <c r="O70" s="17">
        <v>30.8</v>
      </c>
      <c r="P70" s="17">
        <v>0</v>
      </c>
      <c r="Q70" s="17">
        <v>46.2</v>
      </c>
      <c r="R70" s="17">
        <v>0</v>
      </c>
      <c r="S70" s="17">
        <v>0</v>
      </c>
      <c r="T70" s="17">
        <v>0</v>
      </c>
      <c r="U70" s="17">
        <v>0</v>
      </c>
      <c r="V70" s="17">
        <v>0</v>
      </c>
      <c r="W70" s="41">
        <v>0</v>
      </c>
      <c r="X70" s="41">
        <v>0</v>
      </c>
      <c r="Y70" s="17">
        <v>0</v>
      </c>
      <c r="Z70" s="17">
        <v>0</v>
      </c>
      <c r="AA70" s="17">
        <v>0</v>
      </c>
      <c r="AB70" s="17">
        <v>0</v>
      </c>
      <c r="AC70" s="17">
        <v>0</v>
      </c>
      <c r="AD70" s="17">
        <v>0</v>
      </c>
      <c r="AE70" s="17">
        <v>0</v>
      </c>
      <c r="AF70" s="41">
        <v>0</v>
      </c>
      <c r="AG70" s="88">
        <v>57</v>
      </c>
      <c r="AH70" s="91" t="s">
        <v>3</v>
      </c>
      <c r="AI70" s="87" t="s">
        <v>504</v>
      </c>
      <c r="AN70" s="17">
        <f t="shared" si="25"/>
        <v>100</v>
      </c>
      <c r="AO70" s="17">
        <f t="shared" si="26"/>
        <v>0.308</v>
      </c>
      <c r="AP70" s="17">
        <f t="shared" si="27"/>
        <v>0</v>
      </c>
      <c r="AQ70" s="17">
        <f t="shared" si="27"/>
        <v>0.23</v>
      </c>
      <c r="AR70" s="17">
        <f t="shared" si="28"/>
        <v>0.46200000000000002</v>
      </c>
      <c r="AS70" s="17">
        <f t="shared" si="29"/>
        <v>0.56999999999999995</v>
      </c>
      <c r="AU70" s="17">
        <f t="shared" si="30"/>
        <v>2.008695652173913</v>
      </c>
      <c r="AV70" s="17">
        <f t="shared" si="31"/>
        <v>1.3391304347826085</v>
      </c>
      <c r="AW70" s="17">
        <f t="shared" si="32"/>
        <v>0.62554347826086953</v>
      </c>
      <c r="AX70" s="17">
        <f t="shared" si="33"/>
        <v>1.0021739130434781</v>
      </c>
      <c r="AY70" s="17">
        <f t="shared" si="34"/>
        <v>0.55543556854978149</v>
      </c>
      <c r="AZ70" s="17">
        <f t="shared" si="35"/>
        <v>0.55543556854978149</v>
      </c>
      <c r="BA70" s="17">
        <f t="shared" si="36"/>
        <v>1.4564431450218462E-2</v>
      </c>
      <c r="BC70" s="17">
        <f t="shared" si="37"/>
        <v>2.008695652173913</v>
      </c>
      <c r="BD70" s="17">
        <f t="shared" si="38"/>
        <v>1.3391304347826087</v>
      </c>
      <c r="BE70" s="17">
        <f t="shared" si="39"/>
        <v>0.62780820724308162</v>
      </c>
      <c r="BF70" s="17">
        <f t="shared" si="40"/>
        <v>1.1049602454514145</v>
      </c>
      <c r="BG70" s="17">
        <f t="shared" si="41"/>
        <v>0.57908624630305905</v>
      </c>
      <c r="BH70" s="17">
        <f t="shared" si="42"/>
        <v>0.57908624630305905</v>
      </c>
      <c r="BI70" s="17">
        <f t="shared" si="43"/>
        <v>8.2559871879855118E-5</v>
      </c>
      <c r="BJ70" s="17">
        <f t="shared" si="44"/>
        <v>2.6610432686085032E-2</v>
      </c>
    </row>
    <row r="71" spans="1:62" x14ac:dyDescent="0.25">
      <c r="A71" s="84">
        <v>246</v>
      </c>
      <c r="B71" s="84">
        <v>505</v>
      </c>
      <c r="C71" s="17">
        <f>'EWG-CCP-127 (1)'!B61</f>
        <v>6</v>
      </c>
      <c r="D71" s="86">
        <v>1</v>
      </c>
      <c r="E71" s="98">
        <f t="shared" si="23"/>
        <v>31.818181818181813</v>
      </c>
      <c r="F71" s="98">
        <f t="shared" si="24"/>
        <v>0.33333333333333331</v>
      </c>
      <c r="G71" s="17">
        <v>0</v>
      </c>
      <c r="H71" s="17">
        <f>'EWG-CCP-127 (1)'!M61</f>
        <v>45.454545454545453</v>
      </c>
      <c r="I71" s="17">
        <v>0</v>
      </c>
      <c r="J71" s="17">
        <v>0</v>
      </c>
      <c r="K71" s="17">
        <v>0</v>
      </c>
      <c r="L71" s="17">
        <v>0</v>
      </c>
      <c r="M71" s="17">
        <v>0</v>
      </c>
      <c r="N71" s="17">
        <v>0</v>
      </c>
      <c r="O71" s="17">
        <f>'EWG-CCP-127 (1)'!L61</f>
        <v>31.818181818181813</v>
      </c>
      <c r="P71" s="17">
        <v>0</v>
      </c>
      <c r="Q71" s="17">
        <f>'EWG-CCP-127 (1)'!K61</f>
        <v>22.727272727272727</v>
      </c>
      <c r="R71" s="17">
        <v>0</v>
      </c>
      <c r="S71" s="17">
        <v>0</v>
      </c>
      <c r="T71" s="17">
        <v>0</v>
      </c>
      <c r="U71" s="17">
        <v>0</v>
      </c>
      <c r="V71" s="17">
        <v>0</v>
      </c>
      <c r="W71" s="41">
        <v>0</v>
      </c>
      <c r="X71" s="41">
        <v>0</v>
      </c>
      <c r="Y71" s="17">
        <v>0</v>
      </c>
      <c r="Z71" s="17">
        <v>0</v>
      </c>
      <c r="AA71" s="17">
        <v>0</v>
      </c>
      <c r="AB71" s="17">
        <v>0</v>
      </c>
      <c r="AC71" s="17">
        <v>0</v>
      </c>
      <c r="AD71" s="17">
        <v>0</v>
      </c>
      <c r="AE71" s="17">
        <v>0</v>
      </c>
      <c r="AF71" s="41">
        <v>0</v>
      </c>
      <c r="AG71" s="88">
        <f>'EWG-CCP-127 (1)'!E61</f>
        <v>49</v>
      </c>
      <c r="AH71" s="41" t="s">
        <v>3</v>
      </c>
      <c r="AI71" s="87" t="s">
        <v>506</v>
      </c>
      <c r="AN71" s="17">
        <f t="shared" si="25"/>
        <v>100</v>
      </c>
      <c r="AO71" s="17">
        <f t="shared" si="26"/>
        <v>0.31818181818181812</v>
      </c>
      <c r="AP71" s="17">
        <f t="shared" si="27"/>
        <v>0</v>
      </c>
      <c r="AQ71" s="17">
        <f t="shared" si="27"/>
        <v>0.45454545454545453</v>
      </c>
      <c r="AR71" s="17">
        <f t="shared" si="28"/>
        <v>0.22727272727272727</v>
      </c>
      <c r="AS71" s="17">
        <f t="shared" si="29"/>
        <v>0.49</v>
      </c>
      <c r="AU71" s="17">
        <f t="shared" si="30"/>
        <v>0.5</v>
      </c>
      <c r="AV71" s="17">
        <f t="shared" si="31"/>
        <v>0.69999999999999984</v>
      </c>
      <c r="AW71" s="17">
        <f t="shared" si="32"/>
        <v>0.53125</v>
      </c>
      <c r="AX71" s="17">
        <f t="shared" si="33"/>
        <v>0.625</v>
      </c>
      <c r="AY71" s="17">
        <f t="shared" si="34"/>
        <v>0.51</v>
      </c>
      <c r="AZ71" s="17">
        <f t="shared" si="35"/>
        <v>0.51</v>
      </c>
      <c r="BA71" s="17">
        <f t="shared" si="36"/>
        <v>2.0000000000000018E-2</v>
      </c>
      <c r="BC71" s="17">
        <f t="shared" si="37"/>
        <v>0.5</v>
      </c>
      <c r="BD71" s="17">
        <f t="shared" si="38"/>
        <v>0.7</v>
      </c>
      <c r="BE71" s="17">
        <f t="shared" si="39"/>
        <v>0.5992795413018821</v>
      </c>
      <c r="BF71" s="17">
        <f t="shared" si="40"/>
        <v>0.34712845030496436</v>
      </c>
      <c r="BG71" s="17">
        <f t="shared" si="41"/>
        <v>0.49929926888828868</v>
      </c>
      <c r="BH71" s="17">
        <f t="shared" si="42"/>
        <v>0.49929926888828868</v>
      </c>
      <c r="BI71" s="17">
        <f t="shared" si="43"/>
        <v>8.6476401856694002E-5</v>
      </c>
      <c r="BJ71" s="17">
        <f t="shared" si="44"/>
        <v>6.9101055470667076E-3</v>
      </c>
    </row>
    <row r="72" spans="1:62" x14ac:dyDescent="0.25">
      <c r="A72" s="84">
        <v>542</v>
      </c>
      <c r="B72" s="84">
        <v>588</v>
      </c>
      <c r="C72" s="17" t="s">
        <v>384</v>
      </c>
      <c r="D72" s="86">
        <v>1</v>
      </c>
      <c r="E72" s="98">
        <f t="shared" si="23"/>
        <v>0</v>
      </c>
      <c r="F72" s="98">
        <f t="shared" si="24"/>
        <v>0</v>
      </c>
      <c r="G72" s="17">
        <v>16</v>
      </c>
      <c r="H72" s="17">
        <v>36</v>
      </c>
      <c r="I72" s="17">
        <v>0</v>
      </c>
      <c r="J72" s="17">
        <v>0</v>
      </c>
      <c r="K72" s="17">
        <v>0</v>
      </c>
      <c r="L72" s="17">
        <f>'EWG-CCP-127 (1)'!M326</f>
        <v>0</v>
      </c>
      <c r="M72" s="17">
        <v>0</v>
      </c>
      <c r="N72" s="17">
        <v>0</v>
      </c>
      <c r="O72" s="17">
        <v>0</v>
      </c>
      <c r="P72" s="17">
        <v>0</v>
      </c>
      <c r="Q72" s="17">
        <v>0</v>
      </c>
      <c r="R72" s="17">
        <v>0</v>
      </c>
      <c r="S72" s="17">
        <v>0</v>
      </c>
      <c r="T72" s="17">
        <v>0</v>
      </c>
      <c r="U72" s="17">
        <v>0</v>
      </c>
      <c r="V72" s="17">
        <v>0</v>
      </c>
      <c r="W72" s="17">
        <v>0</v>
      </c>
      <c r="X72" s="17">
        <v>0</v>
      </c>
      <c r="Y72" s="17">
        <v>0</v>
      </c>
      <c r="Z72" s="17">
        <v>47</v>
      </c>
      <c r="AA72" s="17">
        <v>0</v>
      </c>
      <c r="AB72" s="17">
        <v>0</v>
      </c>
      <c r="AC72" s="17">
        <v>0</v>
      </c>
      <c r="AD72" s="17">
        <v>0</v>
      </c>
      <c r="AE72" s="17">
        <v>0</v>
      </c>
      <c r="AF72" s="17">
        <v>0</v>
      </c>
      <c r="AG72" s="88">
        <v>16.600000000000001</v>
      </c>
      <c r="AH72" s="92" t="s">
        <v>3</v>
      </c>
      <c r="AI72" s="87" t="s">
        <v>504</v>
      </c>
      <c r="AN72" s="17">
        <f t="shared" si="25"/>
        <v>99</v>
      </c>
      <c r="AO72" s="17">
        <f t="shared" si="26"/>
        <v>0</v>
      </c>
      <c r="AP72" s="17">
        <f t="shared" si="27"/>
        <v>0.16</v>
      </c>
      <c r="AQ72" s="17">
        <f t="shared" si="27"/>
        <v>0.36</v>
      </c>
      <c r="AR72" s="17">
        <f t="shared" si="28"/>
        <v>0</v>
      </c>
      <c r="AS72" s="17">
        <f t="shared" si="29"/>
        <v>0.16600000000000001</v>
      </c>
      <c r="AU72" s="17">
        <f t="shared" si="30"/>
        <v>0</v>
      </c>
      <c r="AV72" s="17">
        <f t="shared" si="31"/>
        <v>0</v>
      </c>
      <c r="AW72" s="17">
        <f t="shared" si="32"/>
        <v>0.5</v>
      </c>
      <c r="AX72" s="17">
        <f t="shared" si="33"/>
        <v>0.5</v>
      </c>
      <c r="AY72" s="17">
        <f t="shared" si="34"/>
        <v>0</v>
      </c>
      <c r="AZ72" s="17">
        <f t="shared" si="35"/>
        <v>0</v>
      </c>
      <c r="BA72" s="17">
        <f t="shared" si="36"/>
        <v>0.16600000000000001</v>
      </c>
      <c r="BC72" s="17">
        <f t="shared" si="37"/>
        <v>0</v>
      </c>
      <c r="BD72" s="17">
        <f t="shared" si="38"/>
        <v>0.15666666666666665</v>
      </c>
      <c r="BE72" s="17">
        <f t="shared" si="39"/>
        <v>0.58982479610523098</v>
      </c>
      <c r="BF72" s="17">
        <f t="shared" si="40"/>
        <v>9.5973820789570216E-2</v>
      </c>
      <c r="BG72" s="17">
        <f t="shared" si="41"/>
        <v>0.15666666666666665</v>
      </c>
      <c r="BH72" s="17">
        <f t="shared" si="42"/>
        <v>0.15666666666666665</v>
      </c>
      <c r="BI72" s="17">
        <f t="shared" si="43"/>
        <v>8.7111111111111617E-5</v>
      </c>
      <c r="BJ72" s="17">
        <f t="shared" si="44"/>
        <v>5.801978063404243E-2</v>
      </c>
    </row>
    <row r="73" spans="1:62" x14ac:dyDescent="0.25">
      <c r="A73" s="84">
        <v>656</v>
      </c>
      <c r="B73" s="84">
        <v>666</v>
      </c>
      <c r="D73" s="86">
        <v>1</v>
      </c>
      <c r="E73" s="98">
        <f t="shared" si="23"/>
        <v>24.28487060284386</v>
      </c>
      <c r="F73" s="98">
        <f t="shared" si="24"/>
        <v>0</v>
      </c>
      <c r="G73" s="17">
        <v>0</v>
      </c>
      <c r="H73" s="17">
        <f>'EWG-CCP-127 (1)'!H384</f>
        <v>75.715129397156133</v>
      </c>
      <c r="I73" s="17">
        <v>0</v>
      </c>
      <c r="J73" s="17">
        <v>0</v>
      </c>
      <c r="K73" s="17">
        <v>0</v>
      </c>
      <c r="L73" s="17">
        <v>0</v>
      </c>
      <c r="M73" s="17">
        <v>0</v>
      </c>
      <c r="N73" s="17">
        <v>0</v>
      </c>
      <c r="O73" s="17">
        <v>0</v>
      </c>
      <c r="P73" s="17">
        <v>0</v>
      </c>
      <c r="Q73" s="17">
        <v>0</v>
      </c>
      <c r="R73" s="17">
        <v>0</v>
      </c>
      <c r="S73" s="17">
        <v>0</v>
      </c>
      <c r="T73" s="17">
        <v>0</v>
      </c>
      <c r="U73" s="17">
        <v>0</v>
      </c>
      <c r="V73" s="17">
        <v>0</v>
      </c>
      <c r="W73" s="17">
        <v>0</v>
      </c>
      <c r="X73" s="17">
        <f>'EWG-CCP-127 (1)'!I384</f>
        <v>24.28487060284386</v>
      </c>
      <c r="Y73" s="17">
        <v>0</v>
      </c>
      <c r="Z73" s="17">
        <v>0</v>
      </c>
      <c r="AA73" s="17">
        <v>0</v>
      </c>
      <c r="AB73" s="17">
        <v>0</v>
      </c>
      <c r="AC73" s="17">
        <v>0</v>
      </c>
      <c r="AD73" s="17">
        <v>0</v>
      </c>
      <c r="AE73" s="17">
        <v>0</v>
      </c>
      <c r="AF73" s="17">
        <v>0</v>
      </c>
      <c r="AG73" s="88">
        <f>'EWG-CCP-127 (1)'!E384</f>
        <v>33.012</v>
      </c>
      <c r="AH73" s="95" t="s">
        <v>3</v>
      </c>
      <c r="AI73" s="87" t="s">
        <v>556</v>
      </c>
      <c r="AN73" s="17">
        <f t="shared" si="25"/>
        <v>100</v>
      </c>
      <c r="AO73" s="17">
        <f t="shared" si="26"/>
        <v>0.24284870602843861</v>
      </c>
      <c r="AP73" s="17">
        <f t="shared" si="27"/>
        <v>0</v>
      </c>
      <c r="AQ73" s="17">
        <f t="shared" si="27"/>
        <v>0.75715129397156133</v>
      </c>
      <c r="AR73" s="17">
        <f t="shared" si="28"/>
        <v>0</v>
      </c>
      <c r="AS73" s="17">
        <f t="shared" si="29"/>
        <v>0.33012000000000002</v>
      </c>
      <c r="AU73" s="17">
        <f t="shared" si="30"/>
        <v>0</v>
      </c>
      <c r="AV73" s="17">
        <f t="shared" si="31"/>
        <v>0.32074000000000003</v>
      </c>
      <c r="AW73" s="17">
        <f t="shared" si="32"/>
        <v>0.5</v>
      </c>
      <c r="AX73" s="17">
        <f t="shared" si="33"/>
        <v>0.5</v>
      </c>
      <c r="AY73" s="17">
        <f t="shared" si="34"/>
        <v>0.32074000000000003</v>
      </c>
      <c r="AZ73" s="17">
        <f t="shared" si="35"/>
        <v>0.32074000000000003</v>
      </c>
      <c r="BA73" s="17">
        <f t="shared" si="36"/>
        <v>9.3799999999999994E-3</v>
      </c>
      <c r="BC73" s="17">
        <f t="shared" si="37"/>
        <v>0</v>
      </c>
      <c r="BD73" s="17">
        <f t="shared" si="38"/>
        <v>0.32074000000000003</v>
      </c>
      <c r="BE73" s="17">
        <f t="shared" si="39"/>
        <v>0.58982479610523098</v>
      </c>
      <c r="BF73" s="17">
        <f t="shared" si="40"/>
        <v>9.5973820789570216E-2</v>
      </c>
      <c r="BG73" s="17">
        <f t="shared" si="41"/>
        <v>0.32074000000000003</v>
      </c>
      <c r="BH73" s="17">
        <f t="shared" si="42"/>
        <v>0.32074000000000003</v>
      </c>
      <c r="BI73" s="17">
        <f t="shared" si="43"/>
        <v>8.7984399999999991E-5</v>
      </c>
      <c r="BJ73" s="17">
        <f t="shared" si="44"/>
        <v>5.8910161597385546E-3</v>
      </c>
    </row>
    <row r="74" spans="1:62" x14ac:dyDescent="0.25">
      <c r="A74" s="84">
        <v>364</v>
      </c>
      <c r="B74" s="84">
        <v>240</v>
      </c>
      <c r="C74" s="58">
        <v>14</v>
      </c>
      <c r="D74" s="86">
        <v>1</v>
      </c>
      <c r="E74" s="98">
        <f t="shared" si="23"/>
        <v>42.857142857142854</v>
      </c>
      <c r="F74" s="98">
        <f t="shared" si="24"/>
        <v>0.75</v>
      </c>
      <c r="G74" s="17">
        <v>0</v>
      </c>
      <c r="H74" s="17">
        <f>'EWG-CCP-127 (1)'!M177</f>
        <v>14.285714285714285</v>
      </c>
      <c r="I74" s="17">
        <v>0</v>
      </c>
      <c r="J74" s="17">
        <v>0</v>
      </c>
      <c r="K74" s="17">
        <v>0</v>
      </c>
      <c r="L74" s="17">
        <v>0</v>
      </c>
      <c r="M74" s="17">
        <v>0</v>
      </c>
      <c r="N74" s="17">
        <v>0</v>
      </c>
      <c r="O74" s="17">
        <f>'EWG-CCP-127 (1)'!L177</f>
        <v>42.857142857142854</v>
      </c>
      <c r="P74" s="17">
        <v>0</v>
      </c>
      <c r="Q74" s="17">
        <f>'EWG-CCP-127 (1)'!K177</f>
        <v>42.857142857142854</v>
      </c>
      <c r="R74" s="17">
        <v>0</v>
      </c>
      <c r="S74" s="17">
        <v>0</v>
      </c>
      <c r="T74" s="17">
        <v>0</v>
      </c>
      <c r="U74" s="17">
        <v>0</v>
      </c>
      <c r="V74" s="17">
        <v>0</v>
      </c>
      <c r="W74" s="41">
        <v>0</v>
      </c>
      <c r="X74" s="41">
        <v>0</v>
      </c>
      <c r="Y74" s="17">
        <v>0</v>
      </c>
      <c r="Z74" s="17">
        <v>0</v>
      </c>
      <c r="AA74" s="17">
        <v>0</v>
      </c>
      <c r="AB74" s="17">
        <v>0</v>
      </c>
      <c r="AC74" s="17">
        <v>0</v>
      </c>
      <c r="AD74" s="17">
        <v>0</v>
      </c>
      <c r="AE74" s="17">
        <v>0</v>
      </c>
      <c r="AF74" s="41">
        <v>0</v>
      </c>
      <c r="AG74" s="88">
        <f>'EWG-CCP-127 (1)'!E177</f>
        <v>40</v>
      </c>
      <c r="AH74" s="41" t="s">
        <v>3</v>
      </c>
      <c r="AI74" s="87" t="s">
        <v>506</v>
      </c>
      <c r="AN74" s="17">
        <f t="shared" si="25"/>
        <v>100</v>
      </c>
      <c r="AO74" s="17">
        <f t="shared" si="26"/>
        <v>0.42857142857142855</v>
      </c>
      <c r="AP74" s="17">
        <f t="shared" si="27"/>
        <v>0</v>
      </c>
      <c r="AQ74" s="17">
        <f t="shared" si="27"/>
        <v>0.14285714285714285</v>
      </c>
      <c r="AR74" s="17">
        <f t="shared" si="28"/>
        <v>0.42857142857142855</v>
      </c>
      <c r="AS74" s="17">
        <f t="shared" si="29"/>
        <v>0.4</v>
      </c>
      <c r="AU74" s="17">
        <f t="shared" si="30"/>
        <v>3</v>
      </c>
      <c r="AV74" s="17">
        <f t="shared" si="31"/>
        <v>3</v>
      </c>
      <c r="AW74" s="17">
        <f t="shared" si="32"/>
        <v>0.6875</v>
      </c>
      <c r="AX74" s="17">
        <f t="shared" si="33"/>
        <v>1.25</v>
      </c>
      <c r="AY74" s="17">
        <f t="shared" si="34"/>
        <v>0.36666666666666664</v>
      </c>
      <c r="AZ74" s="17">
        <f t="shared" si="35"/>
        <v>0.36666666666666664</v>
      </c>
      <c r="BA74" s="17">
        <f t="shared" si="36"/>
        <v>3.3333333333333381E-2</v>
      </c>
      <c r="BC74" s="17">
        <f t="shared" si="37"/>
        <v>3</v>
      </c>
      <c r="BD74" s="17">
        <f t="shared" si="38"/>
        <v>3</v>
      </c>
      <c r="BE74" s="17">
        <f t="shared" si="39"/>
        <v>0.64655326728513784</v>
      </c>
      <c r="BF74" s="17">
        <f t="shared" si="40"/>
        <v>1.602901597881935</v>
      </c>
      <c r="BG74" s="17">
        <f t="shared" si="41"/>
        <v>0.39041856023015925</v>
      </c>
      <c r="BH74" s="17">
        <f t="shared" si="42"/>
        <v>0.39041856023015925</v>
      </c>
      <c r="BI74" s="17">
        <f t="shared" si="43"/>
        <v>9.1803988063086375E-5</v>
      </c>
      <c r="BJ74" s="17">
        <f t="shared" si="44"/>
        <v>4.7237515671077496E-5</v>
      </c>
    </row>
    <row r="75" spans="1:62" x14ac:dyDescent="0.25">
      <c r="A75" s="84">
        <v>493</v>
      </c>
      <c r="B75" s="84">
        <v>547</v>
      </c>
      <c r="C75" s="17" t="s">
        <v>337</v>
      </c>
      <c r="D75" s="86">
        <v>1</v>
      </c>
      <c r="E75" s="98">
        <f t="shared" si="23"/>
        <v>0</v>
      </c>
      <c r="F75" s="98">
        <f t="shared" si="24"/>
        <v>0.23809523809523808</v>
      </c>
      <c r="G75" s="17">
        <v>8</v>
      </c>
      <c r="H75" s="17">
        <v>32</v>
      </c>
      <c r="I75" s="17">
        <v>0</v>
      </c>
      <c r="J75" s="17">
        <v>0</v>
      </c>
      <c r="K75" s="17">
        <v>0</v>
      </c>
      <c r="L75" s="17">
        <v>0</v>
      </c>
      <c r="M75" s="17">
        <v>0</v>
      </c>
      <c r="N75" s="17">
        <v>0</v>
      </c>
      <c r="O75" s="17">
        <v>0</v>
      </c>
      <c r="P75" s="17">
        <v>0</v>
      </c>
      <c r="Q75" s="17">
        <v>10</v>
      </c>
      <c r="R75" s="17">
        <v>0</v>
      </c>
      <c r="S75" s="17">
        <v>0</v>
      </c>
      <c r="T75" s="17">
        <v>0</v>
      </c>
      <c r="U75" s="17">
        <v>0</v>
      </c>
      <c r="V75" s="17">
        <v>0</v>
      </c>
      <c r="W75" s="17">
        <v>50</v>
      </c>
      <c r="X75" s="17">
        <v>0</v>
      </c>
      <c r="Y75" s="17">
        <v>0</v>
      </c>
      <c r="Z75" s="17">
        <v>0</v>
      </c>
      <c r="AA75" s="17">
        <v>0</v>
      </c>
      <c r="AB75" s="17">
        <v>0</v>
      </c>
      <c r="AC75" s="17">
        <v>0</v>
      </c>
      <c r="AD75" s="17">
        <v>0</v>
      </c>
      <c r="AE75" s="17">
        <v>0</v>
      </c>
      <c r="AF75" s="41">
        <v>0</v>
      </c>
      <c r="AG75" s="88">
        <v>27</v>
      </c>
      <c r="AH75" s="17" t="s">
        <v>3</v>
      </c>
      <c r="AI75" s="87" t="s">
        <v>506</v>
      </c>
      <c r="AN75" s="17">
        <f t="shared" si="25"/>
        <v>100</v>
      </c>
      <c r="AO75" s="17">
        <f t="shared" si="26"/>
        <v>0</v>
      </c>
      <c r="AP75" s="17">
        <f t="shared" si="27"/>
        <v>0.08</v>
      </c>
      <c r="AQ75" s="17">
        <f t="shared" si="27"/>
        <v>0.32</v>
      </c>
      <c r="AR75" s="17">
        <f t="shared" si="28"/>
        <v>0.1</v>
      </c>
      <c r="AS75" s="17">
        <f t="shared" si="29"/>
        <v>0.27</v>
      </c>
      <c r="AU75" s="17">
        <f t="shared" si="30"/>
        <v>0.25</v>
      </c>
      <c r="AV75" s="17">
        <f t="shared" si="31"/>
        <v>0</v>
      </c>
      <c r="AW75" s="17">
        <f t="shared" si="32"/>
        <v>0.515625</v>
      </c>
      <c r="AX75" s="17">
        <f t="shared" si="33"/>
        <v>0.5625</v>
      </c>
      <c r="AY75" s="17">
        <f t="shared" si="34"/>
        <v>0</v>
      </c>
      <c r="AZ75" s="17">
        <f t="shared" si="35"/>
        <v>0</v>
      </c>
      <c r="BA75" s="17">
        <f t="shared" si="36"/>
        <v>0.27</v>
      </c>
      <c r="BC75" s="17">
        <f t="shared" si="37"/>
        <v>0.15625</v>
      </c>
      <c r="BD75" s="17">
        <f t="shared" si="38"/>
        <v>0.26041666666666663</v>
      </c>
      <c r="BE75" s="17">
        <f t="shared" si="39"/>
        <v>0.59277940397918449</v>
      </c>
      <c r="BF75" s="17">
        <f t="shared" si="40"/>
        <v>0.1744596425131309</v>
      </c>
      <c r="BG75" s="17">
        <f t="shared" si="41"/>
        <v>0.26041666666666663</v>
      </c>
      <c r="BH75" s="17">
        <f t="shared" si="42"/>
        <v>0.26041666666666663</v>
      </c>
      <c r="BI75" s="17">
        <f t="shared" si="43"/>
        <v>9.1840277777778821E-5</v>
      </c>
      <c r="BJ75" s="17">
        <f t="shared" si="44"/>
        <v>1.8734205914766273E-2</v>
      </c>
    </row>
    <row r="76" spans="1:62" x14ac:dyDescent="0.25">
      <c r="A76" s="84">
        <v>415</v>
      </c>
      <c r="B76" s="84">
        <v>272</v>
      </c>
      <c r="D76" s="86">
        <v>1</v>
      </c>
      <c r="E76" s="98">
        <f t="shared" si="23"/>
        <v>40</v>
      </c>
      <c r="F76" s="98">
        <f t="shared" si="24"/>
        <v>0.66666666666666663</v>
      </c>
      <c r="G76" s="17">
        <v>0</v>
      </c>
      <c r="H76" s="17">
        <f>'EWG-CCP-127 (1)'!M211</f>
        <v>20</v>
      </c>
      <c r="I76" s="17">
        <v>0</v>
      </c>
      <c r="J76" s="17">
        <v>0</v>
      </c>
      <c r="K76" s="17">
        <v>0</v>
      </c>
      <c r="L76" s="17">
        <v>0</v>
      </c>
      <c r="M76" s="17">
        <v>0</v>
      </c>
      <c r="N76" s="17">
        <v>0</v>
      </c>
      <c r="O76" s="17">
        <f>'EWG-CCP-127 (1)'!L211</f>
        <v>40</v>
      </c>
      <c r="P76" s="17">
        <v>0</v>
      </c>
      <c r="Q76" s="17">
        <f>'EWG-CCP-127 (1)'!K211</f>
        <v>40</v>
      </c>
      <c r="R76" s="17">
        <v>0</v>
      </c>
      <c r="S76" s="17">
        <v>0</v>
      </c>
      <c r="T76" s="17">
        <v>0</v>
      </c>
      <c r="U76" s="17">
        <v>0</v>
      </c>
      <c r="V76" s="17">
        <v>0</v>
      </c>
      <c r="W76" s="41">
        <v>0</v>
      </c>
      <c r="X76" s="41">
        <v>0</v>
      </c>
      <c r="Y76" s="17">
        <v>0</v>
      </c>
      <c r="Z76" s="17">
        <v>0</v>
      </c>
      <c r="AA76" s="17">
        <v>0</v>
      </c>
      <c r="AB76" s="17">
        <v>0</v>
      </c>
      <c r="AC76" s="17">
        <v>0</v>
      </c>
      <c r="AD76" s="17">
        <v>0</v>
      </c>
      <c r="AE76" s="17">
        <v>0</v>
      </c>
      <c r="AF76" s="41">
        <v>0</v>
      </c>
      <c r="AG76" s="88">
        <f>'EWG-CCP-127 (1)'!E211</f>
        <v>45</v>
      </c>
      <c r="AH76" s="41" t="s">
        <v>3</v>
      </c>
      <c r="AI76" s="87" t="s">
        <v>506</v>
      </c>
      <c r="AN76" s="17">
        <f t="shared" si="25"/>
        <v>100</v>
      </c>
      <c r="AO76" s="17">
        <f t="shared" si="26"/>
        <v>0.4</v>
      </c>
      <c r="AP76" s="17">
        <f t="shared" si="27"/>
        <v>0</v>
      </c>
      <c r="AQ76" s="17">
        <f t="shared" si="27"/>
        <v>0.2</v>
      </c>
      <c r="AR76" s="17">
        <f t="shared" si="28"/>
        <v>0.4</v>
      </c>
      <c r="AS76" s="17">
        <f t="shared" si="29"/>
        <v>0.45</v>
      </c>
      <c r="AU76" s="17">
        <f t="shared" si="30"/>
        <v>2</v>
      </c>
      <c r="AV76" s="17">
        <f t="shared" si="31"/>
        <v>2</v>
      </c>
      <c r="AW76" s="17">
        <f t="shared" si="32"/>
        <v>0.625</v>
      </c>
      <c r="AX76" s="17">
        <f t="shared" si="33"/>
        <v>1</v>
      </c>
      <c r="AY76" s="17">
        <f t="shared" si="34"/>
        <v>0.41666666666666663</v>
      </c>
      <c r="AZ76" s="17">
        <f t="shared" si="35"/>
        <v>0.41666666666666663</v>
      </c>
      <c r="BA76" s="17">
        <f t="shared" si="36"/>
        <v>3.3333333333333381E-2</v>
      </c>
      <c r="BC76" s="17">
        <f t="shared" si="37"/>
        <v>2</v>
      </c>
      <c r="BD76" s="17">
        <f t="shared" si="38"/>
        <v>2</v>
      </c>
      <c r="BE76" s="17">
        <f t="shared" si="39"/>
        <v>0.62764377689183548</v>
      </c>
      <c r="BF76" s="17">
        <f t="shared" si="40"/>
        <v>1.1005923388511467</v>
      </c>
      <c r="BG76" s="17">
        <f t="shared" si="41"/>
        <v>0.44026718081915772</v>
      </c>
      <c r="BH76" s="17">
        <f t="shared" si="42"/>
        <v>0.44026718081915772</v>
      </c>
      <c r="BI76" s="17">
        <f t="shared" si="43"/>
        <v>9.4727769206971572E-5</v>
      </c>
      <c r="BJ76" s="17">
        <f t="shared" si="44"/>
        <v>1.8599419775575405E-3</v>
      </c>
    </row>
    <row r="77" spans="1:62" x14ac:dyDescent="0.25">
      <c r="A77" s="84">
        <v>242</v>
      </c>
      <c r="B77" s="84">
        <v>501</v>
      </c>
      <c r="C77" s="17">
        <f>'EWG-CCP-127 (1)'!B57</f>
        <v>2</v>
      </c>
      <c r="D77" s="86">
        <v>1</v>
      </c>
      <c r="E77" s="98">
        <f t="shared" si="23"/>
        <v>11.764705882352942</v>
      </c>
      <c r="F77" s="98">
        <f t="shared" si="24"/>
        <v>0.33333333333333331</v>
      </c>
      <c r="G77" s="17">
        <v>0</v>
      </c>
      <c r="H77" s="17">
        <f>'EWG-CCP-127 (1)'!M57</f>
        <v>58.82352941176471</v>
      </c>
      <c r="I77" s="17">
        <v>0</v>
      </c>
      <c r="J77" s="17">
        <v>0</v>
      </c>
      <c r="K77" s="17">
        <v>0</v>
      </c>
      <c r="L77" s="17">
        <v>0</v>
      </c>
      <c r="M77" s="17">
        <v>0</v>
      </c>
      <c r="N77" s="17">
        <v>0</v>
      </c>
      <c r="O77" s="17">
        <f>'EWG-CCP-127 (1)'!L57</f>
        <v>11.764705882352942</v>
      </c>
      <c r="P77" s="17">
        <v>0</v>
      </c>
      <c r="Q77" s="17">
        <f>'EWG-CCP-127 (1)'!K57</f>
        <v>29.411764705882355</v>
      </c>
      <c r="R77" s="17">
        <v>0</v>
      </c>
      <c r="S77" s="17">
        <v>0</v>
      </c>
      <c r="T77" s="17">
        <v>0</v>
      </c>
      <c r="U77" s="17">
        <v>0</v>
      </c>
      <c r="V77" s="17">
        <v>0</v>
      </c>
      <c r="W77" s="41">
        <v>0</v>
      </c>
      <c r="X77" s="41">
        <v>0</v>
      </c>
      <c r="Y77" s="17">
        <v>0</v>
      </c>
      <c r="Z77" s="17">
        <v>0</v>
      </c>
      <c r="AA77" s="17">
        <v>0</v>
      </c>
      <c r="AB77" s="17">
        <v>0</v>
      </c>
      <c r="AC77" s="17">
        <v>0</v>
      </c>
      <c r="AD77" s="17">
        <v>0</v>
      </c>
      <c r="AE77" s="17">
        <v>0</v>
      </c>
      <c r="AF77" s="41">
        <v>0</v>
      </c>
      <c r="AG77" s="88">
        <f>'EWG-CCP-127 (1)'!E57</f>
        <v>21</v>
      </c>
      <c r="AH77" s="41" t="s">
        <v>3</v>
      </c>
      <c r="AI77" s="87" t="s">
        <v>506</v>
      </c>
      <c r="AN77" s="17">
        <f t="shared" si="25"/>
        <v>100</v>
      </c>
      <c r="AO77" s="17">
        <f t="shared" si="26"/>
        <v>0.11764705882352942</v>
      </c>
      <c r="AP77" s="17">
        <f t="shared" si="27"/>
        <v>0</v>
      </c>
      <c r="AQ77" s="17">
        <f t="shared" si="27"/>
        <v>0.58823529411764708</v>
      </c>
      <c r="AR77" s="17">
        <f t="shared" si="28"/>
        <v>0.29411764705882354</v>
      </c>
      <c r="AS77" s="17">
        <f t="shared" si="29"/>
        <v>0.21</v>
      </c>
      <c r="AU77" s="17">
        <f t="shared" si="30"/>
        <v>0.5</v>
      </c>
      <c r="AV77" s="17">
        <f t="shared" si="31"/>
        <v>0.2</v>
      </c>
      <c r="AW77" s="17">
        <f t="shared" si="32"/>
        <v>0.53125</v>
      </c>
      <c r="AX77" s="17">
        <f t="shared" si="33"/>
        <v>0.625</v>
      </c>
      <c r="AY77" s="17">
        <f t="shared" si="34"/>
        <v>0.2</v>
      </c>
      <c r="AZ77" s="17">
        <f t="shared" si="35"/>
        <v>0.2</v>
      </c>
      <c r="BA77" s="17">
        <f t="shared" si="36"/>
        <v>9.9999999999999811E-3</v>
      </c>
      <c r="BC77" s="17">
        <f t="shared" si="37"/>
        <v>0.5</v>
      </c>
      <c r="BD77" s="17">
        <f t="shared" si="38"/>
        <v>0.2</v>
      </c>
      <c r="BE77" s="17">
        <f t="shared" si="39"/>
        <v>0.5992795413018821</v>
      </c>
      <c r="BF77" s="17">
        <f t="shared" si="40"/>
        <v>0.34712845030496436</v>
      </c>
      <c r="BG77" s="17">
        <f t="shared" si="41"/>
        <v>0.2</v>
      </c>
      <c r="BH77" s="17">
        <f t="shared" si="42"/>
        <v>0.2</v>
      </c>
      <c r="BI77" s="17">
        <f t="shared" si="43"/>
        <v>9.9999999999999625E-5</v>
      </c>
      <c r="BJ77" s="17">
        <f t="shared" si="44"/>
        <v>3.8758960560502528E-2</v>
      </c>
    </row>
    <row r="78" spans="1:62" x14ac:dyDescent="0.25">
      <c r="A78" s="84">
        <v>406</v>
      </c>
      <c r="B78" s="84">
        <v>517</v>
      </c>
      <c r="D78" s="86">
        <v>1</v>
      </c>
      <c r="E78" s="98">
        <f t="shared" si="23"/>
        <v>11.764705882352942</v>
      </c>
      <c r="F78" s="98">
        <f t="shared" si="24"/>
        <v>0.33333333333333331</v>
      </c>
      <c r="G78" s="17">
        <v>0</v>
      </c>
      <c r="H78" s="17">
        <f>'EWG-CCP-127 (1)'!M202</f>
        <v>58.82352941176471</v>
      </c>
      <c r="I78" s="17">
        <v>0</v>
      </c>
      <c r="J78" s="17">
        <v>0</v>
      </c>
      <c r="K78" s="17">
        <v>0</v>
      </c>
      <c r="L78" s="17">
        <v>0</v>
      </c>
      <c r="M78" s="17">
        <v>0</v>
      </c>
      <c r="N78" s="17">
        <v>0</v>
      </c>
      <c r="O78" s="17">
        <f>'EWG-CCP-127 (1)'!L202</f>
        <v>11.764705882352942</v>
      </c>
      <c r="P78" s="17">
        <v>0</v>
      </c>
      <c r="Q78" s="17">
        <f>'EWG-CCP-127 (1)'!K202</f>
        <v>29.411764705882355</v>
      </c>
      <c r="R78" s="17">
        <v>0</v>
      </c>
      <c r="S78" s="17">
        <v>0</v>
      </c>
      <c r="T78" s="17">
        <v>0</v>
      </c>
      <c r="U78" s="17">
        <v>0</v>
      </c>
      <c r="V78" s="17">
        <v>0</v>
      </c>
      <c r="W78" s="41">
        <v>0</v>
      </c>
      <c r="X78" s="41">
        <v>0</v>
      </c>
      <c r="Y78" s="17">
        <v>0</v>
      </c>
      <c r="Z78" s="17">
        <v>0</v>
      </c>
      <c r="AA78" s="17">
        <v>0</v>
      </c>
      <c r="AB78" s="17">
        <v>0</v>
      </c>
      <c r="AC78" s="17">
        <v>0</v>
      </c>
      <c r="AD78" s="17">
        <v>0</v>
      </c>
      <c r="AE78" s="17">
        <v>0</v>
      </c>
      <c r="AF78" s="41">
        <v>0</v>
      </c>
      <c r="AG78" s="88">
        <f>'EWG-CCP-127 (1)'!E202</f>
        <v>21</v>
      </c>
      <c r="AH78" s="41" t="s">
        <v>3</v>
      </c>
      <c r="AI78" s="87" t="s">
        <v>506</v>
      </c>
      <c r="AN78" s="17">
        <f t="shared" si="25"/>
        <v>100</v>
      </c>
      <c r="AO78" s="17">
        <f t="shared" si="26"/>
        <v>0.11764705882352942</v>
      </c>
      <c r="AP78" s="17">
        <f t="shared" si="27"/>
        <v>0</v>
      </c>
      <c r="AQ78" s="17">
        <f t="shared" si="27"/>
        <v>0.58823529411764708</v>
      </c>
      <c r="AR78" s="17">
        <f t="shared" si="28"/>
        <v>0.29411764705882354</v>
      </c>
      <c r="AS78" s="17">
        <f t="shared" si="29"/>
        <v>0.21</v>
      </c>
      <c r="AU78" s="17">
        <f t="shared" si="30"/>
        <v>0.5</v>
      </c>
      <c r="AV78" s="17">
        <f t="shared" si="31"/>
        <v>0.2</v>
      </c>
      <c r="AW78" s="17">
        <f t="shared" si="32"/>
        <v>0.53125</v>
      </c>
      <c r="AX78" s="17">
        <f t="shared" si="33"/>
        <v>0.625</v>
      </c>
      <c r="AY78" s="17">
        <f t="shared" si="34"/>
        <v>0.2</v>
      </c>
      <c r="AZ78" s="17">
        <f t="shared" si="35"/>
        <v>0.2</v>
      </c>
      <c r="BA78" s="17">
        <f t="shared" si="36"/>
        <v>9.9999999999999811E-3</v>
      </c>
      <c r="BC78" s="17">
        <f t="shared" si="37"/>
        <v>0.5</v>
      </c>
      <c r="BD78" s="17">
        <f t="shared" si="38"/>
        <v>0.2</v>
      </c>
      <c r="BE78" s="17">
        <f t="shared" si="39"/>
        <v>0.5992795413018821</v>
      </c>
      <c r="BF78" s="17">
        <f t="shared" si="40"/>
        <v>0.34712845030496436</v>
      </c>
      <c r="BG78" s="17">
        <f t="shared" si="41"/>
        <v>0.2</v>
      </c>
      <c r="BH78" s="17">
        <f t="shared" si="42"/>
        <v>0.2</v>
      </c>
      <c r="BI78" s="17">
        <f t="shared" si="43"/>
        <v>9.9999999999999625E-5</v>
      </c>
      <c r="BJ78" s="17">
        <f t="shared" si="44"/>
        <v>3.8758960560502528E-2</v>
      </c>
    </row>
    <row r="79" spans="1:62" x14ac:dyDescent="0.25">
      <c r="A79" s="84">
        <v>241</v>
      </c>
      <c r="B79" s="84">
        <v>500</v>
      </c>
      <c r="C79" s="17">
        <f>'EWG-CCP-127 (1)'!B56</f>
        <v>1</v>
      </c>
      <c r="D79" s="86">
        <v>1</v>
      </c>
      <c r="E79" s="98">
        <f t="shared" si="23"/>
        <v>6.25</v>
      </c>
      <c r="F79" s="98">
        <f t="shared" si="24"/>
        <v>0.33333333333333331</v>
      </c>
      <c r="G79" s="17">
        <v>0</v>
      </c>
      <c r="H79" s="17">
        <f>'EWG-CCP-127 (1)'!M56</f>
        <v>62.5</v>
      </c>
      <c r="I79" s="17">
        <v>0</v>
      </c>
      <c r="J79" s="17">
        <v>0</v>
      </c>
      <c r="K79" s="17">
        <v>0</v>
      </c>
      <c r="L79" s="17">
        <v>0</v>
      </c>
      <c r="M79" s="17">
        <v>0</v>
      </c>
      <c r="N79" s="17">
        <v>0</v>
      </c>
      <c r="O79" s="17">
        <f>'EWG-CCP-127 (1)'!L56</f>
        <v>6.25</v>
      </c>
      <c r="P79" s="17">
        <v>0</v>
      </c>
      <c r="Q79" s="17">
        <f>'EWG-CCP-127 (1)'!K56</f>
        <v>31.25</v>
      </c>
      <c r="R79" s="17">
        <v>0</v>
      </c>
      <c r="S79" s="17">
        <v>0</v>
      </c>
      <c r="T79" s="17">
        <v>0</v>
      </c>
      <c r="U79" s="17">
        <v>0</v>
      </c>
      <c r="V79" s="17">
        <v>0</v>
      </c>
      <c r="W79" s="41">
        <v>0</v>
      </c>
      <c r="X79" s="41">
        <v>0</v>
      </c>
      <c r="Y79" s="17">
        <v>0</v>
      </c>
      <c r="Z79" s="17">
        <v>0</v>
      </c>
      <c r="AA79" s="17">
        <v>0</v>
      </c>
      <c r="AB79" s="17">
        <v>0</v>
      </c>
      <c r="AC79" s="17">
        <v>0</v>
      </c>
      <c r="AD79" s="17">
        <v>0</v>
      </c>
      <c r="AE79" s="17">
        <v>0</v>
      </c>
      <c r="AF79" s="41">
        <v>0</v>
      </c>
      <c r="AG79" s="88">
        <f>'EWG-CCP-127 (1)'!E56</f>
        <v>11</v>
      </c>
      <c r="AH79" s="41" t="s">
        <v>3</v>
      </c>
      <c r="AI79" s="87" t="s">
        <v>506</v>
      </c>
      <c r="AN79" s="17">
        <f t="shared" si="25"/>
        <v>100</v>
      </c>
      <c r="AO79" s="17">
        <f t="shared" si="26"/>
        <v>6.25E-2</v>
      </c>
      <c r="AP79" s="17">
        <f t="shared" si="27"/>
        <v>0</v>
      </c>
      <c r="AQ79" s="17">
        <f t="shared" si="27"/>
        <v>0.625</v>
      </c>
      <c r="AR79" s="17">
        <f t="shared" si="28"/>
        <v>0.3125</v>
      </c>
      <c r="AS79" s="17">
        <f t="shared" si="29"/>
        <v>0.11</v>
      </c>
      <c r="AU79" s="17">
        <f t="shared" si="30"/>
        <v>0.5</v>
      </c>
      <c r="AV79" s="17">
        <f t="shared" si="31"/>
        <v>0.1</v>
      </c>
      <c r="AW79" s="17">
        <f t="shared" si="32"/>
        <v>0.53125</v>
      </c>
      <c r="AX79" s="17">
        <f t="shared" si="33"/>
        <v>0.625</v>
      </c>
      <c r="AY79" s="17">
        <f t="shared" si="34"/>
        <v>0.1</v>
      </c>
      <c r="AZ79" s="17">
        <f t="shared" si="35"/>
        <v>0.1</v>
      </c>
      <c r="BA79" s="17">
        <f t="shared" si="36"/>
        <v>9.999999999999995E-3</v>
      </c>
      <c r="BC79" s="17">
        <f t="shared" si="37"/>
        <v>0.5</v>
      </c>
      <c r="BD79" s="17">
        <f t="shared" si="38"/>
        <v>0.1</v>
      </c>
      <c r="BE79" s="17">
        <f t="shared" si="39"/>
        <v>0.5992795413018821</v>
      </c>
      <c r="BF79" s="17">
        <f t="shared" si="40"/>
        <v>0.34712845030496436</v>
      </c>
      <c r="BG79" s="17">
        <f t="shared" si="41"/>
        <v>0.1</v>
      </c>
      <c r="BH79" s="17">
        <f t="shared" si="42"/>
        <v>0.1</v>
      </c>
      <c r="BI79" s="17">
        <f t="shared" si="43"/>
        <v>9.9999999999999896E-5</v>
      </c>
      <c r="BJ79" s="17">
        <f t="shared" si="44"/>
        <v>8.8133551636729604E-2</v>
      </c>
    </row>
    <row r="80" spans="1:62" x14ac:dyDescent="0.25">
      <c r="A80" s="84">
        <v>250</v>
      </c>
      <c r="B80" s="84">
        <v>142</v>
      </c>
      <c r="C80" s="17">
        <f>'EWG-CCP-127 (1)'!B65</f>
        <v>10</v>
      </c>
      <c r="D80" s="86">
        <v>1</v>
      </c>
      <c r="E80" s="98">
        <f t="shared" si="23"/>
        <v>5.213270142180094</v>
      </c>
      <c r="F80" s="98">
        <f t="shared" si="24"/>
        <v>0.5</v>
      </c>
      <c r="G80" s="17">
        <v>0</v>
      </c>
      <c r="H80" s="17">
        <f>'EWG-CCP-127 (1)'!M65</f>
        <v>47.393364928909946</v>
      </c>
      <c r="I80" s="17">
        <v>0</v>
      </c>
      <c r="J80" s="17">
        <v>0</v>
      </c>
      <c r="K80" s="17">
        <v>0</v>
      </c>
      <c r="L80" s="17">
        <v>0</v>
      </c>
      <c r="M80" s="17">
        <v>0</v>
      </c>
      <c r="N80" s="17">
        <v>0</v>
      </c>
      <c r="O80" s="17">
        <f>'EWG-CCP-127 (1)'!L65</f>
        <v>5.213270142180094</v>
      </c>
      <c r="P80" s="17">
        <v>0</v>
      </c>
      <c r="Q80" s="17">
        <f>'EWG-CCP-127 (1)'!K65</f>
        <v>47.393364928909946</v>
      </c>
      <c r="R80" s="17">
        <v>0</v>
      </c>
      <c r="S80" s="17">
        <v>0</v>
      </c>
      <c r="T80" s="17">
        <v>0</v>
      </c>
      <c r="U80" s="17">
        <v>0</v>
      </c>
      <c r="V80" s="17">
        <v>0</v>
      </c>
      <c r="W80" s="41">
        <v>0</v>
      </c>
      <c r="X80" s="41">
        <v>0</v>
      </c>
      <c r="Y80" s="17">
        <v>0</v>
      </c>
      <c r="Z80" s="17">
        <v>0</v>
      </c>
      <c r="AA80" s="17">
        <v>0</v>
      </c>
      <c r="AB80" s="17">
        <v>0</v>
      </c>
      <c r="AC80" s="17">
        <v>0</v>
      </c>
      <c r="AD80" s="17">
        <v>0</v>
      </c>
      <c r="AE80" s="17">
        <v>0</v>
      </c>
      <c r="AF80" s="41">
        <v>0</v>
      </c>
      <c r="AG80" s="88">
        <f>'EWG-CCP-127 (1)'!E65</f>
        <v>12</v>
      </c>
      <c r="AH80" s="41" t="s">
        <v>3</v>
      </c>
      <c r="AI80" s="87" t="s">
        <v>506</v>
      </c>
      <c r="AN80" s="17">
        <f t="shared" si="25"/>
        <v>99.999999999999986</v>
      </c>
      <c r="AO80" s="17">
        <f t="shared" si="26"/>
        <v>5.2132701421800938E-2</v>
      </c>
      <c r="AP80" s="17">
        <f t="shared" si="27"/>
        <v>0</v>
      </c>
      <c r="AQ80" s="17">
        <f t="shared" si="27"/>
        <v>0.47393364928909948</v>
      </c>
      <c r="AR80" s="17">
        <f t="shared" si="28"/>
        <v>0.47393364928909948</v>
      </c>
      <c r="AS80" s="17">
        <f t="shared" si="29"/>
        <v>0.12</v>
      </c>
      <c r="AU80" s="17">
        <f t="shared" si="30"/>
        <v>1</v>
      </c>
      <c r="AV80" s="17">
        <f t="shared" si="31"/>
        <v>0.10999999999999999</v>
      </c>
      <c r="AW80" s="17">
        <f t="shared" si="32"/>
        <v>0.5625</v>
      </c>
      <c r="AX80" s="17">
        <f t="shared" si="33"/>
        <v>0.75</v>
      </c>
      <c r="AY80" s="17">
        <f t="shared" si="34"/>
        <v>0.10999999999999999</v>
      </c>
      <c r="AZ80" s="17">
        <f t="shared" si="35"/>
        <v>0.10999999999999999</v>
      </c>
      <c r="BA80" s="17">
        <f t="shared" si="36"/>
        <v>1.0000000000000009E-2</v>
      </c>
      <c r="BC80" s="17">
        <f t="shared" si="37"/>
        <v>1</v>
      </c>
      <c r="BD80" s="17">
        <f t="shared" si="38"/>
        <v>0.11</v>
      </c>
      <c r="BE80" s="17">
        <f t="shared" si="39"/>
        <v>0.60873428649853323</v>
      </c>
      <c r="BF80" s="17">
        <f t="shared" si="40"/>
        <v>0.59828307982035844</v>
      </c>
      <c r="BG80" s="17">
        <f t="shared" si="41"/>
        <v>0.11</v>
      </c>
      <c r="BH80" s="17">
        <f t="shared" si="42"/>
        <v>0.11</v>
      </c>
      <c r="BI80" s="17">
        <f t="shared" si="43"/>
        <v>9.9999999999999896E-5</v>
      </c>
      <c r="BJ80" s="17">
        <f t="shared" si="44"/>
        <v>8.2296092529106898E-2</v>
      </c>
    </row>
    <row r="81" spans="1:62" x14ac:dyDescent="0.25">
      <c r="A81" s="84">
        <v>290</v>
      </c>
      <c r="B81" s="84">
        <v>179</v>
      </c>
      <c r="D81" s="86">
        <v>1</v>
      </c>
      <c r="E81" s="98">
        <f t="shared" si="23"/>
        <v>14.285714285714285</v>
      </c>
      <c r="F81" s="98">
        <f t="shared" si="24"/>
        <v>0.66666666666666663</v>
      </c>
      <c r="G81" s="17">
        <v>0</v>
      </c>
      <c r="H81" s="17">
        <f>'EWG-CCP-127 (1)'!M108</f>
        <v>28.571428571428569</v>
      </c>
      <c r="I81" s="17">
        <v>0</v>
      </c>
      <c r="J81" s="17">
        <v>0</v>
      </c>
      <c r="K81" s="17">
        <v>0</v>
      </c>
      <c r="L81" s="17">
        <v>0</v>
      </c>
      <c r="M81" s="17">
        <v>0</v>
      </c>
      <c r="N81" s="17">
        <v>0</v>
      </c>
      <c r="O81" s="17">
        <f>'EWG-CCP-127 (1)'!L108</f>
        <v>14.285714285714285</v>
      </c>
      <c r="P81" s="17">
        <v>0</v>
      </c>
      <c r="Q81" s="17">
        <f>'EWG-CCP-127 (1)'!K108</f>
        <v>57.142857142857139</v>
      </c>
      <c r="R81" s="17">
        <v>0</v>
      </c>
      <c r="S81" s="17">
        <v>0</v>
      </c>
      <c r="T81" s="17">
        <v>0</v>
      </c>
      <c r="U81" s="17">
        <v>0</v>
      </c>
      <c r="V81" s="17">
        <v>0</v>
      </c>
      <c r="W81" s="41">
        <v>0</v>
      </c>
      <c r="X81" s="41">
        <v>0</v>
      </c>
      <c r="Y81" s="17">
        <v>0</v>
      </c>
      <c r="Z81" s="17">
        <v>0</v>
      </c>
      <c r="AA81" s="17">
        <v>0</v>
      </c>
      <c r="AB81" s="17">
        <v>0</v>
      </c>
      <c r="AC81" s="17">
        <v>0</v>
      </c>
      <c r="AD81" s="17">
        <v>0</v>
      </c>
      <c r="AE81" s="17">
        <v>0</v>
      </c>
      <c r="AF81" s="41">
        <v>0</v>
      </c>
      <c r="AG81" s="88">
        <f>'EWG-CCP-127 (1)'!E108</f>
        <v>49</v>
      </c>
      <c r="AH81" s="91" t="s">
        <v>3</v>
      </c>
      <c r="AI81" s="87" t="s">
        <v>504</v>
      </c>
      <c r="AN81" s="17">
        <f t="shared" si="25"/>
        <v>100</v>
      </c>
      <c r="AO81" s="17">
        <f t="shared" si="26"/>
        <v>0.14285714285714285</v>
      </c>
      <c r="AP81" s="17">
        <f t="shared" si="27"/>
        <v>0</v>
      </c>
      <c r="AQ81" s="17">
        <f t="shared" si="27"/>
        <v>0.2857142857142857</v>
      </c>
      <c r="AR81" s="17">
        <f t="shared" si="28"/>
        <v>0.5714285714285714</v>
      </c>
      <c r="AS81" s="17">
        <f t="shared" si="29"/>
        <v>0.49</v>
      </c>
      <c r="AU81" s="17">
        <f t="shared" si="30"/>
        <v>2</v>
      </c>
      <c r="AV81" s="17">
        <f t="shared" si="31"/>
        <v>0.5</v>
      </c>
      <c r="AW81" s="17">
        <f t="shared" si="32"/>
        <v>0.625</v>
      </c>
      <c r="AX81" s="17">
        <f t="shared" si="33"/>
        <v>1</v>
      </c>
      <c r="AY81" s="17">
        <f t="shared" si="34"/>
        <v>0.5</v>
      </c>
      <c r="AZ81" s="17">
        <f t="shared" si="35"/>
        <v>0.5</v>
      </c>
      <c r="BA81" s="17">
        <f t="shared" si="36"/>
        <v>1.0000000000000009E-2</v>
      </c>
      <c r="BC81" s="17">
        <f t="shared" si="37"/>
        <v>2</v>
      </c>
      <c r="BD81" s="17">
        <f t="shared" si="38"/>
        <v>0.5</v>
      </c>
      <c r="BE81" s="17">
        <f t="shared" si="39"/>
        <v>0.62764377689183548</v>
      </c>
      <c r="BF81" s="17">
        <f t="shared" si="40"/>
        <v>1.1005923388511467</v>
      </c>
      <c r="BG81" s="17">
        <f t="shared" si="41"/>
        <v>0.5</v>
      </c>
      <c r="BH81" s="17">
        <f t="shared" si="42"/>
        <v>0.5</v>
      </c>
      <c r="BI81" s="17">
        <f t="shared" si="43"/>
        <v>1.0000000000000018E-4</v>
      </c>
      <c r="BJ81" s="17">
        <f t="shared" si="44"/>
        <v>6.9101055470667076E-3</v>
      </c>
    </row>
    <row r="82" spans="1:62" x14ac:dyDescent="0.25">
      <c r="A82" s="84">
        <v>302</v>
      </c>
      <c r="B82" s="84">
        <v>189</v>
      </c>
      <c r="D82" s="86">
        <v>1</v>
      </c>
      <c r="E82" s="98">
        <f t="shared" si="23"/>
        <v>6.830601092896174</v>
      </c>
      <c r="F82" s="98">
        <f t="shared" si="24"/>
        <v>0.70674486803519065</v>
      </c>
      <c r="G82" s="17">
        <v>0</v>
      </c>
      <c r="H82" s="17">
        <f>'EWG-CCP-127 (1)'!M120</f>
        <v>27.322404371584696</v>
      </c>
      <c r="I82" s="17">
        <v>0</v>
      </c>
      <c r="J82" s="17">
        <v>0</v>
      </c>
      <c r="K82" s="17">
        <v>0</v>
      </c>
      <c r="L82" s="17">
        <v>0</v>
      </c>
      <c r="M82" s="17">
        <v>0</v>
      </c>
      <c r="N82" s="17">
        <v>0</v>
      </c>
      <c r="O82" s="17">
        <f>'EWG-CCP-127 (1)'!L120</f>
        <v>6.830601092896174</v>
      </c>
      <c r="P82" s="17">
        <v>0</v>
      </c>
      <c r="Q82" s="17">
        <f>'EWG-CCP-127 (1)'!K120</f>
        <v>65.84699453551913</v>
      </c>
      <c r="R82" s="17">
        <v>0</v>
      </c>
      <c r="S82" s="17">
        <v>0</v>
      </c>
      <c r="T82" s="17">
        <v>0</v>
      </c>
      <c r="U82" s="17">
        <v>0</v>
      </c>
      <c r="V82" s="17">
        <v>0</v>
      </c>
      <c r="W82" s="41">
        <v>0</v>
      </c>
      <c r="X82" s="41">
        <v>0</v>
      </c>
      <c r="Y82" s="17">
        <v>0</v>
      </c>
      <c r="Z82" s="17">
        <v>0</v>
      </c>
      <c r="AA82" s="17">
        <v>0</v>
      </c>
      <c r="AB82" s="17">
        <v>0</v>
      </c>
      <c r="AC82" s="17">
        <v>0</v>
      </c>
      <c r="AD82" s="17">
        <v>0</v>
      </c>
      <c r="AE82" s="17">
        <v>0</v>
      </c>
      <c r="AF82" s="41">
        <v>0</v>
      </c>
      <c r="AG82" s="88">
        <f>'EWG-CCP-127 (1)'!E120</f>
        <v>26</v>
      </c>
      <c r="AH82" s="91" t="s">
        <v>3</v>
      </c>
      <c r="AI82" s="87" t="s">
        <v>504</v>
      </c>
      <c r="AN82" s="17">
        <f t="shared" si="25"/>
        <v>100</v>
      </c>
      <c r="AO82" s="17">
        <f t="shared" si="26"/>
        <v>6.8306010928961741E-2</v>
      </c>
      <c r="AP82" s="17">
        <f t="shared" si="27"/>
        <v>0</v>
      </c>
      <c r="AQ82" s="17">
        <f t="shared" si="27"/>
        <v>0.27322404371584696</v>
      </c>
      <c r="AR82" s="17">
        <f t="shared" si="28"/>
        <v>0.65846994535519132</v>
      </c>
      <c r="AS82" s="17">
        <f t="shared" si="29"/>
        <v>0.26</v>
      </c>
      <c r="AU82" s="17">
        <f t="shared" si="30"/>
        <v>2.4100000000000006</v>
      </c>
      <c r="AV82" s="17">
        <f t="shared" si="31"/>
        <v>0.25</v>
      </c>
      <c r="AW82" s="17">
        <f t="shared" si="32"/>
        <v>0.65062500000000001</v>
      </c>
      <c r="AX82" s="17">
        <f t="shared" si="33"/>
        <v>1.1025</v>
      </c>
      <c r="AY82" s="17">
        <f t="shared" si="34"/>
        <v>0.25</v>
      </c>
      <c r="AZ82" s="17">
        <f t="shared" si="35"/>
        <v>0.25</v>
      </c>
      <c r="BA82" s="17">
        <f t="shared" si="36"/>
        <v>1.0000000000000009E-2</v>
      </c>
      <c r="BC82" s="17">
        <f t="shared" si="37"/>
        <v>2.4100000000000006</v>
      </c>
      <c r="BD82" s="17">
        <f t="shared" si="38"/>
        <v>0.25</v>
      </c>
      <c r="BE82" s="17">
        <f t="shared" si="39"/>
        <v>0.63539666795308947</v>
      </c>
      <c r="BF82" s="17">
        <f t="shared" si="40"/>
        <v>1.3065391350537703</v>
      </c>
      <c r="BG82" s="17">
        <f t="shared" si="41"/>
        <v>0.25</v>
      </c>
      <c r="BH82" s="17">
        <f t="shared" si="42"/>
        <v>0.25</v>
      </c>
      <c r="BI82" s="17">
        <f t="shared" si="43"/>
        <v>1.0000000000000018E-4</v>
      </c>
      <c r="BJ82" s="17">
        <f t="shared" si="44"/>
        <v>2.1571665022388983E-2</v>
      </c>
    </row>
    <row r="83" spans="1:62" x14ac:dyDescent="0.25">
      <c r="A83" s="84">
        <v>497</v>
      </c>
      <c r="B83" s="84">
        <v>551</v>
      </c>
      <c r="C83" s="17" t="str">
        <f>'EWG-CCP-127 (1)'!B280</f>
        <v>Li-R0.2</v>
      </c>
      <c r="D83" s="86">
        <v>1</v>
      </c>
      <c r="E83" s="98">
        <f t="shared" si="23"/>
        <v>16.666666666666668</v>
      </c>
      <c r="F83" s="98">
        <f t="shared" si="24"/>
        <v>0</v>
      </c>
      <c r="G83" s="17">
        <v>0</v>
      </c>
      <c r="H83" s="17">
        <f>'EWG-CCP-127 (1)'!J280</f>
        <v>83.333333333333343</v>
      </c>
      <c r="I83" s="17">
        <v>0</v>
      </c>
      <c r="J83" s="17">
        <v>0</v>
      </c>
      <c r="K83" s="17">
        <v>0</v>
      </c>
      <c r="L83" s="17">
        <f>'EWG-CCP-127 (1)'!M280</f>
        <v>0</v>
      </c>
      <c r="M83" s="17">
        <v>16.666666666666668</v>
      </c>
      <c r="N83" s="17">
        <v>0</v>
      </c>
      <c r="O83" s="17">
        <f>'EWG-CCP-127 (1)'!L280</f>
        <v>0</v>
      </c>
      <c r="P83" s="17">
        <v>0</v>
      </c>
      <c r="Q83" s="17">
        <v>0</v>
      </c>
      <c r="R83" s="17">
        <v>0</v>
      </c>
      <c r="S83" s="17">
        <v>0</v>
      </c>
      <c r="T83" s="17">
        <v>0</v>
      </c>
      <c r="U83" s="17">
        <v>0</v>
      </c>
      <c r="V83" s="17">
        <v>0</v>
      </c>
      <c r="W83" s="17">
        <v>0</v>
      </c>
      <c r="X83" s="17">
        <f>'EWG-CCP-127 (1)'!O280</f>
        <v>0</v>
      </c>
      <c r="Y83" s="17">
        <v>0</v>
      </c>
      <c r="Z83" s="17">
        <v>0</v>
      </c>
      <c r="AA83" s="17">
        <v>0</v>
      </c>
      <c r="AB83" s="17">
        <v>0</v>
      </c>
      <c r="AC83" s="17">
        <v>0</v>
      </c>
      <c r="AD83" s="17">
        <f>'EWG-CCP-127 (1)'!N280</f>
        <v>0</v>
      </c>
      <c r="AE83" s="17">
        <v>0</v>
      </c>
      <c r="AF83" s="17">
        <v>0</v>
      </c>
      <c r="AG83" s="88">
        <f>'EWG-CCP-127 (1)'!I280</f>
        <v>21</v>
      </c>
      <c r="AH83" s="92" t="s">
        <v>3</v>
      </c>
      <c r="AI83" s="87" t="s">
        <v>531</v>
      </c>
      <c r="AN83" s="17">
        <f t="shared" si="25"/>
        <v>100.00000000000001</v>
      </c>
      <c r="AO83" s="17">
        <f t="shared" si="26"/>
        <v>0.16666666666666669</v>
      </c>
      <c r="AP83" s="17">
        <f t="shared" si="27"/>
        <v>0</v>
      </c>
      <c r="AQ83" s="17">
        <f t="shared" si="27"/>
        <v>0.83333333333333348</v>
      </c>
      <c r="AR83" s="17">
        <f t="shared" si="28"/>
        <v>0</v>
      </c>
      <c r="AS83" s="17">
        <f t="shared" si="29"/>
        <v>0.21</v>
      </c>
      <c r="AU83" s="17">
        <f t="shared" si="30"/>
        <v>0</v>
      </c>
      <c r="AV83" s="17">
        <f t="shared" si="31"/>
        <v>0.19999999999999998</v>
      </c>
      <c r="AW83" s="17">
        <f t="shared" si="32"/>
        <v>0.5</v>
      </c>
      <c r="AX83" s="17">
        <f t="shared" si="33"/>
        <v>0.5</v>
      </c>
      <c r="AY83" s="17">
        <f t="shared" si="34"/>
        <v>0.19999999999999998</v>
      </c>
      <c r="AZ83" s="17">
        <f t="shared" si="35"/>
        <v>0.19999999999999998</v>
      </c>
      <c r="BA83" s="17">
        <f t="shared" si="36"/>
        <v>1.0000000000000009E-2</v>
      </c>
      <c r="BC83" s="17">
        <f t="shared" si="37"/>
        <v>0</v>
      </c>
      <c r="BD83" s="17">
        <f t="shared" si="38"/>
        <v>0.19999999999999998</v>
      </c>
      <c r="BE83" s="17">
        <f t="shared" si="39"/>
        <v>0.58982479610523098</v>
      </c>
      <c r="BF83" s="17">
        <f t="shared" si="40"/>
        <v>9.5973820789570216E-2</v>
      </c>
      <c r="BG83" s="17">
        <f t="shared" si="41"/>
        <v>0.19999999999999998</v>
      </c>
      <c r="BH83" s="17">
        <f t="shared" si="42"/>
        <v>0.19999999999999998</v>
      </c>
      <c r="BI83" s="17">
        <f t="shared" si="43"/>
        <v>1.0000000000000018E-4</v>
      </c>
      <c r="BJ83" s="17">
        <f t="shared" si="44"/>
        <v>3.8758960560502528E-2</v>
      </c>
    </row>
    <row r="84" spans="1:62" x14ac:dyDescent="0.25">
      <c r="A84" s="84">
        <v>522</v>
      </c>
      <c r="B84" s="84">
        <v>576</v>
      </c>
      <c r="C84" s="17" t="str">
        <f>'EWG-CCP-127 (1)'!B305</f>
        <v>Cs-R0.4</v>
      </c>
      <c r="D84" s="86">
        <v>1</v>
      </c>
      <c r="E84" s="98">
        <f t="shared" si="23"/>
        <v>28.571428571428577</v>
      </c>
      <c r="F84" s="98">
        <f t="shared" si="24"/>
        <v>0</v>
      </c>
      <c r="G84" s="17">
        <v>0</v>
      </c>
      <c r="H84" s="17">
        <f>'EWG-CCP-127 (1)'!J305</f>
        <v>71.428571428571431</v>
      </c>
      <c r="I84" s="17">
        <v>0</v>
      </c>
      <c r="J84" s="17">
        <v>0</v>
      </c>
      <c r="K84" s="17">
        <v>0</v>
      </c>
      <c r="L84" s="17">
        <f>'EWG-CCP-127 (1)'!M305</f>
        <v>0</v>
      </c>
      <c r="M84" s="17">
        <v>0</v>
      </c>
      <c r="N84" s="17">
        <v>0</v>
      </c>
      <c r="O84" s="17">
        <f>'EWG-CCP-127 (1)'!L305</f>
        <v>0</v>
      </c>
      <c r="P84" s="17">
        <v>0</v>
      </c>
      <c r="Q84" s="17">
        <v>0</v>
      </c>
      <c r="R84" s="17">
        <v>0</v>
      </c>
      <c r="S84" s="17">
        <v>0</v>
      </c>
      <c r="T84" s="17">
        <v>0</v>
      </c>
      <c r="U84" s="17">
        <v>0</v>
      </c>
      <c r="V84" s="17">
        <v>0</v>
      </c>
      <c r="W84" s="17">
        <v>0</v>
      </c>
      <c r="X84" s="17">
        <f>'EWG-CCP-127 (1)'!O305</f>
        <v>28.571428571428577</v>
      </c>
      <c r="Y84" s="17">
        <v>0</v>
      </c>
      <c r="Z84" s="17">
        <v>0</v>
      </c>
      <c r="AA84" s="17">
        <v>0</v>
      </c>
      <c r="AB84" s="17">
        <v>0</v>
      </c>
      <c r="AC84" s="17">
        <v>0</v>
      </c>
      <c r="AD84" s="17">
        <f>'EWG-CCP-127 (1)'!N305</f>
        <v>0</v>
      </c>
      <c r="AE84" s="17">
        <v>0</v>
      </c>
      <c r="AF84" s="17">
        <v>0</v>
      </c>
      <c r="AG84" s="88">
        <f>'EWG-CCP-127 (1)'!I305</f>
        <v>39</v>
      </c>
      <c r="AH84" s="92" t="s">
        <v>3</v>
      </c>
      <c r="AI84" s="87" t="s">
        <v>531</v>
      </c>
      <c r="AN84" s="17">
        <f t="shared" si="25"/>
        <v>100</v>
      </c>
      <c r="AO84" s="17">
        <f t="shared" si="26"/>
        <v>0.28571428571428575</v>
      </c>
      <c r="AP84" s="17">
        <f t="shared" si="27"/>
        <v>0</v>
      </c>
      <c r="AQ84" s="17">
        <f t="shared" si="27"/>
        <v>0.7142857142857143</v>
      </c>
      <c r="AR84" s="17">
        <f t="shared" si="28"/>
        <v>0</v>
      </c>
      <c r="AS84" s="17">
        <f t="shared" si="29"/>
        <v>0.39</v>
      </c>
      <c r="AU84" s="17">
        <f t="shared" si="30"/>
        <v>0</v>
      </c>
      <c r="AV84" s="17">
        <f t="shared" si="31"/>
        <v>0.4</v>
      </c>
      <c r="AW84" s="17">
        <f t="shared" si="32"/>
        <v>0.5</v>
      </c>
      <c r="AX84" s="17">
        <f t="shared" si="33"/>
        <v>0.5</v>
      </c>
      <c r="AY84" s="17">
        <f t="shared" si="34"/>
        <v>0.4</v>
      </c>
      <c r="AZ84" s="17">
        <f t="shared" si="35"/>
        <v>0.4</v>
      </c>
      <c r="BA84" s="17">
        <f t="shared" si="36"/>
        <v>1.0000000000000009E-2</v>
      </c>
      <c r="BC84" s="17">
        <f t="shared" si="37"/>
        <v>0</v>
      </c>
      <c r="BD84" s="17">
        <f t="shared" si="38"/>
        <v>0.40000000000000008</v>
      </c>
      <c r="BE84" s="17">
        <f t="shared" si="39"/>
        <v>0.58982479610523098</v>
      </c>
      <c r="BF84" s="17">
        <f t="shared" si="40"/>
        <v>9.5973820789570216E-2</v>
      </c>
      <c r="BG84" s="17">
        <f t="shared" si="41"/>
        <v>0.40000000000000008</v>
      </c>
      <c r="BH84" s="17">
        <f t="shared" si="42"/>
        <v>0.40000000000000008</v>
      </c>
      <c r="BI84" s="17">
        <f t="shared" si="43"/>
        <v>1.0000000000000129E-4</v>
      </c>
      <c r="BJ84" s="17">
        <f t="shared" si="44"/>
        <v>2.8469662329378499E-4</v>
      </c>
    </row>
    <row r="85" spans="1:62" x14ac:dyDescent="0.25">
      <c r="A85" s="84">
        <v>356</v>
      </c>
      <c r="B85" s="84">
        <v>236</v>
      </c>
      <c r="C85" s="58">
        <v>6</v>
      </c>
      <c r="D85" s="86">
        <v>1</v>
      </c>
      <c r="E85" s="98">
        <f t="shared" si="23"/>
        <v>40</v>
      </c>
      <c r="F85" s="98">
        <f t="shared" si="24"/>
        <v>0.66666666666666663</v>
      </c>
      <c r="G85" s="17">
        <v>0</v>
      </c>
      <c r="H85" s="17">
        <f>'EWG-CCP-127 (1)'!M169</f>
        <v>20</v>
      </c>
      <c r="I85" s="17">
        <v>0</v>
      </c>
      <c r="J85" s="17">
        <v>0</v>
      </c>
      <c r="K85" s="17">
        <v>0</v>
      </c>
      <c r="L85" s="17">
        <v>0</v>
      </c>
      <c r="M85" s="17">
        <v>0</v>
      </c>
      <c r="N85" s="17">
        <v>0</v>
      </c>
      <c r="O85" s="17">
        <f>'EWG-CCP-127 (1)'!L169</f>
        <v>40</v>
      </c>
      <c r="P85" s="17">
        <v>0</v>
      </c>
      <c r="Q85" s="17">
        <f>'EWG-CCP-127 (1)'!K169</f>
        <v>40</v>
      </c>
      <c r="R85" s="17">
        <v>0</v>
      </c>
      <c r="S85" s="17">
        <v>0</v>
      </c>
      <c r="T85" s="17">
        <v>0</v>
      </c>
      <c r="U85" s="17">
        <v>0</v>
      </c>
      <c r="V85" s="17">
        <v>0</v>
      </c>
      <c r="W85" s="41">
        <v>0</v>
      </c>
      <c r="X85" s="41">
        <v>0</v>
      </c>
      <c r="Y85" s="17">
        <v>0</v>
      </c>
      <c r="Z85" s="17">
        <v>0</v>
      </c>
      <c r="AA85" s="17">
        <v>0</v>
      </c>
      <c r="AB85" s="17">
        <v>0</v>
      </c>
      <c r="AC85" s="17">
        <v>0</v>
      </c>
      <c r="AD85" s="17">
        <v>0</v>
      </c>
      <c r="AE85" s="17">
        <v>0</v>
      </c>
      <c r="AF85" s="41">
        <v>0</v>
      </c>
      <c r="AG85" s="88">
        <f>'EWG-CCP-127 (1)'!E169</f>
        <v>43</v>
      </c>
      <c r="AH85" s="41" t="s">
        <v>3</v>
      </c>
      <c r="AI85" s="87" t="s">
        <v>506</v>
      </c>
      <c r="AN85" s="17">
        <f t="shared" si="25"/>
        <v>100</v>
      </c>
      <c r="AO85" s="17">
        <f t="shared" si="26"/>
        <v>0.4</v>
      </c>
      <c r="AP85" s="17">
        <f t="shared" si="27"/>
        <v>0</v>
      </c>
      <c r="AQ85" s="17">
        <f t="shared" si="27"/>
        <v>0.2</v>
      </c>
      <c r="AR85" s="17">
        <f t="shared" si="28"/>
        <v>0.4</v>
      </c>
      <c r="AS85" s="17">
        <f t="shared" si="29"/>
        <v>0.43</v>
      </c>
      <c r="AU85" s="17">
        <f t="shared" si="30"/>
        <v>2</v>
      </c>
      <c r="AV85" s="17">
        <f t="shared" si="31"/>
        <v>2</v>
      </c>
      <c r="AW85" s="17">
        <f t="shared" si="32"/>
        <v>0.625</v>
      </c>
      <c r="AX85" s="17">
        <f t="shared" si="33"/>
        <v>1</v>
      </c>
      <c r="AY85" s="17">
        <f t="shared" si="34"/>
        <v>0.41666666666666663</v>
      </c>
      <c r="AZ85" s="17">
        <f t="shared" si="35"/>
        <v>0.41666666666666663</v>
      </c>
      <c r="BA85" s="17">
        <f t="shared" si="36"/>
        <v>1.3333333333333364E-2</v>
      </c>
      <c r="BC85" s="17">
        <f t="shared" si="37"/>
        <v>2</v>
      </c>
      <c r="BD85" s="17">
        <f t="shared" si="38"/>
        <v>2</v>
      </c>
      <c r="BE85" s="17">
        <f t="shared" si="39"/>
        <v>0.62764377689183548</v>
      </c>
      <c r="BF85" s="17">
        <f t="shared" si="40"/>
        <v>1.1005923388511467</v>
      </c>
      <c r="BG85" s="17">
        <f t="shared" si="41"/>
        <v>0.44026718081915772</v>
      </c>
      <c r="BH85" s="17">
        <f t="shared" si="42"/>
        <v>0.44026718081915772</v>
      </c>
      <c r="BI85" s="17">
        <f t="shared" si="43"/>
        <v>1.0541500197328036E-4</v>
      </c>
      <c r="BJ85" s="17">
        <f t="shared" si="44"/>
        <v>5.3486019280295455E-4</v>
      </c>
    </row>
    <row r="86" spans="1:62" x14ac:dyDescent="0.25">
      <c r="A86" s="84">
        <v>283</v>
      </c>
      <c r="B86" s="84">
        <v>173</v>
      </c>
      <c r="D86" s="86">
        <v>1</v>
      </c>
      <c r="E86" s="98">
        <f t="shared" si="23"/>
        <v>27.27272727272727</v>
      </c>
      <c r="F86" s="98">
        <f t="shared" si="24"/>
        <v>0.5</v>
      </c>
      <c r="G86" s="17">
        <v>0</v>
      </c>
      <c r="H86" s="17">
        <f>'EWG-CCP-127 (1)'!M101</f>
        <v>36.363636363636367</v>
      </c>
      <c r="I86" s="17">
        <v>0</v>
      </c>
      <c r="J86" s="17">
        <v>0</v>
      </c>
      <c r="K86" s="17">
        <v>0</v>
      </c>
      <c r="L86" s="17">
        <v>0</v>
      </c>
      <c r="M86" s="17">
        <v>0</v>
      </c>
      <c r="N86" s="17">
        <v>0</v>
      </c>
      <c r="O86" s="17">
        <f>'EWG-CCP-127 (1)'!L101</f>
        <v>27.27272727272727</v>
      </c>
      <c r="P86" s="17">
        <v>0</v>
      </c>
      <c r="Q86" s="17">
        <f>'EWG-CCP-127 (1)'!K101</f>
        <v>36.363636363636367</v>
      </c>
      <c r="R86" s="17">
        <v>0</v>
      </c>
      <c r="S86" s="17">
        <v>0</v>
      </c>
      <c r="T86" s="17">
        <v>0</v>
      </c>
      <c r="U86" s="17">
        <v>0</v>
      </c>
      <c r="V86" s="17">
        <v>0</v>
      </c>
      <c r="W86" s="41">
        <v>0</v>
      </c>
      <c r="X86" s="41">
        <v>0</v>
      </c>
      <c r="Y86" s="17">
        <v>0</v>
      </c>
      <c r="Z86" s="17">
        <v>0</v>
      </c>
      <c r="AA86" s="17">
        <v>0</v>
      </c>
      <c r="AB86" s="17">
        <v>0</v>
      </c>
      <c r="AC86" s="17">
        <v>0</v>
      </c>
      <c r="AD86" s="17">
        <v>0</v>
      </c>
      <c r="AE86" s="17">
        <v>0</v>
      </c>
      <c r="AF86" s="41">
        <v>0</v>
      </c>
      <c r="AG86" s="88">
        <f>'EWG-CCP-127 (1)'!E101</f>
        <v>56.000000000000007</v>
      </c>
      <c r="AH86" s="91" t="s">
        <v>3</v>
      </c>
      <c r="AI86" s="87" t="s">
        <v>504</v>
      </c>
      <c r="AN86" s="17">
        <f t="shared" si="25"/>
        <v>100</v>
      </c>
      <c r="AO86" s="17">
        <f t="shared" si="26"/>
        <v>0.27272727272727271</v>
      </c>
      <c r="AP86" s="17">
        <f t="shared" si="27"/>
        <v>0</v>
      </c>
      <c r="AQ86" s="17">
        <f t="shared" si="27"/>
        <v>0.36363636363636365</v>
      </c>
      <c r="AR86" s="17">
        <f t="shared" si="28"/>
        <v>0.36363636363636365</v>
      </c>
      <c r="AS86" s="17">
        <f t="shared" si="29"/>
        <v>0.56000000000000005</v>
      </c>
      <c r="AU86" s="17">
        <f t="shared" si="30"/>
        <v>1</v>
      </c>
      <c r="AV86" s="17">
        <f t="shared" si="31"/>
        <v>0.74999999999999989</v>
      </c>
      <c r="AW86" s="17">
        <f t="shared" si="32"/>
        <v>0.5625</v>
      </c>
      <c r="AX86" s="17">
        <f t="shared" si="33"/>
        <v>0.75</v>
      </c>
      <c r="AY86" s="17">
        <f t="shared" si="34"/>
        <v>0.5625</v>
      </c>
      <c r="AZ86" s="17">
        <f t="shared" si="35"/>
        <v>0.5625</v>
      </c>
      <c r="BA86" s="17">
        <f t="shared" si="36"/>
        <v>2.4999999999999467E-3</v>
      </c>
      <c r="BC86" s="17">
        <f t="shared" si="37"/>
        <v>1</v>
      </c>
      <c r="BD86" s="17">
        <f t="shared" si="38"/>
        <v>0.74999999999999989</v>
      </c>
      <c r="BE86" s="17">
        <f t="shared" si="39"/>
        <v>0.60873428649853323</v>
      </c>
      <c r="BF86" s="17">
        <f t="shared" si="40"/>
        <v>0.59828307982035844</v>
      </c>
      <c r="BG86" s="17">
        <f t="shared" si="41"/>
        <v>0.57080505645362289</v>
      </c>
      <c r="BH86" s="17">
        <f t="shared" si="42"/>
        <v>0.57080505645362289</v>
      </c>
      <c r="BI86" s="17">
        <f t="shared" si="43"/>
        <v>1.1674924496597661E-4</v>
      </c>
      <c r="BJ86" s="17">
        <f t="shared" si="44"/>
        <v>2.3447891793707772E-2</v>
      </c>
    </row>
    <row r="87" spans="1:62" x14ac:dyDescent="0.25">
      <c r="A87" s="84">
        <v>161</v>
      </c>
      <c r="B87" s="84">
        <v>97</v>
      </c>
      <c r="D87" s="86">
        <v>1</v>
      </c>
      <c r="E87" s="98">
        <f t="shared" si="23"/>
        <v>20</v>
      </c>
      <c r="F87" s="98">
        <f t="shared" si="24"/>
        <v>0.67500000000000004</v>
      </c>
      <c r="G87" s="17">
        <v>0</v>
      </c>
      <c r="H87" s="17">
        <v>26</v>
      </c>
      <c r="I87" s="17">
        <v>0</v>
      </c>
      <c r="J87" s="17">
        <v>0</v>
      </c>
      <c r="K87" s="17">
        <v>0</v>
      </c>
      <c r="L87" s="17">
        <v>0</v>
      </c>
      <c r="M87" s="17">
        <v>0</v>
      </c>
      <c r="N87" s="17">
        <v>0</v>
      </c>
      <c r="O87" s="17">
        <v>20</v>
      </c>
      <c r="P87" s="17">
        <v>0</v>
      </c>
      <c r="Q87" s="17">
        <v>54</v>
      </c>
      <c r="R87" s="17">
        <v>0</v>
      </c>
      <c r="S87" s="17">
        <v>0</v>
      </c>
      <c r="T87" s="17">
        <v>0</v>
      </c>
      <c r="U87" s="17">
        <v>0</v>
      </c>
      <c r="V87" s="17">
        <v>0</v>
      </c>
      <c r="W87" s="41">
        <v>0</v>
      </c>
      <c r="X87" s="41">
        <v>0</v>
      </c>
      <c r="Y87" s="17">
        <v>0</v>
      </c>
      <c r="Z87" s="17">
        <v>0</v>
      </c>
      <c r="AA87" s="17">
        <v>0</v>
      </c>
      <c r="AB87" s="41">
        <v>0</v>
      </c>
      <c r="AC87" s="17">
        <v>0</v>
      </c>
      <c r="AD87" s="17">
        <v>0</v>
      </c>
      <c r="AE87" s="41">
        <v>0</v>
      </c>
      <c r="AF87" s="41">
        <v>0</v>
      </c>
      <c r="AG87" s="88">
        <v>64</v>
      </c>
      <c r="AH87" s="41" t="s">
        <v>3</v>
      </c>
      <c r="AI87" s="87" t="s">
        <v>556</v>
      </c>
      <c r="AN87" s="17">
        <f t="shared" si="25"/>
        <v>100</v>
      </c>
      <c r="AO87" s="17">
        <f t="shared" si="26"/>
        <v>0.2</v>
      </c>
      <c r="AP87" s="17">
        <f t="shared" si="27"/>
        <v>0</v>
      </c>
      <c r="AQ87" s="17">
        <f t="shared" si="27"/>
        <v>0.26</v>
      </c>
      <c r="AR87" s="17">
        <f t="shared" si="28"/>
        <v>0.54</v>
      </c>
      <c r="AS87" s="17">
        <f t="shared" si="29"/>
        <v>0.64</v>
      </c>
      <c r="AU87" s="17">
        <f t="shared" si="30"/>
        <v>2.0769230769230771</v>
      </c>
      <c r="AV87" s="17">
        <f t="shared" si="31"/>
        <v>0.76923076923076927</v>
      </c>
      <c r="AW87" s="17">
        <f t="shared" si="32"/>
        <v>0.62980769230769229</v>
      </c>
      <c r="AX87" s="17">
        <f t="shared" si="33"/>
        <v>1.0192307692307692</v>
      </c>
      <c r="AY87" s="17">
        <f t="shared" si="34"/>
        <v>0.62980769230769229</v>
      </c>
      <c r="AZ87" s="17">
        <f t="shared" si="35"/>
        <v>0.62980769230769229</v>
      </c>
      <c r="BA87" s="17">
        <f t="shared" si="36"/>
        <v>1.0192307692307723E-2</v>
      </c>
      <c r="BC87" s="17">
        <f t="shared" si="37"/>
        <v>2.0769230769230771</v>
      </c>
      <c r="BD87" s="17">
        <f t="shared" si="38"/>
        <v>0.76923076923076927</v>
      </c>
      <c r="BE87" s="17">
        <f t="shared" si="39"/>
        <v>0.62909835307593576</v>
      </c>
      <c r="BF87" s="17">
        <f t="shared" si="40"/>
        <v>1.1392315126227459</v>
      </c>
      <c r="BG87" s="17">
        <f t="shared" si="41"/>
        <v>0.62909835307593576</v>
      </c>
      <c r="BH87" s="17">
        <f t="shared" si="42"/>
        <v>0.62909835307593576</v>
      </c>
      <c r="BI87" s="17">
        <f t="shared" si="43"/>
        <v>1.1884590565695967E-4</v>
      </c>
      <c r="BJ87" s="17">
        <f t="shared" si="44"/>
        <v>5.4348218932726101E-2</v>
      </c>
    </row>
    <row r="88" spans="1:62" x14ac:dyDescent="0.25">
      <c r="A88" s="84">
        <v>43</v>
      </c>
      <c r="B88" s="84">
        <v>31</v>
      </c>
      <c r="C88" s="17" t="s">
        <v>50</v>
      </c>
      <c r="D88" s="86">
        <v>1</v>
      </c>
      <c r="E88" s="98">
        <f t="shared" si="23"/>
        <v>22</v>
      </c>
      <c r="F88" s="98">
        <f t="shared" si="24"/>
        <v>0.76388888888888884</v>
      </c>
      <c r="G88" s="41">
        <v>0</v>
      </c>
      <c r="H88" s="17">
        <v>17</v>
      </c>
      <c r="I88" s="17">
        <v>4</v>
      </c>
      <c r="J88" s="17">
        <v>0</v>
      </c>
      <c r="K88" s="41">
        <v>0</v>
      </c>
      <c r="L88" s="41">
        <v>0</v>
      </c>
      <c r="M88" s="41">
        <v>0</v>
      </c>
      <c r="N88" s="41">
        <v>0</v>
      </c>
      <c r="O88" s="17">
        <v>18</v>
      </c>
      <c r="P88" s="17">
        <v>0</v>
      </c>
      <c r="Q88" s="17">
        <v>55</v>
      </c>
      <c r="R88" s="17">
        <v>0</v>
      </c>
      <c r="S88" s="17">
        <v>0</v>
      </c>
      <c r="T88" s="17">
        <v>0</v>
      </c>
      <c r="U88" s="17">
        <v>6</v>
      </c>
      <c r="V88" s="41">
        <v>0</v>
      </c>
      <c r="W88" s="41">
        <v>0</v>
      </c>
      <c r="X88" s="41">
        <v>0</v>
      </c>
      <c r="Y88" s="41">
        <v>0</v>
      </c>
      <c r="Z88" s="41">
        <v>0</v>
      </c>
      <c r="AA88" s="17">
        <v>0</v>
      </c>
      <c r="AB88" s="41">
        <v>0</v>
      </c>
      <c r="AC88" s="17">
        <v>0</v>
      </c>
      <c r="AD88" s="17">
        <v>0</v>
      </c>
      <c r="AE88" s="41">
        <v>0</v>
      </c>
      <c r="AF88" s="41">
        <v>0</v>
      </c>
      <c r="AG88" s="88">
        <v>56</v>
      </c>
      <c r="AH88" s="41" t="s">
        <v>3</v>
      </c>
      <c r="AI88" s="87" t="s">
        <v>506</v>
      </c>
      <c r="AN88" s="17">
        <f t="shared" si="25"/>
        <v>100</v>
      </c>
      <c r="AO88" s="17">
        <f t="shared" si="26"/>
        <v>0.18</v>
      </c>
      <c r="AP88" s="17">
        <f t="shared" si="27"/>
        <v>0</v>
      </c>
      <c r="AQ88" s="17">
        <f t="shared" si="27"/>
        <v>0.17</v>
      </c>
      <c r="AR88" s="17">
        <f t="shared" si="28"/>
        <v>0.55000000000000004</v>
      </c>
      <c r="AS88" s="17">
        <f t="shared" si="29"/>
        <v>0.56000000000000005</v>
      </c>
      <c r="AU88" s="17">
        <f t="shared" si="30"/>
        <v>3.2352941176470589</v>
      </c>
      <c r="AV88" s="17">
        <f t="shared" si="31"/>
        <v>1.0588235294117645</v>
      </c>
      <c r="AW88" s="17">
        <f t="shared" si="32"/>
        <v>0.70220588235294112</v>
      </c>
      <c r="AX88" s="17">
        <f t="shared" si="33"/>
        <v>1.3088235294117647</v>
      </c>
      <c r="AY88" s="17">
        <f t="shared" si="34"/>
        <v>0.70220588235294112</v>
      </c>
      <c r="AZ88" s="17">
        <f t="shared" si="35"/>
        <v>0.70220588235294112</v>
      </c>
      <c r="BA88" s="17">
        <f t="shared" si="36"/>
        <v>0.14220588235294107</v>
      </c>
      <c r="BC88" s="17">
        <f t="shared" si="37"/>
        <v>1.5714285714285714</v>
      </c>
      <c r="BD88" s="17">
        <f t="shared" si="38"/>
        <v>0.5714285714285714</v>
      </c>
      <c r="BE88" s="17">
        <f t="shared" si="39"/>
        <v>0.61953970958042026</v>
      </c>
      <c r="BF88" s="17">
        <f t="shared" si="40"/>
        <v>0.88531694212366596</v>
      </c>
      <c r="BG88" s="17">
        <f t="shared" si="41"/>
        <v>0.5714285714285714</v>
      </c>
      <c r="BH88" s="17">
        <f t="shared" si="42"/>
        <v>0.5714285714285714</v>
      </c>
      <c r="BI88" s="17">
        <f t="shared" si="43"/>
        <v>1.3061224489795725E-4</v>
      </c>
      <c r="BJ88" s="17">
        <f t="shared" si="44"/>
        <v>2.3447891793707772E-2</v>
      </c>
    </row>
    <row r="89" spans="1:62" x14ac:dyDescent="0.25">
      <c r="A89" s="84">
        <v>623</v>
      </c>
      <c r="B89" s="84">
        <v>633</v>
      </c>
      <c r="D89" s="86">
        <v>1</v>
      </c>
      <c r="E89" s="98">
        <f t="shared" si="23"/>
        <v>14.310197086546703</v>
      </c>
      <c r="F89" s="98">
        <f t="shared" si="24"/>
        <v>0</v>
      </c>
      <c r="G89" s="17">
        <v>0</v>
      </c>
      <c r="H89" s="17">
        <f>'EWG-CCP-127 (1)'!G345</f>
        <v>85.689802913453292</v>
      </c>
      <c r="I89" s="17">
        <v>0</v>
      </c>
      <c r="J89" s="17">
        <v>0</v>
      </c>
      <c r="K89" s="17">
        <v>0</v>
      </c>
      <c r="L89" s="17">
        <f>'EWG-CCP-127 (1)'!H335</f>
        <v>14.310197086546703</v>
      </c>
      <c r="M89" s="17">
        <v>0</v>
      </c>
      <c r="N89" s="17">
        <v>0</v>
      </c>
      <c r="O89" s="17">
        <v>0</v>
      </c>
      <c r="P89" s="17">
        <v>0</v>
      </c>
      <c r="Q89" s="17">
        <v>0</v>
      </c>
      <c r="R89" s="17">
        <v>0</v>
      </c>
      <c r="S89" s="17">
        <v>0</v>
      </c>
      <c r="T89" s="17">
        <v>0</v>
      </c>
      <c r="U89" s="17">
        <v>0</v>
      </c>
      <c r="V89" s="17">
        <v>0</v>
      </c>
      <c r="W89" s="17">
        <v>0</v>
      </c>
      <c r="X89" s="17">
        <v>0</v>
      </c>
      <c r="Y89" s="17">
        <v>0</v>
      </c>
      <c r="Z89" s="17">
        <v>0</v>
      </c>
      <c r="AA89" s="17">
        <v>0</v>
      </c>
      <c r="AB89" s="17">
        <v>0</v>
      </c>
      <c r="AC89" s="17">
        <v>0</v>
      </c>
      <c r="AD89" s="17">
        <v>0</v>
      </c>
      <c r="AE89" s="17">
        <v>0</v>
      </c>
      <c r="AF89" s="17">
        <v>0</v>
      </c>
      <c r="AG89" s="88">
        <f>'EWG-CCP-127 (1)'!L345</f>
        <v>15.548</v>
      </c>
      <c r="AH89" s="17" t="s">
        <v>3</v>
      </c>
      <c r="AI89" s="87" t="s">
        <v>506</v>
      </c>
      <c r="AN89" s="17">
        <f t="shared" si="25"/>
        <v>100</v>
      </c>
      <c r="AO89" s="17">
        <f t="shared" si="26"/>
        <v>0.14310197086546703</v>
      </c>
      <c r="AP89" s="17">
        <f t="shared" si="27"/>
        <v>0</v>
      </c>
      <c r="AQ89" s="17">
        <f t="shared" si="27"/>
        <v>0.85689802913453295</v>
      </c>
      <c r="AR89" s="17">
        <f t="shared" si="28"/>
        <v>0</v>
      </c>
      <c r="AS89" s="17">
        <f t="shared" si="29"/>
        <v>0.15548000000000001</v>
      </c>
      <c r="AU89" s="17">
        <f t="shared" si="30"/>
        <v>0</v>
      </c>
      <c r="AV89" s="17">
        <f t="shared" si="31"/>
        <v>0.16700000000000004</v>
      </c>
      <c r="AW89" s="17">
        <f t="shared" si="32"/>
        <v>0.5</v>
      </c>
      <c r="AX89" s="17">
        <f t="shared" si="33"/>
        <v>0.5</v>
      </c>
      <c r="AY89" s="17">
        <f t="shared" si="34"/>
        <v>0.16700000000000004</v>
      </c>
      <c r="AZ89" s="17">
        <f t="shared" si="35"/>
        <v>0.16700000000000004</v>
      </c>
      <c r="BA89" s="17">
        <f t="shared" si="36"/>
        <v>1.152000000000003E-2</v>
      </c>
      <c r="BC89" s="17">
        <f t="shared" si="37"/>
        <v>0</v>
      </c>
      <c r="BD89" s="17">
        <f t="shared" si="38"/>
        <v>0.16700000000000004</v>
      </c>
      <c r="BE89" s="17">
        <f t="shared" si="39"/>
        <v>0.58982479610523098</v>
      </c>
      <c r="BF89" s="17">
        <f t="shared" si="40"/>
        <v>9.5973820789570216E-2</v>
      </c>
      <c r="BG89" s="17">
        <f t="shared" si="41"/>
        <v>0.16700000000000004</v>
      </c>
      <c r="BH89" s="17">
        <f t="shared" si="42"/>
        <v>0.16700000000000004</v>
      </c>
      <c r="BI89" s="17">
        <f t="shared" si="43"/>
        <v>1.327104000000007E-4</v>
      </c>
      <c r="BJ89" s="17">
        <f t="shared" si="44"/>
        <v>6.319841801526152E-2</v>
      </c>
    </row>
    <row r="90" spans="1:62" x14ac:dyDescent="0.25">
      <c r="A90" s="84">
        <v>384</v>
      </c>
      <c r="B90" s="84">
        <v>253</v>
      </c>
      <c r="C90" s="58">
        <v>34</v>
      </c>
      <c r="D90" s="86">
        <v>1</v>
      </c>
      <c r="E90" s="98">
        <f t="shared" si="23"/>
        <v>46.153846153846153</v>
      </c>
      <c r="F90" s="98">
        <f t="shared" si="24"/>
        <v>0.8571428571428571</v>
      </c>
      <c r="G90" s="17">
        <v>0</v>
      </c>
      <c r="H90" s="17">
        <f>'EWG-CCP-127 (1)'!M197</f>
        <v>7.6923076923076925</v>
      </c>
      <c r="I90" s="17">
        <v>0</v>
      </c>
      <c r="J90" s="17">
        <v>0</v>
      </c>
      <c r="K90" s="17">
        <v>0</v>
      </c>
      <c r="L90" s="17">
        <v>0</v>
      </c>
      <c r="M90" s="17">
        <v>0</v>
      </c>
      <c r="N90" s="17">
        <v>0</v>
      </c>
      <c r="O90" s="17">
        <f>'EWG-CCP-127 (1)'!L197</f>
        <v>46.153846153846153</v>
      </c>
      <c r="P90" s="17">
        <v>0</v>
      </c>
      <c r="Q90" s="17">
        <f>'EWG-CCP-127 (1)'!K197</f>
        <v>46.153846153846153</v>
      </c>
      <c r="R90" s="17">
        <v>0</v>
      </c>
      <c r="S90" s="17">
        <v>0</v>
      </c>
      <c r="T90" s="17">
        <v>0</v>
      </c>
      <c r="U90" s="17">
        <v>0</v>
      </c>
      <c r="V90" s="17">
        <v>0</v>
      </c>
      <c r="W90" s="41">
        <v>0</v>
      </c>
      <c r="X90" s="41">
        <v>0</v>
      </c>
      <c r="Y90" s="17">
        <v>0</v>
      </c>
      <c r="Z90" s="17">
        <v>0</v>
      </c>
      <c r="AA90" s="17">
        <v>0</v>
      </c>
      <c r="AB90" s="17">
        <v>0</v>
      </c>
      <c r="AC90" s="17">
        <v>0</v>
      </c>
      <c r="AD90" s="17">
        <v>0</v>
      </c>
      <c r="AE90" s="17">
        <v>0</v>
      </c>
      <c r="AF90" s="41">
        <v>0</v>
      </c>
      <c r="AG90" s="88">
        <f>'EWG-CCP-127 (1)'!E197</f>
        <v>27</v>
      </c>
      <c r="AH90" s="41" t="s">
        <v>3</v>
      </c>
      <c r="AI90" s="87" t="s">
        <v>506</v>
      </c>
      <c r="AN90" s="17">
        <f t="shared" si="25"/>
        <v>100</v>
      </c>
      <c r="AO90" s="17">
        <f t="shared" si="26"/>
        <v>0.46153846153846151</v>
      </c>
      <c r="AP90" s="17">
        <f t="shared" si="27"/>
        <v>0</v>
      </c>
      <c r="AQ90" s="17">
        <f t="shared" si="27"/>
        <v>7.6923076923076927E-2</v>
      </c>
      <c r="AR90" s="17">
        <f t="shared" si="28"/>
        <v>0.46153846153846151</v>
      </c>
      <c r="AS90" s="17">
        <f t="shared" si="29"/>
        <v>0.27</v>
      </c>
      <c r="AU90" s="17">
        <f t="shared" si="30"/>
        <v>5.9999999999999991</v>
      </c>
      <c r="AV90" s="17">
        <f t="shared" si="31"/>
        <v>5.9999999999999991</v>
      </c>
      <c r="AW90" s="17">
        <f t="shared" si="32"/>
        <v>0.875</v>
      </c>
      <c r="AX90" s="17">
        <f t="shared" si="33"/>
        <v>1.9999999999999998</v>
      </c>
      <c r="AY90" s="17">
        <f t="shared" si="34"/>
        <v>0.29166666666666674</v>
      </c>
      <c r="AZ90" s="17">
        <f t="shared" si="35"/>
        <v>0.29166666666666674</v>
      </c>
      <c r="BA90" s="17">
        <f t="shared" si="36"/>
        <v>2.1666666666666723E-2</v>
      </c>
      <c r="BC90" s="17">
        <f t="shared" si="37"/>
        <v>6</v>
      </c>
      <c r="BD90" s="17">
        <f t="shared" si="38"/>
        <v>6</v>
      </c>
      <c r="BE90" s="17">
        <f t="shared" si="39"/>
        <v>0.70328173846504471</v>
      </c>
      <c r="BF90" s="17">
        <f t="shared" si="40"/>
        <v>3.1098293749743</v>
      </c>
      <c r="BG90" s="17">
        <f t="shared" si="41"/>
        <v>0.28179852231546348</v>
      </c>
      <c r="BH90" s="17">
        <f t="shared" si="42"/>
        <v>0.28179852231546348</v>
      </c>
      <c r="BI90" s="17">
        <f t="shared" si="43"/>
        <v>1.392051288284894E-4</v>
      </c>
      <c r="BJ90" s="17">
        <f t="shared" si="44"/>
        <v>1.8734205914766273E-2</v>
      </c>
    </row>
    <row r="91" spans="1:62" x14ac:dyDescent="0.25">
      <c r="A91" s="84">
        <v>174</v>
      </c>
      <c r="B91" s="84">
        <v>109</v>
      </c>
      <c r="C91" s="17">
        <v>2</v>
      </c>
      <c r="D91" s="86">
        <v>1</v>
      </c>
      <c r="E91" s="98">
        <f t="shared" si="23"/>
        <v>3</v>
      </c>
      <c r="F91" s="98">
        <f t="shared" si="24"/>
        <v>0.5</v>
      </c>
      <c r="G91" s="17">
        <v>0</v>
      </c>
      <c r="H91" s="17">
        <v>48.5</v>
      </c>
      <c r="I91" s="17">
        <v>0</v>
      </c>
      <c r="J91" s="17">
        <v>0</v>
      </c>
      <c r="K91" s="17">
        <v>0</v>
      </c>
      <c r="L91" s="17">
        <v>0</v>
      </c>
      <c r="M91" s="17">
        <v>0</v>
      </c>
      <c r="N91" s="17">
        <v>0</v>
      </c>
      <c r="O91" s="17">
        <v>3</v>
      </c>
      <c r="P91" s="17">
        <v>0</v>
      </c>
      <c r="Q91" s="17">
        <v>48.5</v>
      </c>
      <c r="R91" s="17">
        <v>0</v>
      </c>
      <c r="S91" s="17">
        <v>0</v>
      </c>
      <c r="T91" s="17">
        <v>0</v>
      </c>
      <c r="U91" s="17">
        <v>0</v>
      </c>
      <c r="V91" s="17">
        <v>0</v>
      </c>
      <c r="W91" s="41">
        <v>0</v>
      </c>
      <c r="X91" s="41">
        <v>0</v>
      </c>
      <c r="Y91" s="17">
        <v>0</v>
      </c>
      <c r="Z91" s="17">
        <v>0</v>
      </c>
      <c r="AA91" s="17">
        <v>0</v>
      </c>
      <c r="AB91" s="17">
        <v>0</v>
      </c>
      <c r="AC91" s="17">
        <v>0</v>
      </c>
      <c r="AD91" s="17">
        <v>0</v>
      </c>
      <c r="AE91" s="41">
        <v>0</v>
      </c>
      <c r="AF91" s="41">
        <v>0</v>
      </c>
      <c r="AG91" s="88">
        <v>5</v>
      </c>
      <c r="AH91" s="91" t="s">
        <v>3</v>
      </c>
      <c r="AI91" s="87" t="s">
        <v>504</v>
      </c>
      <c r="AN91" s="17">
        <f t="shared" si="25"/>
        <v>100</v>
      </c>
      <c r="AO91" s="17">
        <f t="shared" si="26"/>
        <v>0.03</v>
      </c>
      <c r="AP91" s="17">
        <f t="shared" si="27"/>
        <v>0</v>
      </c>
      <c r="AQ91" s="17">
        <f t="shared" si="27"/>
        <v>0.48499999999999999</v>
      </c>
      <c r="AR91" s="17">
        <f t="shared" si="28"/>
        <v>0.48499999999999999</v>
      </c>
      <c r="AS91" s="17">
        <f t="shared" si="29"/>
        <v>0.05</v>
      </c>
      <c r="AU91" s="17">
        <f t="shared" si="30"/>
        <v>1</v>
      </c>
      <c r="AV91" s="17">
        <f t="shared" si="31"/>
        <v>6.1855670103092786E-2</v>
      </c>
      <c r="AW91" s="17">
        <f t="shared" si="32"/>
        <v>0.5625</v>
      </c>
      <c r="AX91" s="17">
        <f t="shared" si="33"/>
        <v>0.75</v>
      </c>
      <c r="AY91" s="17">
        <f t="shared" si="34"/>
        <v>6.1855670103092786E-2</v>
      </c>
      <c r="AZ91" s="17">
        <f t="shared" si="35"/>
        <v>6.1855670103092786E-2</v>
      </c>
      <c r="BA91" s="17">
        <f t="shared" si="36"/>
        <v>1.1855670103092783E-2</v>
      </c>
      <c r="BC91" s="17">
        <f t="shared" si="37"/>
        <v>1</v>
      </c>
      <c r="BD91" s="17">
        <f t="shared" si="38"/>
        <v>6.1855670103092786E-2</v>
      </c>
      <c r="BE91" s="17">
        <f t="shared" si="39"/>
        <v>0.60873428649853323</v>
      </c>
      <c r="BF91" s="17">
        <f t="shared" si="40"/>
        <v>0.59828307982035844</v>
      </c>
      <c r="BG91" s="17">
        <f t="shared" si="41"/>
        <v>6.1855670103092786E-2</v>
      </c>
      <c r="BH91" s="17">
        <f t="shared" si="42"/>
        <v>6.1855670103092786E-2</v>
      </c>
      <c r="BI91" s="17">
        <f t="shared" si="43"/>
        <v>1.4055691359336804E-4</v>
      </c>
      <c r="BJ91" s="17">
        <f t="shared" si="44"/>
        <v>0.12735830628246586</v>
      </c>
    </row>
    <row r="92" spans="1:62" x14ac:dyDescent="0.25">
      <c r="A92" s="84">
        <v>358</v>
      </c>
      <c r="B92" s="84">
        <v>378</v>
      </c>
      <c r="C92" s="58">
        <v>8</v>
      </c>
      <c r="D92" s="86">
        <v>1</v>
      </c>
      <c r="E92" s="98">
        <f t="shared" si="23"/>
        <v>50</v>
      </c>
      <c r="F92" s="98">
        <f t="shared" si="24"/>
        <v>0.66666666666666663</v>
      </c>
      <c r="G92" s="17">
        <v>0</v>
      </c>
      <c r="H92" s="17">
        <f>'EWG-CCP-127 (1)'!M171</f>
        <v>16.666666666666664</v>
      </c>
      <c r="I92" s="17">
        <v>0</v>
      </c>
      <c r="J92" s="17">
        <v>0</v>
      </c>
      <c r="K92" s="17">
        <v>0</v>
      </c>
      <c r="L92" s="17">
        <v>0</v>
      </c>
      <c r="M92" s="17">
        <v>0</v>
      </c>
      <c r="N92" s="17">
        <v>0</v>
      </c>
      <c r="O92" s="17">
        <f>'EWG-CCP-127 (1)'!L171</f>
        <v>50</v>
      </c>
      <c r="P92" s="17">
        <v>0</v>
      </c>
      <c r="Q92" s="17">
        <f>'EWG-CCP-127 (1)'!K171</f>
        <v>33.333333333333329</v>
      </c>
      <c r="R92" s="17">
        <v>0</v>
      </c>
      <c r="S92" s="17">
        <v>0</v>
      </c>
      <c r="T92" s="17">
        <v>0</v>
      </c>
      <c r="U92" s="17">
        <v>0</v>
      </c>
      <c r="V92" s="17">
        <v>0</v>
      </c>
      <c r="W92" s="41">
        <v>0</v>
      </c>
      <c r="X92" s="41">
        <v>0</v>
      </c>
      <c r="Y92" s="17">
        <v>0</v>
      </c>
      <c r="Z92" s="17">
        <v>0</v>
      </c>
      <c r="AA92" s="17">
        <v>0</v>
      </c>
      <c r="AB92" s="17">
        <v>0</v>
      </c>
      <c r="AC92" s="17">
        <v>0</v>
      </c>
      <c r="AD92" s="17">
        <v>0</v>
      </c>
      <c r="AE92" s="17">
        <v>0</v>
      </c>
      <c r="AF92" s="41">
        <v>0</v>
      </c>
      <c r="AG92" s="88">
        <f>'EWG-CCP-127 (1)'!E171</f>
        <v>22</v>
      </c>
      <c r="AH92" s="41" t="s">
        <v>3</v>
      </c>
      <c r="AI92" s="87" t="s">
        <v>506</v>
      </c>
      <c r="AN92" s="17">
        <f t="shared" si="25"/>
        <v>99.999999999999986</v>
      </c>
      <c r="AO92" s="17">
        <f t="shared" si="26"/>
        <v>0.5</v>
      </c>
      <c r="AP92" s="17">
        <f t="shared" si="27"/>
        <v>0</v>
      </c>
      <c r="AQ92" s="17">
        <f t="shared" si="27"/>
        <v>0.16666666666666663</v>
      </c>
      <c r="AR92" s="17">
        <f t="shared" si="28"/>
        <v>0.33333333333333326</v>
      </c>
      <c r="AS92" s="17">
        <f t="shared" si="29"/>
        <v>0.22</v>
      </c>
      <c r="AU92" s="17">
        <f t="shared" si="30"/>
        <v>2</v>
      </c>
      <c r="AV92" s="17">
        <f t="shared" si="31"/>
        <v>3.0000000000000009</v>
      </c>
      <c r="AW92" s="17">
        <f t="shared" si="32"/>
        <v>0.625</v>
      </c>
      <c r="AX92" s="17">
        <f t="shared" si="33"/>
        <v>1</v>
      </c>
      <c r="AY92" s="17">
        <f t="shared" si="34"/>
        <v>0.2083333333333332</v>
      </c>
      <c r="AZ92" s="17">
        <f t="shared" si="35"/>
        <v>0.2083333333333332</v>
      </c>
      <c r="BA92" s="17">
        <f t="shared" si="36"/>
        <v>1.1666666666666797E-2</v>
      </c>
      <c r="BC92" s="17">
        <f t="shared" si="37"/>
        <v>2</v>
      </c>
      <c r="BD92" s="17">
        <f t="shared" si="38"/>
        <v>3.0000000000000004</v>
      </c>
      <c r="BE92" s="17">
        <f t="shared" si="39"/>
        <v>0.62764377689183548</v>
      </c>
      <c r="BF92" s="17">
        <f t="shared" si="40"/>
        <v>1.1005923388511467</v>
      </c>
      <c r="BG92" s="17">
        <f t="shared" si="41"/>
        <v>0.2319338474858243</v>
      </c>
      <c r="BH92" s="17">
        <f t="shared" si="42"/>
        <v>0.2319338474858243</v>
      </c>
      <c r="BI92" s="17">
        <f t="shared" si="43"/>
        <v>1.4241671581491486E-4</v>
      </c>
      <c r="BJ92" s="17">
        <f t="shared" si="44"/>
        <v>3.4921501452879818E-2</v>
      </c>
    </row>
    <row r="93" spans="1:62" x14ac:dyDescent="0.25">
      <c r="A93" s="84">
        <v>417</v>
      </c>
      <c r="B93" s="84">
        <v>390</v>
      </c>
      <c r="D93" s="86">
        <v>1</v>
      </c>
      <c r="E93" s="98">
        <f t="shared" si="23"/>
        <v>50</v>
      </c>
      <c r="F93" s="98">
        <f t="shared" si="24"/>
        <v>0.66666666666666663</v>
      </c>
      <c r="G93" s="17">
        <v>0</v>
      </c>
      <c r="H93" s="17">
        <f>'EWG-CCP-127 (1)'!M213</f>
        <v>16.666666666666664</v>
      </c>
      <c r="I93" s="17">
        <v>0</v>
      </c>
      <c r="J93" s="17">
        <v>0</v>
      </c>
      <c r="K93" s="17">
        <v>0</v>
      </c>
      <c r="L93" s="17">
        <v>0</v>
      </c>
      <c r="M93" s="17">
        <v>0</v>
      </c>
      <c r="N93" s="17">
        <v>0</v>
      </c>
      <c r="O93" s="17">
        <f>'EWG-CCP-127 (1)'!L213</f>
        <v>50</v>
      </c>
      <c r="P93" s="17">
        <v>0</v>
      </c>
      <c r="Q93" s="17">
        <f>'EWG-CCP-127 (1)'!K213</f>
        <v>33.333333333333329</v>
      </c>
      <c r="R93" s="17">
        <v>0</v>
      </c>
      <c r="S93" s="17">
        <v>0</v>
      </c>
      <c r="T93" s="17">
        <v>0</v>
      </c>
      <c r="U93" s="17">
        <v>0</v>
      </c>
      <c r="V93" s="17">
        <v>0</v>
      </c>
      <c r="W93" s="41">
        <v>0</v>
      </c>
      <c r="X93" s="41">
        <v>0</v>
      </c>
      <c r="Y93" s="17">
        <v>0</v>
      </c>
      <c r="Z93" s="17">
        <v>0</v>
      </c>
      <c r="AA93" s="17">
        <v>0</v>
      </c>
      <c r="AB93" s="17">
        <v>0</v>
      </c>
      <c r="AC93" s="17">
        <v>0</v>
      </c>
      <c r="AD93" s="17">
        <v>0</v>
      </c>
      <c r="AE93" s="17">
        <v>0</v>
      </c>
      <c r="AF93" s="41">
        <v>0</v>
      </c>
      <c r="AG93" s="88">
        <f>'EWG-CCP-127 (1)'!E213</f>
        <v>22</v>
      </c>
      <c r="AH93" s="41" t="s">
        <v>3</v>
      </c>
      <c r="AI93" s="87" t="s">
        <v>506</v>
      </c>
      <c r="AN93" s="17">
        <f t="shared" si="25"/>
        <v>99.999999999999986</v>
      </c>
      <c r="AO93" s="17">
        <f t="shared" si="26"/>
        <v>0.5</v>
      </c>
      <c r="AP93" s="17">
        <f t="shared" si="27"/>
        <v>0</v>
      </c>
      <c r="AQ93" s="17">
        <f t="shared" si="27"/>
        <v>0.16666666666666663</v>
      </c>
      <c r="AR93" s="17">
        <f t="shared" si="28"/>
        <v>0.33333333333333326</v>
      </c>
      <c r="AS93" s="17">
        <f t="shared" si="29"/>
        <v>0.22</v>
      </c>
      <c r="AU93" s="17">
        <f t="shared" si="30"/>
        <v>2</v>
      </c>
      <c r="AV93" s="17">
        <f t="shared" si="31"/>
        <v>3.0000000000000009</v>
      </c>
      <c r="AW93" s="17">
        <f t="shared" si="32"/>
        <v>0.625</v>
      </c>
      <c r="AX93" s="17">
        <f t="shared" si="33"/>
        <v>1</v>
      </c>
      <c r="AY93" s="17">
        <f t="shared" si="34"/>
        <v>0.2083333333333332</v>
      </c>
      <c r="AZ93" s="17">
        <f t="shared" si="35"/>
        <v>0.2083333333333332</v>
      </c>
      <c r="BA93" s="17">
        <f t="shared" si="36"/>
        <v>1.1666666666666797E-2</v>
      </c>
      <c r="BC93" s="17">
        <f t="shared" si="37"/>
        <v>2</v>
      </c>
      <c r="BD93" s="17">
        <f t="shared" si="38"/>
        <v>3.0000000000000004</v>
      </c>
      <c r="BE93" s="17">
        <f t="shared" si="39"/>
        <v>0.62764377689183548</v>
      </c>
      <c r="BF93" s="17">
        <f t="shared" si="40"/>
        <v>1.1005923388511467</v>
      </c>
      <c r="BG93" s="17">
        <f t="shared" si="41"/>
        <v>0.2319338474858243</v>
      </c>
      <c r="BH93" s="17">
        <f t="shared" si="42"/>
        <v>0.2319338474858243</v>
      </c>
      <c r="BI93" s="17">
        <f t="shared" si="43"/>
        <v>1.4241671581491486E-4</v>
      </c>
      <c r="BJ93" s="17">
        <f t="shared" si="44"/>
        <v>3.4921501452879818E-2</v>
      </c>
    </row>
    <row r="94" spans="1:62" x14ac:dyDescent="0.25">
      <c r="A94" s="84">
        <v>639</v>
      </c>
      <c r="B94" s="84">
        <v>649</v>
      </c>
      <c r="D94" s="86">
        <v>1</v>
      </c>
      <c r="E94" s="98">
        <f t="shared" si="23"/>
        <v>2.1751900000000002</v>
      </c>
      <c r="F94" s="98">
        <f t="shared" si="24"/>
        <v>0</v>
      </c>
      <c r="G94" s="17">
        <v>0</v>
      </c>
      <c r="H94" s="17">
        <f>'EWG-CCP-127 (1)'!C363</f>
        <v>97.824809999999999</v>
      </c>
      <c r="I94" s="17">
        <v>0</v>
      </c>
      <c r="J94" s="17">
        <v>0</v>
      </c>
      <c r="K94" s="17">
        <v>0</v>
      </c>
      <c r="L94" s="17">
        <v>0</v>
      </c>
      <c r="M94" s="17">
        <v>0</v>
      </c>
      <c r="N94" s="17">
        <v>0</v>
      </c>
      <c r="O94" s="17">
        <f>'EWG-CCP-127 (1)'!D363</f>
        <v>2.1751900000000002</v>
      </c>
      <c r="P94" s="17">
        <v>0</v>
      </c>
      <c r="Q94" s="17">
        <v>0</v>
      </c>
      <c r="R94" s="17">
        <v>0</v>
      </c>
      <c r="S94" s="17">
        <v>0</v>
      </c>
      <c r="T94" s="17">
        <v>0</v>
      </c>
      <c r="U94" s="17">
        <v>0</v>
      </c>
      <c r="V94" s="17">
        <v>0</v>
      </c>
      <c r="W94" s="17">
        <v>0</v>
      </c>
      <c r="X94" s="17">
        <v>0</v>
      </c>
      <c r="Y94" s="17">
        <v>0</v>
      </c>
      <c r="Z94" s="17">
        <v>0</v>
      </c>
      <c r="AA94" s="17">
        <v>0</v>
      </c>
      <c r="AB94" s="17">
        <v>0</v>
      </c>
      <c r="AC94" s="17">
        <v>0</v>
      </c>
      <c r="AD94" s="17">
        <v>0</v>
      </c>
      <c r="AE94" s="17">
        <v>0</v>
      </c>
      <c r="AF94" s="17">
        <v>0</v>
      </c>
      <c r="AG94" s="88">
        <f>'EWG-CCP-127 (1)'!F363</f>
        <v>3.4320000000000004</v>
      </c>
      <c r="AH94" s="17" t="s">
        <v>3</v>
      </c>
      <c r="AI94" s="87" t="s">
        <v>506</v>
      </c>
      <c r="AN94" s="17">
        <f t="shared" si="25"/>
        <v>100</v>
      </c>
      <c r="AO94" s="17">
        <f t="shared" si="26"/>
        <v>2.1751900000000001E-2</v>
      </c>
      <c r="AP94" s="17">
        <f t="shared" si="27"/>
        <v>0</v>
      </c>
      <c r="AQ94" s="17">
        <f t="shared" si="27"/>
        <v>0.97824809999999995</v>
      </c>
      <c r="AR94" s="17">
        <f t="shared" si="28"/>
        <v>0</v>
      </c>
      <c r="AS94" s="17">
        <f t="shared" si="29"/>
        <v>3.4320000000000003E-2</v>
      </c>
      <c r="AU94" s="17">
        <f t="shared" si="30"/>
        <v>0</v>
      </c>
      <c r="AV94" s="17">
        <f t="shared" si="31"/>
        <v>2.2235565803807849E-2</v>
      </c>
      <c r="AW94" s="17">
        <f t="shared" si="32"/>
        <v>0.5</v>
      </c>
      <c r="AX94" s="17">
        <f t="shared" si="33"/>
        <v>0.5</v>
      </c>
      <c r="AY94" s="17">
        <f t="shared" si="34"/>
        <v>2.2235565803807849E-2</v>
      </c>
      <c r="AZ94" s="17">
        <f t="shared" si="35"/>
        <v>2.2235565803807849E-2</v>
      </c>
      <c r="BA94" s="17">
        <f t="shared" si="36"/>
        <v>1.2084434196192154E-2</v>
      </c>
      <c r="BC94" s="17">
        <f t="shared" si="37"/>
        <v>0</v>
      </c>
      <c r="BD94" s="17">
        <f t="shared" si="38"/>
        <v>2.2235565803807849E-2</v>
      </c>
      <c r="BE94" s="17">
        <f t="shared" si="39"/>
        <v>0.58982479610523098</v>
      </c>
      <c r="BF94" s="17">
        <f t="shared" si="40"/>
        <v>9.5973820789570216E-2</v>
      </c>
      <c r="BG94" s="17">
        <f t="shared" si="41"/>
        <v>2.2235565803807849E-2</v>
      </c>
      <c r="BH94" s="17">
        <f t="shared" si="42"/>
        <v>2.2235565803807849E-2</v>
      </c>
      <c r="BI94" s="17">
        <f t="shared" si="43"/>
        <v>1.4603354984209831E-4</v>
      </c>
      <c r="BJ94" s="17">
        <f t="shared" si="44"/>
        <v>0.13879570456321824</v>
      </c>
    </row>
    <row r="95" spans="1:62" x14ac:dyDescent="0.25">
      <c r="A95" s="84">
        <v>165</v>
      </c>
      <c r="B95" s="84">
        <v>101</v>
      </c>
      <c r="C95" s="101" t="s">
        <v>214</v>
      </c>
      <c r="D95" s="86">
        <v>1</v>
      </c>
      <c r="E95" s="98">
        <f t="shared" si="23"/>
        <v>25</v>
      </c>
      <c r="F95" s="98">
        <f t="shared" si="24"/>
        <v>0.66666666666666663</v>
      </c>
      <c r="G95" s="17">
        <v>0</v>
      </c>
      <c r="H95" s="17">
        <v>25</v>
      </c>
      <c r="I95" s="17">
        <v>0</v>
      </c>
      <c r="J95" s="17">
        <v>0</v>
      </c>
      <c r="K95" s="17">
        <v>0</v>
      </c>
      <c r="L95" s="17">
        <v>0</v>
      </c>
      <c r="M95" s="17">
        <v>0</v>
      </c>
      <c r="N95" s="17">
        <v>0</v>
      </c>
      <c r="O95" s="17">
        <v>25</v>
      </c>
      <c r="P95" s="17">
        <v>0</v>
      </c>
      <c r="Q95" s="17">
        <v>50</v>
      </c>
      <c r="R95" s="17">
        <v>0</v>
      </c>
      <c r="S95" s="17">
        <v>0</v>
      </c>
      <c r="T95" s="17">
        <v>0</v>
      </c>
      <c r="U95" s="17">
        <v>0</v>
      </c>
      <c r="V95" s="17">
        <v>0</v>
      </c>
      <c r="W95" s="41">
        <v>0</v>
      </c>
      <c r="X95" s="41">
        <v>0</v>
      </c>
      <c r="Y95" s="17">
        <v>0</v>
      </c>
      <c r="Z95" s="17">
        <v>0</v>
      </c>
      <c r="AA95" s="17">
        <v>0</v>
      </c>
      <c r="AB95" s="41">
        <v>0</v>
      </c>
      <c r="AC95" s="17">
        <v>0</v>
      </c>
      <c r="AD95" s="17">
        <v>0</v>
      </c>
      <c r="AE95" s="41">
        <v>0</v>
      </c>
      <c r="AF95" s="41">
        <v>0</v>
      </c>
      <c r="AG95" s="88">
        <v>64</v>
      </c>
      <c r="AH95" s="41" t="s">
        <v>3</v>
      </c>
      <c r="AI95" s="87" t="s">
        <v>506</v>
      </c>
      <c r="AL95" s="87" t="s">
        <v>510</v>
      </c>
      <c r="AN95" s="17">
        <f t="shared" si="25"/>
        <v>100</v>
      </c>
      <c r="AO95" s="17">
        <f t="shared" si="26"/>
        <v>0.25</v>
      </c>
      <c r="AP95" s="17">
        <f t="shared" si="27"/>
        <v>0</v>
      </c>
      <c r="AQ95" s="17">
        <f t="shared" si="27"/>
        <v>0.25</v>
      </c>
      <c r="AR95" s="17">
        <f t="shared" si="28"/>
        <v>0.5</v>
      </c>
      <c r="AS95" s="17">
        <f t="shared" si="29"/>
        <v>0.64</v>
      </c>
      <c r="AU95" s="17">
        <f t="shared" si="30"/>
        <v>2</v>
      </c>
      <c r="AV95" s="17">
        <f t="shared" si="31"/>
        <v>1</v>
      </c>
      <c r="AW95" s="17">
        <f t="shared" si="32"/>
        <v>0.625</v>
      </c>
      <c r="AX95" s="17">
        <f t="shared" si="33"/>
        <v>1</v>
      </c>
      <c r="AY95" s="17">
        <f t="shared" si="34"/>
        <v>0.625</v>
      </c>
      <c r="AZ95" s="17">
        <f t="shared" si="35"/>
        <v>0.625</v>
      </c>
      <c r="BA95" s="17">
        <f t="shared" si="36"/>
        <v>1.5000000000000013E-2</v>
      </c>
      <c r="BC95" s="17">
        <f t="shared" si="37"/>
        <v>2</v>
      </c>
      <c r="BD95" s="17">
        <f t="shared" si="38"/>
        <v>1</v>
      </c>
      <c r="BE95" s="17">
        <f t="shared" si="39"/>
        <v>0.62764377689183548</v>
      </c>
      <c r="BF95" s="17">
        <f t="shared" si="40"/>
        <v>1.1005923388511467</v>
      </c>
      <c r="BG95" s="17">
        <f t="shared" si="41"/>
        <v>0.62764377689183548</v>
      </c>
      <c r="BH95" s="17">
        <f t="shared" si="42"/>
        <v>0.62764377689183548</v>
      </c>
      <c r="BI95" s="17">
        <f t="shared" si="43"/>
        <v>1.5267624949873919E-4</v>
      </c>
      <c r="BJ95" s="17">
        <f t="shared" si="44"/>
        <v>5.4348218932726101E-2</v>
      </c>
    </row>
    <row r="96" spans="1:62" ht="18.75" x14ac:dyDescent="0.25">
      <c r="A96" s="84">
        <v>5</v>
      </c>
      <c r="B96" s="84">
        <v>406</v>
      </c>
      <c r="C96" s="41" t="s">
        <v>14</v>
      </c>
      <c r="D96" s="86">
        <v>1</v>
      </c>
      <c r="E96" s="98">
        <f t="shared" si="23"/>
        <v>51.3</v>
      </c>
      <c r="F96" s="98">
        <f t="shared" si="24"/>
        <v>0.37782340862422992</v>
      </c>
      <c r="G96" s="41">
        <v>0</v>
      </c>
      <c r="H96" s="41">
        <v>27.7</v>
      </c>
      <c r="I96" s="41">
        <v>26.7</v>
      </c>
      <c r="J96" s="17">
        <v>0</v>
      </c>
      <c r="K96" s="41">
        <v>0</v>
      </c>
      <c r="L96" s="41">
        <v>0</v>
      </c>
      <c r="M96" s="41">
        <v>0</v>
      </c>
      <c r="N96" s="41">
        <v>0</v>
      </c>
      <c r="O96" s="41">
        <v>24.6</v>
      </c>
      <c r="P96" s="41">
        <v>2.6</v>
      </c>
      <c r="Q96" s="41">
        <v>18.399999999999999</v>
      </c>
      <c r="R96" s="17">
        <v>0</v>
      </c>
      <c r="S96" s="17">
        <v>0</v>
      </c>
      <c r="T96" s="17">
        <v>0</v>
      </c>
      <c r="U96" s="41">
        <v>0</v>
      </c>
      <c r="V96" s="41">
        <v>0</v>
      </c>
      <c r="W96" s="41">
        <v>0</v>
      </c>
      <c r="X96" s="41">
        <v>0</v>
      </c>
      <c r="Y96" s="41">
        <v>0</v>
      </c>
      <c r="Z96" s="41">
        <v>0</v>
      </c>
      <c r="AA96" s="17">
        <v>0</v>
      </c>
      <c r="AB96" s="41">
        <v>0</v>
      </c>
      <c r="AC96" s="17">
        <v>0</v>
      </c>
      <c r="AD96" s="17">
        <v>0</v>
      </c>
      <c r="AE96" s="41">
        <v>0</v>
      </c>
      <c r="AF96" s="41">
        <v>0</v>
      </c>
      <c r="AG96" s="90">
        <v>33.5</v>
      </c>
      <c r="AH96" s="91" t="s">
        <v>3</v>
      </c>
      <c r="AI96" s="87" t="s">
        <v>504</v>
      </c>
      <c r="AN96" s="17">
        <f t="shared" si="25"/>
        <v>100</v>
      </c>
      <c r="AO96" s="17">
        <f t="shared" si="26"/>
        <v>0.24600000000000002</v>
      </c>
      <c r="AP96" s="17">
        <f t="shared" si="27"/>
        <v>0</v>
      </c>
      <c r="AQ96" s="17">
        <f t="shared" si="27"/>
        <v>0.27699999999999997</v>
      </c>
      <c r="AR96" s="17">
        <f t="shared" si="28"/>
        <v>0.184</v>
      </c>
      <c r="AS96" s="17">
        <f t="shared" si="29"/>
        <v>0.33500000000000002</v>
      </c>
      <c r="AU96" s="17">
        <f t="shared" si="30"/>
        <v>0.66425992779783405</v>
      </c>
      <c r="AV96" s="17">
        <f t="shared" si="31"/>
        <v>0.88808664259927816</v>
      </c>
      <c r="AW96" s="17">
        <f t="shared" si="32"/>
        <v>0.54151624548736466</v>
      </c>
      <c r="AX96" s="17">
        <f t="shared" si="33"/>
        <v>0.66606498194945851</v>
      </c>
      <c r="AY96" s="17">
        <f t="shared" si="34"/>
        <v>0.48134777376654631</v>
      </c>
      <c r="AZ96" s="17">
        <f t="shared" si="35"/>
        <v>0.48134777376654631</v>
      </c>
      <c r="BA96" s="17">
        <f t="shared" si="36"/>
        <v>0.14634777376654629</v>
      </c>
      <c r="BC96" s="17">
        <f t="shared" si="37"/>
        <v>0.66425992779783394</v>
      </c>
      <c r="BD96" s="17">
        <f t="shared" si="38"/>
        <v>1.3700361010830326</v>
      </c>
      <c r="BE96" s="17">
        <f t="shared" si="39"/>
        <v>0.60238561282857983</v>
      </c>
      <c r="BF96" s="17">
        <f t="shared" si="40"/>
        <v>0.42963773292554513</v>
      </c>
      <c r="BG96" s="17">
        <f t="shared" si="41"/>
        <v>0.34753510655283798</v>
      </c>
      <c r="BH96" s="17">
        <f t="shared" si="42"/>
        <v>0.34753510655283798</v>
      </c>
      <c r="BI96" s="17">
        <f t="shared" si="43"/>
        <v>1.5712889629100117E-4</v>
      </c>
      <c r="BJ96" s="17">
        <f t="shared" si="44"/>
        <v>5.1657217152186749E-3</v>
      </c>
    </row>
    <row r="97" spans="1:62" x14ac:dyDescent="0.25">
      <c r="A97" s="84">
        <v>622</v>
      </c>
      <c r="B97" s="84">
        <v>632</v>
      </c>
      <c r="D97" s="86">
        <v>1</v>
      </c>
      <c r="E97" s="98">
        <f t="shared" si="23"/>
        <v>44.994499449944989</v>
      </c>
      <c r="F97" s="98">
        <f t="shared" si="24"/>
        <v>0</v>
      </c>
      <c r="G97" s="17">
        <v>0</v>
      </c>
      <c r="H97" s="17">
        <f>'EWG-CCP-127 (1)'!G344</f>
        <v>55.005500550055011</v>
      </c>
      <c r="I97" s="17">
        <v>0</v>
      </c>
      <c r="J97" s="17">
        <v>0</v>
      </c>
      <c r="K97" s="17">
        <v>0</v>
      </c>
      <c r="L97" s="17">
        <v>0</v>
      </c>
      <c r="M97" s="17">
        <v>0</v>
      </c>
      <c r="N97" s="17">
        <v>0</v>
      </c>
      <c r="O97" s="17">
        <f>'EWG-CCP-127 (1)'!H339</f>
        <v>44.994499449944989</v>
      </c>
      <c r="P97" s="17">
        <v>0</v>
      </c>
      <c r="Q97" s="17">
        <v>0</v>
      </c>
      <c r="R97" s="17">
        <v>0</v>
      </c>
      <c r="S97" s="17">
        <v>0</v>
      </c>
      <c r="T97" s="17">
        <v>0</v>
      </c>
      <c r="U97" s="17">
        <v>0</v>
      </c>
      <c r="V97" s="17">
        <v>0</v>
      </c>
      <c r="W97" s="17">
        <v>0</v>
      </c>
      <c r="X97" s="17">
        <v>0</v>
      </c>
      <c r="Y97" s="17">
        <v>0</v>
      </c>
      <c r="Z97" s="17">
        <v>0</v>
      </c>
      <c r="AA97" s="17">
        <v>0</v>
      </c>
      <c r="AB97" s="17">
        <v>0</v>
      </c>
      <c r="AC97" s="17">
        <v>0</v>
      </c>
      <c r="AD97" s="17">
        <v>0</v>
      </c>
      <c r="AE97" s="17">
        <v>0</v>
      </c>
      <c r="AF97" s="17">
        <v>0</v>
      </c>
      <c r="AG97" s="88">
        <f>'EWG-CCP-127 (1)'!L344</f>
        <v>33.652999999999999</v>
      </c>
      <c r="AH97" s="17" t="s">
        <v>3</v>
      </c>
      <c r="AI97" s="87" t="s">
        <v>506</v>
      </c>
      <c r="AN97" s="17">
        <f t="shared" si="25"/>
        <v>100</v>
      </c>
      <c r="AO97" s="17">
        <f t="shared" si="26"/>
        <v>0.44994499449944991</v>
      </c>
      <c r="AP97" s="17">
        <f t="shared" si="27"/>
        <v>0</v>
      </c>
      <c r="AQ97" s="17">
        <f t="shared" si="27"/>
        <v>0.55005500550055009</v>
      </c>
      <c r="AR97" s="17">
        <f t="shared" si="28"/>
        <v>0</v>
      </c>
      <c r="AS97" s="17">
        <f t="shared" si="29"/>
        <v>0.33653</v>
      </c>
      <c r="AU97" s="17">
        <f t="shared" si="30"/>
        <v>0</v>
      </c>
      <c r="AV97" s="17">
        <f t="shared" si="31"/>
        <v>0.81799999999999984</v>
      </c>
      <c r="AW97" s="17">
        <f t="shared" si="32"/>
        <v>0.5</v>
      </c>
      <c r="AX97" s="17">
        <f t="shared" si="33"/>
        <v>0.5</v>
      </c>
      <c r="AY97" s="17">
        <f t="shared" si="34"/>
        <v>0.39400000000000007</v>
      </c>
      <c r="AZ97" s="17">
        <f t="shared" si="35"/>
        <v>0.39400000000000007</v>
      </c>
      <c r="BA97" s="17">
        <f t="shared" si="36"/>
        <v>5.7470000000000077E-2</v>
      </c>
      <c r="BC97" s="17">
        <f t="shared" si="37"/>
        <v>0</v>
      </c>
      <c r="BD97" s="17">
        <f t="shared" si="38"/>
        <v>0.81799999999999984</v>
      </c>
      <c r="BE97" s="17">
        <f t="shared" si="39"/>
        <v>0.58982479610523098</v>
      </c>
      <c r="BF97" s="17">
        <f t="shared" si="40"/>
        <v>9.5973820789570216E-2</v>
      </c>
      <c r="BG97" s="17">
        <f t="shared" si="41"/>
        <v>0.34914940303508779</v>
      </c>
      <c r="BH97" s="17">
        <f t="shared" si="42"/>
        <v>0.34914940303508779</v>
      </c>
      <c r="BI97" s="17">
        <f t="shared" si="43"/>
        <v>1.5924933296198305E-4</v>
      </c>
      <c r="BJ97" s="17">
        <f t="shared" si="44"/>
        <v>4.9481313717524037E-3</v>
      </c>
    </row>
    <row r="98" spans="1:62" x14ac:dyDescent="0.25">
      <c r="A98" s="84">
        <v>618</v>
      </c>
      <c r="B98" s="84">
        <v>628</v>
      </c>
      <c r="D98" s="86">
        <v>1</v>
      </c>
      <c r="E98" s="98">
        <f t="shared" si="23"/>
        <v>14.310197086546703</v>
      </c>
      <c r="F98" s="98">
        <f t="shared" si="24"/>
        <v>0</v>
      </c>
      <c r="G98" s="17">
        <v>0</v>
      </c>
      <c r="H98" s="17">
        <f>'EWG-CCP-127 (1)'!G340</f>
        <v>85.689802913453292</v>
      </c>
      <c r="I98" s="17">
        <v>0</v>
      </c>
      <c r="J98" s="17">
        <v>0</v>
      </c>
      <c r="K98" s="17">
        <v>0</v>
      </c>
      <c r="L98" s="17">
        <v>0</v>
      </c>
      <c r="M98" s="17">
        <v>0</v>
      </c>
      <c r="N98" s="17">
        <v>0</v>
      </c>
      <c r="O98" s="17">
        <f>'EWG-CCP-127 (1)'!H335</f>
        <v>14.310197086546703</v>
      </c>
      <c r="P98" s="17">
        <v>0</v>
      </c>
      <c r="Q98" s="17">
        <v>0</v>
      </c>
      <c r="R98" s="17">
        <v>0</v>
      </c>
      <c r="S98" s="17">
        <v>0</v>
      </c>
      <c r="T98" s="17">
        <v>0</v>
      </c>
      <c r="U98" s="17">
        <v>0</v>
      </c>
      <c r="V98" s="17">
        <v>0</v>
      </c>
      <c r="W98" s="17">
        <v>0</v>
      </c>
      <c r="X98" s="17">
        <v>0</v>
      </c>
      <c r="Y98" s="17">
        <v>0</v>
      </c>
      <c r="Z98" s="17">
        <v>0</v>
      </c>
      <c r="AA98" s="17">
        <v>0</v>
      </c>
      <c r="AB98" s="17">
        <v>0</v>
      </c>
      <c r="AC98" s="17">
        <v>0</v>
      </c>
      <c r="AD98" s="17">
        <v>0</v>
      </c>
      <c r="AE98" s="17">
        <v>0</v>
      </c>
      <c r="AF98" s="17">
        <v>0</v>
      </c>
      <c r="AG98" s="88">
        <f>'EWG-CCP-127 (1)'!L340</f>
        <v>15.437000000000001</v>
      </c>
      <c r="AH98" s="17" t="s">
        <v>3</v>
      </c>
      <c r="AI98" s="87" t="s">
        <v>506</v>
      </c>
      <c r="AN98" s="17">
        <f t="shared" si="25"/>
        <v>100</v>
      </c>
      <c r="AO98" s="17">
        <f t="shared" si="26"/>
        <v>0.14310197086546703</v>
      </c>
      <c r="AP98" s="17">
        <f t="shared" si="27"/>
        <v>0</v>
      </c>
      <c r="AQ98" s="17">
        <f t="shared" si="27"/>
        <v>0.85689802913453295</v>
      </c>
      <c r="AR98" s="17">
        <f t="shared" si="28"/>
        <v>0</v>
      </c>
      <c r="AS98" s="17">
        <f t="shared" si="29"/>
        <v>0.15437000000000001</v>
      </c>
      <c r="AU98" s="17">
        <f t="shared" si="30"/>
        <v>0</v>
      </c>
      <c r="AV98" s="17">
        <f t="shared" si="31"/>
        <v>0.16700000000000004</v>
      </c>
      <c r="AW98" s="17">
        <f t="shared" si="32"/>
        <v>0.5</v>
      </c>
      <c r="AX98" s="17">
        <f t="shared" si="33"/>
        <v>0.5</v>
      </c>
      <c r="AY98" s="17">
        <f t="shared" si="34"/>
        <v>0.16700000000000004</v>
      </c>
      <c r="AZ98" s="17">
        <f t="shared" si="35"/>
        <v>0.16700000000000004</v>
      </c>
      <c r="BA98" s="17">
        <f t="shared" si="36"/>
        <v>1.263000000000003E-2</v>
      </c>
      <c r="BC98" s="17">
        <f t="shared" si="37"/>
        <v>0</v>
      </c>
      <c r="BD98" s="17">
        <f t="shared" si="38"/>
        <v>0.16700000000000004</v>
      </c>
      <c r="BE98" s="17">
        <f t="shared" si="39"/>
        <v>0.58982479610523098</v>
      </c>
      <c r="BF98" s="17">
        <f t="shared" si="40"/>
        <v>9.5973820789570216E-2</v>
      </c>
      <c r="BG98" s="17">
        <f t="shared" si="41"/>
        <v>0.16700000000000004</v>
      </c>
      <c r="BH98" s="17">
        <f t="shared" si="42"/>
        <v>0.16700000000000004</v>
      </c>
      <c r="BI98" s="17">
        <f t="shared" si="43"/>
        <v>1.5951690000000075E-4</v>
      </c>
      <c r="BJ98" s="17">
        <f t="shared" si="44"/>
        <v>6.3757742476207635E-2</v>
      </c>
    </row>
    <row r="99" spans="1:62" x14ac:dyDescent="0.25">
      <c r="A99" s="84">
        <v>24</v>
      </c>
      <c r="B99" s="84">
        <v>367</v>
      </c>
      <c r="C99" s="41" t="s">
        <v>19</v>
      </c>
      <c r="D99" s="86">
        <v>1</v>
      </c>
      <c r="E99" s="98">
        <f t="shared" si="23"/>
        <v>45.4</v>
      </c>
      <c r="F99" s="98">
        <f t="shared" si="24"/>
        <v>0.66666666666666674</v>
      </c>
      <c r="G99" s="41">
        <v>0</v>
      </c>
      <c r="H99" s="41">
        <v>18.2</v>
      </c>
      <c r="I99" s="41">
        <v>0</v>
      </c>
      <c r="J99" s="17">
        <v>0</v>
      </c>
      <c r="K99" s="41">
        <v>0</v>
      </c>
      <c r="L99" s="41">
        <v>0</v>
      </c>
      <c r="M99" s="41">
        <v>0</v>
      </c>
      <c r="N99" s="41">
        <v>0</v>
      </c>
      <c r="O99" s="41">
        <v>45.4</v>
      </c>
      <c r="P99" s="41">
        <v>0</v>
      </c>
      <c r="Q99" s="41">
        <v>36.4</v>
      </c>
      <c r="R99" s="17">
        <v>0</v>
      </c>
      <c r="S99" s="17">
        <v>0</v>
      </c>
      <c r="T99" s="17">
        <v>0</v>
      </c>
      <c r="U99" s="41">
        <v>0</v>
      </c>
      <c r="V99" s="41">
        <v>0</v>
      </c>
      <c r="W99" s="41">
        <v>0</v>
      </c>
      <c r="X99" s="41">
        <v>0</v>
      </c>
      <c r="Y99" s="41">
        <v>0</v>
      </c>
      <c r="Z99" s="41">
        <v>0</v>
      </c>
      <c r="AA99" s="17">
        <v>0</v>
      </c>
      <c r="AB99" s="41">
        <v>0</v>
      </c>
      <c r="AC99" s="17">
        <v>0</v>
      </c>
      <c r="AD99" s="17">
        <v>0</v>
      </c>
      <c r="AE99" s="41">
        <v>0</v>
      </c>
      <c r="AF99" s="41">
        <v>0</v>
      </c>
      <c r="AG99" s="90">
        <v>35</v>
      </c>
      <c r="AH99" s="91" t="s">
        <v>3</v>
      </c>
      <c r="AI99" s="87" t="s">
        <v>504</v>
      </c>
      <c r="AN99" s="17">
        <f t="shared" si="25"/>
        <v>100</v>
      </c>
      <c r="AO99" s="17">
        <f t="shared" si="26"/>
        <v>0.45399999999999996</v>
      </c>
      <c r="AP99" s="17">
        <f t="shared" si="27"/>
        <v>0</v>
      </c>
      <c r="AQ99" s="17">
        <f t="shared" si="27"/>
        <v>0.182</v>
      </c>
      <c r="AR99" s="17">
        <f t="shared" si="28"/>
        <v>0.36399999999999999</v>
      </c>
      <c r="AS99" s="17">
        <f t="shared" si="29"/>
        <v>0.35</v>
      </c>
      <c r="AU99" s="17">
        <f t="shared" si="30"/>
        <v>2</v>
      </c>
      <c r="AV99" s="17">
        <f t="shared" si="31"/>
        <v>2.4945054945054945</v>
      </c>
      <c r="AW99" s="17">
        <f t="shared" si="32"/>
        <v>0.625</v>
      </c>
      <c r="AX99" s="17">
        <f t="shared" si="33"/>
        <v>1</v>
      </c>
      <c r="AY99" s="17">
        <f t="shared" si="34"/>
        <v>0.31364468864468864</v>
      </c>
      <c r="AZ99" s="17">
        <f t="shared" si="35"/>
        <v>0.31364468864468864</v>
      </c>
      <c r="BA99" s="17">
        <f t="shared" si="36"/>
        <v>3.6355311355311337E-2</v>
      </c>
      <c r="BC99" s="17">
        <f t="shared" si="37"/>
        <v>2</v>
      </c>
      <c r="BD99" s="17">
        <f t="shared" si="38"/>
        <v>2.4945054945054945</v>
      </c>
      <c r="BE99" s="17">
        <f t="shared" si="39"/>
        <v>0.62764377689183548</v>
      </c>
      <c r="BF99" s="17">
        <f t="shared" si="40"/>
        <v>1.1005923388511467</v>
      </c>
      <c r="BG99" s="17">
        <f t="shared" si="41"/>
        <v>0.33724520279717968</v>
      </c>
      <c r="BH99" s="17">
        <f t="shared" si="42"/>
        <v>0.33724520279717968</v>
      </c>
      <c r="BI99" s="17">
        <f t="shared" si="43"/>
        <v>1.6268485168507255E-4</v>
      </c>
      <c r="BJ99" s="17">
        <f t="shared" si="44"/>
        <v>3.2345330537846186E-3</v>
      </c>
    </row>
    <row r="100" spans="1:62" x14ac:dyDescent="0.25">
      <c r="A100" s="84">
        <v>365</v>
      </c>
      <c r="B100" s="84">
        <v>381</v>
      </c>
      <c r="C100" s="58">
        <v>15</v>
      </c>
      <c r="D100" s="86">
        <v>1</v>
      </c>
      <c r="E100" s="98">
        <f t="shared" si="23"/>
        <v>50</v>
      </c>
      <c r="F100" s="98">
        <f t="shared" si="24"/>
        <v>0.75</v>
      </c>
      <c r="G100" s="17">
        <v>0</v>
      </c>
      <c r="H100" s="17">
        <f>'EWG-CCP-127 (1)'!M178</f>
        <v>12.5</v>
      </c>
      <c r="I100" s="17">
        <v>0</v>
      </c>
      <c r="J100" s="17">
        <v>0</v>
      </c>
      <c r="K100" s="17">
        <v>0</v>
      </c>
      <c r="L100" s="17">
        <v>0</v>
      </c>
      <c r="M100" s="17">
        <v>0</v>
      </c>
      <c r="N100" s="17">
        <v>0</v>
      </c>
      <c r="O100" s="17">
        <f>'EWG-CCP-127 (1)'!L178</f>
        <v>50</v>
      </c>
      <c r="P100" s="17">
        <v>0</v>
      </c>
      <c r="Q100" s="17">
        <f>'EWG-CCP-127 (1)'!K178</f>
        <v>37.5</v>
      </c>
      <c r="R100" s="17">
        <v>0</v>
      </c>
      <c r="S100" s="17">
        <v>0</v>
      </c>
      <c r="T100" s="17">
        <v>0</v>
      </c>
      <c r="U100" s="17">
        <v>0</v>
      </c>
      <c r="V100" s="17">
        <v>0</v>
      </c>
      <c r="W100" s="41">
        <v>0</v>
      </c>
      <c r="X100" s="41">
        <v>0</v>
      </c>
      <c r="Y100" s="17">
        <v>0</v>
      </c>
      <c r="Z100" s="17">
        <v>0</v>
      </c>
      <c r="AA100" s="17">
        <v>0</v>
      </c>
      <c r="AB100" s="17">
        <v>0</v>
      </c>
      <c r="AC100" s="17">
        <v>0</v>
      </c>
      <c r="AD100" s="17">
        <v>0</v>
      </c>
      <c r="AE100" s="17">
        <v>0</v>
      </c>
      <c r="AF100" s="41">
        <v>0</v>
      </c>
      <c r="AG100" s="88">
        <f>'EWG-CCP-127 (1)'!E178</f>
        <v>22</v>
      </c>
      <c r="AH100" s="41" t="s">
        <v>3</v>
      </c>
      <c r="AI100" s="87" t="s">
        <v>506</v>
      </c>
      <c r="AN100" s="17">
        <f t="shared" si="25"/>
        <v>100</v>
      </c>
      <c r="AO100" s="17">
        <f t="shared" si="26"/>
        <v>0.5</v>
      </c>
      <c r="AP100" s="17">
        <f t="shared" si="27"/>
        <v>0</v>
      </c>
      <c r="AQ100" s="17">
        <f t="shared" si="27"/>
        <v>0.125</v>
      </c>
      <c r="AR100" s="17">
        <f t="shared" si="28"/>
        <v>0.375</v>
      </c>
      <c r="AS100" s="17">
        <f t="shared" si="29"/>
        <v>0.22</v>
      </c>
      <c r="AU100" s="17">
        <f t="shared" si="30"/>
        <v>3</v>
      </c>
      <c r="AV100" s="17">
        <f t="shared" si="31"/>
        <v>4</v>
      </c>
      <c r="AW100" s="17">
        <f t="shared" si="32"/>
        <v>0.6875</v>
      </c>
      <c r="AX100" s="17">
        <f t="shared" si="33"/>
        <v>1.25</v>
      </c>
      <c r="AY100" s="17">
        <f t="shared" si="34"/>
        <v>0.18333333333333335</v>
      </c>
      <c r="AZ100" s="17">
        <f t="shared" si="35"/>
        <v>0.18333333333333335</v>
      </c>
      <c r="BA100" s="17">
        <f t="shared" si="36"/>
        <v>3.6666666666666653E-2</v>
      </c>
      <c r="BC100" s="17">
        <f t="shared" si="37"/>
        <v>3</v>
      </c>
      <c r="BD100" s="17">
        <f t="shared" si="38"/>
        <v>4</v>
      </c>
      <c r="BE100" s="17">
        <f t="shared" si="39"/>
        <v>0.64655326728513784</v>
      </c>
      <c r="BF100" s="17">
        <f t="shared" si="40"/>
        <v>1.602901597881935</v>
      </c>
      <c r="BG100" s="17">
        <f t="shared" si="41"/>
        <v>0.20708522689682596</v>
      </c>
      <c r="BH100" s="17">
        <f t="shared" si="42"/>
        <v>0.20708522689682596</v>
      </c>
      <c r="BI100" s="17">
        <f t="shared" si="43"/>
        <v>1.6679136430646771E-4</v>
      </c>
      <c r="BJ100" s="17">
        <f t="shared" si="44"/>
        <v>3.4921501452879818E-2</v>
      </c>
    </row>
    <row r="101" spans="1:62" x14ac:dyDescent="0.25">
      <c r="A101" s="84">
        <v>116</v>
      </c>
      <c r="B101" s="84">
        <v>442</v>
      </c>
      <c r="C101" s="17" t="s">
        <v>141</v>
      </c>
      <c r="D101" s="86">
        <v>1</v>
      </c>
      <c r="E101" s="98">
        <f t="shared" si="23"/>
        <v>40.200000000000003</v>
      </c>
      <c r="F101" s="98">
        <f t="shared" si="24"/>
        <v>0</v>
      </c>
      <c r="G101" s="17">
        <v>0</v>
      </c>
      <c r="H101" s="17">
        <v>59.8</v>
      </c>
      <c r="I101" s="17">
        <v>0</v>
      </c>
      <c r="J101" s="17">
        <v>0</v>
      </c>
      <c r="K101" s="17">
        <v>0</v>
      </c>
      <c r="L101" s="17">
        <v>0</v>
      </c>
      <c r="M101" s="17">
        <v>0</v>
      </c>
      <c r="N101" s="17">
        <v>0</v>
      </c>
      <c r="O101" s="17">
        <v>40.200000000000003</v>
      </c>
      <c r="P101" s="17">
        <v>0</v>
      </c>
      <c r="Q101" s="17">
        <v>0</v>
      </c>
      <c r="R101" s="17">
        <v>0</v>
      </c>
      <c r="S101" s="17">
        <v>0</v>
      </c>
      <c r="T101" s="17">
        <v>0</v>
      </c>
      <c r="U101" s="17">
        <v>0</v>
      </c>
      <c r="V101" s="17">
        <v>0</v>
      </c>
      <c r="W101" s="41">
        <v>0</v>
      </c>
      <c r="X101" s="41">
        <v>0</v>
      </c>
      <c r="Y101" s="17">
        <v>0</v>
      </c>
      <c r="Z101" s="17">
        <v>0</v>
      </c>
      <c r="AA101" s="17">
        <v>0</v>
      </c>
      <c r="AB101" s="41">
        <v>0</v>
      </c>
      <c r="AC101" s="17">
        <v>0</v>
      </c>
      <c r="AD101" s="17">
        <v>0</v>
      </c>
      <c r="AE101" s="41">
        <v>0</v>
      </c>
      <c r="AF101" s="41">
        <v>0</v>
      </c>
      <c r="AG101" s="88">
        <v>41.1</v>
      </c>
      <c r="AH101" s="91" t="s">
        <v>3</v>
      </c>
      <c r="AI101" s="87" t="s">
        <v>504</v>
      </c>
      <c r="AN101" s="17">
        <f t="shared" si="25"/>
        <v>100</v>
      </c>
      <c r="AO101" s="17">
        <f t="shared" si="26"/>
        <v>0.40200000000000002</v>
      </c>
      <c r="AP101" s="17">
        <f t="shared" si="27"/>
        <v>0</v>
      </c>
      <c r="AQ101" s="17">
        <f t="shared" si="27"/>
        <v>0.59799999999999998</v>
      </c>
      <c r="AR101" s="17">
        <f t="shared" si="28"/>
        <v>0</v>
      </c>
      <c r="AS101" s="17">
        <f t="shared" si="29"/>
        <v>0.41100000000000003</v>
      </c>
      <c r="AU101" s="17">
        <f t="shared" si="30"/>
        <v>0</v>
      </c>
      <c r="AV101" s="17">
        <f t="shared" si="31"/>
        <v>0.67224080267558539</v>
      </c>
      <c r="AW101" s="17">
        <f t="shared" si="32"/>
        <v>0.5</v>
      </c>
      <c r="AX101" s="17">
        <f t="shared" si="33"/>
        <v>0.5</v>
      </c>
      <c r="AY101" s="17">
        <f t="shared" si="34"/>
        <v>0.44258639910813818</v>
      </c>
      <c r="AZ101" s="17">
        <f t="shared" si="35"/>
        <v>0.44258639910813818</v>
      </c>
      <c r="BA101" s="17">
        <f t="shared" si="36"/>
        <v>3.1586399108138152E-2</v>
      </c>
      <c r="BC101" s="17">
        <f t="shared" si="37"/>
        <v>0</v>
      </c>
      <c r="BD101" s="17">
        <f t="shared" si="38"/>
        <v>0.67224080267558539</v>
      </c>
      <c r="BE101" s="17">
        <f t="shared" si="39"/>
        <v>0.58982479610523098</v>
      </c>
      <c r="BF101" s="17">
        <f t="shared" si="40"/>
        <v>9.5973820789570216E-2</v>
      </c>
      <c r="BG101" s="17">
        <f t="shared" si="41"/>
        <v>0.3977358021432259</v>
      </c>
      <c r="BH101" s="17">
        <f t="shared" si="42"/>
        <v>0.3977358021432259</v>
      </c>
      <c r="BI101" s="17">
        <f t="shared" si="43"/>
        <v>1.759389447836514E-4</v>
      </c>
      <c r="BJ101" s="17">
        <f t="shared" si="44"/>
        <v>1.7032497286099667E-5</v>
      </c>
    </row>
    <row r="102" spans="1:62" x14ac:dyDescent="0.25">
      <c r="A102" s="84">
        <v>477</v>
      </c>
      <c r="B102" s="84">
        <v>531</v>
      </c>
      <c r="C102" s="17" t="s">
        <v>322</v>
      </c>
      <c r="D102" s="86">
        <v>1</v>
      </c>
      <c r="E102" s="98">
        <f t="shared" si="23"/>
        <v>0</v>
      </c>
      <c r="F102" s="98">
        <f t="shared" si="24"/>
        <v>0.2</v>
      </c>
      <c r="G102" s="17">
        <v>0</v>
      </c>
      <c r="H102" s="17">
        <v>40</v>
      </c>
      <c r="I102" s="17">
        <v>0</v>
      </c>
      <c r="J102" s="17">
        <v>0</v>
      </c>
      <c r="K102" s="17">
        <v>0</v>
      </c>
      <c r="L102" s="17">
        <v>0</v>
      </c>
      <c r="M102" s="17">
        <v>0</v>
      </c>
      <c r="N102" s="17">
        <v>0</v>
      </c>
      <c r="O102" s="17">
        <v>0</v>
      </c>
      <c r="P102" s="17">
        <v>0</v>
      </c>
      <c r="Q102" s="17">
        <v>10</v>
      </c>
      <c r="R102" s="17">
        <v>0</v>
      </c>
      <c r="S102" s="17">
        <v>0</v>
      </c>
      <c r="T102" s="17">
        <v>0</v>
      </c>
      <c r="U102" s="17">
        <v>0</v>
      </c>
      <c r="V102" s="17">
        <v>0</v>
      </c>
      <c r="W102" s="17">
        <v>50</v>
      </c>
      <c r="X102" s="17">
        <v>0</v>
      </c>
      <c r="Y102" s="17">
        <v>0</v>
      </c>
      <c r="Z102" s="17">
        <v>0</v>
      </c>
      <c r="AA102" s="17">
        <v>0</v>
      </c>
      <c r="AB102" s="17">
        <v>0</v>
      </c>
      <c r="AC102" s="17">
        <v>0</v>
      </c>
      <c r="AD102" s="17">
        <v>0</v>
      </c>
      <c r="AE102" s="17">
        <v>0</v>
      </c>
      <c r="AF102" s="41">
        <v>0</v>
      </c>
      <c r="AG102" s="88">
        <v>43</v>
      </c>
      <c r="AH102" s="17" t="s">
        <v>3</v>
      </c>
      <c r="AI102" s="87" t="s">
        <v>506</v>
      </c>
      <c r="AN102" s="17">
        <f t="shared" si="25"/>
        <v>100</v>
      </c>
      <c r="AO102" s="17">
        <f t="shared" si="26"/>
        <v>0</v>
      </c>
      <c r="AP102" s="17">
        <f t="shared" si="27"/>
        <v>0</v>
      </c>
      <c r="AQ102" s="17">
        <f t="shared" si="27"/>
        <v>0.4</v>
      </c>
      <c r="AR102" s="17">
        <f t="shared" si="28"/>
        <v>0.1</v>
      </c>
      <c r="AS102" s="17">
        <f t="shared" si="29"/>
        <v>0.43</v>
      </c>
      <c r="AU102" s="17">
        <f t="shared" si="30"/>
        <v>0.25</v>
      </c>
      <c r="AV102" s="17">
        <f t="shared" si="31"/>
        <v>0</v>
      </c>
      <c r="AW102" s="17">
        <f t="shared" si="32"/>
        <v>0.515625</v>
      </c>
      <c r="AX102" s="17">
        <f t="shared" si="33"/>
        <v>0.5625</v>
      </c>
      <c r="AY102" s="17">
        <f t="shared" si="34"/>
        <v>0</v>
      </c>
      <c r="AZ102" s="17">
        <f t="shared" si="35"/>
        <v>0</v>
      </c>
      <c r="BA102" s="17">
        <f t="shared" si="36"/>
        <v>0.43</v>
      </c>
      <c r="BC102" s="17">
        <f t="shared" si="37"/>
        <v>0.25</v>
      </c>
      <c r="BD102" s="17">
        <f t="shared" si="38"/>
        <v>0.41666666666666663</v>
      </c>
      <c r="BE102" s="17">
        <f t="shared" si="39"/>
        <v>0.59455216870355654</v>
      </c>
      <c r="BF102" s="17">
        <f t="shared" si="40"/>
        <v>0.2215511355472673</v>
      </c>
      <c r="BG102" s="17">
        <f t="shared" si="41"/>
        <v>0.41666666666666663</v>
      </c>
      <c r="BH102" s="17">
        <f t="shared" si="42"/>
        <v>0.41666666666666663</v>
      </c>
      <c r="BI102" s="17">
        <f t="shared" si="43"/>
        <v>1.777777777777786E-4</v>
      </c>
      <c r="BJ102" s="17">
        <f t="shared" si="44"/>
        <v>5.3486019280295455E-4</v>
      </c>
    </row>
    <row r="103" spans="1:62" ht="18.75" x14ac:dyDescent="0.25">
      <c r="A103" s="84">
        <v>7</v>
      </c>
      <c r="B103" s="84">
        <v>408</v>
      </c>
      <c r="C103" s="41" t="s">
        <v>15</v>
      </c>
      <c r="D103" s="86">
        <v>1</v>
      </c>
      <c r="E103" s="98">
        <f t="shared" si="23"/>
        <v>51.3</v>
      </c>
      <c r="F103" s="98">
        <f t="shared" si="24"/>
        <v>0</v>
      </c>
      <c r="G103" s="41">
        <v>0</v>
      </c>
      <c r="H103" s="41">
        <v>46.1</v>
      </c>
      <c r="I103" s="41">
        <v>26.7</v>
      </c>
      <c r="J103" s="17">
        <v>0</v>
      </c>
      <c r="K103" s="41">
        <v>0</v>
      </c>
      <c r="L103" s="41">
        <v>0</v>
      </c>
      <c r="M103" s="41">
        <v>0</v>
      </c>
      <c r="N103" s="41">
        <v>0</v>
      </c>
      <c r="O103" s="41">
        <v>24.6</v>
      </c>
      <c r="P103" s="41">
        <v>2.6</v>
      </c>
      <c r="Q103" s="41">
        <v>0</v>
      </c>
      <c r="R103" s="17">
        <v>0</v>
      </c>
      <c r="S103" s="17">
        <v>0</v>
      </c>
      <c r="T103" s="17">
        <v>0</v>
      </c>
      <c r="U103" s="41">
        <v>0</v>
      </c>
      <c r="V103" s="41">
        <v>0</v>
      </c>
      <c r="W103" s="41">
        <v>0</v>
      </c>
      <c r="X103" s="41">
        <v>0</v>
      </c>
      <c r="Y103" s="41">
        <v>0</v>
      </c>
      <c r="Z103" s="41">
        <v>0</v>
      </c>
      <c r="AA103" s="17">
        <v>0</v>
      </c>
      <c r="AB103" s="41">
        <v>0</v>
      </c>
      <c r="AC103" s="17">
        <v>0</v>
      </c>
      <c r="AD103" s="17">
        <v>0</v>
      </c>
      <c r="AE103" s="41">
        <v>0</v>
      </c>
      <c r="AF103" s="41">
        <v>0</v>
      </c>
      <c r="AG103" s="90">
        <v>33.4</v>
      </c>
      <c r="AH103" s="91" t="s">
        <v>3</v>
      </c>
      <c r="AI103" s="87" t="s">
        <v>504</v>
      </c>
      <c r="AN103" s="17">
        <f t="shared" si="25"/>
        <v>100</v>
      </c>
      <c r="AO103" s="17">
        <f t="shared" si="26"/>
        <v>0.24600000000000002</v>
      </c>
      <c r="AP103" s="17">
        <f t="shared" si="27"/>
        <v>0</v>
      </c>
      <c r="AQ103" s="17">
        <f t="shared" si="27"/>
        <v>0.46100000000000002</v>
      </c>
      <c r="AR103" s="17">
        <f t="shared" si="28"/>
        <v>0</v>
      </c>
      <c r="AS103" s="17">
        <f t="shared" si="29"/>
        <v>0.33399999999999996</v>
      </c>
      <c r="AU103" s="17">
        <f t="shared" si="30"/>
        <v>0</v>
      </c>
      <c r="AV103" s="17">
        <f t="shared" si="31"/>
        <v>0.53362255965292849</v>
      </c>
      <c r="AW103" s="17">
        <f t="shared" si="32"/>
        <v>0.5</v>
      </c>
      <c r="AX103" s="17">
        <f t="shared" si="33"/>
        <v>0.5</v>
      </c>
      <c r="AY103" s="17">
        <f t="shared" si="34"/>
        <v>0.48879248011569049</v>
      </c>
      <c r="AZ103" s="17">
        <f t="shared" si="35"/>
        <v>0.48879248011569049</v>
      </c>
      <c r="BA103" s="17">
        <f t="shared" si="36"/>
        <v>0.15479248011569052</v>
      </c>
      <c r="BC103" s="17">
        <f t="shared" si="37"/>
        <v>0</v>
      </c>
      <c r="BD103" s="17">
        <f t="shared" si="38"/>
        <v>0.82321041214750545</v>
      </c>
      <c r="BE103" s="17">
        <f t="shared" si="39"/>
        <v>0.58982479610523098</v>
      </c>
      <c r="BF103" s="17">
        <f t="shared" si="40"/>
        <v>9.5973820789570216E-2</v>
      </c>
      <c r="BG103" s="17">
        <f t="shared" si="41"/>
        <v>0.34741259898591925</v>
      </c>
      <c r="BH103" s="17">
        <f t="shared" si="42"/>
        <v>0.34741259898591925</v>
      </c>
      <c r="BI103" s="17">
        <f t="shared" si="43"/>
        <v>1.7989781155708313E-4</v>
      </c>
      <c r="BJ103" s="17">
        <f t="shared" si="44"/>
        <v>5.3104676259809538E-3</v>
      </c>
    </row>
    <row r="104" spans="1:62" x14ac:dyDescent="0.25">
      <c r="A104" s="84">
        <v>647</v>
      </c>
      <c r="B104" s="84">
        <v>657</v>
      </c>
      <c r="D104" s="86">
        <v>1</v>
      </c>
      <c r="E104" s="98">
        <f t="shared" si="23"/>
        <v>7.6707900000000002</v>
      </c>
      <c r="F104" s="98">
        <f t="shared" si="24"/>
        <v>0</v>
      </c>
      <c r="G104" s="17">
        <v>0</v>
      </c>
      <c r="H104" s="17">
        <f>'EWG-CCP-127 (1)'!C373</f>
        <v>92.329210000000003</v>
      </c>
      <c r="I104" s="17">
        <v>0</v>
      </c>
      <c r="J104" s="17">
        <v>0</v>
      </c>
      <c r="K104" s="17">
        <v>0</v>
      </c>
      <c r="L104" s="17">
        <f>'EWG-CCP-127 (1)'!D373</f>
        <v>7.6707900000000002</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17">
        <v>0</v>
      </c>
      <c r="AF104" s="17">
        <v>0</v>
      </c>
      <c r="AG104" s="88">
        <f>'EWG-CCP-127 (1)'!E373</f>
        <v>9.6518700000000006</v>
      </c>
      <c r="AH104" s="95" t="s">
        <v>3</v>
      </c>
      <c r="AI104" s="87" t="s">
        <v>556</v>
      </c>
      <c r="AN104" s="17">
        <f t="shared" si="25"/>
        <v>100</v>
      </c>
      <c r="AO104" s="17">
        <f t="shared" si="26"/>
        <v>7.6707899999999996E-2</v>
      </c>
      <c r="AP104" s="17">
        <f t="shared" si="27"/>
        <v>0</v>
      </c>
      <c r="AQ104" s="17">
        <f t="shared" si="27"/>
        <v>0.92329210000000006</v>
      </c>
      <c r="AR104" s="17">
        <f t="shared" si="28"/>
        <v>0</v>
      </c>
      <c r="AS104" s="17">
        <f t="shared" si="29"/>
        <v>9.6518700000000013E-2</v>
      </c>
      <c r="AU104" s="17">
        <f t="shared" si="30"/>
        <v>0</v>
      </c>
      <c r="AV104" s="17">
        <f t="shared" si="31"/>
        <v>8.3080858159622503E-2</v>
      </c>
      <c r="AW104" s="17">
        <f t="shared" si="32"/>
        <v>0.5</v>
      </c>
      <c r="AX104" s="17">
        <f t="shared" si="33"/>
        <v>0.5</v>
      </c>
      <c r="AY104" s="17">
        <f t="shared" si="34"/>
        <v>8.3080858159622503E-2</v>
      </c>
      <c r="AZ104" s="17">
        <f t="shared" si="35"/>
        <v>8.3080858159622503E-2</v>
      </c>
      <c r="BA104" s="17">
        <f t="shared" si="36"/>
        <v>1.343784184037751E-2</v>
      </c>
      <c r="BC104" s="17">
        <f t="shared" si="37"/>
        <v>0</v>
      </c>
      <c r="BD104" s="17">
        <f t="shared" si="38"/>
        <v>8.3080858159622503E-2</v>
      </c>
      <c r="BE104" s="17">
        <f t="shared" si="39"/>
        <v>0.58982479610523098</v>
      </c>
      <c r="BF104" s="17">
        <f t="shared" si="40"/>
        <v>9.5973820789570216E-2</v>
      </c>
      <c r="BG104" s="17">
        <f t="shared" si="41"/>
        <v>8.3080858159622503E-2</v>
      </c>
      <c r="BH104" s="17">
        <f t="shared" si="42"/>
        <v>8.3080858159622503E-2</v>
      </c>
      <c r="BI104" s="17">
        <f t="shared" si="43"/>
        <v>1.8057559332700042E-4</v>
      </c>
      <c r="BJ104" s="17">
        <f t="shared" si="44"/>
        <v>9.6319763833178987E-2</v>
      </c>
    </row>
    <row r="105" spans="1:62" x14ac:dyDescent="0.25">
      <c r="A105" s="84">
        <v>652</v>
      </c>
      <c r="B105" s="84">
        <v>662</v>
      </c>
      <c r="D105" s="86">
        <v>1</v>
      </c>
      <c r="E105" s="98">
        <f t="shared" si="23"/>
        <v>3.3975095877971735</v>
      </c>
      <c r="F105" s="98">
        <f t="shared" si="24"/>
        <v>0</v>
      </c>
      <c r="G105" s="17">
        <v>0</v>
      </c>
      <c r="H105" s="17">
        <f>'EWG-CCP-127 (1)'!H380</f>
        <v>96.60249041220284</v>
      </c>
      <c r="I105" s="17">
        <v>0</v>
      </c>
      <c r="J105" s="17">
        <v>0</v>
      </c>
      <c r="K105" s="17">
        <v>0</v>
      </c>
      <c r="L105" s="17">
        <v>0</v>
      </c>
      <c r="M105" s="17">
        <v>0</v>
      </c>
      <c r="N105" s="17">
        <v>0</v>
      </c>
      <c r="O105" s="17">
        <v>0</v>
      </c>
      <c r="P105" s="17">
        <v>0</v>
      </c>
      <c r="Q105" s="17">
        <v>0</v>
      </c>
      <c r="R105" s="17">
        <v>0</v>
      </c>
      <c r="S105" s="17">
        <v>0</v>
      </c>
      <c r="T105" s="17">
        <v>0</v>
      </c>
      <c r="U105" s="17">
        <v>0</v>
      </c>
      <c r="V105" s="17">
        <v>0</v>
      </c>
      <c r="W105" s="17">
        <v>0</v>
      </c>
      <c r="X105" s="17">
        <f>'EWG-CCP-127 (1)'!I380</f>
        <v>3.3975095877971735</v>
      </c>
      <c r="Y105" s="17">
        <v>0</v>
      </c>
      <c r="Z105" s="17">
        <v>0</v>
      </c>
      <c r="AA105" s="17">
        <v>0</v>
      </c>
      <c r="AB105" s="17">
        <v>0</v>
      </c>
      <c r="AC105" s="17">
        <v>0</v>
      </c>
      <c r="AD105" s="17">
        <v>0</v>
      </c>
      <c r="AE105" s="17">
        <v>0</v>
      </c>
      <c r="AF105" s="17">
        <v>0</v>
      </c>
      <c r="AG105" s="88">
        <f>'EWG-CCP-127 (1)'!E380</f>
        <v>4.867</v>
      </c>
      <c r="AH105" s="95" t="s">
        <v>3</v>
      </c>
      <c r="AI105" s="87" t="s">
        <v>556</v>
      </c>
      <c r="AN105" s="17">
        <f t="shared" si="25"/>
        <v>100.00000000000001</v>
      </c>
      <c r="AO105" s="17">
        <f t="shared" si="26"/>
        <v>3.3975095877971734E-2</v>
      </c>
      <c r="AP105" s="17">
        <f t="shared" si="27"/>
        <v>0</v>
      </c>
      <c r="AQ105" s="17">
        <f t="shared" si="27"/>
        <v>0.96602490412202835</v>
      </c>
      <c r="AR105" s="17">
        <f t="shared" si="28"/>
        <v>0</v>
      </c>
      <c r="AS105" s="17">
        <f t="shared" si="29"/>
        <v>4.8669999999999998E-2</v>
      </c>
      <c r="AU105" s="17">
        <f t="shared" si="30"/>
        <v>0</v>
      </c>
      <c r="AV105" s="17">
        <f t="shared" si="31"/>
        <v>3.517E-2</v>
      </c>
      <c r="AW105" s="17">
        <f t="shared" si="32"/>
        <v>0.5</v>
      </c>
      <c r="AX105" s="17">
        <f t="shared" si="33"/>
        <v>0.5</v>
      </c>
      <c r="AY105" s="17">
        <f t="shared" si="34"/>
        <v>3.517E-2</v>
      </c>
      <c r="AZ105" s="17">
        <f t="shared" si="35"/>
        <v>3.517E-2</v>
      </c>
      <c r="BA105" s="17">
        <f t="shared" si="36"/>
        <v>1.3499999999999998E-2</v>
      </c>
      <c r="BC105" s="17">
        <f t="shared" si="37"/>
        <v>0</v>
      </c>
      <c r="BD105" s="17">
        <f t="shared" si="38"/>
        <v>3.5169999999999993E-2</v>
      </c>
      <c r="BE105" s="17">
        <f t="shared" si="39"/>
        <v>0.58982479610523098</v>
      </c>
      <c r="BF105" s="17">
        <f t="shared" si="40"/>
        <v>9.5973820789570216E-2</v>
      </c>
      <c r="BG105" s="17">
        <f t="shared" si="41"/>
        <v>3.5169999999999993E-2</v>
      </c>
      <c r="BH105" s="17">
        <f t="shared" si="42"/>
        <v>3.5169999999999993E-2</v>
      </c>
      <c r="BI105" s="17">
        <f t="shared" si="43"/>
        <v>1.8225000000000015E-4</v>
      </c>
      <c r="BJ105" s="17">
        <f t="shared" si="44"/>
        <v>0.12830935724377968</v>
      </c>
    </row>
    <row r="106" spans="1:62" x14ac:dyDescent="0.25">
      <c r="A106" s="84">
        <v>539</v>
      </c>
      <c r="B106" s="84">
        <v>585</v>
      </c>
      <c r="C106" s="17" t="s">
        <v>381</v>
      </c>
      <c r="D106" s="86">
        <v>1</v>
      </c>
      <c r="E106" s="98">
        <f t="shared" si="23"/>
        <v>0</v>
      </c>
      <c r="F106" s="98">
        <f t="shared" si="24"/>
        <v>0.33333333333333331</v>
      </c>
      <c r="G106" s="17">
        <v>14</v>
      </c>
      <c r="H106" s="17">
        <v>28</v>
      </c>
      <c r="I106" s="17">
        <v>0</v>
      </c>
      <c r="J106" s="17">
        <v>0</v>
      </c>
      <c r="K106" s="17">
        <v>0</v>
      </c>
      <c r="L106" s="17">
        <f>'EWG-CCP-127 (1)'!M323</f>
        <v>0</v>
      </c>
      <c r="M106" s="17">
        <v>0</v>
      </c>
      <c r="N106" s="17">
        <v>0</v>
      </c>
      <c r="O106" s="17">
        <v>0</v>
      </c>
      <c r="P106" s="17">
        <v>0</v>
      </c>
      <c r="Q106" s="17">
        <v>14</v>
      </c>
      <c r="R106" s="17">
        <v>0</v>
      </c>
      <c r="S106" s="17">
        <v>0</v>
      </c>
      <c r="T106" s="17">
        <v>0</v>
      </c>
      <c r="U106" s="17">
        <v>0</v>
      </c>
      <c r="V106" s="17">
        <v>0</v>
      </c>
      <c r="W106" s="17">
        <v>0</v>
      </c>
      <c r="X106" s="17">
        <v>0</v>
      </c>
      <c r="Y106" s="17">
        <v>0</v>
      </c>
      <c r="Z106" s="17">
        <v>43</v>
      </c>
      <c r="AA106" s="17">
        <v>0</v>
      </c>
      <c r="AB106" s="17">
        <v>0</v>
      </c>
      <c r="AC106" s="17">
        <v>0</v>
      </c>
      <c r="AD106" s="17">
        <v>0</v>
      </c>
      <c r="AE106" s="17">
        <v>0</v>
      </c>
      <c r="AF106" s="17">
        <v>0</v>
      </c>
      <c r="AG106" s="88">
        <v>15.7</v>
      </c>
      <c r="AH106" s="92" t="s">
        <v>3</v>
      </c>
      <c r="AI106" s="87" t="s">
        <v>504</v>
      </c>
      <c r="AN106" s="17">
        <f t="shared" si="25"/>
        <v>99</v>
      </c>
      <c r="AO106" s="17">
        <f t="shared" si="26"/>
        <v>0</v>
      </c>
      <c r="AP106" s="17">
        <f t="shared" si="27"/>
        <v>0.14000000000000001</v>
      </c>
      <c r="AQ106" s="17">
        <f t="shared" si="27"/>
        <v>0.28000000000000003</v>
      </c>
      <c r="AR106" s="17">
        <f t="shared" si="28"/>
        <v>0.14000000000000001</v>
      </c>
      <c r="AS106" s="17">
        <f t="shared" si="29"/>
        <v>0.157</v>
      </c>
      <c r="AU106" s="17">
        <f t="shared" si="30"/>
        <v>0.33333333333333331</v>
      </c>
      <c r="AV106" s="17">
        <f t="shared" si="31"/>
        <v>0</v>
      </c>
      <c r="AW106" s="17">
        <f t="shared" si="32"/>
        <v>0.52083333333333337</v>
      </c>
      <c r="AX106" s="17">
        <f t="shared" si="33"/>
        <v>0.58333333333333337</v>
      </c>
      <c r="AY106" s="17">
        <f t="shared" si="34"/>
        <v>0</v>
      </c>
      <c r="AZ106" s="17">
        <f t="shared" si="35"/>
        <v>0</v>
      </c>
      <c r="BA106" s="17">
        <f t="shared" si="36"/>
        <v>0.157</v>
      </c>
      <c r="BC106" s="17">
        <f t="shared" si="37"/>
        <v>0.16666666666666666</v>
      </c>
      <c r="BD106" s="17">
        <f t="shared" si="38"/>
        <v>0.17063492063492061</v>
      </c>
      <c r="BE106" s="17">
        <f t="shared" si="39"/>
        <v>0.59297637783744805</v>
      </c>
      <c r="BF106" s="17">
        <f t="shared" si="40"/>
        <v>0.1796920306280349</v>
      </c>
      <c r="BG106" s="17">
        <f t="shared" si="41"/>
        <v>0.17063492063492061</v>
      </c>
      <c r="BH106" s="17">
        <f t="shared" si="42"/>
        <v>0.17063492063492061</v>
      </c>
      <c r="BI106" s="17">
        <f t="shared" si="43"/>
        <v>1.8591106072058386E-4</v>
      </c>
      <c r="BJ106" s="17">
        <f t="shared" si="44"/>
        <v>6.243649383090287E-2</v>
      </c>
    </row>
    <row r="107" spans="1:62" x14ac:dyDescent="0.25">
      <c r="A107" s="84">
        <v>366</v>
      </c>
      <c r="B107" s="84">
        <v>382</v>
      </c>
      <c r="C107" s="58">
        <v>16</v>
      </c>
      <c r="D107" s="86">
        <v>1</v>
      </c>
      <c r="E107" s="98">
        <f t="shared" si="23"/>
        <v>55.555555555555557</v>
      </c>
      <c r="F107" s="98">
        <f t="shared" si="24"/>
        <v>0.74999999999999989</v>
      </c>
      <c r="G107" s="17">
        <v>0</v>
      </c>
      <c r="H107" s="17">
        <f>'EWG-CCP-127 (1)'!M179</f>
        <v>11.111111111111111</v>
      </c>
      <c r="I107" s="17">
        <v>0</v>
      </c>
      <c r="J107" s="17">
        <v>0</v>
      </c>
      <c r="K107" s="17">
        <v>0</v>
      </c>
      <c r="L107" s="17">
        <v>0</v>
      </c>
      <c r="M107" s="17">
        <v>0</v>
      </c>
      <c r="N107" s="17">
        <v>0</v>
      </c>
      <c r="O107" s="17">
        <f>'EWG-CCP-127 (1)'!L179</f>
        <v>55.555555555555557</v>
      </c>
      <c r="P107" s="17">
        <v>0</v>
      </c>
      <c r="Q107" s="17">
        <f>'EWG-CCP-127 (1)'!K179</f>
        <v>33.333333333333329</v>
      </c>
      <c r="R107" s="17">
        <v>0</v>
      </c>
      <c r="S107" s="17">
        <v>0</v>
      </c>
      <c r="T107" s="17">
        <v>0</v>
      </c>
      <c r="U107" s="17">
        <v>0</v>
      </c>
      <c r="V107" s="17">
        <v>0</v>
      </c>
      <c r="W107" s="41">
        <v>0</v>
      </c>
      <c r="X107" s="41">
        <v>0</v>
      </c>
      <c r="Y107" s="17">
        <v>0</v>
      </c>
      <c r="Z107" s="17">
        <v>0</v>
      </c>
      <c r="AA107" s="17">
        <v>0</v>
      </c>
      <c r="AB107" s="17">
        <v>0</v>
      </c>
      <c r="AC107" s="17">
        <v>0</v>
      </c>
      <c r="AD107" s="17">
        <v>0</v>
      </c>
      <c r="AE107" s="17">
        <v>0</v>
      </c>
      <c r="AF107" s="41">
        <v>0</v>
      </c>
      <c r="AG107" s="88">
        <f>'EWG-CCP-127 (1)'!E179</f>
        <v>1</v>
      </c>
      <c r="AH107" s="41" t="s">
        <v>3</v>
      </c>
      <c r="AI107" s="87" t="s">
        <v>506</v>
      </c>
      <c r="AN107" s="17">
        <f t="shared" si="25"/>
        <v>100</v>
      </c>
      <c r="AO107" s="17">
        <f t="shared" si="26"/>
        <v>0.55555555555555558</v>
      </c>
      <c r="AP107" s="17">
        <f t="shared" si="27"/>
        <v>0</v>
      </c>
      <c r="AQ107" s="17">
        <f t="shared" si="27"/>
        <v>0.1111111111111111</v>
      </c>
      <c r="AR107" s="17">
        <f t="shared" si="28"/>
        <v>0.33333333333333326</v>
      </c>
      <c r="AS107" s="17">
        <f t="shared" si="29"/>
        <v>0.01</v>
      </c>
      <c r="AU107" s="17">
        <f t="shared" si="30"/>
        <v>2.9999999999999996</v>
      </c>
      <c r="AV107" s="17">
        <f t="shared" si="31"/>
        <v>5.0000000000000009</v>
      </c>
      <c r="AW107" s="17">
        <f t="shared" si="32"/>
        <v>0.6875</v>
      </c>
      <c r="AX107" s="17">
        <f t="shared" si="33"/>
        <v>1.25</v>
      </c>
      <c r="AY107" s="17">
        <f t="shared" si="34"/>
        <v>-1.1102230246251565E-16</v>
      </c>
      <c r="AZ107" s="17">
        <f t="shared" si="35"/>
        <v>-1.1102230246251565E-16</v>
      </c>
      <c r="BA107" s="17">
        <f t="shared" si="36"/>
        <v>1.0000000000000111E-2</v>
      </c>
      <c r="BC107" s="17">
        <f t="shared" si="37"/>
        <v>2.9999999999999996</v>
      </c>
      <c r="BD107" s="17">
        <f t="shared" si="38"/>
        <v>5</v>
      </c>
      <c r="BE107" s="17">
        <f t="shared" si="39"/>
        <v>0.64655326728513784</v>
      </c>
      <c r="BF107" s="17">
        <f t="shared" si="40"/>
        <v>1.6029015978819348</v>
      </c>
      <c r="BG107" s="17">
        <f t="shared" si="41"/>
        <v>2.375189356349261E-2</v>
      </c>
      <c r="BH107" s="17">
        <f t="shared" si="42"/>
        <v>2.375189356349261E-2</v>
      </c>
      <c r="BI107" s="17">
        <f t="shared" si="43"/>
        <v>1.8911457658162947E-4</v>
      </c>
      <c r="BJ107" s="17">
        <f t="shared" si="44"/>
        <v>0.15750814271295666</v>
      </c>
    </row>
    <row r="108" spans="1:62" x14ac:dyDescent="0.25">
      <c r="A108" s="84">
        <v>357</v>
      </c>
      <c r="B108" s="84">
        <v>377</v>
      </c>
      <c r="C108" s="58">
        <v>7</v>
      </c>
      <c r="D108" s="86">
        <v>1</v>
      </c>
      <c r="E108" s="98">
        <f t="shared" si="23"/>
        <v>45.454545454545453</v>
      </c>
      <c r="F108" s="98">
        <f t="shared" si="24"/>
        <v>0.66666666666666674</v>
      </c>
      <c r="G108" s="17">
        <v>0</v>
      </c>
      <c r="H108" s="17">
        <f>'EWG-CCP-127 (1)'!M170</f>
        <v>18.181818181818183</v>
      </c>
      <c r="I108" s="17">
        <v>0</v>
      </c>
      <c r="J108" s="17">
        <v>0</v>
      </c>
      <c r="K108" s="17">
        <v>0</v>
      </c>
      <c r="L108" s="17">
        <v>0</v>
      </c>
      <c r="M108" s="17">
        <v>0</v>
      </c>
      <c r="N108" s="17">
        <v>0</v>
      </c>
      <c r="O108" s="17">
        <f>'EWG-CCP-127 (1)'!L170</f>
        <v>45.454545454545453</v>
      </c>
      <c r="P108" s="17">
        <v>0</v>
      </c>
      <c r="Q108" s="17">
        <f>'EWG-CCP-127 (1)'!K170</f>
        <v>36.363636363636367</v>
      </c>
      <c r="R108" s="17">
        <v>0</v>
      </c>
      <c r="S108" s="17">
        <v>0</v>
      </c>
      <c r="T108" s="17">
        <v>0</v>
      </c>
      <c r="U108" s="17">
        <v>0</v>
      </c>
      <c r="V108" s="17">
        <v>0</v>
      </c>
      <c r="W108" s="41">
        <v>0</v>
      </c>
      <c r="X108" s="41">
        <v>0</v>
      </c>
      <c r="Y108" s="17">
        <v>0</v>
      </c>
      <c r="Z108" s="17">
        <v>0</v>
      </c>
      <c r="AA108" s="17">
        <v>0</v>
      </c>
      <c r="AB108" s="17">
        <v>0</v>
      </c>
      <c r="AC108" s="17">
        <v>0</v>
      </c>
      <c r="AD108" s="17">
        <v>0</v>
      </c>
      <c r="AE108" s="17">
        <v>0</v>
      </c>
      <c r="AF108" s="41">
        <v>0</v>
      </c>
      <c r="AG108" s="88">
        <f>'EWG-CCP-127 (1)'!E170</f>
        <v>35</v>
      </c>
      <c r="AH108" s="41" t="s">
        <v>3</v>
      </c>
      <c r="AI108" s="87" t="s">
        <v>506</v>
      </c>
      <c r="AN108" s="17">
        <f t="shared" si="25"/>
        <v>100</v>
      </c>
      <c r="AO108" s="17">
        <f t="shared" si="26"/>
        <v>0.45454545454545453</v>
      </c>
      <c r="AP108" s="17">
        <f t="shared" si="27"/>
        <v>0</v>
      </c>
      <c r="AQ108" s="17">
        <f t="shared" si="27"/>
        <v>0.18181818181818182</v>
      </c>
      <c r="AR108" s="17">
        <f t="shared" si="28"/>
        <v>0.36363636363636365</v>
      </c>
      <c r="AS108" s="17">
        <f t="shared" si="29"/>
        <v>0.35</v>
      </c>
      <c r="AU108" s="17">
        <f t="shared" si="30"/>
        <v>2</v>
      </c>
      <c r="AV108" s="17">
        <f t="shared" si="31"/>
        <v>2.5</v>
      </c>
      <c r="AW108" s="17">
        <f t="shared" si="32"/>
        <v>0.625</v>
      </c>
      <c r="AX108" s="17">
        <f t="shared" si="33"/>
        <v>1</v>
      </c>
      <c r="AY108" s="17">
        <f t="shared" si="34"/>
        <v>0.3125</v>
      </c>
      <c r="AZ108" s="17">
        <f t="shared" si="35"/>
        <v>0.3125</v>
      </c>
      <c r="BA108" s="17">
        <f t="shared" si="36"/>
        <v>3.7499999999999978E-2</v>
      </c>
      <c r="BC108" s="17">
        <f t="shared" si="37"/>
        <v>2</v>
      </c>
      <c r="BD108" s="17">
        <f t="shared" si="38"/>
        <v>2.4999999999999996</v>
      </c>
      <c r="BE108" s="17">
        <f t="shared" si="39"/>
        <v>0.62764377689183548</v>
      </c>
      <c r="BF108" s="17">
        <f t="shared" si="40"/>
        <v>1.1005923388511467</v>
      </c>
      <c r="BG108" s="17">
        <f t="shared" si="41"/>
        <v>0.33610051415249115</v>
      </c>
      <c r="BH108" s="17">
        <f t="shared" si="42"/>
        <v>0.33610051415249115</v>
      </c>
      <c r="BI108" s="17">
        <f t="shared" si="43"/>
        <v>1.9319570682509827E-4</v>
      </c>
      <c r="BJ108" s="17">
        <f t="shared" si="44"/>
        <v>3.2345330537846186E-3</v>
      </c>
    </row>
    <row r="109" spans="1:62" x14ac:dyDescent="0.25">
      <c r="A109" s="84">
        <v>42</v>
      </c>
      <c r="B109" s="84">
        <v>30</v>
      </c>
      <c r="C109" s="17" t="s">
        <v>52</v>
      </c>
      <c r="D109" s="86">
        <v>1</v>
      </c>
      <c r="E109" s="98">
        <f t="shared" si="23"/>
        <v>22</v>
      </c>
      <c r="F109" s="98">
        <f t="shared" si="24"/>
        <v>0.76</v>
      </c>
      <c r="G109" s="41">
        <v>0</v>
      </c>
      <c r="H109" s="17">
        <v>18</v>
      </c>
      <c r="I109" s="17">
        <v>4</v>
      </c>
      <c r="J109" s="17">
        <v>0</v>
      </c>
      <c r="K109" s="41">
        <v>0</v>
      </c>
      <c r="L109" s="41">
        <v>0</v>
      </c>
      <c r="M109" s="41">
        <v>0</v>
      </c>
      <c r="N109" s="41">
        <v>0</v>
      </c>
      <c r="O109" s="17">
        <v>18</v>
      </c>
      <c r="P109" s="17">
        <v>0</v>
      </c>
      <c r="Q109" s="17">
        <v>57</v>
      </c>
      <c r="R109" s="17">
        <v>0</v>
      </c>
      <c r="S109" s="17">
        <v>0</v>
      </c>
      <c r="T109" s="17">
        <v>0</v>
      </c>
      <c r="U109" s="17">
        <v>4</v>
      </c>
      <c r="V109" s="41">
        <v>0</v>
      </c>
      <c r="W109" s="41">
        <v>0</v>
      </c>
      <c r="X109" s="41">
        <v>0</v>
      </c>
      <c r="Y109" s="41">
        <v>0</v>
      </c>
      <c r="Z109" s="41">
        <v>0</v>
      </c>
      <c r="AA109" s="17">
        <v>0</v>
      </c>
      <c r="AB109" s="41">
        <v>0</v>
      </c>
      <c r="AC109" s="17">
        <v>0</v>
      </c>
      <c r="AD109" s="17">
        <v>0</v>
      </c>
      <c r="AE109" s="41">
        <v>0</v>
      </c>
      <c r="AF109" s="41">
        <v>0</v>
      </c>
      <c r="AG109" s="88">
        <v>64</v>
      </c>
      <c r="AH109" s="41" t="s">
        <v>3</v>
      </c>
      <c r="AI109" s="87" t="s">
        <v>506</v>
      </c>
      <c r="AN109" s="17">
        <f t="shared" si="25"/>
        <v>101</v>
      </c>
      <c r="AO109" s="17">
        <f t="shared" si="26"/>
        <v>0.18</v>
      </c>
      <c r="AP109" s="17">
        <f t="shared" si="27"/>
        <v>0</v>
      </c>
      <c r="AQ109" s="17">
        <f t="shared" si="27"/>
        <v>0.18</v>
      </c>
      <c r="AR109" s="17">
        <f t="shared" si="28"/>
        <v>0.56999999999999995</v>
      </c>
      <c r="AS109" s="17">
        <f t="shared" si="29"/>
        <v>0.64</v>
      </c>
      <c r="AU109" s="17">
        <f t="shared" si="30"/>
        <v>3.1666666666666665</v>
      </c>
      <c r="AV109" s="17">
        <f t="shared" si="31"/>
        <v>1</v>
      </c>
      <c r="AW109" s="17">
        <f t="shared" si="32"/>
        <v>0.69791666666666663</v>
      </c>
      <c r="AX109" s="17">
        <f t="shared" si="33"/>
        <v>1.2916666666666665</v>
      </c>
      <c r="AY109" s="17">
        <f t="shared" si="34"/>
        <v>0.69791666666666663</v>
      </c>
      <c r="AZ109" s="17">
        <f t="shared" si="35"/>
        <v>0.69791666666666663</v>
      </c>
      <c r="BA109" s="17">
        <f t="shared" si="36"/>
        <v>5.7916666666666616E-2</v>
      </c>
      <c r="BC109" s="17">
        <f t="shared" si="37"/>
        <v>1.9</v>
      </c>
      <c r="BD109" s="17">
        <f t="shared" si="38"/>
        <v>0.66666666666666663</v>
      </c>
      <c r="BE109" s="17">
        <f t="shared" si="39"/>
        <v>0.6257528278525053</v>
      </c>
      <c r="BF109" s="17">
        <f t="shared" si="40"/>
        <v>1.0503614129480678</v>
      </c>
      <c r="BG109" s="17">
        <f t="shared" si="41"/>
        <v>0.6257528278525053</v>
      </c>
      <c r="BH109" s="17">
        <f t="shared" si="42"/>
        <v>0.6257528278525053</v>
      </c>
      <c r="BI109" s="17">
        <f t="shared" si="43"/>
        <v>2.0298191420034913E-4</v>
      </c>
      <c r="BJ109" s="17">
        <f t="shared" si="44"/>
        <v>5.4348218932726101E-2</v>
      </c>
    </row>
    <row r="110" spans="1:62" x14ac:dyDescent="0.25">
      <c r="A110" s="84">
        <v>269</v>
      </c>
      <c r="B110" s="84">
        <v>160</v>
      </c>
      <c r="C110" s="17">
        <f>'EWG-CCP-127 (1)'!B84</f>
        <v>29</v>
      </c>
      <c r="D110" s="86">
        <v>1</v>
      </c>
      <c r="E110" s="98">
        <f t="shared" si="23"/>
        <v>33.333333333333329</v>
      </c>
      <c r="F110" s="98">
        <f t="shared" si="24"/>
        <v>0.66666666666666674</v>
      </c>
      <c r="G110" s="17">
        <v>0</v>
      </c>
      <c r="H110" s="17">
        <f>'EWG-CCP-127 (1)'!M84</f>
        <v>22.222222222222221</v>
      </c>
      <c r="I110" s="17">
        <v>0</v>
      </c>
      <c r="J110" s="17">
        <v>0</v>
      </c>
      <c r="K110" s="17">
        <v>0</v>
      </c>
      <c r="L110" s="17">
        <v>0</v>
      </c>
      <c r="M110" s="17">
        <v>0</v>
      </c>
      <c r="N110" s="17">
        <v>0</v>
      </c>
      <c r="O110" s="17">
        <f>'EWG-CCP-127 (1)'!L84</f>
        <v>33.333333333333329</v>
      </c>
      <c r="P110" s="17">
        <v>0</v>
      </c>
      <c r="Q110" s="17">
        <f>'EWG-CCP-127 (1)'!K84</f>
        <v>44.444444444444443</v>
      </c>
      <c r="R110" s="17">
        <v>0</v>
      </c>
      <c r="S110" s="17">
        <v>0</v>
      </c>
      <c r="T110" s="17">
        <v>0</v>
      </c>
      <c r="U110" s="17">
        <v>0</v>
      </c>
      <c r="V110" s="17">
        <v>0</v>
      </c>
      <c r="W110" s="41">
        <v>0</v>
      </c>
      <c r="X110" s="41">
        <v>0</v>
      </c>
      <c r="Y110" s="17">
        <v>0</v>
      </c>
      <c r="Z110" s="17">
        <v>0</v>
      </c>
      <c r="AA110" s="17">
        <v>0</v>
      </c>
      <c r="AB110" s="17">
        <v>0</v>
      </c>
      <c r="AC110" s="17">
        <v>0</v>
      </c>
      <c r="AD110" s="17">
        <v>0</v>
      </c>
      <c r="AE110" s="17">
        <v>0</v>
      </c>
      <c r="AF110" s="41">
        <v>0</v>
      </c>
      <c r="AG110" s="88">
        <f>'EWG-CCP-127 (1)'!E84</f>
        <v>53</v>
      </c>
      <c r="AH110" s="41" t="s">
        <v>3</v>
      </c>
      <c r="AI110" s="87" t="s">
        <v>506</v>
      </c>
      <c r="AN110" s="17">
        <f t="shared" si="25"/>
        <v>100</v>
      </c>
      <c r="AO110" s="17">
        <f t="shared" si="26"/>
        <v>0.33333333333333326</v>
      </c>
      <c r="AP110" s="17">
        <f t="shared" si="27"/>
        <v>0</v>
      </c>
      <c r="AQ110" s="17">
        <f t="shared" si="27"/>
        <v>0.22222222222222221</v>
      </c>
      <c r="AR110" s="17">
        <f t="shared" si="28"/>
        <v>0.44444444444444442</v>
      </c>
      <c r="AS110" s="17">
        <f t="shared" si="29"/>
        <v>0.53</v>
      </c>
      <c r="AU110" s="17">
        <f t="shared" si="30"/>
        <v>2</v>
      </c>
      <c r="AV110" s="17">
        <f t="shared" si="31"/>
        <v>1.4999999999999998</v>
      </c>
      <c r="AW110" s="17">
        <f t="shared" si="32"/>
        <v>0.625</v>
      </c>
      <c r="AX110" s="17">
        <f t="shared" si="33"/>
        <v>1</v>
      </c>
      <c r="AY110" s="17">
        <f t="shared" si="34"/>
        <v>0.52083333333333337</v>
      </c>
      <c r="AZ110" s="17">
        <f t="shared" si="35"/>
        <v>0.52083333333333337</v>
      </c>
      <c r="BA110" s="17">
        <f t="shared" si="36"/>
        <v>9.1666666666666563E-3</v>
      </c>
      <c r="BC110" s="17">
        <f t="shared" si="37"/>
        <v>2</v>
      </c>
      <c r="BD110" s="17">
        <f t="shared" si="38"/>
        <v>1.4999999999999998</v>
      </c>
      <c r="BE110" s="17">
        <f t="shared" si="39"/>
        <v>0.62764377689183548</v>
      </c>
      <c r="BF110" s="17">
        <f t="shared" si="40"/>
        <v>1.1005923388511467</v>
      </c>
      <c r="BG110" s="17">
        <f t="shared" si="41"/>
        <v>0.54443384748582446</v>
      </c>
      <c r="BH110" s="17">
        <f t="shared" si="42"/>
        <v>0.54443384748582446</v>
      </c>
      <c r="BI110" s="17">
        <f t="shared" si="43"/>
        <v>2.083359532440404E-4</v>
      </c>
      <c r="BJ110" s="17">
        <f t="shared" si="44"/>
        <v>1.5160269116575885E-2</v>
      </c>
    </row>
    <row r="111" spans="1:62" x14ac:dyDescent="0.25">
      <c r="A111" s="84">
        <v>324</v>
      </c>
      <c r="B111" s="84">
        <v>211</v>
      </c>
      <c r="D111" s="86">
        <v>1</v>
      </c>
      <c r="E111" s="98">
        <f t="shared" si="23"/>
        <v>12.49562478123906</v>
      </c>
      <c r="F111" s="98">
        <f t="shared" si="24"/>
        <v>0.8</v>
      </c>
      <c r="G111" s="17">
        <v>0</v>
      </c>
      <c r="H111" s="17">
        <f>'EWG-CCP-127 (1)'!M142</f>
        <v>17.500875043752188</v>
      </c>
      <c r="I111" s="17">
        <v>0</v>
      </c>
      <c r="J111" s="17">
        <v>0</v>
      </c>
      <c r="K111" s="17">
        <v>0</v>
      </c>
      <c r="L111" s="17">
        <v>0</v>
      </c>
      <c r="M111" s="17">
        <v>0</v>
      </c>
      <c r="N111" s="17">
        <v>0</v>
      </c>
      <c r="O111" s="17">
        <f>'EWG-CCP-127 (1)'!L142</f>
        <v>12.49562478123906</v>
      </c>
      <c r="P111" s="17">
        <v>0</v>
      </c>
      <c r="Q111" s="17">
        <f>'EWG-CCP-127 (1)'!K142</f>
        <v>70.003500175008753</v>
      </c>
      <c r="R111" s="17">
        <v>0</v>
      </c>
      <c r="S111" s="17">
        <v>0</v>
      </c>
      <c r="T111" s="17">
        <v>0</v>
      </c>
      <c r="U111" s="17">
        <v>0</v>
      </c>
      <c r="V111" s="17">
        <v>0</v>
      </c>
      <c r="W111" s="41">
        <v>0</v>
      </c>
      <c r="X111" s="41">
        <v>0</v>
      </c>
      <c r="Y111" s="17">
        <v>0</v>
      </c>
      <c r="Z111" s="17">
        <v>0</v>
      </c>
      <c r="AA111" s="17">
        <v>0</v>
      </c>
      <c r="AB111" s="17">
        <v>0</v>
      </c>
      <c r="AC111" s="17">
        <v>0</v>
      </c>
      <c r="AD111" s="17">
        <v>0</v>
      </c>
      <c r="AE111" s="17">
        <v>0</v>
      </c>
      <c r="AF111" s="41">
        <v>0</v>
      </c>
      <c r="AG111" s="88">
        <f>'EWG-CCP-127 (1)'!E142</f>
        <v>68</v>
      </c>
      <c r="AH111" s="91" t="s">
        <v>3</v>
      </c>
      <c r="AI111" s="87" t="s">
        <v>504</v>
      </c>
      <c r="AN111" s="17">
        <f t="shared" si="25"/>
        <v>100</v>
      </c>
      <c r="AO111" s="17">
        <f t="shared" si="26"/>
        <v>0.12495624781239061</v>
      </c>
      <c r="AP111" s="17">
        <f t="shared" si="27"/>
        <v>0</v>
      </c>
      <c r="AQ111" s="17">
        <f t="shared" si="27"/>
        <v>0.17500875043752187</v>
      </c>
      <c r="AR111" s="17">
        <f t="shared" si="28"/>
        <v>0.70003500175008748</v>
      </c>
      <c r="AS111" s="17">
        <f t="shared" si="29"/>
        <v>0.68</v>
      </c>
      <c r="AU111" s="17">
        <f t="shared" si="30"/>
        <v>4</v>
      </c>
      <c r="AV111" s="17">
        <f t="shared" si="31"/>
        <v>0.71399999999999997</v>
      </c>
      <c r="AW111" s="17">
        <f t="shared" si="32"/>
        <v>0.75</v>
      </c>
      <c r="AX111" s="17">
        <f t="shared" si="33"/>
        <v>1.5</v>
      </c>
      <c r="AY111" s="17">
        <f t="shared" si="34"/>
        <v>0.71399999999999997</v>
      </c>
      <c r="AZ111" s="17">
        <f t="shared" si="35"/>
        <v>0.71399999999999997</v>
      </c>
      <c r="BA111" s="17">
        <f t="shared" si="36"/>
        <v>3.3999999999999919E-2</v>
      </c>
      <c r="BC111" s="17">
        <f t="shared" si="37"/>
        <v>4</v>
      </c>
      <c r="BD111" s="17">
        <f t="shared" si="38"/>
        <v>0.71399999999999986</v>
      </c>
      <c r="BE111" s="17">
        <f t="shared" si="39"/>
        <v>0.6654627576784401</v>
      </c>
      <c r="BF111" s="17">
        <f t="shared" si="40"/>
        <v>2.1052108569127235</v>
      </c>
      <c r="BG111" s="17">
        <f t="shared" si="41"/>
        <v>0.6654627576784401</v>
      </c>
      <c r="BH111" s="17">
        <f t="shared" si="42"/>
        <v>0.6654627576784401</v>
      </c>
      <c r="BI111" s="17">
        <f t="shared" si="43"/>
        <v>2.1133141431575376E-4</v>
      </c>
      <c r="BJ111" s="17">
        <f t="shared" si="44"/>
        <v>7.4598382502235286E-2</v>
      </c>
    </row>
    <row r="112" spans="1:62" x14ac:dyDescent="0.25">
      <c r="A112" s="84">
        <v>307</v>
      </c>
      <c r="B112" s="84">
        <v>194</v>
      </c>
      <c r="D112" s="86">
        <v>1</v>
      </c>
      <c r="E112" s="98">
        <f t="shared" si="23"/>
        <v>24.989001319841616</v>
      </c>
      <c r="F112" s="98">
        <f t="shared" si="24"/>
        <v>0.70674486803519054</v>
      </c>
      <c r="G112" s="17">
        <v>0</v>
      </c>
      <c r="H112" s="17">
        <f>'EWG-CCP-127 (1)'!M125</f>
        <v>21.997360316761988</v>
      </c>
      <c r="I112" s="17">
        <v>0</v>
      </c>
      <c r="J112" s="17">
        <v>0</v>
      </c>
      <c r="K112" s="17">
        <v>0</v>
      </c>
      <c r="L112" s="17">
        <v>0</v>
      </c>
      <c r="M112" s="17">
        <v>0</v>
      </c>
      <c r="N112" s="17">
        <v>0</v>
      </c>
      <c r="O112" s="17">
        <f>'EWG-CCP-127 (1)'!L125</f>
        <v>24.989001319841616</v>
      </c>
      <c r="P112" s="17">
        <v>0</v>
      </c>
      <c r="Q112" s="17">
        <f>'EWG-CCP-127 (1)'!K125</f>
        <v>53.013638363396389</v>
      </c>
      <c r="R112" s="17">
        <v>0</v>
      </c>
      <c r="S112" s="17">
        <v>0</v>
      </c>
      <c r="T112" s="17">
        <v>0</v>
      </c>
      <c r="U112" s="17">
        <v>0</v>
      </c>
      <c r="V112" s="17">
        <v>0</v>
      </c>
      <c r="W112" s="41">
        <v>0</v>
      </c>
      <c r="X112" s="41">
        <v>0</v>
      </c>
      <c r="Y112" s="17">
        <v>0</v>
      </c>
      <c r="Z112" s="17">
        <v>0</v>
      </c>
      <c r="AA112" s="17">
        <v>0</v>
      </c>
      <c r="AB112" s="17">
        <v>0</v>
      </c>
      <c r="AC112" s="17">
        <v>0</v>
      </c>
      <c r="AD112" s="17">
        <v>0</v>
      </c>
      <c r="AE112" s="17">
        <v>0</v>
      </c>
      <c r="AF112" s="41">
        <v>0</v>
      </c>
      <c r="AG112" s="88">
        <f>'EWG-CCP-127 (1)'!E125</f>
        <v>65</v>
      </c>
      <c r="AH112" s="91" t="s">
        <v>3</v>
      </c>
      <c r="AI112" s="87" t="s">
        <v>504</v>
      </c>
      <c r="AN112" s="17">
        <f t="shared" si="25"/>
        <v>100</v>
      </c>
      <c r="AO112" s="17">
        <f t="shared" si="26"/>
        <v>0.24989001319841617</v>
      </c>
      <c r="AP112" s="17">
        <f t="shared" si="27"/>
        <v>0</v>
      </c>
      <c r="AQ112" s="17">
        <f t="shared" si="27"/>
        <v>0.21997360316761988</v>
      </c>
      <c r="AR112" s="17">
        <f t="shared" si="28"/>
        <v>0.53013638363396387</v>
      </c>
      <c r="AS112" s="17">
        <f t="shared" si="29"/>
        <v>0.65</v>
      </c>
      <c r="AU112" s="17">
        <f t="shared" si="30"/>
        <v>2.4099999999999997</v>
      </c>
      <c r="AV112" s="17">
        <f t="shared" si="31"/>
        <v>1.1359999999999999</v>
      </c>
      <c r="AW112" s="17">
        <f t="shared" si="32"/>
        <v>0.65062500000000001</v>
      </c>
      <c r="AX112" s="17">
        <f t="shared" si="33"/>
        <v>1.1025</v>
      </c>
      <c r="AY112" s="17">
        <f t="shared" si="34"/>
        <v>0.64403514739229029</v>
      </c>
      <c r="AZ112" s="17">
        <f t="shared" si="35"/>
        <v>0.64403514739229029</v>
      </c>
      <c r="BA112" s="17">
        <f t="shared" si="36"/>
        <v>5.9648526077097364E-3</v>
      </c>
      <c r="BC112" s="17">
        <f t="shared" si="37"/>
        <v>2.41</v>
      </c>
      <c r="BD112" s="17">
        <f t="shared" si="38"/>
        <v>1.1359999999999999</v>
      </c>
      <c r="BE112" s="17">
        <f t="shared" si="39"/>
        <v>0.63539666795308947</v>
      </c>
      <c r="BF112" s="17">
        <f t="shared" si="40"/>
        <v>1.3065391350537701</v>
      </c>
      <c r="BG112" s="17">
        <f t="shared" si="41"/>
        <v>0.63539666795308947</v>
      </c>
      <c r="BH112" s="17">
        <f t="shared" si="42"/>
        <v>0.63539666795308947</v>
      </c>
      <c r="BI112" s="17">
        <f t="shared" si="43"/>
        <v>2.1325730687232484E-4</v>
      </c>
      <c r="BJ112" s="17">
        <f t="shared" si="44"/>
        <v>5.9110759825103401E-2</v>
      </c>
    </row>
    <row r="113" spans="1:62" x14ac:dyDescent="0.25">
      <c r="A113" s="84">
        <v>197</v>
      </c>
      <c r="B113" s="84">
        <v>125</v>
      </c>
      <c r="C113" s="17">
        <v>25</v>
      </c>
      <c r="D113" s="86">
        <v>1</v>
      </c>
      <c r="E113" s="98">
        <f t="shared" si="23"/>
        <v>20</v>
      </c>
      <c r="F113" s="98">
        <f t="shared" si="24"/>
        <v>0.83374999999999999</v>
      </c>
      <c r="G113" s="17">
        <v>0</v>
      </c>
      <c r="H113" s="17">
        <v>13.3</v>
      </c>
      <c r="I113" s="17">
        <v>0</v>
      </c>
      <c r="J113" s="17">
        <v>0</v>
      </c>
      <c r="K113" s="17">
        <v>0</v>
      </c>
      <c r="L113" s="17">
        <v>0</v>
      </c>
      <c r="M113" s="17">
        <v>0</v>
      </c>
      <c r="N113" s="17">
        <v>0</v>
      </c>
      <c r="O113" s="17">
        <v>20</v>
      </c>
      <c r="P113" s="17">
        <v>0</v>
      </c>
      <c r="Q113" s="17">
        <v>66.7</v>
      </c>
      <c r="R113" s="17">
        <v>0</v>
      </c>
      <c r="S113" s="17">
        <v>0</v>
      </c>
      <c r="T113" s="17">
        <v>0</v>
      </c>
      <c r="U113" s="17">
        <v>0</v>
      </c>
      <c r="V113" s="17">
        <v>0</v>
      </c>
      <c r="W113" s="41">
        <v>0</v>
      </c>
      <c r="X113" s="41">
        <v>0</v>
      </c>
      <c r="Y113" s="17">
        <v>0</v>
      </c>
      <c r="Z113" s="17">
        <v>0</v>
      </c>
      <c r="AA113" s="17">
        <v>0</v>
      </c>
      <c r="AB113" s="17">
        <v>0</v>
      </c>
      <c r="AC113" s="17">
        <v>0</v>
      </c>
      <c r="AD113" s="17">
        <v>0</v>
      </c>
      <c r="AE113" s="17">
        <v>0</v>
      </c>
      <c r="AF113" s="41">
        <v>0</v>
      </c>
      <c r="AG113" s="88">
        <v>67</v>
      </c>
      <c r="AH113" s="91" t="s">
        <v>3</v>
      </c>
      <c r="AI113" s="87" t="s">
        <v>504</v>
      </c>
      <c r="AN113" s="17">
        <f t="shared" si="25"/>
        <v>100</v>
      </c>
      <c r="AO113" s="17">
        <f t="shared" si="26"/>
        <v>0.2</v>
      </c>
      <c r="AP113" s="17">
        <f t="shared" si="27"/>
        <v>0</v>
      </c>
      <c r="AQ113" s="17">
        <f t="shared" si="27"/>
        <v>0.13300000000000001</v>
      </c>
      <c r="AR113" s="17">
        <f t="shared" si="28"/>
        <v>0.66700000000000004</v>
      </c>
      <c r="AS113" s="17">
        <f t="shared" si="29"/>
        <v>0.67</v>
      </c>
      <c r="AU113" s="17">
        <f t="shared" si="30"/>
        <v>5.0150375939849621</v>
      </c>
      <c r="AV113" s="17">
        <f t="shared" si="31"/>
        <v>1.5037593984962405</v>
      </c>
      <c r="AW113" s="17">
        <f t="shared" si="32"/>
        <v>0.81343984962406013</v>
      </c>
      <c r="AX113" s="17">
        <f t="shared" si="33"/>
        <v>1.7537593984962405</v>
      </c>
      <c r="AY113" s="17">
        <f t="shared" si="34"/>
        <v>0.81343984962406013</v>
      </c>
      <c r="AZ113" s="17">
        <f t="shared" si="35"/>
        <v>0.81343984962406013</v>
      </c>
      <c r="BA113" s="17">
        <f t="shared" si="36"/>
        <v>0.14343984962406009</v>
      </c>
      <c r="BC113" s="17">
        <f t="shared" si="37"/>
        <v>5.0150375939849621</v>
      </c>
      <c r="BD113" s="17">
        <f t="shared" si="38"/>
        <v>1.5037593984962405</v>
      </c>
      <c r="BE113" s="17">
        <f t="shared" si="39"/>
        <v>0.68465660131073935</v>
      </c>
      <c r="BF113" s="17">
        <f t="shared" si="40"/>
        <v>2.6150736386357041</v>
      </c>
      <c r="BG113" s="17">
        <f t="shared" si="41"/>
        <v>0.68465660131073935</v>
      </c>
      <c r="BH113" s="17">
        <f t="shared" si="42"/>
        <v>0.68465660131073935</v>
      </c>
      <c r="BI113" s="17">
        <f t="shared" si="43"/>
        <v>2.148159619819654E-4</v>
      </c>
      <c r="BJ113" s="17">
        <f t="shared" si="44"/>
        <v>6.923584160985799E-2</v>
      </c>
    </row>
    <row r="114" spans="1:62" x14ac:dyDescent="0.25">
      <c r="A114" s="84">
        <v>142</v>
      </c>
      <c r="B114" s="84">
        <v>78</v>
      </c>
      <c r="C114" s="17" t="s">
        <v>169</v>
      </c>
      <c r="D114" s="86">
        <v>1</v>
      </c>
      <c r="E114" s="98">
        <f t="shared" si="23"/>
        <v>18.690000000000001</v>
      </c>
      <c r="F114" s="98">
        <f t="shared" si="24"/>
        <v>0.90911553569009895</v>
      </c>
      <c r="G114" s="17">
        <v>7.48</v>
      </c>
      <c r="H114" s="17">
        <v>6.71</v>
      </c>
      <c r="I114" s="17">
        <v>0</v>
      </c>
      <c r="J114" s="17">
        <v>0</v>
      </c>
      <c r="K114" s="17">
        <v>0</v>
      </c>
      <c r="L114" s="17">
        <v>0</v>
      </c>
      <c r="M114" s="17">
        <v>0</v>
      </c>
      <c r="N114" s="17">
        <v>0</v>
      </c>
      <c r="O114" s="17">
        <v>0</v>
      </c>
      <c r="P114" s="17">
        <v>0</v>
      </c>
      <c r="Q114" s="17">
        <v>67.12</v>
      </c>
      <c r="R114" s="17">
        <v>0</v>
      </c>
      <c r="S114" s="17">
        <v>0</v>
      </c>
      <c r="T114" s="17">
        <v>0</v>
      </c>
      <c r="U114" s="17">
        <v>0</v>
      </c>
      <c r="V114" s="17">
        <v>18.690000000000001</v>
      </c>
      <c r="W114" s="41">
        <v>0</v>
      </c>
      <c r="X114" s="41">
        <v>0</v>
      </c>
      <c r="Y114" s="17">
        <v>0</v>
      </c>
      <c r="Z114" s="17">
        <v>0</v>
      </c>
      <c r="AA114" s="17">
        <v>0</v>
      </c>
      <c r="AB114" s="41">
        <v>0</v>
      </c>
      <c r="AC114" s="17">
        <v>0</v>
      </c>
      <c r="AD114" s="17">
        <v>0</v>
      </c>
      <c r="AE114" s="41">
        <v>0</v>
      </c>
      <c r="AF114" s="41">
        <v>0</v>
      </c>
      <c r="AG114" s="88">
        <v>27</v>
      </c>
      <c r="AH114" s="91" t="s">
        <v>3</v>
      </c>
      <c r="AI114" s="87" t="s">
        <v>513</v>
      </c>
      <c r="AL114" s="87" t="s">
        <v>507</v>
      </c>
      <c r="AN114" s="17">
        <f t="shared" si="25"/>
        <v>100</v>
      </c>
      <c r="AO114" s="17">
        <f t="shared" si="26"/>
        <v>0</v>
      </c>
      <c r="AP114" s="17">
        <f t="shared" si="27"/>
        <v>7.4800000000000005E-2</v>
      </c>
      <c r="AQ114" s="17">
        <f t="shared" si="27"/>
        <v>6.7099999999999993E-2</v>
      </c>
      <c r="AR114" s="17">
        <f t="shared" si="28"/>
        <v>0.67120000000000002</v>
      </c>
      <c r="AS114" s="17">
        <f t="shared" si="29"/>
        <v>0.27</v>
      </c>
      <c r="AU114" s="17">
        <f t="shared" si="30"/>
        <v>4.7300916138125446</v>
      </c>
      <c r="AV114" s="17">
        <f t="shared" si="31"/>
        <v>0</v>
      </c>
      <c r="AW114" s="17">
        <f t="shared" si="32"/>
        <v>0.79563072586328398</v>
      </c>
      <c r="AX114" s="17">
        <f t="shared" si="33"/>
        <v>1.6825229034531362</v>
      </c>
      <c r="AY114" s="17">
        <f t="shared" si="34"/>
        <v>0</v>
      </c>
      <c r="AZ114" s="17">
        <f t="shared" si="35"/>
        <v>0</v>
      </c>
      <c r="BA114" s="17">
        <f t="shared" si="36"/>
        <v>0.27</v>
      </c>
      <c r="BC114" s="17">
        <f t="shared" si="37"/>
        <v>1.8323778323778324</v>
      </c>
      <c r="BD114" s="17">
        <f t="shared" si="38"/>
        <v>0.25511875511875509</v>
      </c>
      <c r="BE114" s="17">
        <f t="shared" si="39"/>
        <v>0.62447412712347961</v>
      </c>
      <c r="BF114" s="17">
        <f t="shared" si="40"/>
        <v>1.0163941720357212</v>
      </c>
      <c r="BG114" s="17">
        <f t="shared" si="41"/>
        <v>0.25511875511875509</v>
      </c>
      <c r="BH114" s="17">
        <f t="shared" si="42"/>
        <v>0.25511875511875509</v>
      </c>
      <c r="BI114" s="17">
        <f t="shared" si="43"/>
        <v>2.2145144921557831E-4</v>
      </c>
      <c r="BJ114" s="17">
        <f t="shared" si="44"/>
        <v>1.8734205914766273E-2</v>
      </c>
    </row>
    <row r="115" spans="1:62" x14ac:dyDescent="0.25">
      <c r="A115" s="84">
        <v>51</v>
      </c>
      <c r="B115" s="84">
        <v>39</v>
      </c>
      <c r="C115" s="17" t="s">
        <v>62</v>
      </c>
      <c r="D115" s="86">
        <v>1</v>
      </c>
      <c r="E115" s="98">
        <f t="shared" si="23"/>
        <v>20</v>
      </c>
      <c r="F115" s="98">
        <f t="shared" si="24"/>
        <v>0.77500000000000002</v>
      </c>
      <c r="G115" s="41">
        <v>0</v>
      </c>
      <c r="H115" s="17">
        <v>18</v>
      </c>
      <c r="I115" s="17">
        <v>4</v>
      </c>
      <c r="J115" s="17">
        <v>0</v>
      </c>
      <c r="K115" s="41">
        <v>0</v>
      </c>
      <c r="L115" s="41">
        <v>0</v>
      </c>
      <c r="M115" s="41">
        <v>0</v>
      </c>
      <c r="N115" s="41">
        <v>0</v>
      </c>
      <c r="O115" s="17">
        <v>16</v>
      </c>
      <c r="P115" s="17">
        <v>0</v>
      </c>
      <c r="Q115" s="17">
        <v>62</v>
      </c>
      <c r="R115" s="17">
        <v>0</v>
      </c>
      <c r="S115" s="17">
        <v>0</v>
      </c>
      <c r="T115" s="17">
        <v>0</v>
      </c>
      <c r="U115" s="17">
        <v>0</v>
      </c>
      <c r="V115" s="41">
        <v>0</v>
      </c>
      <c r="W115" s="41">
        <v>0</v>
      </c>
      <c r="X115" s="41">
        <v>0</v>
      </c>
      <c r="Y115" s="41">
        <v>0</v>
      </c>
      <c r="Z115" s="17">
        <v>0</v>
      </c>
      <c r="AA115" s="17">
        <v>0</v>
      </c>
      <c r="AB115" s="41">
        <v>0</v>
      </c>
      <c r="AC115" s="17">
        <v>0</v>
      </c>
      <c r="AD115" s="17">
        <v>0</v>
      </c>
      <c r="AE115" s="41">
        <v>0</v>
      </c>
      <c r="AF115" s="41">
        <v>0</v>
      </c>
      <c r="AG115" s="88">
        <v>64</v>
      </c>
      <c r="AH115" s="41" t="s">
        <v>3</v>
      </c>
      <c r="AI115" s="87" t="s">
        <v>506</v>
      </c>
      <c r="AN115" s="17">
        <f t="shared" si="25"/>
        <v>100</v>
      </c>
      <c r="AO115" s="17">
        <f t="shared" si="26"/>
        <v>0.16</v>
      </c>
      <c r="AP115" s="17">
        <f t="shared" si="27"/>
        <v>0</v>
      </c>
      <c r="AQ115" s="17">
        <f t="shared" si="27"/>
        <v>0.18</v>
      </c>
      <c r="AR115" s="17">
        <f t="shared" si="28"/>
        <v>0.62</v>
      </c>
      <c r="AS115" s="17">
        <f t="shared" si="29"/>
        <v>0.64</v>
      </c>
      <c r="AU115" s="17">
        <f t="shared" si="30"/>
        <v>3.4444444444444446</v>
      </c>
      <c r="AV115" s="17">
        <f t="shared" si="31"/>
        <v>0.88888888888888895</v>
      </c>
      <c r="AW115" s="17">
        <f t="shared" si="32"/>
        <v>0.71527777777777779</v>
      </c>
      <c r="AX115" s="17">
        <f t="shared" si="33"/>
        <v>1.3611111111111112</v>
      </c>
      <c r="AY115" s="17">
        <f t="shared" si="34"/>
        <v>0.71527777777777779</v>
      </c>
      <c r="AZ115" s="17">
        <f t="shared" si="35"/>
        <v>0.71527777777777779</v>
      </c>
      <c r="BA115" s="17">
        <f t="shared" si="36"/>
        <v>7.5277777777777777E-2</v>
      </c>
      <c r="BC115" s="17">
        <f t="shared" si="37"/>
        <v>3.4444444444444446</v>
      </c>
      <c r="BD115" s="17">
        <f t="shared" si="38"/>
        <v>1</v>
      </c>
      <c r="BE115" s="17">
        <f t="shared" si="39"/>
        <v>0.65495748523771657</v>
      </c>
      <c r="BF115" s="17">
        <f t="shared" si="40"/>
        <v>1.8261501574511743</v>
      </c>
      <c r="BG115" s="17">
        <f t="shared" si="41"/>
        <v>0.65495748523771657</v>
      </c>
      <c r="BH115" s="17">
        <f t="shared" si="42"/>
        <v>0.65495748523771657</v>
      </c>
      <c r="BI115" s="17">
        <f t="shared" si="43"/>
        <v>2.2372636463650886E-4</v>
      </c>
      <c r="BJ115" s="17">
        <f t="shared" si="44"/>
        <v>5.4348218932726101E-2</v>
      </c>
    </row>
    <row r="116" spans="1:62" x14ac:dyDescent="0.25">
      <c r="A116" s="84">
        <v>454</v>
      </c>
      <c r="B116" s="84">
        <v>394</v>
      </c>
      <c r="C116" s="17" t="s">
        <v>296</v>
      </c>
      <c r="D116" s="86">
        <v>1</v>
      </c>
      <c r="E116" s="98">
        <f t="shared" si="23"/>
        <v>40</v>
      </c>
      <c r="F116" s="98">
        <f t="shared" si="24"/>
        <v>0.5</v>
      </c>
      <c r="G116" s="17">
        <v>0</v>
      </c>
      <c r="H116" s="17">
        <v>30</v>
      </c>
      <c r="I116" s="17">
        <v>0</v>
      </c>
      <c r="J116" s="17">
        <v>0</v>
      </c>
      <c r="K116" s="17">
        <v>0</v>
      </c>
      <c r="L116" s="17">
        <v>0</v>
      </c>
      <c r="M116" s="17">
        <v>0</v>
      </c>
      <c r="N116" s="17">
        <v>0</v>
      </c>
      <c r="O116" s="17">
        <v>40</v>
      </c>
      <c r="P116" s="17">
        <v>0</v>
      </c>
      <c r="Q116" s="17">
        <v>30</v>
      </c>
      <c r="R116" s="17">
        <v>0</v>
      </c>
      <c r="S116" s="17">
        <v>0</v>
      </c>
      <c r="T116" s="17">
        <v>0</v>
      </c>
      <c r="U116" s="17">
        <v>0</v>
      </c>
      <c r="V116" s="17">
        <v>0</v>
      </c>
      <c r="W116" s="41">
        <v>0</v>
      </c>
      <c r="X116" s="17">
        <v>0</v>
      </c>
      <c r="Y116" s="17">
        <v>0</v>
      </c>
      <c r="Z116" s="17">
        <v>0</v>
      </c>
      <c r="AA116" s="17">
        <v>0</v>
      </c>
      <c r="AB116" s="17">
        <v>0</v>
      </c>
      <c r="AC116" s="17">
        <v>0</v>
      </c>
      <c r="AD116" s="17">
        <v>0</v>
      </c>
      <c r="AE116" s="17">
        <v>0</v>
      </c>
      <c r="AF116" s="41">
        <v>0</v>
      </c>
      <c r="AG116" s="88">
        <v>41</v>
      </c>
      <c r="AH116" s="92" t="s">
        <v>3</v>
      </c>
      <c r="AI116" s="87" t="s">
        <v>504</v>
      </c>
      <c r="AL116" s="87" t="s">
        <v>510</v>
      </c>
      <c r="AN116" s="17">
        <f t="shared" si="25"/>
        <v>100</v>
      </c>
      <c r="AO116" s="17">
        <f t="shared" si="26"/>
        <v>0.4</v>
      </c>
      <c r="AP116" s="17">
        <f t="shared" si="27"/>
        <v>0</v>
      </c>
      <c r="AQ116" s="17">
        <f t="shared" si="27"/>
        <v>0.3</v>
      </c>
      <c r="AR116" s="17">
        <f t="shared" si="28"/>
        <v>0.3</v>
      </c>
      <c r="AS116" s="17">
        <f t="shared" si="29"/>
        <v>0.41</v>
      </c>
      <c r="AU116" s="17">
        <f t="shared" si="30"/>
        <v>1</v>
      </c>
      <c r="AV116" s="17">
        <f t="shared" si="31"/>
        <v>1.3333333333333335</v>
      </c>
      <c r="AW116" s="17">
        <f t="shared" si="32"/>
        <v>0.5625</v>
      </c>
      <c r="AX116" s="17">
        <f t="shared" si="33"/>
        <v>0.75</v>
      </c>
      <c r="AY116" s="17">
        <f t="shared" si="34"/>
        <v>0.41666666666666663</v>
      </c>
      <c r="AZ116" s="17">
        <f t="shared" si="35"/>
        <v>0.41666666666666663</v>
      </c>
      <c r="BA116" s="17">
        <f t="shared" si="36"/>
        <v>6.6666666666666541E-3</v>
      </c>
      <c r="BC116" s="17">
        <f t="shared" si="37"/>
        <v>1</v>
      </c>
      <c r="BD116" s="17">
        <f t="shared" si="38"/>
        <v>1.3333333333333333</v>
      </c>
      <c r="BE116" s="17">
        <f t="shared" si="39"/>
        <v>0.60873428649853323</v>
      </c>
      <c r="BF116" s="17">
        <f t="shared" si="40"/>
        <v>0.59828307982035844</v>
      </c>
      <c r="BG116" s="17">
        <f t="shared" si="41"/>
        <v>0.42497172312028952</v>
      </c>
      <c r="BH116" s="17">
        <f t="shared" si="42"/>
        <v>0.42497172312028952</v>
      </c>
      <c r="BI116" s="17">
        <f t="shared" si="43"/>
        <v>2.2415249319061262E-4</v>
      </c>
      <c r="BJ116" s="17">
        <f t="shared" si="44"/>
        <v>9.7784080483700143E-6</v>
      </c>
    </row>
    <row r="117" spans="1:62" x14ac:dyDescent="0.25">
      <c r="A117" s="84">
        <v>649</v>
      </c>
      <c r="B117" s="84">
        <v>659</v>
      </c>
      <c r="D117" s="86">
        <v>1</v>
      </c>
      <c r="E117" s="98">
        <f t="shared" si="23"/>
        <v>15.447509999999999</v>
      </c>
      <c r="F117" s="98">
        <f t="shared" si="24"/>
        <v>0</v>
      </c>
      <c r="G117" s="17">
        <v>0</v>
      </c>
      <c r="H117" s="17">
        <f>'EWG-CCP-127 (1)'!C375</f>
        <v>84.552490000000006</v>
      </c>
      <c r="I117" s="17">
        <v>0</v>
      </c>
      <c r="J117" s="17">
        <v>0</v>
      </c>
      <c r="K117" s="17">
        <v>0</v>
      </c>
      <c r="L117" s="17">
        <f>'EWG-CCP-127 (1)'!D375</f>
        <v>15.447509999999999</v>
      </c>
      <c r="M117" s="17">
        <v>0</v>
      </c>
      <c r="N117" s="17">
        <v>0</v>
      </c>
      <c r="O117" s="17">
        <v>0</v>
      </c>
      <c r="P117" s="17">
        <v>0</v>
      </c>
      <c r="Q117" s="17">
        <v>0</v>
      </c>
      <c r="R117" s="17">
        <v>0</v>
      </c>
      <c r="S117" s="17">
        <v>0</v>
      </c>
      <c r="T117" s="17">
        <v>0</v>
      </c>
      <c r="U117" s="17">
        <v>0</v>
      </c>
      <c r="V117" s="17">
        <v>0</v>
      </c>
      <c r="W117" s="17">
        <v>0</v>
      </c>
      <c r="X117" s="17">
        <v>0</v>
      </c>
      <c r="Y117" s="17">
        <v>0</v>
      </c>
      <c r="Z117" s="17">
        <v>0</v>
      </c>
      <c r="AA117" s="17">
        <v>0</v>
      </c>
      <c r="AB117" s="17">
        <v>0</v>
      </c>
      <c r="AC117" s="17">
        <v>0</v>
      </c>
      <c r="AD117" s="17">
        <v>0</v>
      </c>
      <c r="AE117" s="17">
        <v>0</v>
      </c>
      <c r="AF117" s="17">
        <v>0</v>
      </c>
      <c r="AG117" s="88">
        <f>'EWG-CCP-127 (1)'!E375</f>
        <v>16.763000000000002</v>
      </c>
      <c r="AH117" s="95" t="s">
        <v>3</v>
      </c>
      <c r="AI117" s="87" t="s">
        <v>556</v>
      </c>
      <c r="AN117" s="17">
        <f t="shared" si="25"/>
        <v>100</v>
      </c>
      <c r="AO117" s="17">
        <f t="shared" si="26"/>
        <v>0.1544751</v>
      </c>
      <c r="AP117" s="17">
        <f t="shared" si="27"/>
        <v>0</v>
      </c>
      <c r="AQ117" s="17">
        <f t="shared" si="27"/>
        <v>0.84552490000000002</v>
      </c>
      <c r="AR117" s="17">
        <f t="shared" si="28"/>
        <v>0</v>
      </c>
      <c r="AS117" s="17">
        <f t="shared" si="29"/>
        <v>0.16763000000000003</v>
      </c>
      <c r="AU117" s="17">
        <f t="shared" si="30"/>
        <v>0</v>
      </c>
      <c r="AV117" s="17">
        <f t="shared" si="31"/>
        <v>0.18269728070693128</v>
      </c>
      <c r="AW117" s="17">
        <f t="shared" si="32"/>
        <v>0.5</v>
      </c>
      <c r="AX117" s="17">
        <f t="shared" si="33"/>
        <v>0.5</v>
      </c>
      <c r="AY117" s="17">
        <f t="shared" si="34"/>
        <v>0.18269728070693128</v>
      </c>
      <c r="AZ117" s="17">
        <f t="shared" si="35"/>
        <v>0.18269728070693128</v>
      </c>
      <c r="BA117" s="17">
        <f t="shared" si="36"/>
        <v>1.5067280706931252E-2</v>
      </c>
      <c r="BC117" s="17">
        <f t="shared" si="37"/>
        <v>0</v>
      </c>
      <c r="BD117" s="17">
        <f t="shared" si="38"/>
        <v>0.18269728070693125</v>
      </c>
      <c r="BE117" s="17">
        <f t="shared" si="39"/>
        <v>0.58982479610523098</v>
      </c>
      <c r="BF117" s="17">
        <f t="shared" si="40"/>
        <v>9.5973820789570216E-2</v>
      </c>
      <c r="BG117" s="17">
        <f t="shared" si="41"/>
        <v>0.18269728070693125</v>
      </c>
      <c r="BH117" s="17">
        <f t="shared" si="42"/>
        <v>0.18269728070693125</v>
      </c>
      <c r="BI117" s="17">
        <f t="shared" si="43"/>
        <v>2.270229479014619E-4</v>
      </c>
      <c r="BJ117" s="17">
        <f t="shared" si="44"/>
        <v>5.7237191699499923E-2</v>
      </c>
    </row>
    <row r="118" spans="1:62" x14ac:dyDescent="0.25">
      <c r="A118" s="84">
        <v>394</v>
      </c>
      <c r="B118" s="84">
        <v>512</v>
      </c>
      <c r="C118" s="17" t="s">
        <v>259</v>
      </c>
      <c r="D118" s="86">
        <v>1</v>
      </c>
      <c r="E118" s="98">
        <f t="shared" si="23"/>
        <v>21.9</v>
      </c>
      <c r="F118" s="98">
        <f t="shared" si="24"/>
        <v>0.49779735682819387</v>
      </c>
      <c r="G118" s="17">
        <v>10</v>
      </c>
      <c r="H118" s="17">
        <v>34.200000000000003</v>
      </c>
      <c r="I118" s="17">
        <v>0</v>
      </c>
      <c r="J118" s="17">
        <v>0</v>
      </c>
      <c r="K118" s="17">
        <v>0</v>
      </c>
      <c r="L118" s="17">
        <v>0</v>
      </c>
      <c r="M118" s="17">
        <v>0</v>
      </c>
      <c r="N118" s="17">
        <v>0</v>
      </c>
      <c r="O118" s="17">
        <v>21.9</v>
      </c>
      <c r="P118" s="17">
        <v>0</v>
      </c>
      <c r="Q118" s="17">
        <v>33.9</v>
      </c>
      <c r="R118" s="17">
        <v>0</v>
      </c>
      <c r="S118" s="17">
        <v>0</v>
      </c>
      <c r="T118" s="17">
        <v>0</v>
      </c>
      <c r="U118" s="17">
        <v>0</v>
      </c>
      <c r="V118" s="17">
        <v>0</v>
      </c>
      <c r="W118" s="41">
        <v>0</v>
      </c>
      <c r="X118" s="41">
        <v>0</v>
      </c>
      <c r="Y118" s="17">
        <v>0</v>
      </c>
      <c r="Z118" s="17">
        <v>0</v>
      </c>
      <c r="AA118" s="17">
        <v>0</v>
      </c>
      <c r="AB118" s="17">
        <v>0</v>
      </c>
      <c r="AC118" s="17">
        <v>0</v>
      </c>
      <c r="AD118" s="17">
        <v>0</v>
      </c>
      <c r="AE118" s="17">
        <v>0</v>
      </c>
      <c r="AF118" s="41">
        <v>0</v>
      </c>
      <c r="AG118" s="88">
        <v>28</v>
      </c>
      <c r="AH118" s="91" t="s">
        <v>3</v>
      </c>
      <c r="AI118" s="87" t="s">
        <v>504</v>
      </c>
      <c r="AN118" s="17">
        <f t="shared" si="25"/>
        <v>100</v>
      </c>
      <c r="AO118" s="17">
        <f t="shared" si="26"/>
        <v>0.21899999999999997</v>
      </c>
      <c r="AP118" s="17">
        <f t="shared" si="27"/>
        <v>0.1</v>
      </c>
      <c r="AQ118" s="17">
        <f t="shared" si="27"/>
        <v>0.34200000000000003</v>
      </c>
      <c r="AR118" s="17">
        <f t="shared" si="28"/>
        <v>0.33899999999999997</v>
      </c>
      <c r="AS118" s="17">
        <f t="shared" si="29"/>
        <v>0.28000000000000003</v>
      </c>
      <c r="AU118" s="17">
        <f t="shared" si="30"/>
        <v>0.76696832579185503</v>
      </c>
      <c r="AV118" s="17">
        <f t="shared" si="31"/>
        <v>0.4954751131221718</v>
      </c>
      <c r="AW118" s="17">
        <f t="shared" si="32"/>
        <v>0.54793552036199089</v>
      </c>
      <c r="AX118" s="17">
        <f t="shared" si="33"/>
        <v>0.69174208144796379</v>
      </c>
      <c r="AY118" s="17">
        <f t="shared" si="34"/>
        <v>0.4954751131221718</v>
      </c>
      <c r="AZ118" s="17">
        <f t="shared" si="35"/>
        <v>0.4954751131221718</v>
      </c>
      <c r="BA118" s="17">
        <f t="shared" si="36"/>
        <v>0.21547511312217177</v>
      </c>
      <c r="BC118" s="17">
        <f t="shared" si="37"/>
        <v>0.45687331536388137</v>
      </c>
      <c r="BD118" s="17">
        <f t="shared" si="38"/>
        <v>0.29514824797843664</v>
      </c>
      <c r="BE118" s="17">
        <f t="shared" si="39"/>
        <v>0.59846403767306044</v>
      </c>
      <c r="BF118" s="17">
        <f t="shared" si="40"/>
        <v>0.32546551730094114</v>
      </c>
      <c r="BG118" s="17">
        <f t="shared" si="41"/>
        <v>0.29514824797843664</v>
      </c>
      <c r="BH118" s="17">
        <f t="shared" si="42"/>
        <v>0.29514824797843664</v>
      </c>
      <c r="BI118" s="17">
        <f t="shared" si="43"/>
        <v>2.2946941681620893E-4</v>
      </c>
      <c r="BJ118" s="17">
        <f t="shared" si="44"/>
        <v>1.6096746807143562E-2</v>
      </c>
    </row>
    <row r="119" spans="1:62" x14ac:dyDescent="0.25">
      <c r="A119" s="84">
        <v>444</v>
      </c>
      <c r="B119" s="84">
        <v>299</v>
      </c>
      <c r="C119" s="17" t="s">
        <v>290</v>
      </c>
      <c r="D119" s="86">
        <v>1</v>
      </c>
      <c r="E119" s="98">
        <f t="shared" si="23"/>
        <v>18.66</v>
      </c>
      <c r="F119" s="98">
        <f t="shared" si="24"/>
        <v>0.78967075532601683</v>
      </c>
      <c r="G119" s="17">
        <v>3.89</v>
      </c>
      <c r="H119" s="17">
        <v>16.29</v>
      </c>
      <c r="I119" s="17">
        <v>5.81</v>
      </c>
      <c r="J119" s="17">
        <v>0</v>
      </c>
      <c r="K119" s="17">
        <v>0</v>
      </c>
      <c r="L119" s="17">
        <v>0</v>
      </c>
      <c r="M119" s="17">
        <v>0</v>
      </c>
      <c r="N119" s="17">
        <v>0</v>
      </c>
      <c r="O119" s="17">
        <v>12.85</v>
      </c>
      <c r="P119" s="17">
        <v>0</v>
      </c>
      <c r="Q119" s="17">
        <v>61.16</v>
      </c>
      <c r="R119" s="17">
        <v>0</v>
      </c>
      <c r="S119" s="17">
        <v>0</v>
      </c>
      <c r="T119" s="17">
        <v>0</v>
      </c>
      <c r="U119" s="17">
        <v>0</v>
      </c>
      <c r="V119" s="17">
        <v>0</v>
      </c>
      <c r="W119" s="41">
        <v>0</v>
      </c>
      <c r="X119" s="17">
        <v>0</v>
      </c>
      <c r="Y119" s="17">
        <v>0</v>
      </c>
      <c r="Z119" s="17">
        <v>0</v>
      </c>
      <c r="AA119" s="17">
        <v>0</v>
      </c>
      <c r="AB119" s="17">
        <v>0</v>
      </c>
      <c r="AC119" s="17">
        <v>0</v>
      </c>
      <c r="AD119" s="17">
        <v>0</v>
      </c>
      <c r="AE119" s="17">
        <v>0</v>
      </c>
      <c r="AF119" s="41">
        <v>0</v>
      </c>
      <c r="AG119" s="88">
        <v>51</v>
      </c>
      <c r="AH119" s="17" t="s">
        <v>3</v>
      </c>
      <c r="AI119" s="87" t="s">
        <v>506</v>
      </c>
      <c r="AN119" s="17">
        <f t="shared" si="25"/>
        <v>100</v>
      </c>
      <c r="AO119" s="17">
        <f t="shared" si="26"/>
        <v>0.1285</v>
      </c>
      <c r="AP119" s="17">
        <f t="shared" si="27"/>
        <v>3.8900000000000004E-2</v>
      </c>
      <c r="AQ119" s="17">
        <f t="shared" si="27"/>
        <v>0.16289999999999999</v>
      </c>
      <c r="AR119" s="17">
        <f t="shared" si="28"/>
        <v>0.61159999999999992</v>
      </c>
      <c r="AS119" s="17">
        <f t="shared" si="29"/>
        <v>0.51</v>
      </c>
      <c r="AU119" s="17">
        <f t="shared" si="30"/>
        <v>3.0307234886025767</v>
      </c>
      <c r="AV119" s="17">
        <f t="shared" si="31"/>
        <v>0.63676907829534202</v>
      </c>
      <c r="AW119" s="17">
        <f t="shared" si="32"/>
        <v>0.68942021803766107</v>
      </c>
      <c r="AX119" s="17">
        <f t="shared" si="33"/>
        <v>1.2576808721506443</v>
      </c>
      <c r="AY119" s="17">
        <f t="shared" si="34"/>
        <v>0.63676907829534202</v>
      </c>
      <c r="AZ119" s="17">
        <f t="shared" si="35"/>
        <v>0.63676907829534202</v>
      </c>
      <c r="BA119" s="17">
        <f t="shared" si="36"/>
        <v>0.12676907829534201</v>
      </c>
      <c r="BC119" s="17">
        <f t="shared" si="37"/>
        <v>1.9202511773940343</v>
      </c>
      <c r="BD119" s="17">
        <f t="shared" si="38"/>
        <v>0.49466248037676602</v>
      </c>
      <c r="BE119" s="17">
        <f t="shared" si="39"/>
        <v>0.62613576729689091</v>
      </c>
      <c r="BF119" s="17">
        <f t="shared" si="40"/>
        <v>1.0605337668593664</v>
      </c>
      <c r="BG119" s="17">
        <f t="shared" si="41"/>
        <v>0.49466248037676602</v>
      </c>
      <c r="BH119" s="17">
        <f t="shared" si="42"/>
        <v>0.49466248037676602</v>
      </c>
      <c r="BI119" s="17">
        <f t="shared" si="43"/>
        <v>2.3523950819308759E-4</v>
      </c>
      <c r="BJ119" s="17">
        <f t="shared" si="44"/>
        <v>1.0635187331821295E-2</v>
      </c>
    </row>
    <row r="120" spans="1:62" x14ac:dyDescent="0.25">
      <c r="A120" s="84">
        <v>621</v>
      </c>
      <c r="B120" s="84">
        <v>631</v>
      </c>
      <c r="D120" s="86">
        <v>1</v>
      </c>
      <c r="E120" s="98">
        <f t="shared" si="23"/>
        <v>40.011997600479901</v>
      </c>
      <c r="F120" s="98">
        <f t="shared" si="24"/>
        <v>0</v>
      </c>
      <c r="G120" s="17">
        <v>0</v>
      </c>
      <c r="H120" s="17">
        <f>'EWG-CCP-127 (1)'!G343</f>
        <v>59.988002399520092</v>
      </c>
      <c r="I120" s="17">
        <v>0</v>
      </c>
      <c r="J120" s="17">
        <v>0</v>
      </c>
      <c r="K120" s="17">
        <v>0</v>
      </c>
      <c r="L120" s="17">
        <v>0</v>
      </c>
      <c r="M120" s="17">
        <v>0</v>
      </c>
      <c r="N120" s="17">
        <v>0</v>
      </c>
      <c r="O120" s="17">
        <f>'EWG-CCP-127 (1)'!H338</f>
        <v>40.011997600479901</v>
      </c>
      <c r="P120" s="17">
        <v>0</v>
      </c>
      <c r="Q120" s="17">
        <v>0</v>
      </c>
      <c r="R120" s="17">
        <v>0</v>
      </c>
      <c r="S120" s="17">
        <v>0</v>
      </c>
      <c r="T120" s="17">
        <v>0</v>
      </c>
      <c r="U120" s="17">
        <v>0</v>
      </c>
      <c r="V120" s="17">
        <v>0</v>
      </c>
      <c r="W120" s="17">
        <v>0</v>
      </c>
      <c r="X120" s="17">
        <v>0</v>
      </c>
      <c r="Y120" s="17">
        <v>0</v>
      </c>
      <c r="Z120" s="17">
        <v>0</v>
      </c>
      <c r="AA120" s="17">
        <v>0</v>
      </c>
      <c r="AB120" s="17">
        <v>0</v>
      </c>
      <c r="AC120" s="17">
        <v>0</v>
      </c>
      <c r="AD120" s="17">
        <v>0</v>
      </c>
      <c r="AE120" s="17">
        <v>0</v>
      </c>
      <c r="AF120" s="17">
        <v>0</v>
      </c>
      <c r="AG120" s="88">
        <f>'EWG-CCP-127 (1)'!L343</f>
        <v>38.411999999999999</v>
      </c>
      <c r="AH120" s="17" t="s">
        <v>3</v>
      </c>
      <c r="AI120" s="87" t="s">
        <v>506</v>
      </c>
      <c r="AN120" s="17">
        <f t="shared" si="25"/>
        <v>100</v>
      </c>
      <c r="AO120" s="17">
        <f t="shared" si="26"/>
        <v>0.40011997600479904</v>
      </c>
      <c r="AP120" s="17">
        <f t="shared" si="27"/>
        <v>0</v>
      </c>
      <c r="AQ120" s="17">
        <f t="shared" si="27"/>
        <v>0.59988002399520091</v>
      </c>
      <c r="AR120" s="17">
        <f t="shared" si="28"/>
        <v>0</v>
      </c>
      <c r="AS120" s="17">
        <f t="shared" si="29"/>
        <v>0.38412000000000002</v>
      </c>
      <c r="AU120" s="17">
        <f t="shared" si="30"/>
        <v>0</v>
      </c>
      <c r="AV120" s="17">
        <f t="shared" si="31"/>
        <v>0.66700000000000004</v>
      </c>
      <c r="AW120" s="17">
        <f t="shared" si="32"/>
        <v>0.5</v>
      </c>
      <c r="AX120" s="17">
        <f t="shared" si="33"/>
        <v>0.5</v>
      </c>
      <c r="AY120" s="17">
        <f t="shared" si="34"/>
        <v>0.4443333333333333</v>
      </c>
      <c r="AZ120" s="17">
        <f t="shared" si="35"/>
        <v>0.4443333333333333</v>
      </c>
      <c r="BA120" s="17">
        <f t="shared" si="36"/>
        <v>6.0213333333333285E-2</v>
      </c>
      <c r="BC120" s="17">
        <f t="shared" si="37"/>
        <v>0</v>
      </c>
      <c r="BD120" s="17">
        <f t="shared" si="38"/>
        <v>0.66700000000000004</v>
      </c>
      <c r="BE120" s="17">
        <f t="shared" si="39"/>
        <v>0.58982479610523098</v>
      </c>
      <c r="BF120" s="17">
        <f t="shared" si="40"/>
        <v>9.5973820789570216E-2</v>
      </c>
      <c r="BG120" s="17">
        <f t="shared" si="41"/>
        <v>0.39948273636842102</v>
      </c>
      <c r="BH120" s="17">
        <f t="shared" si="42"/>
        <v>0.39948273636842102</v>
      </c>
      <c r="BI120" s="17">
        <f t="shared" si="43"/>
        <v>2.3601366872560539E-4</v>
      </c>
      <c r="BJ120" s="17">
        <f t="shared" si="44"/>
        <v>5.1769697857593675E-4</v>
      </c>
    </row>
    <row r="121" spans="1:62" x14ac:dyDescent="0.25">
      <c r="A121" s="84">
        <v>628</v>
      </c>
      <c r="B121" s="84">
        <v>638</v>
      </c>
      <c r="D121" s="86">
        <v>1</v>
      </c>
      <c r="E121" s="98">
        <f t="shared" si="23"/>
        <v>14.310197086546703</v>
      </c>
      <c r="F121" s="98">
        <f t="shared" si="24"/>
        <v>0</v>
      </c>
      <c r="G121" s="17">
        <v>0</v>
      </c>
      <c r="H121" s="17">
        <f>'EWG-CCP-127 (1)'!G350</f>
        <v>85.689802913453292</v>
      </c>
      <c r="I121" s="17">
        <v>0</v>
      </c>
      <c r="J121" s="17">
        <v>0</v>
      </c>
      <c r="K121" s="17">
        <v>0</v>
      </c>
      <c r="L121" s="17">
        <v>0</v>
      </c>
      <c r="M121" s="17">
        <v>0</v>
      </c>
      <c r="N121" s="17">
        <v>0</v>
      </c>
      <c r="O121" s="17">
        <v>0</v>
      </c>
      <c r="P121" s="17">
        <v>0</v>
      </c>
      <c r="Q121" s="17">
        <v>0</v>
      </c>
      <c r="R121" s="17">
        <v>0</v>
      </c>
      <c r="S121" s="17">
        <v>0</v>
      </c>
      <c r="T121" s="17">
        <v>0</v>
      </c>
      <c r="U121" s="17">
        <v>0</v>
      </c>
      <c r="V121" s="17">
        <v>0</v>
      </c>
      <c r="W121" s="17">
        <v>0</v>
      </c>
      <c r="X121" s="17">
        <v>0</v>
      </c>
      <c r="Y121" s="17">
        <v>0</v>
      </c>
      <c r="Z121" s="17">
        <v>0</v>
      </c>
      <c r="AA121" s="17">
        <v>0</v>
      </c>
      <c r="AB121" s="17">
        <v>0</v>
      </c>
      <c r="AC121" s="17">
        <v>0</v>
      </c>
      <c r="AD121" s="17">
        <f>'EWG-CCP-127 (1)'!H335</f>
        <v>14.310197086546703</v>
      </c>
      <c r="AE121" s="17">
        <v>0</v>
      </c>
      <c r="AF121" s="17">
        <v>0</v>
      </c>
      <c r="AG121" s="88">
        <f>'EWG-CCP-127 (1)'!L350</f>
        <v>15.121</v>
      </c>
      <c r="AH121" s="17" t="s">
        <v>3</v>
      </c>
      <c r="AI121" s="87" t="s">
        <v>506</v>
      </c>
      <c r="AN121" s="17">
        <f t="shared" si="25"/>
        <v>100</v>
      </c>
      <c r="AO121" s="17">
        <f t="shared" si="26"/>
        <v>0</v>
      </c>
      <c r="AP121" s="17">
        <f t="shared" si="27"/>
        <v>0</v>
      </c>
      <c r="AQ121" s="17">
        <f t="shared" si="27"/>
        <v>0.85689802913453295</v>
      </c>
      <c r="AR121" s="17">
        <f t="shared" si="28"/>
        <v>0</v>
      </c>
      <c r="AS121" s="17">
        <f t="shared" si="29"/>
        <v>0.15121000000000001</v>
      </c>
      <c r="AU121" s="17">
        <f t="shared" si="30"/>
        <v>0</v>
      </c>
      <c r="AV121" s="17">
        <f t="shared" si="31"/>
        <v>0</v>
      </c>
      <c r="AW121" s="17">
        <f t="shared" si="32"/>
        <v>0.5</v>
      </c>
      <c r="AX121" s="17">
        <f t="shared" si="33"/>
        <v>0.5</v>
      </c>
      <c r="AY121" s="17">
        <f t="shared" si="34"/>
        <v>0</v>
      </c>
      <c r="AZ121" s="17">
        <f t="shared" si="35"/>
        <v>0</v>
      </c>
      <c r="BA121" s="17">
        <f t="shared" si="36"/>
        <v>0.15121000000000001</v>
      </c>
      <c r="BC121" s="17">
        <f t="shared" si="37"/>
        <v>0</v>
      </c>
      <c r="BD121" s="17">
        <f t="shared" si="38"/>
        <v>0.16700000000000004</v>
      </c>
      <c r="BE121" s="17">
        <f t="shared" si="39"/>
        <v>0.58982479610523098</v>
      </c>
      <c r="BF121" s="17">
        <f t="shared" si="40"/>
        <v>9.5973820789570216E-2</v>
      </c>
      <c r="BG121" s="17">
        <f t="shared" si="41"/>
        <v>0.16700000000000004</v>
      </c>
      <c r="BH121" s="17">
        <f t="shared" si="42"/>
        <v>0.16700000000000004</v>
      </c>
      <c r="BI121" s="17">
        <f t="shared" si="43"/>
        <v>2.4932410000000083E-4</v>
      </c>
      <c r="BJ121" s="17">
        <f t="shared" si="44"/>
        <v>6.536354675421642E-2</v>
      </c>
    </row>
    <row r="122" spans="1:62" x14ac:dyDescent="0.25">
      <c r="A122" s="84">
        <v>228</v>
      </c>
      <c r="B122" s="84">
        <v>487</v>
      </c>
      <c r="C122" s="17" t="str">
        <f>'EWG-CCP-127 (1)'!B43</f>
        <v>a)</v>
      </c>
      <c r="D122" s="86">
        <v>1</v>
      </c>
      <c r="E122" s="98">
        <f t="shared" si="23"/>
        <v>15.03823279524214</v>
      </c>
      <c r="F122" s="98">
        <f t="shared" si="24"/>
        <v>0</v>
      </c>
      <c r="G122" s="17">
        <v>0</v>
      </c>
      <c r="H122" s="17">
        <f>'EWG-CCP-127 (1)'!M43</f>
        <v>84.961767204757848</v>
      </c>
      <c r="I122" s="17">
        <v>0</v>
      </c>
      <c r="J122" s="17">
        <v>0</v>
      </c>
      <c r="K122" s="17">
        <v>0</v>
      </c>
      <c r="L122" s="17">
        <v>0</v>
      </c>
      <c r="M122" s="17">
        <v>0</v>
      </c>
      <c r="N122" s="17">
        <v>0</v>
      </c>
      <c r="O122" s="17">
        <f>'EWG-CCP-127 (1)'!L43</f>
        <v>15.03823279524214</v>
      </c>
      <c r="P122" s="17">
        <v>0</v>
      </c>
      <c r="Q122" s="17">
        <f>'EWG-CCP-127 (1)'!K43</f>
        <v>0</v>
      </c>
      <c r="R122" s="17">
        <v>0</v>
      </c>
      <c r="S122" s="17">
        <v>0</v>
      </c>
      <c r="T122" s="17">
        <v>0</v>
      </c>
      <c r="U122" s="17">
        <v>0</v>
      </c>
      <c r="V122" s="17">
        <v>0</v>
      </c>
      <c r="W122" s="41">
        <v>0</v>
      </c>
      <c r="X122" s="41">
        <v>0</v>
      </c>
      <c r="Y122" s="17">
        <v>0</v>
      </c>
      <c r="Z122" s="17">
        <v>0</v>
      </c>
      <c r="AA122" s="17">
        <v>0</v>
      </c>
      <c r="AB122" s="17">
        <v>0</v>
      </c>
      <c r="AC122" s="17">
        <v>0</v>
      </c>
      <c r="AD122" s="17">
        <v>0</v>
      </c>
      <c r="AE122" s="17">
        <v>0</v>
      </c>
      <c r="AF122" s="41">
        <v>0</v>
      </c>
      <c r="AG122" s="88">
        <f>'EWG-CCP-127 (1)'!E43</f>
        <v>16</v>
      </c>
      <c r="AH122" s="41" t="s">
        <v>3</v>
      </c>
      <c r="AI122" s="87" t="s">
        <v>506</v>
      </c>
      <c r="AN122" s="17">
        <f t="shared" si="25"/>
        <v>99.999999999999986</v>
      </c>
      <c r="AO122" s="17">
        <f t="shared" si="26"/>
        <v>0.1503823279524214</v>
      </c>
      <c r="AP122" s="17">
        <f t="shared" si="27"/>
        <v>0</v>
      </c>
      <c r="AQ122" s="17">
        <f t="shared" si="27"/>
        <v>0.84961767204757843</v>
      </c>
      <c r="AR122" s="17">
        <f t="shared" si="28"/>
        <v>0</v>
      </c>
      <c r="AS122" s="17">
        <f t="shared" si="29"/>
        <v>0.16</v>
      </c>
      <c r="AU122" s="17">
        <f t="shared" si="30"/>
        <v>0</v>
      </c>
      <c r="AV122" s="17">
        <f t="shared" si="31"/>
        <v>0.17700000000000002</v>
      </c>
      <c r="AW122" s="17">
        <f t="shared" si="32"/>
        <v>0.5</v>
      </c>
      <c r="AX122" s="17">
        <f t="shared" si="33"/>
        <v>0.5</v>
      </c>
      <c r="AY122" s="17">
        <f t="shared" si="34"/>
        <v>0.17700000000000002</v>
      </c>
      <c r="AZ122" s="17">
        <f t="shared" si="35"/>
        <v>0.17700000000000002</v>
      </c>
      <c r="BA122" s="17">
        <f t="shared" si="36"/>
        <v>1.7000000000000015E-2</v>
      </c>
      <c r="BC122" s="17">
        <f t="shared" si="37"/>
        <v>0</v>
      </c>
      <c r="BD122" s="17">
        <f t="shared" si="38"/>
        <v>0.17700000000000002</v>
      </c>
      <c r="BE122" s="17">
        <f t="shared" si="39"/>
        <v>0.58982479610523098</v>
      </c>
      <c r="BF122" s="17">
        <f t="shared" si="40"/>
        <v>9.5973820789570216E-2</v>
      </c>
      <c r="BG122" s="17">
        <f t="shared" si="41"/>
        <v>0.17700000000000002</v>
      </c>
      <c r="BH122" s="17">
        <f t="shared" si="42"/>
        <v>0.17700000000000002</v>
      </c>
      <c r="BI122" s="17">
        <f t="shared" si="43"/>
        <v>2.8900000000000052E-4</v>
      </c>
      <c r="BJ122" s="17">
        <f t="shared" si="44"/>
        <v>6.0946256098616057E-2</v>
      </c>
    </row>
    <row r="123" spans="1:62" x14ac:dyDescent="0.25">
      <c r="A123" s="84">
        <v>614</v>
      </c>
      <c r="B123" s="84">
        <v>624</v>
      </c>
      <c r="D123" s="86">
        <v>1</v>
      </c>
      <c r="E123" s="98">
        <f t="shared" si="23"/>
        <v>25.037481259370313</v>
      </c>
      <c r="F123" s="98">
        <f t="shared" si="24"/>
        <v>0</v>
      </c>
      <c r="G123" s="17">
        <v>0</v>
      </c>
      <c r="H123" s="17">
        <f>'EWG-CCP-127 (1)'!G336</f>
        <v>74.962518740629676</v>
      </c>
      <c r="I123" s="17">
        <v>0</v>
      </c>
      <c r="J123" s="17">
        <v>0</v>
      </c>
      <c r="K123" s="17">
        <v>0</v>
      </c>
      <c r="L123" s="17">
        <v>0</v>
      </c>
      <c r="M123" s="17">
        <f>'EWG-CCP-127 (1)'!H336</f>
        <v>25.037481259370313</v>
      </c>
      <c r="N123" s="17">
        <v>0</v>
      </c>
      <c r="O123" s="17">
        <v>0</v>
      </c>
      <c r="P123" s="17">
        <v>0</v>
      </c>
      <c r="Q123" s="17">
        <v>0</v>
      </c>
      <c r="R123" s="17">
        <v>0</v>
      </c>
      <c r="S123" s="17">
        <v>0</v>
      </c>
      <c r="T123" s="17">
        <v>0</v>
      </c>
      <c r="U123" s="17">
        <v>0</v>
      </c>
      <c r="V123" s="17">
        <v>0</v>
      </c>
      <c r="W123" s="17">
        <v>0</v>
      </c>
      <c r="X123" s="17">
        <v>0</v>
      </c>
      <c r="Y123" s="17">
        <v>0</v>
      </c>
      <c r="Z123" s="17">
        <v>0</v>
      </c>
      <c r="AA123" s="17">
        <v>0</v>
      </c>
      <c r="AB123" s="17">
        <v>0</v>
      </c>
      <c r="AC123" s="17">
        <v>0</v>
      </c>
      <c r="AD123" s="17">
        <v>0</v>
      </c>
      <c r="AE123" s="17">
        <v>0</v>
      </c>
      <c r="AF123" s="17">
        <v>0</v>
      </c>
      <c r="AG123" s="88">
        <f>'EWG-CCP-127 (1)'!L336</f>
        <v>31.691999999999997</v>
      </c>
      <c r="AH123" s="17" t="s">
        <v>3</v>
      </c>
      <c r="AI123" s="87" t="s">
        <v>506</v>
      </c>
      <c r="AN123" s="17">
        <f t="shared" si="25"/>
        <v>99.999999999999986</v>
      </c>
      <c r="AO123" s="17">
        <f t="shared" si="26"/>
        <v>0.25037481259370314</v>
      </c>
      <c r="AP123" s="17">
        <f t="shared" si="27"/>
        <v>0</v>
      </c>
      <c r="AQ123" s="17">
        <f t="shared" si="27"/>
        <v>0.7496251874062968</v>
      </c>
      <c r="AR123" s="17">
        <f t="shared" si="28"/>
        <v>0</v>
      </c>
      <c r="AS123" s="17">
        <f t="shared" si="29"/>
        <v>0.31691999999999998</v>
      </c>
      <c r="AU123" s="17">
        <f t="shared" si="30"/>
        <v>0</v>
      </c>
      <c r="AV123" s="17">
        <f t="shared" si="31"/>
        <v>0.33400000000000002</v>
      </c>
      <c r="AW123" s="17">
        <f t="shared" si="32"/>
        <v>0.5</v>
      </c>
      <c r="AX123" s="17">
        <f t="shared" si="33"/>
        <v>0.5</v>
      </c>
      <c r="AY123" s="17">
        <f t="shared" si="34"/>
        <v>0.33400000000000002</v>
      </c>
      <c r="AZ123" s="17">
        <f t="shared" si="35"/>
        <v>0.33400000000000002</v>
      </c>
      <c r="BA123" s="17">
        <f t="shared" si="36"/>
        <v>1.708000000000004E-2</v>
      </c>
      <c r="BC123" s="17">
        <f t="shared" si="37"/>
        <v>0</v>
      </c>
      <c r="BD123" s="17">
        <f t="shared" si="38"/>
        <v>0.33400000000000002</v>
      </c>
      <c r="BE123" s="17">
        <f t="shared" si="39"/>
        <v>0.58982479610523098</v>
      </c>
      <c r="BF123" s="17">
        <f t="shared" si="40"/>
        <v>9.5973820789570216E-2</v>
      </c>
      <c r="BG123" s="17">
        <f t="shared" si="41"/>
        <v>0.33400000000000002</v>
      </c>
      <c r="BH123" s="17">
        <f t="shared" si="42"/>
        <v>0.33400000000000002</v>
      </c>
      <c r="BI123" s="17">
        <f t="shared" si="43"/>
        <v>2.9172640000000135E-4</v>
      </c>
      <c r="BJ123" s="17">
        <f t="shared" si="44"/>
        <v>8.0915341818005374E-3</v>
      </c>
    </row>
    <row r="124" spans="1:62" x14ac:dyDescent="0.25">
      <c r="A124" s="84">
        <v>651</v>
      </c>
      <c r="B124" s="84">
        <v>661</v>
      </c>
      <c r="D124" s="86">
        <v>1</v>
      </c>
      <c r="E124" s="98">
        <f t="shared" si="23"/>
        <v>30.5337</v>
      </c>
      <c r="F124" s="98">
        <f t="shared" si="24"/>
        <v>0</v>
      </c>
      <c r="G124" s="17">
        <v>0</v>
      </c>
      <c r="H124" s="17">
        <f>'EWG-CCP-127 (1)'!C377</f>
        <v>69.466300000000004</v>
      </c>
      <c r="I124" s="17">
        <v>0</v>
      </c>
      <c r="J124" s="17">
        <v>0</v>
      </c>
      <c r="K124" s="17">
        <v>0</v>
      </c>
      <c r="L124" s="17">
        <f>'EWG-CCP-127 (1)'!D377</f>
        <v>30.5337</v>
      </c>
      <c r="M124" s="17">
        <v>0</v>
      </c>
      <c r="N124" s="17">
        <v>0</v>
      </c>
      <c r="O124" s="17">
        <v>0</v>
      </c>
      <c r="P124" s="17">
        <v>0</v>
      </c>
      <c r="Q124" s="17">
        <v>0</v>
      </c>
      <c r="R124" s="17">
        <v>0</v>
      </c>
      <c r="S124" s="17">
        <v>0</v>
      </c>
      <c r="T124" s="17">
        <v>0</v>
      </c>
      <c r="U124" s="17">
        <v>0</v>
      </c>
      <c r="V124" s="17">
        <v>0</v>
      </c>
      <c r="W124" s="17">
        <v>0</v>
      </c>
      <c r="X124" s="17">
        <v>0</v>
      </c>
      <c r="Y124" s="17">
        <v>0</v>
      </c>
      <c r="Z124" s="17">
        <v>0</v>
      </c>
      <c r="AA124" s="17">
        <v>0</v>
      </c>
      <c r="AB124" s="17">
        <v>0</v>
      </c>
      <c r="AC124" s="17">
        <v>0</v>
      </c>
      <c r="AD124" s="17">
        <v>0</v>
      </c>
      <c r="AE124" s="17">
        <v>0</v>
      </c>
      <c r="AF124" s="17">
        <v>0</v>
      </c>
      <c r="AG124" s="88">
        <f>'EWG-CCP-127 (1)'!E377</f>
        <v>45.695279999999997</v>
      </c>
      <c r="AH124" s="95" t="s">
        <v>3</v>
      </c>
      <c r="AI124" s="87" t="s">
        <v>556</v>
      </c>
      <c r="AN124" s="17">
        <f t="shared" si="25"/>
        <v>100</v>
      </c>
      <c r="AO124" s="17">
        <f t="shared" si="26"/>
        <v>0.30533699999999997</v>
      </c>
      <c r="AP124" s="17">
        <f t="shared" si="27"/>
        <v>0</v>
      </c>
      <c r="AQ124" s="17">
        <f t="shared" si="27"/>
        <v>0.69466300000000003</v>
      </c>
      <c r="AR124" s="17">
        <f t="shared" si="28"/>
        <v>0</v>
      </c>
      <c r="AS124" s="17">
        <f t="shared" si="29"/>
        <v>0.45695279999999999</v>
      </c>
      <c r="AU124" s="17">
        <f t="shared" si="30"/>
        <v>0</v>
      </c>
      <c r="AV124" s="17">
        <f t="shared" si="31"/>
        <v>0.43954694578522241</v>
      </c>
      <c r="AW124" s="17">
        <f t="shared" si="32"/>
        <v>0.5</v>
      </c>
      <c r="AX124" s="17">
        <f t="shared" si="33"/>
        <v>0.5</v>
      </c>
      <c r="AY124" s="17">
        <f t="shared" si="34"/>
        <v>0.43954694578522241</v>
      </c>
      <c r="AZ124" s="17">
        <f t="shared" si="35"/>
        <v>0.43954694578522241</v>
      </c>
      <c r="BA124" s="17">
        <f t="shared" si="36"/>
        <v>1.7405854214777583E-2</v>
      </c>
      <c r="BC124" s="17">
        <f t="shared" si="37"/>
        <v>0</v>
      </c>
      <c r="BD124" s="17">
        <f t="shared" si="38"/>
        <v>0.43954694578522246</v>
      </c>
      <c r="BE124" s="17">
        <f t="shared" si="39"/>
        <v>0.58982479610523098</v>
      </c>
      <c r="BF124" s="17">
        <f t="shared" si="40"/>
        <v>9.5973820789570216E-2</v>
      </c>
      <c r="BG124" s="17">
        <f t="shared" si="41"/>
        <v>0.43954694578522246</v>
      </c>
      <c r="BH124" s="17">
        <f t="shared" si="42"/>
        <v>0.43954694578522246</v>
      </c>
      <c r="BI124" s="17">
        <f t="shared" si="43"/>
        <v>3.0296376094608864E-4</v>
      </c>
      <c r="BJ124" s="17">
        <f t="shared" si="44"/>
        <v>2.5079908370496226E-3</v>
      </c>
    </row>
    <row r="125" spans="1:62" x14ac:dyDescent="0.25">
      <c r="A125" s="84">
        <v>591</v>
      </c>
      <c r="B125" s="84">
        <v>618</v>
      </c>
      <c r="D125" s="86">
        <v>1</v>
      </c>
      <c r="E125" s="98">
        <f t="shared" si="23"/>
        <v>38</v>
      </c>
      <c r="F125" s="98">
        <f t="shared" si="24"/>
        <v>0</v>
      </c>
      <c r="G125" s="17">
        <v>0</v>
      </c>
      <c r="H125" s="17">
        <f>100-L125</f>
        <v>62</v>
      </c>
      <c r="I125" s="17">
        <v>0</v>
      </c>
      <c r="J125" s="17">
        <v>0</v>
      </c>
      <c r="K125" s="17">
        <v>0</v>
      </c>
      <c r="L125" s="17">
        <v>38</v>
      </c>
      <c r="M125" s="17">
        <v>0</v>
      </c>
      <c r="N125" s="17">
        <v>0</v>
      </c>
      <c r="O125" s="17">
        <v>0</v>
      </c>
      <c r="P125" s="17">
        <v>0</v>
      </c>
      <c r="Q125" s="17">
        <v>0</v>
      </c>
      <c r="R125" s="17">
        <v>0</v>
      </c>
      <c r="S125" s="17">
        <v>0</v>
      </c>
      <c r="T125" s="17">
        <v>0</v>
      </c>
      <c r="U125" s="17">
        <v>0</v>
      </c>
      <c r="V125" s="17">
        <v>0</v>
      </c>
      <c r="W125" s="17">
        <v>0</v>
      </c>
      <c r="X125" s="17">
        <v>0</v>
      </c>
      <c r="Y125" s="17">
        <v>0</v>
      </c>
      <c r="Z125" s="17">
        <v>0</v>
      </c>
      <c r="AA125" s="17">
        <v>0</v>
      </c>
      <c r="AB125" s="17">
        <v>0</v>
      </c>
      <c r="AC125" s="17">
        <v>0</v>
      </c>
      <c r="AD125" s="17">
        <v>0</v>
      </c>
      <c r="AE125" s="17">
        <v>0</v>
      </c>
      <c r="AF125" s="17">
        <v>0</v>
      </c>
      <c r="AG125" s="88">
        <v>40</v>
      </c>
      <c r="AH125" s="92" t="s">
        <v>3</v>
      </c>
      <c r="AI125" s="87" t="s">
        <v>541</v>
      </c>
      <c r="AN125" s="17">
        <f t="shared" si="25"/>
        <v>100</v>
      </c>
      <c r="AO125" s="17">
        <f t="shared" si="26"/>
        <v>0.38</v>
      </c>
      <c r="AP125" s="17">
        <f t="shared" si="27"/>
        <v>0</v>
      </c>
      <c r="AQ125" s="17">
        <f t="shared" si="27"/>
        <v>0.62</v>
      </c>
      <c r="AR125" s="17">
        <f t="shared" si="28"/>
        <v>0</v>
      </c>
      <c r="AS125" s="17">
        <f t="shared" si="29"/>
        <v>0.4</v>
      </c>
      <c r="AU125" s="17">
        <f t="shared" si="30"/>
        <v>0</v>
      </c>
      <c r="AV125" s="17">
        <f t="shared" si="31"/>
        <v>0.61290322580645162</v>
      </c>
      <c r="AW125" s="17">
        <f t="shared" si="32"/>
        <v>0.5</v>
      </c>
      <c r="AX125" s="17">
        <f t="shared" si="33"/>
        <v>0.5</v>
      </c>
      <c r="AY125" s="17">
        <f t="shared" si="34"/>
        <v>0.46236559139784944</v>
      </c>
      <c r="AZ125" s="17">
        <f t="shared" si="35"/>
        <v>0.46236559139784944</v>
      </c>
      <c r="BA125" s="17">
        <f t="shared" si="36"/>
        <v>6.2365591397849418E-2</v>
      </c>
      <c r="BC125" s="17">
        <f t="shared" si="37"/>
        <v>0</v>
      </c>
      <c r="BD125" s="17">
        <f t="shared" si="38"/>
        <v>0.61290322580645162</v>
      </c>
      <c r="BE125" s="17">
        <f t="shared" si="39"/>
        <v>0.58982479610523098</v>
      </c>
      <c r="BF125" s="17">
        <f t="shared" si="40"/>
        <v>9.5973820789570216E-2</v>
      </c>
      <c r="BG125" s="17">
        <f t="shared" si="41"/>
        <v>0.41751499443293716</v>
      </c>
      <c r="BH125" s="17">
        <f t="shared" si="42"/>
        <v>0.41751499443293716</v>
      </c>
      <c r="BI125" s="17">
        <f t="shared" si="43"/>
        <v>3.0677502998581891E-4</v>
      </c>
      <c r="BJ125" s="17">
        <f t="shared" si="44"/>
        <v>4.7237515671077496E-5</v>
      </c>
    </row>
    <row r="126" spans="1:62" x14ac:dyDescent="0.25">
      <c r="A126" s="84">
        <v>166</v>
      </c>
      <c r="B126" s="84">
        <v>102</v>
      </c>
      <c r="C126" s="17" t="s">
        <v>215</v>
      </c>
      <c r="D126" s="86">
        <v>1</v>
      </c>
      <c r="E126" s="98">
        <f t="shared" si="23"/>
        <v>25</v>
      </c>
      <c r="F126" s="98">
        <f t="shared" si="24"/>
        <v>0.66666666666666663</v>
      </c>
      <c r="G126" s="17">
        <v>0</v>
      </c>
      <c r="H126" s="17">
        <v>25</v>
      </c>
      <c r="I126" s="17">
        <v>12.5</v>
      </c>
      <c r="J126" s="17">
        <v>0</v>
      </c>
      <c r="K126" s="17">
        <v>0</v>
      </c>
      <c r="L126" s="17">
        <v>0</v>
      </c>
      <c r="M126" s="17">
        <v>0</v>
      </c>
      <c r="N126" s="17">
        <v>0</v>
      </c>
      <c r="O126" s="17">
        <v>12.5</v>
      </c>
      <c r="P126" s="17">
        <v>0</v>
      </c>
      <c r="Q126" s="17">
        <v>50</v>
      </c>
      <c r="R126" s="17">
        <v>0</v>
      </c>
      <c r="S126" s="17">
        <v>0</v>
      </c>
      <c r="T126" s="17">
        <v>0</v>
      </c>
      <c r="U126" s="17">
        <v>0</v>
      </c>
      <c r="V126" s="17">
        <v>0</v>
      </c>
      <c r="W126" s="41">
        <v>0</v>
      </c>
      <c r="X126" s="41">
        <v>0</v>
      </c>
      <c r="Y126" s="17">
        <v>0</v>
      </c>
      <c r="Z126" s="17">
        <v>0</v>
      </c>
      <c r="AA126" s="17">
        <v>0</v>
      </c>
      <c r="AB126" s="41">
        <v>0</v>
      </c>
      <c r="AC126" s="17">
        <v>0</v>
      </c>
      <c r="AD126" s="17">
        <v>0</v>
      </c>
      <c r="AE126" s="41">
        <v>0</v>
      </c>
      <c r="AF126" s="41">
        <v>0</v>
      </c>
      <c r="AG126" s="88">
        <v>61</v>
      </c>
      <c r="AH126" s="41" t="s">
        <v>3</v>
      </c>
      <c r="AI126" s="87" t="s">
        <v>506</v>
      </c>
      <c r="AN126" s="17">
        <f t="shared" si="25"/>
        <v>100</v>
      </c>
      <c r="AO126" s="17">
        <f t="shared" si="26"/>
        <v>0.125</v>
      </c>
      <c r="AP126" s="17">
        <f t="shared" si="27"/>
        <v>0</v>
      </c>
      <c r="AQ126" s="17">
        <f t="shared" si="27"/>
        <v>0.25</v>
      </c>
      <c r="AR126" s="17">
        <f t="shared" si="28"/>
        <v>0.5</v>
      </c>
      <c r="AS126" s="17">
        <f t="shared" si="29"/>
        <v>0.61</v>
      </c>
      <c r="AU126" s="17">
        <f t="shared" si="30"/>
        <v>2</v>
      </c>
      <c r="AV126" s="17">
        <f t="shared" si="31"/>
        <v>0.5</v>
      </c>
      <c r="AW126" s="17">
        <f t="shared" si="32"/>
        <v>0.625</v>
      </c>
      <c r="AX126" s="17">
        <f t="shared" si="33"/>
        <v>1</v>
      </c>
      <c r="AY126" s="17">
        <f t="shared" si="34"/>
        <v>0.5</v>
      </c>
      <c r="AZ126" s="17">
        <f t="shared" si="35"/>
        <v>0.5</v>
      </c>
      <c r="BA126" s="17">
        <f t="shared" si="36"/>
        <v>0.10999999999999999</v>
      </c>
      <c r="BC126" s="17">
        <f t="shared" si="37"/>
        <v>2</v>
      </c>
      <c r="BD126" s="17">
        <f t="shared" si="38"/>
        <v>0.75</v>
      </c>
      <c r="BE126" s="17">
        <f t="shared" si="39"/>
        <v>0.62764377689183548</v>
      </c>
      <c r="BF126" s="17">
        <f t="shared" si="40"/>
        <v>1.1005923388511467</v>
      </c>
      <c r="BG126" s="17">
        <f t="shared" si="41"/>
        <v>0.62764377689183548</v>
      </c>
      <c r="BH126" s="17">
        <f t="shared" si="42"/>
        <v>0.62764377689183548</v>
      </c>
      <c r="BI126" s="17">
        <f t="shared" si="43"/>
        <v>3.1130286300886815E-4</v>
      </c>
      <c r="BJ126" s="17">
        <f t="shared" si="44"/>
        <v>4.1260596255594209E-2</v>
      </c>
    </row>
    <row r="127" spans="1:62" x14ac:dyDescent="0.25">
      <c r="A127" s="84">
        <v>265</v>
      </c>
      <c r="B127" s="84">
        <v>156</v>
      </c>
      <c r="C127" s="17">
        <f>'EWG-CCP-127 (1)'!B80</f>
        <v>25</v>
      </c>
      <c r="D127" s="86">
        <v>1</v>
      </c>
      <c r="E127" s="98">
        <f t="shared" si="23"/>
        <v>18.918918918918916</v>
      </c>
      <c r="F127" s="98">
        <f t="shared" si="24"/>
        <v>0.66666666666666674</v>
      </c>
      <c r="G127" s="17">
        <v>0</v>
      </c>
      <c r="H127" s="17">
        <f>'EWG-CCP-127 (1)'!M80</f>
        <v>27.027027027027025</v>
      </c>
      <c r="I127" s="17">
        <v>0</v>
      </c>
      <c r="J127" s="17">
        <v>0</v>
      </c>
      <c r="K127" s="17">
        <v>0</v>
      </c>
      <c r="L127" s="17">
        <v>0</v>
      </c>
      <c r="M127" s="17">
        <v>0</v>
      </c>
      <c r="N127" s="17">
        <v>0</v>
      </c>
      <c r="O127" s="17">
        <f>'EWG-CCP-127 (1)'!L80</f>
        <v>18.918918918918916</v>
      </c>
      <c r="P127" s="17">
        <v>0</v>
      </c>
      <c r="Q127" s="17">
        <f>'EWG-CCP-127 (1)'!K80</f>
        <v>54.054054054054049</v>
      </c>
      <c r="R127" s="17">
        <v>0</v>
      </c>
      <c r="S127" s="17">
        <v>0</v>
      </c>
      <c r="T127" s="17">
        <v>0</v>
      </c>
      <c r="U127" s="17">
        <v>0</v>
      </c>
      <c r="V127" s="17">
        <v>0</v>
      </c>
      <c r="W127" s="41">
        <v>0</v>
      </c>
      <c r="X127" s="41">
        <v>0</v>
      </c>
      <c r="Y127" s="17">
        <v>0</v>
      </c>
      <c r="Z127" s="17">
        <v>0</v>
      </c>
      <c r="AA127" s="17">
        <v>0</v>
      </c>
      <c r="AB127" s="17">
        <v>0</v>
      </c>
      <c r="AC127" s="17">
        <v>0</v>
      </c>
      <c r="AD127" s="17">
        <v>0</v>
      </c>
      <c r="AE127" s="17">
        <v>0</v>
      </c>
      <c r="AF127" s="41">
        <v>0</v>
      </c>
      <c r="AG127" s="88">
        <f>'EWG-CCP-127 (1)'!E80</f>
        <v>61</v>
      </c>
      <c r="AH127" s="41" t="s">
        <v>3</v>
      </c>
      <c r="AI127" s="87" t="s">
        <v>506</v>
      </c>
      <c r="AN127" s="17">
        <f t="shared" si="25"/>
        <v>99.999999999999986</v>
      </c>
      <c r="AO127" s="17">
        <f t="shared" si="26"/>
        <v>0.18918918918918914</v>
      </c>
      <c r="AP127" s="17">
        <f t="shared" si="27"/>
        <v>0</v>
      </c>
      <c r="AQ127" s="17">
        <f t="shared" si="27"/>
        <v>0.27027027027027023</v>
      </c>
      <c r="AR127" s="17">
        <f t="shared" si="28"/>
        <v>0.54054054054054046</v>
      </c>
      <c r="AS127" s="17">
        <f t="shared" si="29"/>
        <v>0.61</v>
      </c>
      <c r="AU127" s="17">
        <f t="shared" si="30"/>
        <v>2</v>
      </c>
      <c r="AV127" s="17">
        <f t="shared" si="31"/>
        <v>0.7</v>
      </c>
      <c r="AW127" s="17">
        <f t="shared" si="32"/>
        <v>0.625</v>
      </c>
      <c r="AX127" s="17">
        <f t="shared" si="33"/>
        <v>1</v>
      </c>
      <c r="AY127" s="17">
        <f t="shared" si="34"/>
        <v>0.625</v>
      </c>
      <c r="AZ127" s="17">
        <f t="shared" si="35"/>
        <v>0.625</v>
      </c>
      <c r="BA127" s="17">
        <f t="shared" si="36"/>
        <v>1.5000000000000013E-2</v>
      </c>
      <c r="BC127" s="17">
        <f t="shared" si="37"/>
        <v>2</v>
      </c>
      <c r="BD127" s="17">
        <f t="shared" si="38"/>
        <v>0.7</v>
      </c>
      <c r="BE127" s="17">
        <f t="shared" si="39"/>
        <v>0.62764377689183548</v>
      </c>
      <c r="BF127" s="17">
        <f t="shared" si="40"/>
        <v>1.1005923388511467</v>
      </c>
      <c r="BG127" s="17">
        <f t="shared" si="41"/>
        <v>0.62764377689183548</v>
      </c>
      <c r="BH127" s="17">
        <f t="shared" si="42"/>
        <v>0.62764377689183548</v>
      </c>
      <c r="BI127" s="17">
        <f t="shared" si="43"/>
        <v>3.1130286300886815E-4</v>
      </c>
      <c r="BJ127" s="17">
        <f t="shared" si="44"/>
        <v>4.1260596255594209E-2</v>
      </c>
    </row>
    <row r="128" spans="1:62" x14ac:dyDescent="0.25">
      <c r="A128" s="84">
        <v>162</v>
      </c>
      <c r="B128" s="84">
        <v>98</v>
      </c>
      <c r="D128" s="86">
        <v>1</v>
      </c>
      <c r="E128" s="98">
        <f t="shared" si="23"/>
        <v>18.899999999999999</v>
      </c>
      <c r="F128" s="98">
        <f t="shared" si="24"/>
        <v>0.66707768187422944</v>
      </c>
      <c r="G128" s="17">
        <v>0</v>
      </c>
      <c r="H128" s="17">
        <v>27</v>
      </c>
      <c r="I128" s="17">
        <v>0</v>
      </c>
      <c r="J128" s="17">
        <v>0</v>
      </c>
      <c r="K128" s="17">
        <v>0</v>
      </c>
      <c r="L128" s="17">
        <v>0</v>
      </c>
      <c r="M128" s="17">
        <v>0</v>
      </c>
      <c r="N128" s="17">
        <v>0</v>
      </c>
      <c r="O128" s="17">
        <v>18.899999999999999</v>
      </c>
      <c r="P128" s="17">
        <v>0</v>
      </c>
      <c r="Q128" s="17">
        <v>54.1</v>
      </c>
      <c r="R128" s="17">
        <v>0</v>
      </c>
      <c r="S128" s="17">
        <v>0</v>
      </c>
      <c r="T128" s="17">
        <v>0</v>
      </c>
      <c r="U128" s="17">
        <v>0</v>
      </c>
      <c r="V128" s="17">
        <v>0</v>
      </c>
      <c r="W128" s="41">
        <v>0</v>
      </c>
      <c r="X128" s="41">
        <v>0</v>
      </c>
      <c r="Y128" s="17">
        <v>0</v>
      </c>
      <c r="Z128" s="17">
        <v>0</v>
      </c>
      <c r="AA128" s="17">
        <v>0</v>
      </c>
      <c r="AB128" s="41">
        <v>0</v>
      </c>
      <c r="AC128" s="17">
        <v>0</v>
      </c>
      <c r="AD128" s="17">
        <v>0</v>
      </c>
      <c r="AE128" s="41">
        <v>0</v>
      </c>
      <c r="AF128" s="41">
        <v>0</v>
      </c>
      <c r="AG128" s="88">
        <v>61</v>
      </c>
      <c r="AH128" s="41" t="s">
        <v>3</v>
      </c>
      <c r="AI128" s="87" t="s">
        <v>556</v>
      </c>
      <c r="AN128" s="17">
        <f t="shared" si="25"/>
        <v>100</v>
      </c>
      <c r="AO128" s="17">
        <f t="shared" si="26"/>
        <v>0.18899999999999997</v>
      </c>
      <c r="AP128" s="17">
        <f t="shared" si="27"/>
        <v>0</v>
      </c>
      <c r="AQ128" s="17">
        <f t="shared" si="27"/>
        <v>0.27</v>
      </c>
      <c r="AR128" s="17">
        <f t="shared" si="28"/>
        <v>0.54100000000000004</v>
      </c>
      <c r="AS128" s="17">
        <f t="shared" si="29"/>
        <v>0.61</v>
      </c>
      <c r="AU128" s="17">
        <f t="shared" si="30"/>
        <v>2.0037037037037035</v>
      </c>
      <c r="AV128" s="17">
        <f t="shared" si="31"/>
        <v>0.69999999999999984</v>
      </c>
      <c r="AW128" s="17">
        <f t="shared" si="32"/>
        <v>0.62523148148148144</v>
      </c>
      <c r="AX128" s="17">
        <f t="shared" si="33"/>
        <v>1.0009259259259258</v>
      </c>
      <c r="AY128" s="17">
        <f t="shared" si="34"/>
        <v>0.62523148148148144</v>
      </c>
      <c r="AZ128" s="17">
        <f t="shared" si="35"/>
        <v>0.62523148148148144</v>
      </c>
      <c r="BA128" s="17">
        <f t="shared" si="36"/>
        <v>1.5231481481481457E-2</v>
      </c>
      <c r="BC128" s="17">
        <f t="shared" si="37"/>
        <v>2.0037037037037035</v>
      </c>
      <c r="BD128" s="17">
        <f t="shared" si="38"/>
        <v>0.7</v>
      </c>
      <c r="BE128" s="17">
        <f t="shared" si="39"/>
        <v>0.62771381204144039</v>
      </c>
      <c r="BF128" s="17">
        <f t="shared" si="40"/>
        <v>1.1024527435142237</v>
      </c>
      <c r="BG128" s="17">
        <f t="shared" si="41"/>
        <v>0.62771381204144039</v>
      </c>
      <c r="BH128" s="17">
        <f t="shared" si="42"/>
        <v>0.62771381204144039</v>
      </c>
      <c r="BI128" s="17">
        <f t="shared" si="43"/>
        <v>3.1377913703947897E-4</v>
      </c>
      <c r="BJ128" s="17">
        <f t="shared" si="44"/>
        <v>4.1260596255594209E-2</v>
      </c>
    </row>
    <row r="129" spans="1:62" x14ac:dyDescent="0.25">
      <c r="A129" s="84">
        <v>155</v>
      </c>
      <c r="B129" s="84">
        <v>91</v>
      </c>
      <c r="C129" s="17" t="s">
        <v>186</v>
      </c>
      <c r="D129" s="86">
        <v>1</v>
      </c>
      <c r="E129" s="98">
        <f t="shared" si="23"/>
        <v>11.981991996923986</v>
      </c>
      <c r="F129" s="98">
        <f t="shared" si="24"/>
        <v>0.79271573797784545</v>
      </c>
      <c r="G129" s="102">
        <v>0</v>
      </c>
      <c r="H129" s="102">
        <f>'EWG-CCP-127 (1)'!I18</f>
        <v>16.236932861952695</v>
      </c>
      <c r="I129" s="102">
        <v>0</v>
      </c>
      <c r="J129" s="17">
        <v>0</v>
      </c>
      <c r="K129" s="103">
        <v>9.6859999999999999</v>
      </c>
      <c r="L129" s="17">
        <v>0</v>
      </c>
      <c r="M129" s="58">
        <v>0</v>
      </c>
      <c r="N129" s="58">
        <v>0</v>
      </c>
      <c r="O129" s="102">
        <f>'EWG-CCP-127 (1)'!K18</f>
        <v>11.981991996923986</v>
      </c>
      <c r="P129" s="58">
        <v>0</v>
      </c>
      <c r="Q129" s="102">
        <f>'EWG-CCP-127 (1)'!J18</f>
        <v>62.094787566573075</v>
      </c>
      <c r="R129" s="17">
        <v>0</v>
      </c>
      <c r="S129" s="17">
        <v>0</v>
      </c>
      <c r="T129" s="17">
        <v>0</v>
      </c>
      <c r="U129" s="102">
        <v>0</v>
      </c>
      <c r="V129" s="17">
        <v>0</v>
      </c>
      <c r="W129" s="41">
        <v>0</v>
      </c>
      <c r="X129" s="41">
        <v>0</v>
      </c>
      <c r="Y129" s="17">
        <v>0</v>
      </c>
      <c r="Z129" s="58">
        <v>0</v>
      </c>
      <c r="AA129" s="17">
        <v>0</v>
      </c>
      <c r="AB129" s="41">
        <v>0</v>
      </c>
      <c r="AC129" s="17">
        <v>0</v>
      </c>
      <c r="AD129" s="17">
        <v>0</v>
      </c>
      <c r="AE129" s="41">
        <v>0</v>
      </c>
      <c r="AF129" s="41">
        <v>0</v>
      </c>
      <c r="AG129" s="88">
        <v>68</v>
      </c>
      <c r="AH129" s="41" t="s">
        <v>545</v>
      </c>
      <c r="AI129" s="87" t="s">
        <v>506</v>
      </c>
      <c r="AM129" s="80"/>
      <c r="AN129" s="17">
        <f t="shared" si="25"/>
        <v>99.999712425449758</v>
      </c>
      <c r="AO129" s="17">
        <f t="shared" si="26"/>
        <v>0.11981991996923985</v>
      </c>
      <c r="AP129" s="17">
        <f t="shared" si="27"/>
        <v>0</v>
      </c>
      <c r="AQ129" s="17">
        <f t="shared" si="27"/>
        <v>0.16236932861952696</v>
      </c>
      <c r="AR129" s="17">
        <f t="shared" si="28"/>
        <v>0.62094787566573073</v>
      </c>
      <c r="AS129" s="17">
        <f t="shared" si="29"/>
        <v>0.68</v>
      </c>
      <c r="AU129" s="17">
        <f t="shared" si="30"/>
        <v>3.8242929310915059</v>
      </c>
      <c r="AV129" s="17">
        <f t="shared" si="31"/>
        <v>0.73794675994509218</v>
      </c>
      <c r="AW129" s="17">
        <f t="shared" si="32"/>
        <v>0.73901830819321912</v>
      </c>
      <c r="AX129" s="17">
        <f t="shared" si="33"/>
        <v>1.4560732327728765</v>
      </c>
      <c r="AY129" s="17">
        <f t="shared" si="34"/>
        <v>0.73794675994509218</v>
      </c>
      <c r="AZ129" s="17">
        <f t="shared" si="35"/>
        <v>0.73794675994509218</v>
      </c>
      <c r="BA129" s="17">
        <f t="shared" si="36"/>
        <v>5.794675994509213E-2</v>
      </c>
      <c r="BC129" s="17">
        <f t="shared" si="37"/>
        <v>3.8242929310915064</v>
      </c>
      <c r="BD129" s="17">
        <f t="shared" si="38"/>
        <v>0.73794675994509229</v>
      </c>
      <c r="BE129" s="17">
        <f t="shared" si="39"/>
        <v>0.66214022654687965</v>
      </c>
      <c r="BF129" s="17">
        <f t="shared" si="40"/>
        <v>2.0169515693228264</v>
      </c>
      <c r="BG129" s="17">
        <f t="shared" si="41"/>
        <v>0.66214022654687965</v>
      </c>
      <c r="BH129" s="17">
        <f t="shared" si="42"/>
        <v>0.66214022654687965</v>
      </c>
      <c r="BI129" s="17">
        <f t="shared" si="43"/>
        <v>3.1897150779678409E-4</v>
      </c>
      <c r="BJ129" s="17">
        <f t="shared" si="44"/>
        <v>7.4598382502235286E-2</v>
      </c>
    </row>
    <row r="130" spans="1:62" x14ac:dyDescent="0.25">
      <c r="A130" s="84">
        <v>434</v>
      </c>
      <c r="B130" s="84">
        <v>289</v>
      </c>
      <c r="D130" s="86">
        <v>1</v>
      </c>
      <c r="E130" s="98">
        <f t="shared" ref="E130:E193" si="45">I130+L130+M130+N130+O130+V130+X130+AB130+AD130</f>
        <v>18.8</v>
      </c>
      <c r="F130" s="98">
        <f t="shared" ref="F130:F193" si="46">Q130/(H130+P130+Q130+AC130)</f>
        <v>0.8288177339901478</v>
      </c>
      <c r="G130" s="17">
        <f>'EWG-CCP-127 (1)'!E221</f>
        <v>0</v>
      </c>
      <c r="H130" s="17">
        <f>'EWG-CCP-127 (1)'!F221</f>
        <v>13.900000000000002</v>
      </c>
      <c r="I130" s="17">
        <v>0</v>
      </c>
      <c r="J130" s="17">
        <v>0</v>
      </c>
      <c r="K130" s="17">
        <v>0</v>
      </c>
      <c r="L130" s="17">
        <v>0</v>
      </c>
      <c r="M130" s="17">
        <v>0</v>
      </c>
      <c r="N130" s="17">
        <v>0</v>
      </c>
      <c r="O130" s="17">
        <f>'EWG-CCP-127 (1)'!C221</f>
        <v>18.8</v>
      </c>
      <c r="P130" s="17">
        <v>0</v>
      </c>
      <c r="Q130" s="17">
        <f>'EWG-CCP-127 (1)'!D221</f>
        <v>67.300000000000011</v>
      </c>
      <c r="R130" s="17">
        <v>0</v>
      </c>
      <c r="S130" s="17">
        <v>0</v>
      </c>
      <c r="T130" s="17">
        <v>0</v>
      </c>
      <c r="U130" s="17">
        <v>0</v>
      </c>
      <c r="V130" s="17">
        <v>0</v>
      </c>
      <c r="W130" s="41">
        <v>0</v>
      </c>
      <c r="X130" s="17">
        <v>0</v>
      </c>
      <c r="Y130" s="17">
        <v>0</v>
      </c>
      <c r="Z130" s="17">
        <v>0</v>
      </c>
      <c r="AA130" s="17">
        <v>0</v>
      </c>
      <c r="AB130" s="17">
        <v>0</v>
      </c>
      <c r="AC130" s="17">
        <v>0</v>
      </c>
      <c r="AD130" s="17">
        <v>0</v>
      </c>
      <c r="AE130" s="17">
        <v>0</v>
      </c>
      <c r="AF130" s="41">
        <v>0</v>
      </c>
      <c r="AG130" s="88">
        <f>'EWG-CCP-127 (1)'!J221</f>
        <v>69.942679999999996</v>
      </c>
      <c r="AH130" s="41" t="s">
        <v>3</v>
      </c>
      <c r="AI130" s="87" t="s">
        <v>506</v>
      </c>
      <c r="AN130" s="17">
        <f t="shared" ref="AN130:AN193" si="47">SUM(G130:AF130)</f>
        <v>100.00000000000001</v>
      </c>
      <c r="AO130" s="17">
        <f t="shared" ref="AO130:AO193" si="48">(L130+M130+O130+X130)/100</f>
        <v>0.188</v>
      </c>
      <c r="AP130" s="17">
        <f t="shared" ref="AP130:AQ193" si="49">G130/100</f>
        <v>0</v>
      </c>
      <c r="AQ130" s="17">
        <f t="shared" si="49"/>
        <v>0.13900000000000001</v>
      </c>
      <c r="AR130" s="17">
        <f t="shared" ref="AR130:AR193" si="50">Q130/100</f>
        <v>0.67300000000000015</v>
      </c>
      <c r="AS130" s="17">
        <f t="shared" ref="AS130:AS193" si="51">AG130/100</f>
        <v>0.6994267999999999</v>
      </c>
      <c r="AU130" s="17">
        <f t="shared" ref="AU130:AU193" si="52">AR130/(AQ130+AP130)</f>
        <v>4.841726618705037</v>
      </c>
      <c r="AV130" s="17">
        <f t="shared" ref="AV130:AV193" si="53">AO130/(AP130+AQ130)</f>
        <v>1.3525179856115106</v>
      </c>
      <c r="AW130" s="17">
        <f t="shared" ref="AW130:AW193" si="54">0.5+AU130/16</f>
        <v>0.80260791366906481</v>
      </c>
      <c r="AX130" s="17">
        <f t="shared" ref="AX130:AX193" si="55">0.5+AU130/4</f>
        <v>1.7104316546762592</v>
      </c>
      <c r="AY130" s="17">
        <f t="shared" ref="AY130:AY193" si="56">IF(AV130&lt;=AW130,AV130,IF(AV130&lt;=AX130,AW130,AW130-(AV130-AX130)*(8+AU130)/(12*(2+AU130))))</f>
        <v>0.80260791366906481</v>
      </c>
      <c r="AZ130" s="17">
        <f t="shared" ref="AZ130:AZ193" si="57">IF(AY130&lt;1,AY130,1)</f>
        <v>0.80260791366906481</v>
      </c>
      <c r="BA130" s="17">
        <f t="shared" ref="BA130:BA193" si="58">ABS(AZ130-AS130)</f>
        <v>0.10318111366906491</v>
      </c>
      <c r="BC130" s="17">
        <f t="shared" ref="BC130:BC193" si="59">(Q130)/($BM$3*H130+$BM$4*G130+$BM$5*P130+$BM$6*K130+$BM$7*S130+$BM$8*U130+$BM$9*Y130)</f>
        <v>4.8417266187050361</v>
      </c>
      <c r="BD130" s="17">
        <f t="shared" ref="BD130:BD193" si="60">(O130+$BM$11*M130+$BM$12*L130+$BM$13*X130+$BM$14*AD130+$BM$15*I130+$BM$16*N130+$BM$17*AB130+$BM$18*V130+$BM$19*T130+$BM$20*AA130+$BM$21*Z130+$BM$22*AF130+$BM$23*W130)/($BM$3*$H130+$BM$4*$G130+$BM$5*$P130+$BM$6*$K130+$BM$7*$S130+$BM$8*$U130+$BM$9*$Y130)</f>
        <v>1.3525179856115106</v>
      </c>
      <c r="BE130" s="17">
        <f t="shared" ref="BE130:BE193" si="61">$BM$25+BC130*$BM$26</f>
        <v>0.68137937908862978</v>
      </c>
      <c r="BF130" s="17">
        <f t="shared" ref="BF130:BF193" si="62">$BM$27+BC130*$BM$28</f>
        <v>2.528017931060941</v>
      </c>
      <c r="BG130" s="17">
        <f t="shared" ref="BG130:BG193" si="63">IF(BD130&lt;=BE130,BD130,IF(BD130&lt;=BF130,BE130,BE130-(BD130-BF130)*(8+BC130)/(12*(2+BC130))))</f>
        <v>0.68137937908862978</v>
      </c>
      <c r="BH130" s="17">
        <f t="shared" ref="BH130:BH193" si="64">IF(BG130&lt;1,IF(BG130&gt;0,BG130,0),1)</f>
        <v>0.68137937908862978</v>
      </c>
      <c r="BI130" s="17">
        <f t="shared" si="43"/>
        <v>3.2570940155215972E-4</v>
      </c>
      <c r="BJ130" s="17">
        <f t="shared" si="44"/>
        <v>8.558775200127873E-2</v>
      </c>
    </row>
    <row r="131" spans="1:62" x14ac:dyDescent="0.25">
      <c r="A131" s="84">
        <v>256</v>
      </c>
      <c r="B131" s="84">
        <v>148</v>
      </c>
      <c r="C131" s="17">
        <f>'EWG-CCP-127 (1)'!B71</f>
        <v>16</v>
      </c>
      <c r="D131" s="86">
        <v>1</v>
      </c>
      <c r="E131" s="98">
        <f t="shared" si="45"/>
        <v>28.571428571428577</v>
      </c>
      <c r="F131" s="98">
        <f t="shared" si="46"/>
        <v>0.5</v>
      </c>
      <c r="G131" s="17">
        <v>0</v>
      </c>
      <c r="H131" s="17">
        <f>'EWG-CCP-127 (1)'!M71</f>
        <v>35.714285714285715</v>
      </c>
      <c r="I131" s="17">
        <v>0</v>
      </c>
      <c r="J131" s="17">
        <v>0</v>
      </c>
      <c r="K131" s="17">
        <v>0</v>
      </c>
      <c r="L131" s="17">
        <v>0</v>
      </c>
      <c r="M131" s="17">
        <v>0</v>
      </c>
      <c r="N131" s="17">
        <v>0</v>
      </c>
      <c r="O131" s="17">
        <f>'EWG-CCP-127 (1)'!L71</f>
        <v>28.571428571428577</v>
      </c>
      <c r="P131" s="17">
        <v>0</v>
      </c>
      <c r="Q131" s="17">
        <f>'EWG-CCP-127 (1)'!K71</f>
        <v>35.714285714285715</v>
      </c>
      <c r="R131" s="17">
        <v>0</v>
      </c>
      <c r="S131" s="17">
        <v>0</v>
      </c>
      <c r="T131" s="17">
        <v>0</v>
      </c>
      <c r="U131" s="17">
        <v>0</v>
      </c>
      <c r="V131" s="17">
        <v>0</v>
      </c>
      <c r="W131" s="41">
        <v>0</v>
      </c>
      <c r="X131" s="41">
        <v>0</v>
      </c>
      <c r="Y131" s="17">
        <v>0</v>
      </c>
      <c r="Z131" s="17">
        <v>0</v>
      </c>
      <c r="AA131" s="17">
        <v>0</v>
      </c>
      <c r="AB131" s="17">
        <v>0</v>
      </c>
      <c r="AC131" s="17">
        <v>0</v>
      </c>
      <c r="AD131" s="17">
        <v>0</v>
      </c>
      <c r="AE131" s="17">
        <v>0</v>
      </c>
      <c r="AF131" s="41">
        <v>0</v>
      </c>
      <c r="AG131" s="88">
        <f>'EWG-CCP-127 (1)'!E71</f>
        <v>54</v>
      </c>
      <c r="AH131" s="41" t="s">
        <v>3</v>
      </c>
      <c r="AI131" s="87" t="s">
        <v>506</v>
      </c>
      <c r="AN131" s="17">
        <f t="shared" si="47"/>
        <v>100</v>
      </c>
      <c r="AO131" s="17">
        <f t="shared" si="48"/>
        <v>0.28571428571428575</v>
      </c>
      <c r="AP131" s="17">
        <f t="shared" si="49"/>
        <v>0</v>
      </c>
      <c r="AQ131" s="17">
        <f t="shared" si="49"/>
        <v>0.35714285714285715</v>
      </c>
      <c r="AR131" s="17">
        <f t="shared" si="50"/>
        <v>0.35714285714285715</v>
      </c>
      <c r="AS131" s="17">
        <f t="shared" si="51"/>
        <v>0.54</v>
      </c>
      <c r="AU131" s="17">
        <f t="shared" si="52"/>
        <v>1</v>
      </c>
      <c r="AV131" s="17">
        <f t="shared" si="53"/>
        <v>0.8</v>
      </c>
      <c r="AW131" s="17">
        <f t="shared" si="54"/>
        <v>0.5625</v>
      </c>
      <c r="AX131" s="17">
        <f t="shared" si="55"/>
        <v>0.75</v>
      </c>
      <c r="AY131" s="17">
        <f t="shared" si="56"/>
        <v>0.55000000000000004</v>
      </c>
      <c r="AZ131" s="17">
        <f t="shared" si="57"/>
        <v>0.55000000000000004</v>
      </c>
      <c r="BA131" s="17">
        <f t="shared" si="58"/>
        <v>1.0000000000000009E-2</v>
      </c>
      <c r="BC131" s="17">
        <f t="shared" si="59"/>
        <v>1</v>
      </c>
      <c r="BD131" s="17">
        <f t="shared" si="60"/>
        <v>0.80000000000000016</v>
      </c>
      <c r="BE131" s="17">
        <f t="shared" si="61"/>
        <v>0.60873428649853323</v>
      </c>
      <c r="BF131" s="17">
        <f t="shared" si="62"/>
        <v>0.59828307982035844</v>
      </c>
      <c r="BG131" s="17">
        <f t="shared" si="63"/>
        <v>0.55830505645362283</v>
      </c>
      <c r="BH131" s="17">
        <f t="shared" si="64"/>
        <v>0.55830505645362283</v>
      </c>
      <c r="BI131" s="17">
        <f t="shared" ref="BI131:BI194" si="65">(BH131-AS131)^2</f>
        <v>3.3507509177031742E-4</v>
      </c>
      <c r="BJ131" s="17">
        <f t="shared" ref="BJ131:BJ194" si="66">(AS131-AVERAGE($AS$2:$AS$647))^2</f>
        <v>1.7722810008953181E-2</v>
      </c>
    </row>
    <row r="132" spans="1:62" x14ac:dyDescent="0.25">
      <c r="A132" s="84">
        <v>582</v>
      </c>
      <c r="B132" s="84">
        <v>338</v>
      </c>
      <c r="C132" s="17" t="s">
        <v>422</v>
      </c>
      <c r="D132" s="86">
        <v>1</v>
      </c>
      <c r="E132" s="98">
        <f t="shared" si="45"/>
        <v>6.88</v>
      </c>
      <c r="F132" s="98">
        <f t="shared" si="46"/>
        <v>0.84450171821305842</v>
      </c>
      <c r="G132" s="17">
        <v>0</v>
      </c>
      <c r="H132" s="17">
        <v>12.78</v>
      </c>
      <c r="I132" s="17">
        <v>0</v>
      </c>
      <c r="J132" s="17">
        <v>0</v>
      </c>
      <c r="K132" s="17">
        <v>0</v>
      </c>
      <c r="L132" s="17">
        <v>6.88</v>
      </c>
      <c r="M132" s="17">
        <v>0</v>
      </c>
      <c r="N132" s="17">
        <v>0</v>
      </c>
      <c r="O132" s="17">
        <v>0</v>
      </c>
      <c r="P132" s="17">
        <v>1.7</v>
      </c>
      <c r="Q132" s="17">
        <v>78.64</v>
      </c>
      <c r="R132" s="17">
        <v>0</v>
      </c>
      <c r="S132" s="17">
        <v>0</v>
      </c>
      <c r="T132" s="17">
        <v>0</v>
      </c>
      <c r="U132" s="17">
        <v>0</v>
      </c>
      <c r="V132" s="17">
        <v>0</v>
      </c>
      <c r="W132" s="17">
        <v>0</v>
      </c>
      <c r="X132" s="17">
        <v>0</v>
      </c>
      <c r="Y132" s="17">
        <v>0</v>
      </c>
      <c r="Z132" s="17">
        <v>0</v>
      </c>
      <c r="AA132" s="17">
        <v>0</v>
      </c>
      <c r="AB132" s="17">
        <v>0</v>
      </c>
      <c r="AC132" s="17">
        <v>0</v>
      </c>
      <c r="AD132" s="17">
        <v>0</v>
      </c>
      <c r="AE132" s="17">
        <v>0</v>
      </c>
      <c r="AF132" s="17">
        <v>0</v>
      </c>
      <c r="AG132" s="88">
        <v>52</v>
      </c>
      <c r="AH132" s="17" t="s">
        <v>3</v>
      </c>
      <c r="AI132" s="87" t="s">
        <v>506</v>
      </c>
      <c r="AN132" s="17">
        <f t="shared" si="47"/>
        <v>100</v>
      </c>
      <c r="AO132" s="17">
        <f t="shared" si="48"/>
        <v>6.88E-2</v>
      </c>
      <c r="AP132" s="17">
        <f t="shared" si="49"/>
        <v>0</v>
      </c>
      <c r="AQ132" s="17">
        <f t="shared" si="49"/>
        <v>0.1278</v>
      </c>
      <c r="AR132" s="17">
        <f t="shared" si="50"/>
        <v>0.78639999999999999</v>
      </c>
      <c r="AS132" s="17">
        <f t="shared" si="51"/>
        <v>0.52</v>
      </c>
      <c r="AU132" s="17">
        <f t="shared" si="52"/>
        <v>6.1533646322378717</v>
      </c>
      <c r="AV132" s="17">
        <f t="shared" si="53"/>
        <v>0.53834115805946792</v>
      </c>
      <c r="AW132" s="17">
        <f t="shared" si="54"/>
        <v>0.88458528951486692</v>
      </c>
      <c r="AX132" s="17">
        <f t="shared" si="55"/>
        <v>2.0383411580594677</v>
      </c>
      <c r="AY132" s="17">
        <f t="shared" si="56"/>
        <v>0.53834115805946792</v>
      </c>
      <c r="AZ132" s="17">
        <f t="shared" si="57"/>
        <v>0.53834115805946792</v>
      </c>
      <c r="BA132" s="17">
        <f t="shared" si="58"/>
        <v>1.8341158059467899E-2</v>
      </c>
      <c r="BC132" s="17">
        <f t="shared" si="59"/>
        <v>6.1533646322378717</v>
      </c>
      <c r="BD132" s="17">
        <f t="shared" si="60"/>
        <v>0.53834115805946792</v>
      </c>
      <c r="BE132" s="17">
        <f t="shared" si="61"/>
        <v>0.70618178550501898</v>
      </c>
      <c r="BF132" s="17">
        <f t="shared" si="62"/>
        <v>3.1868658497552347</v>
      </c>
      <c r="BG132" s="17">
        <f t="shared" si="63"/>
        <v>0.53834115805946792</v>
      </c>
      <c r="BH132" s="17">
        <f t="shared" si="64"/>
        <v>0.53834115805946792</v>
      </c>
      <c r="BI132" s="17">
        <f t="shared" si="65"/>
        <v>3.3639807896238428E-4</v>
      </c>
      <c r="BJ132" s="17">
        <f t="shared" si="66"/>
        <v>1.279772822419859E-2</v>
      </c>
    </row>
    <row r="133" spans="1:62" x14ac:dyDescent="0.25">
      <c r="A133" s="84">
        <v>342</v>
      </c>
      <c r="B133" s="84">
        <v>509</v>
      </c>
      <c r="C133" s="17" t="s">
        <v>240</v>
      </c>
      <c r="D133" s="86">
        <v>1</v>
      </c>
      <c r="E133" s="98">
        <f t="shared" si="45"/>
        <v>14.3</v>
      </c>
      <c r="F133" s="98">
        <f t="shared" si="46"/>
        <v>0.33372228704784129</v>
      </c>
      <c r="G133" s="17">
        <v>0</v>
      </c>
      <c r="H133" s="17">
        <v>57.1</v>
      </c>
      <c r="I133" s="17">
        <v>0</v>
      </c>
      <c r="J133" s="17">
        <v>0</v>
      </c>
      <c r="K133" s="17">
        <v>0</v>
      </c>
      <c r="L133" s="17">
        <v>0</v>
      </c>
      <c r="M133" s="17">
        <v>0</v>
      </c>
      <c r="N133" s="17">
        <v>0</v>
      </c>
      <c r="O133" s="17">
        <v>14.3</v>
      </c>
      <c r="P133" s="17">
        <v>0</v>
      </c>
      <c r="Q133" s="17">
        <v>28.6</v>
      </c>
      <c r="R133" s="17">
        <v>0</v>
      </c>
      <c r="S133" s="17">
        <v>0</v>
      </c>
      <c r="T133" s="17">
        <v>0</v>
      </c>
      <c r="U133" s="17">
        <v>0</v>
      </c>
      <c r="V133" s="17">
        <v>0</v>
      </c>
      <c r="W133" s="41">
        <v>0</v>
      </c>
      <c r="X133" s="41">
        <v>0</v>
      </c>
      <c r="Y133" s="17">
        <v>0</v>
      </c>
      <c r="Z133" s="17">
        <v>0</v>
      </c>
      <c r="AA133" s="17">
        <v>0</v>
      </c>
      <c r="AB133" s="17">
        <v>0</v>
      </c>
      <c r="AC133" s="17">
        <v>0</v>
      </c>
      <c r="AD133" s="17">
        <v>0</v>
      </c>
      <c r="AE133" s="17">
        <v>0</v>
      </c>
      <c r="AF133" s="41">
        <v>0</v>
      </c>
      <c r="AG133" s="88">
        <v>23.2</v>
      </c>
      <c r="AH133" s="91" t="s">
        <v>3</v>
      </c>
      <c r="AI133" s="87" t="s">
        <v>504</v>
      </c>
      <c r="AL133" s="87" t="s">
        <v>507</v>
      </c>
      <c r="AN133" s="17">
        <f t="shared" si="47"/>
        <v>100</v>
      </c>
      <c r="AO133" s="17">
        <f t="shared" si="48"/>
        <v>0.14300000000000002</v>
      </c>
      <c r="AP133" s="17">
        <f t="shared" si="49"/>
        <v>0</v>
      </c>
      <c r="AQ133" s="17">
        <f t="shared" si="49"/>
        <v>0.57100000000000006</v>
      </c>
      <c r="AR133" s="17">
        <f t="shared" si="50"/>
        <v>0.28600000000000003</v>
      </c>
      <c r="AS133" s="17">
        <f t="shared" si="51"/>
        <v>0.23199999999999998</v>
      </c>
      <c r="AU133" s="17">
        <f t="shared" si="52"/>
        <v>0.50087565674255696</v>
      </c>
      <c r="AV133" s="17">
        <f t="shared" si="53"/>
        <v>0.25043782837127848</v>
      </c>
      <c r="AW133" s="17">
        <f t="shared" si="54"/>
        <v>0.53130472854640987</v>
      </c>
      <c r="AX133" s="17">
        <f t="shared" si="55"/>
        <v>0.62521891418563924</v>
      </c>
      <c r="AY133" s="17">
        <f t="shared" si="56"/>
        <v>0.25043782837127848</v>
      </c>
      <c r="AZ133" s="17">
        <f t="shared" si="57"/>
        <v>0.25043782837127848</v>
      </c>
      <c r="BA133" s="17">
        <f t="shared" si="58"/>
        <v>1.8437828371278497E-2</v>
      </c>
      <c r="BC133" s="17">
        <f t="shared" si="59"/>
        <v>0.50087565674255696</v>
      </c>
      <c r="BD133" s="17">
        <f t="shared" si="60"/>
        <v>0.25043782837127848</v>
      </c>
      <c r="BE133" s="17">
        <f t="shared" si="61"/>
        <v>0.59929609952464336</v>
      </c>
      <c r="BF133" s="17">
        <f t="shared" si="62"/>
        <v>0.34756830079448348</v>
      </c>
      <c r="BG133" s="17">
        <f t="shared" si="63"/>
        <v>0.25043782837127848</v>
      </c>
      <c r="BH133" s="17">
        <f t="shared" si="64"/>
        <v>0.25043782837127848</v>
      </c>
      <c r="BI133" s="17">
        <f t="shared" si="65"/>
        <v>3.399535150487223E-4</v>
      </c>
      <c r="BJ133" s="17">
        <f t="shared" si="66"/>
        <v>3.0580550523732573E-2</v>
      </c>
    </row>
    <row r="134" spans="1:62" x14ac:dyDescent="0.25">
      <c r="A134" s="84">
        <v>467</v>
      </c>
      <c r="B134" s="84">
        <v>314</v>
      </c>
      <c r="C134" s="17" t="s">
        <v>310</v>
      </c>
      <c r="D134" s="86">
        <v>1</v>
      </c>
      <c r="E134" s="98">
        <f t="shared" si="45"/>
        <v>30.4</v>
      </c>
      <c r="F134" s="98">
        <f t="shared" si="46"/>
        <v>0.6795977011494253</v>
      </c>
      <c r="G134" s="17">
        <v>0</v>
      </c>
      <c r="H134" s="17">
        <v>22.3</v>
      </c>
      <c r="I134" s="17">
        <v>0</v>
      </c>
      <c r="J134" s="17">
        <v>0</v>
      </c>
      <c r="K134" s="17">
        <v>0</v>
      </c>
      <c r="L134" s="17">
        <v>0</v>
      </c>
      <c r="M134" s="17">
        <v>0</v>
      </c>
      <c r="N134" s="17">
        <v>0</v>
      </c>
      <c r="O134" s="17">
        <v>30.4</v>
      </c>
      <c r="P134" s="17">
        <v>0</v>
      </c>
      <c r="Q134" s="17">
        <v>47.3</v>
      </c>
      <c r="R134" s="17">
        <v>0</v>
      </c>
      <c r="S134" s="17">
        <v>0</v>
      </c>
      <c r="T134" s="17">
        <v>0</v>
      </c>
      <c r="U134" s="17">
        <v>0</v>
      </c>
      <c r="V134" s="17">
        <v>0</v>
      </c>
      <c r="W134" s="41">
        <v>0</v>
      </c>
      <c r="X134" s="17">
        <v>0</v>
      </c>
      <c r="Y134" s="17">
        <v>0</v>
      </c>
      <c r="Z134" s="17">
        <v>0</v>
      </c>
      <c r="AA134" s="17">
        <v>0</v>
      </c>
      <c r="AB134" s="17">
        <v>0</v>
      </c>
      <c r="AC134" s="17">
        <v>0</v>
      </c>
      <c r="AD134" s="17">
        <v>0</v>
      </c>
      <c r="AE134" s="17">
        <v>0</v>
      </c>
      <c r="AF134" s="41">
        <v>0</v>
      </c>
      <c r="AG134" s="88">
        <v>57</v>
      </c>
      <c r="AH134" s="17" t="s">
        <v>3</v>
      </c>
      <c r="AI134" s="87" t="s">
        <v>506</v>
      </c>
      <c r="AN134" s="17">
        <f t="shared" si="47"/>
        <v>100</v>
      </c>
      <c r="AO134" s="17">
        <f t="shared" si="48"/>
        <v>0.30399999999999999</v>
      </c>
      <c r="AP134" s="17">
        <f t="shared" si="49"/>
        <v>0</v>
      </c>
      <c r="AQ134" s="17">
        <f t="shared" si="49"/>
        <v>0.223</v>
      </c>
      <c r="AR134" s="17">
        <f t="shared" si="50"/>
        <v>0.47299999999999998</v>
      </c>
      <c r="AS134" s="17">
        <f t="shared" si="51"/>
        <v>0.56999999999999995</v>
      </c>
      <c r="AU134" s="17">
        <f t="shared" si="52"/>
        <v>2.1210762331838562</v>
      </c>
      <c r="AV134" s="17">
        <f t="shared" si="53"/>
        <v>1.3632286995515694</v>
      </c>
      <c r="AW134" s="17">
        <f t="shared" si="54"/>
        <v>0.63256726457399104</v>
      </c>
      <c r="AX134" s="17">
        <f t="shared" si="55"/>
        <v>1.0302690582959642</v>
      </c>
      <c r="AY134" s="17">
        <f t="shared" si="56"/>
        <v>0.56442345696482332</v>
      </c>
      <c r="AZ134" s="17">
        <f t="shared" si="57"/>
        <v>0.56442345696482332</v>
      </c>
      <c r="BA134" s="17">
        <f t="shared" si="58"/>
        <v>5.5765430351766287E-3</v>
      </c>
      <c r="BC134" s="17">
        <f t="shared" si="59"/>
        <v>2.1210762331838562</v>
      </c>
      <c r="BD134" s="17">
        <f t="shared" si="60"/>
        <v>1.3632286995515694</v>
      </c>
      <c r="BE134" s="17">
        <f t="shared" si="61"/>
        <v>0.62993326676008288</v>
      </c>
      <c r="BF134" s="17">
        <f t="shared" si="62"/>
        <v>1.1614100518279684</v>
      </c>
      <c r="BG134" s="17">
        <f t="shared" si="63"/>
        <v>0.58862888809557734</v>
      </c>
      <c r="BH134" s="17">
        <f t="shared" si="64"/>
        <v>0.58862888809557734</v>
      </c>
      <c r="BI134" s="17">
        <f t="shared" si="65"/>
        <v>3.4703547167754499E-4</v>
      </c>
      <c r="BJ134" s="17">
        <f t="shared" si="66"/>
        <v>2.6610432686085032E-2</v>
      </c>
    </row>
    <row r="135" spans="1:62" x14ac:dyDescent="0.25">
      <c r="A135" s="84">
        <v>580</v>
      </c>
      <c r="B135" s="84">
        <v>336</v>
      </c>
      <c r="C135" s="17" t="s">
        <v>420</v>
      </c>
      <c r="D135" s="86">
        <v>1</v>
      </c>
      <c r="E135" s="98">
        <f t="shared" si="45"/>
        <v>9.6999999999999993</v>
      </c>
      <c r="F135" s="98">
        <f t="shared" si="46"/>
        <v>0.8593576965669989</v>
      </c>
      <c r="G135" s="17">
        <v>0</v>
      </c>
      <c r="H135" s="17">
        <v>9.6999999999999993</v>
      </c>
      <c r="I135" s="17">
        <v>0</v>
      </c>
      <c r="J135" s="17">
        <v>0</v>
      </c>
      <c r="K135" s="17">
        <v>0</v>
      </c>
      <c r="L135" s="17">
        <v>9.6999999999999993</v>
      </c>
      <c r="M135" s="17">
        <v>0</v>
      </c>
      <c r="N135" s="17">
        <v>0</v>
      </c>
      <c r="O135" s="17">
        <v>0</v>
      </c>
      <c r="P135" s="17">
        <v>3</v>
      </c>
      <c r="Q135" s="17">
        <v>77.599999999999994</v>
      </c>
      <c r="R135" s="17">
        <v>0</v>
      </c>
      <c r="S135" s="17">
        <v>0</v>
      </c>
      <c r="T135" s="17">
        <v>0</v>
      </c>
      <c r="U135" s="17">
        <v>0</v>
      </c>
      <c r="V135" s="17">
        <v>0</v>
      </c>
      <c r="W135" s="17">
        <v>0</v>
      </c>
      <c r="X135" s="17">
        <v>0</v>
      </c>
      <c r="Y135" s="17">
        <v>0</v>
      </c>
      <c r="Z135" s="17">
        <v>0</v>
      </c>
      <c r="AA135" s="17">
        <v>0</v>
      </c>
      <c r="AB135" s="17">
        <v>0</v>
      </c>
      <c r="AC135" s="17">
        <v>0</v>
      </c>
      <c r="AD135" s="17">
        <v>0</v>
      </c>
      <c r="AE135" s="17">
        <v>0</v>
      </c>
      <c r="AF135" s="17">
        <v>0</v>
      </c>
      <c r="AG135" s="88">
        <v>76</v>
      </c>
      <c r="AH135" s="92" t="s">
        <v>3</v>
      </c>
      <c r="AI135" s="87" t="s">
        <v>504</v>
      </c>
      <c r="AN135" s="17">
        <f t="shared" si="47"/>
        <v>100</v>
      </c>
      <c r="AO135" s="17">
        <f t="shared" si="48"/>
        <v>9.6999999999999989E-2</v>
      </c>
      <c r="AP135" s="17">
        <f t="shared" si="49"/>
        <v>0</v>
      </c>
      <c r="AQ135" s="17">
        <f t="shared" si="49"/>
        <v>9.6999999999999989E-2</v>
      </c>
      <c r="AR135" s="17">
        <f t="shared" si="50"/>
        <v>0.77599999999999991</v>
      </c>
      <c r="AS135" s="17">
        <f t="shared" si="51"/>
        <v>0.76</v>
      </c>
      <c r="AU135" s="17">
        <f t="shared" si="52"/>
        <v>8</v>
      </c>
      <c r="AV135" s="17">
        <f t="shared" si="53"/>
        <v>1</v>
      </c>
      <c r="AW135" s="17">
        <f t="shared" si="54"/>
        <v>1</v>
      </c>
      <c r="AX135" s="17">
        <f t="shared" si="55"/>
        <v>2.5</v>
      </c>
      <c r="AY135" s="17">
        <f t="shared" si="56"/>
        <v>1</v>
      </c>
      <c r="AZ135" s="17">
        <f t="shared" si="57"/>
        <v>1</v>
      </c>
      <c r="BA135" s="17">
        <f t="shared" si="58"/>
        <v>0.24</v>
      </c>
      <c r="BC135" s="17">
        <f t="shared" si="59"/>
        <v>8</v>
      </c>
      <c r="BD135" s="17">
        <f t="shared" si="60"/>
        <v>1</v>
      </c>
      <c r="BE135" s="17">
        <f t="shared" si="61"/>
        <v>0.74110071925164922</v>
      </c>
      <c r="BF135" s="17">
        <f t="shared" si="62"/>
        <v>4.1144478930358765</v>
      </c>
      <c r="BG135" s="17">
        <f t="shared" si="63"/>
        <v>0.74110071925164922</v>
      </c>
      <c r="BH135" s="17">
        <f t="shared" si="64"/>
        <v>0.74110071925164922</v>
      </c>
      <c r="BI135" s="17">
        <f t="shared" si="65"/>
        <v>3.5718281280498277E-4</v>
      </c>
      <c r="BJ135" s="17">
        <f t="shared" si="66"/>
        <v>0.12469870964125361</v>
      </c>
    </row>
    <row r="136" spans="1:62" x14ac:dyDescent="0.25">
      <c r="A136" s="84">
        <v>409</v>
      </c>
      <c r="B136" s="84">
        <v>520</v>
      </c>
      <c r="D136" s="86">
        <v>1</v>
      </c>
      <c r="E136" s="98">
        <f t="shared" si="45"/>
        <v>34.782608695652179</v>
      </c>
      <c r="F136" s="98">
        <f t="shared" si="46"/>
        <v>0.33333333333333331</v>
      </c>
      <c r="G136" s="17">
        <v>0</v>
      </c>
      <c r="H136" s="17">
        <f>'EWG-CCP-127 (1)'!M205</f>
        <v>43.478260869565219</v>
      </c>
      <c r="I136" s="17">
        <v>0</v>
      </c>
      <c r="J136" s="17">
        <v>0</v>
      </c>
      <c r="K136" s="17">
        <v>0</v>
      </c>
      <c r="L136" s="17">
        <v>0</v>
      </c>
      <c r="M136" s="17">
        <v>0</v>
      </c>
      <c r="N136" s="17">
        <v>0</v>
      </c>
      <c r="O136" s="17">
        <f>'EWG-CCP-127 (1)'!L205</f>
        <v>34.782608695652179</v>
      </c>
      <c r="P136" s="17">
        <v>0</v>
      </c>
      <c r="Q136" s="17">
        <f>'EWG-CCP-127 (1)'!K205</f>
        <v>21.739130434782609</v>
      </c>
      <c r="R136" s="17">
        <v>0</v>
      </c>
      <c r="S136" s="17">
        <v>0</v>
      </c>
      <c r="T136" s="17">
        <v>0</v>
      </c>
      <c r="U136" s="17">
        <v>0</v>
      </c>
      <c r="V136" s="17">
        <v>0</v>
      </c>
      <c r="W136" s="41">
        <v>0</v>
      </c>
      <c r="X136" s="41">
        <v>0</v>
      </c>
      <c r="Y136" s="17">
        <v>0</v>
      </c>
      <c r="Z136" s="17">
        <v>0</v>
      </c>
      <c r="AA136" s="17">
        <v>0</v>
      </c>
      <c r="AB136" s="17">
        <v>0</v>
      </c>
      <c r="AC136" s="17">
        <v>0</v>
      </c>
      <c r="AD136" s="17">
        <v>0</v>
      </c>
      <c r="AE136" s="17">
        <v>0</v>
      </c>
      <c r="AF136" s="41">
        <v>0</v>
      </c>
      <c r="AG136" s="88">
        <f>'EWG-CCP-127 (1)'!E205</f>
        <v>49</v>
      </c>
      <c r="AH136" s="41" t="s">
        <v>3</v>
      </c>
      <c r="AI136" s="87" t="s">
        <v>506</v>
      </c>
      <c r="AN136" s="17">
        <f t="shared" si="47"/>
        <v>100.00000000000001</v>
      </c>
      <c r="AO136" s="17">
        <f t="shared" si="48"/>
        <v>0.34782608695652178</v>
      </c>
      <c r="AP136" s="17">
        <f t="shared" si="49"/>
        <v>0</v>
      </c>
      <c r="AQ136" s="17">
        <f t="shared" si="49"/>
        <v>0.43478260869565216</v>
      </c>
      <c r="AR136" s="17">
        <f t="shared" si="50"/>
        <v>0.21739130434782608</v>
      </c>
      <c r="AS136" s="17">
        <f t="shared" si="51"/>
        <v>0.49</v>
      </c>
      <c r="AU136" s="17">
        <f t="shared" si="52"/>
        <v>0.5</v>
      </c>
      <c r="AV136" s="17">
        <f t="shared" si="53"/>
        <v>0.80000000000000016</v>
      </c>
      <c r="AW136" s="17">
        <f t="shared" si="54"/>
        <v>0.53125</v>
      </c>
      <c r="AX136" s="17">
        <f t="shared" si="55"/>
        <v>0.625</v>
      </c>
      <c r="AY136" s="17">
        <f t="shared" si="56"/>
        <v>0.48166666666666663</v>
      </c>
      <c r="AZ136" s="17">
        <f t="shared" si="57"/>
        <v>0.48166666666666663</v>
      </c>
      <c r="BA136" s="17">
        <f t="shared" si="58"/>
        <v>8.3333333333333592E-3</v>
      </c>
      <c r="BC136" s="17">
        <f t="shared" si="59"/>
        <v>0.5</v>
      </c>
      <c r="BD136" s="17">
        <f t="shared" si="60"/>
        <v>0.8</v>
      </c>
      <c r="BE136" s="17">
        <f t="shared" si="61"/>
        <v>0.5992795413018821</v>
      </c>
      <c r="BF136" s="17">
        <f t="shared" si="62"/>
        <v>0.34712845030496436</v>
      </c>
      <c r="BG136" s="17">
        <f t="shared" si="63"/>
        <v>0.47096593555495536</v>
      </c>
      <c r="BH136" s="17">
        <f t="shared" si="64"/>
        <v>0.47096593555495536</v>
      </c>
      <c r="BI136" s="17">
        <f t="shared" si="65"/>
        <v>3.6229560929811213E-4</v>
      </c>
      <c r="BJ136" s="17">
        <f t="shared" si="66"/>
        <v>6.9101055470667076E-3</v>
      </c>
    </row>
    <row r="137" spans="1:62" ht="18.75" x14ac:dyDescent="0.25">
      <c r="A137" s="84">
        <v>9</v>
      </c>
      <c r="B137" s="84">
        <v>6</v>
      </c>
      <c r="C137" s="41" t="s">
        <v>33</v>
      </c>
      <c r="D137" s="86">
        <v>1</v>
      </c>
      <c r="E137" s="98">
        <f t="shared" si="45"/>
        <v>47.400000000000006</v>
      </c>
      <c r="F137" s="98">
        <f t="shared" si="46"/>
        <v>0.83079847908745252</v>
      </c>
      <c r="G137" s="41">
        <v>0</v>
      </c>
      <c r="H137" s="41">
        <v>4.9000000000000004</v>
      </c>
      <c r="I137" s="41">
        <v>23.3</v>
      </c>
      <c r="J137" s="17">
        <v>0</v>
      </c>
      <c r="K137" s="41">
        <v>0</v>
      </c>
      <c r="L137" s="41">
        <v>0</v>
      </c>
      <c r="M137" s="41">
        <v>0</v>
      </c>
      <c r="N137" s="41">
        <v>0</v>
      </c>
      <c r="O137" s="41">
        <v>24.1</v>
      </c>
      <c r="P137" s="41">
        <v>4</v>
      </c>
      <c r="Q137" s="41">
        <v>43.7</v>
      </c>
      <c r="R137" s="17">
        <v>0</v>
      </c>
      <c r="S137" s="17">
        <v>0</v>
      </c>
      <c r="T137" s="17">
        <v>0</v>
      </c>
      <c r="U137" s="41">
        <v>0</v>
      </c>
      <c r="V137" s="41">
        <v>0</v>
      </c>
      <c r="W137" s="41">
        <v>0</v>
      </c>
      <c r="X137" s="41">
        <v>0</v>
      </c>
      <c r="Y137" s="41">
        <v>0</v>
      </c>
      <c r="Z137" s="41">
        <v>0</v>
      </c>
      <c r="AA137" s="17">
        <v>0</v>
      </c>
      <c r="AB137" s="41">
        <v>0</v>
      </c>
      <c r="AC137" s="17">
        <v>0</v>
      </c>
      <c r="AD137" s="17">
        <v>0</v>
      </c>
      <c r="AE137" s="41">
        <v>0</v>
      </c>
      <c r="AF137" s="41">
        <v>0</v>
      </c>
      <c r="AG137" s="90">
        <v>38.799999999999997</v>
      </c>
      <c r="AH137" s="91" t="s">
        <v>3</v>
      </c>
      <c r="AI137" s="87" t="s">
        <v>504</v>
      </c>
      <c r="AN137" s="17">
        <f t="shared" si="47"/>
        <v>100</v>
      </c>
      <c r="AO137" s="17">
        <f t="shared" si="48"/>
        <v>0.24100000000000002</v>
      </c>
      <c r="AP137" s="17">
        <f t="shared" si="49"/>
        <v>0</v>
      </c>
      <c r="AQ137" s="17">
        <f t="shared" si="49"/>
        <v>4.9000000000000002E-2</v>
      </c>
      <c r="AR137" s="17">
        <f t="shared" si="50"/>
        <v>0.43700000000000006</v>
      </c>
      <c r="AS137" s="17">
        <f t="shared" si="51"/>
        <v>0.38799999999999996</v>
      </c>
      <c r="AU137" s="17">
        <f t="shared" si="52"/>
        <v>8.9183673469387763</v>
      </c>
      <c r="AV137" s="17">
        <f t="shared" si="53"/>
        <v>4.9183673469387754</v>
      </c>
      <c r="AW137" s="17">
        <f t="shared" si="54"/>
        <v>1.0573979591836735</v>
      </c>
      <c r="AX137" s="17">
        <f t="shared" si="55"/>
        <v>2.7295918367346941</v>
      </c>
      <c r="AY137" s="17">
        <f t="shared" si="56"/>
        <v>0.77476635514018699</v>
      </c>
      <c r="AZ137" s="17">
        <f t="shared" si="57"/>
        <v>0.77476635514018699</v>
      </c>
      <c r="BA137" s="17">
        <f t="shared" si="58"/>
        <v>0.38676635514018703</v>
      </c>
      <c r="BC137" s="17">
        <f t="shared" si="59"/>
        <v>8.9183673469387763</v>
      </c>
      <c r="BD137" s="17">
        <f t="shared" si="60"/>
        <v>7.2959183673469381</v>
      </c>
      <c r="BE137" s="17">
        <f t="shared" si="61"/>
        <v>0.75846657777611048</v>
      </c>
      <c r="BF137" s="17">
        <f t="shared" si="62"/>
        <v>4.5757523145947641</v>
      </c>
      <c r="BG137" s="17">
        <f t="shared" si="63"/>
        <v>0.40721772143163187</v>
      </c>
      <c r="BH137" s="17">
        <f t="shared" si="64"/>
        <v>0.40721772143163187</v>
      </c>
      <c r="BI137" s="17">
        <f t="shared" si="65"/>
        <v>3.6932081702380475E-4</v>
      </c>
      <c r="BJ137" s="17">
        <f t="shared" si="66"/>
        <v>3.5618844481832861E-4</v>
      </c>
    </row>
    <row r="138" spans="1:62" x14ac:dyDescent="0.25">
      <c r="A138" s="84">
        <v>28</v>
      </c>
      <c r="B138" s="84">
        <v>17</v>
      </c>
      <c r="C138" s="41" t="s">
        <v>23</v>
      </c>
      <c r="D138" s="86">
        <v>1</v>
      </c>
      <c r="E138" s="98">
        <f t="shared" si="45"/>
        <v>47.400000000000006</v>
      </c>
      <c r="F138" s="98">
        <f t="shared" si="46"/>
        <v>0.83079847908745252</v>
      </c>
      <c r="G138" s="41">
        <v>0</v>
      </c>
      <c r="H138" s="41">
        <v>4.9000000000000004</v>
      </c>
      <c r="I138" s="41">
        <v>23.3</v>
      </c>
      <c r="J138" s="17">
        <v>0</v>
      </c>
      <c r="K138" s="41">
        <v>0</v>
      </c>
      <c r="L138" s="41">
        <v>0</v>
      </c>
      <c r="M138" s="41">
        <v>0</v>
      </c>
      <c r="N138" s="41">
        <v>0</v>
      </c>
      <c r="O138" s="41">
        <v>24.1</v>
      </c>
      <c r="P138" s="41">
        <v>4</v>
      </c>
      <c r="Q138" s="41">
        <v>43.7</v>
      </c>
      <c r="R138" s="17">
        <v>0</v>
      </c>
      <c r="S138" s="17">
        <v>0</v>
      </c>
      <c r="T138" s="17">
        <v>0</v>
      </c>
      <c r="U138" s="41">
        <v>0</v>
      </c>
      <c r="V138" s="41">
        <v>0</v>
      </c>
      <c r="W138" s="41">
        <v>0</v>
      </c>
      <c r="X138" s="41">
        <v>0</v>
      </c>
      <c r="Y138" s="41">
        <v>0</v>
      </c>
      <c r="Z138" s="41">
        <v>0</v>
      </c>
      <c r="AA138" s="17">
        <v>0</v>
      </c>
      <c r="AB138" s="41">
        <v>0</v>
      </c>
      <c r="AC138" s="17">
        <v>0</v>
      </c>
      <c r="AD138" s="17">
        <v>0</v>
      </c>
      <c r="AE138" s="41">
        <v>0</v>
      </c>
      <c r="AF138" s="41">
        <v>0</v>
      </c>
      <c r="AG138" s="90">
        <v>38.799999999999997</v>
      </c>
      <c r="AH138" s="91" t="s">
        <v>3</v>
      </c>
      <c r="AI138" s="87" t="s">
        <v>504</v>
      </c>
      <c r="AN138" s="17">
        <f t="shared" si="47"/>
        <v>100</v>
      </c>
      <c r="AO138" s="17">
        <f t="shared" si="48"/>
        <v>0.24100000000000002</v>
      </c>
      <c r="AP138" s="17">
        <f t="shared" si="49"/>
        <v>0</v>
      </c>
      <c r="AQ138" s="17">
        <f t="shared" si="49"/>
        <v>4.9000000000000002E-2</v>
      </c>
      <c r="AR138" s="17">
        <f t="shared" si="50"/>
        <v>0.43700000000000006</v>
      </c>
      <c r="AS138" s="17">
        <f t="shared" si="51"/>
        <v>0.38799999999999996</v>
      </c>
      <c r="AU138" s="17">
        <f t="shared" si="52"/>
        <v>8.9183673469387763</v>
      </c>
      <c r="AV138" s="17">
        <f t="shared" si="53"/>
        <v>4.9183673469387754</v>
      </c>
      <c r="AW138" s="17">
        <f t="shared" si="54"/>
        <v>1.0573979591836735</v>
      </c>
      <c r="AX138" s="17">
        <f t="shared" si="55"/>
        <v>2.7295918367346941</v>
      </c>
      <c r="AY138" s="17">
        <f t="shared" si="56"/>
        <v>0.77476635514018699</v>
      </c>
      <c r="AZ138" s="17">
        <f t="shared" si="57"/>
        <v>0.77476635514018699</v>
      </c>
      <c r="BA138" s="17">
        <f t="shared" si="58"/>
        <v>0.38676635514018703</v>
      </c>
      <c r="BC138" s="17">
        <f t="shared" si="59"/>
        <v>8.9183673469387763</v>
      </c>
      <c r="BD138" s="17">
        <f t="shared" si="60"/>
        <v>7.2959183673469381</v>
      </c>
      <c r="BE138" s="17">
        <f t="shared" si="61"/>
        <v>0.75846657777611048</v>
      </c>
      <c r="BF138" s="17">
        <f t="shared" si="62"/>
        <v>4.5757523145947641</v>
      </c>
      <c r="BG138" s="17">
        <f t="shared" si="63"/>
        <v>0.40721772143163187</v>
      </c>
      <c r="BH138" s="17">
        <f t="shared" si="64"/>
        <v>0.40721772143163187</v>
      </c>
      <c r="BI138" s="17">
        <f t="shared" si="65"/>
        <v>3.6932081702380475E-4</v>
      </c>
      <c r="BJ138" s="17">
        <f t="shared" si="66"/>
        <v>3.5618844481832861E-4</v>
      </c>
    </row>
    <row r="139" spans="1:62" x14ac:dyDescent="0.25">
      <c r="A139" s="84">
        <v>655</v>
      </c>
      <c r="B139" s="84">
        <v>665</v>
      </c>
      <c r="D139" s="86">
        <v>1</v>
      </c>
      <c r="E139" s="98">
        <f t="shared" si="45"/>
        <v>23.07396438324551</v>
      </c>
      <c r="F139" s="98">
        <f t="shared" si="46"/>
        <v>0</v>
      </c>
      <c r="G139" s="17">
        <v>0</v>
      </c>
      <c r="H139" s="17">
        <f>'EWG-CCP-127 (1)'!H383</f>
        <v>76.92603561675449</v>
      </c>
      <c r="I139" s="17">
        <v>0</v>
      </c>
      <c r="J139" s="17">
        <v>0</v>
      </c>
      <c r="K139" s="17">
        <v>0</v>
      </c>
      <c r="L139" s="17">
        <v>0</v>
      </c>
      <c r="M139" s="17">
        <v>0</v>
      </c>
      <c r="N139" s="17">
        <v>0</v>
      </c>
      <c r="O139" s="17">
        <v>0</v>
      </c>
      <c r="P139" s="17">
        <v>0</v>
      </c>
      <c r="Q139" s="17">
        <v>0</v>
      </c>
      <c r="R139" s="17">
        <v>0</v>
      </c>
      <c r="S139" s="17">
        <v>0</v>
      </c>
      <c r="T139" s="17">
        <v>0</v>
      </c>
      <c r="U139" s="17">
        <v>0</v>
      </c>
      <c r="V139" s="17">
        <v>0</v>
      </c>
      <c r="W139" s="17">
        <v>0</v>
      </c>
      <c r="X139" s="17">
        <f>'EWG-CCP-127 (1)'!I383</f>
        <v>23.07396438324551</v>
      </c>
      <c r="Y139" s="17">
        <v>0</v>
      </c>
      <c r="Z139" s="17">
        <v>0</v>
      </c>
      <c r="AA139" s="17">
        <v>0</v>
      </c>
      <c r="AB139" s="17">
        <v>0</v>
      </c>
      <c r="AC139" s="17">
        <v>0</v>
      </c>
      <c r="AD139" s="17">
        <v>0</v>
      </c>
      <c r="AE139" s="17">
        <v>0</v>
      </c>
      <c r="AF139" s="17">
        <v>0</v>
      </c>
      <c r="AG139" s="88">
        <f>'EWG-CCP-127 (1)'!E383</f>
        <v>31.974000000000004</v>
      </c>
      <c r="AH139" s="95" t="s">
        <v>3</v>
      </c>
      <c r="AI139" s="87" t="s">
        <v>556</v>
      </c>
      <c r="AN139" s="17">
        <f t="shared" si="47"/>
        <v>100</v>
      </c>
      <c r="AO139" s="17">
        <f t="shared" si="48"/>
        <v>0.2307396438324551</v>
      </c>
      <c r="AP139" s="17">
        <f t="shared" si="49"/>
        <v>0</v>
      </c>
      <c r="AQ139" s="17">
        <f t="shared" si="49"/>
        <v>0.76926035616754485</v>
      </c>
      <c r="AR139" s="17">
        <f t="shared" si="50"/>
        <v>0</v>
      </c>
      <c r="AS139" s="17">
        <f t="shared" si="51"/>
        <v>0.31974000000000002</v>
      </c>
      <c r="AU139" s="17">
        <f t="shared" si="52"/>
        <v>0</v>
      </c>
      <c r="AV139" s="17">
        <f t="shared" si="53"/>
        <v>0.29995000000000005</v>
      </c>
      <c r="AW139" s="17">
        <f t="shared" si="54"/>
        <v>0.5</v>
      </c>
      <c r="AX139" s="17">
        <f t="shared" si="55"/>
        <v>0.5</v>
      </c>
      <c r="AY139" s="17">
        <f t="shared" si="56"/>
        <v>0.29995000000000005</v>
      </c>
      <c r="AZ139" s="17">
        <f t="shared" si="57"/>
        <v>0.29995000000000005</v>
      </c>
      <c r="BA139" s="17">
        <f t="shared" si="58"/>
        <v>1.9789999999999974E-2</v>
      </c>
      <c r="BC139" s="17">
        <f t="shared" si="59"/>
        <v>0</v>
      </c>
      <c r="BD139" s="17">
        <f t="shared" si="60"/>
        <v>0.29994999999999999</v>
      </c>
      <c r="BE139" s="17">
        <f t="shared" si="61"/>
        <v>0.58982479610523098</v>
      </c>
      <c r="BF139" s="17">
        <f t="shared" si="62"/>
        <v>9.5973820789570216E-2</v>
      </c>
      <c r="BG139" s="17">
        <f t="shared" si="63"/>
        <v>0.29994999999999999</v>
      </c>
      <c r="BH139" s="17">
        <f t="shared" si="64"/>
        <v>0.29994999999999999</v>
      </c>
      <c r="BI139" s="17">
        <f t="shared" si="65"/>
        <v>3.9164410000000119E-4</v>
      </c>
      <c r="BJ139" s="17">
        <f t="shared" si="66"/>
        <v>7.5921519134509253E-3</v>
      </c>
    </row>
    <row r="140" spans="1:62" x14ac:dyDescent="0.25">
      <c r="A140" s="84">
        <v>407</v>
      </c>
      <c r="B140" s="84">
        <v>518</v>
      </c>
      <c r="D140" s="86">
        <v>1</v>
      </c>
      <c r="E140" s="98">
        <f t="shared" si="45"/>
        <v>21.05263157894737</v>
      </c>
      <c r="F140" s="98">
        <f t="shared" si="46"/>
        <v>0.33333333333333331</v>
      </c>
      <c r="G140" s="17">
        <v>0</v>
      </c>
      <c r="H140" s="17">
        <f>'EWG-CCP-127 (1)'!M203</f>
        <v>52.631578947368418</v>
      </c>
      <c r="I140" s="17">
        <v>0</v>
      </c>
      <c r="J140" s="17">
        <v>0</v>
      </c>
      <c r="K140" s="17">
        <v>0</v>
      </c>
      <c r="L140" s="17">
        <v>0</v>
      </c>
      <c r="M140" s="17">
        <v>0</v>
      </c>
      <c r="N140" s="17">
        <v>0</v>
      </c>
      <c r="O140" s="17">
        <f>'EWG-CCP-127 (1)'!L203</f>
        <v>21.05263157894737</v>
      </c>
      <c r="P140" s="17">
        <v>0</v>
      </c>
      <c r="Q140" s="17">
        <f>'EWG-CCP-127 (1)'!K203</f>
        <v>26.315789473684209</v>
      </c>
      <c r="R140" s="17">
        <v>0</v>
      </c>
      <c r="S140" s="17">
        <v>0</v>
      </c>
      <c r="T140" s="17">
        <v>0</v>
      </c>
      <c r="U140" s="17">
        <v>0</v>
      </c>
      <c r="V140" s="17">
        <v>0</v>
      </c>
      <c r="W140" s="41">
        <v>0</v>
      </c>
      <c r="X140" s="41">
        <v>0</v>
      </c>
      <c r="Y140" s="17">
        <v>0</v>
      </c>
      <c r="Z140" s="17">
        <v>0</v>
      </c>
      <c r="AA140" s="17">
        <v>0</v>
      </c>
      <c r="AB140" s="17">
        <v>0</v>
      </c>
      <c r="AC140" s="17">
        <v>0</v>
      </c>
      <c r="AD140" s="17">
        <v>0</v>
      </c>
      <c r="AE140" s="17">
        <v>0</v>
      </c>
      <c r="AF140" s="41">
        <v>0</v>
      </c>
      <c r="AG140" s="88">
        <f>'EWG-CCP-127 (1)'!E203</f>
        <v>42</v>
      </c>
      <c r="AH140" s="41" t="s">
        <v>3</v>
      </c>
      <c r="AI140" s="87" t="s">
        <v>506</v>
      </c>
      <c r="AN140" s="17">
        <f t="shared" si="47"/>
        <v>99.999999999999986</v>
      </c>
      <c r="AO140" s="17">
        <f t="shared" si="48"/>
        <v>0.2105263157894737</v>
      </c>
      <c r="AP140" s="17">
        <f t="shared" si="49"/>
        <v>0</v>
      </c>
      <c r="AQ140" s="17">
        <f t="shared" si="49"/>
        <v>0.52631578947368418</v>
      </c>
      <c r="AR140" s="17">
        <f t="shared" si="50"/>
        <v>0.26315789473684209</v>
      </c>
      <c r="AS140" s="17">
        <f t="shared" si="51"/>
        <v>0.42</v>
      </c>
      <c r="AU140" s="17">
        <f t="shared" si="52"/>
        <v>0.5</v>
      </c>
      <c r="AV140" s="17">
        <f t="shared" si="53"/>
        <v>0.40000000000000008</v>
      </c>
      <c r="AW140" s="17">
        <f t="shared" si="54"/>
        <v>0.53125</v>
      </c>
      <c r="AX140" s="17">
        <f t="shared" si="55"/>
        <v>0.625</v>
      </c>
      <c r="AY140" s="17">
        <f t="shared" si="56"/>
        <v>0.40000000000000008</v>
      </c>
      <c r="AZ140" s="17">
        <f t="shared" si="57"/>
        <v>0.40000000000000008</v>
      </c>
      <c r="BA140" s="17">
        <f t="shared" si="58"/>
        <v>1.9999999999999907E-2</v>
      </c>
      <c r="BC140" s="17">
        <f t="shared" si="59"/>
        <v>0.5</v>
      </c>
      <c r="BD140" s="17">
        <f t="shared" si="60"/>
        <v>0.40000000000000008</v>
      </c>
      <c r="BE140" s="17">
        <f t="shared" si="61"/>
        <v>0.5992795413018821</v>
      </c>
      <c r="BF140" s="17">
        <f t="shared" si="62"/>
        <v>0.34712845030496436</v>
      </c>
      <c r="BG140" s="17">
        <f t="shared" si="63"/>
        <v>0.40000000000000008</v>
      </c>
      <c r="BH140" s="17">
        <f t="shared" si="64"/>
        <v>0.40000000000000008</v>
      </c>
      <c r="BI140" s="17">
        <f t="shared" si="65"/>
        <v>3.9999999999999628E-4</v>
      </c>
      <c r="BJ140" s="17">
        <f t="shared" si="66"/>
        <v>1.7231930042566212E-4</v>
      </c>
    </row>
    <row r="141" spans="1:62" x14ac:dyDescent="0.25">
      <c r="A141" s="84">
        <v>252</v>
      </c>
      <c r="B141" s="84">
        <v>144</v>
      </c>
      <c r="C141" s="17">
        <f>'EWG-CCP-127 (1)'!B67</f>
        <v>12</v>
      </c>
      <c r="D141" s="86">
        <v>1</v>
      </c>
      <c r="E141" s="98">
        <f t="shared" si="45"/>
        <v>14.163090128755366</v>
      </c>
      <c r="F141" s="98">
        <f t="shared" si="46"/>
        <v>0.5</v>
      </c>
      <c r="G141" s="17">
        <v>0</v>
      </c>
      <c r="H141" s="17">
        <f>'EWG-CCP-127 (1)'!M67</f>
        <v>42.918454935622321</v>
      </c>
      <c r="I141" s="17">
        <v>0</v>
      </c>
      <c r="J141" s="17">
        <v>0</v>
      </c>
      <c r="K141" s="17">
        <v>0</v>
      </c>
      <c r="L141" s="17">
        <v>0</v>
      </c>
      <c r="M141" s="17">
        <v>0</v>
      </c>
      <c r="N141" s="17">
        <v>0</v>
      </c>
      <c r="O141" s="17">
        <f>'EWG-CCP-127 (1)'!L67</f>
        <v>14.163090128755366</v>
      </c>
      <c r="P141" s="17">
        <v>0</v>
      </c>
      <c r="Q141" s="17">
        <f>'EWG-CCP-127 (1)'!K67</f>
        <v>42.918454935622321</v>
      </c>
      <c r="R141" s="17">
        <v>0</v>
      </c>
      <c r="S141" s="17">
        <v>0</v>
      </c>
      <c r="T141" s="17">
        <v>0</v>
      </c>
      <c r="U141" s="17">
        <v>0</v>
      </c>
      <c r="V141" s="17">
        <v>0</v>
      </c>
      <c r="W141" s="41">
        <v>0</v>
      </c>
      <c r="X141" s="41">
        <v>0</v>
      </c>
      <c r="Y141" s="17">
        <v>0</v>
      </c>
      <c r="Z141" s="17">
        <v>0</v>
      </c>
      <c r="AA141" s="17">
        <v>0</v>
      </c>
      <c r="AB141" s="17">
        <v>0</v>
      </c>
      <c r="AC141" s="17">
        <v>0</v>
      </c>
      <c r="AD141" s="17">
        <v>0</v>
      </c>
      <c r="AE141" s="17">
        <v>0</v>
      </c>
      <c r="AF141" s="41">
        <v>0</v>
      </c>
      <c r="AG141" s="88">
        <f>'EWG-CCP-127 (1)'!E67</f>
        <v>35</v>
      </c>
      <c r="AH141" s="41" t="s">
        <v>3</v>
      </c>
      <c r="AI141" s="87" t="s">
        <v>506</v>
      </c>
      <c r="AN141" s="17">
        <f t="shared" si="47"/>
        <v>100</v>
      </c>
      <c r="AO141" s="17">
        <f t="shared" si="48"/>
        <v>0.14163090128755365</v>
      </c>
      <c r="AP141" s="17">
        <f t="shared" si="49"/>
        <v>0</v>
      </c>
      <c r="AQ141" s="17">
        <f t="shared" si="49"/>
        <v>0.42918454935622319</v>
      </c>
      <c r="AR141" s="17">
        <f t="shared" si="50"/>
        <v>0.42918454935622319</v>
      </c>
      <c r="AS141" s="17">
        <f t="shared" si="51"/>
        <v>0.35</v>
      </c>
      <c r="AU141" s="17">
        <f t="shared" si="52"/>
        <v>1</v>
      </c>
      <c r="AV141" s="17">
        <f t="shared" si="53"/>
        <v>0.33</v>
      </c>
      <c r="AW141" s="17">
        <f t="shared" si="54"/>
        <v>0.5625</v>
      </c>
      <c r="AX141" s="17">
        <f t="shared" si="55"/>
        <v>0.75</v>
      </c>
      <c r="AY141" s="17">
        <f t="shared" si="56"/>
        <v>0.33</v>
      </c>
      <c r="AZ141" s="17">
        <f t="shared" si="57"/>
        <v>0.33</v>
      </c>
      <c r="BA141" s="17">
        <f t="shared" si="58"/>
        <v>1.9999999999999962E-2</v>
      </c>
      <c r="BC141" s="17">
        <f t="shared" si="59"/>
        <v>1</v>
      </c>
      <c r="BD141" s="17">
        <f t="shared" si="60"/>
        <v>0.33</v>
      </c>
      <c r="BE141" s="17">
        <f t="shared" si="61"/>
        <v>0.60873428649853323</v>
      </c>
      <c r="BF141" s="17">
        <f t="shared" si="62"/>
        <v>0.59828307982035844</v>
      </c>
      <c r="BG141" s="17">
        <f t="shared" si="63"/>
        <v>0.33</v>
      </c>
      <c r="BH141" s="17">
        <f t="shared" si="64"/>
        <v>0.33</v>
      </c>
      <c r="BI141" s="17">
        <f t="shared" si="65"/>
        <v>3.999999999999985E-4</v>
      </c>
      <c r="BJ141" s="17">
        <f t="shared" si="66"/>
        <v>3.2345330537846186E-3</v>
      </c>
    </row>
    <row r="142" spans="1:62" x14ac:dyDescent="0.25">
      <c r="A142" s="84">
        <v>289</v>
      </c>
      <c r="B142" s="84">
        <v>178</v>
      </c>
      <c r="D142" s="86">
        <v>1</v>
      </c>
      <c r="E142" s="98">
        <f t="shared" si="45"/>
        <v>9.9099099099099099</v>
      </c>
      <c r="F142" s="98">
        <f t="shared" si="46"/>
        <v>0.66666666666666674</v>
      </c>
      <c r="G142" s="17">
        <v>0</v>
      </c>
      <c r="H142" s="17">
        <f>'EWG-CCP-127 (1)'!M107</f>
        <v>30.03003003003003</v>
      </c>
      <c r="I142" s="17">
        <v>0</v>
      </c>
      <c r="J142" s="17">
        <v>0</v>
      </c>
      <c r="K142" s="17">
        <v>0</v>
      </c>
      <c r="L142" s="17">
        <v>0</v>
      </c>
      <c r="M142" s="17">
        <v>0</v>
      </c>
      <c r="N142" s="17">
        <v>0</v>
      </c>
      <c r="O142" s="17">
        <f>'EWG-CCP-127 (1)'!L107</f>
        <v>9.9099099099099099</v>
      </c>
      <c r="P142" s="17">
        <v>0</v>
      </c>
      <c r="Q142" s="17">
        <f>'EWG-CCP-127 (1)'!K107</f>
        <v>60.06006006006006</v>
      </c>
      <c r="R142" s="17">
        <v>0</v>
      </c>
      <c r="S142" s="17">
        <v>0</v>
      </c>
      <c r="T142" s="17">
        <v>0</v>
      </c>
      <c r="U142" s="17">
        <v>0</v>
      </c>
      <c r="V142" s="17">
        <v>0</v>
      </c>
      <c r="W142" s="41">
        <v>0</v>
      </c>
      <c r="X142" s="41">
        <v>0</v>
      </c>
      <c r="Y142" s="17">
        <v>0</v>
      </c>
      <c r="Z142" s="17">
        <v>0</v>
      </c>
      <c r="AA142" s="17">
        <v>0</v>
      </c>
      <c r="AB142" s="17">
        <v>0</v>
      </c>
      <c r="AC142" s="17">
        <v>0</v>
      </c>
      <c r="AD142" s="17">
        <v>0</v>
      </c>
      <c r="AE142" s="17">
        <v>0</v>
      </c>
      <c r="AF142" s="41">
        <v>0</v>
      </c>
      <c r="AG142" s="88">
        <f>'EWG-CCP-127 (1)'!E107</f>
        <v>35</v>
      </c>
      <c r="AH142" s="91" t="s">
        <v>3</v>
      </c>
      <c r="AI142" s="87" t="s">
        <v>504</v>
      </c>
      <c r="AN142" s="17">
        <f t="shared" si="47"/>
        <v>100</v>
      </c>
      <c r="AO142" s="17">
        <f t="shared" si="48"/>
        <v>9.90990990990991E-2</v>
      </c>
      <c r="AP142" s="17">
        <f t="shared" si="49"/>
        <v>0</v>
      </c>
      <c r="AQ142" s="17">
        <f t="shared" si="49"/>
        <v>0.3003003003003003</v>
      </c>
      <c r="AR142" s="17">
        <f t="shared" si="50"/>
        <v>0.60060060060060061</v>
      </c>
      <c r="AS142" s="17">
        <f t="shared" si="51"/>
        <v>0.35</v>
      </c>
      <c r="AU142" s="17">
        <f t="shared" si="52"/>
        <v>2</v>
      </c>
      <c r="AV142" s="17">
        <f t="shared" si="53"/>
        <v>0.33</v>
      </c>
      <c r="AW142" s="17">
        <f t="shared" si="54"/>
        <v>0.625</v>
      </c>
      <c r="AX142" s="17">
        <f t="shared" si="55"/>
        <v>1</v>
      </c>
      <c r="AY142" s="17">
        <f t="shared" si="56"/>
        <v>0.33</v>
      </c>
      <c r="AZ142" s="17">
        <f t="shared" si="57"/>
        <v>0.33</v>
      </c>
      <c r="BA142" s="17">
        <f t="shared" si="58"/>
        <v>1.9999999999999962E-2</v>
      </c>
      <c r="BC142" s="17">
        <f t="shared" si="59"/>
        <v>2</v>
      </c>
      <c r="BD142" s="17">
        <f t="shared" si="60"/>
        <v>0.33</v>
      </c>
      <c r="BE142" s="17">
        <f t="shared" si="61"/>
        <v>0.62764377689183548</v>
      </c>
      <c r="BF142" s="17">
        <f t="shared" si="62"/>
        <v>1.1005923388511467</v>
      </c>
      <c r="BG142" s="17">
        <f t="shared" si="63"/>
        <v>0.33</v>
      </c>
      <c r="BH142" s="17">
        <f t="shared" si="64"/>
        <v>0.33</v>
      </c>
      <c r="BI142" s="17">
        <f t="shared" si="65"/>
        <v>3.999999999999985E-4</v>
      </c>
      <c r="BJ142" s="17">
        <f t="shared" si="66"/>
        <v>3.2345330537846186E-3</v>
      </c>
    </row>
    <row r="143" spans="1:62" x14ac:dyDescent="0.25">
      <c r="A143" s="84">
        <v>21</v>
      </c>
      <c r="B143" s="84">
        <v>12</v>
      </c>
      <c r="C143" s="41" t="s">
        <v>16</v>
      </c>
      <c r="D143" s="86">
        <v>1</v>
      </c>
      <c r="E143" s="98">
        <f t="shared" si="45"/>
        <v>7.7</v>
      </c>
      <c r="F143" s="98">
        <f t="shared" si="46"/>
        <v>0.66630552546045507</v>
      </c>
      <c r="G143" s="41">
        <v>0</v>
      </c>
      <c r="H143" s="41">
        <v>30.8</v>
      </c>
      <c r="I143" s="41">
        <v>0</v>
      </c>
      <c r="J143" s="17">
        <v>0</v>
      </c>
      <c r="K143" s="41">
        <v>0</v>
      </c>
      <c r="L143" s="41">
        <v>0</v>
      </c>
      <c r="M143" s="41">
        <v>0</v>
      </c>
      <c r="N143" s="41">
        <v>0</v>
      </c>
      <c r="O143" s="41">
        <v>7.7</v>
      </c>
      <c r="P143" s="41">
        <v>0</v>
      </c>
      <c r="Q143" s="41">
        <v>61.5</v>
      </c>
      <c r="R143" s="17">
        <v>0</v>
      </c>
      <c r="S143" s="17">
        <v>0</v>
      </c>
      <c r="T143" s="17">
        <v>0</v>
      </c>
      <c r="U143" s="41">
        <v>0</v>
      </c>
      <c r="V143" s="41">
        <v>0</v>
      </c>
      <c r="W143" s="41">
        <v>0</v>
      </c>
      <c r="X143" s="41">
        <v>0</v>
      </c>
      <c r="Y143" s="41">
        <v>0</v>
      </c>
      <c r="Z143" s="41">
        <v>0</v>
      </c>
      <c r="AA143" s="17">
        <v>0</v>
      </c>
      <c r="AB143" s="41">
        <v>0</v>
      </c>
      <c r="AC143" s="17">
        <v>0</v>
      </c>
      <c r="AD143" s="17">
        <v>0</v>
      </c>
      <c r="AE143" s="41">
        <v>0</v>
      </c>
      <c r="AF143" s="41">
        <v>0</v>
      </c>
      <c r="AG143" s="90">
        <v>23</v>
      </c>
      <c r="AH143" s="91" t="s">
        <v>3</v>
      </c>
      <c r="AI143" s="87" t="s">
        <v>504</v>
      </c>
      <c r="AN143" s="17">
        <f t="shared" si="47"/>
        <v>100</v>
      </c>
      <c r="AO143" s="17">
        <f t="shared" si="48"/>
        <v>7.6999999999999999E-2</v>
      </c>
      <c r="AP143" s="17">
        <f t="shared" si="49"/>
        <v>0</v>
      </c>
      <c r="AQ143" s="17">
        <f t="shared" si="49"/>
        <v>0.308</v>
      </c>
      <c r="AR143" s="17">
        <f t="shared" si="50"/>
        <v>0.61499999999999999</v>
      </c>
      <c r="AS143" s="17">
        <f t="shared" si="51"/>
        <v>0.23</v>
      </c>
      <c r="AU143" s="17">
        <f t="shared" si="52"/>
        <v>1.9967532467532467</v>
      </c>
      <c r="AV143" s="17">
        <f t="shared" si="53"/>
        <v>0.25</v>
      </c>
      <c r="AW143" s="17">
        <f t="shared" si="54"/>
        <v>0.62479707792207795</v>
      </c>
      <c r="AX143" s="17">
        <f t="shared" si="55"/>
        <v>0.99918831168831168</v>
      </c>
      <c r="AY143" s="17">
        <f t="shared" si="56"/>
        <v>0.25</v>
      </c>
      <c r="AZ143" s="17">
        <f t="shared" si="57"/>
        <v>0.25</v>
      </c>
      <c r="BA143" s="17">
        <f t="shared" si="58"/>
        <v>1.999999999999999E-2</v>
      </c>
      <c r="BC143" s="17">
        <f t="shared" si="59"/>
        <v>1.9967532467532467</v>
      </c>
      <c r="BD143" s="17">
        <f t="shared" si="60"/>
        <v>0.25</v>
      </c>
      <c r="BE143" s="17">
        <f t="shared" si="61"/>
        <v>0.62758238244250664</v>
      </c>
      <c r="BF143" s="17">
        <f t="shared" si="62"/>
        <v>1.0989614646335142</v>
      </c>
      <c r="BG143" s="17">
        <f t="shared" si="63"/>
        <v>0.25</v>
      </c>
      <c r="BH143" s="17">
        <f t="shared" si="64"/>
        <v>0.25</v>
      </c>
      <c r="BI143" s="17">
        <f t="shared" si="65"/>
        <v>3.9999999999999959E-4</v>
      </c>
      <c r="BJ143" s="17">
        <f t="shared" si="66"/>
        <v>3.1284042345257106E-2</v>
      </c>
    </row>
    <row r="144" spans="1:62" x14ac:dyDescent="0.25">
      <c r="A144" s="84">
        <v>251</v>
      </c>
      <c r="B144" s="84">
        <v>143</v>
      </c>
      <c r="C144" s="17">
        <f>'EWG-CCP-127 (1)'!B66</f>
        <v>11</v>
      </c>
      <c r="D144" s="86">
        <v>1</v>
      </c>
      <c r="E144" s="98">
        <f t="shared" si="45"/>
        <v>9.0909090909090917</v>
      </c>
      <c r="F144" s="98">
        <f t="shared" si="46"/>
        <v>0.5</v>
      </c>
      <c r="G144" s="17">
        <v>0</v>
      </c>
      <c r="H144" s="17">
        <f>'EWG-CCP-127 (1)'!M66</f>
        <v>45.454545454545453</v>
      </c>
      <c r="I144" s="17">
        <v>0</v>
      </c>
      <c r="J144" s="17">
        <v>0</v>
      </c>
      <c r="K144" s="17">
        <v>0</v>
      </c>
      <c r="L144" s="17">
        <v>0</v>
      </c>
      <c r="M144" s="17">
        <v>0</v>
      </c>
      <c r="N144" s="17">
        <v>0</v>
      </c>
      <c r="O144" s="17">
        <f>'EWG-CCP-127 (1)'!L66</f>
        <v>9.0909090909090917</v>
      </c>
      <c r="P144" s="17">
        <v>0</v>
      </c>
      <c r="Q144" s="17">
        <f>'EWG-CCP-127 (1)'!K66</f>
        <v>45.454545454545453</v>
      </c>
      <c r="R144" s="17">
        <v>0</v>
      </c>
      <c r="S144" s="17">
        <v>0</v>
      </c>
      <c r="T144" s="17">
        <v>0</v>
      </c>
      <c r="U144" s="17">
        <v>0</v>
      </c>
      <c r="V144" s="17">
        <v>0</v>
      </c>
      <c r="W144" s="41">
        <v>0</v>
      </c>
      <c r="X144" s="41">
        <v>0</v>
      </c>
      <c r="Y144" s="17">
        <v>0</v>
      </c>
      <c r="Z144" s="17">
        <v>0</v>
      </c>
      <c r="AA144" s="17">
        <v>0</v>
      </c>
      <c r="AB144" s="17">
        <v>0</v>
      </c>
      <c r="AC144" s="17">
        <v>0</v>
      </c>
      <c r="AD144" s="17">
        <v>0</v>
      </c>
      <c r="AE144" s="17">
        <v>0</v>
      </c>
      <c r="AF144" s="41">
        <v>0</v>
      </c>
      <c r="AG144" s="88">
        <f>'EWG-CCP-127 (1)'!E66</f>
        <v>22</v>
      </c>
      <c r="AH144" s="41" t="s">
        <v>3</v>
      </c>
      <c r="AI144" s="87" t="s">
        <v>506</v>
      </c>
      <c r="AN144" s="17">
        <f t="shared" si="47"/>
        <v>100</v>
      </c>
      <c r="AO144" s="17">
        <f t="shared" si="48"/>
        <v>9.0909090909090912E-2</v>
      </c>
      <c r="AP144" s="17">
        <f t="shared" si="49"/>
        <v>0</v>
      </c>
      <c r="AQ144" s="17">
        <f t="shared" si="49"/>
        <v>0.45454545454545453</v>
      </c>
      <c r="AR144" s="17">
        <f t="shared" si="50"/>
        <v>0.45454545454545453</v>
      </c>
      <c r="AS144" s="17">
        <f t="shared" si="51"/>
        <v>0.22</v>
      </c>
      <c r="AU144" s="17">
        <f t="shared" si="52"/>
        <v>1</v>
      </c>
      <c r="AV144" s="17">
        <f t="shared" si="53"/>
        <v>0.2</v>
      </c>
      <c r="AW144" s="17">
        <f t="shared" si="54"/>
        <v>0.5625</v>
      </c>
      <c r="AX144" s="17">
        <f t="shared" si="55"/>
        <v>0.75</v>
      </c>
      <c r="AY144" s="17">
        <f t="shared" si="56"/>
        <v>0.2</v>
      </c>
      <c r="AZ144" s="17">
        <f t="shared" si="57"/>
        <v>0.2</v>
      </c>
      <c r="BA144" s="17">
        <f t="shared" si="58"/>
        <v>1.999999999999999E-2</v>
      </c>
      <c r="BC144" s="17">
        <f t="shared" si="59"/>
        <v>1</v>
      </c>
      <c r="BD144" s="17">
        <f t="shared" si="60"/>
        <v>0.2</v>
      </c>
      <c r="BE144" s="17">
        <f t="shared" si="61"/>
        <v>0.60873428649853323</v>
      </c>
      <c r="BF144" s="17">
        <f t="shared" si="62"/>
        <v>0.59828307982035844</v>
      </c>
      <c r="BG144" s="17">
        <f t="shared" si="63"/>
        <v>0.2</v>
      </c>
      <c r="BH144" s="17">
        <f t="shared" si="64"/>
        <v>0.2</v>
      </c>
      <c r="BI144" s="17">
        <f t="shared" si="65"/>
        <v>3.9999999999999959E-4</v>
      </c>
      <c r="BJ144" s="17">
        <f t="shared" si="66"/>
        <v>3.4921501452879818E-2</v>
      </c>
    </row>
    <row r="145" spans="1:62" x14ac:dyDescent="0.25">
      <c r="A145" s="84">
        <v>496</v>
      </c>
      <c r="B145" s="84">
        <v>550</v>
      </c>
      <c r="C145" s="17" t="str">
        <f>'EWG-CCP-127 (1)'!B279</f>
        <v>Li-R0.1</v>
      </c>
      <c r="D145" s="86">
        <v>1</v>
      </c>
      <c r="E145" s="98">
        <f t="shared" si="45"/>
        <v>9.0909090909090917</v>
      </c>
      <c r="F145" s="98">
        <f t="shared" si="46"/>
        <v>0</v>
      </c>
      <c r="G145" s="17">
        <v>0</v>
      </c>
      <c r="H145" s="17">
        <f>'EWG-CCP-127 (1)'!J279</f>
        <v>90.909090909090907</v>
      </c>
      <c r="I145" s="17">
        <v>0</v>
      </c>
      <c r="J145" s="17">
        <v>0</v>
      </c>
      <c r="K145" s="17">
        <v>0</v>
      </c>
      <c r="L145" s="17">
        <f>'EWG-CCP-127 (1)'!M279</f>
        <v>0</v>
      </c>
      <c r="M145" s="17">
        <v>9.0909090909090917</v>
      </c>
      <c r="N145" s="17">
        <v>0</v>
      </c>
      <c r="O145" s="17">
        <f>'EWG-CCP-127 (1)'!L279</f>
        <v>0</v>
      </c>
      <c r="P145" s="17">
        <v>0</v>
      </c>
      <c r="Q145" s="17">
        <v>0</v>
      </c>
      <c r="R145" s="17">
        <v>0</v>
      </c>
      <c r="S145" s="17">
        <v>0</v>
      </c>
      <c r="T145" s="17">
        <v>0</v>
      </c>
      <c r="U145" s="17">
        <v>0</v>
      </c>
      <c r="V145" s="17">
        <v>0</v>
      </c>
      <c r="W145" s="17">
        <v>0</v>
      </c>
      <c r="X145" s="17">
        <f>'EWG-CCP-127 (1)'!O279</f>
        <v>0</v>
      </c>
      <c r="Y145" s="17">
        <v>0</v>
      </c>
      <c r="Z145" s="17">
        <v>0</v>
      </c>
      <c r="AA145" s="17">
        <v>0</v>
      </c>
      <c r="AB145" s="17">
        <v>0</v>
      </c>
      <c r="AC145" s="17">
        <v>0</v>
      </c>
      <c r="AD145" s="17">
        <f>'EWG-CCP-127 (1)'!N279</f>
        <v>0</v>
      </c>
      <c r="AE145" s="17">
        <v>0</v>
      </c>
      <c r="AF145" s="41">
        <v>0</v>
      </c>
      <c r="AG145" s="88">
        <f>'EWG-CCP-127 (1)'!I279</f>
        <v>12</v>
      </c>
      <c r="AH145" s="92" t="s">
        <v>3</v>
      </c>
      <c r="AI145" s="87" t="s">
        <v>531</v>
      </c>
      <c r="AN145" s="17">
        <f t="shared" si="47"/>
        <v>100</v>
      </c>
      <c r="AO145" s="17">
        <f t="shared" si="48"/>
        <v>9.0909090909090912E-2</v>
      </c>
      <c r="AP145" s="17">
        <f t="shared" si="49"/>
        <v>0</v>
      </c>
      <c r="AQ145" s="17">
        <f t="shared" si="49"/>
        <v>0.90909090909090906</v>
      </c>
      <c r="AR145" s="17">
        <f t="shared" si="50"/>
        <v>0</v>
      </c>
      <c r="AS145" s="17">
        <f t="shared" si="51"/>
        <v>0.12</v>
      </c>
      <c r="AU145" s="17">
        <f t="shared" si="52"/>
        <v>0</v>
      </c>
      <c r="AV145" s="17">
        <f t="shared" si="53"/>
        <v>0.1</v>
      </c>
      <c r="AW145" s="17">
        <f t="shared" si="54"/>
        <v>0.5</v>
      </c>
      <c r="AX145" s="17">
        <f t="shared" si="55"/>
        <v>0.5</v>
      </c>
      <c r="AY145" s="17">
        <f t="shared" si="56"/>
        <v>0.1</v>
      </c>
      <c r="AZ145" s="17">
        <f t="shared" si="57"/>
        <v>0.1</v>
      </c>
      <c r="BA145" s="17">
        <f t="shared" si="58"/>
        <v>1.999999999999999E-2</v>
      </c>
      <c r="BC145" s="17">
        <f t="shared" si="59"/>
        <v>0</v>
      </c>
      <c r="BD145" s="17">
        <f t="shared" si="60"/>
        <v>0.1</v>
      </c>
      <c r="BE145" s="17">
        <f t="shared" si="61"/>
        <v>0.58982479610523098</v>
      </c>
      <c r="BF145" s="17">
        <f t="shared" si="62"/>
        <v>9.5973820789570216E-2</v>
      </c>
      <c r="BG145" s="17">
        <f t="shared" si="63"/>
        <v>0.1</v>
      </c>
      <c r="BH145" s="17">
        <f t="shared" si="64"/>
        <v>0.1</v>
      </c>
      <c r="BI145" s="17">
        <f t="shared" si="65"/>
        <v>3.9999999999999959E-4</v>
      </c>
      <c r="BJ145" s="17">
        <f t="shared" si="66"/>
        <v>8.2296092529106898E-2</v>
      </c>
    </row>
    <row r="146" spans="1:62" x14ac:dyDescent="0.25">
      <c r="A146" s="84">
        <v>512</v>
      </c>
      <c r="B146" s="84">
        <v>566</v>
      </c>
      <c r="C146" s="17" t="str">
        <f>'EWG-CCP-127 (1)'!B295</f>
        <v>Rb-R0.1</v>
      </c>
      <c r="D146" s="86">
        <v>1</v>
      </c>
      <c r="E146" s="98">
        <f t="shared" si="45"/>
        <v>9.0909090909090917</v>
      </c>
      <c r="F146" s="98">
        <f t="shared" si="46"/>
        <v>0</v>
      </c>
      <c r="G146" s="17">
        <v>0</v>
      </c>
      <c r="H146" s="17">
        <f>'EWG-CCP-127 (1)'!J295</f>
        <v>90.909090909090907</v>
      </c>
      <c r="I146" s="17">
        <v>0</v>
      </c>
      <c r="J146" s="17">
        <v>0</v>
      </c>
      <c r="K146" s="17">
        <v>0</v>
      </c>
      <c r="L146" s="17">
        <f>'EWG-CCP-127 (1)'!M295</f>
        <v>0</v>
      </c>
      <c r="M146" s="17">
        <v>0</v>
      </c>
      <c r="N146" s="17">
        <v>0</v>
      </c>
      <c r="O146" s="17">
        <f>'EWG-CCP-127 (1)'!L295</f>
        <v>0</v>
      </c>
      <c r="P146" s="17">
        <v>0</v>
      </c>
      <c r="Q146" s="17">
        <v>0</v>
      </c>
      <c r="R146" s="17">
        <v>0</v>
      </c>
      <c r="S146" s="17">
        <v>0</v>
      </c>
      <c r="T146" s="17">
        <v>0</v>
      </c>
      <c r="U146" s="17">
        <v>0</v>
      </c>
      <c r="V146" s="17">
        <v>0</v>
      </c>
      <c r="W146" s="17">
        <v>0</v>
      </c>
      <c r="X146" s="17">
        <f>'EWG-CCP-127 (1)'!O295</f>
        <v>0</v>
      </c>
      <c r="Y146" s="17">
        <v>0</v>
      </c>
      <c r="Z146" s="17">
        <v>0</v>
      </c>
      <c r="AA146" s="17">
        <v>0</v>
      </c>
      <c r="AB146" s="17">
        <v>0</v>
      </c>
      <c r="AC146" s="17">
        <v>0</v>
      </c>
      <c r="AD146" s="17">
        <f>'EWG-CCP-127 (1)'!N295</f>
        <v>9.0909090909090917</v>
      </c>
      <c r="AE146" s="17">
        <v>0</v>
      </c>
      <c r="AF146" s="17">
        <v>0</v>
      </c>
      <c r="AG146" s="88">
        <f>'EWG-CCP-127 (1)'!I295</f>
        <v>12</v>
      </c>
      <c r="AH146" s="92" t="s">
        <v>3</v>
      </c>
      <c r="AI146" s="87" t="s">
        <v>531</v>
      </c>
      <c r="AN146" s="17">
        <f t="shared" si="47"/>
        <v>100</v>
      </c>
      <c r="AO146" s="17">
        <f t="shared" si="48"/>
        <v>0</v>
      </c>
      <c r="AP146" s="17">
        <f t="shared" si="49"/>
        <v>0</v>
      </c>
      <c r="AQ146" s="17">
        <f t="shared" si="49"/>
        <v>0.90909090909090906</v>
      </c>
      <c r="AR146" s="17">
        <f t="shared" si="50"/>
        <v>0</v>
      </c>
      <c r="AS146" s="17">
        <f t="shared" si="51"/>
        <v>0.12</v>
      </c>
      <c r="AU146" s="17">
        <f t="shared" si="52"/>
        <v>0</v>
      </c>
      <c r="AV146" s="17">
        <f t="shared" si="53"/>
        <v>0</v>
      </c>
      <c r="AW146" s="17">
        <f t="shared" si="54"/>
        <v>0.5</v>
      </c>
      <c r="AX146" s="17">
        <f t="shared" si="55"/>
        <v>0.5</v>
      </c>
      <c r="AY146" s="17">
        <f t="shared" si="56"/>
        <v>0</v>
      </c>
      <c r="AZ146" s="17">
        <f t="shared" si="57"/>
        <v>0</v>
      </c>
      <c r="BA146" s="17">
        <f t="shared" si="58"/>
        <v>0.12</v>
      </c>
      <c r="BC146" s="17">
        <f t="shared" si="59"/>
        <v>0</v>
      </c>
      <c r="BD146" s="17">
        <f t="shared" si="60"/>
        <v>0.1</v>
      </c>
      <c r="BE146" s="17">
        <f t="shared" si="61"/>
        <v>0.58982479610523098</v>
      </c>
      <c r="BF146" s="17">
        <f t="shared" si="62"/>
        <v>9.5973820789570216E-2</v>
      </c>
      <c r="BG146" s="17">
        <f t="shared" si="63"/>
        <v>0.1</v>
      </c>
      <c r="BH146" s="17">
        <f t="shared" si="64"/>
        <v>0.1</v>
      </c>
      <c r="BI146" s="17">
        <f t="shared" si="65"/>
        <v>3.9999999999999959E-4</v>
      </c>
      <c r="BJ146" s="17">
        <f t="shared" si="66"/>
        <v>8.2296092529106898E-2</v>
      </c>
    </row>
    <row r="147" spans="1:62" x14ac:dyDescent="0.25">
      <c r="A147" s="84">
        <v>519</v>
      </c>
      <c r="B147" s="84">
        <v>573</v>
      </c>
      <c r="C147" s="17" t="str">
        <f>'EWG-CCP-127 (1)'!B302</f>
        <v>Cs-R0.1</v>
      </c>
      <c r="D147" s="86">
        <v>1</v>
      </c>
      <c r="E147" s="98">
        <f t="shared" si="45"/>
        <v>9.0909090909090917</v>
      </c>
      <c r="F147" s="98">
        <f t="shared" si="46"/>
        <v>0</v>
      </c>
      <c r="G147" s="17">
        <v>0</v>
      </c>
      <c r="H147" s="17">
        <f>'EWG-CCP-127 (1)'!J302</f>
        <v>90.909090909090907</v>
      </c>
      <c r="I147" s="17">
        <v>0</v>
      </c>
      <c r="J147" s="17">
        <v>0</v>
      </c>
      <c r="K147" s="17">
        <v>0</v>
      </c>
      <c r="L147" s="17">
        <f>'EWG-CCP-127 (1)'!M302</f>
        <v>0</v>
      </c>
      <c r="M147" s="17">
        <v>0</v>
      </c>
      <c r="N147" s="17">
        <v>0</v>
      </c>
      <c r="O147" s="17">
        <f>'EWG-CCP-127 (1)'!L302</f>
        <v>0</v>
      </c>
      <c r="P147" s="17">
        <v>0</v>
      </c>
      <c r="Q147" s="17">
        <v>0</v>
      </c>
      <c r="R147" s="17">
        <v>0</v>
      </c>
      <c r="S147" s="17">
        <v>0</v>
      </c>
      <c r="T147" s="17">
        <v>0</v>
      </c>
      <c r="U147" s="17">
        <v>0</v>
      </c>
      <c r="V147" s="17">
        <v>0</v>
      </c>
      <c r="W147" s="17">
        <v>0</v>
      </c>
      <c r="X147" s="17">
        <f>'EWG-CCP-127 (1)'!O302</f>
        <v>9.0909090909090917</v>
      </c>
      <c r="Y147" s="17">
        <v>0</v>
      </c>
      <c r="Z147" s="17">
        <v>0</v>
      </c>
      <c r="AA147" s="17">
        <v>0</v>
      </c>
      <c r="AB147" s="17">
        <v>0</v>
      </c>
      <c r="AC147" s="17">
        <v>0</v>
      </c>
      <c r="AD147" s="17">
        <f>'EWG-CCP-127 (1)'!N302</f>
        <v>0</v>
      </c>
      <c r="AE147" s="17">
        <v>0</v>
      </c>
      <c r="AF147" s="17">
        <v>0</v>
      </c>
      <c r="AG147" s="88">
        <f>'EWG-CCP-127 (1)'!I302</f>
        <v>12</v>
      </c>
      <c r="AH147" s="92" t="s">
        <v>3</v>
      </c>
      <c r="AI147" s="87" t="s">
        <v>531</v>
      </c>
      <c r="AN147" s="17">
        <f t="shared" si="47"/>
        <v>100</v>
      </c>
      <c r="AO147" s="17">
        <f t="shared" si="48"/>
        <v>9.0909090909090912E-2</v>
      </c>
      <c r="AP147" s="17">
        <f t="shared" si="49"/>
        <v>0</v>
      </c>
      <c r="AQ147" s="17">
        <f t="shared" si="49"/>
        <v>0.90909090909090906</v>
      </c>
      <c r="AR147" s="17">
        <f t="shared" si="50"/>
        <v>0</v>
      </c>
      <c r="AS147" s="17">
        <f t="shared" si="51"/>
        <v>0.12</v>
      </c>
      <c r="AU147" s="17">
        <f t="shared" si="52"/>
        <v>0</v>
      </c>
      <c r="AV147" s="17">
        <f t="shared" si="53"/>
        <v>0.1</v>
      </c>
      <c r="AW147" s="17">
        <f t="shared" si="54"/>
        <v>0.5</v>
      </c>
      <c r="AX147" s="17">
        <f t="shared" si="55"/>
        <v>0.5</v>
      </c>
      <c r="AY147" s="17">
        <f t="shared" si="56"/>
        <v>0.1</v>
      </c>
      <c r="AZ147" s="17">
        <f t="shared" si="57"/>
        <v>0.1</v>
      </c>
      <c r="BA147" s="17">
        <f t="shared" si="58"/>
        <v>1.999999999999999E-2</v>
      </c>
      <c r="BC147" s="17">
        <f t="shared" si="59"/>
        <v>0</v>
      </c>
      <c r="BD147" s="17">
        <f t="shared" si="60"/>
        <v>0.1</v>
      </c>
      <c r="BE147" s="17">
        <f t="shared" si="61"/>
        <v>0.58982479610523098</v>
      </c>
      <c r="BF147" s="17">
        <f t="shared" si="62"/>
        <v>9.5973820789570216E-2</v>
      </c>
      <c r="BG147" s="17">
        <f t="shared" si="63"/>
        <v>0.1</v>
      </c>
      <c r="BH147" s="17">
        <f t="shared" si="64"/>
        <v>0.1</v>
      </c>
      <c r="BI147" s="17">
        <f t="shared" si="65"/>
        <v>3.9999999999999959E-4</v>
      </c>
      <c r="BJ147" s="17">
        <f t="shared" si="66"/>
        <v>8.2296092529106898E-2</v>
      </c>
    </row>
    <row r="148" spans="1:62" x14ac:dyDescent="0.25">
      <c r="A148" s="84">
        <v>518</v>
      </c>
      <c r="B148" s="84">
        <v>572</v>
      </c>
      <c r="C148" s="17" t="str">
        <f>'EWG-CCP-127 (1)'!B301</f>
        <v>Cs-R0.03</v>
      </c>
      <c r="D148" s="86">
        <v>1</v>
      </c>
      <c r="E148" s="98">
        <f t="shared" si="45"/>
        <v>2.9126213592233006</v>
      </c>
      <c r="F148" s="98">
        <f t="shared" si="46"/>
        <v>0</v>
      </c>
      <c r="G148" s="17">
        <v>0</v>
      </c>
      <c r="H148" s="17">
        <f>'EWG-CCP-127 (1)'!J301</f>
        <v>97.087378640776706</v>
      </c>
      <c r="I148" s="17">
        <v>0</v>
      </c>
      <c r="J148" s="17">
        <v>0</v>
      </c>
      <c r="K148" s="17">
        <v>0</v>
      </c>
      <c r="L148" s="17">
        <f>'EWG-CCP-127 (1)'!M301</f>
        <v>0</v>
      </c>
      <c r="M148" s="17">
        <v>0</v>
      </c>
      <c r="N148" s="17">
        <v>0</v>
      </c>
      <c r="O148" s="17">
        <f>'EWG-CCP-127 (1)'!L301</f>
        <v>0</v>
      </c>
      <c r="P148" s="17">
        <v>0</v>
      </c>
      <c r="Q148" s="17">
        <v>0</v>
      </c>
      <c r="R148" s="17">
        <v>0</v>
      </c>
      <c r="S148" s="17">
        <v>0</v>
      </c>
      <c r="T148" s="17">
        <v>0</v>
      </c>
      <c r="U148" s="17">
        <v>0</v>
      </c>
      <c r="V148" s="17">
        <v>0</v>
      </c>
      <c r="W148" s="17">
        <v>0</v>
      </c>
      <c r="X148" s="17">
        <f>'EWG-CCP-127 (1)'!O301</f>
        <v>2.9126213592233006</v>
      </c>
      <c r="Y148" s="17">
        <v>0</v>
      </c>
      <c r="Z148" s="17">
        <v>0</v>
      </c>
      <c r="AA148" s="17">
        <v>0</v>
      </c>
      <c r="AB148" s="17">
        <v>0</v>
      </c>
      <c r="AC148" s="17">
        <v>0</v>
      </c>
      <c r="AD148" s="17">
        <f>'EWG-CCP-127 (1)'!N301</f>
        <v>0</v>
      </c>
      <c r="AE148" s="17">
        <v>0</v>
      </c>
      <c r="AF148" s="17">
        <v>0</v>
      </c>
      <c r="AG148" s="88">
        <f>'EWG-CCP-127 (1)'!I301</f>
        <v>5</v>
      </c>
      <c r="AH148" s="92" t="s">
        <v>3</v>
      </c>
      <c r="AI148" s="87" t="s">
        <v>531</v>
      </c>
      <c r="AN148" s="17">
        <f t="shared" si="47"/>
        <v>100</v>
      </c>
      <c r="AO148" s="17">
        <f t="shared" si="48"/>
        <v>2.9126213592233007E-2</v>
      </c>
      <c r="AP148" s="17">
        <f t="shared" si="49"/>
        <v>0</v>
      </c>
      <c r="AQ148" s="17">
        <f t="shared" si="49"/>
        <v>0.970873786407767</v>
      </c>
      <c r="AR148" s="17">
        <f t="shared" si="50"/>
        <v>0</v>
      </c>
      <c r="AS148" s="17">
        <f t="shared" si="51"/>
        <v>0.05</v>
      </c>
      <c r="AU148" s="17">
        <f t="shared" si="52"/>
        <v>0</v>
      </c>
      <c r="AV148" s="17">
        <f t="shared" si="53"/>
        <v>2.9999999999999995E-2</v>
      </c>
      <c r="AW148" s="17">
        <f t="shared" si="54"/>
        <v>0.5</v>
      </c>
      <c r="AX148" s="17">
        <f t="shared" si="55"/>
        <v>0.5</v>
      </c>
      <c r="AY148" s="17">
        <f t="shared" si="56"/>
        <v>2.9999999999999995E-2</v>
      </c>
      <c r="AZ148" s="17">
        <f t="shared" si="57"/>
        <v>2.9999999999999995E-2</v>
      </c>
      <c r="BA148" s="17">
        <f t="shared" si="58"/>
        <v>2.0000000000000007E-2</v>
      </c>
      <c r="BC148" s="17">
        <f t="shared" si="59"/>
        <v>0</v>
      </c>
      <c r="BD148" s="17">
        <f t="shared" si="60"/>
        <v>2.9999999999999995E-2</v>
      </c>
      <c r="BE148" s="17">
        <f t="shared" si="61"/>
        <v>0.58982479610523098</v>
      </c>
      <c r="BF148" s="17">
        <f t="shared" si="62"/>
        <v>9.5973820789570216E-2</v>
      </c>
      <c r="BG148" s="17">
        <f t="shared" si="63"/>
        <v>2.9999999999999995E-2</v>
      </c>
      <c r="BH148" s="17">
        <f t="shared" si="64"/>
        <v>2.9999999999999995E-2</v>
      </c>
      <c r="BI148" s="17">
        <f t="shared" si="65"/>
        <v>4.0000000000000029E-4</v>
      </c>
      <c r="BJ148" s="17">
        <f t="shared" si="66"/>
        <v>0.12735830628246586</v>
      </c>
    </row>
    <row r="149" spans="1:62" x14ac:dyDescent="0.25">
      <c r="A149" s="84">
        <v>229</v>
      </c>
      <c r="B149" s="84">
        <v>488</v>
      </c>
      <c r="C149" s="17" t="str">
        <f>'EWG-CCP-127 (1)'!B44</f>
        <v>a)</v>
      </c>
      <c r="D149" s="86">
        <v>1</v>
      </c>
      <c r="E149" s="98">
        <f t="shared" si="45"/>
        <v>17.012448132780079</v>
      </c>
      <c r="F149" s="98">
        <f t="shared" si="46"/>
        <v>0</v>
      </c>
      <c r="G149" s="17">
        <v>0</v>
      </c>
      <c r="H149" s="17">
        <f>'EWG-CCP-127 (1)'!M44</f>
        <v>82.987551867219906</v>
      </c>
      <c r="I149" s="17">
        <v>0</v>
      </c>
      <c r="J149" s="17">
        <v>0</v>
      </c>
      <c r="K149" s="17">
        <v>0</v>
      </c>
      <c r="L149" s="17">
        <v>0</v>
      </c>
      <c r="M149" s="17">
        <v>0</v>
      </c>
      <c r="N149" s="17">
        <v>0</v>
      </c>
      <c r="O149" s="17">
        <f>'EWG-CCP-127 (1)'!L44</f>
        <v>17.012448132780079</v>
      </c>
      <c r="P149" s="17">
        <v>0</v>
      </c>
      <c r="Q149" s="17">
        <f>'EWG-CCP-127 (1)'!K44</f>
        <v>0</v>
      </c>
      <c r="R149" s="17">
        <v>0</v>
      </c>
      <c r="S149" s="17">
        <v>0</v>
      </c>
      <c r="T149" s="17">
        <v>0</v>
      </c>
      <c r="U149" s="17">
        <v>0</v>
      </c>
      <c r="V149" s="17">
        <v>0</v>
      </c>
      <c r="W149" s="41">
        <v>0</v>
      </c>
      <c r="X149" s="41">
        <v>0</v>
      </c>
      <c r="Y149" s="17">
        <v>0</v>
      </c>
      <c r="Z149" s="17">
        <v>0</v>
      </c>
      <c r="AA149" s="17">
        <v>0</v>
      </c>
      <c r="AB149" s="17">
        <v>0</v>
      </c>
      <c r="AC149" s="17">
        <v>0</v>
      </c>
      <c r="AD149" s="17">
        <v>0</v>
      </c>
      <c r="AE149" s="17">
        <v>0</v>
      </c>
      <c r="AF149" s="41">
        <v>0</v>
      </c>
      <c r="AG149" s="88">
        <f>'EWG-CCP-127 (1)'!E44</f>
        <v>22.5</v>
      </c>
      <c r="AH149" s="41" t="s">
        <v>3</v>
      </c>
      <c r="AI149" s="87" t="s">
        <v>506</v>
      </c>
      <c r="AN149" s="17">
        <f t="shared" si="47"/>
        <v>99.999999999999986</v>
      </c>
      <c r="AO149" s="17">
        <f t="shared" si="48"/>
        <v>0.17012448132780078</v>
      </c>
      <c r="AP149" s="17">
        <f t="shared" si="49"/>
        <v>0</v>
      </c>
      <c r="AQ149" s="17">
        <f t="shared" si="49"/>
        <v>0.82987551867219911</v>
      </c>
      <c r="AR149" s="17">
        <f t="shared" si="50"/>
        <v>0</v>
      </c>
      <c r="AS149" s="17">
        <f t="shared" si="51"/>
        <v>0.22500000000000001</v>
      </c>
      <c r="AU149" s="17">
        <f t="shared" si="52"/>
        <v>0</v>
      </c>
      <c r="AV149" s="17">
        <f t="shared" si="53"/>
        <v>0.20499999999999996</v>
      </c>
      <c r="AW149" s="17">
        <f t="shared" si="54"/>
        <v>0.5</v>
      </c>
      <c r="AX149" s="17">
        <f t="shared" si="55"/>
        <v>0.5</v>
      </c>
      <c r="AY149" s="17">
        <f t="shared" si="56"/>
        <v>0.20499999999999996</v>
      </c>
      <c r="AZ149" s="17">
        <f t="shared" si="57"/>
        <v>0.20499999999999996</v>
      </c>
      <c r="BA149" s="17">
        <f t="shared" si="58"/>
        <v>2.0000000000000046E-2</v>
      </c>
      <c r="BC149" s="17">
        <f t="shared" si="59"/>
        <v>0</v>
      </c>
      <c r="BD149" s="17">
        <f t="shared" si="60"/>
        <v>0.20499999999999999</v>
      </c>
      <c r="BE149" s="17">
        <f t="shared" si="61"/>
        <v>0.58982479610523098</v>
      </c>
      <c r="BF149" s="17">
        <f t="shared" si="62"/>
        <v>9.5973820789570216E-2</v>
      </c>
      <c r="BG149" s="17">
        <f t="shared" si="63"/>
        <v>0.20499999999999999</v>
      </c>
      <c r="BH149" s="17">
        <f t="shared" si="64"/>
        <v>0.20499999999999999</v>
      </c>
      <c r="BI149" s="17">
        <f t="shared" si="65"/>
        <v>4.0000000000000072E-4</v>
      </c>
      <c r="BJ149" s="17">
        <f t="shared" si="66"/>
        <v>3.3077771899068457E-2</v>
      </c>
    </row>
    <row r="150" spans="1:62" x14ac:dyDescent="0.25">
      <c r="A150" s="84">
        <v>262</v>
      </c>
      <c r="B150" s="84">
        <v>153</v>
      </c>
      <c r="C150" s="17">
        <f>'EWG-CCP-127 (1)'!B77</f>
        <v>22</v>
      </c>
      <c r="D150" s="86">
        <v>1</v>
      </c>
      <c r="E150" s="98">
        <f t="shared" si="45"/>
        <v>9.9099099099099099</v>
      </c>
      <c r="F150" s="98">
        <f t="shared" si="46"/>
        <v>0.66666666666666674</v>
      </c>
      <c r="G150" s="17">
        <v>0</v>
      </c>
      <c r="H150" s="17">
        <f>'EWG-CCP-127 (1)'!M77</f>
        <v>30.03003003003003</v>
      </c>
      <c r="I150" s="17">
        <v>0</v>
      </c>
      <c r="J150" s="17">
        <v>0</v>
      </c>
      <c r="K150" s="17">
        <v>0</v>
      </c>
      <c r="L150" s="17">
        <v>0</v>
      </c>
      <c r="M150" s="17">
        <v>0</v>
      </c>
      <c r="N150" s="17">
        <v>0</v>
      </c>
      <c r="O150" s="17">
        <f>'EWG-CCP-127 (1)'!L77</f>
        <v>9.9099099099099099</v>
      </c>
      <c r="P150" s="17">
        <v>0</v>
      </c>
      <c r="Q150" s="17">
        <f>'EWG-CCP-127 (1)'!K77</f>
        <v>60.06006006006006</v>
      </c>
      <c r="R150" s="17">
        <v>0</v>
      </c>
      <c r="S150" s="17">
        <v>0</v>
      </c>
      <c r="T150" s="17">
        <v>0</v>
      </c>
      <c r="U150" s="17">
        <v>0</v>
      </c>
      <c r="V150" s="17">
        <v>0</v>
      </c>
      <c r="W150" s="41">
        <v>0</v>
      </c>
      <c r="X150" s="41">
        <v>0</v>
      </c>
      <c r="Y150" s="17">
        <v>0</v>
      </c>
      <c r="Z150" s="17">
        <v>0</v>
      </c>
      <c r="AA150" s="17">
        <v>0</v>
      </c>
      <c r="AB150" s="17">
        <v>0</v>
      </c>
      <c r="AC150" s="17">
        <v>0</v>
      </c>
      <c r="AD150" s="17">
        <v>0</v>
      </c>
      <c r="AE150" s="17">
        <v>0</v>
      </c>
      <c r="AF150" s="41">
        <v>0</v>
      </c>
      <c r="AG150" s="88">
        <f>'EWG-CCP-127 (1)'!E77</f>
        <v>31</v>
      </c>
      <c r="AH150" s="41" t="s">
        <v>3</v>
      </c>
      <c r="AI150" s="87" t="s">
        <v>506</v>
      </c>
      <c r="AN150" s="17">
        <f t="shared" si="47"/>
        <v>100</v>
      </c>
      <c r="AO150" s="17">
        <f t="shared" si="48"/>
        <v>9.90990990990991E-2</v>
      </c>
      <c r="AP150" s="17">
        <f t="shared" si="49"/>
        <v>0</v>
      </c>
      <c r="AQ150" s="17">
        <f t="shared" si="49"/>
        <v>0.3003003003003003</v>
      </c>
      <c r="AR150" s="17">
        <f t="shared" si="50"/>
        <v>0.60060060060060061</v>
      </c>
      <c r="AS150" s="17">
        <f t="shared" si="51"/>
        <v>0.31</v>
      </c>
      <c r="AU150" s="17">
        <f t="shared" si="52"/>
        <v>2</v>
      </c>
      <c r="AV150" s="17">
        <f t="shared" si="53"/>
        <v>0.33</v>
      </c>
      <c r="AW150" s="17">
        <f t="shared" si="54"/>
        <v>0.625</v>
      </c>
      <c r="AX150" s="17">
        <f t="shared" si="55"/>
        <v>1</v>
      </c>
      <c r="AY150" s="17">
        <f t="shared" si="56"/>
        <v>0.33</v>
      </c>
      <c r="AZ150" s="17">
        <f t="shared" si="57"/>
        <v>0.33</v>
      </c>
      <c r="BA150" s="17">
        <f t="shared" si="58"/>
        <v>2.0000000000000018E-2</v>
      </c>
      <c r="BC150" s="17">
        <f t="shared" si="59"/>
        <v>2</v>
      </c>
      <c r="BD150" s="17">
        <f t="shared" si="60"/>
        <v>0.33</v>
      </c>
      <c r="BE150" s="17">
        <f t="shared" si="61"/>
        <v>0.62764377689183548</v>
      </c>
      <c r="BF150" s="17">
        <f t="shared" si="62"/>
        <v>1.1005923388511467</v>
      </c>
      <c r="BG150" s="17">
        <f t="shared" si="63"/>
        <v>0.33</v>
      </c>
      <c r="BH150" s="17">
        <f t="shared" si="64"/>
        <v>0.33</v>
      </c>
      <c r="BI150" s="17">
        <f t="shared" si="65"/>
        <v>4.0000000000000072E-4</v>
      </c>
      <c r="BJ150" s="17">
        <f t="shared" si="66"/>
        <v>9.3843694842754462E-3</v>
      </c>
    </row>
    <row r="151" spans="1:62" x14ac:dyDescent="0.25">
      <c r="A151" s="84">
        <v>278</v>
      </c>
      <c r="B151" s="84">
        <v>168</v>
      </c>
      <c r="D151" s="86">
        <v>1</v>
      </c>
      <c r="E151" s="98">
        <f t="shared" si="45"/>
        <v>13.793103448275861</v>
      </c>
      <c r="F151" s="98">
        <f t="shared" si="46"/>
        <v>0.5</v>
      </c>
      <c r="G151" s="17">
        <v>0</v>
      </c>
      <c r="H151" s="17">
        <f>'EWG-CCP-127 (1)'!M96</f>
        <v>43.103448275862064</v>
      </c>
      <c r="I151" s="17">
        <v>0</v>
      </c>
      <c r="J151" s="17">
        <v>0</v>
      </c>
      <c r="K151" s="17">
        <v>0</v>
      </c>
      <c r="L151" s="17">
        <v>0</v>
      </c>
      <c r="M151" s="17">
        <v>0</v>
      </c>
      <c r="N151" s="17">
        <v>0</v>
      </c>
      <c r="O151" s="17">
        <f>'EWG-CCP-127 (1)'!L96</f>
        <v>13.793103448275861</v>
      </c>
      <c r="P151" s="17">
        <v>0</v>
      </c>
      <c r="Q151" s="17">
        <f>'EWG-CCP-127 (1)'!K96</f>
        <v>43.103448275862064</v>
      </c>
      <c r="R151" s="17">
        <v>0</v>
      </c>
      <c r="S151" s="17">
        <v>0</v>
      </c>
      <c r="T151" s="17">
        <v>0</v>
      </c>
      <c r="U151" s="17">
        <v>0</v>
      </c>
      <c r="V151" s="17">
        <v>0</v>
      </c>
      <c r="W151" s="41">
        <v>0</v>
      </c>
      <c r="X151" s="41">
        <v>0</v>
      </c>
      <c r="Y151" s="17">
        <v>0</v>
      </c>
      <c r="Z151" s="17">
        <v>0</v>
      </c>
      <c r="AA151" s="17">
        <v>0</v>
      </c>
      <c r="AB151" s="17">
        <v>0</v>
      </c>
      <c r="AC151" s="17">
        <v>0</v>
      </c>
      <c r="AD151" s="17">
        <v>0</v>
      </c>
      <c r="AE151" s="17">
        <v>0</v>
      </c>
      <c r="AF151" s="41">
        <v>0</v>
      </c>
      <c r="AG151" s="88">
        <f>'EWG-CCP-127 (1)'!E96</f>
        <v>34</v>
      </c>
      <c r="AH151" s="91" t="s">
        <v>3</v>
      </c>
      <c r="AI151" s="87" t="s">
        <v>504</v>
      </c>
      <c r="AN151" s="17">
        <f t="shared" si="47"/>
        <v>99.999999999999986</v>
      </c>
      <c r="AO151" s="17">
        <f t="shared" si="48"/>
        <v>0.13793103448275862</v>
      </c>
      <c r="AP151" s="17">
        <f t="shared" si="49"/>
        <v>0</v>
      </c>
      <c r="AQ151" s="17">
        <f t="shared" si="49"/>
        <v>0.43103448275862066</v>
      </c>
      <c r="AR151" s="17">
        <f t="shared" si="50"/>
        <v>0.43103448275862066</v>
      </c>
      <c r="AS151" s="17">
        <f t="shared" si="51"/>
        <v>0.34</v>
      </c>
      <c r="AU151" s="17">
        <f t="shared" si="52"/>
        <v>1</v>
      </c>
      <c r="AV151" s="17">
        <f t="shared" si="53"/>
        <v>0.32</v>
      </c>
      <c r="AW151" s="17">
        <f t="shared" si="54"/>
        <v>0.5625</v>
      </c>
      <c r="AX151" s="17">
        <f t="shared" si="55"/>
        <v>0.75</v>
      </c>
      <c r="AY151" s="17">
        <f t="shared" si="56"/>
        <v>0.32</v>
      </c>
      <c r="AZ151" s="17">
        <f t="shared" si="57"/>
        <v>0.32</v>
      </c>
      <c r="BA151" s="17">
        <f t="shared" si="58"/>
        <v>2.0000000000000018E-2</v>
      </c>
      <c r="BC151" s="17">
        <f t="shared" si="59"/>
        <v>1</v>
      </c>
      <c r="BD151" s="17">
        <f t="shared" si="60"/>
        <v>0.32</v>
      </c>
      <c r="BE151" s="17">
        <f t="shared" si="61"/>
        <v>0.60873428649853323</v>
      </c>
      <c r="BF151" s="17">
        <f t="shared" si="62"/>
        <v>0.59828307982035844</v>
      </c>
      <c r="BG151" s="17">
        <f t="shared" si="63"/>
        <v>0.32</v>
      </c>
      <c r="BH151" s="17">
        <f t="shared" si="64"/>
        <v>0.32</v>
      </c>
      <c r="BI151" s="17">
        <f t="shared" si="65"/>
        <v>4.0000000000000072E-4</v>
      </c>
      <c r="BJ151" s="17">
        <f t="shared" si="66"/>
        <v>4.47199216140732E-3</v>
      </c>
    </row>
    <row r="152" spans="1:62" x14ac:dyDescent="0.25">
      <c r="A152" s="84">
        <v>280</v>
      </c>
      <c r="B152" s="84">
        <v>170</v>
      </c>
      <c r="D152" s="86">
        <v>1</v>
      </c>
      <c r="E152" s="98">
        <f t="shared" si="45"/>
        <v>16.666666666666668</v>
      </c>
      <c r="F152" s="98">
        <f t="shared" si="46"/>
        <v>0.5</v>
      </c>
      <c r="G152" s="17">
        <v>0</v>
      </c>
      <c r="H152" s="17">
        <f>'EWG-CCP-127 (1)'!M98</f>
        <v>41.666666666666671</v>
      </c>
      <c r="I152" s="17">
        <v>0</v>
      </c>
      <c r="J152" s="17">
        <v>0</v>
      </c>
      <c r="K152" s="17">
        <v>0</v>
      </c>
      <c r="L152" s="17">
        <v>0</v>
      </c>
      <c r="M152" s="17">
        <v>0</v>
      </c>
      <c r="N152" s="17">
        <v>0</v>
      </c>
      <c r="O152" s="17">
        <f>'EWG-CCP-127 (1)'!L98</f>
        <v>16.666666666666668</v>
      </c>
      <c r="P152" s="17">
        <v>0</v>
      </c>
      <c r="Q152" s="17">
        <f>'EWG-CCP-127 (1)'!K98</f>
        <v>41.666666666666671</v>
      </c>
      <c r="R152" s="17">
        <v>0</v>
      </c>
      <c r="S152" s="17">
        <v>0</v>
      </c>
      <c r="T152" s="17">
        <v>0</v>
      </c>
      <c r="U152" s="17">
        <v>0</v>
      </c>
      <c r="V152" s="17">
        <v>0</v>
      </c>
      <c r="W152" s="41">
        <v>0</v>
      </c>
      <c r="X152" s="41">
        <v>0</v>
      </c>
      <c r="Y152" s="17">
        <v>0</v>
      </c>
      <c r="Z152" s="17">
        <v>0</v>
      </c>
      <c r="AA152" s="17">
        <v>0</v>
      </c>
      <c r="AB152" s="17">
        <v>0</v>
      </c>
      <c r="AC152" s="17">
        <v>0</v>
      </c>
      <c r="AD152" s="17">
        <v>0</v>
      </c>
      <c r="AE152" s="17">
        <v>0</v>
      </c>
      <c r="AF152" s="41">
        <v>0</v>
      </c>
      <c r="AG152" s="88">
        <f>'EWG-CCP-127 (1)'!E98</f>
        <v>42</v>
      </c>
      <c r="AH152" s="91" t="s">
        <v>3</v>
      </c>
      <c r="AI152" s="87" t="s">
        <v>504</v>
      </c>
      <c r="AN152" s="17">
        <f t="shared" si="47"/>
        <v>100.00000000000001</v>
      </c>
      <c r="AO152" s="17">
        <f t="shared" si="48"/>
        <v>0.16666666666666669</v>
      </c>
      <c r="AP152" s="17">
        <f t="shared" si="49"/>
        <v>0</v>
      </c>
      <c r="AQ152" s="17">
        <f t="shared" si="49"/>
        <v>0.41666666666666674</v>
      </c>
      <c r="AR152" s="17">
        <f t="shared" si="50"/>
        <v>0.41666666666666674</v>
      </c>
      <c r="AS152" s="17">
        <f t="shared" si="51"/>
        <v>0.42</v>
      </c>
      <c r="AU152" s="17">
        <f t="shared" si="52"/>
        <v>1</v>
      </c>
      <c r="AV152" s="17">
        <f t="shared" si="53"/>
        <v>0.39999999999999997</v>
      </c>
      <c r="AW152" s="17">
        <f t="shared" si="54"/>
        <v>0.5625</v>
      </c>
      <c r="AX152" s="17">
        <f t="shared" si="55"/>
        <v>0.75</v>
      </c>
      <c r="AY152" s="17">
        <f t="shared" si="56"/>
        <v>0.39999999999999997</v>
      </c>
      <c r="AZ152" s="17">
        <f t="shared" si="57"/>
        <v>0.39999999999999997</v>
      </c>
      <c r="BA152" s="17">
        <f t="shared" si="58"/>
        <v>2.0000000000000018E-2</v>
      </c>
      <c r="BC152" s="17">
        <f t="shared" si="59"/>
        <v>1</v>
      </c>
      <c r="BD152" s="17">
        <f t="shared" si="60"/>
        <v>0.39999999999999997</v>
      </c>
      <c r="BE152" s="17">
        <f t="shared" si="61"/>
        <v>0.60873428649853323</v>
      </c>
      <c r="BF152" s="17">
        <f t="shared" si="62"/>
        <v>0.59828307982035844</v>
      </c>
      <c r="BG152" s="17">
        <f t="shared" si="63"/>
        <v>0.39999999999999997</v>
      </c>
      <c r="BH152" s="17">
        <f t="shared" si="64"/>
        <v>0.39999999999999997</v>
      </c>
      <c r="BI152" s="17">
        <f t="shared" si="65"/>
        <v>4.0000000000000072E-4</v>
      </c>
      <c r="BJ152" s="17">
        <f t="shared" si="66"/>
        <v>1.7231930042566212E-4</v>
      </c>
    </row>
    <row r="153" spans="1:62" x14ac:dyDescent="0.25">
      <c r="A153" s="84">
        <v>281</v>
      </c>
      <c r="B153" s="84">
        <v>171</v>
      </c>
      <c r="D153" s="86">
        <v>1</v>
      </c>
      <c r="E153" s="98">
        <f t="shared" si="45"/>
        <v>20</v>
      </c>
      <c r="F153" s="98">
        <f t="shared" si="46"/>
        <v>0.5</v>
      </c>
      <c r="G153" s="17">
        <v>0</v>
      </c>
      <c r="H153" s="17">
        <f>'EWG-CCP-127 (1)'!M99</f>
        <v>40</v>
      </c>
      <c r="I153" s="17">
        <v>0</v>
      </c>
      <c r="J153" s="17">
        <v>0</v>
      </c>
      <c r="K153" s="17">
        <v>0</v>
      </c>
      <c r="L153" s="17">
        <v>0</v>
      </c>
      <c r="M153" s="17">
        <v>0</v>
      </c>
      <c r="N153" s="17">
        <v>0</v>
      </c>
      <c r="O153" s="17">
        <f>'EWG-CCP-127 (1)'!L99</f>
        <v>20</v>
      </c>
      <c r="P153" s="17">
        <v>0</v>
      </c>
      <c r="Q153" s="17">
        <f>'EWG-CCP-127 (1)'!K99</f>
        <v>40</v>
      </c>
      <c r="R153" s="17">
        <v>0</v>
      </c>
      <c r="S153" s="17">
        <v>0</v>
      </c>
      <c r="T153" s="17">
        <v>0</v>
      </c>
      <c r="U153" s="17">
        <v>0</v>
      </c>
      <c r="V153" s="17">
        <v>0</v>
      </c>
      <c r="W153" s="41">
        <v>0</v>
      </c>
      <c r="X153" s="41">
        <v>0</v>
      </c>
      <c r="Y153" s="17">
        <v>0</v>
      </c>
      <c r="Z153" s="17">
        <v>0</v>
      </c>
      <c r="AA153" s="17">
        <v>0</v>
      </c>
      <c r="AB153" s="17">
        <v>0</v>
      </c>
      <c r="AC153" s="17">
        <v>0</v>
      </c>
      <c r="AD153" s="17">
        <v>0</v>
      </c>
      <c r="AE153" s="17">
        <v>0</v>
      </c>
      <c r="AF153" s="41">
        <v>0</v>
      </c>
      <c r="AG153" s="88">
        <f>'EWG-CCP-127 (1)'!E99</f>
        <v>48</v>
      </c>
      <c r="AH153" s="91" t="s">
        <v>3</v>
      </c>
      <c r="AI153" s="87" t="s">
        <v>504</v>
      </c>
      <c r="AN153" s="17">
        <f t="shared" si="47"/>
        <v>100</v>
      </c>
      <c r="AO153" s="17">
        <f t="shared" si="48"/>
        <v>0.2</v>
      </c>
      <c r="AP153" s="17">
        <f t="shared" si="49"/>
        <v>0</v>
      </c>
      <c r="AQ153" s="17">
        <f t="shared" si="49"/>
        <v>0.4</v>
      </c>
      <c r="AR153" s="17">
        <f t="shared" si="50"/>
        <v>0.4</v>
      </c>
      <c r="AS153" s="17">
        <f t="shared" si="51"/>
        <v>0.48</v>
      </c>
      <c r="AU153" s="17">
        <f t="shared" si="52"/>
        <v>1</v>
      </c>
      <c r="AV153" s="17">
        <f t="shared" si="53"/>
        <v>0.5</v>
      </c>
      <c r="AW153" s="17">
        <f t="shared" si="54"/>
        <v>0.5625</v>
      </c>
      <c r="AX153" s="17">
        <f t="shared" si="55"/>
        <v>0.75</v>
      </c>
      <c r="AY153" s="17">
        <f t="shared" si="56"/>
        <v>0.5</v>
      </c>
      <c r="AZ153" s="17">
        <f t="shared" si="57"/>
        <v>0.5</v>
      </c>
      <c r="BA153" s="17">
        <f t="shared" si="58"/>
        <v>2.0000000000000018E-2</v>
      </c>
      <c r="BC153" s="17">
        <f t="shared" si="59"/>
        <v>1</v>
      </c>
      <c r="BD153" s="17">
        <f t="shared" si="60"/>
        <v>0.5</v>
      </c>
      <c r="BE153" s="17">
        <f t="shared" si="61"/>
        <v>0.60873428649853323</v>
      </c>
      <c r="BF153" s="17">
        <f t="shared" si="62"/>
        <v>0.59828307982035844</v>
      </c>
      <c r="BG153" s="17">
        <f t="shared" si="63"/>
        <v>0.5</v>
      </c>
      <c r="BH153" s="17">
        <f t="shared" si="64"/>
        <v>0.5</v>
      </c>
      <c r="BI153" s="17">
        <f t="shared" si="65"/>
        <v>4.0000000000000072E-4</v>
      </c>
      <c r="BJ153" s="17">
        <f t="shared" si="66"/>
        <v>5.3475646546894138E-3</v>
      </c>
    </row>
    <row r="154" spans="1:62" x14ac:dyDescent="0.25">
      <c r="A154" s="84">
        <v>288</v>
      </c>
      <c r="B154" s="84">
        <v>177</v>
      </c>
      <c r="D154" s="86">
        <v>1</v>
      </c>
      <c r="E154" s="98">
        <f t="shared" si="45"/>
        <v>7.6923076923076925</v>
      </c>
      <c r="F154" s="98">
        <f t="shared" si="46"/>
        <v>0.66666666666666674</v>
      </c>
      <c r="G154" s="17">
        <v>0</v>
      </c>
      <c r="H154" s="17">
        <f>'EWG-CCP-127 (1)'!M106</f>
        <v>30.76923076923077</v>
      </c>
      <c r="I154" s="17">
        <v>0</v>
      </c>
      <c r="J154" s="17">
        <v>0</v>
      </c>
      <c r="K154" s="17">
        <v>0</v>
      </c>
      <c r="L154" s="17">
        <v>0</v>
      </c>
      <c r="M154" s="17">
        <v>0</v>
      </c>
      <c r="N154" s="17">
        <v>0</v>
      </c>
      <c r="O154" s="17">
        <f>'EWG-CCP-127 (1)'!L106</f>
        <v>7.6923076923076925</v>
      </c>
      <c r="P154" s="17">
        <v>0</v>
      </c>
      <c r="Q154" s="17">
        <f>'EWG-CCP-127 (1)'!K106</f>
        <v>61.53846153846154</v>
      </c>
      <c r="R154" s="17">
        <v>0</v>
      </c>
      <c r="S154" s="17">
        <v>0</v>
      </c>
      <c r="T154" s="17">
        <v>0</v>
      </c>
      <c r="U154" s="17">
        <v>0</v>
      </c>
      <c r="V154" s="17">
        <v>0</v>
      </c>
      <c r="W154" s="41">
        <v>0</v>
      </c>
      <c r="X154" s="41">
        <v>0</v>
      </c>
      <c r="Y154" s="17">
        <v>0</v>
      </c>
      <c r="Z154" s="17">
        <v>0</v>
      </c>
      <c r="AA154" s="17">
        <v>0</v>
      </c>
      <c r="AB154" s="17">
        <v>0</v>
      </c>
      <c r="AC154" s="17">
        <v>0</v>
      </c>
      <c r="AD154" s="17">
        <v>0</v>
      </c>
      <c r="AE154" s="17">
        <v>0</v>
      </c>
      <c r="AF154" s="41">
        <v>0</v>
      </c>
      <c r="AG154" s="88">
        <f>'EWG-CCP-127 (1)'!E106</f>
        <v>27</v>
      </c>
      <c r="AH154" s="91" t="s">
        <v>3</v>
      </c>
      <c r="AI154" s="87" t="s">
        <v>504</v>
      </c>
      <c r="AN154" s="17">
        <f t="shared" si="47"/>
        <v>100</v>
      </c>
      <c r="AO154" s="17">
        <f t="shared" si="48"/>
        <v>7.6923076923076927E-2</v>
      </c>
      <c r="AP154" s="17">
        <f t="shared" si="49"/>
        <v>0</v>
      </c>
      <c r="AQ154" s="17">
        <f t="shared" si="49"/>
        <v>0.30769230769230771</v>
      </c>
      <c r="AR154" s="17">
        <f t="shared" si="50"/>
        <v>0.61538461538461542</v>
      </c>
      <c r="AS154" s="17">
        <f t="shared" si="51"/>
        <v>0.27</v>
      </c>
      <c r="AU154" s="17">
        <f t="shared" si="52"/>
        <v>2</v>
      </c>
      <c r="AV154" s="17">
        <f t="shared" si="53"/>
        <v>0.25</v>
      </c>
      <c r="AW154" s="17">
        <f t="shared" si="54"/>
        <v>0.625</v>
      </c>
      <c r="AX154" s="17">
        <f t="shared" si="55"/>
        <v>1</v>
      </c>
      <c r="AY154" s="17">
        <f t="shared" si="56"/>
        <v>0.25</v>
      </c>
      <c r="AZ154" s="17">
        <f t="shared" si="57"/>
        <v>0.25</v>
      </c>
      <c r="BA154" s="17">
        <f t="shared" si="58"/>
        <v>2.0000000000000018E-2</v>
      </c>
      <c r="BC154" s="17">
        <f t="shared" si="59"/>
        <v>2</v>
      </c>
      <c r="BD154" s="17">
        <f t="shared" si="60"/>
        <v>0.25</v>
      </c>
      <c r="BE154" s="17">
        <f t="shared" si="61"/>
        <v>0.62764377689183548</v>
      </c>
      <c r="BF154" s="17">
        <f t="shared" si="62"/>
        <v>1.1005923388511467</v>
      </c>
      <c r="BG154" s="17">
        <f t="shared" si="63"/>
        <v>0.25</v>
      </c>
      <c r="BH154" s="17">
        <f t="shared" si="64"/>
        <v>0.25</v>
      </c>
      <c r="BI154" s="17">
        <f t="shared" si="65"/>
        <v>4.0000000000000072E-4</v>
      </c>
      <c r="BJ154" s="17">
        <f t="shared" si="66"/>
        <v>1.8734205914766273E-2</v>
      </c>
    </row>
    <row r="155" spans="1:62" x14ac:dyDescent="0.25">
      <c r="A155" s="84">
        <v>301</v>
      </c>
      <c r="B155" s="84">
        <v>188</v>
      </c>
      <c r="D155" s="86">
        <v>1</v>
      </c>
      <c r="E155" s="98">
        <f t="shared" si="45"/>
        <v>4.213483146067416</v>
      </c>
      <c r="F155" s="98">
        <f t="shared" si="46"/>
        <v>0.70674486803519054</v>
      </c>
      <c r="G155" s="17">
        <v>0</v>
      </c>
      <c r="H155" s="17">
        <f>'EWG-CCP-127 (1)'!M119</f>
        <v>28.08988764044944</v>
      </c>
      <c r="I155" s="17">
        <v>0</v>
      </c>
      <c r="J155" s="17">
        <v>0</v>
      </c>
      <c r="K155" s="17">
        <v>0</v>
      </c>
      <c r="L155" s="17">
        <v>0</v>
      </c>
      <c r="M155" s="17">
        <v>0</v>
      </c>
      <c r="N155" s="17">
        <v>0</v>
      </c>
      <c r="O155" s="17">
        <f>'EWG-CCP-127 (1)'!L119</f>
        <v>4.213483146067416</v>
      </c>
      <c r="P155" s="17">
        <v>0</v>
      </c>
      <c r="Q155" s="17">
        <f>'EWG-CCP-127 (1)'!K119</f>
        <v>67.696629213483149</v>
      </c>
      <c r="R155" s="17">
        <v>0</v>
      </c>
      <c r="S155" s="17">
        <v>0</v>
      </c>
      <c r="T155" s="17">
        <v>0</v>
      </c>
      <c r="U155" s="17">
        <v>0</v>
      </c>
      <c r="V155" s="17">
        <v>0</v>
      </c>
      <c r="W155" s="41">
        <v>0</v>
      </c>
      <c r="X155" s="41">
        <v>0</v>
      </c>
      <c r="Y155" s="17">
        <v>0</v>
      </c>
      <c r="Z155" s="17">
        <v>0</v>
      </c>
      <c r="AA155" s="17">
        <v>0</v>
      </c>
      <c r="AB155" s="17">
        <v>0</v>
      </c>
      <c r="AC155" s="17">
        <v>0</v>
      </c>
      <c r="AD155" s="17">
        <v>0</v>
      </c>
      <c r="AE155" s="17">
        <v>0</v>
      </c>
      <c r="AF155" s="41">
        <v>0</v>
      </c>
      <c r="AG155" s="88">
        <f>'EWG-CCP-127 (1)'!E119</f>
        <v>17</v>
      </c>
      <c r="AH155" s="91" t="s">
        <v>3</v>
      </c>
      <c r="AI155" s="87" t="s">
        <v>504</v>
      </c>
      <c r="AN155" s="17">
        <f t="shared" si="47"/>
        <v>100</v>
      </c>
      <c r="AO155" s="17">
        <f t="shared" si="48"/>
        <v>4.2134831460674163E-2</v>
      </c>
      <c r="AP155" s="17">
        <f t="shared" si="49"/>
        <v>0</v>
      </c>
      <c r="AQ155" s="17">
        <f t="shared" si="49"/>
        <v>0.2808988764044944</v>
      </c>
      <c r="AR155" s="17">
        <f t="shared" si="50"/>
        <v>0.6769662921348315</v>
      </c>
      <c r="AS155" s="17">
        <f t="shared" si="51"/>
        <v>0.17</v>
      </c>
      <c r="AU155" s="17">
        <f t="shared" si="52"/>
        <v>2.41</v>
      </c>
      <c r="AV155" s="17">
        <f t="shared" si="53"/>
        <v>0.15000000000000002</v>
      </c>
      <c r="AW155" s="17">
        <f t="shared" si="54"/>
        <v>0.65062500000000001</v>
      </c>
      <c r="AX155" s="17">
        <f t="shared" si="55"/>
        <v>1.1025</v>
      </c>
      <c r="AY155" s="17">
        <f t="shared" si="56"/>
        <v>0.15000000000000002</v>
      </c>
      <c r="AZ155" s="17">
        <f t="shared" si="57"/>
        <v>0.15000000000000002</v>
      </c>
      <c r="BA155" s="17">
        <f t="shared" si="58"/>
        <v>1.999999999999999E-2</v>
      </c>
      <c r="BC155" s="17">
        <f t="shared" si="59"/>
        <v>2.41</v>
      </c>
      <c r="BD155" s="17">
        <f t="shared" si="60"/>
        <v>0.15</v>
      </c>
      <c r="BE155" s="17">
        <f t="shared" si="61"/>
        <v>0.63539666795308947</v>
      </c>
      <c r="BF155" s="17">
        <f t="shared" si="62"/>
        <v>1.3065391350537701</v>
      </c>
      <c r="BG155" s="17">
        <f t="shared" si="63"/>
        <v>0.15</v>
      </c>
      <c r="BH155" s="17">
        <f t="shared" si="64"/>
        <v>0.15</v>
      </c>
      <c r="BI155" s="17">
        <f t="shared" si="65"/>
        <v>4.0000000000000072E-4</v>
      </c>
      <c r="BJ155" s="17">
        <f t="shared" si="66"/>
        <v>5.6108796990993345E-2</v>
      </c>
    </row>
    <row r="156" spans="1:62" x14ac:dyDescent="0.25">
      <c r="A156" s="84">
        <v>498</v>
      </c>
      <c r="B156" s="84">
        <v>552</v>
      </c>
      <c r="C156" s="17" t="str">
        <f>'EWG-CCP-127 (1)'!B281</f>
        <v>Li-R0.3</v>
      </c>
      <c r="D156" s="86">
        <v>1</v>
      </c>
      <c r="E156" s="98">
        <f t="shared" si="45"/>
        <v>23.076923076923077</v>
      </c>
      <c r="F156" s="98">
        <f t="shared" si="46"/>
        <v>0</v>
      </c>
      <c r="G156" s="17">
        <v>0</v>
      </c>
      <c r="H156" s="17">
        <f>'EWG-CCP-127 (1)'!J281</f>
        <v>76.92307692307692</v>
      </c>
      <c r="I156" s="17">
        <v>0</v>
      </c>
      <c r="J156" s="17">
        <v>0</v>
      </c>
      <c r="K156" s="17">
        <v>0</v>
      </c>
      <c r="L156" s="17">
        <f>'EWG-CCP-127 (1)'!M281</f>
        <v>0</v>
      </c>
      <c r="M156" s="17">
        <v>23.076923076923077</v>
      </c>
      <c r="N156" s="17">
        <v>0</v>
      </c>
      <c r="O156" s="17">
        <f>'EWG-CCP-127 (1)'!L281</f>
        <v>0</v>
      </c>
      <c r="P156" s="17">
        <v>0</v>
      </c>
      <c r="Q156" s="17">
        <v>0</v>
      </c>
      <c r="R156" s="17">
        <v>0</v>
      </c>
      <c r="S156" s="17">
        <v>0</v>
      </c>
      <c r="T156" s="17">
        <v>0</v>
      </c>
      <c r="U156" s="17">
        <v>0</v>
      </c>
      <c r="V156" s="17">
        <v>0</v>
      </c>
      <c r="W156" s="17">
        <v>0</v>
      </c>
      <c r="X156" s="17">
        <f>'EWG-CCP-127 (1)'!O281</f>
        <v>0</v>
      </c>
      <c r="Y156" s="17">
        <v>0</v>
      </c>
      <c r="Z156" s="17">
        <v>0</v>
      </c>
      <c r="AA156" s="17">
        <v>0</v>
      </c>
      <c r="AB156" s="17">
        <v>0</v>
      </c>
      <c r="AC156" s="17">
        <v>0</v>
      </c>
      <c r="AD156" s="17">
        <f>'EWG-CCP-127 (1)'!N281</f>
        <v>0</v>
      </c>
      <c r="AE156" s="17">
        <v>0</v>
      </c>
      <c r="AF156" s="17">
        <v>0</v>
      </c>
      <c r="AG156" s="88">
        <f>'EWG-CCP-127 (1)'!I281</f>
        <v>32</v>
      </c>
      <c r="AH156" s="92" t="s">
        <v>3</v>
      </c>
      <c r="AI156" s="87" t="s">
        <v>531</v>
      </c>
      <c r="AN156" s="17">
        <f t="shared" si="47"/>
        <v>100</v>
      </c>
      <c r="AO156" s="17">
        <f t="shared" si="48"/>
        <v>0.23076923076923075</v>
      </c>
      <c r="AP156" s="17">
        <f t="shared" si="49"/>
        <v>0</v>
      </c>
      <c r="AQ156" s="17">
        <f t="shared" si="49"/>
        <v>0.76923076923076916</v>
      </c>
      <c r="AR156" s="17">
        <f t="shared" si="50"/>
        <v>0</v>
      </c>
      <c r="AS156" s="17">
        <f t="shared" si="51"/>
        <v>0.32</v>
      </c>
      <c r="AU156" s="17">
        <f t="shared" si="52"/>
        <v>0</v>
      </c>
      <c r="AV156" s="17">
        <f t="shared" si="53"/>
        <v>0.3</v>
      </c>
      <c r="AW156" s="17">
        <f t="shared" si="54"/>
        <v>0.5</v>
      </c>
      <c r="AX156" s="17">
        <f t="shared" si="55"/>
        <v>0.5</v>
      </c>
      <c r="AY156" s="17">
        <f t="shared" si="56"/>
        <v>0.3</v>
      </c>
      <c r="AZ156" s="17">
        <f t="shared" si="57"/>
        <v>0.3</v>
      </c>
      <c r="BA156" s="17">
        <f t="shared" si="58"/>
        <v>2.0000000000000018E-2</v>
      </c>
      <c r="BC156" s="17">
        <f t="shared" si="59"/>
        <v>0</v>
      </c>
      <c r="BD156" s="17">
        <f t="shared" si="60"/>
        <v>0.3</v>
      </c>
      <c r="BE156" s="17">
        <f t="shared" si="61"/>
        <v>0.58982479610523098</v>
      </c>
      <c r="BF156" s="17">
        <f t="shared" si="62"/>
        <v>9.5973820789570216E-2</v>
      </c>
      <c r="BG156" s="17">
        <f t="shared" si="63"/>
        <v>0.3</v>
      </c>
      <c r="BH156" s="17">
        <f t="shared" si="64"/>
        <v>0.3</v>
      </c>
      <c r="BI156" s="17">
        <f t="shared" si="65"/>
        <v>4.0000000000000072E-4</v>
      </c>
      <c r="BJ156" s="17">
        <f t="shared" si="66"/>
        <v>7.5469103766527381E-3</v>
      </c>
    </row>
    <row r="157" spans="1:62" x14ac:dyDescent="0.25">
      <c r="A157" s="84">
        <v>505</v>
      </c>
      <c r="B157" s="84">
        <v>559</v>
      </c>
      <c r="C157" s="17" t="str">
        <f>'EWG-CCP-127 (1)'!B288</f>
        <v>Na-R0.2</v>
      </c>
      <c r="D157" s="86">
        <v>1</v>
      </c>
      <c r="E157" s="98">
        <f t="shared" si="45"/>
        <v>16.666666666666668</v>
      </c>
      <c r="F157" s="98">
        <f t="shared" si="46"/>
        <v>0</v>
      </c>
      <c r="G157" s="17">
        <v>0</v>
      </c>
      <c r="H157" s="17">
        <f>'EWG-CCP-127 (1)'!J288</f>
        <v>83.333333333333343</v>
      </c>
      <c r="I157" s="17">
        <v>0</v>
      </c>
      <c r="J157" s="17">
        <v>0</v>
      </c>
      <c r="K157" s="17">
        <v>0</v>
      </c>
      <c r="L157" s="17">
        <f>'EWG-CCP-127 (1)'!M288</f>
        <v>0</v>
      </c>
      <c r="M157" s="17">
        <v>0</v>
      </c>
      <c r="N157" s="17">
        <v>0</v>
      </c>
      <c r="O157" s="17">
        <f>'EWG-CCP-127 (1)'!L288</f>
        <v>16.666666666666668</v>
      </c>
      <c r="P157" s="17">
        <v>0</v>
      </c>
      <c r="Q157" s="17">
        <v>0</v>
      </c>
      <c r="R157" s="17">
        <v>0</v>
      </c>
      <c r="S157" s="17">
        <v>0</v>
      </c>
      <c r="T157" s="17">
        <v>0</v>
      </c>
      <c r="U157" s="17">
        <v>0</v>
      </c>
      <c r="V157" s="17">
        <v>0</v>
      </c>
      <c r="W157" s="17">
        <v>0</v>
      </c>
      <c r="X157" s="17">
        <f>'EWG-CCP-127 (1)'!O288</f>
        <v>0</v>
      </c>
      <c r="Y157" s="17">
        <v>0</v>
      </c>
      <c r="Z157" s="17">
        <v>0</v>
      </c>
      <c r="AA157" s="17">
        <v>0</v>
      </c>
      <c r="AB157" s="17">
        <v>0</v>
      </c>
      <c r="AC157" s="17">
        <v>0</v>
      </c>
      <c r="AD157" s="17">
        <f>'EWG-CCP-127 (1)'!N288</f>
        <v>0</v>
      </c>
      <c r="AE157" s="17">
        <v>0</v>
      </c>
      <c r="AF157" s="17">
        <v>0</v>
      </c>
      <c r="AG157" s="88">
        <f>'EWG-CCP-127 (1)'!I288</f>
        <v>22</v>
      </c>
      <c r="AH157" s="92" t="s">
        <v>3</v>
      </c>
      <c r="AI157" s="87" t="s">
        <v>531</v>
      </c>
      <c r="AN157" s="17">
        <f t="shared" si="47"/>
        <v>100.00000000000001</v>
      </c>
      <c r="AO157" s="17">
        <f t="shared" si="48"/>
        <v>0.16666666666666669</v>
      </c>
      <c r="AP157" s="17">
        <f t="shared" si="49"/>
        <v>0</v>
      </c>
      <c r="AQ157" s="17">
        <f t="shared" si="49"/>
        <v>0.83333333333333348</v>
      </c>
      <c r="AR157" s="17">
        <f t="shared" si="50"/>
        <v>0</v>
      </c>
      <c r="AS157" s="17">
        <f t="shared" si="51"/>
        <v>0.22</v>
      </c>
      <c r="AU157" s="17">
        <f t="shared" si="52"/>
        <v>0</v>
      </c>
      <c r="AV157" s="17">
        <f t="shared" si="53"/>
        <v>0.19999999999999998</v>
      </c>
      <c r="AW157" s="17">
        <f t="shared" si="54"/>
        <v>0.5</v>
      </c>
      <c r="AX157" s="17">
        <f t="shared" si="55"/>
        <v>0.5</v>
      </c>
      <c r="AY157" s="17">
        <f t="shared" si="56"/>
        <v>0.19999999999999998</v>
      </c>
      <c r="AZ157" s="17">
        <f t="shared" si="57"/>
        <v>0.19999999999999998</v>
      </c>
      <c r="BA157" s="17">
        <f t="shared" si="58"/>
        <v>2.0000000000000018E-2</v>
      </c>
      <c r="BC157" s="17">
        <f t="shared" si="59"/>
        <v>0</v>
      </c>
      <c r="BD157" s="17">
        <f t="shared" si="60"/>
        <v>0.19999999999999998</v>
      </c>
      <c r="BE157" s="17">
        <f t="shared" si="61"/>
        <v>0.58982479610523098</v>
      </c>
      <c r="BF157" s="17">
        <f t="shared" si="62"/>
        <v>9.5973820789570216E-2</v>
      </c>
      <c r="BG157" s="17">
        <f t="shared" si="63"/>
        <v>0.19999999999999998</v>
      </c>
      <c r="BH157" s="17">
        <f t="shared" si="64"/>
        <v>0.19999999999999998</v>
      </c>
      <c r="BI157" s="17">
        <f t="shared" si="65"/>
        <v>4.0000000000000072E-4</v>
      </c>
      <c r="BJ157" s="17">
        <f t="shared" si="66"/>
        <v>3.4921501452879818E-2</v>
      </c>
    </row>
    <row r="158" spans="1:62" x14ac:dyDescent="0.25">
      <c r="A158" s="84">
        <v>513</v>
      </c>
      <c r="B158" s="84">
        <v>567</v>
      </c>
      <c r="C158" s="17" t="str">
        <f>'EWG-CCP-127 (1)'!B296</f>
        <v>Rb-R0.2</v>
      </c>
      <c r="D158" s="86">
        <v>1</v>
      </c>
      <c r="E158" s="98">
        <f t="shared" si="45"/>
        <v>16.666666666666668</v>
      </c>
      <c r="F158" s="98">
        <f t="shared" si="46"/>
        <v>0</v>
      </c>
      <c r="G158" s="17">
        <v>0</v>
      </c>
      <c r="H158" s="17">
        <f>'EWG-CCP-127 (1)'!J296</f>
        <v>83.333333333333343</v>
      </c>
      <c r="I158" s="17">
        <v>0</v>
      </c>
      <c r="J158" s="17">
        <v>0</v>
      </c>
      <c r="K158" s="17">
        <v>0</v>
      </c>
      <c r="L158" s="17">
        <f>'EWG-CCP-127 (1)'!M296</f>
        <v>0</v>
      </c>
      <c r="M158" s="17">
        <v>0</v>
      </c>
      <c r="N158" s="17">
        <v>0</v>
      </c>
      <c r="O158" s="17">
        <f>'EWG-CCP-127 (1)'!L296</f>
        <v>0</v>
      </c>
      <c r="P158" s="17">
        <v>0</v>
      </c>
      <c r="Q158" s="17">
        <v>0</v>
      </c>
      <c r="R158" s="17">
        <v>0</v>
      </c>
      <c r="S158" s="17">
        <v>0</v>
      </c>
      <c r="T158" s="17">
        <v>0</v>
      </c>
      <c r="U158" s="17">
        <v>0</v>
      </c>
      <c r="V158" s="17">
        <v>0</v>
      </c>
      <c r="W158" s="17">
        <v>0</v>
      </c>
      <c r="X158" s="17">
        <f>'EWG-CCP-127 (1)'!O296</f>
        <v>0</v>
      </c>
      <c r="Y158" s="17">
        <v>0</v>
      </c>
      <c r="Z158" s="17">
        <v>0</v>
      </c>
      <c r="AA158" s="17">
        <v>0</v>
      </c>
      <c r="AB158" s="17">
        <v>0</v>
      </c>
      <c r="AC158" s="17">
        <v>0</v>
      </c>
      <c r="AD158" s="17">
        <f>'EWG-CCP-127 (1)'!N296</f>
        <v>16.666666666666668</v>
      </c>
      <c r="AE158" s="17">
        <v>0</v>
      </c>
      <c r="AF158" s="17">
        <v>0</v>
      </c>
      <c r="AG158" s="88">
        <f>'EWG-CCP-127 (1)'!I296</f>
        <v>22</v>
      </c>
      <c r="AH158" s="92" t="s">
        <v>3</v>
      </c>
      <c r="AI158" s="87" t="s">
        <v>531</v>
      </c>
      <c r="AN158" s="17">
        <f t="shared" si="47"/>
        <v>100.00000000000001</v>
      </c>
      <c r="AO158" s="17">
        <f t="shared" si="48"/>
        <v>0</v>
      </c>
      <c r="AP158" s="17">
        <f t="shared" si="49"/>
        <v>0</v>
      </c>
      <c r="AQ158" s="17">
        <f t="shared" si="49"/>
        <v>0.83333333333333348</v>
      </c>
      <c r="AR158" s="17">
        <f t="shared" si="50"/>
        <v>0</v>
      </c>
      <c r="AS158" s="17">
        <f t="shared" si="51"/>
        <v>0.22</v>
      </c>
      <c r="AU158" s="17">
        <f t="shared" si="52"/>
        <v>0</v>
      </c>
      <c r="AV158" s="17">
        <f t="shared" si="53"/>
        <v>0</v>
      </c>
      <c r="AW158" s="17">
        <f t="shared" si="54"/>
        <v>0.5</v>
      </c>
      <c r="AX158" s="17">
        <f t="shared" si="55"/>
        <v>0.5</v>
      </c>
      <c r="AY158" s="17">
        <f t="shared" si="56"/>
        <v>0</v>
      </c>
      <c r="AZ158" s="17">
        <f t="shared" si="57"/>
        <v>0</v>
      </c>
      <c r="BA158" s="17">
        <f t="shared" si="58"/>
        <v>0.22</v>
      </c>
      <c r="BC158" s="17">
        <f t="shared" si="59"/>
        <v>0</v>
      </c>
      <c r="BD158" s="17">
        <f t="shared" si="60"/>
        <v>0.19999999999999998</v>
      </c>
      <c r="BE158" s="17">
        <f t="shared" si="61"/>
        <v>0.58982479610523098</v>
      </c>
      <c r="BF158" s="17">
        <f t="shared" si="62"/>
        <v>9.5973820789570216E-2</v>
      </c>
      <c r="BG158" s="17">
        <f t="shared" si="63"/>
        <v>0.19999999999999998</v>
      </c>
      <c r="BH158" s="17">
        <f t="shared" si="64"/>
        <v>0.19999999999999998</v>
      </c>
      <c r="BI158" s="17">
        <f t="shared" si="65"/>
        <v>4.0000000000000072E-4</v>
      </c>
      <c r="BJ158" s="17">
        <f t="shared" si="66"/>
        <v>3.4921501452879818E-2</v>
      </c>
    </row>
    <row r="159" spans="1:62" x14ac:dyDescent="0.25">
      <c r="A159" s="84">
        <v>499</v>
      </c>
      <c r="B159" s="84">
        <v>553</v>
      </c>
      <c r="C159" s="17" t="str">
        <f>'EWG-CCP-127 (1)'!B282</f>
        <v>Li-R0.4</v>
      </c>
      <c r="D159" s="86">
        <v>1</v>
      </c>
      <c r="E159" s="98">
        <f t="shared" si="45"/>
        <v>28.571428571428577</v>
      </c>
      <c r="F159" s="98">
        <f t="shared" si="46"/>
        <v>0</v>
      </c>
      <c r="G159" s="17">
        <v>0</v>
      </c>
      <c r="H159" s="17">
        <f>'EWG-CCP-127 (1)'!J282</f>
        <v>71.428571428571431</v>
      </c>
      <c r="I159" s="17">
        <v>0</v>
      </c>
      <c r="J159" s="17">
        <v>0</v>
      </c>
      <c r="K159" s="17">
        <v>0</v>
      </c>
      <c r="L159" s="17">
        <f>'EWG-CCP-127 (1)'!M282</f>
        <v>0</v>
      </c>
      <c r="M159" s="17">
        <v>28.571428571428577</v>
      </c>
      <c r="N159" s="17">
        <v>0</v>
      </c>
      <c r="O159" s="17">
        <f>'EWG-CCP-127 (1)'!L282</f>
        <v>0</v>
      </c>
      <c r="P159" s="17">
        <v>0</v>
      </c>
      <c r="Q159" s="17">
        <v>0</v>
      </c>
      <c r="R159" s="17">
        <v>0</v>
      </c>
      <c r="S159" s="17">
        <v>0</v>
      </c>
      <c r="T159" s="17">
        <v>0</v>
      </c>
      <c r="U159" s="17">
        <v>0</v>
      </c>
      <c r="V159" s="17">
        <v>0</v>
      </c>
      <c r="W159" s="17">
        <v>0</v>
      </c>
      <c r="X159" s="17">
        <f>'EWG-CCP-127 (1)'!O282</f>
        <v>0</v>
      </c>
      <c r="Y159" s="17">
        <v>0</v>
      </c>
      <c r="Z159" s="17">
        <v>0</v>
      </c>
      <c r="AA159" s="17">
        <v>0</v>
      </c>
      <c r="AB159" s="17">
        <v>0</v>
      </c>
      <c r="AC159" s="17">
        <v>0</v>
      </c>
      <c r="AD159" s="17">
        <f>'EWG-CCP-127 (1)'!N282</f>
        <v>0</v>
      </c>
      <c r="AE159" s="17">
        <v>0</v>
      </c>
      <c r="AF159" s="17">
        <v>0</v>
      </c>
      <c r="AG159" s="88">
        <f>'EWG-CCP-127 (1)'!I282</f>
        <v>38</v>
      </c>
      <c r="AH159" s="92" t="s">
        <v>3</v>
      </c>
      <c r="AI159" s="87" t="s">
        <v>531</v>
      </c>
      <c r="AN159" s="17">
        <f t="shared" si="47"/>
        <v>100</v>
      </c>
      <c r="AO159" s="17">
        <f t="shared" si="48"/>
        <v>0.28571428571428575</v>
      </c>
      <c r="AP159" s="17">
        <f t="shared" si="49"/>
        <v>0</v>
      </c>
      <c r="AQ159" s="17">
        <f t="shared" si="49"/>
        <v>0.7142857142857143</v>
      </c>
      <c r="AR159" s="17">
        <f t="shared" si="50"/>
        <v>0</v>
      </c>
      <c r="AS159" s="17">
        <f t="shared" si="51"/>
        <v>0.38</v>
      </c>
      <c r="AU159" s="17">
        <f t="shared" si="52"/>
        <v>0</v>
      </c>
      <c r="AV159" s="17">
        <f t="shared" si="53"/>
        <v>0.4</v>
      </c>
      <c r="AW159" s="17">
        <f t="shared" si="54"/>
        <v>0.5</v>
      </c>
      <c r="AX159" s="17">
        <f t="shared" si="55"/>
        <v>0.5</v>
      </c>
      <c r="AY159" s="17">
        <f t="shared" si="56"/>
        <v>0.4</v>
      </c>
      <c r="AZ159" s="17">
        <f t="shared" si="57"/>
        <v>0.4</v>
      </c>
      <c r="BA159" s="17">
        <f t="shared" si="58"/>
        <v>2.0000000000000018E-2</v>
      </c>
      <c r="BC159" s="17">
        <f t="shared" si="59"/>
        <v>0</v>
      </c>
      <c r="BD159" s="17">
        <f t="shared" si="60"/>
        <v>0.40000000000000008</v>
      </c>
      <c r="BE159" s="17">
        <f t="shared" si="61"/>
        <v>0.58982479610523098</v>
      </c>
      <c r="BF159" s="17">
        <f t="shared" si="62"/>
        <v>9.5973820789570216E-2</v>
      </c>
      <c r="BG159" s="17">
        <f t="shared" si="63"/>
        <v>0.40000000000000008</v>
      </c>
      <c r="BH159" s="17">
        <f t="shared" si="64"/>
        <v>0.40000000000000008</v>
      </c>
      <c r="BI159" s="17">
        <f t="shared" si="65"/>
        <v>4.0000000000000295E-4</v>
      </c>
      <c r="BJ159" s="17">
        <f t="shared" si="66"/>
        <v>7.2215573091649284E-4</v>
      </c>
    </row>
    <row r="160" spans="1:62" x14ac:dyDescent="0.25">
      <c r="A160" s="84">
        <v>506</v>
      </c>
      <c r="B160" s="84">
        <v>560</v>
      </c>
      <c r="C160" s="17" t="str">
        <f>'EWG-CCP-127 (1)'!B289</f>
        <v>Na-R0.4</v>
      </c>
      <c r="D160" s="86">
        <v>1</v>
      </c>
      <c r="E160" s="98">
        <f t="shared" si="45"/>
        <v>28.571428571428577</v>
      </c>
      <c r="F160" s="98">
        <f t="shared" si="46"/>
        <v>0</v>
      </c>
      <c r="G160" s="17">
        <v>0</v>
      </c>
      <c r="H160" s="17">
        <f>'EWG-CCP-127 (1)'!J289</f>
        <v>71.428571428571431</v>
      </c>
      <c r="I160" s="17">
        <v>0</v>
      </c>
      <c r="J160" s="17">
        <v>0</v>
      </c>
      <c r="K160" s="17">
        <v>0</v>
      </c>
      <c r="L160" s="17">
        <f>'EWG-CCP-127 (1)'!M289</f>
        <v>0</v>
      </c>
      <c r="M160" s="17">
        <v>0</v>
      </c>
      <c r="N160" s="17">
        <v>0</v>
      </c>
      <c r="O160" s="17">
        <f>'EWG-CCP-127 (1)'!L289</f>
        <v>28.571428571428577</v>
      </c>
      <c r="P160" s="17">
        <v>0</v>
      </c>
      <c r="Q160" s="17">
        <v>0</v>
      </c>
      <c r="R160" s="17">
        <v>0</v>
      </c>
      <c r="S160" s="17">
        <v>0</v>
      </c>
      <c r="T160" s="17">
        <v>0</v>
      </c>
      <c r="U160" s="17">
        <v>0</v>
      </c>
      <c r="V160" s="17">
        <v>0</v>
      </c>
      <c r="W160" s="17">
        <v>0</v>
      </c>
      <c r="X160" s="17">
        <f>'EWG-CCP-127 (1)'!O289</f>
        <v>0</v>
      </c>
      <c r="Y160" s="17">
        <v>0</v>
      </c>
      <c r="Z160" s="17">
        <v>0</v>
      </c>
      <c r="AA160" s="17">
        <v>0</v>
      </c>
      <c r="AB160" s="17">
        <v>0</v>
      </c>
      <c r="AC160" s="17">
        <v>0</v>
      </c>
      <c r="AD160" s="17">
        <f>'EWG-CCP-127 (1)'!N289</f>
        <v>0</v>
      </c>
      <c r="AE160" s="17">
        <v>0</v>
      </c>
      <c r="AF160" s="17">
        <v>0</v>
      </c>
      <c r="AG160" s="88">
        <f>'EWG-CCP-127 (1)'!I289</f>
        <v>38</v>
      </c>
      <c r="AH160" s="92" t="s">
        <v>3</v>
      </c>
      <c r="AI160" s="87" t="s">
        <v>531</v>
      </c>
      <c r="AN160" s="17">
        <f t="shared" si="47"/>
        <v>100</v>
      </c>
      <c r="AO160" s="17">
        <f t="shared" si="48"/>
        <v>0.28571428571428575</v>
      </c>
      <c r="AP160" s="17">
        <f t="shared" si="49"/>
        <v>0</v>
      </c>
      <c r="AQ160" s="17">
        <f t="shared" si="49"/>
        <v>0.7142857142857143</v>
      </c>
      <c r="AR160" s="17">
        <f t="shared" si="50"/>
        <v>0</v>
      </c>
      <c r="AS160" s="17">
        <f t="shared" si="51"/>
        <v>0.38</v>
      </c>
      <c r="AU160" s="17">
        <f t="shared" si="52"/>
        <v>0</v>
      </c>
      <c r="AV160" s="17">
        <f t="shared" si="53"/>
        <v>0.4</v>
      </c>
      <c r="AW160" s="17">
        <f t="shared" si="54"/>
        <v>0.5</v>
      </c>
      <c r="AX160" s="17">
        <f t="shared" si="55"/>
        <v>0.5</v>
      </c>
      <c r="AY160" s="17">
        <f t="shared" si="56"/>
        <v>0.4</v>
      </c>
      <c r="AZ160" s="17">
        <f t="shared" si="57"/>
        <v>0.4</v>
      </c>
      <c r="BA160" s="17">
        <f t="shared" si="58"/>
        <v>2.0000000000000018E-2</v>
      </c>
      <c r="BC160" s="17">
        <f t="shared" si="59"/>
        <v>0</v>
      </c>
      <c r="BD160" s="17">
        <f t="shared" si="60"/>
        <v>0.40000000000000008</v>
      </c>
      <c r="BE160" s="17">
        <f t="shared" si="61"/>
        <v>0.58982479610523098</v>
      </c>
      <c r="BF160" s="17">
        <f t="shared" si="62"/>
        <v>9.5973820789570216E-2</v>
      </c>
      <c r="BG160" s="17">
        <f t="shared" si="63"/>
        <v>0.40000000000000008</v>
      </c>
      <c r="BH160" s="17">
        <f t="shared" si="64"/>
        <v>0.40000000000000008</v>
      </c>
      <c r="BI160" s="17">
        <f t="shared" si="65"/>
        <v>4.0000000000000295E-4</v>
      </c>
      <c r="BJ160" s="17">
        <f t="shared" si="66"/>
        <v>7.2215573091649284E-4</v>
      </c>
    </row>
    <row r="161" spans="1:62" x14ac:dyDescent="0.25">
      <c r="A161" s="84">
        <v>466</v>
      </c>
      <c r="B161" s="84">
        <v>313</v>
      </c>
      <c r="C161" s="17" t="s">
        <v>309</v>
      </c>
      <c r="D161" s="86">
        <v>1</v>
      </c>
      <c r="E161" s="98">
        <f t="shared" si="45"/>
        <v>25.3</v>
      </c>
      <c r="F161" s="98">
        <f t="shared" si="46"/>
        <v>0.68005354752342706</v>
      </c>
      <c r="G161" s="17">
        <v>0</v>
      </c>
      <c r="H161" s="17">
        <v>23.9</v>
      </c>
      <c r="I161" s="17">
        <v>0</v>
      </c>
      <c r="J161" s="17">
        <v>0</v>
      </c>
      <c r="K161" s="17">
        <v>0</v>
      </c>
      <c r="L161" s="17">
        <v>0</v>
      </c>
      <c r="M161" s="17">
        <v>0</v>
      </c>
      <c r="N161" s="17">
        <v>0</v>
      </c>
      <c r="O161" s="17">
        <v>25.3</v>
      </c>
      <c r="P161" s="17">
        <v>0</v>
      </c>
      <c r="Q161" s="17">
        <v>50.8</v>
      </c>
      <c r="R161" s="17">
        <v>0</v>
      </c>
      <c r="S161" s="17">
        <v>0</v>
      </c>
      <c r="T161" s="17">
        <v>0</v>
      </c>
      <c r="U161" s="17">
        <v>0</v>
      </c>
      <c r="V161" s="17">
        <v>0</v>
      </c>
      <c r="W161" s="41">
        <v>0</v>
      </c>
      <c r="X161" s="17">
        <v>0</v>
      </c>
      <c r="Y161" s="17">
        <v>0</v>
      </c>
      <c r="Z161" s="17">
        <v>0</v>
      </c>
      <c r="AA161" s="17">
        <v>0</v>
      </c>
      <c r="AB161" s="17">
        <v>0</v>
      </c>
      <c r="AC161" s="17">
        <v>0</v>
      </c>
      <c r="AD161" s="17">
        <v>0</v>
      </c>
      <c r="AE161" s="17">
        <v>0</v>
      </c>
      <c r="AF161" s="41">
        <v>0</v>
      </c>
      <c r="AG161" s="88">
        <v>61</v>
      </c>
      <c r="AH161" s="17" t="s">
        <v>3</v>
      </c>
      <c r="AI161" s="87" t="s">
        <v>506</v>
      </c>
      <c r="AN161" s="17">
        <f t="shared" si="47"/>
        <v>100</v>
      </c>
      <c r="AO161" s="17">
        <f t="shared" si="48"/>
        <v>0.253</v>
      </c>
      <c r="AP161" s="17">
        <f t="shared" si="49"/>
        <v>0</v>
      </c>
      <c r="AQ161" s="17">
        <f t="shared" si="49"/>
        <v>0.23899999999999999</v>
      </c>
      <c r="AR161" s="17">
        <f t="shared" si="50"/>
        <v>0.50800000000000001</v>
      </c>
      <c r="AS161" s="17">
        <f t="shared" si="51"/>
        <v>0.61</v>
      </c>
      <c r="AU161" s="17">
        <f t="shared" si="52"/>
        <v>2.1255230125523012</v>
      </c>
      <c r="AV161" s="17">
        <f t="shared" si="53"/>
        <v>1.0585774058577406</v>
      </c>
      <c r="AW161" s="17">
        <f t="shared" si="54"/>
        <v>0.63284518828451886</v>
      </c>
      <c r="AX161" s="17">
        <f t="shared" si="55"/>
        <v>1.0313807531380754</v>
      </c>
      <c r="AY161" s="17">
        <f t="shared" si="56"/>
        <v>0.62728265451325538</v>
      </c>
      <c r="AZ161" s="17">
        <f t="shared" si="57"/>
        <v>0.62728265451325538</v>
      </c>
      <c r="BA161" s="17">
        <f t="shared" si="58"/>
        <v>1.7282654513255391E-2</v>
      </c>
      <c r="BC161" s="17">
        <f t="shared" si="59"/>
        <v>2.1255230125523012</v>
      </c>
      <c r="BD161" s="17">
        <f t="shared" si="60"/>
        <v>1.0585774058577406</v>
      </c>
      <c r="BE161" s="17">
        <f t="shared" si="61"/>
        <v>0.6300173530918316</v>
      </c>
      <c r="BF161" s="17">
        <f t="shared" si="62"/>
        <v>1.1636437102776054</v>
      </c>
      <c r="BG161" s="17">
        <f t="shared" si="63"/>
        <v>0.6300173530918316</v>
      </c>
      <c r="BH161" s="17">
        <f t="shared" si="64"/>
        <v>0.6300173530918316</v>
      </c>
      <c r="BI161" s="17">
        <f t="shared" si="65"/>
        <v>4.0069442480306067E-4</v>
      </c>
      <c r="BJ161" s="17">
        <f t="shared" si="66"/>
        <v>4.1260596255594209E-2</v>
      </c>
    </row>
    <row r="162" spans="1:62" x14ac:dyDescent="0.25">
      <c r="A162" s="84">
        <v>17</v>
      </c>
      <c r="B162" s="84">
        <v>411</v>
      </c>
      <c r="C162" s="41" t="s">
        <v>5</v>
      </c>
      <c r="D162" s="86">
        <v>1</v>
      </c>
      <c r="E162" s="98">
        <f t="shared" si="45"/>
        <v>17</v>
      </c>
      <c r="F162" s="98">
        <f t="shared" si="46"/>
        <v>0</v>
      </c>
      <c r="G162" s="41">
        <v>0</v>
      </c>
      <c r="H162" s="41">
        <v>83</v>
      </c>
      <c r="I162" s="41">
        <v>0</v>
      </c>
      <c r="J162" s="17">
        <v>0</v>
      </c>
      <c r="K162" s="41">
        <v>0</v>
      </c>
      <c r="L162" s="41">
        <v>0</v>
      </c>
      <c r="M162" s="41">
        <v>0</v>
      </c>
      <c r="N162" s="41">
        <v>0</v>
      </c>
      <c r="O162" s="41">
        <v>17</v>
      </c>
      <c r="P162" s="41">
        <v>0</v>
      </c>
      <c r="Q162" s="17">
        <v>0</v>
      </c>
      <c r="R162" s="17">
        <v>0</v>
      </c>
      <c r="S162" s="17">
        <v>0</v>
      </c>
      <c r="T162" s="17">
        <v>0</v>
      </c>
      <c r="U162" s="41">
        <v>0</v>
      </c>
      <c r="V162" s="41">
        <v>0</v>
      </c>
      <c r="W162" s="41">
        <v>0</v>
      </c>
      <c r="X162" s="41">
        <v>0</v>
      </c>
      <c r="Y162" s="41">
        <v>0</v>
      </c>
      <c r="Z162" s="41">
        <v>0</v>
      </c>
      <c r="AA162" s="17">
        <v>0</v>
      </c>
      <c r="AB162" s="41">
        <v>0</v>
      </c>
      <c r="AC162" s="17">
        <v>0</v>
      </c>
      <c r="AD162" s="17">
        <v>0</v>
      </c>
      <c r="AE162" s="41">
        <v>0</v>
      </c>
      <c r="AF162" s="41">
        <v>0</v>
      </c>
      <c r="AG162" s="90">
        <v>22.5</v>
      </c>
      <c r="AH162" s="91" t="s">
        <v>3</v>
      </c>
      <c r="AI162" s="87" t="s">
        <v>504</v>
      </c>
      <c r="AN162" s="17">
        <f t="shared" si="47"/>
        <v>100</v>
      </c>
      <c r="AO162" s="17">
        <f t="shared" si="48"/>
        <v>0.17</v>
      </c>
      <c r="AP162" s="17">
        <f t="shared" si="49"/>
        <v>0</v>
      </c>
      <c r="AQ162" s="17">
        <f t="shared" si="49"/>
        <v>0.83</v>
      </c>
      <c r="AR162" s="17">
        <f t="shared" si="50"/>
        <v>0</v>
      </c>
      <c r="AS162" s="17">
        <f t="shared" si="51"/>
        <v>0.22500000000000001</v>
      </c>
      <c r="AU162" s="17">
        <f t="shared" si="52"/>
        <v>0</v>
      </c>
      <c r="AV162" s="17">
        <f t="shared" si="53"/>
        <v>0.20481927710843376</v>
      </c>
      <c r="AW162" s="17">
        <f t="shared" si="54"/>
        <v>0.5</v>
      </c>
      <c r="AX162" s="17">
        <f t="shared" si="55"/>
        <v>0.5</v>
      </c>
      <c r="AY162" s="17">
        <f t="shared" si="56"/>
        <v>0.20481927710843376</v>
      </c>
      <c r="AZ162" s="17">
        <f t="shared" si="57"/>
        <v>0.20481927710843376</v>
      </c>
      <c r="BA162" s="17">
        <f t="shared" si="58"/>
        <v>2.018072289156625E-2</v>
      </c>
      <c r="BC162" s="17">
        <f t="shared" si="59"/>
        <v>0</v>
      </c>
      <c r="BD162" s="17">
        <f t="shared" si="60"/>
        <v>0.20481927710843373</v>
      </c>
      <c r="BE162" s="17">
        <f t="shared" si="61"/>
        <v>0.58982479610523098</v>
      </c>
      <c r="BF162" s="17">
        <f t="shared" si="62"/>
        <v>9.5973820789570216E-2</v>
      </c>
      <c r="BG162" s="17">
        <f t="shared" si="63"/>
        <v>0.20481927710843373</v>
      </c>
      <c r="BH162" s="17">
        <f t="shared" si="64"/>
        <v>0.20481927710843373</v>
      </c>
      <c r="BI162" s="17">
        <f t="shared" si="65"/>
        <v>4.0726157642618718E-4</v>
      </c>
      <c r="BJ162" s="17">
        <f t="shared" si="66"/>
        <v>3.3077771899068457E-2</v>
      </c>
    </row>
    <row r="163" spans="1:62" x14ac:dyDescent="0.25">
      <c r="A163" s="84">
        <v>131</v>
      </c>
      <c r="B163" s="84">
        <v>75</v>
      </c>
      <c r="C163" s="17" t="s">
        <v>157</v>
      </c>
      <c r="D163" s="86">
        <v>1</v>
      </c>
      <c r="E163" s="98">
        <f t="shared" si="45"/>
        <v>26.5</v>
      </c>
      <c r="F163" s="98">
        <f t="shared" si="46"/>
        <v>0.70204081632653059</v>
      </c>
      <c r="G163" s="17">
        <v>0</v>
      </c>
      <c r="H163" s="17">
        <v>21.9</v>
      </c>
      <c r="I163" s="17">
        <v>11</v>
      </c>
      <c r="J163" s="17">
        <v>0</v>
      </c>
      <c r="K163" s="17">
        <v>0</v>
      </c>
      <c r="L163" s="17">
        <v>0</v>
      </c>
      <c r="M163" s="17">
        <v>0</v>
      </c>
      <c r="N163" s="17">
        <v>0</v>
      </c>
      <c r="O163" s="17">
        <v>15.5</v>
      </c>
      <c r="P163" s="17">
        <v>0</v>
      </c>
      <c r="Q163" s="17">
        <v>51.6</v>
      </c>
      <c r="R163" s="17">
        <v>0</v>
      </c>
      <c r="S163" s="17">
        <v>0</v>
      </c>
      <c r="T163" s="17">
        <v>0</v>
      </c>
      <c r="U163" s="17">
        <v>0</v>
      </c>
      <c r="V163" s="17">
        <v>0</v>
      </c>
      <c r="W163" s="41">
        <v>0</v>
      </c>
      <c r="X163" s="41">
        <v>0</v>
      </c>
      <c r="Y163" s="17">
        <v>0</v>
      </c>
      <c r="Z163" s="17">
        <v>0</v>
      </c>
      <c r="AA163" s="17">
        <v>0</v>
      </c>
      <c r="AB163" s="41">
        <v>0</v>
      </c>
      <c r="AC163" s="17">
        <v>0</v>
      </c>
      <c r="AD163" s="17">
        <v>0</v>
      </c>
      <c r="AE163" s="41">
        <v>0</v>
      </c>
      <c r="AF163" s="41">
        <v>0</v>
      </c>
      <c r="AG163" s="88">
        <v>65.5</v>
      </c>
      <c r="AH163" s="41" t="s">
        <v>3</v>
      </c>
      <c r="AI163" s="87" t="s">
        <v>557</v>
      </c>
      <c r="AN163" s="17">
        <f t="shared" si="47"/>
        <v>100</v>
      </c>
      <c r="AO163" s="17">
        <f t="shared" si="48"/>
        <v>0.155</v>
      </c>
      <c r="AP163" s="17">
        <f t="shared" si="49"/>
        <v>0</v>
      </c>
      <c r="AQ163" s="17">
        <f t="shared" si="49"/>
        <v>0.21899999999999997</v>
      </c>
      <c r="AR163" s="17">
        <f t="shared" si="50"/>
        <v>0.51600000000000001</v>
      </c>
      <c r="AS163" s="17">
        <f t="shared" si="51"/>
        <v>0.65500000000000003</v>
      </c>
      <c r="AU163" s="17">
        <f t="shared" si="52"/>
        <v>2.3561643835616444</v>
      </c>
      <c r="AV163" s="17">
        <f t="shared" si="53"/>
        <v>0.7077625570776257</v>
      </c>
      <c r="AW163" s="17">
        <f t="shared" si="54"/>
        <v>0.64726027397260277</v>
      </c>
      <c r="AX163" s="17">
        <f t="shared" si="55"/>
        <v>1.0890410958904111</v>
      </c>
      <c r="AY163" s="17">
        <f t="shared" si="56"/>
        <v>0.64726027397260277</v>
      </c>
      <c r="AZ163" s="17">
        <f t="shared" si="57"/>
        <v>0.64726027397260277</v>
      </c>
      <c r="BA163" s="17">
        <f t="shared" si="58"/>
        <v>7.7397260273972535E-3</v>
      </c>
      <c r="BC163" s="17">
        <f t="shared" si="59"/>
        <v>2.3561643835616439</v>
      </c>
      <c r="BD163" s="17">
        <f t="shared" si="60"/>
        <v>0.95890410958904115</v>
      </c>
      <c r="BE163" s="17">
        <f t="shared" si="61"/>
        <v>0.63437866388123088</v>
      </c>
      <c r="BF163" s="17">
        <f t="shared" si="62"/>
        <v>1.2794970064511535</v>
      </c>
      <c r="BG163" s="17">
        <f t="shared" si="63"/>
        <v>0.63437866388123088</v>
      </c>
      <c r="BH163" s="17">
        <f t="shared" si="64"/>
        <v>0.63437866388123088</v>
      </c>
      <c r="BI163" s="17">
        <f t="shared" si="65"/>
        <v>4.2523950332325314E-4</v>
      </c>
      <c r="BJ163" s="17">
        <f t="shared" si="66"/>
        <v>6.1567030271292046E-2</v>
      </c>
    </row>
    <row r="164" spans="1:62" ht="18.75" x14ac:dyDescent="0.25">
      <c r="A164" s="84">
        <v>11</v>
      </c>
      <c r="B164" s="84">
        <v>8</v>
      </c>
      <c r="C164" s="41" t="s">
        <v>35</v>
      </c>
      <c r="D164" s="86">
        <v>1</v>
      </c>
      <c r="E164" s="98">
        <f t="shared" si="45"/>
        <v>47.400000000000006</v>
      </c>
      <c r="F164" s="98">
        <f t="shared" si="46"/>
        <v>0.73954372623574149</v>
      </c>
      <c r="G164" s="41">
        <v>0</v>
      </c>
      <c r="H164" s="41">
        <v>9.6999999999999993</v>
      </c>
      <c r="I164" s="41">
        <v>23.3</v>
      </c>
      <c r="J164" s="17">
        <v>0</v>
      </c>
      <c r="K164" s="41">
        <v>0</v>
      </c>
      <c r="L164" s="41">
        <v>0</v>
      </c>
      <c r="M164" s="41">
        <v>0</v>
      </c>
      <c r="N164" s="41">
        <v>0</v>
      </c>
      <c r="O164" s="41">
        <v>24.1</v>
      </c>
      <c r="P164" s="41">
        <v>4</v>
      </c>
      <c r="Q164" s="41">
        <v>38.9</v>
      </c>
      <c r="R164" s="17">
        <v>0</v>
      </c>
      <c r="S164" s="17">
        <v>0</v>
      </c>
      <c r="T164" s="17">
        <v>0</v>
      </c>
      <c r="U164" s="41">
        <v>0</v>
      </c>
      <c r="V164" s="41">
        <v>0</v>
      </c>
      <c r="W164" s="41">
        <v>0</v>
      </c>
      <c r="X164" s="41">
        <v>0</v>
      </c>
      <c r="Y164" s="41">
        <v>0</v>
      </c>
      <c r="Z164" s="41">
        <v>0</v>
      </c>
      <c r="AA164" s="17">
        <v>0</v>
      </c>
      <c r="AB164" s="41">
        <v>0</v>
      </c>
      <c r="AC164" s="17">
        <v>0</v>
      </c>
      <c r="AD164" s="17">
        <v>0</v>
      </c>
      <c r="AE164" s="41">
        <v>0</v>
      </c>
      <c r="AF164" s="41">
        <v>0</v>
      </c>
      <c r="AG164" s="90">
        <v>42.4</v>
      </c>
      <c r="AH164" s="91" t="s">
        <v>3</v>
      </c>
      <c r="AI164" s="87" t="s">
        <v>504</v>
      </c>
      <c r="AN164" s="17">
        <f t="shared" si="47"/>
        <v>100</v>
      </c>
      <c r="AO164" s="17">
        <f t="shared" si="48"/>
        <v>0.24100000000000002</v>
      </c>
      <c r="AP164" s="17">
        <f t="shared" si="49"/>
        <v>0</v>
      </c>
      <c r="AQ164" s="17">
        <f t="shared" si="49"/>
        <v>9.6999999999999989E-2</v>
      </c>
      <c r="AR164" s="17">
        <f t="shared" si="50"/>
        <v>0.38900000000000001</v>
      </c>
      <c r="AS164" s="17">
        <f t="shared" si="51"/>
        <v>0.42399999999999999</v>
      </c>
      <c r="AU164" s="17">
        <f t="shared" si="52"/>
        <v>4.0103092783505163</v>
      </c>
      <c r="AV164" s="17">
        <f t="shared" si="53"/>
        <v>2.4845360824742273</v>
      </c>
      <c r="AW164" s="17">
        <f t="shared" si="54"/>
        <v>0.75064432989690721</v>
      </c>
      <c r="AX164" s="17">
        <f t="shared" si="55"/>
        <v>1.5025773195876291</v>
      </c>
      <c r="AY164" s="17">
        <f t="shared" si="56"/>
        <v>0.58712489611147456</v>
      </c>
      <c r="AZ164" s="17">
        <f t="shared" si="57"/>
        <v>0.58712489611147456</v>
      </c>
      <c r="BA164" s="17">
        <f t="shared" si="58"/>
        <v>0.16312489611147457</v>
      </c>
      <c r="BC164" s="17">
        <f t="shared" si="59"/>
        <v>4.0103092783505154</v>
      </c>
      <c r="BD164" s="17">
        <f t="shared" si="60"/>
        <v>3.6855670103092786</v>
      </c>
      <c r="BE164" s="17">
        <f t="shared" si="61"/>
        <v>0.66565770087837106</v>
      </c>
      <c r="BF164" s="17">
        <f t="shared" si="62"/>
        <v>2.1103893028821132</v>
      </c>
      <c r="BG164" s="17">
        <f t="shared" si="63"/>
        <v>0.40335323702007381</v>
      </c>
      <c r="BH164" s="17">
        <f t="shared" si="64"/>
        <v>0.40335323702007381</v>
      </c>
      <c r="BI164" s="17">
        <f t="shared" si="65"/>
        <v>4.2628882154925021E-4</v>
      </c>
      <c r="BJ164" s="17">
        <f t="shared" si="66"/>
        <v>2.9333565737657904E-4</v>
      </c>
    </row>
    <row r="165" spans="1:62" x14ac:dyDescent="0.25">
      <c r="A165" s="84">
        <v>29</v>
      </c>
      <c r="B165" s="84">
        <v>18</v>
      </c>
      <c r="C165" s="41" t="s">
        <v>24</v>
      </c>
      <c r="D165" s="86">
        <v>1</v>
      </c>
      <c r="E165" s="98">
        <f t="shared" si="45"/>
        <v>47.400000000000006</v>
      </c>
      <c r="F165" s="98">
        <f t="shared" si="46"/>
        <v>0.73954372623574149</v>
      </c>
      <c r="G165" s="41">
        <v>0</v>
      </c>
      <c r="H165" s="41">
        <v>9.6999999999999993</v>
      </c>
      <c r="I165" s="41">
        <v>23.3</v>
      </c>
      <c r="J165" s="17">
        <v>0</v>
      </c>
      <c r="K165" s="41">
        <v>0</v>
      </c>
      <c r="L165" s="41">
        <v>0</v>
      </c>
      <c r="M165" s="41">
        <v>0</v>
      </c>
      <c r="N165" s="41">
        <v>0</v>
      </c>
      <c r="O165" s="41">
        <v>24.1</v>
      </c>
      <c r="P165" s="41">
        <v>4</v>
      </c>
      <c r="Q165" s="41">
        <v>38.9</v>
      </c>
      <c r="R165" s="17">
        <v>0</v>
      </c>
      <c r="S165" s="17">
        <v>0</v>
      </c>
      <c r="T165" s="17">
        <v>0</v>
      </c>
      <c r="U165" s="41">
        <v>0</v>
      </c>
      <c r="V165" s="41">
        <v>0</v>
      </c>
      <c r="W165" s="41">
        <v>0</v>
      </c>
      <c r="X165" s="41">
        <v>0</v>
      </c>
      <c r="Y165" s="41">
        <v>0</v>
      </c>
      <c r="Z165" s="41">
        <v>0</v>
      </c>
      <c r="AA165" s="17">
        <v>0</v>
      </c>
      <c r="AB165" s="41">
        <v>0</v>
      </c>
      <c r="AC165" s="17">
        <v>0</v>
      </c>
      <c r="AD165" s="17">
        <v>0</v>
      </c>
      <c r="AE165" s="41">
        <v>0</v>
      </c>
      <c r="AF165" s="41">
        <v>0</v>
      </c>
      <c r="AG165" s="90">
        <v>42.4</v>
      </c>
      <c r="AH165" s="91" t="s">
        <v>3</v>
      </c>
      <c r="AI165" s="87" t="s">
        <v>504</v>
      </c>
      <c r="AN165" s="17">
        <f t="shared" si="47"/>
        <v>100</v>
      </c>
      <c r="AO165" s="17">
        <f t="shared" si="48"/>
        <v>0.24100000000000002</v>
      </c>
      <c r="AP165" s="17">
        <f t="shared" si="49"/>
        <v>0</v>
      </c>
      <c r="AQ165" s="17">
        <f t="shared" si="49"/>
        <v>9.6999999999999989E-2</v>
      </c>
      <c r="AR165" s="17">
        <f t="shared" si="50"/>
        <v>0.38900000000000001</v>
      </c>
      <c r="AS165" s="17">
        <f t="shared" si="51"/>
        <v>0.42399999999999999</v>
      </c>
      <c r="AU165" s="17">
        <f t="shared" si="52"/>
        <v>4.0103092783505163</v>
      </c>
      <c r="AV165" s="17">
        <f t="shared" si="53"/>
        <v>2.4845360824742273</v>
      </c>
      <c r="AW165" s="17">
        <f t="shared" si="54"/>
        <v>0.75064432989690721</v>
      </c>
      <c r="AX165" s="17">
        <f t="shared" si="55"/>
        <v>1.5025773195876291</v>
      </c>
      <c r="AY165" s="17">
        <f t="shared" si="56"/>
        <v>0.58712489611147456</v>
      </c>
      <c r="AZ165" s="17">
        <f t="shared" si="57"/>
        <v>0.58712489611147456</v>
      </c>
      <c r="BA165" s="17">
        <f t="shared" si="58"/>
        <v>0.16312489611147457</v>
      </c>
      <c r="BC165" s="17">
        <f t="shared" si="59"/>
        <v>4.0103092783505154</v>
      </c>
      <c r="BD165" s="17">
        <f t="shared" si="60"/>
        <v>3.6855670103092786</v>
      </c>
      <c r="BE165" s="17">
        <f t="shared" si="61"/>
        <v>0.66565770087837106</v>
      </c>
      <c r="BF165" s="17">
        <f t="shared" si="62"/>
        <v>2.1103893028821132</v>
      </c>
      <c r="BG165" s="17">
        <f t="shared" si="63"/>
        <v>0.40335323702007381</v>
      </c>
      <c r="BH165" s="17">
        <f t="shared" si="64"/>
        <v>0.40335323702007381</v>
      </c>
      <c r="BI165" s="17">
        <f t="shared" si="65"/>
        <v>4.2628882154925021E-4</v>
      </c>
      <c r="BJ165" s="17">
        <f t="shared" si="66"/>
        <v>2.9333565737657904E-4</v>
      </c>
    </row>
    <row r="166" spans="1:62" x14ac:dyDescent="0.25">
      <c r="A166" s="84">
        <v>640</v>
      </c>
      <c r="B166" s="84">
        <v>650</v>
      </c>
      <c r="D166" s="86">
        <v>1</v>
      </c>
      <c r="E166" s="98">
        <f t="shared" si="45"/>
        <v>4.8157300000000003</v>
      </c>
      <c r="F166" s="98">
        <f t="shared" si="46"/>
        <v>0</v>
      </c>
      <c r="G166" s="17">
        <v>0</v>
      </c>
      <c r="H166" s="17">
        <f>'EWG-CCP-127 (1)'!C364</f>
        <v>95.184269999999998</v>
      </c>
      <c r="I166" s="17">
        <v>0</v>
      </c>
      <c r="J166" s="17">
        <v>0</v>
      </c>
      <c r="K166" s="17">
        <v>0</v>
      </c>
      <c r="L166" s="17">
        <v>0</v>
      </c>
      <c r="M166" s="17">
        <v>0</v>
      </c>
      <c r="N166" s="17">
        <v>0</v>
      </c>
      <c r="O166" s="17">
        <f>'EWG-CCP-127 (1)'!D364</f>
        <v>4.8157300000000003</v>
      </c>
      <c r="P166" s="17">
        <v>0</v>
      </c>
      <c r="Q166" s="17">
        <v>0</v>
      </c>
      <c r="R166" s="17">
        <v>0</v>
      </c>
      <c r="S166" s="17">
        <v>0</v>
      </c>
      <c r="T166" s="17">
        <v>0</v>
      </c>
      <c r="U166" s="17">
        <v>0</v>
      </c>
      <c r="V166" s="17">
        <v>0</v>
      </c>
      <c r="W166" s="17">
        <v>0</v>
      </c>
      <c r="X166" s="17">
        <v>0</v>
      </c>
      <c r="Y166" s="17">
        <v>0</v>
      </c>
      <c r="Z166" s="17">
        <v>0</v>
      </c>
      <c r="AA166" s="17">
        <v>0</v>
      </c>
      <c r="AB166" s="17">
        <v>0</v>
      </c>
      <c r="AC166" s="17">
        <v>0</v>
      </c>
      <c r="AD166" s="17">
        <v>0</v>
      </c>
      <c r="AE166" s="17">
        <v>0</v>
      </c>
      <c r="AF166" s="17">
        <v>0</v>
      </c>
      <c r="AG166" s="88">
        <f>'EWG-CCP-127 (1)'!F364</f>
        <v>7.1609999999999996</v>
      </c>
      <c r="AH166" s="17" t="s">
        <v>3</v>
      </c>
      <c r="AI166" s="87" t="s">
        <v>506</v>
      </c>
      <c r="AN166" s="17">
        <f t="shared" si="47"/>
        <v>100</v>
      </c>
      <c r="AO166" s="17">
        <f t="shared" si="48"/>
        <v>4.81573E-2</v>
      </c>
      <c r="AP166" s="17">
        <f t="shared" si="49"/>
        <v>0</v>
      </c>
      <c r="AQ166" s="17">
        <f t="shared" si="49"/>
        <v>0.95184269999999993</v>
      </c>
      <c r="AR166" s="17">
        <f t="shared" si="50"/>
        <v>0</v>
      </c>
      <c r="AS166" s="17">
        <f t="shared" si="51"/>
        <v>7.1609999999999993E-2</v>
      </c>
      <c r="AU166" s="17">
        <f t="shared" si="52"/>
        <v>0</v>
      </c>
      <c r="AV166" s="17">
        <f t="shared" si="53"/>
        <v>5.0593758821704471E-2</v>
      </c>
      <c r="AW166" s="17">
        <f t="shared" si="54"/>
        <v>0.5</v>
      </c>
      <c r="AX166" s="17">
        <f t="shared" si="55"/>
        <v>0.5</v>
      </c>
      <c r="AY166" s="17">
        <f t="shared" si="56"/>
        <v>5.0593758821704471E-2</v>
      </c>
      <c r="AZ166" s="17">
        <f t="shared" si="57"/>
        <v>5.0593758821704471E-2</v>
      </c>
      <c r="BA166" s="17">
        <f t="shared" si="58"/>
        <v>2.1016241178295522E-2</v>
      </c>
      <c r="BC166" s="17">
        <f t="shared" si="59"/>
        <v>0</v>
      </c>
      <c r="BD166" s="17">
        <f t="shared" si="60"/>
        <v>5.0593758821704471E-2</v>
      </c>
      <c r="BE166" s="17">
        <f t="shared" si="61"/>
        <v>0.58982479610523098</v>
      </c>
      <c r="BF166" s="17">
        <f t="shared" si="62"/>
        <v>9.5973820789570216E-2</v>
      </c>
      <c r="BG166" s="17">
        <f t="shared" si="63"/>
        <v>5.0593758821704471E-2</v>
      </c>
      <c r="BH166" s="17">
        <f t="shared" si="64"/>
        <v>5.0593758821704471E-2</v>
      </c>
      <c r="BI166" s="17">
        <f t="shared" si="65"/>
        <v>4.4168239326428435E-4</v>
      </c>
      <c r="BJ166" s="17">
        <f t="shared" si="66"/>
        <v>0.11240124925089318</v>
      </c>
    </row>
    <row r="167" spans="1:62" x14ac:dyDescent="0.25">
      <c r="A167" s="84">
        <v>99</v>
      </c>
      <c r="B167" s="84">
        <v>64</v>
      </c>
      <c r="C167" s="17" t="s">
        <v>120</v>
      </c>
      <c r="D167" s="86">
        <v>1</v>
      </c>
      <c r="E167" s="98">
        <f t="shared" si="45"/>
        <v>20</v>
      </c>
      <c r="F167" s="98">
        <f t="shared" si="46"/>
        <v>0.70833333333333337</v>
      </c>
      <c r="G167" s="17">
        <v>8</v>
      </c>
      <c r="H167" s="17">
        <v>21</v>
      </c>
      <c r="I167" s="17">
        <v>20</v>
      </c>
      <c r="J167" s="17">
        <v>0</v>
      </c>
      <c r="K167" s="41">
        <v>0</v>
      </c>
      <c r="L167" s="17">
        <v>0</v>
      </c>
      <c r="M167" s="17">
        <v>0</v>
      </c>
      <c r="N167" s="17">
        <v>0</v>
      </c>
      <c r="O167" s="17">
        <v>0</v>
      </c>
      <c r="P167" s="17">
        <v>0</v>
      </c>
      <c r="Q167" s="17">
        <v>51</v>
      </c>
      <c r="R167" s="17">
        <v>0</v>
      </c>
      <c r="S167" s="17">
        <v>0</v>
      </c>
      <c r="T167" s="17">
        <v>0</v>
      </c>
      <c r="U167" s="17">
        <v>0</v>
      </c>
      <c r="V167" s="41">
        <v>0</v>
      </c>
      <c r="W167" s="41">
        <v>0</v>
      </c>
      <c r="X167" s="41">
        <v>0</v>
      </c>
      <c r="Y167" s="17">
        <v>0</v>
      </c>
      <c r="Z167" s="17">
        <v>0</v>
      </c>
      <c r="AA167" s="17">
        <v>0</v>
      </c>
      <c r="AB167" s="41">
        <v>0</v>
      </c>
      <c r="AC167" s="17">
        <v>0</v>
      </c>
      <c r="AD167" s="17">
        <v>0</v>
      </c>
      <c r="AE167" s="41">
        <v>0</v>
      </c>
      <c r="AF167" s="41">
        <v>0</v>
      </c>
      <c r="AG167" s="88">
        <v>21</v>
      </c>
      <c r="AH167" s="91" t="s">
        <v>3</v>
      </c>
      <c r="AI167" s="87" t="s">
        <v>504</v>
      </c>
      <c r="AN167" s="17">
        <f t="shared" si="47"/>
        <v>100</v>
      </c>
      <c r="AO167" s="17">
        <f t="shared" si="48"/>
        <v>0</v>
      </c>
      <c r="AP167" s="17">
        <f t="shared" si="49"/>
        <v>0.08</v>
      </c>
      <c r="AQ167" s="17">
        <f t="shared" si="49"/>
        <v>0.21</v>
      </c>
      <c r="AR167" s="17">
        <f t="shared" si="50"/>
        <v>0.51</v>
      </c>
      <c r="AS167" s="17">
        <f t="shared" si="51"/>
        <v>0.21</v>
      </c>
      <c r="AU167" s="17">
        <f t="shared" si="52"/>
        <v>1.7586206896551726</v>
      </c>
      <c r="AV167" s="17">
        <f t="shared" si="53"/>
        <v>0</v>
      </c>
      <c r="AW167" s="17">
        <f t="shared" si="54"/>
        <v>0.60991379310344829</v>
      </c>
      <c r="AX167" s="17">
        <f t="shared" si="55"/>
        <v>0.93965517241379315</v>
      </c>
      <c r="AY167" s="17">
        <f t="shared" si="56"/>
        <v>0</v>
      </c>
      <c r="AZ167" s="17">
        <f t="shared" si="57"/>
        <v>0</v>
      </c>
      <c r="BA167" s="17">
        <f t="shared" si="58"/>
        <v>0.21</v>
      </c>
      <c r="BC167" s="17">
        <f t="shared" si="59"/>
        <v>0.96226415094339623</v>
      </c>
      <c r="BD167" s="17">
        <f t="shared" si="60"/>
        <v>0.18867924528301888</v>
      </c>
      <c r="BE167" s="17">
        <f t="shared" si="61"/>
        <v>0.60802072082331426</v>
      </c>
      <c r="BF167" s="17">
        <f t="shared" si="62"/>
        <v>0.57932801344183815</v>
      </c>
      <c r="BG167" s="17">
        <f t="shared" si="63"/>
        <v>0.18867924528301888</v>
      </c>
      <c r="BH167" s="17">
        <f t="shared" si="64"/>
        <v>0.18867924528301888</v>
      </c>
      <c r="BI167" s="17">
        <f t="shared" si="65"/>
        <v>4.5457458170167231E-4</v>
      </c>
      <c r="BJ167" s="17">
        <f t="shared" si="66"/>
        <v>3.8758960560502528E-2</v>
      </c>
    </row>
    <row r="168" spans="1:62" x14ac:dyDescent="0.25">
      <c r="A168" s="84">
        <v>569</v>
      </c>
      <c r="B168" s="84">
        <v>404</v>
      </c>
      <c r="C168" s="17" t="s">
        <v>408</v>
      </c>
      <c r="D168" s="86">
        <v>1</v>
      </c>
      <c r="E168" s="98">
        <f t="shared" si="45"/>
        <v>20</v>
      </c>
      <c r="F168" s="98">
        <f t="shared" si="46"/>
        <v>0.70833333333333337</v>
      </c>
      <c r="G168" s="17">
        <v>8</v>
      </c>
      <c r="H168" s="17">
        <v>21</v>
      </c>
      <c r="I168" s="17">
        <v>20</v>
      </c>
      <c r="J168" s="17">
        <v>0</v>
      </c>
      <c r="K168" s="17">
        <v>0</v>
      </c>
      <c r="L168" s="17">
        <v>0</v>
      </c>
      <c r="M168" s="17">
        <v>0</v>
      </c>
      <c r="N168" s="17">
        <v>0</v>
      </c>
      <c r="O168" s="17">
        <v>0</v>
      </c>
      <c r="P168" s="17">
        <v>0</v>
      </c>
      <c r="Q168" s="17">
        <v>51</v>
      </c>
      <c r="R168" s="17">
        <v>0</v>
      </c>
      <c r="S168" s="17">
        <v>0</v>
      </c>
      <c r="T168" s="17">
        <v>0</v>
      </c>
      <c r="U168" s="17">
        <v>0</v>
      </c>
      <c r="V168" s="17">
        <v>0</v>
      </c>
      <c r="W168" s="17">
        <v>0</v>
      </c>
      <c r="X168" s="17">
        <v>0</v>
      </c>
      <c r="Y168" s="17">
        <v>0</v>
      </c>
      <c r="Z168" s="17">
        <v>0</v>
      </c>
      <c r="AA168" s="17">
        <v>0</v>
      </c>
      <c r="AB168" s="17">
        <v>0</v>
      </c>
      <c r="AC168" s="17">
        <v>0</v>
      </c>
      <c r="AD168" s="17">
        <v>0</v>
      </c>
      <c r="AE168" s="17">
        <v>0</v>
      </c>
      <c r="AF168" s="17">
        <v>0</v>
      </c>
      <c r="AG168" s="88">
        <v>21</v>
      </c>
      <c r="AH168" s="92" t="s">
        <v>3</v>
      </c>
      <c r="AI168" s="87" t="s">
        <v>504</v>
      </c>
      <c r="AM168" s="17">
        <v>17</v>
      </c>
      <c r="AN168" s="17">
        <f t="shared" si="47"/>
        <v>100</v>
      </c>
      <c r="AO168" s="17">
        <f t="shared" si="48"/>
        <v>0</v>
      </c>
      <c r="AP168" s="17">
        <f t="shared" si="49"/>
        <v>0.08</v>
      </c>
      <c r="AQ168" s="17">
        <f t="shared" si="49"/>
        <v>0.21</v>
      </c>
      <c r="AR168" s="17">
        <f t="shared" si="50"/>
        <v>0.51</v>
      </c>
      <c r="AS168" s="17">
        <f t="shared" si="51"/>
        <v>0.21</v>
      </c>
      <c r="AU168" s="17">
        <f t="shared" si="52"/>
        <v>1.7586206896551726</v>
      </c>
      <c r="AV168" s="17">
        <f t="shared" si="53"/>
        <v>0</v>
      </c>
      <c r="AW168" s="17">
        <f t="shared" si="54"/>
        <v>0.60991379310344829</v>
      </c>
      <c r="AX168" s="17">
        <f t="shared" si="55"/>
        <v>0.93965517241379315</v>
      </c>
      <c r="AY168" s="17">
        <f t="shared" si="56"/>
        <v>0</v>
      </c>
      <c r="AZ168" s="17">
        <f t="shared" si="57"/>
        <v>0</v>
      </c>
      <c r="BA168" s="17">
        <f t="shared" si="58"/>
        <v>0.21</v>
      </c>
      <c r="BC168" s="17">
        <f t="shared" si="59"/>
        <v>0.96226415094339623</v>
      </c>
      <c r="BD168" s="17">
        <f t="shared" si="60"/>
        <v>0.18867924528301888</v>
      </c>
      <c r="BE168" s="17">
        <f t="shared" si="61"/>
        <v>0.60802072082331426</v>
      </c>
      <c r="BF168" s="17">
        <f t="shared" si="62"/>
        <v>0.57932801344183815</v>
      </c>
      <c r="BG168" s="17">
        <f t="shared" si="63"/>
        <v>0.18867924528301888</v>
      </c>
      <c r="BH168" s="17">
        <f t="shared" si="64"/>
        <v>0.18867924528301888</v>
      </c>
      <c r="BI168" s="17">
        <f t="shared" si="65"/>
        <v>4.5457458170167231E-4</v>
      </c>
      <c r="BJ168" s="17">
        <f t="shared" si="66"/>
        <v>3.8758960560502528E-2</v>
      </c>
    </row>
    <row r="169" spans="1:62" x14ac:dyDescent="0.25">
      <c r="A169" s="84">
        <v>138</v>
      </c>
      <c r="B169" s="84">
        <v>461</v>
      </c>
      <c r="C169" s="17" t="s">
        <v>165</v>
      </c>
      <c r="D169" s="86">
        <v>1</v>
      </c>
      <c r="E169" s="98">
        <f t="shared" si="45"/>
        <v>29.5</v>
      </c>
      <c r="F169" s="98">
        <f t="shared" si="46"/>
        <v>0</v>
      </c>
      <c r="G169" s="17">
        <v>0</v>
      </c>
      <c r="H169" s="17">
        <v>70.5</v>
      </c>
      <c r="I169" s="17">
        <v>0</v>
      </c>
      <c r="J169" s="17">
        <v>0</v>
      </c>
      <c r="K169" s="17">
        <v>0</v>
      </c>
      <c r="L169" s="17">
        <v>0</v>
      </c>
      <c r="M169" s="17">
        <v>29.5</v>
      </c>
      <c r="N169" s="17">
        <v>0</v>
      </c>
      <c r="O169" s="17">
        <v>0</v>
      </c>
      <c r="P169" s="17">
        <v>0</v>
      </c>
      <c r="Q169" s="17">
        <v>0</v>
      </c>
      <c r="R169" s="17">
        <v>0</v>
      </c>
      <c r="S169" s="17">
        <v>0</v>
      </c>
      <c r="T169" s="17">
        <v>0</v>
      </c>
      <c r="U169" s="17">
        <v>0</v>
      </c>
      <c r="V169" s="17">
        <v>0</v>
      </c>
      <c r="W169" s="41">
        <v>0</v>
      </c>
      <c r="X169" s="41">
        <v>0</v>
      </c>
      <c r="Y169" s="17">
        <v>0</v>
      </c>
      <c r="Z169" s="17">
        <v>0</v>
      </c>
      <c r="AA169" s="17">
        <v>0</v>
      </c>
      <c r="AB169" s="41">
        <v>0</v>
      </c>
      <c r="AC169" s="17">
        <v>0</v>
      </c>
      <c r="AD169" s="17">
        <v>0</v>
      </c>
      <c r="AE169" s="41">
        <v>0</v>
      </c>
      <c r="AF169" s="41">
        <v>0</v>
      </c>
      <c r="AG169" s="88">
        <v>39.700000000000003</v>
      </c>
      <c r="AH169" s="41" t="s">
        <v>3</v>
      </c>
      <c r="AI169" s="87" t="s">
        <v>506</v>
      </c>
      <c r="AN169" s="17">
        <f t="shared" si="47"/>
        <v>100</v>
      </c>
      <c r="AO169" s="17">
        <f t="shared" si="48"/>
        <v>0.29499999999999998</v>
      </c>
      <c r="AP169" s="17">
        <f t="shared" si="49"/>
        <v>0</v>
      </c>
      <c r="AQ169" s="17">
        <f t="shared" si="49"/>
        <v>0.70499999999999996</v>
      </c>
      <c r="AR169" s="17">
        <f t="shared" si="50"/>
        <v>0</v>
      </c>
      <c r="AS169" s="17">
        <f t="shared" si="51"/>
        <v>0.39700000000000002</v>
      </c>
      <c r="AU169" s="17">
        <f t="shared" si="52"/>
        <v>0</v>
      </c>
      <c r="AV169" s="17">
        <f t="shared" si="53"/>
        <v>0.41843971631205673</v>
      </c>
      <c r="AW169" s="17">
        <f t="shared" si="54"/>
        <v>0.5</v>
      </c>
      <c r="AX169" s="17">
        <f t="shared" si="55"/>
        <v>0.5</v>
      </c>
      <c r="AY169" s="17">
        <f t="shared" si="56"/>
        <v>0.41843971631205673</v>
      </c>
      <c r="AZ169" s="17">
        <f t="shared" si="57"/>
        <v>0.41843971631205673</v>
      </c>
      <c r="BA169" s="17">
        <f t="shared" si="58"/>
        <v>2.1439716312056711E-2</v>
      </c>
      <c r="BC169" s="17">
        <f t="shared" si="59"/>
        <v>0</v>
      </c>
      <c r="BD169" s="17">
        <f t="shared" si="60"/>
        <v>0.41843971631205673</v>
      </c>
      <c r="BE169" s="17">
        <f t="shared" si="61"/>
        <v>0.58982479610523098</v>
      </c>
      <c r="BF169" s="17">
        <f t="shared" si="62"/>
        <v>9.5973820789570216E-2</v>
      </c>
      <c r="BG169" s="17">
        <f t="shared" si="63"/>
        <v>0.41843971631205673</v>
      </c>
      <c r="BH169" s="17">
        <f t="shared" si="64"/>
        <v>0.41843971631205673</v>
      </c>
      <c r="BI169" s="17">
        <f t="shared" si="65"/>
        <v>4.5966143554147061E-4</v>
      </c>
      <c r="BJ169" s="17">
        <f t="shared" si="66"/>
        <v>9.7475247957889706E-5</v>
      </c>
    </row>
    <row r="170" spans="1:62" x14ac:dyDescent="0.25">
      <c r="A170" s="84">
        <v>432</v>
      </c>
      <c r="B170" s="84">
        <v>287</v>
      </c>
      <c r="D170" s="86">
        <v>1</v>
      </c>
      <c r="E170" s="98">
        <f t="shared" si="45"/>
        <v>13.900000000000002</v>
      </c>
      <c r="F170" s="98">
        <f t="shared" si="46"/>
        <v>0.81084337349397595</v>
      </c>
      <c r="G170" s="17">
        <f>'EWG-CCP-127 (1)'!E219</f>
        <v>3.1</v>
      </c>
      <c r="H170" s="17">
        <f>'EWG-CCP-127 (1)'!F219</f>
        <v>15.7</v>
      </c>
      <c r="I170" s="17">
        <v>0</v>
      </c>
      <c r="J170" s="17">
        <v>0</v>
      </c>
      <c r="K170" s="17">
        <v>0</v>
      </c>
      <c r="L170" s="17">
        <v>0</v>
      </c>
      <c r="M170" s="17">
        <v>0</v>
      </c>
      <c r="N170" s="17">
        <v>0</v>
      </c>
      <c r="O170" s="17">
        <f>'EWG-CCP-127 (1)'!C219</f>
        <v>13.900000000000002</v>
      </c>
      <c r="P170" s="17">
        <v>0</v>
      </c>
      <c r="Q170" s="17">
        <f>'EWG-CCP-127 (1)'!D219</f>
        <v>67.300000000000011</v>
      </c>
      <c r="R170" s="17">
        <v>0</v>
      </c>
      <c r="S170" s="17">
        <v>0</v>
      </c>
      <c r="T170" s="17">
        <v>0</v>
      </c>
      <c r="U170" s="17">
        <v>0</v>
      </c>
      <c r="V170" s="17">
        <v>0</v>
      </c>
      <c r="W170" s="41">
        <v>0</v>
      </c>
      <c r="X170" s="17">
        <v>0</v>
      </c>
      <c r="Y170" s="17">
        <v>0</v>
      </c>
      <c r="Z170" s="17">
        <v>0</v>
      </c>
      <c r="AA170" s="17">
        <v>0</v>
      </c>
      <c r="AB170" s="17">
        <v>0</v>
      </c>
      <c r="AC170" s="17">
        <v>0</v>
      </c>
      <c r="AD170" s="17">
        <v>0</v>
      </c>
      <c r="AE170" s="17">
        <v>0</v>
      </c>
      <c r="AF170" s="41">
        <v>0</v>
      </c>
      <c r="AG170" s="88">
        <f>'EWG-CCP-127 (1)'!J219</f>
        <v>51.632779999999997</v>
      </c>
      <c r="AH170" s="41" t="s">
        <v>3</v>
      </c>
      <c r="AI170" s="87" t="s">
        <v>506</v>
      </c>
      <c r="AN170" s="17">
        <f t="shared" si="47"/>
        <v>100.00000000000001</v>
      </c>
      <c r="AO170" s="17">
        <f t="shared" si="48"/>
        <v>0.13900000000000001</v>
      </c>
      <c r="AP170" s="17">
        <f t="shared" si="49"/>
        <v>3.1E-2</v>
      </c>
      <c r="AQ170" s="17">
        <f t="shared" si="49"/>
        <v>0.157</v>
      </c>
      <c r="AR170" s="17">
        <f t="shared" si="50"/>
        <v>0.67300000000000015</v>
      </c>
      <c r="AS170" s="17">
        <f t="shared" si="51"/>
        <v>0.5163278</v>
      </c>
      <c r="AU170" s="17">
        <f t="shared" si="52"/>
        <v>3.5797872340425538</v>
      </c>
      <c r="AV170" s="17">
        <f t="shared" si="53"/>
        <v>0.73936170212765961</v>
      </c>
      <c r="AW170" s="17">
        <f t="shared" si="54"/>
        <v>0.72373670212765961</v>
      </c>
      <c r="AX170" s="17">
        <f t="shared" si="55"/>
        <v>1.3949468085106385</v>
      </c>
      <c r="AY170" s="17">
        <f t="shared" si="56"/>
        <v>0.72373670212765961</v>
      </c>
      <c r="AZ170" s="17">
        <f t="shared" si="57"/>
        <v>0.72373670212765961</v>
      </c>
      <c r="BA170" s="17">
        <f t="shared" si="58"/>
        <v>0.20740890212765961</v>
      </c>
      <c r="BC170" s="17">
        <f t="shared" si="59"/>
        <v>2.3950177935943064</v>
      </c>
      <c r="BD170" s="17">
        <f t="shared" si="60"/>
        <v>0.49466192170818513</v>
      </c>
      <c r="BE170" s="17">
        <f t="shared" si="61"/>
        <v>0.63511336206499058</v>
      </c>
      <c r="BF170" s="17">
        <f t="shared" si="62"/>
        <v>1.2990134340554795</v>
      </c>
      <c r="BG170" s="17">
        <f t="shared" si="63"/>
        <v>0.49466192170818513</v>
      </c>
      <c r="BH170" s="17">
        <f t="shared" si="64"/>
        <v>0.49466192170818513</v>
      </c>
      <c r="BI170" s="17">
        <f t="shared" si="65"/>
        <v>4.6941028215573516E-4</v>
      </c>
      <c r="BJ170" s="17">
        <f t="shared" si="66"/>
        <v>1.1980363010539797E-2</v>
      </c>
    </row>
    <row r="171" spans="1:62" x14ac:dyDescent="0.25">
      <c r="A171" s="84">
        <v>353</v>
      </c>
      <c r="B171" s="84">
        <v>375</v>
      </c>
      <c r="C171" s="58">
        <v>3</v>
      </c>
      <c r="D171" s="86">
        <v>1</v>
      </c>
      <c r="E171" s="98">
        <f t="shared" si="45"/>
        <v>60</v>
      </c>
      <c r="F171" s="98">
        <f t="shared" si="46"/>
        <v>0.5</v>
      </c>
      <c r="G171" s="17">
        <v>0</v>
      </c>
      <c r="H171" s="17">
        <f>'EWG-CCP-127 (1)'!M166</f>
        <v>20</v>
      </c>
      <c r="I171" s="17">
        <v>0</v>
      </c>
      <c r="J171" s="17">
        <v>0</v>
      </c>
      <c r="K171" s="17">
        <v>0</v>
      </c>
      <c r="L171" s="17">
        <v>0</v>
      </c>
      <c r="M171" s="17">
        <v>0</v>
      </c>
      <c r="N171" s="17">
        <v>0</v>
      </c>
      <c r="O171" s="17">
        <f>'EWG-CCP-127 (1)'!L166</f>
        <v>60</v>
      </c>
      <c r="P171" s="17">
        <v>0</v>
      </c>
      <c r="Q171" s="17">
        <f>'EWG-CCP-127 (1)'!K166</f>
        <v>20</v>
      </c>
      <c r="R171" s="17">
        <v>0</v>
      </c>
      <c r="S171" s="17">
        <v>0</v>
      </c>
      <c r="T171" s="17">
        <v>0</v>
      </c>
      <c r="U171" s="17">
        <v>0</v>
      </c>
      <c r="V171" s="17">
        <v>0</v>
      </c>
      <c r="W171" s="41">
        <v>0</v>
      </c>
      <c r="X171" s="41">
        <v>0</v>
      </c>
      <c r="Y171" s="17">
        <v>0</v>
      </c>
      <c r="Z171" s="17">
        <v>0</v>
      </c>
      <c r="AA171" s="17">
        <v>0</v>
      </c>
      <c r="AB171" s="17">
        <v>0</v>
      </c>
      <c r="AC171" s="17">
        <v>0</v>
      </c>
      <c r="AD171" s="17">
        <v>0</v>
      </c>
      <c r="AE171" s="17">
        <v>0</v>
      </c>
      <c r="AF171" s="41">
        <v>0</v>
      </c>
      <c r="AG171" s="88">
        <f>'EWG-CCP-127 (1)'!E166</f>
        <v>3</v>
      </c>
      <c r="AH171" s="41" t="s">
        <v>3</v>
      </c>
      <c r="AI171" s="87" t="s">
        <v>506</v>
      </c>
      <c r="AN171" s="17">
        <f t="shared" si="47"/>
        <v>100</v>
      </c>
      <c r="AO171" s="17">
        <f t="shared" si="48"/>
        <v>0.6</v>
      </c>
      <c r="AP171" s="17">
        <f t="shared" si="49"/>
        <v>0</v>
      </c>
      <c r="AQ171" s="17">
        <f t="shared" si="49"/>
        <v>0.2</v>
      </c>
      <c r="AR171" s="17">
        <f t="shared" si="50"/>
        <v>0.2</v>
      </c>
      <c r="AS171" s="17">
        <f t="shared" si="51"/>
        <v>0.03</v>
      </c>
      <c r="AU171" s="17">
        <f t="shared" si="52"/>
        <v>1</v>
      </c>
      <c r="AV171" s="17">
        <f t="shared" si="53"/>
        <v>2.9999999999999996</v>
      </c>
      <c r="AW171" s="17">
        <f t="shared" si="54"/>
        <v>0.5625</v>
      </c>
      <c r="AX171" s="17">
        <f t="shared" si="55"/>
        <v>0.75</v>
      </c>
      <c r="AY171" s="17">
        <f t="shared" si="56"/>
        <v>1.1102230246251565E-16</v>
      </c>
      <c r="AZ171" s="17">
        <f t="shared" si="57"/>
        <v>1.1102230246251565E-16</v>
      </c>
      <c r="BA171" s="17">
        <f t="shared" si="58"/>
        <v>2.9999999999999888E-2</v>
      </c>
      <c r="BC171" s="17">
        <f t="shared" si="59"/>
        <v>1</v>
      </c>
      <c r="BD171" s="17">
        <f t="shared" si="60"/>
        <v>3</v>
      </c>
      <c r="BE171" s="17">
        <f t="shared" si="61"/>
        <v>0.60873428649853323</v>
      </c>
      <c r="BF171" s="17">
        <f t="shared" si="62"/>
        <v>0.59828307982035844</v>
      </c>
      <c r="BG171" s="17">
        <f t="shared" si="63"/>
        <v>8.3050564536228944E-3</v>
      </c>
      <c r="BH171" s="17">
        <f t="shared" si="64"/>
        <v>8.3050564536228944E-3</v>
      </c>
      <c r="BI171" s="17">
        <f t="shared" si="65"/>
        <v>4.7067057548048956E-4</v>
      </c>
      <c r="BJ171" s="17">
        <f t="shared" si="66"/>
        <v>0.14203322449771127</v>
      </c>
    </row>
    <row r="172" spans="1:62" x14ac:dyDescent="0.25">
      <c r="A172" s="84">
        <v>524</v>
      </c>
      <c r="B172" s="84">
        <v>578</v>
      </c>
      <c r="C172" s="17" t="str">
        <f>'EWG-CCP-127 (1)'!B307</f>
        <v>Cs-R0.6</v>
      </c>
      <c r="D172" s="86">
        <v>1</v>
      </c>
      <c r="E172" s="98">
        <f t="shared" si="45"/>
        <v>37.499999999999993</v>
      </c>
      <c r="F172" s="98">
        <f t="shared" si="46"/>
        <v>0</v>
      </c>
      <c r="G172" s="17">
        <v>0</v>
      </c>
      <c r="H172" s="17">
        <f>'EWG-CCP-127 (1)'!J307</f>
        <v>62.5</v>
      </c>
      <c r="I172" s="17">
        <v>0</v>
      </c>
      <c r="J172" s="17">
        <v>0</v>
      </c>
      <c r="K172" s="17">
        <v>0</v>
      </c>
      <c r="L172" s="17">
        <f>'EWG-CCP-127 (1)'!M307</f>
        <v>0</v>
      </c>
      <c r="M172" s="17">
        <v>0</v>
      </c>
      <c r="N172" s="17">
        <v>0</v>
      </c>
      <c r="O172" s="17">
        <f>'EWG-CCP-127 (1)'!L307</f>
        <v>0</v>
      </c>
      <c r="P172" s="17">
        <v>0</v>
      </c>
      <c r="Q172" s="17">
        <v>0</v>
      </c>
      <c r="R172" s="17">
        <v>0</v>
      </c>
      <c r="S172" s="17">
        <v>0</v>
      </c>
      <c r="T172" s="17">
        <v>0</v>
      </c>
      <c r="U172" s="17">
        <v>0</v>
      </c>
      <c r="V172" s="17">
        <v>0</v>
      </c>
      <c r="W172" s="17">
        <v>0</v>
      </c>
      <c r="X172" s="17">
        <f>'EWG-CCP-127 (1)'!O307</f>
        <v>37.499999999999993</v>
      </c>
      <c r="Y172" s="17">
        <v>0</v>
      </c>
      <c r="Z172" s="17">
        <v>0</v>
      </c>
      <c r="AA172" s="17">
        <v>0</v>
      </c>
      <c r="AB172" s="17">
        <v>0</v>
      </c>
      <c r="AC172" s="17">
        <v>0</v>
      </c>
      <c r="AD172" s="17">
        <f>'EWG-CCP-127 (1)'!N307</f>
        <v>0</v>
      </c>
      <c r="AE172" s="17">
        <v>0</v>
      </c>
      <c r="AF172" s="17">
        <v>0</v>
      </c>
      <c r="AG172" s="88">
        <f>'EWG-CCP-127 (1)'!I307</f>
        <v>40</v>
      </c>
      <c r="AH172" s="92" t="s">
        <v>3</v>
      </c>
      <c r="AI172" s="87" t="s">
        <v>531</v>
      </c>
      <c r="AN172" s="17">
        <f t="shared" si="47"/>
        <v>100</v>
      </c>
      <c r="AO172" s="17">
        <f t="shared" si="48"/>
        <v>0.37499999999999994</v>
      </c>
      <c r="AP172" s="17">
        <f t="shared" si="49"/>
        <v>0</v>
      </c>
      <c r="AQ172" s="17">
        <f t="shared" si="49"/>
        <v>0.625</v>
      </c>
      <c r="AR172" s="17">
        <f t="shared" si="50"/>
        <v>0</v>
      </c>
      <c r="AS172" s="17">
        <f t="shared" si="51"/>
        <v>0.4</v>
      </c>
      <c r="AU172" s="17">
        <f t="shared" si="52"/>
        <v>0</v>
      </c>
      <c r="AV172" s="17">
        <f t="shared" si="53"/>
        <v>0.59999999999999987</v>
      </c>
      <c r="AW172" s="17">
        <f t="shared" si="54"/>
        <v>0.5</v>
      </c>
      <c r="AX172" s="17">
        <f t="shared" si="55"/>
        <v>0.5</v>
      </c>
      <c r="AY172" s="17">
        <f t="shared" si="56"/>
        <v>0.46666666666666673</v>
      </c>
      <c r="AZ172" s="17">
        <f t="shared" si="57"/>
        <v>0.46666666666666673</v>
      </c>
      <c r="BA172" s="17">
        <f t="shared" si="58"/>
        <v>6.6666666666666707E-2</v>
      </c>
      <c r="BC172" s="17">
        <f t="shared" si="59"/>
        <v>0</v>
      </c>
      <c r="BD172" s="17">
        <f t="shared" si="60"/>
        <v>0.59999999999999987</v>
      </c>
      <c r="BE172" s="17">
        <f t="shared" si="61"/>
        <v>0.58982479610523098</v>
      </c>
      <c r="BF172" s="17">
        <f t="shared" si="62"/>
        <v>9.5973820789570216E-2</v>
      </c>
      <c r="BG172" s="17">
        <f t="shared" si="63"/>
        <v>0.42181606970175445</v>
      </c>
      <c r="BH172" s="17">
        <f t="shared" si="64"/>
        <v>0.42181606970175445</v>
      </c>
      <c r="BI172" s="17">
        <f t="shared" si="65"/>
        <v>4.7594089723180746E-4</v>
      </c>
      <c r="BJ172" s="17">
        <f t="shared" si="66"/>
        <v>4.7237515671077496E-5</v>
      </c>
    </row>
    <row r="173" spans="1:62" x14ac:dyDescent="0.25">
      <c r="A173" s="84">
        <v>59</v>
      </c>
      <c r="B173" s="84">
        <v>400</v>
      </c>
      <c r="C173" s="17" t="s">
        <v>71</v>
      </c>
      <c r="D173" s="86">
        <v>1</v>
      </c>
      <c r="E173" s="98">
        <f t="shared" si="45"/>
        <v>15.38</v>
      </c>
      <c r="F173" s="98">
        <f t="shared" si="46"/>
        <v>0.66020821283979181</v>
      </c>
      <c r="G173" s="17">
        <v>15.04</v>
      </c>
      <c r="H173" s="17">
        <v>23.5</v>
      </c>
      <c r="I173" s="17">
        <v>15.38</v>
      </c>
      <c r="J173" s="17">
        <v>0</v>
      </c>
      <c r="K173" s="41">
        <v>0</v>
      </c>
      <c r="L173" s="41">
        <v>0</v>
      </c>
      <c r="M173" s="41">
        <v>0</v>
      </c>
      <c r="N173" s="41">
        <v>0</v>
      </c>
      <c r="O173" s="17">
        <v>0</v>
      </c>
      <c r="P173" s="17">
        <v>0</v>
      </c>
      <c r="Q173" s="17">
        <v>45.66</v>
      </c>
      <c r="R173" s="17">
        <v>0</v>
      </c>
      <c r="S173" s="17">
        <v>0</v>
      </c>
      <c r="T173" s="17">
        <v>0</v>
      </c>
      <c r="U173" s="17">
        <v>0</v>
      </c>
      <c r="V173" s="41">
        <v>0</v>
      </c>
      <c r="W173" s="41">
        <v>0</v>
      </c>
      <c r="X173" s="41">
        <v>0</v>
      </c>
      <c r="Y173" s="41">
        <v>0</v>
      </c>
      <c r="Z173" s="17">
        <v>0</v>
      </c>
      <c r="AA173" s="17">
        <v>0</v>
      </c>
      <c r="AB173" s="41">
        <v>0</v>
      </c>
      <c r="AC173" s="17">
        <v>0</v>
      </c>
      <c r="AD173" s="17">
        <v>0</v>
      </c>
      <c r="AE173" s="41">
        <v>0</v>
      </c>
      <c r="AF173" s="41">
        <v>0</v>
      </c>
      <c r="AG173" s="88">
        <v>7</v>
      </c>
      <c r="AH173" s="93" t="s">
        <v>3</v>
      </c>
      <c r="AI173" s="87" t="s">
        <v>556</v>
      </c>
      <c r="AN173" s="17">
        <f t="shared" si="47"/>
        <v>99.58</v>
      </c>
      <c r="AO173" s="17">
        <f t="shared" si="48"/>
        <v>0</v>
      </c>
      <c r="AP173" s="17">
        <f t="shared" si="49"/>
        <v>0.15039999999999998</v>
      </c>
      <c r="AQ173" s="17">
        <f t="shared" si="49"/>
        <v>0.23499999999999999</v>
      </c>
      <c r="AR173" s="17">
        <f t="shared" si="50"/>
        <v>0.45659999999999995</v>
      </c>
      <c r="AS173" s="17">
        <f t="shared" si="51"/>
        <v>7.0000000000000007E-2</v>
      </c>
      <c r="AU173" s="17">
        <f t="shared" si="52"/>
        <v>1.184743124026985</v>
      </c>
      <c r="AV173" s="17">
        <f t="shared" si="53"/>
        <v>0</v>
      </c>
      <c r="AW173" s="17">
        <f t="shared" si="54"/>
        <v>0.57404644525168658</v>
      </c>
      <c r="AX173" s="17">
        <f t="shared" si="55"/>
        <v>0.79618578100674631</v>
      </c>
      <c r="AY173" s="17">
        <f t="shared" si="56"/>
        <v>0</v>
      </c>
      <c r="AZ173" s="17">
        <f t="shared" si="57"/>
        <v>0</v>
      </c>
      <c r="BA173" s="17">
        <f t="shared" si="58"/>
        <v>7.0000000000000007E-2</v>
      </c>
      <c r="BC173" s="17">
        <f t="shared" si="59"/>
        <v>0.54578054028209422</v>
      </c>
      <c r="BD173" s="17">
        <f t="shared" si="60"/>
        <v>9.1919674874491999E-2</v>
      </c>
      <c r="BE173" s="17">
        <f t="shared" si="61"/>
        <v>0.60014522798854653</v>
      </c>
      <c r="BF173" s="17">
        <f t="shared" si="62"/>
        <v>0.37012443957209229</v>
      </c>
      <c r="BG173" s="17">
        <f t="shared" si="63"/>
        <v>9.1919674874491999E-2</v>
      </c>
      <c r="BH173" s="17">
        <f t="shared" si="64"/>
        <v>9.1919674874491999E-2</v>
      </c>
      <c r="BI173" s="17">
        <f t="shared" si="65"/>
        <v>4.8047214660343557E-4</v>
      </c>
      <c r="BJ173" s="17">
        <f t="shared" si="66"/>
        <v>0.11348338806722043</v>
      </c>
    </row>
    <row r="174" spans="1:62" x14ac:dyDescent="0.25">
      <c r="A174" s="84">
        <v>456</v>
      </c>
      <c r="B174" s="84">
        <v>396</v>
      </c>
      <c r="C174" s="17" t="s">
        <v>298</v>
      </c>
      <c r="D174" s="86">
        <v>1</v>
      </c>
      <c r="E174" s="98">
        <f t="shared" si="45"/>
        <v>35</v>
      </c>
      <c r="F174" s="98">
        <f t="shared" si="46"/>
        <v>0.5</v>
      </c>
      <c r="G174" s="17">
        <v>5</v>
      </c>
      <c r="H174" s="17">
        <v>30</v>
      </c>
      <c r="I174" s="17">
        <v>0</v>
      </c>
      <c r="J174" s="17">
        <v>0</v>
      </c>
      <c r="K174" s="17">
        <v>0</v>
      </c>
      <c r="L174" s="17">
        <v>0</v>
      </c>
      <c r="M174" s="17">
        <v>0</v>
      </c>
      <c r="N174" s="17">
        <v>0</v>
      </c>
      <c r="O174" s="17">
        <v>35</v>
      </c>
      <c r="P174" s="17">
        <v>0</v>
      </c>
      <c r="Q174" s="17">
        <v>30</v>
      </c>
      <c r="R174" s="17">
        <v>0</v>
      </c>
      <c r="S174" s="17">
        <v>0</v>
      </c>
      <c r="T174" s="17">
        <v>0</v>
      </c>
      <c r="U174" s="17">
        <v>0</v>
      </c>
      <c r="V174" s="17">
        <v>0</v>
      </c>
      <c r="W174" s="41">
        <v>0</v>
      </c>
      <c r="X174" s="17">
        <v>0</v>
      </c>
      <c r="Y174" s="17">
        <v>0</v>
      </c>
      <c r="Z174" s="17">
        <v>0</v>
      </c>
      <c r="AA174" s="17">
        <v>0</v>
      </c>
      <c r="AB174" s="17">
        <v>0</v>
      </c>
      <c r="AC174" s="17">
        <v>0</v>
      </c>
      <c r="AD174" s="17">
        <v>0</v>
      </c>
      <c r="AE174" s="17">
        <v>0</v>
      </c>
      <c r="AF174" s="41">
        <v>0</v>
      </c>
      <c r="AG174" s="88">
        <v>54</v>
      </c>
      <c r="AH174" s="92" t="s">
        <v>3</v>
      </c>
      <c r="AI174" s="87" t="s">
        <v>504</v>
      </c>
      <c r="AN174" s="17">
        <f t="shared" si="47"/>
        <v>100</v>
      </c>
      <c r="AO174" s="17">
        <f t="shared" si="48"/>
        <v>0.35</v>
      </c>
      <c r="AP174" s="17">
        <f t="shared" si="49"/>
        <v>0.05</v>
      </c>
      <c r="AQ174" s="17">
        <f t="shared" si="49"/>
        <v>0.3</v>
      </c>
      <c r="AR174" s="17">
        <f t="shared" si="50"/>
        <v>0.3</v>
      </c>
      <c r="AS174" s="17">
        <f t="shared" si="51"/>
        <v>0.54</v>
      </c>
      <c r="AU174" s="17">
        <f t="shared" si="52"/>
        <v>0.85714285714285721</v>
      </c>
      <c r="AV174" s="17">
        <f t="shared" si="53"/>
        <v>1</v>
      </c>
      <c r="AW174" s="17">
        <f t="shared" si="54"/>
        <v>0.5535714285714286</v>
      </c>
      <c r="AX174" s="17">
        <f t="shared" si="55"/>
        <v>0.7142857142857143</v>
      </c>
      <c r="AY174" s="17">
        <f t="shared" si="56"/>
        <v>0.47976190476190478</v>
      </c>
      <c r="AZ174" s="17">
        <f t="shared" si="57"/>
        <v>0.47976190476190478</v>
      </c>
      <c r="BA174" s="17">
        <f t="shared" si="58"/>
        <v>6.0238095238095257E-2</v>
      </c>
      <c r="BC174" s="17">
        <f t="shared" si="59"/>
        <v>0.6</v>
      </c>
      <c r="BD174" s="17">
        <f t="shared" si="60"/>
        <v>0.7</v>
      </c>
      <c r="BE174" s="17">
        <f t="shared" si="61"/>
        <v>0.60117049034121239</v>
      </c>
      <c r="BF174" s="17">
        <f t="shared" si="62"/>
        <v>0.39735937620804318</v>
      </c>
      <c r="BG174" s="17">
        <f t="shared" si="63"/>
        <v>0.51775031839855767</v>
      </c>
      <c r="BH174" s="17">
        <f t="shared" si="64"/>
        <v>0.51775031839855767</v>
      </c>
      <c r="BI174" s="17">
        <f t="shared" si="65"/>
        <v>4.950483313655627E-4</v>
      </c>
      <c r="BJ174" s="17">
        <f t="shared" si="66"/>
        <v>1.7722810008953181E-2</v>
      </c>
    </row>
    <row r="175" spans="1:62" x14ac:dyDescent="0.25">
      <c r="A175" s="84">
        <v>650</v>
      </c>
      <c r="B175" s="84">
        <v>660</v>
      </c>
      <c r="D175" s="86">
        <v>1</v>
      </c>
      <c r="E175" s="98">
        <f t="shared" si="45"/>
        <v>22.497420000000002</v>
      </c>
      <c r="F175" s="98">
        <f t="shared" si="46"/>
        <v>0</v>
      </c>
      <c r="G175" s="17">
        <v>0</v>
      </c>
      <c r="H175" s="17">
        <f>'EWG-CCP-127 (1)'!C376</f>
        <v>77.502579999999995</v>
      </c>
      <c r="I175" s="17">
        <v>0</v>
      </c>
      <c r="J175" s="17">
        <v>0</v>
      </c>
      <c r="K175" s="17">
        <v>0</v>
      </c>
      <c r="L175" s="17">
        <f>'EWG-CCP-127 (1)'!D376</f>
        <v>22.497420000000002</v>
      </c>
      <c r="M175" s="17">
        <v>0</v>
      </c>
      <c r="N175" s="17">
        <v>0</v>
      </c>
      <c r="O175" s="17">
        <v>0</v>
      </c>
      <c r="P175" s="17">
        <v>0</v>
      </c>
      <c r="Q175" s="17">
        <v>0</v>
      </c>
      <c r="R175" s="17">
        <v>0</v>
      </c>
      <c r="S175" s="17">
        <v>0</v>
      </c>
      <c r="T175" s="17">
        <v>0</v>
      </c>
      <c r="U175" s="17">
        <v>0</v>
      </c>
      <c r="V175" s="17">
        <v>0</v>
      </c>
      <c r="W175" s="17">
        <v>0</v>
      </c>
      <c r="X175" s="17">
        <v>0</v>
      </c>
      <c r="Y175" s="17">
        <v>0</v>
      </c>
      <c r="Z175" s="17">
        <v>0</v>
      </c>
      <c r="AA175" s="17">
        <v>0</v>
      </c>
      <c r="AB175" s="17">
        <v>0</v>
      </c>
      <c r="AC175" s="17">
        <v>0</v>
      </c>
      <c r="AD175" s="17">
        <v>0</v>
      </c>
      <c r="AE175" s="17">
        <v>0</v>
      </c>
      <c r="AF175" s="17">
        <v>0</v>
      </c>
      <c r="AG175" s="88">
        <f>'EWG-CCP-127 (1)'!E376</f>
        <v>26.77506</v>
      </c>
      <c r="AH175" s="95" t="s">
        <v>3</v>
      </c>
      <c r="AI175" s="87" t="s">
        <v>556</v>
      </c>
      <c r="AN175" s="17">
        <f t="shared" si="47"/>
        <v>100</v>
      </c>
      <c r="AO175" s="17">
        <f t="shared" si="48"/>
        <v>0.22497420000000001</v>
      </c>
      <c r="AP175" s="17">
        <f t="shared" si="49"/>
        <v>0</v>
      </c>
      <c r="AQ175" s="17">
        <f t="shared" si="49"/>
        <v>0.77502579999999999</v>
      </c>
      <c r="AR175" s="17">
        <f t="shared" si="50"/>
        <v>0</v>
      </c>
      <c r="AS175" s="17">
        <f t="shared" si="51"/>
        <v>0.26775060000000001</v>
      </c>
      <c r="AU175" s="17">
        <f t="shared" si="52"/>
        <v>0</v>
      </c>
      <c r="AV175" s="17">
        <f t="shared" si="53"/>
        <v>0.29027962682016523</v>
      </c>
      <c r="AW175" s="17">
        <f t="shared" si="54"/>
        <v>0.5</v>
      </c>
      <c r="AX175" s="17">
        <f t="shared" si="55"/>
        <v>0.5</v>
      </c>
      <c r="AY175" s="17">
        <f t="shared" si="56"/>
        <v>0.29027962682016523</v>
      </c>
      <c r="AZ175" s="17">
        <f t="shared" si="57"/>
        <v>0.29027962682016523</v>
      </c>
      <c r="BA175" s="17">
        <f t="shared" si="58"/>
        <v>2.2529026820165221E-2</v>
      </c>
      <c r="BC175" s="17">
        <f t="shared" si="59"/>
        <v>0</v>
      </c>
      <c r="BD175" s="17">
        <f t="shared" si="60"/>
        <v>0.29027962682016528</v>
      </c>
      <c r="BE175" s="17">
        <f t="shared" si="61"/>
        <v>0.58982479610523098</v>
      </c>
      <c r="BF175" s="17">
        <f t="shared" si="62"/>
        <v>9.5973820789570216E-2</v>
      </c>
      <c r="BG175" s="17">
        <f t="shared" si="63"/>
        <v>0.29027962682016528</v>
      </c>
      <c r="BH175" s="17">
        <f t="shared" si="64"/>
        <v>0.29027962682016528</v>
      </c>
      <c r="BI175" s="17">
        <f t="shared" si="65"/>
        <v>5.0755704946372636E-4</v>
      </c>
      <c r="BJ175" s="17">
        <f t="shared" si="66"/>
        <v>1.9355029766794929E-2</v>
      </c>
    </row>
    <row r="176" spans="1:62" x14ac:dyDescent="0.25">
      <c r="A176" s="84">
        <v>80</v>
      </c>
      <c r="B176" s="84">
        <v>426</v>
      </c>
      <c r="C176" s="17" t="s">
        <v>100</v>
      </c>
      <c r="D176" s="86">
        <v>1</v>
      </c>
      <c r="E176" s="98">
        <f t="shared" si="45"/>
        <v>20</v>
      </c>
      <c r="F176" s="98">
        <f t="shared" si="46"/>
        <v>0</v>
      </c>
      <c r="G176" s="17">
        <v>15.34</v>
      </c>
      <c r="H176" s="17">
        <v>64.66</v>
      </c>
      <c r="I176" s="17">
        <v>0</v>
      </c>
      <c r="J176" s="17">
        <v>0</v>
      </c>
      <c r="K176" s="41">
        <v>0</v>
      </c>
      <c r="L176" s="17">
        <v>0</v>
      </c>
      <c r="M176" s="17">
        <v>0</v>
      </c>
      <c r="N176" s="17">
        <v>0</v>
      </c>
      <c r="O176" s="17">
        <v>20</v>
      </c>
      <c r="P176" s="17">
        <v>0</v>
      </c>
      <c r="Q176" s="17">
        <v>0</v>
      </c>
      <c r="R176" s="17">
        <v>0</v>
      </c>
      <c r="S176" s="17">
        <v>0</v>
      </c>
      <c r="T176" s="17">
        <v>0</v>
      </c>
      <c r="U176" s="17">
        <v>0</v>
      </c>
      <c r="V176" s="41">
        <v>0</v>
      </c>
      <c r="W176" s="41">
        <v>0</v>
      </c>
      <c r="X176" s="41">
        <v>0</v>
      </c>
      <c r="Y176" s="17">
        <v>0</v>
      </c>
      <c r="Z176" s="17">
        <v>0</v>
      </c>
      <c r="AA176" s="17">
        <v>0</v>
      </c>
      <c r="AB176" s="41">
        <v>0</v>
      </c>
      <c r="AC176" s="17">
        <v>0</v>
      </c>
      <c r="AD176" s="17">
        <v>0</v>
      </c>
      <c r="AE176" s="41">
        <v>0</v>
      </c>
      <c r="AF176" s="41">
        <v>0</v>
      </c>
      <c r="AG176" s="88">
        <v>13.6</v>
      </c>
      <c r="AH176" s="41" t="s">
        <v>3</v>
      </c>
      <c r="AI176" s="87" t="s">
        <v>506</v>
      </c>
      <c r="AN176" s="17">
        <f t="shared" si="47"/>
        <v>100</v>
      </c>
      <c r="AO176" s="17">
        <f t="shared" si="48"/>
        <v>0.2</v>
      </c>
      <c r="AP176" s="17">
        <f t="shared" si="49"/>
        <v>0.15340000000000001</v>
      </c>
      <c r="AQ176" s="17">
        <f t="shared" si="49"/>
        <v>0.64659999999999995</v>
      </c>
      <c r="AR176" s="17">
        <f t="shared" si="50"/>
        <v>0</v>
      </c>
      <c r="AS176" s="17">
        <f t="shared" si="51"/>
        <v>0.13600000000000001</v>
      </c>
      <c r="AU176" s="17">
        <f t="shared" si="52"/>
        <v>0</v>
      </c>
      <c r="AV176" s="17">
        <f t="shared" si="53"/>
        <v>0.25000000000000006</v>
      </c>
      <c r="AW176" s="17">
        <f t="shared" si="54"/>
        <v>0.5</v>
      </c>
      <c r="AX176" s="17">
        <f t="shared" si="55"/>
        <v>0.5</v>
      </c>
      <c r="AY176" s="17">
        <f t="shared" si="56"/>
        <v>0.25000000000000006</v>
      </c>
      <c r="AZ176" s="17">
        <f t="shared" si="57"/>
        <v>0.25000000000000006</v>
      </c>
      <c r="BA176" s="17">
        <f t="shared" si="58"/>
        <v>0.11400000000000005</v>
      </c>
      <c r="BC176" s="17">
        <f t="shared" si="59"/>
        <v>0</v>
      </c>
      <c r="BD176" s="17">
        <f t="shared" si="60"/>
        <v>0.15870496746548168</v>
      </c>
      <c r="BE176" s="17">
        <f t="shared" si="61"/>
        <v>0.58982479610523098</v>
      </c>
      <c r="BF176" s="17">
        <f t="shared" si="62"/>
        <v>9.5973820789570216E-2</v>
      </c>
      <c r="BG176" s="17">
        <f t="shared" si="63"/>
        <v>0.15870496746548168</v>
      </c>
      <c r="BH176" s="17">
        <f t="shared" si="64"/>
        <v>0.15870496746548168</v>
      </c>
      <c r="BI176" s="17">
        <f t="shared" si="65"/>
        <v>5.1551554760858134E-4</v>
      </c>
      <c r="BJ176" s="17">
        <f t="shared" si="66"/>
        <v>7.3372157956910558E-2</v>
      </c>
    </row>
    <row r="177" spans="1:62" x14ac:dyDescent="0.25">
      <c r="A177" s="84">
        <v>633</v>
      </c>
      <c r="B177" s="84">
        <v>643</v>
      </c>
      <c r="D177" s="86">
        <v>1</v>
      </c>
      <c r="E177" s="98">
        <f t="shared" si="45"/>
        <v>14.310197086546703</v>
      </c>
      <c r="F177" s="98">
        <f t="shared" si="46"/>
        <v>0</v>
      </c>
      <c r="G177" s="17">
        <v>0</v>
      </c>
      <c r="H177" s="17">
        <f>'EWG-CCP-127 (1)'!G355</f>
        <v>85.689802913453292</v>
      </c>
      <c r="I177" s="17">
        <v>0</v>
      </c>
      <c r="J177" s="17">
        <v>0</v>
      </c>
      <c r="K177" s="17">
        <v>0</v>
      </c>
      <c r="L177" s="17">
        <v>0</v>
      </c>
      <c r="M177" s="17">
        <v>0</v>
      </c>
      <c r="N177" s="17">
        <v>0</v>
      </c>
      <c r="O177" s="17">
        <v>0</v>
      </c>
      <c r="P177" s="17">
        <v>0</v>
      </c>
      <c r="Q177" s="17">
        <v>0</v>
      </c>
      <c r="R177" s="17">
        <v>0</v>
      </c>
      <c r="S177" s="17">
        <v>0</v>
      </c>
      <c r="T177" s="17">
        <v>0</v>
      </c>
      <c r="U177" s="17">
        <v>0</v>
      </c>
      <c r="V177" s="17">
        <v>0</v>
      </c>
      <c r="W177" s="17">
        <v>0</v>
      </c>
      <c r="X177" s="17">
        <f>'EWG-CCP-127 (1)'!H335</f>
        <v>14.310197086546703</v>
      </c>
      <c r="Y177" s="17">
        <v>0</v>
      </c>
      <c r="Z177" s="17">
        <v>0</v>
      </c>
      <c r="AA177" s="17">
        <v>0</v>
      </c>
      <c r="AB177" s="17">
        <v>0</v>
      </c>
      <c r="AC177" s="17">
        <v>0</v>
      </c>
      <c r="AD177" s="17">
        <v>0</v>
      </c>
      <c r="AE177" s="17">
        <v>0</v>
      </c>
      <c r="AF177" s="17">
        <v>0</v>
      </c>
      <c r="AG177" s="88">
        <f>'EWG-CCP-127 (1)'!L355</f>
        <v>14.41</v>
      </c>
      <c r="AH177" s="17" t="s">
        <v>3</v>
      </c>
      <c r="AI177" s="87" t="s">
        <v>506</v>
      </c>
      <c r="AN177" s="17">
        <f t="shared" si="47"/>
        <v>100</v>
      </c>
      <c r="AO177" s="17">
        <f t="shared" si="48"/>
        <v>0.14310197086546703</v>
      </c>
      <c r="AP177" s="17">
        <f t="shared" si="49"/>
        <v>0</v>
      </c>
      <c r="AQ177" s="17">
        <f t="shared" si="49"/>
        <v>0.85689802913453295</v>
      </c>
      <c r="AR177" s="17">
        <f t="shared" si="50"/>
        <v>0</v>
      </c>
      <c r="AS177" s="17">
        <f t="shared" si="51"/>
        <v>0.14410000000000001</v>
      </c>
      <c r="AU177" s="17">
        <f t="shared" si="52"/>
        <v>0</v>
      </c>
      <c r="AV177" s="17">
        <f t="shared" si="53"/>
        <v>0.16700000000000004</v>
      </c>
      <c r="AW177" s="17">
        <f t="shared" si="54"/>
        <v>0.5</v>
      </c>
      <c r="AX177" s="17">
        <f t="shared" si="55"/>
        <v>0.5</v>
      </c>
      <c r="AY177" s="17">
        <f t="shared" si="56"/>
        <v>0.16700000000000004</v>
      </c>
      <c r="AZ177" s="17">
        <f t="shared" si="57"/>
        <v>0.16700000000000004</v>
      </c>
      <c r="BA177" s="17">
        <f t="shared" si="58"/>
        <v>2.2900000000000031E-2</v>
      </c>
      <c r="BC177" s="17">
        <f t="shared" si="59"/>
        <v>0</v>
      </c>
      <c r="BD177" s="17">
        <f t="shared" si="60"/>
        <v>0.16700000000000004</v>
      </c>
      <c r="BE177" s="17">
        <f t="shared" si="61"/>
        <v>0.58982479610523098</v>
      </c>
      <c r="BF177" s="17">
        <f t="shared" si="62"/>
        <v>9.5973820789570216E-2</v>
      </c>
      <c r="BG177" s="17">
        <f t="shared" si="63"/>
        <v>0.16700000000000004</v>
      </c>
      <c r="BH177" s="17">
        <f t="shared" si="64"/>
        <v>0.16700000000000004</v>
      </c>
      <c r="BI177" s="17">
        <f t="shared" si="65"/>
        <v>5.2441000000000141E-4</v>
      </c>
      <c r="BJ177" s="17">
        <f t="shared" si="66"/>
        <v>6.9049626079736165E-2</v>
      </c>
    </row>
    <row r="178" spans="1:62" x14ac:dyDescent="0.25">
      <c r="A178" s="84">
        <v>428</v>
      </c>
      <c r="B178" s="84">
        <v>283</v>
      </c>
      <c r="C178" s="17" t="s">
        <v>278</v>
      </c>
      <c r="D178" s="86">
        <v>1</v>
      </c>
      <c r="E178" s="98">
        <f t="shared" si="45"/>
        <v>21.5</v>
      </c>
      <c r="F178" s="98">
        <f t="shared" si="46"/>
        <v>0.7728013029315961</v>
      </c>
      <c r="G178" s="17">
        <v>0</v>
      </c>
      <c r="H178" s="17">
        <v>16.739999999999998</v>
      </c>
      <c r="I178" s="17">
        <v>0</v>
      </c>
      <c r="J178" s="17">
        <v>0</v>
      </c>
      <c r="K178" s="17">
        <v>0</v>
      </c>
      <c r="L178" s="17">
        <v>0</v>
      </c>
      <c r="M178" s="17">
        <v>12.3</v>
      </c>
      <c r="N178" s="17">
        <v>0</v>
      </c>
      <c r="O178" s="17">
        <v>9.1999999999999993</v>
      </c>
      <c r="P178" s="17">
        <v>0</v>
      </c>
      <c r="Q178" s="17">
        <v>56.94</v>
      </c>
      <c r="R178" s="17">
        <v>0</v>
      </c>
      <c r="S178" s="17">
        <v>0</v>
      </c>
      <c r="T178" s="17">
        <v>0</v>
      </c>
      <c r="U178" s="17">
        <v>0</v>
      </c>
      <c r="V178" s="17">
        <v>0</v>
      </c>
      <c r="W178" s="41">
        <v>0</v>
      </c>
      <c r="X178" s="17">
        <v>0</v>
      </c>
      <c r="Y178" s="17">
        <v>0</v>
      </c>
      <c r="Z178" s="17">
        <v>0</v>
      </c>
      <c r="AA178" s="17">
        <v>0</v>
      </c>
      <c r="AB178" s="17">
        <v>0</v>
      </c>
      <c r="AC178" s="17">
        <v>0</v>
      </c>
      <c r="AD178" s="17">
        <v>0</v>
      </c>
      <c r="AE178" s="17">
        <v>4.83</v>
      </c>
      <c r="AF178" s="41">
        <v>0</v>
      </c>
      <c r="AG178" s="88">
        <v>63.1</v>
      </c>
      <c r="AH178" s="41" t="s">
        <v>3</v>
      </c>
      <c r="AI178" s="87" t="s">
        <v>506</v>
      </c>
      <c r="AN178" s="17">
        <f t="shared" si="47"/>
        <v>100.00999999999999</v>
      </c>
      <c r="AO178" s="17">
        <f t="shared" si="48"/>
        <v>0.215</v>
      </c>
      <c r="AP178" s="17">
        <f t="shared" si="49"/>
        <v>0</v>
      </c>
      <c r="AQ178" s="17">
        <f t="shared" si="49"/>
        <v>0.16739999999999999</v>
      </c>
      <c r="AR178" s="17">
        <f t="shared" si="50"/>
        <v>0.56940000000000002</v>
      </c>
      <c r="AS178" s="17">
        <f t="shared" si="51"/>
        <v>0.63100000000000001</v>
      </c>
      <c r="AU178" s="17">
        <f t="shared" si="52"/>
        <v>3.4014336917562726</v>
      </c>
      <c r="AV178" s="17">
        <f t="shared" si="53"/>
        <v>1.2843488649940262</v>
      </c>
      <c r="AW178" s="17">
        <f t="shared" si="54"/>
        <v>0.71258960573476704</v>
      </c>
      <c r="AX178" s="17">
        <f t="shared" si="55"/>
        <v>1.3503584229390682</v>
      </c>
      <c r="AY178" s="17">
        <f t="shared" si="56"/>
        <v>0.71258960573476704</v>
      </c>
      <c r="AZ178" s="17">
        <f t="shared" si="57"/>
        <v>0.71258960573476704</v>
      </c>
      <c r="BA178" s="17">
        <f t="shared" si="58"/>
        <v>8.1589605734767034E-2</v>
      </c>
      <c r="BC178" s="17">
        <f t="shared" si="59"/>
        <v>3.4014336917562726</v>
      </c>
      <c r="BD178" s="17">
        <f t="shared" si="60"/>
        <v>1.2843488649940265</v>
      </c>
      <c r="BE178" s="17">
        <f t="shared" si="61"/>
        <v>0.65414417382295098</v>
      </c>
      <c r="BF178" s="17">
        <f t="shared" si="62"/>
        <v>1.8045454581380223</v>
      </c>
      <c r="BG178" s="17">
        <f t="shared" si="63"/>
        <v>0.65414417382295098</v>
      </c>
      <c r="BH178" s="17">
        <f t="shared" si="64"/>
        <v>0.65414417382295098</v>
      </c>
      <c r="BI178" s="17">
        <f t="shared" si="65"/>
        <v>5.3565278194696916E-4</v>
      </c>
      <c r="BJ178" s="17">
        <f t="shared" si="66"/>
        <v>5.0232932129586537E-2</v>
      </c>
    </row>
    <row r="179" spans="1:62" x14ac:dyDescent="0.25">
      <c r="A179" s="84">
        <v>318</v>
      </c>
      <c r="B179" s="84">
        <v>205</v>
      </c>
      <c r="D179" s="86">
        <v>1</v>
      </c>
      <c r="E179" s="98">
        <f t="shared" si="45"/>
        <v>20</v>
      </c>
      <c r="F179" s="98">
        <f t="shared" si="46"/>
        <v>0.75</v>
      </c>
      <c r="G179" s="17">
        <v>0</v>
      </c>
      <c r="H179" s="17">
        <f>'EWG-CCP-127 (1)'!M136</f>
        <v>20</v>
      </c>
      <c r="I179" s="17">
        <v>0</v>
      </c>
      <c r="J179" s="17">
        <v>0</v>
      </c>
      <c r="K179" s="17">
        <v>0</v>
      </c>
      <c r="L179" s="17">
        <v>0</v>
      </c>
      <c r="M179" s="17">
        <v>0</v>
      </c>
      <c r="N179" s="17">
        <v>0</v>
      </c>
      <c r="O179" s="17">
        <f>'EWG-CCP-127 (1)'!L136</f>
        <v>20</v>
      </c>
      <c r="P179" s="17">
        <v>0</v>
      </c>
      <c r="Q179" s="17">
        <f>'EWG-CCP-127 (1)'!K136</f>
        <v>60</v>
      </c>
      <c r="R179" s="17">
        <v>0</v>
      </c>
      <c r="S179" s="17">
        <v>0</v>
      </c>
      <c r="T179" s="17">
        <v>0</v>
      </c>
      <c r="U179" s="17">
        <v>0</v>
      </c>
      <c r="V179" s="17">
        <v>0</v>
      </c>
      <c r="W179" s="41">
        <v>0</v>
      </c>
      <c r="X179" s="41">
        <v>0</v>
      </c>
      <c r="Y179" s="17">
        <v>0</v>
      </c>
      <c r="Z179" s="17">
        <v>0</v>
      </c>
      <c r="AA179" s="17">
        <v>0</v>
      </c>
      <c r="AB179" s="17">
        <v>0</v>
      </c>
      <c r="AC179" s="17">
        <v>0</v>
      </c>
      <c r="AD179" s="17">
        <v>0</v>
      </c>
      <c r="AE179" s="17">
        <v>0</v>
      </c>
      <c r="AF179" s="41">
        <v>0</v>
      </c>
      <c r="AG179" s="88">
        <f>'EWG-CCP-127 (1)'!E136</f>
        <v>67</v>
      </c>
      <c r="AH179" s="91" t="s">
        <v>3</v>
      </c>
      <c r="AI179" s="87" t="s">
        <v>504</v>
      </c>
      <c r="AN179" s="17">
        <f t="shared" si="47"/>
        <v>100</v>
      </c>
      <c r="AO179" s="17">
        <f t="shared" si="48"/>
        <v>0.2</v>
      </c>
      <c r="AP179" s="17">
        <f t="shared" si="49"/>
        <v>0</v>
      </c>
      <c r="AQ179" s="17">
        <f t="shared" si="49"/>
        <v>0.2</v>
      </c>
      <c r="AR179" s="17">
        <f t="shared" si="50"/>
        <v>0.6</v>
      </c>
      <c r="AS179" s="17">
        <f t="shared" si="51"/>
        <v>0.67</v>
      </c>
      <c r="AU179" s="17">
        <f t="shared" si="52"/>
        <v>2.9999999999999996</v>
      </c>
      <c r="AV179" s="17">
        <f t="shared" si="53"/>
        <v>1</v>
      </c>
      <c r="AW179" s="17">
        <f t="shared" si="54"/>
        <v>0.6875</v>
      </c>
      <c r="AX179" s="17">
        <f t="shared" si="55"/>
        <v>1.25</v>
      </c>
      <c r="AY179" s="17">
        <f t="shared" si="56"/>
        <v>0.6875</v>
      </c>
      <c r="AZ179" s="17">
        <f t="shared" si="57"/>
        <v>0.6875</v>
      </c>
      <c r="BA179" s="17">
        <f t="shared" si="58"/>
        <v>1.749999999999996E-2</v>
      </c>
      <c r="BC179" s="17">
        <f t="shared" si="59"/>
        <v>3</v>
      </c>
      <c r="BD179" s="17">
        <f t="shared" si="60"/>
        <v>1</v>
      </c>
      <c r="BE179" s="17">
        <f t="shared" si="61"/>
        <v>0.64655326728513784</v>
      </c>
      <c r="BF179" s="17">
        <f t="shared" si="62"/>
        <v>1.602901597881935</v>
      </c>
      <c r="BG179" s="17">
        <f t="shared" si="63"/>
        <v>0.64655326728513784</v>
      </c>
      <c r="BH179" s="17">
        <f t="shared" si="64"/>
        <v>0.64655326728513784</v>
      </c>
      <c r="BI179" s="17">
        <f t="shared" si="65"/>
        <v>5.4974927500218908E-4</v>
      </c>
      <c r="BJ179" s="17">
        <f t="shared" si="66"/>
        <v>6.923584160985799E-2</v>
      </c>
    </row>
    <row r="180" spans="1:62" x14ac:dyDescent="0.25">
      <c r="A180" s="84">
        <v>654</v>
      </c>
      <c r="B180" s="84">
        <v>664</v>
      </c>
      <c r="D180" s="86">
        <v>1</v>
      </c>
      <c r="E180" s="98">
        <f t="shared" si="45"/>
        <v>16.535906253129902</v>
      </c>
      <c r="F180" s="98">
        <f t="shared" si="46"/>
        <v>0</v>
      </c>
      <c r="G180" s="17">
        <v>0</v>
      </c>
      <c r="H180" s="17">
        <f>'EWG-CCP-127 (1)'!H382</f>
        <v>83.464093746870091</v>
      </c>
      <c r="I180" s="17">
        <v>0</v>
      </c>
      <c r="J180" s="17">
        <v>0</v>
      </c>
      <c r="K180" s="17">
        <v>0</v>
      </c>
      <c r="L180" s="17">
        <v>0</v>
      </c>
      <c r="M180" s="17">
        <v>0</v>
      </c>
      <c r="N180" s="17">
        <v>0</v>
      </c>
      <c r="O180" s="17">
        <v>0</v>
      </c>
      <c r="P180" s="17">
        <v>0</v>
      </c>
      <c r="Q180" s="17">
        <v>0</v>
      </c>
      <c r="R180" s="17">
        <v>0</v>
      </c>
      <c r="S180" s="17">
        <v>0</v>
      </c>
      <c r="T180" s="17">
        <v>0</v>
      </c>
      <c r="U180" s="17">
        <v>0</v>
      </c>
      <c r="V180" s="17">
        <v>0</v>
      </c>
      <c r="W180" s="17">
        <v>0</v>
      </c>
      <c r="X180" s="17">
        <f>'EWG-CCP-127 (1)'!I382</f>
        <v>16.535906253129902</v>
      </c>
      <c r="Y180" s="17">
        <v>0</v>
      </c>
      <c r="Z180" s="17">
        <v>0</v>
      </c>
      <c r="AA180" s="17">
        <v>0</v>
      </c>
      <c r="AB180" s="17">
        <v>0</v>
      </c>
      <c r="AC180" s="17">
        <v>0</v>
      </c>
      <c r="AD180" s="17">
        <v>0</v>
      </c>
      <c r="AE180" s="17">
        <v>0</v>
      </c>
      <c r="AF180" s="17">
        <v>0</v>
      </c>
      <c r="AG180" s="88">
        <f>'EWG-CCP-127 (1)'!E382</f>
        <v>22.159000000000002</v>
      </c>
      <c r="AH180" s="95" t="s">
        <v>3</v>
      </c>
      <c r="AI180" s="87" t="s">
        <v>556</v>
      </c>
      <c r="AN180" s="17">
        <f t="shared" si="47"/>
        <v>100</v>
      </c>
      <c r="AO180" s="17">
        <f t="shared" si="48"/>
        <v>0.16535906253129901</v>
      </c>
      <c r="AP180" s="17">
        <f t="shared" si="49"/>
        <v>0</v>
      </c>
      <c r="AQ180" s="17">
        <f t="shared" si="49"/>
        <v>0.83464093746870094</v>
      </c>
      <c r="AR180" s="17">
        <f t="shared" si="50"/>
        <v>0</v>
      </c>
      <c r="AS180" s="17">
        <f t="shared" si="51"/>
        <v>0.22159000000000004</v>
      </c>
      <c r="AU180" s="17">
        <f t="shared" si="52"/>
        <v>0</v>
      </c>
      <c r="AV180" s="17">
        <f t="shared" si="53"/>
        <v>0.19811999999999996</v>
      </c>
      <c r="AW180" s="17">
        <f t="shared" si="54"/>
        <v>0.5</v>
      </c>
      <c r="AX180" s="17">
        <f t="shared" si="55"/>
        <v>0.5</v>
      </c>
      <c r="AY180" s="17">
        <f t="shared" si="56"/>
        <v>0.19811999999999996</v>
      </c>
      <c r="AZ180" s="17">
        <f t="shared" si="57"/>
        <v>0.19811999999999996</v>
      </c>
      <c r="BA180" s="17">
        <f t="shared" si="58"/>
        <v>2.3470000000000074E-2</v>
      </c>
      <c r="BC180" s="17">
        <f t="shared" si="59"/>
        <v>0</v>
      </c>
      <c r="BD180" s="17">
        <f t="shared" si="60"/>
        <v>0.19811999999999999</v>
      </c>
      <c r="BE180" s="17">
        <f t="shared" si="61"/>
        <v>0.58982479610523098</v>
      </c>
      <c r="BF180" s="17">
        <f t="shared" si="62"/>
        <v>9.5973820789570216E-2</v>
      </c>
      <c r="BG180" s="17">
        <f t="shared" si="63"/>
        <v>0.19811999999999999</v>
      </c>
      <c r="BH180" s="17">
        <f t="shared" si="64"/>
        <v>0.19811999999999999</v>
      </c>
      <c r="BI180" s="17">
        <f t="shared" si="65"/>
        <v>5.5084090000000218E-4</v>
      </c>
      <c r="BJ180" s="17">
        <f t="shared" si="66"/>
        <v>3.4329773554767788E-2</v>
      </c>
    </row>
    <row r="181" spans="1:62" x14ac:dyDescent="0.25">
      <c r="A181" s="84">
        <v>275</v>
      </c>
      <c r="B181" s="84">
        <v>165</v>
      </c>
      <c r="C181" s="17">
        <f>'EWG-CCP-127 (1)'!B90</f>
        <v>35</v>
      </c>
      <c r="D181" s="86">
        <v>1</v>
      </c>
      <c r="E181" s="98">
        <f t="shared" si="45"/>
        <v>33.333333333333329</v>
      </c>
      <c r="F181" s="98">
        <f t="shared" si="46"/>
        <v>0.75000000000000011</v>
      </c>
      <c r="G181" s="17">
        <v>0</v>
      </c>
      <c r="H181" s="17">
        <f>'EWG-CCP-127 (1)'!M90</f>
        <v>16.666666666666664</v>
      </c>
      <c r="I181" s="17">
        <v>0</v>
      </c>
      <c r="J181" s="17">
        <v>0</v>
      </c>
      <c r="K181" s="17">
        <v>0</v>
      </c>
      <c r="L181" s="17">
        <v>0</v>
      </c>
      <c r="M181" s="17">
        <v>0</v>
      </c>
      <c r="N181" s="17">
        <v>0</v>
      </c>
      <c r="O181" s="17">
        <f>'EWG-CCP-127 (1)'!L90</f>
        <v>33.333333333333329</v>
      </c>
      <c r="P181" s="17">
        <v>0</v>
      </c>
      <c r="Q181" s="17">
        <f>'EWG-CCP-127 (1)'!K90</f>
        <v>50</v>
      </c>
      <c r="R181" s="17">
        <v>0</v>
      </c>
      <c r="S181" s="17">
        <v>0</v>
      </c>
      <c r="T181" s="17">
        <v>0</v>
      </c>
      <c r="U181" s="17">
        <v>0</v>
      </c>
      <c r="V181" s="17">
        <v>0</v>
      </c>
      <c r="W181" s="41">
        <v>0</v>
      </c>
      <c r="X181" s="41">
        <v>0</v>
      </c>
      <c r="Y181" s="17">
        <v>0</v>
      </c>
      <c r="Z181" s="17">
        <v>0</v>
      </c>
      <c r="AA181" s="17">
        <v>0</v>
      </c>
      <c r="AB181" s="17">
        <v>0</v>
      </c>
      <c r="AC181" s="17">
        <v>0</v>
      </c>
      <c r="AD181" s="17">
        <v>0</v>
      </c>
      <c r="AE181" s="17">
        <v>0</v>
      </c>
      <c r="AF181" s="41">
        <v>0</v>
      </c>
      <c r="AG181" s="88">
        <f>'EWG-CCP-127 (1)'!E90</f>
        <v>55.000000000000007</v>
      </c>
      <c r="AH181" s="41" t="s">
        <v>3</v>
      </c>
      <c r="AI181" s="87" t="s">
        <v>506</v>
      </c>
      <c r="AN181" s="17">
        <f t="shared" si="47"/>
        <v>100</v>
      </c>
      <c r="AO181" s="17">
        <f t="shared" si="48"/>
        <v>0.33333333333333326</v>
      </c>
      <c r="AP181" s="17">
        <f t="shared" si="49"/>
        <v>0</v>
      </c>
      <c r="AQ181" s="17">
        <f t="shared" si="49"/>
        <v>0.16666666666666663</v>
      </c>
      <c r="AR181" s="17">
        <f t="shared" si="50"/>
        <v>0.5</v>
      </c>
      <c r="AS181" s="17">
        <f t="shared" si="51"/>
        <v>0.55000000000000004</v>
      </c>
      <c r="AU181" s="17">
        <f t="shared" si="52"/>
        <v>3.0000000000000009</v>
      </c>
      <c r="AV181" s="17">
        <f t="shared" si="53"/>
        <v>2</v>
      </c>
      <c r="AW181" s="17">
        <f t="shared" si="54"/>
        <v>0.6875</v>
      </c>
      <c r="AX181" s="17">
        <f t="shared" si="55"/>
        <v>1.2500000000000002</v>
      </c>
      <c r="AY181" s="17">
        <f t="shared" si="56"/>
        <v>0.55000000000000004</v>
      </c>
      <c r="AZ181" s="17">
        <f t="shared" si="57"/>
        <v>0.55000000000000004</v>
      </c>
      <c r="BA181" s="17">
        <f t="shared" si="58"/>
        <v>0</v>
      </c>
      <c r="BC181" s="17">
        <f t="shared" si="59"/>
        <v>3.0000000000000004</v>
      </c>
      <c r="BD181" s="17">
        <f t="shared" si="60"/>
        <v>2</v>
      </c>
      <c r="BE181" s="17">
        <f t="shared" si="61"/>
        <v>0.64655326728513784</v>
      </c>
      <c r="BF181" s="17">
        <f t="shared" si="62"/>
        <v>1.6029015978819352</v>
      </c>
      <c r="BG181" s="17">
        <f t="shared" si="63"/>
        <v>0.57375189356349265</v>
      </c>
      <c r="BH181" s="17">
        <f t="shared" si="64"/>
        <v>0.57375189356349265</v>
      </c>
      <c r="BI181" s="17">
        <f t="shared" si="65"/>
        <v>5.6415244785148165E-4</v>
      </c>
      <c r="BJ181" s="17">
        <f t="shared" si="66"/>
        <v>2.0485350901330475E-2</v>
      </c>
    </row>
    <row r="182" spans="1:62" x14ac:dyDescent="0.25">
      <c r="A182" s="84">
        <v>604</v>
      </c>
      <c r="B182" s="84">
        <v>348</v>
      </c>
      <c r="C182" s="17" t="s">
        <v>441</v>
      </c>
      <c r="D182" s="86">
        <v>1</v>
      </c>
      <c r="E182" s="98">
        <f t="shared" si="45"/>
        <v>13.34</v>
      </c>
      <c r="F182" s="98">
        <f t="shared" si="46"/>
        <v>0.79070636601470046</v>
      </c>
      <c r="G182" s="17">
        <v>4.04</v>
      </c>
      <c r="H182" s="17">
        <v>16.8</v>
      </c>
      <c r="I182" s="17">
        <v>0</v>
      </c>
      <c r="J182" s="17">
        <v>0</v>
      </c>
      <c r="K182" s="17">
        <v>0</v>
      </c>
      <c r="L182" s="17">
        <v>5.34</v>
      </c>
      <c r="M182" s="17">
        <v>0</v>
      </c>
      <c r="N182" s="17">
        <v>0</v>
      </c>
      <c r="O182" s="17">
        <v>8</v>
      </c>
      <c r="P182" s="17">
        <v>0</v>
      </c>
      <c r="Q182" s="17">
        <v>63.47</v>
      </c>
      <c r="R182" s="17">
        <v>0</v>
      </c>
      <c r="S182" s="17">
        <v>0</v>
      </c>
      <c r="T182" s="17">
        <v>0</v>
      </c>
      <c r="U182" s="17">
        <v>2.35</v>
      </c>
      <c r="V182" s="17">
        <v>0</v>
      </c>
      <c r="W182" s="17">
        <v>0</v>
      </c>
      <c r="X182" s="17">
        <v>0</v>
      </c>
      <c r="Y182" s="17">
        <v>0</v>
      </c>
      <c r="Z182" s="17">
        <v>0</v>
      </c>
      <c r="AA182" s="17">
        <v>0</v>
      </c>
      <c r="AB182" s="17">
        <v>0</v>
      </c>
      <c r="AC182" s="17">
        <v>0</v>
      </c>
      <c r="AD182" s="17">
        <v>0</v>
      </c>
      <c r="AE182" s="17">
        <v>0</v>
      </c>
      <c r="AF182" s="17">
        <v>0</v>
      </c>
      <c r="AG182" s="88">
        <f>'EWG-CCP-127 (1)'!I267</f>
        <v>35.725130843291716</v>
      </c>
      <c r="AH182" s="17" t="s">
        <v>3</v>
      </c>
      <c r="AI182" s="87" t="s">
        <v>506</v>
      </c>
      <c r="AN182" s="17">
        <f t="shared" si="47"/>
        <v>100</v>
      </c>
      <c r="AO182" s="17">
        <f t="shared" si="48"/>
        <v>0.13339999999999999</v>
      </c>
      <c r="AP182" s="17">
        <f t="shared" si="49"/>
        <v>4.0399999999999998E-2</v>
      </c>
      <c r="AQ182" s="17">
        <f t="shared" si="49"/>
        <v>0.16800000000000001</v>
      </c>
      <c r="AR182" s="17">
        <f t="shared" si="50"/>
        <v>0.63470000000000004</v>
      </c>
      <c r="AS182" s="17">
        <f t="shared" si="51"/>
        <v>0.35725130843291714</v>
      </c>
      <c r="AU182" s="17">
        <f t="shared" si="52"/>
        <v>3.0455854126679465</v>
      </c>
      <c r="AV182" s="17">
        <f t="shared" si="53"/>
        <v>0.64011516314779271</v>
      </c>
      <c r="AW182" s="17">
        <f t="shared" si="54"/>
        <v>0.69034908829174668</v>
      </c>
      <c r="AX182" s="17">
        <f t="shared" si="55"/>
        <v>1.2613963531669867</v>
      </c>
      <c r="AY182" s="17">
        <f t="shared" si="56"/>
        <v>0.64011516314779271</v>
      </c>
      <c r="AZ182" s="17">
        <f t="shared" si="57"/>
        <v>0.64011516314779271</v>
      </c>
      <c r="BA182" s="17">
        <f t="shared" si="58"/>
        <v>0.28286385471487557</v>
      </c>
      <c r="BC182" s="17">
        <f t="shared" si="59"/>
        <v>1.5863534116470881</v>
      </c>
      <c r="BD182" s="17">
        <f t="shared" si="60"/>
        <v>0.3334166458385403</v>
      </c>
      <c r="BE182" s="17">
        <f t="shared" si="61"/>
        <v>0.61982193070315383</v>
      </c>
      <c r="BF182" s="17">
        <f t="shared" si="62"/>
        <v>0.89281382755498206</v>
      </c>
      <c r="BG182" s="17">
        <f t="shared" si="63"/>
        <v>0.3334166458385403</v>
      </c>
      <c r="BH182" s="17">
        <f t="shared" si="64"/>
        <v>0.3334166458385403</v>
      </c>
      <c r="BI182" s="17">
        <f t="shared" si="65"/>
        <v>5.6809114098778618E-4</v>
      </c>
      <c r="BJ182" s="17">
        <f t="shared" si="66"/>
        <v>2.4623078458536171E-3</v>
      </c>
    </row>
    <row r="183" spans="1:62" x14ac:dyDescent="0.25">
      <c r="A183" s="84">
        <v>385</v>
      </c>
      <c r="B183" s="84">
        <v>388</v>
      </c>
      <c r="C183" s="58">
        <v>35</v>
      </c>
      <c r="D183" s="86">
        <v>1</v>
      </c>
      <c r="E183" s="98">
        <f t="shared" si="45"/>
        <v>50</v>
      </c>
      <c r="F183" s="98">
        <f t="shared" si="46"/>
        <v>0.8571428571428571</v>
      </c>
      <c r="G183" s="17">
        <v>0</v>
      </c>
      <c r="H183" s="17">
        <f>'EWG-CCP-127 (1)'!M198</f>
        <v>7.1428571428571423</v>
      </c>
      <c r="I183" s="17">
        <v>0</v>
      </c>
      <c r="J183" s="17">
        <v>0</v>
      </c>
      <c r="K183" s="17">
        <v>0</v>
      </c>
      <c r="L183" s="17">
        <v>0</v>
      </c>
      <c r="M183" s="17">
        <v>0</v>
      </c>
      <c r="N183" s="17">
        <v>0</v>
      </c>
      <c r="O183" s="17">
        <f>'EWG-CCP-127 (1)'!L198</f>
        <v>50</v>
      </c>
      <c r="P183" s="17">
        <v>0</v>
      </c>
      <c r="Q183" s="17">
        <f>'EWG-CCP-127 (1)'!K198</f>
        <v>42.857142857142854</v>
      </c>
      <c r="R183" s="17">
        <v>0</v>
      </c>
      <c r="S183" s="17">
        <v>0</v>
      </c>
      <c r="T183" s="17">
        <v>0</v>
      </c>
      <c r="U183" s="17">
        <v>0</v>
      </c>
      <c r="V183" s="17">
        <v>0</v>
      </c>
      <c r="W183" s="41">
        <v>0</v>
      </c>
      <c r="X183" s="41">
        <v>0</v>
      </c>
      <c r="Y183" s="17">
        <v>0</v>
      </c>
      <c r="Z183" s="17">
        <v>0</v>
      </c>
      <c r="AA183" s="17">
        <v>0</v>
      </c>
      <c r="AB183" s="17">
        <v>0</v>
      </c>
      <c r="AC183" s="17">
        <v>0</v>
      </c>
      <c r="AD183" s="17">
        <v>0</v>
      </c>
      <c r="AE183" s="17">
        <v>0</v>
      </c>
      <c r="AF183" s="41">
        <v>0</v>
      </c>
      <c r="AG183" s="88">
        <v>16</v>
      </c>
      <c r="AH183" s="41" t="s">
        <v>3</v>
      </c>
      <c r="AI183" s="87" t="s">
        <v>506</v>
      </c>
      <c r="AN183" s="17">
        <f t="shared" si="47"/>
        <v>100</v>
      </c>
      <c r="AO183" s="17">
        <f t="shared" si="48"/>
        <v>0.5</v>
      </c>
      <c r="AP183" s="17">
        <f t="shared" si="49"/>
        <v>0</v>
      </c>
      <c r="AQ183" s="17">
        <f t="shared" si="49"/>
        <v>7.1428571428571425E-2</v>
      </c>
      <c r="AR183" s="17">
        <f t="shared" si="50"/>
        <v>0.42857142857142855</v>
      </c>
      <c r="AS183" s="17">
        <f t="shared" si="51"/>
        <v>0.16</v>
      </c>
      <c r="AU183" s="17">
        <f t="shared" si="52"/>
        <v>6</v>
      </c>
      <c r="AV183" s="17">
        <f t="shared" si="53"/>
        <v>7</v>
      </c>
      <c r="AW183" s="17">
        <f t="shared" si="54"/>
        <v>0.875</v>
      </c>
      <c r="AX183" s="17">
        <f t="shared" si="55"/>
        <v>2</v>
      </c>
      <c r="AY183" s="17">
        <f t="shared" si="56"/>
        <v>0.14583333333333337</v>
      </c>
      <c r="AZ183" s="17">
        <f t="shared" si="57"/>
        <v>0.14583333333333337</v>
      </c>
      <c r="BA183" s="17">
        <f t="shared" si="58"/>
        <v>1.4166666666666633E-2</v>
      </c>
      <c r="BC183" s="17">
        <f t="shared" si="59"/>
        <v>6</v>
      </c>
      <c r="BD183" s="17">
        <f t="shared" si="60"/>
        <v>7.0000000000000009</v>
      </c>
      <c r="BE183" s="17">
        <f t="shared" si="61"/>
        <v>0.70328173846504471</v>
      </c>
      <c r="BF183" s="17">
        <f t="shared" si="62"/>
        <v>3.1098293749743</v>
      </c>
      <c r="BG183" s="17">
        <f t="shared" si="63"/>
        <v>0.13596518898212995</v>
      </c>
      <c r="BH183" s="17">
        <f t="shared" si="64"/>
        <v>0.13596518898212995</v>
      </c>
      <c r="BI183" s="17">
        <f t="shared" si="65"/>
        <v>5.776721406647278E-4</v>
      </c>
      <c r="BJ183" s="17">
        <f t="shared" si="66"/>
        <v>6.0946256098616057E-2</v>
      </c>
    </row>
    <row r="184" spans="1:62" x14ac:dyDescent="0.25">
      <c r="A184" s="84">
        <v>223</v>
      </c>
      <c r="B184" s="84">
        <v>139</v>
      </c>
      <c r="C184" s="17">
        <v>51</v>
      </c>
      <c r="D184" s="86">
        <v>1</v>
      </c>
      <c r="E184" s="98">
        <f t="shared" si="45"/>
        <v>35.700000000000003</v>
      </c>
      <c r="F184" s="98">
        <f t="shared" si="46"/>
        <v>0.88958009331259724</v>
      </c>
      <c r="G184" s="17">
        <v>0</v>
      </c>
      <c r="H184" s="17">
        <v>7.1</v>
      </c>
      <c r="I184" s="17">
        <v>0</v>
      </c>
      <c r="J184" s="17">
        <v>0</v>
      </c>
      <c r="K184" s="17">
        <v>0</v>
      </c>
      <c r="L184" s="17">
        <v>0</v>
      </c>
      <c r="M184" s="17">
        <v>0</v>
      </c>
      <c r="N184" s="17">
        <v>0</v>
      </c>
      <c r="O184" s="17">
        <v>35.700000000000003</v>
      </c>
      <c r="P184" s="17">
        <v>0</v>
      </c>
      <c r="Q184" s="17">
        <v>57.2</v>
      </c>
      <c r="R184" s="17">
        <v>0</v>
      </c>
      <c r="S184" s="17">
        <v>0</v>
      </c>
      <c r="T184" s="17">
        <v>0</v>
      </c>
      <c r="U184" s="17">
        <v>0</v>
      </c>
      <c r="V184" s="17">
        <v>0</v>
      </c>
      <c r="W184" s="41">
        <v>0</v>
      </c>
      <c r="X184" s="41">
        <v>0</v>
      </c>
      <c r="Y184" s="17">
        <v>0</v>
      </c>
      <c r="Z184" s="17">
        <v>0</v>
      </c>
      <c r="AA184" s="17">
        <v>0</v>
      </c>
      <c r="AB184" s="17">
        <v>0</v>
      </c>
      <c r="AC184" s="17">
        <v>0</v>
      </c>
      <c r="AD184" s="17">
        <v>0</v>
      </c>
      <c r="AE184" s="17">
        <v>0</v>
      </c>
      <c r="AF184" s="41">
        <v>0</v>
      </c>
      <c r="AG184" s="88">
        <v>60</v>
      </c>
      <c r="AH184" s="91" t="s">
        <v>3</v>
      </c>
      <c r="AI184" s="87" t="s">
        <v>504</v>
      </c>
      <c r="AN184" s="17">
        <f t="shared" si="47"/>
        <v>100</v>
      </c>
      <c r="AO184" s="17">
        <f t="shared" si="48"/>
        <v>0.35700000000000004</v>
      </c>
      <c r="AP184" s="17">
        <f t="shared" si="49"/>
        <v>0</v>
      </c>
      <c r="AQ184" s="17">
        <f t="shared" si="49"/>
        <v>7.0999999999999994E-2</v>
      </c>
      <c r="AR184" s="17">
        <f t="shared" si="50"/>
        <v>0.57200000000000006</v>
      </c>
      <c r="AS184" s="17">
        <f t="shared" si="51"/>
        <v>0.6</v>
      </c>
      <c r="AU184" s="17">
        <f t="shared" si="52"/>
        <v>8.0563380281690158</v>
      </c>
      <c r="AV184" s="17">
        <f t="shared" si="53"/>
        <v>5.0281690140845079</v>
      </c>
      <c r="AW184" s="17">
        <f t="shared" si="54"/>
        <v>1.0035211267605635</v>
      </c>
      <c r="AX184" s="17">
        <f t="shared" si="55"/>
        <v>2.5140845070422539</v>
      </c>
      <c r="AY184" s="17">
        <f t="shared" si="56"/>
        <v>0.66901408450704225</v>
      </c>
      <c r="AZ184" s="17">
        <f t="shared" si="57"/>
        <v>0.66901408450704225</v>
      </c>
      <c r="BA184" s="17">
        <f t="shared" si="58"/>
        <v>6.9014084507042273E-2</v>
      </c>
      <c r="BC184" s="17">
        <f t="shared" si="59"/>
        <v>8.056338028169014</v>
      </c>
      <c r="BD184" s="17">
        <f t="shared" si="60"/>
        <v>5.0281690140845079</v>
      </c>
      <c r="BE184" s="17">
        <f t="shared" si="61"/>
        <v>0.74216604265408881</v>
      </c>
      <c r="BF184" s="17">
        <f t="shared" si="62"/>
        <v>4.1427470062207092</v>
      </c>
      <c r="BG184" s="17">
        <f t="shared" si="63"/>
        <v>0.62435779230806521</v>
      </c>
      <c r="BH184" s="17">
        <f t="shared" si="64"/>
        <v>0.62435779230806521</v>
      </c>
      <c r="BI184" s="17">
        <f t="shared" si="65"/>
        <v>5.9330204612284164E-4</v>
      </c>
      <c r="BJ184" s="17">
        <f t="shared" si="66"/>
        <v>3.7298055363216918E-2</v>
      </c>
    </row>
    <row r="185" spans="1:62" x14ac:dyDescent="0.25">
      <c r="A185" s="84">
        <v>386</v>
      </c>
      <c r="B185" s="84">
        <v>254</v>
      </c>
      <c r="C185" s="17" t="s">
        <v>251</v>
      </c>
      <c r="D185" s="86">
        <v>1</v>
      </c>
      <c r="E185" s="98">
        <f t="shared" si="45"/>
        <v>18.3</v>
      </c>
      <c r="F185" s="98">
        <f t="shared" si="46"/>
        <v>0.79002624671916011</v>
      </c>
      <c r="G185" s="17">
        <v>3.8</v>
      </c>
      <c r="H185" s="17">
        <v>16</v>
      </c>
      <c r="I185" s="17">
        <v>5.7</v>
      </c>
      <c r="J185" s="17">
        <v>0</v>
      </c>
      <c r="K185" s="17">
        <v>0</v>
      </c>
      <c r="L185" s="17">
        <v>0</v>
      </c>
      <c r="M185" s="17">
        <v>0</v>
      </c>
      <c r="N185" s="17">
        <v>0</v>
      </c>
      <c r="O185" s="17">
        <v>12.6</v>
      </c>
      <c r="P185" s="17">
        <v>0</v>
      </c>
      <c r="Q185" s="17">
        <v>60.2</v>
      </c>
      <c r="R185" s="17">
        <v>0</v>
      </c>
      <c r="S185" s="17">
        <v>0</v>
      </c>
      <c r="T185" s="17">
        <v>0</v>
      </c>
      <c r="U185" s="17">
        <v>1.7</v>
      </c>
      <c r="V185" s="17">
        <v>0</v>
      </c>
      <c r="W185" s="41">
        <v>0</v>
      </c>
      <c r="X185" s="41">
        <v>0</v>
      </c>
      <c r="Y185" s="17">
        <v>0</v>
      </c>
      <c r="Z185" s="17">
        <v>0</v>
      </c>
      <c r="AA185" s="17">
        <v>0</v>
      </c>
      <c r="AB185" s="17">
        <v>0</v>
      </c>
      <c r="AC185" s="17">
        <v>0</v>
      </c>
      <c r="AD185" s="17">
        <v>0</v>
      </c>
      <c r="AE185" s="17">
        <v>0</v>
      </c>
      <c r="AF185" s="41">
        <v>0</v>
      </c>
      <c r="AG185" s="88">
        <v>45</v>
      </c>
      <c r="AH185" s="91" t="s">
        <v>3</v>
      </c>
      <c r="AI185" s="87" t="s">
        <v>504</v>
      </c>
      <c r="AL185" s="87" t="s">
        <v>510</v>
      </c>
      <c r="AN185" s="17">
        <f t="shared" si="47"/>
        <v>100.00000000000001</v>
      </c>
      <c r="AO185" s="17">
        <f t="shared" si="48"/>
        <v>0.126</v>
      </c>
      <c r="AP185" s="17">
        <f t="shared" si="49"/>
        <v>3.7999999999999999E-2</v>
      </c>
      <c r="AQ185" s="17">
        <f t="shared" si="49"/>
        <v>0.16</v>
      </c>
      <c r="AR185" s="17">
        <f t="shared" si="50"/>
        <v>0.60199999999999998</v>
      </c>
      <c r="AS185" s="17">
        <f t="shared" si="51"/>
        <v>0.45</v>
      </c>
      <c r="AU185" s="17">
        <f t="shared" si="52"/>
        <v>3.0404040404040402</v>
      </c>
      <c r="AV185" s="17">
        <f t="shared" si="53"/>
        <v>0.63636363636363635</v>
      </c>
      <c r="AW185" s="17">
        <f t="shared" si="54"/>
        <v>0.69002525252525249</v>
      </c>
      <c r="AX185" s="17">
        <f t="shared" si="55"/>
        <v>1.2601010101010099</v>
      </c>
      <c r="AY185" s="17">
        <f t="shared" si="56"/>
        <v>0.63636363636363635</v>
      </c>
      <c r="AZ185" s="17">
        <f t="shared" si="57"/>
        <v>0.63636363636363635</v>
      </c>
      <c r="BA185" s="17">
        <f t="shared" si="58"/>
        <v>0.18636363636363634</v>
      </c>
      <c r="BC185" s="17">
        <f t="shared" si="59"/>
        <v>1.6584022038567494</v>
      </c>
      <c r="BD185" s="17">
        <f t="shared" si="60"/>
        <v>0.42561983471074383</v>
      </c>
      <c r="BE185" s="17">
        <f t="shared" si="61"/>
        <v>0.62118433664729156</v>
      </c>
      <c r="BF185" s="17">
        <f t="shared" si="62"/>
        <v>0.92900460298388021</v>
      </c>
      <c r="BG185" s="17">
        <f t="shared" si="63"/>
        <v>0.42561983471074383</v>
      </c>
      <c r="BH185" s="17">
        <f t="shared" si="64"/>
        <v>0.42561983471074383</v>
      </c>
      <c r="BI185" s="17">
        <f t="shared" si="65"/>
        <v>5.9439245953145207E-4</v>
      </c>
      <c r="BJ185" s="17">
        <f t="shared" si="66"/>
        <v>1.8599419775575405E-3</v>
      </c>
    </row>
    <row r="186" spans="1:62" x14ac:dyDescent="0.25">
      <c r="A186" s="84">
        <v>355</v>
      </c>
      <c r="B186" s="84">
        <v>235</v>
      </c>
      <c r="C186" s="58">
        <v>5</v>
      </c>
      <c r="D186" s="86">
        <v>1</v>
      </c>
      <c r="E186" s="98">
        <f t="shared" si="45"/>
        <v>33.333333333333329</v>
      </c>
      <c r="F186" s="98">
        <f t="shared" si="46"/>
        <v>0.66666666666666674</v>
      </c>
      <c r="G186" s="17">
        <v>0</v>
      </c>
      <c r="H186" s="17">
        <f>'EWG-CCP-127 (1)'!M168</f>
        <v>22.222222222222221</v>
      </c>
      <c r="I186" s="17">
        <v>0</v>
      </c>
      <c r="J186" s="17">
        <v>0</v>
      </c>
      <c r="K186" s="17">
        <v>0</v>
      </c>
      <c r="L186" s="17">
        <v>0</v>
      </c>
      <c r="M186" s="17">
        <v>0</v>
      </c>
      <c r="N186" s="17">
        <v>0</v>
      </c>
      <c r="O186" s="17">
        <f>'EWG-CCP-127 (1)'!L168</f>
        <v>33.333333333333329</v>
      </c>
      <c r="P186" s="17">
        <v>0</v>
      </c>
      <c r="Q186" s="17">
        <f>'EWG-CCP-127 (1)'!K168</f>
        <v>44.444444444444443</v>
      </c>
      <c r="R186" s="17">
        <v>0</v>
      </c>
      <c r="S186" s="17">
        <v>0</v>
      </c>
      <c r="T186" s="17">
        <v>0</v>
      </c>
      <c r="U186" s="17">
        <v>0</v>
      </c>
      <c r="V186" s="17">
        <v>0</v>
      </c>
      <c r="W186" s="41">
        <v>0</v>
      </c>
      <c r="X186" s="41">
        <v>0</v>
      </c>
      <c r="Y186" s="17">
        <v>0</v>
      </c>
      <c r="Z186" s="17">
        <v>0</v>
      </c>
      <c r="AA186" s="17">
        <v>0</v>
      </c>
      <c r="AB186" s="17">
        <v>0</v>
      </c>
      <c r="AC186" s="17">
        <v>0</v>
      </c>
      <c r="AD186" s="17">
        <v>0</v>
      </c>
      <c r="AE186" s="17">
        <v>0</v>
      </c>
      <c r="AF186" s="41">
        <v>0</v>
      </c>
      <c r="AG186" s="88">
        <f>'EWG-CCP-127 (1)'!E168</f>
        <v>52</v>
      </c>
      <c r="AH186" s="41" t="s">
        <v>3</v>
      </c>
      <c r="AI186" s="87" t="s">
        <v>506</v>
      </c>
      <c r="AN186" s="17">
        <f t="shared" si="47"/>
        <v>100</v>
      </c>
      <c r="AO186" s="17">
        <f t="shared" si="48"/>
        <v>0.33333333333333326</v>
      </c>
      <c r="AP186" s="17">
        <f t="shared" si="49"/>
        <v>0</v>
      </c>
      <c r="AQ186" s="17">
        <f t="shared" si="49"/>
        <v>0.22222222222222221</v>
      </c>
      <c r="AR186" s="17">
        <f t="shared" si="50"/>
        <v>0.44444444444444442</v>
      </c>
      <c r="AS186" s="17">
        <f t="shared" si="51"/>
        <v>0.52</v>
      </c>
      <c r="AU186" s="17">
        <f t="shared" si="52"/>
        <v>2</v>
      </c>
      <c r="AV186" s="17">
        <f t="shared" si="53"/>
        <v>1.4999999999999998</v>
      </c>
      <c r="AW186" s="17">
        <f t="shared" si="54"/>
        <v>0.625</v>
      </c>
      <c r="AX186" s="17">
        <f t="shared" si="55"/>
        <v>1</v>
      </c>
      <c r="AY186" s="17">
        <f t="shared" si="56"/>
        <v>0.52083333333333337</v>
      </c>
      <c r="AZ186" s="17">
        <f t="shared" si="57"/>
        <v>0.52083333333333337</v>
      </c>
      <c r="BA186" s="17">
        <f t="shared" si="58"/>
        <v>8.3333333333335258E-4</v>
      </c>
      <c r="BC186" s="17">
        <f t="shared" si="59"/>
        <v>2</v>
      </c>
      <c r="BD186" s="17">
        <f t="shared" si="60"/>
        <v>1.4999999999999998</v>
      </c>
      <c r="BE186" s="17">
        <f t="shared" si="61"/>
        <v>0.62764377689183548</v>
      </c>
      <c r="BF186" s="17">
        <f t="shared" si="62"/>
        <v>1.1005923388511467</v>
      </c>
      <c r="BG186" s="17">
        <f t="shared" si="63"/>
        <v>0.54443384748582446</v>
      </c>
      <c r="BH186" s="17">
        <f t="shared" si="64"/>
        <v>0.54443384748582446</v>
      </c>
      <c r="BI186" s="17">
        <f t="shared" si="65"/>
        <v>5.9701290296052954E-4</v>
      </c>
      <c r="BJ186" s="17">
        <f t="shared" si="66"/>
        <v>1.279772822419859E-2</v>
      </c>
    </row>
    <row r="187" spans="1:62" x14ac:dyDescent="0.25">
      <c r="A187" s="84">
        <v>403</v>
      </c>
      <c r="B187" s="84">
        <v>515</v>
      </c>
      <c r="C187" s="17" t="s">
        <v>268</v>
      </c>
      <c r="D187" s="86">
        <v>1</v>
      </c>
      <c r="E187" s="98">
        <f t="shared" si="45"/>
        <v>21.2</v>
      </c>
      <c r="F187" s="98">
        <f t="shared" si="46"/>
        <v>0.47619047619047622</v>
      </c>
      <c r="G187" s="17">
        <v>3.2</v>
      </c>
      <c r="H187" s="17">
        <v>39.6</v>
      </c>
      <c r="I187" s="17">
        <v>0</v>
      </c>
      <c r="J187" s="17">
        <v>0</v>
      </c>
      <c r="K187" s="17">
        <v>0</v>
      </c>
      <c r="L187" s="17">
        <v>0</v>
      </c>
      <c r="M187" s="17">
        <v>0</v>
      </c>
      <c r="N187" s="17">
        <v>0</v>
      </c>
      <c r="O187" s="17">
        <v>21.2</v>
      </c>
      <c r="P187" s="17">
        <v>0</v>
      </c>
      <c r="Q187" s="17">
        <v>36</v>
      </c>
      <c r="R187" s="17">
        <v>0</v>
      </c>
      <c r="S187" s="17">
        <v>0</v>
      </c>
      <c r="T187" s="17">
        <v>0</v>
      </c>
      <c r="U187" s="17">
        <v>0</v>
      </c>
      <c r="V187" s="17">
        <v>0</v>
      </c>
      <c r="W187" s="41">
        <v>0</v>
      </c>
      <c r="X187" s="41">
        <v>0</v>
      </c>
      <c r="Y187" s="17">
        <v>0</v>
      </c>
      <c r="Z187" s="17">
        <v>0</v>
      </c>
      <c r="AA187" s="17">
        <v>0</v>
      </c>
      <c r="AB187" s="17">
        <v>0</v>
      </c>
      <c r="AC187" s="17">
        <v>0</v>
      </c>
      <c r="AD187" s="17">
        <v>0</v>
      </c>
      <c r="AE187" s="17">
        <v>0</v>
      </c>
      <c r="AF187" s="41">
        <v>0</v>
      </c>
      <c r="AG187" s="88">
        <v>38</v>
      </c>
      <c r="AH187" s="91" t="s">
        <v>3</v>
      </c>
      <c r="AI187" s="87" t="s">
        <v>504</v>
      </c>
      <c r="AN187" s="17">
        <f t="shared" si="47"/>
        <v>100</v>
      </c>
      <c r="AO187" s="17">
        <f t="shared" si="48"/>
        <v>0.21199999999999999</v>
      </c>
      <c r="AP187" s="17">
        <f t="shared" si="49"/>
        <v>3.2000000000000001E-2</v>
      </c>
      <c r="AQ187" s="17">
        <f t="shared" si="49"/>
        <v>0.39600000000000002</v>
      </c>
      <c r="AR187" s="17">
        <f t="shared" si="50"/>
        <v>0.36</v>
      </c>
      <c r="AS187" s="17">
        <f t="shared" si="51"/>
        <v>0.38</v>
      </c>
      <c r="AU187" s="17">
        <f t="shared" si="52"/>
        <v>0.84112149532710268</v>
      </c>
      <c r="AV187" s="17">
        <f t="shared" si="53"/>
        <v>0.49532710280373826</v>
      </c>
      <c r="AW187" s="17">
        <f t="shared" si="54"/>
        <v>0.55257009345794394</v>
      </c>
      <c r="AX187" s="17">
        <f t="shared" si="55"/>
        <v>0.71028037383177567</v>
      </c>
      <c r="AY187" s="17">
        <f t="shared" si="56"/>
        <v>0.49532710280373826</v>
      </c>
      <c r="AZ187" s="17">
        <f t="shared" si="57"/>
        <v>0.49532710280373826</v>
      </c>
      <c r="BA187" s="17">
        <f t="shared" si="58"/>
        <v>0.11532710280373826</v>
      </c>
      <c r="BC187" s="17">
        <f t="shared" si="59"/>
        <v>0.6870229007633587</v>
      </c>
      <c r="BD187" s="17">
        <f t="shared" si="60"/>
        <v>0.40458015267175568</v>
      </c>
      <c r="BE187" s="17">
        <f t="shared" si="61"/>
        <v>0.60281604904719432</v>
      </c>
      <c r="BF187" s="17">
        <f t="shared" si="62"/>
        <v>0.44107178500919569</v>
      </c>
      <c r="BG187" s="17">
        <f t="shared" si="63"/>
        <v>0.40458015267175568</v>
      </c>
      <c r="BH187" s="17">
        <f t="shared" si="64"/>
        <v>0.40458015267175568</v>
      </c>
      <c r="BI187" s="17">
        <f t="shared" si="65"/>
        <v>6.0418390536681754E-4</v>
      </c>
      <c r="BJ187" s="17">
        <f t="shared" si="66"/>
        <v>7.2215573091649284E-4</v>
      </c>
    </row>
    <row r="188" spans="1:62" x14ac:dyDescent="0.25">
      <c r="A188" s="84">
        <v>61</v>
      </c>
      <c r="B188" s="84">
        <v>418</v>
      </c>
      <c r="C188" s="17" t="s">
        <v>76</v>
      </c>
      <c r="D188" s="86">
        <v>1</v>
      </c>
      <c r="E188" s="98">
        <f t="shared" si="45"/>
        <v>25</v>
      </c>
      <c r="F188" s="98">
        <f t="shared" si="46"/>
        <v>0</v>
      </c>
      <c r="G188" s="17">
        <v>25</v>
      </c>
      <c r="H188" s="17">
        <v>50</v>
      </c>
      <c r="I188" s="17">
        <v>25</v>
      </c>
      <c r="J188" s="17">
        <v>0</v>
      </c>
      <c r="K188" s="41">
        <v>0</v>
      </c>
      <c r="L188" s="41">
        <v>0</v>
      </c>
      <c r="M188" s="41">
        <v>0</v>
      </c>
      <c r="N188" s="17">
        <v>0</v>
      </c>
      <c r="O188" s="17">
        <v>0</v>
      </c>
      <c r="P188" s="17">
        <v>0</v>
      </c>
      <c r="Q188" s="17">
        <v>0</v>
      </c>
      <c r="R188" s="17">
        <v>0</v>
      </c>
      <c r="S188" s="17">
        <v>0</v>
      </c>
      <c r="T188" s="17">
        <v>0</v>
      </c>
      <c r="U188" s="17">
        <v>0</v>
      </c>
      <c r="V188" s="41">
        <v>0</v>
      </c>
      <c r="W188" s="41">
        <v>0</v>
      </c>
      <c r="X188" s="41">
        <v>0</v>
      </c>
      <c r="Y188" s="41">
        <v>0</v>
      </c>
      <c r="Z188" s="17">
        <v>0</v>
      </c>
      <c r="AA188" s="17">
        <v>0</v>
      </c>
      <c r="AB188" s="41">
        <v>0</v>
      </c>
      <c r="AC188" s="17">
        <v>0</v>
      </c>
      <c r="AD188" s="17">
        <v>0</v>
      </c>
      <c r="AE188" s="41">
        <v>0</v>
      </c>
      <c r="AF188" s="41">
        <v>0</v>
      </c>
      <c r="AG188" s="88">
        <v>10.8</v>
      </c>
      <c r="AH188" s="91" t="s">
        <v>3</v>
      </c>
      <c r="AI188" s="87" t="s">
        <v>504</v>
      </c>
      <c r="AN188" s="17">
        <f t="shared" si="47"/>
        <v>100</v>
      </c>
      <c r="AO188" s="17">
        <f t="shared" si="48"/>
        <v>0</v>
      </c>
      <c r="AP188" s="17">
        <f t="shared" si="49"/>
        <v>0.25</v>
      </c>
      <c r="AQ188" s="17">
        <f t="shared" si="49"/>
        <v>0.5</v>
      </c>
      <c r="AR188" s="17">
        <f t="shared" si="50"/>
        <v>0</v>
      </c>
      <c r="AS188" s="17">
        <f t="shared" si="51"/>
        <v>0.10800000000000001</v>
      </c>
      <c r="AU188" s="17">
        <f t="shared" si="52"/>
        <v>0</v>
      </c>
      <c r="AV188" s="17">
        <f t="shared" si="53"/>
        <v>0</v>
      </c>
      <c r="AW188" s="17">
        <f t="shared" si="54"/>
        <v>0.5</v>
      </c>
      <c r="AX188" s="17">
        <f t="shared" si="55"/>
        <v>0.5</v>
      </c>
      <c r="AY188" s="17">
        <f t="shared" si="56"/>
        <v>0</v>
      </c>
      <c r="AZ188" s="17">
        <f t="shared" si="57"/>
        <v>0</v>
      </c>
      <c r="BA188" s="17">
        <f t="shared" si="58"/>
        <v>0.10800000000000001</v>
      </c>
      <c r="BC188" s="17">
        <f t="shared" si="59"/>
        <v>0</v>
      </c>
      <c r="BD188" s="17">
        <f t="shared" si="60"/>
        <v>8.3333333333333329E-2</v>
      </c>
      <c r="BE188" s="17">
        <f t="shared" si="61"/>
        <v>0.58982479610523098</v>
      </c>
      <c r="BF188" s="17">
        <f t="shared" si="62"/>
        <v>9.5973820789570216E-2</v>
      </c>
      <c r="BG188" s="17">
        <f t="shared" si="63"/>
        <v>8.3333333333333329E-2</v>
      </c>
      <c r="BH188" s="17">
        <f t="shared" si="64"/>
        <v>8.3333333333333329E-2</v>
      </c>
      <c r="BI188" s="17">
        <f t="shared" si="65"/>
        <v>6.0844444444444531E-4</v>
      </c>
      <c r="BJ188" s="17">
        <f t="shared" si="66"/>
        <v>8.9325043458254122E-2</v>
      </c>
    </row>
    <row r="189" spans="1:62" x14ac:dyDescent="0.25">
      <c r="A189" s="84">
        <v>528</v>
      </c>
      <c r="B189" s="84">
        <v>582</v>
      </c>
      <c r="C189" s="17" t="str">
        <f>'EWG-CCP-127 (1)'!B311</f>
        <v>Cs-R1.1</v>
      </c>
      <c r="D189" s="86">
        <v>1</v>
      </c>
      <c r="E189" s="98">
        <f t="shared" si="45"/>
        <v>52.380952380952387</v>
      </c>
      <c r="F189" s="98">
        <f t="shared" si="46"/>
        <v>0</v>
      </c>
      <c r="G189" s="17">
        <v>0</v>
      </c>
      <c r="H189" s="17">
        <f>'EWG-CCP-127 (1)'!J311</f>
        <v>47.619047619047613</v>
      </c>
      <c r="I189" s="17">
        <v>0</v>
      </c>
      <c r="J189" s="17">
        <v>0</v>
      </c>
      <c r="K189" s="17">
        <v>0</v>
      </c>
      <c r="L189" s="17">
        <f>'EWG-CCP-127 (1)'!M311</f>
        <v>0</v>
      </c>
      <c r="M189" s="17">
        <v>0</v>
      </c>
      <c r="N189" s="17">
        <v>0</v>
      </c>
      <c r="O189" s="17">
        <f>'EWG-CCP-127 (1)'!L311</f>
        <v>0</v>
      </c>
      <c r="P189" s="17">
        <v>0</v>
      </c>
      <c r="Q189" s="17">
        <v>0</v>
      </c>
      <c r="R189" s="17">
        <v>0</v>
      </c>
      <c r="S189" s="17">
        <v>0</v>
      </c>
      <c r="T189" s="17">
        <v>0</v>
      </c>
      <c r="U189" s="17">
        <v>0</v>
      </c>
      <c r="V189" s="17">
        <v>0</v>
      </c>
      <c r="W189" s="17">
        <v>0</v>
      </c>
      <c r="X189" s="17">
        <f>'EWG-CCP-127 (1)'!O311</f>
        <v>52.380952380952387</v>
      </c>
      <c r="Y189" s="17">
        <v>0</v>
      </c>
      <c r="Z189" s="17">
        <v>0</v>
      </c>
      <c r="AA189" s="17">
        <v>0</v>
      </c>
      <c r="AB189" s="17">
        <v>0</v>
      </c>
      <c r="AC189" s="17">
        <v>0</v>
      </c>
      <c r="AD189" s="17">
        <f>'EWG-CCP-127 (1)'!N311</f>
        <v>0</v>
      </c>
      <c r="AE189" s="17">
        <v>0</v>
      </c>
      <c r="AF189" s="17">
        <v>0</v>
      </c>
      <c r="AG189" s="88">
        <f>'EWG-CCP-127 (1)'!I311</f>
        <v>28</v>
      </c>
      <c r="AH189" s="92" t="s">
        <v>3</v>
      </c>
      <c r="AI189" s="87" t="s">
        <v>531</v>
      </c>
      <c r="AN189" s="17">
        <f t="shared" si="47"/>
        <v>100</v>
      </c>
      <c r="AO189" s="17">
        <f t="shared" si="48"/>
        <v>0.52380952380952384</v>
      </c>
      <c r="AP189" s="17">
        <f t="shared" si="49"/>
        <v>0</v>
      </c>
      <c r="AQ189" s="17">
        <f t="shared" si="49"/>
        <v>0.47619047619047611</v>
      </c>
      <c r="AR189" s="17">
        <f t="shared" si="50"/>
        <v>0</v>
      </c>
      <c r="AS189" s="17">
        <f t="shared" si="51"/>
        <v>0.28000000000000003</v>
      </c>
      <c r="AU189" s="17">
        <f t="shared" si="52"/>
        <v>0</v>
      </c>
      <c r="AV189" s="17">
        <f t="shared" si="53"/>
        <v>1.1000000000000003</v>
      </c>
      <c r="AW189" s="17">
        <f t="shared" si="54"/>
        <v>0.5</v>
      </c>
      <c r="AX189" s="17">
        <f t="shared" si="55"/>
        <v>0.5</v>
      </c>
      <c r="AY189" s="17">
        <f t="shared" si="56"/>
        <v>0.29999999999999993</v>
      </c>
      <c r="AZ189" s="17">
        <f t="shared" si="57"/>
        <v>0.29999999999999993</v>
      </c>
      <c r="BA189" s="17">
        <f t="shared" si="58"/>
        <v>1.9999999999999907E-2</v>
      </c>
      <c r="BC189" s="17">
        <f t="shared" si="59"/>
        <v>0</v>
      </c>
      <c r="BD189" s="17">
        <f t="shared" si="60"/>
        <v>1.1000000000000003</v>
      </c>
      <c r="BE189" s="17">
        <f t="shared" si="61"/>
        <v>0.58982479610523098</v>
      </c>
      <c r="BF189" s="17">
        <f t="shared" si="62"/>
        <v>9.5973820789570216E-2</v>
      </c>
      <c r="BG189" s="17">
        <f t="shared" si="63"/>
        <v>0.2551494030350876</v>
      </c>
      <c r="BH189" s="17">
        <f t="shared" si="64"/>
        <v>0.2551494030350876</v>
      </c>
      <c r="BI189" s="17">
        <f t="shared" si="65"/>
        <v>6.1755216951251486E-4</v>
      </c>
      <c r="BJ189" s="17">
        <f t="shared" si="66"/>
        <v>1.6096746807143562E-2</v>
      </c>
    </row>
    <row r="190" spans="1:62" x14ac:dyDescent="0.25">
      <c r="A190" s="84">
        <v>508</v>
      </c>
      <c r="B190" s="84">
        <v>562</v>
      </c>
      <c r="C190" s="17" t="str">
        <f>'EWG-CCP-127 (1)'!B291</f>
        <v>Na-R0.8</v>
      </c>
      <c r="D190" s="86">
        <v>1</v>
      </c>
      <c r="E190" s="98">
        <f t="shared" si="45"/>
        <v>44.44444444444445</v>
      </c>
      <c r="F190" s="98">
        <f t="shared" si="46"/>
        <v>0</v>
      </c>
      <c r="G190" s="17">
        <v>0</v>
      </c>
      <c r="H190" s="17">
        <f>'EWG-CCP-127 (1)'!J291</f>
        <v>55.555555555555557</v>
      </c>
      <c r="I190" s="17">
        <v>0</v>
      </c>
      <c r="J190" s="17">
        <v>0</v>
      </c>
      <c r="K190" s="17">
        <v>0</v>
      </c>
      <c r="L190" s="17">
        <f>'EWG-CCP-127 (1)'!M291</f>
        <v>0</v>
      </c>
      <c r="M190" s="17">
        <v>0</v>
      </c>
      <c r="N190" s="17">
        <v>0</v>
      </c>
      <c r="O190" s="17">
        <f>'EWG-CCP-127 (1)'!L291</f>
        <v>44.44444444444445</v>
      </c>
      <c r="P190" s="17">
        <v>0</v>
      </c>
      <c r="Q190" s="17">
        <v>0</v>
      </c>
      <c r="R190" s="17">
        <v>0</v>
      </c>
      <c r="S190" s="17">
        <v>0</v>
      </c>
      <c r="T190" s="17">
        <v>0</v>
      </c>
      <c r="U190" s="17">
        <v>0</v>
      </c>
      <c r="V190" s="17">
        <v>0</v>
      </c>
      <c r="W190" s="17">
        <v>0</v>
      </c>
      <c r="X190" s="17">
        <f>'EWG-CCP-127 (1)'!O291</f>
        <v>0</v>
      </c>
      <c r="Y190" s="17">
        <v>0</v>
      </c>
      <c r="Z190" s="17">
        <v>0</v>
      </c>
      <c r="AA190" s="17">
        <v>0</v>
      </c>
      <c r="AB190" s="17">
        <v>0</v>
      </c>
      <c r="AC190" s="17">
        <v>0</v>
      </c>
      <c r="AD190" s="17">
        <f>'EWG-CCP-127 (1)'!N291</f>
        <v>0</v>
      </c>
      <c r="AE190" s="17">
        <v>0</v>
      </c>
      <c r="AF190" s="17">
        <v>0</v>
      </c>
      <c r="AG190" s="88">
        <f>'EWG-CCP-127 (1)'!I291</f>
        <v>33</v>
      </c>
      <c r="AH190" s="92" t="s">
        <v>3</v>
      </c>
      <c r="AI190" s="87" t="s">
        <v>531</v>
      </c>
      <c r="AN190" s="17">
        <f t="shared" si="47"/>
        <v>100</v>
      </c>
      <c r="AO190" s="17">
        <f t="shared" si="48"/>
        <v>0.44444444444444448</v>
      </c>
      <c r="AP190" s="17">
        <f t="shared" si="49"/>
        <v>0</v>
      </c>
      <c r="AQ190" s="17">
        <f t="shared" si="49"/>
        <v>0.55555555555555558</v>
      </c>
      <c r="AR190" s="17">
        <f t="shared" si="50"/>
        <v>0</v>
      </c>
      <c r="AS190" s="17">
        <f t="shared" si="51"/>
        <v>0.33</v>
      </c>
      <c r="AU190" s="17">
        <f t="shared" si="52"/>
        <v>0</v>
      </c>
      <c r="AV190" s="17">
        <f t="shared" si="53"/>
        <v>0.8</v>
      </c>
      <c r="AW190" s="17">
        <f t="shared" si="54"/>
        <v>0.5</v>
      </c>
      <c r="AX190" s="17">
        <f t="shared" si="55"/>
        <v>0.5</v>
      </c>
      <c r="AY190" s="17">
        <f t="shared" si="56"/>
        <v>0.39999999999999997</v>
      </c>
      <c r="AZ190" s="17">
        <f t="shared" si="57"/>
        <v>0.39999999999999997</v>
      </c>
      <c r="BA190" s="17">
        <f t="shared" si="58"/>
        <v>6.9999999999999951E-2</v>
      </c>
      <c r="BC190" s="17">
        <f t="shared" si="59"/>
        <v>0</v>
      </c>
      <c r="BD190" s="17">
        <f t="shared" si="60"/>
        <v>0.8</v>
      </c>
      <c r="BE190" s="17">
        <f t="shared" si="61"/>
        <v>0.58982479610523098</v>
      </c>
      <c r="BF190" s="17">
        <f t="shared" si="62"/>
        <v>9.5973820789570216E-2</v>
      </c>
      <c r="BG190" s="17">
        <f t="shared" si="63"/>
        <v>0.35514940303508769</v>
      </c>
      <c r="BH190" s="17">
        <f t="shared" si="64"/>
        <v>0.35514940303508769</v>
      </c>
      <c r="BI190" s="17">
        <f t="shared" si="65"/>
        <v>6.3249247302127689E-4</v>
      </c>
      <c r="BJ190" s="17">
        <f t="shared" si="66"/>
        <v>5.9094512690300287E-3</v>
      </c>
    </row>
    <row r="191" spans="1:62" x14ac:dyDescent="0.25">
      <c r="A191" s="84">
        <v>182</v>
      </c>
      <c r="B191" s="84">
        <v>115</v>
      </c>
      <c r="C191" s="17">
        <v>10</v>
      </c>
      <c r="D191" s="86">
        <v>1</v>
      </c>
      <c r="E191" s="98">
        <f t="shared" si="45"/>
        <v>16.600000000000001</v>
      </c>
      <c r="F191" s="98">
        <f t="shared" si="46"/>
        <v>0.80095923261390878</v>
      </c>
      <c r="G191" s="17">
        <v>0</v>
      </c>
      <c r="H191" s="17">
        <v>16.600000000000001</v>
      </c>
      <c r="I191" s="17">
        <v>0</v>
      </c>
      <c r="J191" s="17">
        <v>0</v>
      </c>
      <c r="K191" s="17">
        <v>0</v>
      </c>
      <c r="L191" s="17">
        <v>0</v>
      </c>
      <c r="M191" s="17">
        <v>0</v>
      </c>
      <c r="N191" s="17">
        <v>0</v>
      </c>
      <c r="O191" s="17">
        <v>16.600000000000001</v>
      </c>
      <c r="P191" s="17">
        <v>0</v>
      </c>
      <c r="Q191" s="17">
        <v>66.8</v>
      </c>
      <c r="R191" s="17">
        <v>0</v>
      </c>
      <c r="S191" s="17">
        <v>0</v>
      </c>
      <c r="T191" s="17">
        <v>0</v>
      </c>
      <c r="U191" s="17">
        <v>0</v>
      </c>
      <c r="V191" s="17">
        <v>0</v>
      </c>
      <c r="W191" s="41">
        <v>0</v>
      </c>
      <c r="X191" s="41">
        <v>0</v>
      </c>
      <c r="Y191" s="17">
        <v>0</v>
      </c>
      <c r="Z191" s="17">
        <v>0</v>
      </c>
      <c r="AA191" s="17">
        <v>0</v>
      </c>
      <c r="AB191" s="17">
        <v>0</v>
      </c>
      <c r="AC191" s="17">
        <v>0</v>
      </c>
      <c r="AD191" s="17">
        <v>0</v>
      </c>
      <c r="AE191" s="17">
        <v>0</v>
      </c>
      <c r="AF191" s="41">
        <v>0</v>
      </c>
      <c r="AG191" s="88">
        <v>64</v>
      </c>
      <c r="AH191" s="91" t="s">
        <v>3</v>
      </c>
      <c r="AI191" s="87" t="s">
        <v>504</v>
      </c>
      <c r="AN191" s="17">
        <f t="shared" si="47"/>
        <v>100</v>
      </c>
      <c r="AO191" s="17">
        <f t="shared" si="48"/>
        <v>0.16600000000000001</v>
      </c>
      <c r="AP191" s="17">
        <f t="shared" si="49"/>
        <v>0</v>
      </c>
      <c r="AQ191" s="17">
        <f t="shared" si="49"/>
        <v>0.16600000000000001</v>
      </c>
      <c r="AR191" s="17">
        <f t="shared" si="50"/>
        <v>0.66799999999999993</v>
      </c>
      <c r="AS191" s="17">
        <f t="shared" si="51"/>
        <v>0.64</v>
      </c>
      <c r="AU191" s="17">
        <f t="shared" si="52"/>
        <v>4.0240963855421681</v>
      </c>
      <c r="AV191" s="17">
        <f t="shared" si="53"/>
        <v>1</v>
      </c>
      <c r="AW191" s="17">
        <f t="shared" si="54"/>
        <v>0.75150602409638556</v>
      </c>
      <c r="AX191" s="17">
        <f t="shared" si="55"/>
        <v>1.506024096385542</v>
      </c>
      <c r="AY191" s="17">
        <f t="shared" si="56"/>
        <v>0.75150602409638556</v>
      </c>
      <c r="AZ191" s="17">
        <f t="shared" si="57"/>
        <v>0.75150602409638556</v>
      </c>
      <c r="BA191" s="17">
        <f t="shared" si="58"/>
        <v>0.11150602409638555</v>
      </c>
      <c r="BC191" s="17">
        <f t="shared" si="59"/>
        <v>4.0240963855421681</v>
      </c>
      <c r="BD191" s="17">
        <f t="shared" si="60"/>
        <v>1</v>
      </c>
      <c r="BE191" s="17">
        <f t="shared" si="61"/>
        <v>0.66591840804936298</v>
      </c>
      <c r="BF191" s="17">
        <f t="shared" si="62"/>
        <v>2.1173146944797301</v>
      </c>
      <c r="BG191" s="17">
        <f t="shared" si="63"/>
        <v>0.66591840804936298</v>
      </c>
      <c r="BH191" s="17">
        <f t="shared" si="64"/>
        <v>0.66591840804936298</v>
      </c>
      <c r="BI191" s="17">
        <f t="shared" si="65"/>
        <v>6.7176387581328282E-4</v>
      </c>
      <c r="BJ191" s="17">
        <f t="shared" si="66"/>
        <v>5.4348218932726101E-2</v>
      </c>
    </row>
    <row r="192" spans="1:62" x14ac:dyDescent="0.25">
      <c r="A192" s="84">
        <v>36</v>
      </c>
      <c r="B192" s="84">
        <v>24</v>
      </c>
      <c r="C192" s="17" t="s">
        <v>44</v>
      </c>
      <c r="D192" s="86">
        <v>1</v>
      </c>
      <c r="E192" s="98">
        <f t="shared" si="45"/>
        <v>19</v>
      </c>
      <c r="F192" s="98">
        <f t="shared" si="46"/>
        <v>0.79746835443037978</v>
      </c>
      <c r="G192" s="41">
        <v>0</v>
      </c>
      <c r="H192" s="17">
        <v>16</v>
      </c>
      <c r="I192" s="17">
        <v>3</v>
      </c>
      <c r="J192" s="17">
        <v>0</v>
      </c>
      <c r="K192" s="41">
        <v>0</v>
      </c>
      <c r="L192" s="41">
        <v>0</v>
      </c>
      <c r="M192" s="41">
        <v>0</v>
      </c>
      <c r="N192" s="41">
        <v>0</v>
      </c>
      <c r="O192" s="17">
        <v>16</v>
      </c>
      <c r="P192" s="17">
        <v>0</v>
      </c>
      <c r="Q192" s="17">
        <v>63</v>
      </c>
      <c r="R192" s="17">
        <v>0</v>
      </c>
      <c r="S192" s="17">
        <v>0</v>
      </c>
      <c r="T192" s="17">
        <v>0</v>
      </c>
      <c r="U192" s="17">
        <v>2</v>
      </c>
      <c r="V192" s="41">
        <v>0</v>
      </c>
      <c r="W192" s="41">
        <v>0</v>
      </c>
      <c r="X192" s="41">
        <v>0</v>
      </c>
      <c r="Y192" s="41">
        <v>0</v>
      </c>
      <c r="Z192" s="41">
        <v>0</v>
      </c>
      <c r="AA192" s="17">
        <v>0</v>
      </c>
      <c r="AB192" s="41">
        <v>0</v>
      </c>
      <c r="AC192" s="17">
        <v>0</v>
      </c>
      <c r="AD192" s="17">
        <v>0</v>
      </c>
      <c r="AE192" s="41">
        <v>0</v>
      </c>
      <c r="AF192" s="41">
        <v>0</v>
      </c>
      <c r="AG192" s="88">
        <v>67</v>
      </c>
      <c r="AH192" s="41" t="s">
        <v>3</v>
      </c>
      <c r="AI192" s="87" t="s">
        <v>506</v>
      </c>
      <c r="AN192" s="17">
        <f t="shared" si="47"/>
        <v>100</v>
      </c>
      <c r="AO192" s="17">
        <f t="shared" si="48"/>
        <v>0.16</v>
      </c>
      <c r="AP192" s="17">
        <f t="shared" si="49"/>
        <v>0</v>
      </c>
      <c r="AQ192" s="17">
        <f t="shared" si="49"/>
        <v>0.16</v>
      </c>
      <c r="AR192" s="17">
        <f t="shared" si="50"/>
        <v>0.63</v>
      </c>
      <c r="AS192" s="17">
        <f t="shared" si="51"/>
        <v>0.67</v>
      </c>
      <c r="AU192" s="17">
        <f t="shared" si="52"/>
        <v>3.9375</v>
      </c>
      <c r="AV192" s="17">
        <f t="shared" si="53"/>
        <v>1</v>
      </c>
      <c r="AW192" s="17">
        <f t="shared" si="54"/>
        <v>0.74609375</v>
      </c>
      <c r="AX192" s="17">
        <f t="shared" si="55"/>
        <v>1.484375</v>
      </c>
      <c r="AY192" s="17">
        <f t="shared" si="56"/>
        <v>0.74609375</v>
      </c>
      <c r="AZ192" s="17">
        <f t="shared" si="57"/>
        <v>0.74609375</v>
      </c>
      <c r="BA192" s="17">
        <f t="shared" si="58"/>
        <v>7.609374999999996E-2</v>
      </c>
      <c r="BC192" s="17">
        <f t="shared" si="59"/>
        <v>2.8636363636363638</v>
      </c>
      <c r="BD192" s="17">
        <f t="shared" si="60"/>
        <v>0.79545454545454541</v>
      </c>
      <c r="BE192" s="17">
        <f t="shared" si="61"/>
        <v>0.64397470041332383</v>
      </c>
      <c r="BF192" s="17">
        <f t="shared" si="62"/>
        <v>1.534404880741373</v>
      </c>
      <c r="BG192" s="17">
        <f t="shared" si="63"/>
        <v>0.64397470041332383</v>
      </c>
      <c r="BH192" s="17">
        <f t="shared" si="64"/>
        <v>0.64397470041332383</v>
      </c>
      <c r="BI192" s="17">
        <f t="shared" si="65"/>
        <v>6.7731621857624886E-4</v>
      </c>
      <c r="BJ192" s="17">
        <f t="shared" si="66"/>
        <v>6.923584160985799E-2</v>
      </c>
    </row>
    <row r="193" spans="1:62" x14ac:dyDescent="0.25">
      <c r="A193" s="84">
        <v>468</v>
      </c>
      <c r="B193" s="84">
        <v>315</v>
      </c>
      <c r="C193" s="17" t="s">
        <v>311</v>
      </c>
      <c r="D193" s="86">
        <v>1</v>
      </c>
      <c r="E193" s="98">
        <f t="shared" si="45"/>
        <v>35.4</v>
      </c>
      <c r="F193" s="98">
        <f t="shared" si="46"/>
        <v>0.68062015503875972</v>
      </c>
      <c r="G193" s="17">
        <v>0</v>
      </c>
      <c r="H193" s="17">
        <v>20.6</v>
      </c>
      <c r="I193" s="17">
        <v>0</v>
      </c>
      <c r="J193" s="17">
        <v>0</v>
      </c>
      <c r="K193" s="17">
        <v>0</v>
      </c>
      <c r="L193" s="17">
        <v>0</v>
      </c>
      <c r="M193" s="17">
        <v>0</v>
      </c>
      <c r="N193" s="17">
        <v>0</v>
      </c>
      <c r="O193" s="17">
        <v>35.4</v>
      </c>
      <c r="P193" s="17">
        <v>0</v>
      </c>
      <c r="Q193" s="17">
        <v>43.9</v>
      </c>
      <c r="R193" s="17">
        <v>0</v>
      </c>
      <c r="S193" s="17">
        <v>0</v>
      </c>
      <c r="T193" s="17">
        <v>0</v>
      </c>
      <c r="U193" s="17">
        <v>0</v>
      </c>
      <c r="V193" s="17">
        <v>0</v>
      </c>
      <c r="W193" s="41">
        <v>0</v>
      </c>
      <c r="X193" s="17">
        <v>0</v>
      </c>
      <c r="Y193" s="17">
        <v>0</v>
      </c>
      <c r="Z193" s="17">
        <v>0</v>
      </c>
      <c r="AA193" s="17">
        <v>0</v>
      </c>
      <c r="AB193" s="17">
        <v>0</v>
      </c>
      <c r="AC193" s="17">
        <v>0</v>
      </c>
      <c r="AD193" s="17">
        <v>0</v>
      </c>
      <c r="AE193" s="17">
        <v>0</v>
      </c>
      <c r="AF193" s="41">
        <v>0</v>
      </c>
      <c r="AG193" s="88">
        <v>49</v>
      </c>
      <c r="AH193" s="17" t="s">
        <v>3</v>
      </c>
      <c r="AI193" s="87" t="s">
        <v>506</v>
      </c>
      <c r="AN193" s="17">
        <f t="shared" si="47"/>
        <v>99.9</v>
      </c>
      <c r="AO193" s="17">
        <f t="shared" si="48"/>
        <v>0.35399999999999998</v>
      </c>
      <c r="AP193" s="17">
        <f t="shared" si="49"/>
        <v>0</v>
      </c>
      <c r="AQ193" s="17">
        <f t="shared" si="49"/>
        <v>0.20600000000000002</v>
      </c>
      <c r="AR193" s="17">
        <f t="shared" si="50"/>
        <v>0.439</v>
      </c>
      <c r="AS193" s="17">
        <f t="shared" si="51"/>
        <v>0.49</v>
      </c>
      <c r="AU193" s="17">
        <f t="shared" si="52"/>
        <v>2.1310679611650483</v>
      </c>
      <c r="AV193" s="17">
        <f t="shared" si="53"/>
        <v>1.7184466019417473</v>
      </c>
      <c r="AW193" s="17">
        <f t="shared" si="54"/>
        <v>0.63319174757281549</v>
      </c>
      <c r="AX193" s="17">
        <f t="shared" si="55"/>
        <v>1.032766990291262</v>
      </c>
      <c r="AY193" s="17">
        <f t="shared" si="56"/>
        <v>0.49306118064032789</v>
      </c>
      <c r="AZ193" s="17">
        <f t="shared" si="57"/>
        <v>0.49306118064032789</v>
      </c>
      <c r="BA193" s="17">
        <f t="shared" si="58"/>
        <v>3.0611806403278985E-3</v>
      </c>
      <c r="BC193" s="17">
        <f t="shared" si="59"/>
        <v>2.1310679611650483</v>
      </c>
      <c r="BD193" s="17">
        <f t="shared" si="60"/>
        <v>1.7184466019417475</v>
      </c>
      <c r="BE193" s="17">
        <f t="shared" si="61"/>
        <v>0.63012220524435569</v>
      </c>
      <c r="BF193" s="17">
        <f t="shared" si="62"/>
        <v>1.1664289893066382</v>
      </c>
      <c r="BG193" s="17">
        <f t="shared" si="63"/>
        <v>0.51730779498490864</v>
      </c>
      <c r="BH193" s="17">
        <f t="shared" si="64"/>
        <v>0.51730779498490864</v>
      </c>
      <c r="BI193" s="17">
        <f t="shared" si="65"/>
        <v>7.4571566693780206E-4</v>
      </c>
      <c r="BJ193" s="17">
        <f t="shared" si="66"/>
        <v>6.9101055470667076E-3</v>
      </c>
    </row>
    <row r="194" spans="1:62" x14ac:dyDescent="0.25">
      <c r="A194" s="84">
        <v>469</v>
      </c>
      <c r="B194" s="84">
        <v>316</v>
      </c>
      <c r="C194" s="17" t="s">
        <v>313</v>
      </c>
      <c r="D194" s="86">
        <v>1</v>
      </c>
      <c r="E194" s="98">
        <f t="shared" ref="E194:E257" si="67">I194+L194+M194+N194+O194+V194+X194+AB194+AD194</f>
        <v>4</v>
      </c>
      <c r="F194" s="98">
        <f t="shared" ref="F194:F257" si="68">Q194/(H194+P194+Q194+AC194)</f>
        <v>0.87737843551797046</v>
      </c>
      <c r="G194" s="17">
        <v>1.4</v>
      </c>
      <c r="H194" s="17">
        <v>11.6</v>
      </c>
      <c r="I194" s="17">
        <v>0</v>
      </c>
      <c r="J194" s="17">
        <v>0</v>
      </c>
      <c r="K194" s="17">
        <v>0</v>
      </c>
      <c r="L194" s="17">
        <v>0</v>
      </c>
      <c r="M194" s="17">
        <v>0</v>
      </c>
      <c r="N194" s="17">
        <v>0</v>
      </c>
      <c r="O194" s="17">
        <v>4</v>
      </c>
      <c r="P194" s="17">
        <v>0</v>
      </c>
      <c r="Q194" s="17">
        <v>83</v>
      </c>
      <c r="R194" s="17">
        <v>0</v>
      </c>
      <c r="S194" s="17">
        <v>0</v>
      </c>
      <c r="T194" s="17">
        <v>0</v>
      </c>
      <c r="U194" s="17">
        <v>0</v>
      </c>
      <c r="V194" s="17">
        <v>0</v>
      </c>
      <c r="W194" s="41">
        <v>0</v>
      </c>
      <c r="X194" s="17">
        <v>0</v>
      </c>
      <c r="Y194" s="17">
        <v>0</v>
      </c>
      <c r="Z194" s="17">
        <v>0</v>
      </c>
      <c r="AA194" s="17">
        <v>0</v>
      </c>
      <c r="AB194" s="17">
        <v>0</v>
      </c>
      <c r="AC194" s="17">
        <v>0</v>
      </c>
      <c r="AD194" s="17">
        <v>0</v>
      </c>
      <c r="AE194" s="17">
        <v>0</v>
      </c>
      <c r="AF194" s="41">
        <v>0</v>
      </c>
      <c r="AG194" s="88">
        <v>26</v>
      </c>
      <c r="AH194" s="17" t="s">
        <v>3</v>
      </c>
      <c r="AI194" s="87" t="s">
        <v>506</v>
      </c>
      <c r="AJ194" s="87" t="s">
        <v>509</v>
      </c>
      <c r="AN194" s="17">
        <f t="shared" ref="AN194:AN257" si="69">SUM(G194:AF194)</f>
        <v>100</v>
      </c>
      <c r="AO194" s="17">
        <f t="shared" ref="AO194:AO257" si="70">(L194+M194+O194+X194)/100</f>
        <v>0.04</v>
      </c>
      <c r="AP194" s="17">
        <f t="shared" ref="AP194:AQ257" si="71">G194/100</f>
        <v>1.3999999999999999E-2</v>
      </c>
      <c r="AQ194" s="17">
        <f t="shared" si="71"/>
        <v>0.11599999999999999</v>
      </c>
      <c r="AR194" s="17">
        <f t="shared" ref="AR194:AR257" si="72">Q194/100</f>
        <v>0.83</v>
      </c>
      <c r="AS194" s="17">
        <f t="shared" ref="AS194:AS257" si="73">AG194/100</f>
        <v>0.26</v>
      </c>
      <c r="AU194" s="17">
        <f t="shared" ref="AU194:AU257" si="74">AR194/(AQ194+AP194)</f>
        <v>6.3846153846153841</v>
      </c>
      <c r="AV194" s="17">
        <f t="shared" ref="AV194:AV257" si="75">AO194/(AP194+AQ194)</f>
        <v>0.30769230769230771</v>
      </c>
      <c r="AW194" s="17">
        <f t="shared" ref="AW194:AW257" si="76">0.5+AU194/16</f>
        <v>0.89903846153846145</v>
      </c>
      <c r="AX194" s="17">
        <f t="shared" ref="AX194:AX257" si="77">0.5+AU194/4</f>
        <v>2.0961538461538458</v>
      </c>
      <c r="AY194" s="17">
        <f t="shared" ref="AY194:AY257" si="78">IF(AV194&lt;=AW194,AV194,IF(AV194&lt;=AX194,AW194,AW194-(AV194-AX194)*(8+AU194)/(12*(2+AU194))))</f>
        <v>0.30769230769230771</v>
      </c>
      <c r="AZ194" s="17">
        <f t="shared" ref="AZ194:AZ257" si="79">IF(AY194&lt;1,AY194,1)</f>
        <v>0.30769230769230771</v>
      </c>
      <c r="BA194" s="17">
        <f t="shared" ref="BA194:BA257" si="80">ABS(AZ194-AS194)</f>
        <v>4.7692307692307701E-2</v>
      </c>
      <c r="BC194" s="17">
        <f t="shared" ref="BC194:BC257" si="81">(Q194)/($BM$3*H194+$BM$4*G194+$BM$5*P194+$BM$6*K194+$BM$7*S194+$BM$8*U194+$BM$9*Y194)</f>
        <v>4.8255813953488378</v>
      </c>
      <c r="BD194" s="17">
        <f t="shared" ref="BD194:BD257" si="82">(O194+$BM$11*M194+$BM$12*L194+$BM$13*X194+$BM$14*AD194+$BM$15*I194+$BM$16*N194+$BM$17*AB194+$BM$18*V194+$BM$19*T194+$BM$20*AA194+$BM$21*Z194+$BM$22*AF194+$BM$23*W194)/($BM$3*$H194+$BM$4*$G194+$BM$5*$P194+$BM$6*$K194+$BM$7*$S194+$BM$8*$U194+$BM$9*$Y194)</f>
        <v>0.23255813953488372</v>
      </c>
      <c r="BE194" s="17">
        <f t="shared" ref="BE194:BE257" si="83">$BM$25+BC194*$BM$26</f>
        <v>0.68107408114267809</v>
      </c>
      <c r="BF194" s="17">
        <f t="shared" ref="BF194:BF257" si="84">$BM$27+BC194*$BM$28</f>
        <v>2.5199080358800026</v>
      </c>
      <c r="BG194" s="17">
        <f t="shared" ref="BG194:BG257" si="85">IF(BD194&lt;=BE194,BD194,IF(BD194&lt;=BF194,BE194,BE194-(BD194-BF194)*(8+BC194)/(12*(2+BC194))))</f>
        <v>0.23255813953488372</v>
      </c>
      <c r="BH194" s="17">
        <f t="shared" ref="BH194:BH257" si="86">IF(BG194&lt;1,IF(BG194&gt;0,BG194,0),1)</f>
        <v>0.23255813953488372</v>
      </c>
      <c r="BI194" s="17">
        <f t="shared" si="65"/>
        <v>7.5305570578691251E-4</v>
      </c>
      <c r="BJ194" s="17">
        <f t="shared" si="66"/>
        <v>2.1571665022388983E-2</v>
      </c>
    </row>
    <row r="195" spans="1:62" x14ac:dyDescent="0.25">
      <c r="A195" s="84">
        <v>68</v>
      </c>
      <c r="B195" s="84">
        <v>46</v>
      </c>
      <c r="C195" s="17" t="s">
        <v>82</v>
      </c>
      <c r="D195" s="86">
        <v>1</v>
      </c>
      <c r="E195" s="98">
        <f t="shared" si="67"/>
        <v>20</v>
      </c>
      <c r="F195" s="98">
        <f t="shared" si="68"/>
        <v>0.66625000000000001</v>
      </c>
      <c r="G195" s="17">
        <v>0</v>
      </c>
      <c r="H195" s="17">
        <v>26.7</v>
      </c>
      <c r="I195" s="17">
        <v>0</v>
      </c>
      <c r="J195" s="17">
        <v>0</v>
      </c>
      <c r="K195" s="41">
        <v>0</v>
      </c>
      <c r="L195" s="17">
        <v>20</v>
      </c>
      <c r="M195" s="17">
        <v>0</v>
      </c>
      <c r="N195" s="17">
        <v>0</v>
      </c>
      <c r="O195" s="17">
        <v>0</v>
      </c>
      <c r="P195" s="17">
        <v>0</v>
      </c>
      <c r="Q195" s="17">
        <v>53.3</v>
      </c>
      <c r="R195" s="17">
        <v>0</v>
      </c>
      <c r="S195" s="17">
        <v>0</v>
      </c>
      <c r="T195" s="17">
        <v>0</v>
      </c>
      <c r="U195" s="17">
        <v>0</v>
      </c>
      <c r="V195" s="41">
        <v>0</v>
      </c>
      <c r="W195" s="41">
        <v>0</v>
      </c>
      <c r="X195" s="41">
        <v>0</v>
      </c>
      <c r="Y195" s="41">
        <v>0</v>
      </c>
      <c r="Z195" s="17">
        <v>0</v>
      </c>
      <c r="AA195" s="17">
        <v>0</v>
      </c>
      <c r="AB195" s="41">
        <v>0</v>
      </c>
      <c r="AC195" s="17">
        <v>0</v>
      </c>
      <c r="AD195" s="17">
        <v>0</v>
      </c>
      <c r="AE195" s="41">
        <v>0</v>
      </c>
      <c r="AF195" s="41">
        <v>0</v>
      </c>
      <c r="AG195" s="88">
        <v>60</v>
      </c>
      <c r="AH195" s="91" t="s">
        <v>3</v>
      </c>
      <c r="AI195" s="87" t="s">
        <v>504</v>
      </c>
      <c r="AN195" s="17">
        <f t="shared" si="69"/>
        <v>100</v>
      </c>
      <c r="AO195" s="17">
        <f t="shared" si="70"/>
        <v>0.2</v>
      </c>
      <c r="AP195" s="17">
        <f t="shared" si="71"/>
        <v>0</v>
      </c>
      <c r="AQ195" s="17">
        <f t="shared" si="71"/>
        <v>0.26700000000000002</v>
      </c>
      <c r="AR195" s="17">
        <f t="shared" si="72"/>
        <v>0.53299999999999992</v>
      </c>
      <c r="AS195" s="17">
        <f t="shared" si="73"/>
        <v>0.6</v>
      </c>
      <c r="AU195" s="17">
        <f t="shared" si="74"/>
        <v>1.9962546816479396</v>
      </c>
      <c r="AV195" s="17">
        <f t="shared" si="75"/>
        <v>0.74906367041198507</v>
      </c>
      <c r="AW195" s="17">
        <f t="shared" si="76"/>
        <v>0.62476591760299627</v>
      </c>
      <c r="AX195" s="17">
        <f t="shared" si="77"/>
        <v>0.99906367041198485</v>
      </c>
      <c r="AY195" s="17">
        <f t="shared" si="78"/>
        <v>0.62476591760299627</v>
      </c>
      <c r="AZ195" s="17">
        <f t="shared" si="79"/>
        <v>0.62476591760299627</v>
      </c>
      <c r="BA195" s="17">
        <f t="shared" si="80"/>
        <v>2.476591760299629E-2</v>
      </c>
      <c r="BC195" s="17">
        <f t="shared" si="81"/>
        <v>1.9962546816479401</v>
      </c>
      <c r="BD195" s="17">
        <f t="shared" si="82"/>
        <v>0.74906367041198507</v>
      </c>
      <c r="BE195" s="17">
        <f t="shared" si="83"/>
        <v>0.6275729548304374</v>
      </c>
      <c r="BF195" s="17">
        <f t="shared" si="84"/>
        <v>1.0987110307648891</v>
      </c>
      <c r="BG195" s="17">
        <f t="shared" si="85"/>
        <v>0.6275729548304374</v>
      </c>
      <c r="BH195" s="17">
        <f t="shared" si="86"/>
        <v>0.6275729548304374</v>
      </c>
      <c r="BI195" s="17">
        <f t="shared" ref="BI195:BI258" si="87">(BH195-AS195)^2</f>
        <v>7.6026783808134251E-4</v>
      </c>
      <c r="BJ195" s="17">
        <f t="shared" ref="BJ195:BJ258" si="88">(AS195-AVERAGE($AS$2:$AS$647))^2</f>
        <v>3.7298055363216918E-2</v>
      </c>
    </row>
    <row r="196" spans="1:62" x14ac:dyDescent="0.25">
      <c r="A196" s="84">
        <v>245</v>
      </c>
      <c r="B196" s="84">
        <v>504</v>
      </c>
      <c r="C196" s="17">
        <f>'EWG-CCP-127 (1)'!B60</f>
        <v>5</v>
      </c>
      <c r="D196" s="86">
        <v>1</v>
      </c>
      <c r="E196" s="98">
        <f t="shared" si="67"/>
        <v>28.571428571428569</v>
      </c>
      <c r="F196" s="98">
        <f t="shared" si="68"/>
        <v>0.33333333333333337</v>
      </c>
      <c r="G196" s="17">
        <v>0</v>
      </c>
      <c r="H196" s="17">
        <f>'EWG-CCP-127 (1)'!M60</f>
        <v>47.619047619047613</v>
      </c>
      <c r="I196" s="17">
        <v>0</v>
      </c>
      <c r="J196" s="17">
        <v>0</v>
      </c>
      <c r="K196" s="17">
        <v>0</v>
      </c>
      <c r="L196" s="17">
        <v>0</v>
      </c>
      <c r="M196" s="17">
        <v>0</v>
      </c>
      <c r="N196" s="17">
        <v>0</v>
      </c>
      <c r="O196" s="17">
        <f>'EWG-CCP-127 (1)'!L60</f>
        <v>28.571428571428569</v>
      </c>
      <c r="P196" s="17">
        <v>0</v>
      </c>
      <c r="Q196" s="17">
        <f>'EWG-CCP-127 (1)'!K60</f>
        <v>23.809523809523807</v>
      </c>
      <c r="R196" s="17">
        <v>0</v>
      </c>
      <c r="S196" s="17">
        <v>0</v>
      </c>
      <c r="T196" s="17">
        <v>0</v>
      </c>
      <c r="U196" s="17">
        <v>0</v>
      </c>
      <c r="V196" s="17">
        <v>0</v>
      </c>
      <c r="W196" s="41">
        <v>0</v>
      </c>
      <c r="X196" s="41">
        <v>0</v>
      </c>
      <c r="Y196" s="17">
        <v>0</v>
      </c>
      <c r="Z196" s="17">
        <v>0</v>
      </c>
      <c r="AA196" s="17">
        <v>0</v>
      </c>
      <c r="AB196" s="17">
        <v>0</v>
      </c>
      <c r="AC196" s="17">
        <v>0</v>
      </c>
      <c r="AD196" s="17">
        <v>0</v>
      </c>
      <c r="AE196" s="17">
        <v>0</v>
      </c>
      <c r="AF196" s="41">
        <v>0</v>
      </c>
      <c r="AG196" s="88">
        <f>'EWG-CCP-127 (1)'!E60</f>
        <v>50</v>
      </c>
      <c r="AH196" s="41" t="s">
        <v>3</v>
      </c>
      <c r="AI196" s="87" t="s">
        <v>506</v>
      </c>
      <c r="AN196" s="17">
        <f t="shared" si="69"/>
        <v>99.999999999999986</v>
      </c>
      <c r="AO196" s="17">
        <f t="shared" si="70"/>
        <v>0.2857142857142857</v>
      </c>
      <c r="AP196" s="17">
        <f t="shared" si="71"/>
        <v>0</v>
      </c>
      <c r="AQ196" s="17">
        <f t="shared" si="71"/>
        <v>0.47619047619047611</v>
      </c>
      <c r="AR196" s="17">
        <f t="shared" si="72"/>
        <v>0.23809523809523805</v>
      </c>
      <c r="AS196" s="17">
        <f t="shared" si="73"/>
        <v>0.5</v>
      </c>
      <c r="AU196" s="17">
        <f t="shared" si="74"/>
        <v>0.5</v>
      </c>
      <c r="AV196" s="17">
        <f t="shared" si="75"/>
        <v>0.60000000000000009</v>
      </c>
      <c r="AW196" s="17">
        <f t="shared" si="76"/>
        <v>0.53125</v>
      </c>
      <c r="AX196" s="17">
        <f t="shared" si="77"/>
        <v>0.625</v>
      </c>
      <c r="AY196" s="17">
        <f t="shared" si="78"/>
        <v>0.53125</v>
      </c>
      <c r="AZ196" s="17">
        <f t="shared" si="79"/>
        <v>0.53125</v>
      </c>
      <c r="BA196" s="17">
        <f t="shared" si="80"/>
        <v>3.125E-2</v>
      </c>
      <c r="BC196" s="17">
        <f t="shared" si="81"/>
        <v>0.5</v>
      </c>
      <c r="BD196" s="17">
        <f t="shared" si="82"/>
        <v>0.6</v>
      </c>
      <c r="BE196" s="17">
        <f t="shared" si="83"/>
        <v>0.5992795413018821</v>
      </c>
      <c r="BF196" s="17">
        <f t="shared" si="84"/>
        <v>0.34712845030496436</v>
      </c>
      <c r="BG196" s="17">
        <f t="shared" si="85"/>
        <v>0.527632602221622</v>
      </c>
      <c r="BH196" s="17">
        <f t="shared" si="86"/>
        <v>0.527632602221622</v>
      </c>
      <c r="BI196" s="17">
        <f t="shared" si="87"/>
        <v>7.6356070553838936E-4</v>
      </c>
      <c r="BJ196" s="17">
        <f t="shared" si="88"/>
        <v>8.6726464394440012E-3</v>
      </c>
    </row>
    <row r="197" spans="1:62" x14ac:dyDescent="0.25">
      <c r="A197" s="84">
        <v>408</v>
      </c>
      <c r="B197" s="84">
        <v>519</v>
      </c>
      <c r="D197" s="86">
        <v>1</v>
      </c>
      <c r="E197" s="98">
        <f t="shared" si="67"/>
        <v>28.571428571428569</v>
      </c>
      <c r="F197" s="98">
        <f t="shared" si="68"/>
        <v>0.33333333333333337</v>
      </c>
      <c r="G197" s="17">
        <v>0</v>
      </c>
      <c r="H197" s="17">
        <f>'EWG-CCP-127 (1)'!M204</f>
        <v>47.619047619047613</v>
      </c>
      <c r="I197" s="17">
        <v>0</v>
      </c>
      <c r="J197" s="17">
        <v>0</v>
      </c>
      <c r="K197" s="17">
        <v>0</v>
      </c>
      <c r="L197" s="17">
        <v>0</v>
      </c>
      <c r="M197" s="17">
        <v>0</v>
      </c>
      <c r="N197" s="17">
        <v>0</v>
      </c>
      <c r="O197" s="17">
        <f>'EWG-CCP-127 (1)'!L204</f>
        <v>28.571428571428569</v>
      </c>
      <c r="P197" s="17">
        <v>0</v>
      </c>
      <c r="Q197" s="17">
        <f>'EWG-CCP-127 (1)'!K204</f>
        <v>23.809523809523807</v>
      </c>
      <c r="R197" s="17">
        <v>0</v>
      </c>
      <c r="S197" s="17">
        <v>0</v>
      </c>
      <c r="T197" s="17">
        <v>0</v>
      </c>
      <c r="U197" s="17">
        <v>0</v>
      </c>
      <c r="V197" s="17">
        <v>0</v>
      </c>
      <c r="W197" s="41">
        <v>0</v>
      </c>
      <c r="X197" s="41">
        <v>0</v>
      </c>
      <c r="Y197" s="17">
        <v>0</v>
      </c>
      <c r="Z197" s="17">
        <v>0</v>
      </c>
      <c r="AA197" s="17">
        <v>0</v>
      </c>
      <c r="AB197" s="17">
        <v>0</v>
      </c>
      <c r="AC197" s="17">
        <v>0</v>
      </c>
      <c r="AD197" s="17">
        <v>0</v>
      </c>
      <c r="AE197" s="17">
        <v>0</v>
      </c>
      <c r="AF197" s="41">
        <v>0</v>
      </c>
      <c r="AG197" s="88">
        <f>'EWG-CCP-127 (1)'!E204</f>
        <v>50</v>
      </c>
      <c r="AH197" s="41" t="s">
        <v>3</v>
      </c>
      <c r="AI197" s="87" t="s">
        <v>506</v>
      </c>
      <c r="AN197" s="17">
        <f t="shared" si="69"/>
        <v>99.999999999999986</v>
      </c>
      <c r="AO197" s="17">
        <f t="shared" si="70"/>
        <v>0.2857142857142857</v>
      </c>
      <c r="AP197" s="17">
        <f t="shared" si="71"/>
        <v>0</v>
      </c>
      <c r="AQ197" s="17">
        <f t="shared" si="71"/>
        <v>0.47619047619047611</v>
      </c>
      <c r="AR197" s="17">
        <f t="shared" si="72"/>
        <v>0.23809523809523805</v>
      </c>
      <c r="AS197" s="17">
        <f t="shared" si="73"/>
        <v>0.5</v>
      </c>
      <c r="AU197" s="17">
        <f t="shared" si="74"/>
        <v>0.5</v>
      </c>
      <c r="AV197" s="17">
        <f t="shared" si="75"/>
        <v>0.60000000000000009</v>
      </c>
      <c r="AW197" s="17">
        <f t="shared" si="76"/>
        <v>0.53125</v>
      </c>
      <c r="AX197" s="17">
        <f t="shared" si="77"/>
        <v>0.625</v>
      </c>
      <c r="AY197" s="17">
        <f t="shared" si="78"/>
        <v>0.53125</v>
      </c>
      <c r="AZ197" s="17">
        <f t="shared" si="79"/>
        <v>0.53125</v>
      </c>
      <c r="BA197" s="17">
        <f t="shared" si="80"/>
        <v>3.125E-2</v>
      </c>
      <c r="BC197" s="17">
        <f t="shared" si="81"/>
        <v>0.5</v>
      </c>
      <c r="BD197" s="17">
        <f t="shared" si="82"/>
        <v>0.6</v>
      </c>
      <c r="BE197" s="17">
        <f t="shared" si="83"/>
        <v>0.5992795413018821</v>
      </c>
      <c r="BF197" s="17">
        <f t="shared" si="84"/>
        <v>0.34712845030496436</v>
      </c>
      <c r="BG197" s="17">
        <f t="shared" si="85"/>
        <v>0.527632602221622</v>
      </c>
      <c r="BH197" s="17">
        <f t="shared" si="86"/>
        <v>0.527632602221622</v>
      </c>
      <c r="BI197" s="17">
        <f t="shared" si="87"/>
        <v>7.6356070553838936E-4</v>
      </c>
      <c r="BJ197" s="17">
        <f t="shared" si="88"/>
        <v>8.6726464394440012E-3</v>
      </c>
    </row>
    <row r="198" spans="1:62" x14ac:dyDescent="0.25">
      <c r="A198" s="84">
        <v>163</v>
      </c>
      <c r="B198" s="84">
        <v>99</v>
      </c>
      <c r="D198" s="86">
        <v>1</v>
      </c>
      <c r="E198" s="98">
        <f t="shared" si="67"/>
        <v>21.1</v>
      </c>
      <c r="F198" s="98">
        <f t="shared" si="68"/>
        <v>0.66666666666666663</v>
      </c>
      <c r="G198" s="17">
        <v>0</v>
      </c>
      <c r="H198" s="17">
        <v>26.3</v>
      </c>
      <c r="I198" s="17">
        <v>0</v>
      </c>
      <c r="J198" s="17">
        <v>0</v>
      </c>
      <c r="K198" s="17">
        <v>0</v>
      </c>
      <c r="L198" s="17">
        <v>0</v>
      </c>
      <c r="M198" s="17">
        <v>0</v>
      </c>
      <c r="N198" s="17">
        <v>0</v>
      </c>
      <c r="O198" s="17">
        <v>21.1</v>
      </c>
      <c r="P198" s="17">
        <v>0</v>
      </c>
      <c r="Q198" s="17">
        <v>52.6</v>
      </c>
      <c r="R198" s="17">
        <v>0</v>
      </c>
      <c r="S198" s="17">
        <v>0</v>
      </c>
      <c r="T198" s="17">
        <v>0</v>
      </c>
      <c r="U198" s="17">
        <v>0</v>
      </c>
      <c r="V198" s="17">
        <v>0</v>
      </c>
      <c r="W198" s="41">
        <v>0</v>
      </c>
      <c r="X198" s="41">
        <v>0</v>
      </c>
      <c r="Y198" s="17">
        <v>0</v>
      </c>
      <c r="Z198" s="17">
        <v>0</v>
      </c>
      <c r="AA198" s="17">
        <v>0</v>
      </c>
      <c r="AB198" s="41">
        <v>0</v>
      </c>
      <c r="AC198" s="17">
        <v>0</v>
      </c>
      <c r="AD198" s="17">
        <v>0</v>
      </c>
      <c r="AE198" s="41">
        <v>0</v>
      </c>
      <c r="AF198" s="41">
        <v>0</v>
      </c>
      <c r="AG198" s="88">
        <v>60</v>
      </c>
      <c r="AH198" s="41" t="s">
        <v>3</v>
      </c>
      <c r="AI198" s="87" t="s">
        <v>556</v>
      </c>
      <c r="AN198" s="17">
        <f t="shared" si="69"/>
        <v>100</v>
      </c>
      <c r="AO198" s="17">
        <f t="shared" si="70"/>
        <v>0.21100000000000002</v>
      </c>
      <c r="AP198" s="17">
        <f t="shared" si="71"/>
        <v>0</v>
      </c>
      <c r="AQ198" s="17">
        <f t="shared" si="71"/>
        <v>0.26300000000000001</v>
      </c>
      <c r="AR198" s="17">
        <f t="shared" si="72"/>
        <v>0.52600000000000002</v>
      </c>
      <c r="AS198" s="17">
        <f t="shared" si="73"/>
        <v>0.6</v>
      </c>
      <c r="AU198" s="17">
        <f t="shared" si="74"/>
        <v>2</v>
      </c>
      <c r="AV198" s="17">
        <f t="shared" si="75"/>
        <v>0.80228136882129286</v>
      </c>
      <c r="AW198" s="17">
        <f t="shared" si="76"/>
        <v>0.625</v>
      </c>
      <c r="AX198" s="17">
        <f t="shared" si="77"/>
        <v>1</v>
      </c>
      <c r="AY198" s="17">
        <f t="shared" si="78"/>
        <v>0.625</v>
      </c>
      <c r="AZ198" s="17">
        <f t="shared" si="79"/>
        <v>0.625</v>
      </c>
      <c r="BA198" s="17">
        <f t="shared" si="80"/>
        <v>2.5000000000000022E-2</v>
      </c>
      <c r="BC198" s="17">
        <f t="shared" si="81"/>
        <v>2</v>
      </c>
      <c r="BD198" s="17">
        <f t="shared" si="82"/>
        <v>0.80228136882129286</v>
      </c>
      <c r="BE198" s="17">
        <f t="shared" si="83"/>
        <v>0.62764377689183548</v>
      </c>
      <c r="BF198" s="17">
        <f t="shared" si="84"/>
        <v>1.1005923388511467</v>
      </c>
      <c r="BG198" s="17">
        <f t="shared" si="85"/>
        <v>0.62764377689183548</v>
      </c>
      <c r="BH198" s="17">
        <f t="shared" si="86"/>
        <v>0.62764377689183548</v>
      </c>
      <c r="BI198" s="17">
        <f t="shared" si="87"/>
        <v>7.6417840084557853E-4</v>
      </c>
      <c r="BJ198" s="17">
        <f t="shared" si="88"/>
        <v>3.7298055363216918E-2</v>
      </c>
    </row>
    <row r="199" spans="1:62" x14ac:dyDescent="0.25">
      <c r="A199" s="84">
        <v>266</v>
      </c>
      <c r="B199" s="84">
        <v>157</v>
      </c>
      <c r="C199" s="17">
        <f>'EWG-CCP-127 (1)'!B81</f>
        <v>26</v>
      </c>
      <c r="D199" s="86">
        <v>1</v>
      </c>
      <c r="E199" s="98">
        <f t="shared" si="67"/>
        <v>21.05263157894737</v>
      </c>
      <c r="F199" s="98">
        <f t="shared" si="68"/>
        <v>0.66666666666666663</v>
      </c>
      <c r="G199" s="17">
        <v>0</v>
      </c>
      <c r="H199" s="17">
        <f>'EWG-CCP-127 (1)'!M81</f>
        <v>26.315789473684209</v>
      </c>
      <c r="I199" s="17">
        <v>0</v>
      </c>
      <c r="J199" s="17">
        <v>0</v>
      </c>
      <c r="K199" s="17">
        <v>0</v>
      </c>
      <c r="L199" s="17">
        <v>0</v>
      </c>
      <c r="M199" s="17">
        <v>0</v>
      </c>
      <c r="N199" s="17">
        <v>0</v>
      </c>
      <c r="O199" s="17">
        <f>'EWG-CCP-127 (1)'!L81</f>
        <v>21.05263157894737</v>
      </c>
      <c r="P199" s="17">
        <v>0</v>
      </c>
      <c r="Q199" s="17">
        <f>'EWG-CCP-127 (1)'!K81</f>
        <v>52.631578947368418</v>
      </c>
      <c r="R199" s="17">
        <v>0</v>
      </c>
      <c r="S199" s="17">
        <v>0</v>
      </c>
      <c r="T199" s="17">
        <v>0</v>
      </c>
      <c r="U199" s="17">
        <v>0</v>
      </c>
      <c r="V199" s="17">
        <v>0</v>
      </c>
      <c r="W199" s="41">
        <v>0</v>
      </c>
      <c r="X199" s="41">
        <v>0</v>
      </c>
      <c r="Y199" s="17">
        <v>0</v>
      </c>
      <c r="Z199" s="17">
        <v>0</v>
      </c>
      <c r="AA199" s="17">
        <v>0</v>
      </c>
      <c r="AB199" s="17">
        <v>0</v>
      </c>
      <c r="AC199" s="17">
        <v>0</v>
      </c>
      <c r="AD199" s="17">
        <v>0</v>
      </c>
      <c r="AE199" s="17">
        <v>0</v>
      </c>
      <c r="AF199" s="41">
        <v>0</v>
      </c>
      <c r="AG199" s="88">
        <f>'EWG-CCP-127 (1)'!E81</f>
        <v>60</v>
      </c>
      <c r="AH199" s="41" t="s">
        <v>3</v>
      </c>
      <c r="AI199" s="87" t="s">
        <v>506</v>
      </c>
      <c r="AN199" s="17">
        <f t="shared" si="69"/>
        <v>100</v>
      </c>
      <c r="AO199" s="17">
        <f t="shared" si="70"/>
        <v>0.2105263157894737</v>
      </c>
      <c r="AP199" s="17">
        <f t="shared" si="71"/>
        <v>0</v>
      </c>
      <c r="AQ199" s="17">
        <f t="shared" si="71"/>
        <v>0.26315789473684209</v>
      </c>
      <c r="AR199" s="17">
        <f t="shared" si="72"/>
        <v>0.52631578947368418</v>
      </c>
      <c r="AS199" s="17">
        <f t="shared" si="73"/>
        <v>0.6</v>
      </c>
      <c r="AU199" s="17">
        <f t="shared" si="74"/>
        <v>2</v>
      </c>
      <c r="AV199" s="17">
        <f t="shared" si="75"/>
        <v>0.80000000000000016</v>
      </c>
      <c r="AW199" s="17">
        <f t="shared" si="76"/>
        <v>0.625</v>
      </c>
      <c r="AX199" s="17">
        <f t="shared" si="77"/>
        <v>1</v>
      </c>
      <c r="AY199" s="17">
        <f t="shared" si="78"/>
        <v>0.625</v>
      </c>
      <c r="AZ199" s="17">
        <f t="shared" si="79"/>
        <v>0.625</v>
      </c>
      <c r="BA199" s="17">
        <f t="shared" si="80"/>
        <v>2.5000000000000022E-2</v>
      </c>
      <c r="BC199" s="17">
        <f t="shared" si="81"/>
        <v>2</v>
      </c>
      <c r="BD199" s="17">
        <f t="shared" si="82"/>
        <v>0.80000000000000016</v>
      </c>
      <c r="BE199" s="17">
        <f t="shared" si="83"/>
        <v>0.62764377689183548</v>
      </c>
      <c r="BF199" s="17">
        <f t="shared" si="84"/>
        <v>1.1005923388511467</v>
      </c>
      <c r="BG199" s="17">
        <f t="shared" si="85"/>
        <v>0.62764377689183548</v>
      </c>
      <c r="BH199" s="17">
        <f t="shared" si="86"/>
        <v>0.62764377689183548</v>
      </c>
      <c r="BI199" s="17">
        <f t="shared" si="87"/>
        <v>7.6417840084557853E-4</v>
      </c>
      <c r="BJ199" s="17">
        <f t="shared" si="88"/>
        <v>3.7298055363216918E-2</v>
      </c>
    </row>
    <row r="200" spans="1:62" x14ac:dyDescent="0.25">
      <c r="A200" s="84">
        <v>267</v>
      </c>
      <c r="B200" s="84">
        <v>158</v>
      </c>
      <c r="C200" s="17">
        <f>'EWG-CCP-127 (1)'!B82</f>
        <v>27</v>
      </c>
      <c r="D200" s="86">
        <v>1</v>
      </c>
      <c r="E200" s="98">
        <f t="shared" si="67"/>
        <v>23.076923076923077</v>
      </c>
      <c r="F200" s="98">
        <f t="shared" si="68"/>
        <v>0.66666666666666674</v>
      </c>
      <c r="G200" s="17">
        <v>0</v>
      </c>
      <c r="H200" s="17">
        <f>'EWG-CCP-127 (1)'!M82</f>
        <v>25.641025641025646</v>
      </c>
      <c r="I200" s="17">
        <v>0</v>
      </c>
      <c r="J200" s="17">
        <v>0</v>
      </c>
      <c r="K200" s="17">
        <v>0</v>
      </c>
      <c r="L200" s="17">
        <v>0</v>
      </c>
      <c r="M200" s="17">
        <v>0</v>
      </c>
      <c r="N200" s="17">
        <v>0</v>
      </c>
      <c r="O200" s="17">
        <f>'EWG-CCP-127 (1)'!L82</f>
        <v>23.076923076923077</v>
      </c>
      <c r="P200" s="17">
        <v>0</v>
      </c>
      <c r="Q200" s="17">
        <f>'EWG-CCP-127 (1)'!K82</f>
        <v>51.282051282051292</v>
      </c>
      <c r="R200" s="17">
        <v>0</v>
      </c>
      <c r="S200" s="17">
        <v>0</v>
      </c>
      <c r="T200" s="17">
        <v>0</v>
      </c>
      <c r="U200" s="17">
        <v>0</v>
      </c>
      <c r="V200" s="17">
        <v>0</v>
      </c>
      <c r="W200" s="41">
        <v>0</v>
      </c>
      <c r="X200" s="41">
        <v>0</v>
      </c>
      <c r="Y200" s="17">
        <v>0</v>
      </c>
      <c r="Z200" s="17">
        <v>0</v>
      </c>
      <c r="AA200" s="17">
        <v>0</v>
      </c>
      <c r="AB200" s="17">
        <v>0</v>
      </c>
      <c r="AC200" s="17">
        <v>0</v>
      </c>
      <c r="AD200" s="17">
        <v>0</v>
      </c>
      <c r="AE200" s="17">
        <v>0</v>
      </c>
      <c r="AF200" s="41">
        <v>0</v>
      </c>
      <c r="AG200" s="88">
        <f>'EWG-CCP-127 (1)'!E82</f>
        <v>60</v>
      </c>
      <c r="AH200" s="41" t="s">
        <v>3</v>
      </c>
      <c r="AI200" s="87" t="s">
        <v>506</v>
      </c>
      <c r="AN200" s="17">
        <f t="shared" si="69"/>
        <v>100.00000000000001</v>
      </c>
      <c r="AO200" s="17">
        <f t="shared" si="70"/>
        <v>0.23076923076923075</v>
      </c>
      <c r="AP200" s="17">
        <f t="shared" si="71"/>
        <v>0</v>
      </c>
      <c r="AQ200" s="17">
        <f t="shared" si="71"/>
        <v>0.25641025641025644</v>
      </c>
      <c r="AR200" s="17">
        <f t="shared" si="72"/>
        <v>0.51282051282051289</v>
      </c>
      <c r="AS200" s="17">
        <f t="shared" si="73"/>
        <v>0.6</v>
      </c>
      <c r="AU200" s="17">
        <f t="shared" si="74"/>
        <v>2</v>
      </c>
      <c r="AV200" s="17">
        <f t="shared" si="75"/>
        <v>0.8999999999999998</v>
      </c>
      <c r="AW200" s="17">
        <f t="shared" si="76"/>
        <v>0.625</v>
      </c>
      <c r="AX200" s="17">
        <f t="shared" si="77"/>
        <v>1</v>
      </c>
      <c r="AY200" s="17">
        <f t="shared" si="78"/>
        <v>0.625</v>
      </c>
      <c r="AZ200" s="17">
        <f t="shared" si="79"/>
        <v>0.625</v>
      </c>
      <c r="BA200" s="17">
        <f t="shared" si="80"/>
        <v>2.5000000000000022E-2</v>
      </c>
      <c r="BC200" s="17">
        <f t="shared" si="81"/>
        <v>2</v>
      </c>
      <c r="BD200" s="17">
        <f t="shared" si="82"/>
        <v>0.8999999999999998</v>
      </c>
      <c r="BE200" s="17">
        <f t="shared" si="83"/>
        <v>0.62764377689183548</v>
      </c>
      <c r="BF200" s="17">
        <f t="shared" si="84"/>
        <v>1.1005923388511467</v>
      </c>
      <c r="BG200" s="17">
        <f t="shared" si="85"/>
        <v>0.62764377689183548</v>
      </c>
      <c r="BH200" s="17">
        <f t="shared" si="86"/>
        <v>0.62764377689183548</v>
      </c>
      <c r="BI200" s="17">
        <f t="shared" si="87"/>
        <v>7.6417840084557853E-4</v>
      </c>
      <c r="BJ200" s="17">
        <f t="shared" si="88"/>
        <v>3.7298055363216918E-2</v>
      </c>
    </row>
    <row r="201" spans="1:62" x14ac:dyDescent="0.25">
      <c r="A201" s="84">
        <v>414</v>
      </c>
      <c r="B201" s="84">
        <v>271</v>
      </c>
      <c r="D201" s="86">
        <v>1</v>
      </c>
      <c r="E201" s="98">
        <f t="shared" si="67"/>
        <v>25</v>
      </c>
      <c r="F201" s="98">
        <f t="shared" si="68"/>
        <v>0.66666666666666663</v>
      </c>
      <c r="G201" s="17">
        <v>0</v>
      </c>
      <c r="H201" s="17">
        <f>'EWG-CCP-127 (1)'!M210</f>
        <v>25</v>
      </c>
      <c r="I201" s="17">
        <v>0</v>
      </c>
      <c r="J201" s="17">
        <v>0</v>
      </c>
      <c r="K201" s="17">
        <v>0</v>
      </c>
      <c r="L201" s="17">
        <v>0</v>
      </c>
      <c r="M201" s="17">
        <v>0</v>
      </c>
      <c r="N201" s="17">
        <v>0</v>
      </c>
      <c r="O201" s="17">
        <f>'EWG-CCP-127 (1)'!L210</f>
        <v>25</v>
      </c>
      <c r="P201" s="17">
        <v>0</v>
      </c>
      <c r="Q201" s="17">
        <f>'EWG-CCP-127 (1)'!K210</f>
        <v>50</v>
      </c>
      <c r="R201" s="17">
        <v>0</v>
      </c>
      <c r="S201" s="17">
        <v>0</v>
      </c>
      <c r="T201" s="17">
        <v>0</v>
      </c>
      <c r="U201" s="17">
        <v>0</v>
      </c>
      <c r="V201" s="17">
        <v>0</v>
      </c>
      <c r="W201" s="41">
        <v>0</v>
      </c>
      <c r="X201" s="41">
        <v>0</v>
      </c>
      <c r="Y201" s="17">
        <v>0</v>
      </c>
      <c r="Z201" s="17">
        <v>0</v>
      </c>
      <c r="AA201" s="17">
        <v>0</v>
      </c>
      <c r="AB201" s="17">
        <v>0</v>
      </c>
      <c r="AC201" s="17">
        <v>0</v>
      </c>
      <c r="AD201" s="17">
        <v>0</v>
      </c>
      <c r="AE201" s="17">
        <v>0</v>
      </c>
      <c r="AF201" s="41">
        <v>0</v>
      </c>
      <c r="AG201" s="88">
        <f>'EWG-CCP-127 (1)'!E210</f>
        <v>60</v>
      </c>
      <c r="AH201" s="41" t="s">
        <v>3</v>
      </c>
      <c r="AI201" s="87" t="s">
        <v>506</v>
      </c>
      <c r="AN201" s="17">
        <f t="shared" si="69"/>
        <v>100</v>
      </c>
      <c r="AO201" s="17">
        <f t="shared" si="70"/>
        <v>0.25</v>
      </c>
      <c r="AP201" s="17">
        <f t="shared" si="71"/>
        <v>0</v>
      </c>
      <c r="AQ201" s="17">
        <f t="shared" si="71"/>
        <v>0.25</v>
      </c>
      <c r="AR201" s="17">
        <f t="shared" si="72"/>
        <v>0.5</v>
      </c>
      <c r="AS201" s="17">
        <f t="shared" si="73"/>
        <v>0.6</v>
      </c>
      <c r="AU201" s="17">
        <f t="shared" si="74"/>
        <v>2</v>
      </c>
      <c r="AV201" s="17">
        <f t="shared" si="75"/>
        <v>1</v>
      </c>
      <c r="AW201" s="17">
        <f t="shared" si="76"/>
        <v>0.625</v>
      </c>
      <c r="AX201" s="17">
        <f t="shared" si="77"/>
        <v>1</v>
      </c>
      <c r="AY201" s="17">
        <f t="shared" si="78"/>
        <v>0.625</v>
      </c>
      <c r="AZ201" s="17">
        <f t="shared" si="79"/>
        <v>0.625</v>
      </c>
      <c r="BA201" s="17">
        <f t="shared" si="80"/>
        <v>2.5000000000000022E-2</v>
      </c>
      <c r="BC201" s="17">
        <f t="shared" si="81"/>
        <v>2</v>
      </c>
      <c r="BD201" s="17">
        <f t="shared" si="82"/>
        <v>1</v>
      </c>
      <c r="BE201" s="17">
        <f t="shared" si="83"/>
        <v>0.62764377689183548</v>
      </c>
      <c r="BF201" s="17">
        <f t="shared" si="84"/>
        <v>1.1005923388511467</v>
      </c>
      <c r="BG201" s="17">
        <f t="shared" si="85"/>
        <v>0.62764377689183548</v>
      </c>
      <c r="BH201" s="17">
        <f t="shared" si="86"/>
        <v>0.62764377689183548</v>
      </c>
      <c r="BI201" s="17">
        <f t="shared" si="87"/>
        <v>7.6417840084557853E-4</v>
      </c>
      <c r="BJ201" s="17">
        <f t="shared" si="88"/>
        <v>3.7298055363216918E-2</v>
      </c>
    </row>
    <row r="202" spans="1:62" x14ac:dyDescent="0.25">
      <c r="A202" s="84">
        <v>189</v>
      </c>
      <c r="B202" s="84">
        <v>469</v>
      </c>
      <c r="C202" s="17">
        <v>17</v>
      </c>
      <c r="D202" s="86">
        <v>1</v>
      </c>
      <c r="E202" s="98">
        <f t="shared" si="67"/>
        <v>20</v>
      </c>
      <c r="F202" s="98">
        <f t="shared" si="68"/>
        <v>0.1875</v>
      </c>
      <c r="G202" s="17">
        <v>0</v>
      </c>
      <c r="H202" s="17">
        <v>65</v>
      </c>
      <c r="I202" s="17">
        <v>0</v>
      </c>
      <c r="J202" s="17">
        <v>0</v>
      </c>
      <c r="K202" s="17">
        <v>0</v>
      </c>
      <c r="L202" s="17">
        <v>0</v>
      </c>
      <c r="M202" s="17">
        <v>0</v>
      </c>
      <c r="N202" s="17">
        <v>0</v>
      </c>
      <c r="O202" s="17">
        <v>20</v>
      </c>
      <c r="P202" s="17">
        <v>0</v>
      </c>
      <c r="Q202" s="17">
        <v>15</v>
      </c>
      <c r="R202" s="17">
        <v>0</v>
      </c>
      <c r="S202" s="17">
        <v>0</v>
      </c>
      <c r="T202" s="17">
        <v>0</v>
      </c>
      <c r="U202" s="17">
        <v>0</v>
      </c>
      <c r="V202" s="17">
        <v>0</v>
      </c>
      <c r="W202" s="41">
        <v>0</v>
      </c>
      <c r="X202" s="41">
        <v>0</v>
      </c>
      <c r="Y202" s="17">
        <v>0</v>
      </c>
      <c r="Z202" s="17">
        <v>0</v>
      </c>
      <c r="AA202" s="17">
        <v>0</v>
      </c>
      <c r="AB202" s="17">
        <v>0</v>
      </c>
      <c r="AC202" s="17">
        <v>0</v>
      </c>
      <c r="AD202" s="17">
        <v>0</v>
      </c>
      <c r="AE202" s="17">
        <v>0</v>
      </c>
      <c r="AF202" s="41">
        <v>0</v>
      </c>
      <c r="AG202" s="88">
        <v>28</v>
      </c>
      <c r="AH202" s="91" t="s">
        <v>3</v>
      </c>
      <c r="AI202" s="87" t="s">
        <v>504</v>
      </c>
      <c r="AN202" s="17">
        <f t="shared" si="69"/>
        <v>100</v>
      </c>
      <c r="AO202" s="17">
        <f t="shared" si="70"/>
        <v>0.2</v>
      </c>
      <c r="AP202" s="17">
        <f t="shared" si="71"/>
        <v>0</v>
      </c>
      <c r="AQ202" s="17">
        <f t="shared" si="71"/>
        <v>0.65</v>
      </c>
      <c r="AR202" s="17">
        <f t="shared" si="72"/>
        <v>0.15</v>
      </c>
      <c r="AS202" s="17">
        <f t="shared" si="73"/>
        <v>0.28000000000000003</v>
      </c>
      <c r="AU202" s="17">
        <f t="shared" si="74"/>
        <v>0.23076923076923075</v>
      </c>
      <c r="AV202" s="17">
        <f t="shared" si="75"/>
        <v>0.30769230769230771</v>
      </c>
      <c r="AW202" s="17">
        <f t="shared" si="76"/>
        <v>0.51442307692307687</v>
      </c>
      <c r="AX202" s="17">
        <f t="shared" si="77"/>
        <v>0.55769230769230771</v>
      </c>
      <c r="AY202" s="17">
        <f t="shared" si="78"/>
        <v>0.30769230769230771</v>
      </c>
      <c r="AZ202" s="17">
        <f t="shared" si="79"/>
        <v>0.30769230769230771</v>
      </c>
      <c r="BA202" s="17">
        <f t="shared" si="80"/>
        <v>2.7692307692307683E-2</v>
      </c>
      <c r="BC202" s="17">
        <f t="shared" si="81"/>
        <v>0.23076923076923078</v>
      </c>
      <c r="BD202" s="17">
        <f t="shared" si="82"/>
        <v>0.30769230769230771</v>
      </c>
      <c r="BE202" s="17">
        <f t="shared" si="83"/>
        <v>0.59418852465753147</v>
      </c>
      <c r="BF202" s="17">
        <f t="shared" si="84"/>
        <v>0.2118913421043675</v>
      </c>
      <c r="BG202" s="17">
        <f t="shared" si="85"/>
        <v>0.30769230769230771</v>
      </c>
      <c r="BH202" s="17">
        <f t="shared" si="86"/>
        <v>0.30769230769230771</v>
      </c>
      <c r="BI202" s="17">
        <f t="shared" si="87"/>
        <v>7.6686390532544331E-4</v>
      </c>
      <c r="BJ202" s="17">
        <f t="shared" si="88"/>
        <v>1.6096746807143562E-2</v>
      </c>
    </row>
    <row r="203" spans="1:62" x14ac:dyDescent="0.25">
      <c r="A203" s="84">
        <v>234</v>
      </c>
      <c r="B203" s="84">
        <v>493</v>
      </c>
      <c r="C203" s="17" t="str">
        <f>'EWG-CCP-127 (1)'!B49</f>
        <v>a)</v>
      </c>
      <c r="D203" s="86">
        <v>1</v>
      </c>
      <c r="E203" s="98">
        <f t="shared" si="67"/>
        <v>28.97727272727273</v>
      </c>
      <c r="F203" s="98">
        <f t="shared" si="68"/>
        <v>0</v>
      </c>
      <c r="G203" s="17">
        <v>0</v>
      </c>
      <c r="H203" s="17">
        <f>'EWG-CCP-127 (1)'!M49</f>
        <v>71.02272727272728</v>
      </c>
      <c r="I203" s="17">
        <v>0</v>
      </c>
      <c r="J203" s="17">
        <v>0</v>
      </c>
      <c r="K203" s="17">
        <v>0</v>
      </c>
      <c r="L203" s="17">
        <v>0</v>
      </c>
      <c r="M203" s="17">
        <v>0</v>
      </c>
      <c r="N203" s="17">
        <v>0</v>
      </c>
      <c r="O203" s="17">
        <f>'EWG-CCP-127 (1)'!L49</f>
        <v>28.97727272727273</v>
      </c>
      <c r="P203" s="17">
        <v>0</v>
      </c>
      <c r="Q203" s="17">
        <f>'EWG-CCP-127 (1)'!K49</f>
        <v>0</v>
      </c>
      <c r="R203" s="17">
        <v>0</v>
      </c>
      <c r="S203" s="17">
        <v>0</v>
      </c>
      <c r="T203" s="17">
        <v>0</v>
      </c>
      <c r="U203" s="17">
        <v>0</v>
      </c>
      <c r="V203" s="17">
        <v>0</v>
      </c>
      <c r="W203" s="41">
        <v>0</v>
      </c>
      <c r="X203" s="41">
        <v>0</v>
      </c>
      <c r="Y203" s="17">
        <v>0</v>
      </c>
      <c r="Z203" s="17">
        <v>0</v>
      </c>
      <c r="AA203" s="17">
        <v>0</v>
      </c>
      <c r="AB203" s="17">
        <v>0</v>
      </c>
      <c r="AC203" s="17">
        <v>0</v>
      </c>
      <c r="AD203" s="17">
        <v>0</v>
      </c>
      <c r="AE203" s="17">
        <v>0</v>
      </c>
      <c r="AF203" s="41">
        <v>0</v>
      </c>
      <c r="AG203" s="88">
        <f>'EWG-CCP-127 (1)'!E49</f>
        <v>38</v>
      </c>
      <c r="AH203" s="41" t="s">
        <v>3</v>
      </c>
      <c r="AI203" s="87" t="s">
        <v>506</v>
      </c>
      <c r="AN203" s="17">
        <f t="shared" si="69"/>
        <v>100.00000000000001</v>
      </c>
      <c r="AO203" s="17">
        <f t="shared" si="70"/>
        <v>0.28977272727272729</v>
      </c>
      <c r="AP203" s="17">
        <f t="shared" si="71"/>
        <v>0</v>
      </c>
      <c r="AQ203" s="17">
        <f t="shared" si="71"/>
        <v>0.71022727272727282</v>
      </c>
      <c r="AR203" s="17">
        <f t="shared" si="72"/>
        <v>0</v>
      </c>
      <c r="AS203" s="17">
        <f t="shared" si="73"/>
        <v>0.38</v>
      </c>
      <c r="AU203" s="17">
        <f t="shared" si="74"/>
        <v>0</v>
      </c>
      <c r="AV203" s="17">
        <f t="shared" si="75"/>
        <v>0.40799999999999997</v>
      </c>
      <c r="AW203" s="17">
        <f t="shared" si="76"/>
        <v>0.5</v>
      </c>
      <c r="AX203" s="17">
        <f t="shared" si="77"/>
        <v>0.5</v>
      </c>
      <c r="AY203" s="17">
        <f t="shared" si="78"/>
        <v>0.40799999999999997</v>
      </c>
      <c r="AZ203" s="17">
        <f t="shared" si="79"/>
        <v>0.40799999999999997</v>
      </c>
      <c r="BA203" s="17">
        <f t="shared" si="80"/>
        <v>2.7999999999999969E-2</v>
      </c>
      <c r="BC203" s="17">
        <f t="shared" si="81"/>
        <v>0</v>
      </c>
      <c r="BD203" s="17">
        <f t="shared" si="82"/>
        <v>0.40799999999999997</v>
      </c>
      <c r="BE203" s="17">
        <f t="shared" si="83"/>
        <v>0.58982479610523098</v>
      </c>
      <c r="BF203" s="17">
        <f t="shared" si="84"/>
        <v>9.5973820789570216E-2</v>
      </c>
      <c r="BG203" s="17">
        <f t="shared" si="85"/>
        <v>0.40799999999999997</v>
      </c>
      <c r="BH203" s="17">
        <f t="shared" si="86"/>
        <v>0.40799999999999997</v>
      </c>
      <c r="BI203" s="17">
        <f t="shared" si="87"/>
        <v>7.8399999999999824E-4</v>
      </c>
      <c r="BJ203" s="17">
        <f t="shared" si="88"/>
        <v>7.2215573091649284E-4</v>
      </c>
    </row>
    <row r="204" spans="1:62" x14ac:dyDescent="0.25">
      <c r="A204" s="84">
        <v>525</v>
      </c>
      <c r="B204" s="84">
        <v>579</v>
      </c>
      <c r="C204" s="17" t="str">
        <f>'EWG-CCP-127 (1)'!B308</f>
        <v>Cs-R0.7</v>
      </c>
      <c r="D204" s="86">
        <v>1</v>
      </c>
      <c r="E204" s="98">
        <f t="shared" si="67"/>
        <v>41.17647058823529</v>
      </c>
      <c r="F204" s="98">
        <f t="shared" si="68"/>
        <v>0</v>
      </c>
      <c r="G204" s="17">
        <v>0</v>
      </c>
      <c r="H204" s="17">
        <f>'EWG-CCP-127 (1)'!J308</f>
        <v>58.82352941176471</v>
      </c>
      <c r="I204" s="17">
        <v>0</v>
      </c>
      <c r="J204" s="17">
        <v>0</v>
      </c>
      <c r="K204" s="17">
        <v>0</v>
      </c>
      <c r="L204" s="17">
        <f>'EWG-CCP-127 (1)'!M308</f>
        <v>0</v>
      </c>
      <c r="M204" s="17">
        <v>0</v>
      </c>
      <c r="N204" s="17">
        <v>0</v>
      </c>
      <c r="O204" s="17">
        <f>'EWG-CCP-127 (1)'!L308</f>
        <v>0</v>
      </c>
      <c r="P204" s="17">
        <v>0</v>
      </c>
      <c r="Q204" s="17">
        <v>0</v>
      </c>
      <c r="R204" s="17">
        <v>0</v>
      </c>
      <c r="S204" s="17">
        <v>0</v>
      </c>
      <c r="T204" s="17">
        <v>0</v>
      </c>
      <c r="U204" s="17">
        <v>0</v>
      </c>
      <c r="V204" s="17">
        <v>0</v>
      </c>
      <c r="W204" s="17">
        <v>0</v>
      </c>
      <c r="X204" s="17">
        <f>'EWG-CCP-127 (1)'!O308</f>
        <v>41.17647058823529</v>
      </c>
      <c r="Y204" s="17">
        <v>0</v>
      </c>
      <c r="Z204" s="17">
        <v>0</v>
      </c>
      <c r="AA204" s="17">
        <v>0</v>
      </c>
      <c r="AB204" s="17">
        <v>0</v>
      </c>
      <c r="AC204" s="17">
        <v>0</v>
      </c>
      <c r="AD204" s="17">
        <f>'EWG-CCP-127 (1)'!N308</f>
        <v>0</v>
      </c>
      <c r="AE204" s="17">
        <v>0</v>
      </c>
      <c r="AF204" s="17">
        <v>0</v>
      </c>
      <c r="AG204" s="88">
        <f>'EWG-CCP-127 (1)'!I308</f>
        <v>36</v>
      </c>
      <c r="AH204" s="92" t="s">
        <v>3</v>
      </c>
      <c r="AI204" s="87" t="s">
        <v>531</v>
      </c>
      <c r="AN204" s="17">
        <f t="shared" si="69"/>
        <v>100</v>
      </c>
      <c r="AO204" s="17">
        <f t="shared" si="70"/>
        <v>0.41176470588235292</v>
      </c>
      <c r="AP204" s="17">
        <f t="shared" si="71"/>
        <v>0</v>
      </c>
      <c r="AQ204" s="17">
        <f t="shared" si="71"/>
        <v>0.58823529411764708</v>
      </c>
      <c r="AR204" s="17">
        <f t="shared" si="72"/>
        <v>0</v>
      </c>
      <c r="AS204" s="17">
        <f t="shared" si="73"/>
        <v>0.36</v>
      </c>
      <c r="AU204" s="17">
        <f t="shared" si="74"/>
        <v>0</v>
      </c>
      <c r="AV204" s="17">
        <f t="shared" si="75"/>
        <v>0.7</v>
      </c>
      <c r="AW204" s="17">
        <f t="shared" si="76"/>
        <v>0.5</v>
      </c>
      <c r="AX204" s="17">
        <f t="shared" si="77"/>
        <v>0.5</v>
      </c>
      <c r="AY204" s="17">
        <f t="shared" si="78"/>
        <v>0.43333333333333335</v>
      </c>
      <c r="AZ204" s="17">
        <f t="shared" si="79"/>
        <v>0.43333333333333335</v>
      </c>
      <c r="BA204" s="17">
        <f t="shared" si="80"/>
        <v>7.3333333333333361E-2</v>
      </c>
      <c r="BC204" s="17">
        <f t="shared" si="81"/>
        <v>0</v>
      </c>
      <c r="BD204" s="17">
        <f t="shared" si="82"/>
        <v>0.69999999999999984</v>
      </c>
      <c r="BE204" s="17">
        <f t="shared" si="83"/>
        <v>0.58982479610523098</v>
      </c>
      <c r="BF204" s="17">
        <f t="shared" si="84"/>
        <v>9.5973820789570216E-2</v>
      </c>
      <c r="BG204" s="17">
        <f t="shared" si="85"/>
        <v>0.38848273636842112</v>
      </c>
      <c r="BH204" s="17">
        <f t="shared" si="86"/>
        <v>0.38848273636842112</v>
      </c>
      <c r="BI204" s="17">
        <f t="shared" si="87"/>
        <v>8.1126627103297996E-4</v>
      </c>
      <c r="BJ204" s="17">
        <f t="shared" si="88"/>
        <v>2.1970739461619096E-3</v>
      </c>
    </row>
    <row r="205" spans="1:62" x14ac:dyDescent="0.25">
      <c r="A205" s="84">
        <v>78</v>
      </c>
      <c r="B205" s="84">
        <v>424</v>
      </c>
      <c r="C205" s="17" t="s">
        <v>98</v>
      </c>
      <c r="D205" s="86">
        <v>1</v>
      </c>
      <c r="E205" s="98">
        <f t="shared" si="67"/>
        <v>20.43</v>
      </c>
      <c r="F205" s="98">
        <f t="shared" si="68"/>
        <v>0</v>
      </c>
      <c r="G205" s="17">
        <v>5.38</v>
      </c>
      <c r="H205" s="17">
        <v>74.180000000000007</v>
      </c>
      <c r="I205" s="17">
        <v>0</v>
      </c>
      <c r="J205" s="17">
        <v>0</v>
      </c>
      <c r="K205" s="41">
        <v>0</v>
      </c>
      <c r="L205" s="17">
        <v>0</v>
      </c>
      <c r="M205" s="17">
        <v>0</v>
      </c>
      <c r="N205" s="17">
        <v>0</v>
      </c>
      <c r="O205" s="17">
        <v>20.43</v>
      </c>
      <c r="P205" s="17">
        <v>0</v>
      </c>
      <c r="Q205" s="17">
        <v>0</v>
      </c>
      <c r="R205" s="17">
        <v>0</v>
      </c>
      <c r="S205" s="17">
        <v>0</v>
      </c>
      <c r="T205" s="17">
        <v>0</v>
      </c>
      <c r="U205" s="17">
        <v>0</v>
      </c>
      <c r="V205" s="41">
        <v>0</v>
      </c>
      <c r="W205" s="41">
        <v>0</v>
      </c>
      <c r="X205" s="41">
        <v>0</v>
      </c>
      <c r="Y205" s="17">
        <v>0</v>
      </c>
      <c r="Z205" s="17">
        <v>0</v>
      </c>
      <c r="AA205" s="17">
        <v>0</v>
      </c>
      <c r="AB205" s="41">
        <v>0</v>
      </c>
      <c r="AC205" s="17">
        <v>0</v>
      </c>
      <c r="AD205" s="17">
        <v>0</v>
      </c>
      <c r="AE205" s="41">
        <v>0</v>
      </c>
      <c r="AF205" s="41">
        <v>0</v>
      </c>
      <c r="AG205" s="88">
        <v>24.2</v>
      </c>
      <c r="AH205" s="41" t="s">
        <v>3</v>
      </c>
      <c r="AI205" s="87" t="s">
        <v>506</v>
      </c>
      <c r="AN205" s="17">
        <f t="shared" si="69"/>
        <v>99.990000000000009</v>
      </c>
      <c r="AO205" s="17">
        <f t="shared" si="70"/>
        <v>0.20430000000000001</v>
      </c>
      <c r="AP205" s="17">
        <f t="shared" si="71"/>
        <v>5.3800000000000001E-2</v>
      </c>
      <c r="AQ205" s="17">
        <f t="shared" si="71"/>
        <v>0.74180000000000001</v>
      </c>
      <c r="AR205" s="17">
        <f t="shared" si="72"/>
        <v>0</v>
      </c>
      <c r="AS205" s="17">
        <f t="shared" si="73"/>
        <v>0.24199999999999999</v>
      </c>
      <c r="AU205" s="17">
        <f t="shared" si="74"/>
        <v>0</v>
      </c>
      <c r="AV205" s="17">
        <f t="shared" si="75"/>
        <v>0.25678733031674211</v>
      </c>
      <c r="AW205" s="17">
        <f t="shared" si="76"/>
        <v>0.5</v>
      </c>
      <c r="AX205" s="17">
        <f t="shared" si="77"/>
        <v>0.5</v>
      </c>
      <c r="AY205" s="17">
        <f t="shared" si="78"/>
        <v>0.25678733031674211</v>
      </c>
      <c r="AZ205" s="17">
        <f t="shared" si="79"/>
        <v>0.25678733031674211</v>
      </c>
      <c r="BA205" s="17">
        <f t="shared" si="80"/>
        <v>1.478733031674212E-2</v>
      </c>
      <c r="BC205" s="17">
        <f t="shared" si="81"/>
        <v>0</v>
      </c>
      <c r="BD205" s="17">
        <f t="shared" si="82"/>
        <v>0.2134796238244514</v>
      </c>
      <c r="BE205" s="17">
        <f t="shared" si="83"/>
        <v>0.58982479610523098</v>
      </c>
      <c r="BF205" s="17">
        <f t="shared" si="84"/>
        <v>9.5973820789570216E-2</v>
      </c>
      <c r="BG205" s="17">
        <f t="shared" si="85"/>
        <v>0.2134796238244514</v>
      </c>
      <c r="BH205" s="17">
        <f t="shared" si="86"/>
        <v>0.2134796238244514</v>
      </c>
      <c r="BI205" s="17">
        <f t="shared" si="87"/>
        <v>8.1341185719479962E-4</v>
      </c>
      <c r="BJ205" s="17">
        <f t="shared" si="88"/>
        <v>2.7183091416109861E-2</v>
      </c>
    </row>
    <row r="206" spans="1:62" x14ac:dyDescent="0.25">
      <c r="A206" s="84">
        <v>540</v>
      </c>
      <c r="B206" s="84">
        <v>586</v>
      </c>
      <c r="C206" s="17" t="s">
        <v>382</v>
      </c>
      <c r="D206" s="86">
        <v>1</v>
      </c>
      <c r="E206" s="98">
        <f t="shared" si="67"/>
        <v>0</v>
      </c>
      <c r="F206" s="98">
        <f t="shared" si="68"/>
        <v>0.33333333333333331</v>
      </c>
      <c r="G206" s="17">
        <v>14</v>
      </c>
      <c r="H206" s="17">
        <v>28</v>
      </c>
      <c r="I206" s="17">
        <v>0</v>
      </c>
      <c r="J206" s="17">
        <v>0</v>
      </c>
      <c r="K206" s="17">
        <v>0</v>
      </c>
      <c r="L206" s="17">
        <f>'EWG-CCP-127 (1)'!M324</f>
        <v>0</v>
      </c>
      <c r="M206" s="17">
        <v>0</v>
      </c>
      <c r="N206" s="17">
        <v>0</v>
      </c>
      <c r="O206" s="17">
        <v>0</v>
      </c>
      <c r="P206" s="17">
        <v>0</v>
      </c>
      <c r="Q206" s="17">
        <v>14</v>
      </c>
      <c r="R206" s="17">
        <v>0</v>
      </c>
      <c r="S206" s="17">
        <v>0</v>
      </c>
      <c r="T206" s="17">
        <v>0</v>
      </c>
      <c r="U206" s="17">
        <v>0</v>
      </c>
      <c r="V206" s="17">
        <v>0</v>
      </c>
      <c r="W206" s="17">
        <v>0</v>
      </c>
      <c r="X206" s="17">
        <v>0</v>
      </c>
      <c r="Y206" s="17">
        <v>0</v>
      </c>
      <c r="Z206" s="17">
        <v>0</v>
      </c>
      <c r="AA206" s="17">
        <v>0</v>
      </c>
      <c r="AB206" s="17">
        <v>0</v>
      </c>
      <c r="AC206" s="17">
        <v>0</v>
      </c>
      <c r="AD206" s="17">
        <v>0</v>
      </c>
      <c r="AE206" s="17">
        <v>0</v>
      </c>
      <c r="AF206" s="17">
        <v>43</v>
      </c>
      <c r="AG206" s="88">
        <v>14.2</v>
      </c>
      <c r="AH206" s="92" t="s">
        <v>3</v>
      </c>
      <c r="AI206" s="87" t="s">
        <v>504</v>
      </c>
      <c r="AN206" s="17">
        <f t="shared" si="69"/>
        <v>99</v>
      </c>
      <c r="AO206" s="17">
        <f t="shared" si="70"/>
        <v>0</v>
      </c>
      <c r="AP206" s="17">
        <f t="shared" si="71"/>
        <v>0.14000000000000001</v>
      </c>
      <c r="AQ206" s="17">
        <f t="shared" si="71"/>
        <v>0.28000000000000003</v>
      </c>
      <c r="AR206" s="17">
        <f t="shared" si="72"/>
        <v>0.14000000000000001</v>
      </c>
      <c r="AS206" s="17">
        <f t="shared" si="73"/>
        <v>0.14199999999999999</v>
      </c>
      <c r="AU206" s="17">
        <f t="shared" si="74"/>
        <v>0.33333333333333331</v>
      </c>
      <c r="AV206" s="17">
        <f t="shared" si="75"/>
        <v>0</v>
      </c>
      <c r="AW206" s="17">
        <f t="shared" si="76"/>
        <v>0.52083333333333337</v>
      </c>
      <c r="AX206" s="17">
        <f t="shared" si="77"/>
        <v>0.58333333333333337</v>
      </c>
      <c r="AY206" s="17">
        <f t="shared" si="78"/>
        <v>0</v>
      </c>
      <c r="AZ206" s="17">
        <f t="shared" si="79"/>
        <v>0</v>
      </c>
      <c r="BA206" s="17">
        <f t="shared" si="80"/>
        <v>0.14199999999999999</v>
      </c>
      <c r="BC206" s="17">
        <f t="shared" si="81"/>
        <v>0.16666666666666666</v>
      </c>
      <c r="BD206" s="17">
        <f t="shared" si="82"/>
        <v>0.17063492063492061</v>
      </c>
      <c r="BE206" s="17">
        <f t="shared" si="83"/>
        <v>0.59297637783744805</v>
      </c>
      <c r="BF206" s="17">
        <f t="shared" si="84"/>
        <v>0.1796920306280349</v>
      </c>
      <c r="BG206" s="17">
        <f t="shared" si="85"/>
        <v>0.17063492063492061</v>
      </c>
      <c r="BH206" s="17">
        <f t="shared" si="86"/>
        <v>0.17063492063492061</v>
      </c>
      <c r="BI206" s="17">
        <f t="shared" si="87"/>
        <v>8.1995867976820296E-4</v>
      </c>
      <c r="BJ206" s="17">
        <f t="shared" si="88"/>
        <v>7.0157682492336962E-2</v>
      </c>
    </row>
    <row r="207" spans="1:62" ht="18.75" x14ac:dyDescent="0.25">
      <c r="A207" s="84">
        <v>4</v>
      </c>
      <c r="B207" s="84">
        <v>4</v>
      </c>
      <c r="C207" s="41" t="s">
        <v>30</v>
      </c>
      <c r="D207" s="86">
        <v>1</v>
      </c>
      <c r="E207" s="98">
        <f t="shared" si="67"/>
        <v>51.3</v>
      </c>
      <c r="F207" s="98">
        <f t="shared" si="68"/>
        <v>0.56878850102669398</v>
      </c>
      <c r="G207" s="41">
        <v>0</v>
      </c>
      <c r="H207" s="41">
        <v>18.399999999999999</v>
      </c>
      <c r="I207" s="41">
        <v>26.7</v>
      </c>
      <c r="J207" s="17">
        <v>0</v>
      </c>
      <c r="K207" s="41">
        <v>0</v>
      </c>
      <c r="L207" s="41">
        <v>0</v>
      </c>
      <c r="M207" s="41">
        <v>0</v>
      </c>
      <c r="N207" s="41">
        <v>0</v>
      </c>
      <c r="O207" s="41">
        <v>24.6</v>
      </c>
      <c r="P207" s="41">
        <v>2.6</v>
      </c>
      <c r="Q207" s="41">
        <v>27.7</v>
      </c>
      <c r="R207" s="17">
        <v>0</v>
      </c>
      <c r="S207" s="17">
        <v>0</v>
      </c>
      <c r="T207" s="17">
        <v>0</v>
      </c>
      <c r="U207" s="41">
        <v>0</v>
      </c>
      <c r="V207" s="41">
        <v>0</v>
      </c>
      <c r="W207" s="41">
        <v>0</v>
      </c>
      <c r="X207" s="41">
        <v>0</v>
      </c>
      <c r="Y207" s="41">
        <v>0</v>
      </c>
      <c r="Z207" s="41">
        <v>0</v>
      </c>
      <c r="AA207" s="17">
        <v>0</v>
      </c>
      <c r="AB207" s="41">
        <v>0</v>
      </c>
      <c r="AC207" s="17">
        <v>0</v>
      </c>
      <c r="AD207" s="17">
        <v>0</v>
      </c>
      <c r="AE207" s="41">
        <v>0</v>
      </c>
      <c r="AF207" s="41">
        <v>0</v>
      </c>
      <c r="AG207" s="90">
        <v>31.6</v>
      </c>
      <c r="AH207" s="91" t="s">
        <v>3</v>
      </c>
      <c r="AI207" s="87" t="s">
        <v>504</v>
      </c>
      <c r="AN207" s="17">
        <f t="shared" si="69"/>
        <v>99.999999999999986</v>
      </c>
      <c r="AO207" s="17">
        <f t="shared" si="70"/>
        <v>0.24600000000000002</v>
      </c>
      <c r="AP207" s="17">
        <f t="shared" si="71"/>
        <v>0</v>
      </c>
      <c r="AQ207" s="17">
        <f t="shared" si="71"/>
        <v>0.184</v>
      </c>
      <c r="AR207" s="17">
        <f t="shared" si="72"/>
        <v>0.27699999999999997</v>
      </c>
      <c r="AS207" s="17">
        <f t="shared" si="73"/>
        <v>0.316</v>
      </c>
      <c r="AU207" s="17">
        <f t="shared" si="74"/>
        <v>1.5054347826086956</v>
      </c>
      <c r="AV207" s="17">
        <f t="shared" si="75"/>
        <v>1.3369565217391306</v>
      </c>
      <c r="AW207" s="17">
        <f t="shared" si="76"/>
        <v>0.59408967391304346</v>
      </c>
      <c r="AX207" s="17">
        <f t="shared" si="77"/>
        <v>0.87635869565217384</v>
      </c>
      <c r="AY207" s="17">
        <f t="shared" si="78"/>
        <v>0.49000884732052569</v>
      </c>
      <c r="AZ207" s="17">
        <f t="shared" si="79"/>
        <v>0.49000884732052569</v>
      </c>
      <c r="BA207" s="17">
        <f t="shared" si="80"/>
        <v>0.17400884732052568</v>
      </c>
      <c r="BC207" s="17">
        <f t="shared" si="81"/>
        <v>1.5054347826086958</v>
      </c>
      <c r="BD207" s="17">
        <f t="shared" si="82"/>
        <v>2.0625000000000004</v>
      </c>
      <c r="BE207" s="17">
        <f t="shared" si="83"/>
        <v>0.61829180066471323</v>
      </c>
      <c r="BF207" s="17">
        <f t="shared" si="84"/>
        <v>0.85216765096091995</v>
      </c>
      <c r="BG207" s="17">
        <f t="shared" si="85"/>
        <v>0.34479421946712258</v>
      </c>
      <c r="BH207" s="17">
        <f t="shared" si="86"/>
        <v>0.34479421946712258</v>
      </c>
      <c r="BI207" s="17">
        <f t="shared" si="87"/>
        <v>8.291070747208205E-4</v>
      </c>
      <c r="BJ207" s="17">
        <f t="shared" si="88"/>
        <v>8.2578940197018218E-3</v>
      </c>
    </row>
    <row r="208" spans="1:62" x14ac:dyDescent="0.25">
      <c r="A208" s="84">
        <v>240</v>
      </c>
      <c r="B208" s="84">
        <v>499</v>
      </c>
      <c r="C208" s="17" t="str">
        <f>'EWG-CCP-127 (1)'!B55</f>
        <v>a)</v>
      </c>
      <c r="D208" s="86">
        <v>1</v>
      </c>
      <c r="E208" s="98">
        <f t="shared" si="67"/>
        <v>69.969969969969966</v>
      </c>
      <c r="F208" s="98">
        <f t="shared" si="68"/>
        <v>0</v>
      </c>
      <c r="G208" s="17">
        <v>0</v>
      </c>
      <c r="H208" s="17">
        <f>'EWG-CCP-127 (1)'!M55</f>
        <v>30.03003003003003</v>
      </c>
      <c r="I208" s="17">
        <v>0</v>
      </c>
      <c r="J208" s="17">
        <v>0</v>
      </c>
      <c r="K208" s="17">
        <v>0</v>
      </c>
      <c r="L208" s="17">
        <v>0</v>
      </c>
      <c r="M208" s="17">
        <v>0</v>
      </c>
      <c r="N208" s="17">
        <v>0</v>
      </c>
      <c r="O208" s="17">
        <f>'EWG-CCP-127 (1)'!L55</f>
        <v>69.969969969969966</v>
      </c>
      <c r="P208" s="17">
        <v>0</v>
      </c>
      <c r="Q208" s="17">
        <f>'EWG-CCP-127 (1)'!K55</f>
        <v>0</v>
      </c>
      <c r="R208" s="17">
        <v>0</v>
      </c>
      <c r="S208" s="17">
        <v>0</v>
      </c>
      <c r="T208" s="17">
        <v>0</v>
      </c>
      <c r="U208" s="17">
        <v>0</v>
      </c>
      <c r="V208" s="17">
        <v>0</v>
      </c>
      <c r="W208" s="41">
        <v>0</v>
      </c>
      <c r="X208" s="41">
        <v>0</v>
      </c>
      <c r="Y208" s="17">
        <v>0</v>
      </c>
      <c r="Z208" s="17">
        <v>0</v>
      </c>
      <c r="AA208" s="17">
        <v>0</v>
      </c>
      <c r="AB208" s="17">
        <v>0</v>
      </c>
      <c r="AC208" s="17">
        <v>0</v>
      </c>
      <c r="AD208" s="17">
        <v>0</v>
      </c>
      <c r="AE208" s="17">
        <v>0</v>
      </c>
      <c r="AF208" s="41">
        <v>0</v>
      </c>
      <c r="AG208" s="88">
        <f>'EWG-CCP-127 (1)'!E55</f>
        <v>2.9000000000000004</v>
      </c>
      <c r="AH208" s="41" t="s">
        <v>3</v>
      </c>
      <c r="AI208" s="87" t="s">
        <v>506</v>
      </c>
      <c r="AN208" s="17">
        <f t="shared" si="69"/>
        <v>100</v>
      </c>
      <c r="AO208" s="17">
        <f t="shared" si="70"/>
        <v>0.6996996996996997</v>
      </c>
      <c r="AP208" s="17">
        <f t="shared" si="71"/>
        <v>0</v>
      </c>
      <c r="AQ208" s="17">
        <f t="shared" si="71"/>
        <v>0.3003003003003003</v>
      </c>
      <c r="AR208" s="17">
        <f t="shared" si="72"/>
        <v>0</v>
      </c>
      <c r="AS208" s="17">
        <f t="shared" si="73"/>
        <v>2.9000000000000005E-2</v>
      </c>
      <c r="AU208" s="17">
        <f t="shared" si="74"/>
        <v>0</v>
      </c>
      <c r="AV208" s="17">
        <f t="shared" si="75"/>
        <v>2.33</v>
      </c>
      <c r="AW208" s="17">
        <f t="shared" si="76"/>
        <v>0.5</v>
      </c>
      <c r="AX208" s="17">
        <f t="shared" si="77"/>
        <v>0.5</v>
      </c>
      <c r="AY208" s="17">
        <f t="shared" si="78"/>
        <v>-0.10999999999999999</v>
      </c>
      <c r="AZ208" s="17">
        <f t="shared" si="79"/>
        <v>-0.10999999999999999</v>
      </c>
      <c r="BA208" s="17">
        <f t="shared" si="80"/>
        <v>0.13899999999999998</v>
      </c>
      <c r="BC208" s="17">
        <f t="shared" si="81"/>
        <v>0</v>
      </c>
      <c r="BD208" s="17">
        <f t="shared" si="82"/>
        <v>2.33</v>
      </c>
      <c r="BE208" s="17">
        <f t="shared" si="83"/>
        <v>0.58982479610523098</v>
      </c>
      <c r="BF208" s="17">
        <f t="shared" si="84"/>
        <v>9.5973820789570216E-2</v>
      </c>
      <c r="BG208" s="17">
        <f t="shared" si="85"/>
        <v>-0.15485059696491221</v>
      </c>
      <c r="BH208" s="17">
        <f t="shared" si="86"/>
        <v>0</v>
      </c>
      <c r="BI208" s="17">
        <f t="shared" si="87"/>
        <v>8.4100000000000028E-4</v>
      </c>
      <c r="BJ208" s="17">
        <f t="shared" si="88"/>
        <v>0.14278797040847352</v>
      </c>
    </row>
    <row r="209" spans="1:62" x14ac:dyDescent="0.25">
      <c r="A209" s="84">
        <v>487</v>
      </c>
      <c r="B209" s="84">
        <v>541</v>
      </c>
      <c r="C209" s="17" t="s">
        <v>332</v>
      </c>
      <c r="D209" s="86">
        <v>1</v>
      </c>
      <c r="E209" s="98">
        <f t="shared" si="67"/>
        <v>0</v>
      </c>
      <c r="F209" s="98">
        <f t="shared" si="68"/>
        <v>0.21739130434782608</v>
      </c>
      <c r="G209" s="17">
        <v>4</v>
      </c>
      <c r="H209" s="17">
        <v>36</v>
      </c>
      <c r="I209" s="17">
        <v>0</v>
      </c>
      <c r="J209" s="17">
        <v>0</v>
      </c>
      <c r="K209" s="17">
        <v>0</v>
      </c>
      <c r="L209" s="17">
        <v>0</v>
      </c>
      <c r="M209" s="17">
        <v>0</v>
      </c>
      <c r="N209" s="17">
        <v>0</v>
      </c>
      <c r="O209" s="17">
        <v>0</v>
      </c>
      <c r="P209" s="17">
        <v>0</v>
      </c>
      <c r="Q209" s="17">
        <v>10</v>
      </c>
      <c r="R209" s="17">
        <v>0</v>
      </c>
      <c r="S209" s="17">
        <v>0</v>
      </c>
      <c r="T209" s="17">
        <v>0</v>
      </c>
      <c r="U209" s="17">
        <v>0</v>
      </c>
      <c r="V209" s="17">
        <v>0</v>
      </c>
      <c r="W209" s="17">
        <v>50</v>
      </c>
      <c r="X209" s="17">
        <v>0</v>
      </c>
      <c r="Y209" s="17">
        <v>0</v>
      </c>
      <c r="Z209" s="17">
        <v>0</v>
      </c>
      <c r="AA209" s="17">
        <v>0</v>
      </c>
      <c r="AB209" s="17">
        <v>0</v>
      </c>
      <c r="AC209" s="17">
        <v>0</v>
      </c>
      <c r="AD209" s="17">
        <v>0</v>
      </c>
      <c r="AE209" s="17">
        <v>0</v>
      </c>
      <c r="AF209" s="41">
        <v>0</v>
      </c>
      <c r="AG209" s="88">
        <v>35</v>
      </c>
      <c r="AH209" s="17" t="s">
        <v>3</v>
      </c>
      <c r="AI209" s="87" t="s">
        <v>506</v>
      </c>
      <c r="AN209" s="17">
        <f t="shared" si="69"/>
        <v>100</v>
      </c>
      <c r="AO209" s="17">
        <f t="shared" si="70"/>
        <v>0</v>
      </c>
      <c r="AP209" s="17">
        <f t="shared" si="71"/>
        <v>0.04</v>
      </c>
      <c r="AQ209" s="17">
        <f t="shared" si="71"/>
        <v>0.36</v>
      </c>
      <c r="AR209" s="17">
        <f t="shared" si="72"/>
        <v>0.1</v>
      </c>
      <c r="AS209" s="17">
        <f t="shared" si="73"/>
        <v>0.35</v>
      </c>
      <c r="AU209" s="17">
        <f t="shared" si="74"/>
        <v>0.25000000000000006</v>
      </c>
      <c r="AV209" s="17">
        <f t="shared" si="75"/>
        <v>0</v>
      </c>
      <c r="AW209" s="17">
        <f t="shared" si="76"/>
        <v>0.515625</v>
      </c>
      <c r="AX209" s="17">
        <f t="shared" si="77"/>
        <v>0.5625</v>
      </c>
      <c r="AY209" s="17">
        <f t="shared" si="78"/>
        <v>0</v>
      </c>
      <c r="AZ209" s="17">
        <f t="shared" si="79"/>
        <v>0</v>
      </c>
      <c r="BA209" s="17">
        <f t="shared" si="80"/>
        <v>0.35</v>
      </c>
      <c r="BC209" s="17">
        <f t="shared" si="81"/>
        <v>0.19230769230769232</v>
      </c>
      <c r="BD209" s="17">
        <f t="shared" si="82"/>
        <v>0.32051282051282048</v>
      </c>
      <c r="BE209" s="17">
        <f t="shared" si="83"/>
        <v>0.59346123656548144</v>
      </c>
      <c r="BF209" s="17">
        <f t="shared" si="84"/>
        <v>0.19257175521856795</v>
      </c>
      <c r="BG209" s="17">
        <f t="shared" si="85"/>
        <v>0.32051282051282048</v>
      </c>
      <c r="BH209" s="17">
        <f t="shared" si="86"/>
        <v>0.32051282051282048</v>
      </c>
      <c r="BI209" s="17">
        <f t="shared" si="87"/>
        <v>8.6949375410913911E-4</v>
      </c>
      <c r="BJ209" s="17">
        <f t="shared" si="88"/>
        <v>3.2345330537846186E-3</v>
      </c>
    </row>
    <row r="210" spans="1:62" x14ac:dyDescent="0.25">
      <c r="A210" s="84">
        <v>653</v>
      </c>
      <c r="B210" s="84">
        <v>663</v>
      </c>
      <c r="D210" s="86">
        <v>1</v>
      </c>
      <c r="E210" s="98">
        <f t="shared" si="67"/>
        <v>9.1231290724197773</v>
      </c>
      <c r="F210" s="98">
        <f t="shared" si="68"/>
        <v>0</v>
      </c>
      <c r="G210" s="17">
        <v>0</v>
      </c>
      <c r="H210" s="17">
        <f>'EWG-CCP-127 (1)'!H381</f>
        <v>90.876870927580228</v>
      </c>
      <c r="I210" s="17">
        <v>0</v>
      </c>
      <c r="J210" s="17">
        <v>0</v>
      </c>
      <c r="K210" s="17">
        <v>0</v>
      </c>
      <c r="L210" s="17">
        <v>0</v>
      </c>
      <c r="M210" s="17">
        <v>0</v>
      </c>
      <c r="N210" s="17">
        <v>0</v>
      </c>
      <c r="O210" s="17">
        <v>0</v>
      </c>
      <c r="P210" s="17">
        <v>0</v>
      </c>
      <c r="Q210" s="17">
        <v>0</v>
      </c>
      <c r="R210" s="17">
        <v>0</v>
      </c>
      <c r="S210" s="17">
        <v>0</v>
      </c>
      <c r="T210" s="17">
        <v>0</v>
      </c>
      <c r="U210" s="17">
        <v>0</v>
      </c>
      <c r="V210" s="17">
        <v>0</v>
      </c>
      <c r="W210" s="17">
        <v>0</v>
      </c>
      <c r="X210" s="17">
        <f>'EWG-CCP-127 (1)'!I381</f>
        <v>9.1231290724197773</v>
      </c>
      <c r="Y210" s="17">
        <v>0</v>
      </c>
      <c r="Z210" s="17">
        <v>0</v>
      </c>
      <c r="AA210" s="17">
        <v>0</v>
      </c>
      <c r="AB210" s="17">
        <v>0</v>
      </c>
      <c r="AC210" s="17">
        <v>0</v>
      </c>
      <c r="AD210" s="17">
        <v>0</v>
      </c>
      <c r="AE210" s="17">
        <v>0</v>
      </c>
      <c r="AF210" s="17">
        <v>0</v>
      </c>
      <c r="AG210" s="88">
        <f>'EWG-CCP-127 (1)'!E381</f>
        <v>13.011000000000001</v>
      </c>
      <c r="AH210" s="95" t="s">
        <v>3</v>
      </c>
      <c r="AI210" s="87" t="s">
        <v>556</v>
      </c>
      <c r="AN210" s="17">
        <f t="shared" si="69"/>
        <v>100</v>
      </c>
      <c r="AO210" s="17">
        <f t="shared" si="70"/>
        <v>9.1231290724197778E-2</v>
      </c>
      <c r="AP210" s="17">
        <f t="shared" si="71"/>
        <v>0</v>
      </c>
      <c r="AQ210" s="17">
        <f t="shared" si="71"/>
        <v>0.90876870927580233</v>
      </c>
      <c r="AR210" s="17">
        <f t="shared" si="72"/>
        <v>0</v>
      </c>
      <c r="AS210" s="17">
        <f t="shared" si="73"/>
        <v>0.13011</v>
      </c>
      <c r="AU210" s="17">
        <f t="shared" si="74"/>
        <v>0</v>
      </c>
      <c r="AV210" s="17">
        <f t="shared" si="75"/>
        <v>0.10038999999999998</v>
      </c>
      <c r="AW210" s="17">
        <f t="shared" si="76"/>
        <v>0.5</v>
      </c>
      <c r="AX210" s="17">
        <f t="shared" si="77"/>
        <v>0.5</v>
      </c>
      <c r="AY210" s="17">
        <f t="shared" si="78"/>
        <v>0.10038999999999998</v>
      </c>
      <c r="AZ210" s="17">
        <f t="shared" si="79"/>
        <v>0.10038999999999998</v>
      </c>
      <c r="BA210" s="17">
        <f t="shared" si="80"/>
        <v>2.9720000000000024E-2</v>
      </c>
      <c r="BC210" s="17">
        <f t="shared" si="81"/>
        <v>0</v>
      </c>
      <c r="BD210" s="17">
        <f t="shared" si="82"/>
        <v>0.10038999999999998</v>
      </c>
      <c r="BE210" s="17">
        <f t="shared" si="83"/>
        <v>0.58982479610523098</v>
      </c>
      <c r="BF210" s="17">
        <f t="shared" si="84"/>
        <v>9.5973820789570216E-2</v>
      </c>
      <c r="BG210" s="17">
        <f t="shared" si="85"/>
        <v>0.10038999999999998</v>
      </c>
      <c r="BH210" s="17">
        <f t="shared" si="86"/>
        <v>0.10038999999999998</v>
      </c>
      <c r="BI210" s="17">
        <f t="shared" si="87"/>
        <v>8.8327840000000147E-4</v>
      </c>
      <c r="BJ210" s="17">
        <f t="shared" si="88"/>
        <v>7.6597733471300333E-2</v>
      </c>
    </row>
    <row r="211" spans="1:62" x14ac:dyDescent="0.25">
      <c r="A211" s="84">
        <v>130</v>
      </c>
      <c r="B211" s="84">
        <v>456</v>
      </c>
      <c r="C211" s="17" t="s">
        <v>156</v>
      </c>
      <c r="D211" s="86">
        <v>1</v>
      </c>
      <c r="E211" s="98">
        <f t="shared" si="67"/>
        <v>24.7</v>
      </c>
      <c r="F211" s="98">
        <f t="shared" si="68"/>
        <v>0.49003984063745021</v>
      </c>
      <c r="G211" s="17">
        <v>0</v>
      </c>
      <c r="H211" s="17">
        <v>38.4</v>
      </c>
      <c r="I211" s="17">
        <v>10.6</v>
      </c>
      <c r="J211" s="17">
        <v>0</v>
      </c>
      <c r="K211" s="17">
        <v>0</v>
      </c>
      <c r="L211" s="17">
        <v>0</v>
      </c>
      <c r="M211" s="17">
        <v>0</v>
      </c>
      <c r="N211" s="17">
        <v>0</v>
      </c>
      <c r="O211" s="17">
        <v>14.1</v>
      </c>
      <c r="P211" s="17">
        <v>0</v>
      </c>
      <c r="Q211" s="17">
        <v>36.9</v>
      </c>
      <c r="R211" s="17">
        <v>0</v>
      </c>
      <c r="S211" s="17">
        <v>0</v>
      </c>
      <c r="T211" s="17">
        <v>0</v>
      </c>
      <c r="U211" s="17">
        <v>0</v>
      </c>
      <c r="V211" s="17">
        <v>0</v>
      </c>
      <c r="W211" s="41">
        <v>0</v>
      </c>
      <c r="X211" s="41">
        <v>0</v>
      </c>
      <c r="Y211" s="17">
        <v>0</v>
      </c>
      <c r="Z211" s="17">
        <v>0</v>
      </c>
      <c r="AA211" s="17">
        <v>0</v>
      </c>
      <c r="AB211" s="41">
        <v>0</v>
      </c>
      <c r="AC211" s="17">
        <v>0</v>
      </c>
      <c r="AD211" s="17">
        <v>0</v>
      </c>
      <c r="AE211" s="41">
        <v>0</v>
      </c>
      <c r="AF211" s="41">
        <v>0</v>
      </c>
      <c r="AG211" s="88">
        <v>53.5</v>
      </c>
      <c r="AH211" s="41" t="s">
        <v>3</v>
      </c>
      <c r="AI211" s="87" t="s">
        <v>557</v>
      </c>
      <c r="AN211" s="17">
        <f t="shared" si="69"/>
        <v>100</v>
      </c>
      <c r="AO211" s="17">
        <f t="shared" si="70"/>
        <v>0.14099999999999999</v>
      </c>
      <c r="AP211" s="17">
        <f t="shared" si="71"/>
        <v>0</v>
      </c>
      <c r="AQ211" s="17">
        <f t="shared" si="71"/>
        <v>0.38400000000000001</v>
      </c>
      <c r="AR211" s="17">
        <f t="shared" si="72"/>
        <v>0.36899999999999999</v>
      </c>
      <c r="AS211" s="17">
        <f t="shared" si="73"/>
        <v>0.53500000000000003</v>
      </c>
      <c r="AU211" s="17">
        <f t="shared" si="74"/>
        <v>0.9609375</v>
      </c>
      <c r="AV211" s="17">
        <f t="shared" si="75"/>
        <v>0.36718749999999994</v>
      </c>
      <c r="AW211" s="17">
        <f t="shared" si="76"/>
        <v>0.56005859375</v>
      </c>
      <c r="AX211" s="17">
        <f t="shared" si="77"/>
        <v>0.740234375</v>
      </c>
      <c r="AY211" s="17">
        <f t="shared" si="78"/>
        <v>0.36718749999999994</v>
      </c>
      <c r="AZ211" s="17">
        <f t="shared" si="79"/>
        <v>0.36718749999999994</v>
      </c>
      <c r="BA211" s="17">
        <f t="shared" si="80"/>
        <v>0.16781250000000009</v>
      </c>
      <c r="BC211" s="17">
        <f t="shared" si="81"/>
        <v>0.9609375</v>
      </c>
      <c r="BD211" s="17">
        <f t="shared" si="82"/>
        <v>0.50520833333333337</v>
      </c>
      <c r="BE211" s="17">
        <f t="shared" si="83"/>
        <v>0.6079956345300449</v>
      </c>
      <c r="BF211" s="17">
        <f t="shared" si="84"/>
        <v>0.57866162438946833</v>
      </c>
      <c r="BG211" s="17">
        <f t="shared" si="85"/>
        <v>0.50520833333333337</v>
      </c>
      <c r="BH211" s="17">
        <f t="shared" si="86"/>
        <v>0.50520833333333337</v>
      </c>
      <c r="BI211" s="17">
        <f t="shared" si="87"/>
        <v>8.8754340277777746E-4</v>
      </c>
      <c r="BJ211" s="17">
        <f t="shared" si="88"/>
        <v>1.6416539562764534E-2</v>
      </c>
    </row>
    <row r="212" spans="1:62" x14ac:dyDescent="0.25">
      <c r="A212" s="84">
        <v>96</v>
      </c>
      <c r="B212" s="84">
        <v>61</v>
      </c>
      <c r="C212" s="17" t="s">
        <v>117</v>
      </c>
      <c r="D212" s="86">
        <v>1</v>
      </c>
      <c r="E212" s="98">
        <f t="shared" si="67"/>
        <v>20</v>
      </c>
      <c r="F212" s="98">
        <f t="shared" si="68"/>
        <v>0.70833333333333337</v>
      </c>
      <c r="G212" s="17">
        <v>8</v>
      </c>
      <c r="H212" s="17">
        <v>21</v>
      </c>
      <c r="I212" s="17">
        <v>5</v>
      </c>
      <c r="J212" s="17">
        <v>0</v>
      </c>
      <c r="K212" s="41">
        <v>0</v>
      </c>
      <c r="L212" s="17">
        <v>0</v>
      </c>
      <c r="M212" s="17">
        <v>0</v>
      </c>
      <c r="N212" s="17">
        <v>0</v>
      </c>
      <c r="O212" s="17">
        <v>15</v>
      </c>
      <c r="P212" s="17">
        <v>0</v>
      </c>
      <c r="Q212" s="17">
        <v>51</v>
      </c>
      <c r="R212" s="17">
        <v>0</v>
      </c>
      <c r="S212" s="17">
        <v>0</v>
      </c>
      <c r="T212" s="17">
        <v>0</v>
      </c>
      <c r="U212" s="17">
        <v>0</v>
      </c>
      <c r="V212" s="41">
        <v>0</v>
      </c>
      <c r="W212" s="41">
        <v>0</v>
      </c>
      <c r="X212" s="41">
        <v>0</v>
      </c>
      <c r="Y212" s="17">
        <v>0</v>
      </c>
      <c r="Z212" s="17">
        <v>0</v>
      </c>
      <c r="AA212" s="17">
        <v>0</v>
      </c>
      <c r="AB212" s="41">
        <v>0</v>
      </c>
      <c r="AC212" s="17">
        <v>0</v>
      </c>
      <c r="AD212" s="17">
        <v>0</v>
      </c>
      <c r="AE212" s="41">
        <v>0</v>
      </c>
      <c r="AF212" s="41">
        <v>0</v>
      </c>
      <c r="AG212" s="88">
        <v>36</v>
      </c>
      <c r="AH212" s="91" t="s">
        <v>3</v>
      </c>
      <c r="AI212" s="87" t="s">
        <v>504</v>
      </c>
      <c r="AN212" s="17">
        <f t="shared" si="69"/>
        <v>100</v>
      </c>
      <c r="AO212" s="17">
        <f t="shared" si="70"/>
        <v>0.15</v>
      </c>
      <c r="AP212" s="17">
        <f t="shared" si="71"/>
        <v>0.08</v>
      </c>
      <c r="AQ212" s="17">
        <f t="shared" si="71"/>
        <v>0.21</v>
      </c>
      <c r="AR212" s="17">
        <f t="shared" si="72"/>
        <v>0.51</v>
      </c>
      <c r="AS212" s="17">
        <f t="shared" si="73"/>
        <v>0.36</v>
      </c>
      <c r="AU212" s="17">
        <f t="shared" si="74"/>
        <v>1.7586206896551726</v>
      </c>
      <c r="AV212" s="17">
        <f t="shared" si="75"/>
        <v>0.51724137931034486</v>
      </c>
      <c r="AW212" s="17">
        <f t="shared" si="76"/>
        <v>0.60991379310344829</v>
      </c>
      <c r="AX212" s="17">
        <f t="shared" si="77"/>
        <v>0.93965517241379315</v>
      </c>
      <c r="AY212" s="17">
        <f t="shared" si="78"/>
        <v>0.51724137931034486</v>
      </c>
      <c r="AZ212" s="17">
        <f t="shared" si="79"/>
        <v>0.51724137931034486</v>
      </c>
      <c r="BA212" s="17">
        <f t="shared" si="80"/>
        <v>0.15724137931034488</v>
      </c>
      <c r="BC212" s="17">
        <f t="shared" si="81"/>
        <v>0.96226415094339623</v>
      </c>
      <c r="BD212" s="17">
        <f t="shared" si="82"/>
        <v>0.330188679245283</v>
      </c>
      <c r="BE212" s="17">
        <f t="shared" si="83"/>
        <v>0.60802072082331426</v>
      </c>
      <c r="BF212" s="17">
        <f t="shared" si="84"/>
        <v>0.57932801344183815</v>
      </c>
      <c r="BG212" s="17">
        <f t="shared" si="85"/>
        <v>0.330188679245283</v>
      </c>
      <c r="BH212" s="17">
        <f t="shared" si="86"/>
        <v>0.330188679245283</v>
      </c>
      <c r="BI212" s="17">
        <f t="shared" si="87"/>
        <v>8.8871484514061968E-4</v>
      </c>
      <c r="BJ212" s="17">
        <f t="shared" si="88"/>
        <v>2.1970739461619096E-3</v>
      </c>
    </row>
    <row r="213" spans="1:62" x14ac:dyDescent="0.25">
      <c r="A213" s="84">
        <v>233</v>
      </c>
      <c r="B213" s="84">
        <v>492</v>
      </c>
      <c r="C213" s="17" t="str">
        <f>'EWG-CCP-127 (1)'!B48</f>
        <v>a)</v>
      </c>
      <c r="D213" s="86">
        <v>1</v>
      </c>
      <c r="E213" s="98">
        <f t="shared" si="67"/>
        <v>27.007299270072991</v>
      </c>
      <c r="F213" s="98">
        <f t="shared" si="68"/>
        <v>0</v>
      </c>
      <c r="G213" s="17">
        <v>0</v>
      </c>
      <c r="H213" s="17">
        <f>'EWG-CCP-127 (1)'!M48</f>
        <v>72.992700729927009</v>
      </c>
      <c r="I213" s="17">
        <v>0</v>
      </c>
      <c r="J213" s="17">
        <v>0</v>
      </c>
      <c r="K213" s="17">
        <v>0</v>
      </c>
      <c r="L213" s="17">
        <v>0</v>
      </c>
      <c r="M213" s="17">
        <v>0</v>
      </c>
      <c r="N213" s="17">
        <v>0</v>
      </c>
      <c r="O213" s="17">
        <f>'EWG-CCP-127 (1)'!L48</f>
        <v>27.007299270072991</v>
      </c>
      <c r="P213" s="17">
        <v>0</v>
      </c>
      <c r="Q213" s="17">
        <f>'EWG-CCP-127 (1)'!K48</f>
        <v>0</v>
      </c>
      <c r="R213" s="17">
        <v>0</v>
      </c>
      <c r="S213" s="17">
        <v>0</v>
      </c>
      <c r="T213" s="17">
        <v>0</v>
      </c>
      <c r="U213" s="17">
        <v>0</v>
      </c>
      <c r="V213" s="17">
        <v>0</v>
      </c>
      <c r="W213" s="41">
        <v>0</v>
      </c>
      <c r="X213" s="41">
        <v>0</v>
      </c>
      <c r="Y213" s="17">
        <v>0</v>
      </c>
      <c r="Z213" s="17">
        <v>0</v>
      </c>
      <c r="AA213" s="17">
        <v>0</v>
      </c>
      <c r="AB213" s="17">
        <v>0</v>
      </c>
      <c r="AC213" s="17">
        <v>0</v>
      </c>
      <c r="AD213" s="17">
        <v>0</v>
      </c>
      <c r="AE213" s="17">
        <v>0</v>
      </c>
      <c r="AF213" s="41">
        <v>0</v>
      </c>
      <c r="AG213" s="88">
        <f>'EWG-CCP-127 (1)'!E48</f>
        <v>34</v>
      </c>
      <c r="AH213" s="41" t="s">
        <v>3</v>
      </c>
      <c r="AI213" s="87" t="s">
        <v>506</v>
      </c>
      <c r="AN213" s="17">
        <f t="shared" si="69"/>
        <v>100</v>
      </c>
      <c r="AO213" s="17">
        <f t="shared" si="70"/>
        <v>0.27007299270072993</v>
      </c>
      <c r="AP213" s="17">
        <f t="shared" si="71"/>
        <v>0</v>
      </c>
      <c r="AQ213" s="17">
        <f t="shared" si="71"/>
        <v>0.72992700729927007</v>
      </c>
      <c r="AR213" s="17">
        <f t="shared" si="72"/>
        <v>0</v>
      </c>
      <c r="AS213" s="17">
        <f t="shared" si="73"/>
        <v>0.34</v>
      </c>
      <c r="AU213" s="17">
        <f t="shared" si="74"/>
        <v>0</v>
      </c>
      <c r="AV213" s="17">
        <f t="shared" si="75"/>
        <v>0.37</v>
      </c>
      <c r="AW213" s="17">
        <f t="shared" si="76"/>
        <v>0.5</v>
      </c>
      <c r="AX213" s="17">
        <f t="shared" si="77"/>
        <v>0.5</v>
      </c>
      <c r="AY213" s="17">
        <f t="shared" si="78"/>
        <v>0.37</v>
      </c>
      <c r="AZ213" s="17">
        <f t="shared" si="79"/>
        <v>0.37</v>
      </c>
      <c r="BA213" s="17">
        <f t="shared" si="80"/>
        <v>2.9999999999999971E-2</v>
      </c>
      <c r="BC213" s="17">
        <f t="shared" si="81"/>
        <v>0</v>
      </c>
      <c r="BD213" s="17">
        <f t="shared" si="82"/>
        <v>0.37</v>
      </c>
      <c r="BE213" s="17">
        <f t="shared" si="83"/>
        <v>0.58982479610523098</v>
      </c>
      <c r="BF213" s="17">
        <f t="shared" si="84"/>
        <v>9.5973820789570216E-2</v>
      </c>
      <c r="BG213" s="17">
        <f t="shared" si="85"/>
        <v>0.37</v>
      </c>
      <c r="BH213" s="17">
        <f t="shared" si="86"/>
        <v>0.37</v>
      </c>
      <c r="BI213" s="17">
        <f t="shared" si="87"/>
        <v>8.9999999999999824E-4</v>
      </c>
      <c r="BJ213" s="17">
        <f t="shared" si="88"/>
        <v>4.47199216140732E-3</v>
      </c>
    </row>
    <row r="214" spans="1:62" x14ac:dyDescent="0.25">
      <c r="A214" s="84">
        <v>235</v>
      </c>
      <c r="B214" s="84">
        <v>494</v>
      </c>
      <c r="C214" s="17" t="str">
        <f>'EWG-CCP-127 (1)'!B50</f>
        <v>a)</v>
      </c>
      <c r="D214" s="86">
        <v>1</v>
      </c>
      <c r="E214" s="98">
        <f t="shared" si="67"/>
        <v>31.03448275862069</v>
      </c>
      <c r="F214" s="98">
        <f t="shared" si="68"/>
        <v>0</v>
      </c>
      <c r="G214" s="17">
        <v>0</v>
      </c>
      <c r="H214" s="17">
        <f>'EWG-CCP-127 (1)'!M50</f>
        <v>68.965517241379317</v>
      </c>
      <c r="I214" s="17">
        <v>0</v>
      </c>
      <c r="J214" s="17">
        <v>0</v>
      </c>
      <c r="K214" s="17">
        <v>0</v>
      </c>
      <c r="L214" s="17">
        <v>0</v>
      </c>
      <c r="M214" s="17">
        <v>0</v>
      </c>
      <c r="N214" s="17">
        <v>0</v>
      </c>
      <c r="O214" s="17">
        <f>'EWG-CCP-127 (1)'!L50</f>
        <v>31.03448275862069</v>
      </c>
      <c r="P214" s="17">
        <v>0</v>
      </c>
      <c r="Q214" s="17">
        <f>'EWG-CCP-127 (1)'!K50</f>
        <v>0</v>
      </c>
      <c r="R214" s="17">
        <v>0</v>
      </c>
      <c r="S214" s="17">
        <v>0</v>
      </c>
      <c r="T214" s="17">
        <v>0</v>
      </c>
      <c r="U214" s="17">
        <v>0</v>
      </c>
      <c r="V214" s="17">
        <v>0</v>
      </c>
      <c r="W214" s="41">
        <v>0</v>
      </c>
      <c r="X214" s="41">
        <v>0</v>
      </c>
      <c r="Y214" s="17">
        <v>0</v>
      </c>
      <c r="Z214" s="17">
        <v>0</v>
      </c>
      <c r="AA214" s="17">
        <v>0</v>
      </c>
      <c r="AB214" s="17">
        <v>0</v>
      </c>
      <c r="AC214" s="17">
        <v>0</v>
      </c>
      <c r="AD214" s="17">
        <v>0</v>
      </c>
      <c r="AE214" s="17">
        <v>0</v>
      </c>
      <c r="AF214" s="41">
        <v>0</v>
      </c>
      <c r="AG214" s="88">
        <f>'EWG-CCP-127 (1)'!E50</f>
        <v>42</v>
      </c>
      <c r="AH214" s="41" t="s">
        <v>3</v>
      </c>
      <c r="AI214" s="87" t="s">
        <v>506</v>
      </c>
      <c r="AN214" s="17">
        <f t="shared" si="69"/>
        <v>100</v>
      </c>
      <c r="AO214" s="17">
        <f t="shared" si="70"/>
        <v>0.31034482758620691</v>
      </c>
      <c r="AP214" s="17">
        <f t="shared" si="71"/>
        <v>0</v>
      </c>
      <c r="AQ214" s="17">
        <f t="shared" si="71"/>
        <v>0.68965517241379315</v>
      </c>
      <c r="AR214" s="17">
        <f t="shared" si="72"/>
        <v>0</v>
      </c>
      <c r="AS214" s="17">
        <f t="shared" si="73"/>
        <v>0.42</v>
      </c>
      <c r="AU214" s="17">
        <f t="shared" si="74"/>
        <v>0</v>
      </c>
      <c r="AV214" s="17">
        <f t="shared" si="75"/>
        <v>0.45</v>
      </c>
      <c r="AW214" s="17">
        <f t="shared" si="76"/>
        <v>0.5</v>
      </c>
      <c r="AX214" s="17">
        <f t="shared" si="77"/>
        <v>0.5</v>
      </c>
      <c r="AY214" s="17">
        <f t="shared" si="78"/>
        <v>0.45</v>
      </c>
      <c r="AZ214" s="17">
        <f t="shared" si="79"/>
        <v>0.45</v>
      </c>
      <c r="BA214" s="17">
        <f t="shared" si="80"/>
        <v>3.0000000000000027E-2</v>
      </c>
      <c r="BC214" s="17">
        <f t="shared" si="81"/>
        <v>0</v>
      </c>
      <c r="BD214" s="17">
        <f t="shared" si="82"/>
        <v>0.44999999999999996</v>
      </c>
      <c r="BE214" s="17">
        <f t="shared" si="83"/>
        <v>0.58982479610523098</v>
      </c>
      <c r="BF214" s="17">
        <f t="shared" si="84"/>
        <v>9.5973820789570216E-2</v>
      </c>
      <c r="BG214" s="17">
        <f t="shared" si="85"/>
        <v>0.44999999999999996</v>
      </c>
      <c r="BH214" s="17">
        <f t="shared" si="86"/>
        <v>0.44999999999999996</v>
      </c>
      <c r="BI214" s="17">
        <f t="shared" si="87"/>
        <v>8.9999999999999824E-4</v>
      </c>
      <c r="BJ214" s="17">
        <f t="shared" si="88"/>
        <v>1.7231930042566212E-4</v>
      </c>
    </row>
    <row r="215" spans="1:62" x14ac:dyDescent="0.25">
      <c r="A215" s="84">
        <v>312</v>
      </c>
      <c r="B215" s="84">
        <v>199</v>
      </c>
      <c r="D215" s="86">
        <v>1</v>
      </c>
      <c r="E215" s="98">
        <f t="shared" si="67"/>
        <v>3.6144578313253009</v>
      </c>
      <c r="F215" s="98">
        <f t="shared" si="68"/>
        <v>0.75</v>
      </c>
      <c r="G215" s="17">
        <v>0</v>
      </c>
      <c r="H215" s="17">
        <f>'EWG-CCP-127 (1)'!M130</f>
        <v>24.096385542168672</v>
      </c>
      <c r="I215" s="17">
        <v>0</v>
      </c>
      <c r="J215" s="17">
        <v>0</v>
      </c>
      <c r="K215" s="17">
        <v>0</v>
      </c>
      <c r="L215" s="17">
        <v>0</v>
      </c>
      <c r="M215" s="17">
        <v>0</v>
      </c>
      <c r="N215" s="17">
        <v>0</v>
      </c>
      <c r="O215" s="17">
        <f>'EWG-CCP-127 (1)'!L130</f>
        <v>3.6144578313253009</v>
      </c>
      <c r="P215" s="17">
        <v>0</v>
      </c>
      <c r="Q215" s="17">
        <f>'EWG-CCP-127 (1)'!K130</f>
        <v>72.289156626506013</v>
      </c>
      <c r="R215" s="17">
        <v>0</v>
      </c>
      <c r="S215" s="17">
        <v>0</v>
      </c>
      <c r="T215" s="17">
        <v>0</v>
      </c>
      <c r="U215" s="17">
        <v>0</v>
      </c>
      <c r="V215" s="17">
        <v>0</v>
      </c>
      <c r="W215" s="41">
        <v>0</v>
      </c>
      <c r="X215" s="41">
        <v>0</v>
      </c>
      <c r="Y215" s="17">
        <v>0</v>
      </c>
      <c r="Z215" s="17">
        <v>0</v>
      </c>
      <c r="AA215" s="17">
        <v>0</v>
      </c>
      <c r="AB215" s="17">
        <v>0</v>
      </c>
      <c r="AC215" s="17">
        <v>0</v>
      </c>
      <c r="AD215" s="17">
        <v>0</v>
      </c>
      <c r="AE215" s="17">
        <v>0</v>
      </c>
      <c r="AF215" s="41">
        <v>0</v>
      </c>
      <c r="AG215" s="88">
        <f>'EWG-CCP-127 (1)'!E130</f>
        <v>18</v>
      </c>
      <c r="AH215" s="91" t="s">
        <v>3</v>
      </c>
      <c r="AI215" s="87" t="s">
        <v>504</v>
      </c>
      <c r="AN215" s="17">
        <f t="shared" si="69"/>
        <v>99.999999999999986</v>
      </c>
      <c r="AO215" s="17">
        <f t="shared" si="70"/>
        <v>3.614457831325301E-2</v>
      </c>
      <c r="AP215" s="17">
        <f t="shared" si="71"/>
        <v>0</v>
      </c>
      <c r="AQ215" s="17">
        <f t="shared" si="71"/>
        <v>0.24096385542168672</v>
      </c>
      <c r="AR215" s="17">
        <f t="shared" si="72"/>
        <v>0.72289156626506013</v>
      </c>
      <c r="AS215" s="17">
        <f t="shared" si="73"/>
        <v>0.18</v>
      </c>
      <c r="AU215" s="17">
        <f t="shared" si="74"/>
        <v>3</v>
      </c>
      <c r="AV215" s="17">
        <f t="shared" si="75"/>
        <v>0.15000000000000002</v>
      </c>
      <c r="AW215" s="17">
        <f t="shared" si="76"/>
        <v>0.6875</v>
      </c>
      <c r="AX215" s="17">
        <f t="shared" si="77"/>
        <v>1.25</v>
      </c>
      <c r="AY215" s="17">
        <f t="shared" si="78"/>
        <v>0.15000000000000002</v>
      </c>
      <c r="AZ215" s="17">
        <f t="shared" si="79"/>
        <v>0.15000000000000002</v>
      </c>
      <c r="BA215" s="17">
        <f t="shared" si="80"/>
        <v>2.9999999999999971E-2</v>
      </c>
      <c r="BC215" s="17">
        <f t="shared" si="81"/>
        <v>3</v>
      </c>
      <c r="BD215" s="17">
        <f t="shared" si="82"/>
        <v>0.15</v>
      </c>
      <c r="BE215" s="17">
        <f t="shared" si="83"/>
        <v>0.64655326728513784</v>
      </c>
      <c r="BF215" s="17">
        <f t="shared" si="84"/>
        <v>1.602901597881935</v>
      </c>
      <c r="BG215" s="17">
        <f t="shared" si="85"/>
        <v>0.15</v>
      </c>
      <c r="BH215" s="17">
        <f t="shared" si="86"/>
        <v>0.15</v>
      </c>
      <c r="BI215" s="17">
        <f t="shared" si="87"/>
        <v>8.9999999999999998E-4</v>
      </c>
      <c r="BJ215" s="17">
        <f t="shared" si="88"/>
        <v>5.1471337883370646E-2</v>
      </c>
    </row>
    <row r="216" spans="1:62" x14ac:dyDescent="0.25">
      <c r="A216" s="84">
        <v>44</v>
      </c>
      <c r="B216" s="84">
        <v>32</v>
      </c>
      <c r="C216" s="17" t="s">
        <v>51</v>
      </c>
      <c r="D216" s="86">
        <v>1</v>
      </c>
      <c r="E216" s="98">
        <f t="shared" si="67"/>
        <v>23</v>
      </c>
      <c r="F216" s="98">
        <f t="shared" si="68"/>
        <v>0.73913043478260865</v>
      </c>
      <c r="G216" s="41">
        <v>0</v>
      </c>
      <c r="H216" s="17">
        <v>18</v>
      </c>
      <c r="I216" s="17">
        <v>4</v>
      </c>
      <c r="J216" s="17">
        <v>0</v>
      </c>
      <c r="K216" s="41">
        <v>0</v>
      </c>
      <c r="L216" s="41">
        <v>0</v>
      </c>
      <c r="M216" s="41">
        <v>0</v>
      </c>
      <c r="N216" s="41">
        <v>0</v>
      </c>
      <c r="O216" s="17">
        <v>19</v>
      </c>
      <c r="P216" s="17">
        <v>0</v>
      </c>
      <c r="Q216" s="17">
        <v>51</v>
      </c>
      <c r="R216" s="17">
        <v>0</v>
      </c>
      <c r="S216" s="17">
        <v>0</v>
      </c>
      <c r="T216" s="17">
        <v>0</v>
      </c>
      <c r="U216" s="17">
        <v>8</v>
      </c>
      <c r="V216" s="41">
        <v>0</v>
      </c>
      <c r="W216" s="41">
        <v>0</v>
      </c>
      <c r="X216" s="41">
        <v>0</v>
      </c>
      <c r="Y216" s="41">
        <v>0</v>
      </c>
      <c r="Z216" s="41">
        <v>0</v>
      </c>
      <c r="AA216" s="17">
        <v>0</v>
      </c>
      <c r="AB216" s="41">
        <v>0</v>
      </c>
      <c r="AC216" s="17">
        <v>0</v>
      </c>
      <c r="AD216" s="17">
        <v>0</v>
      </c>
      <c r="AE216" s="41">
        <v>0</v>
      </c>
      <c r="AF216" s="41">
        <v>0</v>
      </c>
      <c r="AG216" s="88">
        <v>53</v>
      </c>
      <c r="AH216" s="41" t="s">
        <v>3</v>
      </c>
      <c r="AI216" s="87" t="s">
        <v>506</v>
      </c>
      <c r="AN216" s="17">
        <f t="shared" si="69"/>
        <v>100</v>
      </c>
      <c r="AO216" s="17">
        <f t="shared" si="70"/>
        <v>0.19</v>
      </c>
      <c r="AP216" s="17">
        <f t="shared" si="71"/>
        <v>0</v>
      </c>
      <c r="AQ216" s="17">
        <f t="shared" si="71"/>
        <v>0.18</v>
      </c>
      <c r="AR216" s="17">
        <f t="shared" si="72"/>
        <v>0.51</v>
      </c>
      <c r="AS216" s="17">
        <f t="shared" si="73"/>
        <v>0.53</v>
      </c>
      <c r="AU216" s="17">
        <f t="shared" si="74"/>
        <v>2.8333333333333335</v>
      </c>
      <c r="AV216" s="17">
        <f t="shared" si="75"/>
        <v>1.0555555555555556</v>
      </c>
      <c r="AW216" s="17">
        <f t="shared" si="76"/>
        <v>0.67708333333333337</v>
      </c>
      <c r="AX216" s="17">
        <f t="shared" si="77"/>
        <v>1.2083333333333335</v>
      </c>
      <c r="AY216" s="17">
        <f t="shared" si="78"/>
        <v>0.67708333333333337</v>
      </c>
      <c r="AZ216" s="17">
        <f t="shared" si="79"/>
        <v>0.67708333333333337</v>
      </c>
      <c r="BA216" s="17">
        <f t="shared" si="80"/>
        <v>0.14708333333333334</v>
      </c>
      <c r="BC216" s="17">
        <f t="shared" si="81"/>
        <v>1.2142857142857142</v>
      </c>
      <c r="BD216" s="17">
        <f t="shared" si="82"/>
        <v>0.5</v>
      </c>
      <c r="BE216" s="17">
        <f t="shared" si="83"/>
        <v>0.61278632015424084</v>
      </c>
      <c r="BF216" s="17">
        <f t="shared" si="84"/>
        <v>0.70592077818409871</v>
      </c>
      <c r="BG216" s="17">
        <f t="shared" si="85"/>
        <v>0.5</v>
      </c>
      <c r="BH216" s="17">
        <f t="shared" si="86"/>
        <v>0.5</v>
      </c>
      <c r="BI216" s="17">
        <f t="shared" si="87"/>
        <v>9.000000000000016E-4</v>
      </c>
      <c r="BJ216" s="17">
        <f t="shared" si="88"/>
        <v>1.5160269116575885E-2</v>
      </c>
    </row>
    <row r="217" spans="1:62" x14ac:dyDescent="0.25">
      <c r="A217" s="84">
        <v>230</v>
      </c>
      <c r="B217" s="84">
        <v>489</v>
      </c>
      <c r="C217" s="17" t="str">
        <f>'EWG-CCP-127 (1)'!B45</f>
        <v>a)</v>
      </c>
      <c r="D217" s="86">
        <v>1</v>
      </c>
      <c r="E217" s="98">
        <f t="shared" si="67"/>
        <v>20</v>
      </c>
      <c r="F217" s="98">
        <f t="shared" si="68"/>
        <v>0</v>
      </c>
      <c r="G217" s="17">
        <v>0</v>
      </c>
      <c r="H217" s="17">
        <f>'EWG-CCP-127 (1)'!M45</f>
        <v>80</v>
      </c>
      <c r="I217" s="17">
        <v>0</v>
      </c>
      <c r="J217" s="17">
        <v>0</v>
      </c>
      <c r="K217" s="17">
        <v>0</v>
      </c>
      <c r="L217" s="17">
        <v>0</v>
      </c>
      <c r="M217" s="17">
        <v>0</v>
      </c>
      <c r="N217" s="17">
        <v>0</v>
      </c>
      <c r="O217" s="17">
        <f>'EWG-CCP-127 (1)'!L45</f>
        <v>20</v>
      </c>
      <c r="P217" s="17">
        <v>0</v>
      </c>
      <c r="Q217" s="17">
        <f>'EWG-CCP-127 (1)'!K45</f>
        <v>0</v>
      </c>
      <c r="R217" s="17">
        <v>0</v>
      </c>
      <c r="S217" s="17">
        <v>0</v>
      </c>
      <c r="T217" s="17">
        <v>0</v>
      </c>
      <c r="U217" s="17">
        <v>0</v>
      </c>
      <c r="V217" s="17">
        <v>0</v>
      </c>
      <c r="W217" s="41">
        <v>0</v>
      </c>
      <c r="X217" s="41">
        <v>0</v>
      </c>
      <c r="Y217" s="17">
        <v>0</v>
      </c>
      <c r="Z217" s="17">
        <v>0</v>
      </c>
      <c r="AA217" s="17">
        <v>0</v>
      </c>
      <c r="AB217" s="17">
        <v>0</v>
      </c>
      <c r="AC217" s="17">
        <v>0</v>
      </c>
      <c r="AD217" s="17">
        <v>0</v>
      </c>
      <c r="AE217" s="17">
        <v>0</v>
      </c>
      <c r="AF217" s="41">
        <v>0</v>
      </c>
      <c r="AG217" s="88">
        <f>'EWG-CCP-127 (1)'!E45</f>
        <v>28.000000000000004</v>
      </c>
      <c r="AH217" s="41" t="s">
        <v>3</v>
      </c>
      <c r="AI217" s="87" t="s">
        <v>506</v>
      </c>
      <c r="AN217" s="17">
        <f t="shared" si="69"/>
        <v>100</v>
      </c>
      <c r="AO217" s="17">
        <f t="shared" si="70"/>
        <v>0.2</v>
      </c>
      <c r="AP217" s="17">
        <f t="shared" si="71"/>
        <v>0</v>
      </c>
      <c r="AQ217" s="17">
        <f t="shared" si="71"/>
        <v>0.8</v>
      </c>
      <c r="AR217" s="17">
        <f t="shared" si="72"/>
        <v>0</v>
      </c>
      <c r="AS217" s="17">
        <f t="shared" si="73"/>
        <v>0.28000000000000003</v>
      </c>
      <c r="AU217" s="17">
        <f t="shared" si="74"/>
        <v>0</v>
      </c>
      <c r="AV217" s="17">
        <f t="shared" si="75"/>
        <v>0.25</v>
      </c>
      <c r="AW217" s="17">
        <f t="shared" si="76"/>
        <v>0.5</v>
      </c>
      <c r="AX217" s="17">
        <f t="shared" si="77"/>
        <v>0.5</v>
      </c>
      <c r="AY217" s="17">
        <f t="shared" si="78"/>
        <v>0.25</v>
      </c>
      <c r="AZ217" s="17">
        <f t="shared" si="79"/>
        <v>0.25</v>
      </c>
      <c r="BA217" s="17">
        <f t="shared" si="80"/>
        <v>3.0000000000000027E-2</v>
      </c>
      <c r="BC217" s="17">
        <f t="shared" si="81"/>
        <v>0</v>
      </c>
      <c r="BD217" s="17">
        <f t="shared" si="82"/>
        <v>0.25</v>
      </c>
      <c r="BE217" s="17">
        <f t="shared" si="83"/>
        <v>0.58982479610523098</v>
      </c>
      <c r="BF217" s="17">
        <f t="shared" si="84"/>
        <v>9.5973820789570216E-2</v>
      </c>
      <c r="BG217" s="17">
        <f t="shared" si="85"/>
        <v>0.25</v>
      </c>
      <c r="BH217" s="17">
        <f t="shared" si="86"/>
        <v>0.25</v>
      </c>
      <c r="BI217" s="17">
        <f t="shared" si="87"/>
        <v>9.000000000000016E-4</v>
      </c>
      <c r="BJ217" s="17">
        <f t="shared" si="88"/>
        <v>1.6096746807143562E-2</v>
      </c>
    </row>
    <row r="218" spans="1:62" x14ac:dyDescent="0.25">
      <c r="A218" s="84">
        <v>313</v>
      </c>
      <c r="B218" s="84">
        <v>200</v>
      </c>
      <c r="D218" s="86">
        <v>1</v>
      </c>
      <c r="E218" s="98">
        <f t="shared" si="67"/>
        <v>5.8823529411764701</v>
      </c>
      <c r="F218" s="98">
        <f t="shared" si="68"/>
        <v>0.75</v>
      </c>
      <c r="G218" s="17">
        <v>0</v>
      </c>
      <c r="H218" s="17">
        <f>'EWG-CCP-127 (1)'!M131</f>
        <v>23.52941176470588</v>
      </c>
      <c r="I218" s="17">
        <v>0</v>
      </c>
      <c r="J218" s="17">
        <v>0</v>
      </c>
      <c r="K218" s="17">
        <v>0</v>
      </c>
      <c r="L218" s="17">
        <v>0</v>
      </c>
      <c r="M218" s="17">
        <v>0</v>
      </c>
      <c r="N218" s="17">
        <v>0</v>
      </c>
      <c r="O218" s="17">
        <f>'EWG-CCP-127 (1)'!L131</f>
        <v>5.8823529411764701</v>
      </c>
      <c r="P218" s="17">
        <v>0</v>
      </c>
      <c r="Q218" s="17">
        <f>'EWG-CCP-127 (1)'!K131</f>
        <v>70.588235294117652</v>
      </c>
      <c r="R218" s="17">
        <v>0</v>
      </c>
      <c r="S218" s="17">
        <v>0</v>
      </c>
      <c r="T218" s="17">
        <v>0</v>
      </c>
      <c r="U218" s="17">
        <v>0</v>
      </c>
      <c r="V218" s="17">
        <v>0</v>
      </c>
      <c r="W218" s="41">
        <v>0</v>
      </c>
      <c r="X218" s="41">
        <v>0</v>
      </c>
      <c r="Y218" s="17">
        <v>0</v>
      </c>
      <c r="Z218" s="17">
        <v>0</v>
      </c>
      <c r="AA218" s="17">
        <v>0</v>
      </c>
      <c r="AB218" s="17">
        <v>0</v>
      </c>
      <c r="AC218" s="17">
        <v>0</v>
      </c>
      <c r="AD218" s="17">
        <v>0</v>
      </c>
      <c r="AE218" s="17">
        <v>0</v>
      </c>
      <c r="AF218" s="41">
        <v>0</v>
      </c>
      <c r="AG218" s="88">
        <f>'EWG-CCP-127 (1)'!E131</f>
        <v>28.000000000000004</v>
      </c>
      <c r="AH218" s="91" t="s">
        <v>3</v>
      </c>
      <c r="AI218" s="87" t="s">
        <v>504</v>
      </c>
      <c r="AN218" s="17">
        <f t="shared" si="69"/>
        <v>100</v>
      </c>
      <c r="AO218" s="17">
        <f t="shared" si="70"/>
        <v>5.8823529411764698E-2</v>
      </c>
      <c r="AP218" s="17">
        <f t="shared" si="71"/>
        <v>0</v>
      </c>
      <c r="AQ218" s="17">
        <f t="shared" si="71"/>
        <v>0.23529411764705879</v>
      </c>
      <c r="AR218" s="17">
        <f t="shared" si="72"/>
        <v>0.70588235294117652</v>
      </c>
      <c r="AS218" s="17">
        <f t="shared" si="73"/>
        <v>0.28000000000000003</v>
      </c>
      <c r="AU218" s="17">
        <f t="shared" si="74"/>
        <v>3.0000000000000004</v>
      </c>
      <c r="AV218" s="17">
        <f t="shared" si="75"/>
        <v>0.25</v>
      </c>
      <c r="AW218" s="17">
        <f t="shared" si="76"/>
        <v>0.6875</v>
      </c>
      <c r="AX218" s="17">
        <f t="shared" si="77"/>
        <v>1.25</v>
      </c>
      <c r="AY218" s="17">
        <f t="shared" si="78"/>
        <v>0.25</v>
      </c>
      <c r="AZ218" s="17">
        <f t="shared" si="79"/>
        <v>0.25</v>
      </c>
      <c r="BA218" s="17">
        <f t="shared" si="80"/>
        <v>3.0000000000000027E-2</v>
      </c>
      <c r="BC218" s="17">
        <f t="shared" si="81"/>
        <v>3.0000000000000004</v>
      </c>
      <c r="BD218" s="17">
        <f t="shared" si="82"/>
        <v>0.25</v>
      </c>
      <c r="BE218" s="17">
        <f t="shared" si="83"/>
        <v>0.64655326728513784</v>
      </c>
      <c r="BF218" s="17">
        <f t="shared" si="84"/>
        <v>1.6029015978819352</v>
      </c>
      <c r="BG218" s="17">
        <f t="shared" si="85"/>
        <v>0.25</v>
      </c>
      <c r="BH218" s="17">
        <f t="shared" si="86"/>
        <v>0.25</v>
      </c>
      <c r="BI218" s="17">
        <f t="shared" si="87"/>
        <v>9.000000000000016E-4</v>
      </c>
      <c r="BJ218" s="17">
        <f t="shared" si="88"/>
        <v>1.6096746807143562E-2</v>
      </c>
    </row>
    <row r="219" spans="1:62" x14ac:dyDescent="0.25">
      <c r="A219" s="84">
        <v>520</v>
      </c>
      <c r="B219" s="84">
        <v>574</v>
      </c>
      <c r="C219" s="17" t="str">
        <f>'EWG-CCP-127 (1)'!B303</f>
        <v>Cs-R0.2</v>
      </c>
      <c r="D219" s="86">
        <v>1</v>
      </c>
      <c r="E219" s="98">
        <f t="shared" si="67"/>
        <v>16.666666666666668</v>
      </c>
      <c r="F219" s="98">
        <f t="shared" si="68"/>
        <v>0</v>
      </c>
      <c r="G219" s="17">
        <v>0</v>
      </c>
      <c r="H219" s="17">
        <f>'EWG-CCP-127 (1)'!J303</f>
        <v>83.333333333333343</v>
      </c>
      <c r="I219" s="17">
        <v>0</v>
      </c>
      <c r="J219" s="17">
        <v>0</v>
      </c>
      <c r="K219" s="17">
        <v>0</v>
      </c>
      <c r="L219" s="17">
        <f>'EWG-CCP-127 (1)'!M303</f>
        <v>0</v>
      </c>
      <c r="M219" s="17">
        <v>0</v>
      </c>
      <c r="N219" s="17">
        <v>0</v>
      </c>
      <c r="O219" s="17">
        <f>'EWG-CCP-127 (1)'!L303</f>
        <v>0</v>
      </c>
      <c r="P219" s="17">
        <v>0</v>
      </c>
      <c r="Q219" s="17">
        <v>0</v>
      </c>
      <c r="R219" s="17">
        <v>0</v>
      </c>
      <c r="S219" s="17">
        <v>0</v>
      </c>
      <c r="T219" s="17">
        <v>0</v>
      </c>
      <c r="U219" s="17">
        <v>0</v>
      </c>
      <c r="V219" s="17">
        <v>0</v>
      </c>
      <c r="W219" s="17">
        <v>0</v>
      </c>
      <c r="X219" s="17">
        <f>'EWG-CCP-127 (1)'!O303</f>
        <v>16.666666666666668</v>
      </c>
      <c r="Y219" s="17">
        <v>0</v>
      </c>
      <c r="Z219" s="17">
        <v>0</v>
      </c>
      <c r="AA219" s="17">
        <v>0</v>
      </c>
      <c r="AB219" s="17">
        <v>0</v>
      </c>
      <c r="AC219" s="17">
        <v>0</v>
      </c>
      <c r="AD219" s="17">
        <f>'EWG-CCP-127 (1)'!N303</f>
        <v>0</v>
      </c>
      <c r="AE219" s="17">
        <v>0</v>
      </c>
      <c r="AF219" s="17">
        <v>0</v>
      </c>
      <c r="AG219" s="88">
        <f>'EWG-CCP-127 (1)'!I303</f>
        <v>23</v>
      </c>
      <c r="AH219" s="92" t="s">
        <v>3</v>
      </c>
      <c r="AI219" s="87" t="s">
        <v>531</v>
      </c>
      <c r="AN219" s="17">
        <f t="shared" si="69"/>
        <v>100.00000000000001</v>
      </c>
      <c r="AO219" s="17">
        <f t="shared" si="70"/>
        <v>0.16666666666666669</v>
      </c>
      <c r="AP219" s="17">
        <f t="shared" si="71"/>
        <v>0</v>
      </c>
      <c r="AQ219" s="17">
        <f t="shared" si="71"/>
        <v>0.83333333333333348</v>
      </c>
      <c r="AR219" s="17">
        <f t="shared" si="72"/>
        <v>0</v>
      </c>
      <c r="AS219" s="17">
        <f t="shared" si="73"/>
        <v>0.23</v>
      </c>
      <c r="AU219" s="17">
        <f t="shared" si="74"/>
        <v>0</v>
      </c>
      <c r="AV219" s="17">
        <f t="shared" si="75"/>
        <v>0.19999999999999998</v>
      </c>
      <c r="AW219" s="17">
        <f t="shared" si="76"/>
        <v>0.5</v>
      </c>
      <c r="AX219" s="17">
        <f t="shared" si="77"/>
        <v>0.5</v>
      </c>
      <c r="AY219" s="17">
        <f t="shared" si="78"/>
        <v>0.19999999999999998</v>
      </c>
      <c r="AZ219" s="17">
        <f t="shared" si="79"/>
        <v>0.19999999999999998</v>
      </c>
      <c r="BA219" s="17">
        <f t="shared" si="80"/>
        <v>3.0000000000000027E-2</v>
      </c>
      <c r="BC219" s="17">
        <f t="shared" si="81"/>
        <v>0</v>
      </c>
      <c r="BD219" s="17">
        <f t="shared" si="82"/>
        <v>0.19999999999999998</v>
      </c>
      <c r="BE219" s="17">
        <f t="shared" si="83"/>
        <v>0.58982479610523098</v>
      </c>
      <c r="BF219" s="17">
        <f t="shared" si="84"/>
        <v>9.5973820789570216E-2</v>
      </c>
      <c r="BG219" s="17">
        <f t="shared" si="85"/>
        <v>0.19999999999999998</v>
      </c>
      <c r="BH219" s="17">
        <f t="shared" si="86"/>
        <v>0.19999999999999998</v>
      </c>
      <c r="BI219" s="17">
        <f t="shared" si="87"/>
        <v>9.000000000000016E-4</v>
      </c>
      <c r="BJ219" s="17">
        <f t="shared" si="88"/>
        <v>3.1284042345257106E-2</v>
      </c>
    </row>
    <row r="220" spans="1:62" x14ac:dyDescent="0.25">
      <c r="A220" s="84">
        <v>603</v>
      </c>
      <c r="B220" s="84">
        <v>347</v>
      </c>
      <c r="C220" s="17" t="s">
        <v>440</v>
      </c>
      <c r="D220" s="86">
        <v>1</v>
      </c>
      <c r="E220" s="98">
        <f t="shared" si="67"/>
        <v>13.35</v>
      </c>
      <c r="F220" s="98">
        <f t="shared" si="68"/>
        <v>0.79070636601470046</v>
      </c>
      <c r="G220" s="17">
        <v>4.04</v>
      </c>
      <c r="H220" s="17">
        <v>16.8</v>
      </c>
      <c r="I220" s="17">
        <v>0</v>
      </c>
      <c r="J220" s="17">
        <v>0</v>
      </c>
      <c r="K220" s="17">
        <v>0</v>
      </c>
      <c r="L220" s="17">
        <v>3.34</v>
      </c>
      <c r="M220" s="17">
        <v>0</v>
      </c>
      <c r="N220" s="17">
        <v>0</v>
      </c>
      <c r="O220" s="17">
        <v>10.01</v>
      </c>
      <c r="P220" s="17">
        <v>0</v>
      </c>
      <c r="Q220" s="17">
        <v>63.47</v>
      </c>
      <c r="R220" s="17">
        <v>0</v>
      </c>
      <c r="S220" s="17">
        <v>0</v>
      </c>
      <c r="T220" s="17">
        <v>0</v>
      </c>
      <c r="U220" s="17">
        <v>2.35</v>
      </c>
      <c r="V220" s="17">
        <v>0</v>
      </c>
      <c r="W220" s="17">
        <v>0</v>
      </c>
      <c r="X220" s="17">
        <v>0</v>
      </c>
      <c r="Y220" s="17">
        <v>0</v>
      </c>
      <c r="Z220" s="17">
        <v>0</v>
      </c>
      <c r="AA220" s="17">
        <v>0</v>
      </c>
      <c r="AB220" s="17">
        <v>0</v>
      </c>
      <c r="AC220" s="17">
        <v>0</v>
      </c>
      <c r="AD220" s="17">
        <v>0</v>
      </c>
      <c r="AE220" s="17">
        <v>0</v>
      </c>
      <c r="AF220" s="17">
        <v>0</v>
      </c>
      <c r="AG220" s="88">
        <f>'EWG-CCP-127 (1)'!I266</f>
        <v>36.368000523699209</v>
      </c>
      <c r="AH220" s="17" t="s">
        <v>3</v>
      </c>
      <c r="AI220" s="87" t="s">
        <v>506</v>
      </c>
      <c r="AN220" s="17">
        <f t="shared" si="69"/>
        <v>100.00999999999999</v>
      </c>
      <c r="AO220" s="17">
        <f t="shared" si="70"/>
        <v>0.13350000000000001</v>
      </c>
      <c r="AP220" s="17">
        <f t="shared" si="71"/>
        <v>4.0399999999999998E-2</v>
      </c>
      <c r="AQ220" s="17">
        <f t="shared" si="71"/>
        <v>0.16800000000000001</v>
      </c>
      <c r="AR220" s="17">
        <f t="shared" si="72"/>
        <v>0.63470000000000004</v>
      </c>
      <c r="AS220" s="17">
        <f t="shared" si="73"/>
        <v>0.36368000523699207</v>
      </c>
      <c r="AU220" s="17">
        <f t="shared" si="74"/>
        <v>3.0455854126679465</v>
      </c>
      <c r="AV220" s="17">
        <f t="shared" si="75"/>
        <v>0.64059500959692905</v>
      </c>
      <c r="AW220" s="17">
        <f t="shared" si="76"/>
        <v>0.69034908829174668</v>
      </c>
      <c r="AX220" s="17">
        <f t="shared" si="77"/>
        <v>1.2613963531669867</v>
      </c>
      <c r="AY220" s="17">
        <f t="shared" si="78"/>
        <v>0.64059500959692905</v>
      </c>
      <c r="AZ220" s="17">
        <f t="shared" si="79"/>
        <v>0.64059500959692905</v>
      </c>
      <c r="BA220" s="17">
        <f t="shared" si="80"/>
        <v>0.27691500435993699</v>
      </c>
      <c r="BC220" s="17">
        <f t="shared" si="81"/>
        <v>1.5863534116470881</v>
      </c>
      <c r="BD220" s="17">
        <f t="shared" si="82"/>
        <v>0.33366658335416138</v>
      </c>
      <c r="BE220" s="17">
        <f t="shared" si="83"/>
        <v>0.61982193070315383</v>
      </c>
      <c r="BF220" s="17">
        <f t="shared" si="84"/>
        <v>0.89281382755498206</v>
      </c>
      <c r="BG220" s="17">
        <f t="shared" si="85"/>
        <v>0.33366658335416138</v>
      </c>
      <c r="BH220" s="17">
        <f t="shared" si="86"/>
        <v>0.33366658335416138</v>
      </c>
      <c r="BI220" s="17">
        <f t="shared" si="87"/>
        <v>9.0080549311677969E-4</v>
      </c>
      <c r="BJ220" s="17">
        <f t="shared" si="88"/>
        <v>1.86563094215445E-3</v>
      </c>
    </row>
    <row r="221" spans="1:62" x14ac:dyDescent="0.25">
      <c r="A221" s="84">
        <v>372</v>
      </c>
      <c r="B221" s="84">
        <v>244</v>
      </c>
      <c r="C221" s="58">
        <v>22</v>
      </c>
      <c r="D221" s="86">
        <v>1</v>
      </c>
      <c r="E221" s="98">
        <f t="shared" si="67"/>
        <v>33.333333333333329</v>
      </c>
      <c r="F221" s="98">
        <f t="shared" si="68"/>
        <v>0.79999999999999993</v>
      </c>
      <c r="G221" s="17">
        <v>0</v>
      </c>
      <c r="H221" s="17">
        <f>'EWG-CCP-127 (1)'!M185</f>
        <v>13.333333333333334</v>
      </c>
      <c r="I221" s="17">
        <v>0</v>
      </c>
      <c r="J221" s="17">
        <v>0</v>
      </c>
      <c r="K221" s="17">
        <v>0</v>
      </c>
      <c r="L221" s="17">
        <v>0</v>
      </c>
      <c r="M221" s="17">
        <v>0</v>
      </c>
      <c r="N221" s="17">
        <v>0</v>
      </c>
      <c r="O221" s="17">
        <f>'EWG-CCP-127 (1)'!L185</f>
        <v>33.333333333333329</v>
      </c>
      <c r="P221" s="17">
        <v>0</v>
      </c>
      <c r="Q221" s="17">
        <f>'EWG-CCP-127 (1)'!K185</f>
        <v>53.333333333333336</v>
      </c>
      <c r="R221" s="17">
        <v>0</v>
      </c>
      <c r="S221" s="17">
        <v>0</v>
      </c>
      <c r="T221" s="17">
        <v>0</v>
      </c>
      <c r="U221" s="17">
        <v>0</v>
      </c>
      <c r="V221" s="17">
        <v>0</v>
      </c>
      <c r="W221" s="41">
        <v>0</v>
      </c>
      <c r="X221" s="41">
        <v>0</v>
      </c>
      <c r="Y221" s="17">
        <v>0</v>
      </c>
      <c r="Z221" s="17">
        <v>0</v>
      </c>
      <c r="AA221" s="17">
        <v>0</v>
      </c>
      <c r="AB221" s="17">
        <v>0</v>
      </c>
      <c r="AC221" s="17">
        <v>0</v>
      </c>
      <c r="AD221" s="17">
        <v>0</v>
      </c>
      <c r="AE221" s="17">
        <v>0</v>
      </c>
      <c r="AF221" s="41">
        <v>0</v>
      </c>
      <c r="AG221" s="88">
        <f>'EWG-CCP-127 (1)'!E185</f>
        <v>63</v>
      </c>
      <c r="AH221" s="41" t="s">
        <v>3</v>
      </c>
      <c r="AI221" s="87" t="s">
        <v>506</v>
      </c>
      <c r="AN221" s="17">
        <f t="shared" si="69"/>
        <v>100</v>
      </c>
      <c r="AO221" s="17">
        <f t="shared" si="70"/>
        <v>0.33333333333333326</v>
      </c>
      <c r="AP221" s="17">
        <f t="shared" si="71"/>
        <v>0</v>
      </c>
      <c r="AQ221" s="17">
        <f t="shared" si="71"/>
        <v>0.13333333333333333</v>
      </c>
      <c r="AR221" s="17">
        <f t="shared" si="72"/>
        <v>0.53333333333333333</v>
      </c>
      <c r="AS221" s="17">
        <f t="shared" si="73"/>
        <v>0.63</v>
      </c>
      <c r="AU221" s="17">
        <f t="shared" si="74"/>
        <v>4</v>
      </c>
      <c r="AV221" s="17">
        <f t="shared" si="75"/>
        <v>2.4999999999999996</v>
      </c>
      <c r="AW221" s="17">
        <f t="shared" si="76"/>
        <v>0.75</v>
      </c>
      <c r="AX221" s="17">
        <f t="shared" si="77"/>
        <v>1.5</v>
      </c>
      <c r="AY221" s="17">
        <f t="shared" si="78"/>
        <v>0.58333333333333337</v>
      </c>
      <c r="AZ221" s="17">
        <f t="shared" si="79"/>
        <v>0.58333333333333337</v>
      </c>
      <c r="BA221" s="17">
        <f t="shared" si="80"/>
        <v>4.6666666666666634E-2</v>
      </c>
      <c r="BC221" s="17">
        <f t="shared" si="81"/>
        <v>4</v>
      </c>
      <c r="BD221" s="17">
        <f t="shared" si="82"/>
        <v>2.4999999999999996</v>
      </c>
      <c r="BE221" s="17">
        <f t="shared" si="83"/>
        <v>0.6654627576784401</v>
      </c>
      <c r="BF221" s="17">
        <f t="shared" si="84"/>
        <v>2.1052108569127235</v>
      </c>
      <c r="BG221" s="17">
        <f t="shared" si="85"/>
        <v>0.59966456716389405</v>
      </c>
      <c r="BH221" s="17">
        <f t="shared" si="86"/>
        <v>0.59966456716389405</v>
      </c>
      <c r="BI221" s="17">
        <f t="shared" si="87"/>
        <v>9.2023848535389551E-4</v>
      </c>
      <c r="BJ221" s="17">
        <f t="shared" si="88"/>
        <v>4.9785678040348808E-2</v>
      </c>
    </row>
    <row r="222" spans="1:62" x14ac:dyDescent="0.25">
      <c r="A222" s="84">
        <v>37</v>
      </c>
      <c r="B222" s="84">
        <v>25</v>
      </c>
      <c r="C222" s="17" t="s">
        <v>45</v>
      </c>
      <c r="D222" s="86">
        <v>1</v>
      </c>
      <c r="E222" s="98">
        <f t="shared" si="67"/>
        <v>19</v>
      </c>
      <c r="F222" s="98">
        <f t="shared" si="68"/>
        <v>0.78481012658227844</v>
      </c>
      <c r="G222" s="41">
        <v>0</v>
      </c>
      <c r="H222" s="17">
        <v>17</v>
      </c>
      <c r="I222" s="17">
        <v>6</v>
      </c>
      <c r="J222" s="17">
        <v>0</v>
      </c>
      <c r="K222" s="41">
        <v>0</v>
      </c>
      <c r="L222" s="41">
        <v>0</v>
      </c>
      <c r="M222" s="41">
        <v>0</v>
      </c>
      <c r="N222" s="41">
        <v>0</v>
      </c>
      <c r="O222" s="17">
        <v>13</v>
      </c>
      <c r="P222" s="17">
        <v>0</v>
      </c>
      <c r="Q222" s="17">
        <v>62</v>
      </c>
      <c r="R222" s="17">
        <v>0</v>
      </c>
      <c r="S222" s="17">
        <v>0</v>
      </c>
      <c r="T222" s="17">
        <v>0</v>
      </c>
      <c r="U222" s="17">
        <v>2</v>
      </c>
      <c r="V222" s="41">
        <v>0</v>
      </c>
      <c r="W222" s="41">
        <v>0</v>
      </c>
      <c r="X222" s="41">
        <v>0</v>
      </c>
      <c r="Y222" s="41">
        <v>0</v>
      </c>
      <c r="Z222" s="41">
        <v>0</v>
      </c>
      <c r="AA222" s="17">
        <v>0</v>
      </c>
      <c r="AB222" s="41">
        <v>0</v>
      </c>
      <c r="AC222" s="17">
        <v>0</v>
      </c>
      <c r="AD222" s="17">
        <v>0</v>
      </c>
      <c r="AE222" s="41">
        <v>0</v>
      </c>
      <c r="AF222" s="41">
        <v>0</v>
      </c>
      <c r="AG222" s="88">
        <v>61</v>
      </c>
      <c r="AH222" s="41" t="s">
        <v>3</v>
      </c>
      <c r="AI222" s="87" t="s">
        <v>506</v>
      </c>
      <c r="AN222" s="17">
        <f t="shared" si="69"/>
        <v>100</v>
      </c>
      <c r="AO222" s="17">
        <f t="shared" si="70"/>
        <v>0.13</v>
      </c>
      <c r="AP222" s="17">
        <f t="shared" si="71"/>
        <v>0</v>
      </c>
      <c r="AQ222" s="17">
        <f t="shared" si="71"/>
        <v>0.17</v>
      </c>
      <c r="AR222" s="17">
        <f t="shared" si="72"/>
        <v>0.62</v>
      </c>
      <c r="AS222" s="17">
        <f t="shared" si="73"/>
        <v>0.61</v>
      </c>
      <c r="AU222" s="17">
        <f t="shared" si="74"/>
        <v>3.6470588235294117</v>
      </c>
      <c r="AV222" s="17">
        <f t="shared" si="75"/>
        <v>0.76470588235294112</v>
      </c>
      <c r="AW222" s="17">
        <f t="shared" si="76"/>
        <v>0.7279411764705882</v>
      </c>
      <c r="AX222" s="17">
        <f t="shared" si="77"/>
        <v>1.4117647058823528</v>
      </c>
      <c r="AY222" s="17">
        <f t="shared" si="78"/>
        <v>0.7279411764705882</v>
      </c>
      <c r="AZ222" s="17">
        <f t="shared" si="79"/>
        <v>0.7279411764705882</v>
      </c>
      <c r="BA222" s="17">
        <f t="shared" si="80"/>
        <v>0.11794117647058822</v>
      </c>
      <c r="BC222" s="17">
        <f t="shared" si="81"/>
        <v>2.6956521739130435</v>
      </c>
      <c r="BD222" s="17">
        <f t="shared" si="82"/>
        <v>0.69565217391304346</v>
      </c>
      <c r="BE222" s="17">
        <f t="shared" si="83"/>
        <v>0.64079820499152407</v>
      </c>
      <c r="BF222" s="17">
        <f t="shared" si="84"/>
        <v>1.4500248668725646</v>
      </c>
      <c r="BG222" s="17">
        <f t="shared" si="85"/>
        <v>0.64079820499152407</v>
      </c>
      <c r="BH222" s="17">
        <f t="shared" si="86"/>
        <v>0.64079820499152407</v>
      </c>
      <c r="BI222" s="17">
        <f t="shared" si="87"/>
        <v>9.4852943069993875E-4</v>
      </c>
      <c r="BJ222" s="17">
        <f t="shared" si="88"/>
        <v>4.1260596255594209E-2</v>
      </c>
    </row>
    <row r="223" spans="1:62" x14ac:dyDescent="0.25">
      <c r="A223" s="84">
        <v>226</v>
      </c>
      <c r="B223" s="84">
        <v>141</v>
      </c>
      <c r="C223" s="17">
        <v>54</v>
      </c>
      <c r="D223" s="86">
        <v>1</v>
      </c>
      <c r="E223" s="98">
        <f t="shared" si="67"/>
        <v>40</v>
      </c>
      <c r="F223" s="98">
        <f t="shared" si="68"/>
        <v>0.83333333333333337</v>
      </c>
      <c r="G223" s="17">
        <v>0</v>
      </c>
      <c r="H223" s="17">
        <v>10</v>
      </c>
      <c r="I223" s="17">
        <v>0</v>
      </c>
      <c r="J223" s="17">
        <v>0</v>
      </c>
      <c r="K223" s="17">
        <v>0</v>
      </c>
      <c r="L223" s="17">
        <v>0</v>
      </c>
      <c r="M223" s="17">
        <v>0</v>
      </c>
      <c r="N223" s="17">
        <v>0</v>
      </c>
      <c r="O223" s="17">
        <v>40</v>
      </c>
      <c r="P223" s="17">
        <v>0</v>
      </c>
      <c r="Q223" s="17">
        <v>50</v>
      </c>
      <c r="R223" s="17">
        <v>0</v>
      </c>
      <c r="S223" s="17">
        <v>0</v>
      </c>
      <c r="T223" s="17">
        <v>0</v>
      </c>
      <c r="U223" s="17">
        <v>0</v>
      </c>
      <c r="V223" s="17">
        <v>0</v>
      </c>
      <c r="W223" s="41">
        <v>0</v>
      </c>
      <c r="X223" s="41">
        <v>0</v>
      </c>
      <c r="Y223" s="17">
        <v>0</v>
      </c>
      <c r="Z223" s="17">
        <v>0</v>
      </c>
      <c r="AA223" s="17">
        <v>0</v>
      </c>
      <c r="AB223" s="17">
        <v>0</v>
      </c>
      <c r="AC223" s="17">
        <v>0</v>
      </c>
      <c r="AD223" s="17">
        <v>0</v>
      </c>
      <c r="AE223" s="17">
        <v>0</v>
      </c>
      <c r="AF223" s="41">
        <v>0</v>
      </c>
      <c r="AG223" s="88">
        <v>50</v>
      </c>
      <c r="AH223" s="91" t="s">
        <v>3</v>
      </c>
      <c r="AI223" s="87" t="s">
        <v>504</v>
      </c>
      <c r="AN223" s="17">
        <f t="shared" si="69"/>
        <v>100</v>
      </c>
      <c r="AO223" s="17">
        <f t="shared" si="70"/>
        <v>0.4</v>
      </c>
      <c r="AP223" s="17">
        <f t="shared" si="71"/>
        <v>0</v>
      </c>
      <c r="AQ223" s="17">
        <f t="shared" si="71"/>
        <v>0.1</v>
      </c>
      <c r="AR223" s="17">
        <f t="shared" si="72"/>
        <v>0.5</v>
      </c>
      <c r="AS223" s="17">
        <f t="shared" si="73"/>
        <v>0.5</v>
      </c>
      <c r="AU223" s="17">
        <f t="shared" si="74"/>
        <v>5</v>
      </c>
      <c r="AV223" s="17">
        <f t="shared" si="75"/>
        <v>4</v>
      </c>
      <c r="AW223" s="17">
        <f t="shared" si="76"/>
        <v>0.8125</v>
      </c>
      <c r="AX223" s="17">
        <f t="shared" si="77"/>
        <v>1.75</v>
      </c>
      <c r="AY223" s="17">
        <f t="shared" si="78"/>
        <v>0.4642857142857143</v>
      </c>
      <c r="AZ223" s="17">
        <f t="shared" si="79"/>
        <v>0.4642857142857143</v>
      </c>
      <c r="BA223" s="17">
        <f t="shared" si="80"/>
        <v>3.5714285714285698E-2</v>
      </c>
      <c r="BC223" s="17">
        <f t="shared" si="81"/>
        <v>5</v>
      </c>
      <c r="BD223" s="17">
        <f t="shared" si="82"/>
        <v>4</v>
      </c>
      <c r="BE223" s="17">
        <f t="shared" si="83"/>
        <v>0.68437224807174235</v>
      </c>
      <c r="BF223" s="17">
        <f t="shared" si="84"/>
        <v>2.6075201159435117</v>
      </c>
      <c r="BG223" s="17">
        <f t="shared" si="85"/>
        <v>0.46886940887252393</v>
      </c>
      <c r="BH223" s="17">
        <f t="shared" si="86"/>
        <v>0.46886940887252393</v>
      </c>
      <c r="BI223" s="17">
        <f t="shared" si="87"/>
        <v>9.6911370394609181E-4</v>
      </c>
      <c r="BJ223" s="17">
        <f t="shared" si="88"/>
        <v>8.6726464394440012E-3</v>
      </c>
    </row>
    <row r="224" spans="1:62" x14ac:dyDescent="0.25">
      <c r="A224" s="84">
        <v>436</v>
      </c>
      <c r="B224" s="84">
        <v>291</v>
      </c>
      <c r="D224" s="86">
        <v>1</v>
      </c>
      <c r="E224" s="98">
        <f t="shared" si="67"/>
        <v>18.8</v>
      </c>
      <c r="F224" s="98">
        <f t="shared" si="68"/>
        <v>0.87859007832898173</v>
      </c>
      <c r="G224" s="17">
        <f>'EWG-CCP-127 (1)'!E223</f>
        <v>4.6000000000000014</v>
      </c>
      <c r="H224" s="17">
        <f>'EWG-CCP-127 (1)'!F223</f>
        <v>9.3000000000000007</v>
      </c>
      <c r="I224" s="17">
        <v>0</v>
      </c>
      <c r="J224" s="17">
        <v>0</v>
      </c>
      <c r="K224" s="17">
        <v>0</v>
      </c>
      <c r="L224" s="17">
        <v>0</v>
      </c>
      <c r="M224" s="17">
        <v>0</v>
      </c>
      <c r="N224" s="17">
        <v>0</v>
      </c>
      <c r="O224" s="17">
        <f>'EWG-CCP-127 (1)'!C223</f>
        <v>18.8</v>
      </c>
      <c r="P224" s="17">
        <v>0</v>
      </c>
      <c r="Q224" s="17">
        <f>'EWG-CCP-127 (1)'!D223</f>
        <v>67.300000000000011</v>
      </c>
      <c r="R224" s="17">
        <v>0</v>
      </c>
      <c r="S224" s="17">
        <v>0</v>
      </c>
      <c r="T224" s="17">
        <v>0</v>
      </c>
      <c r="U224" s="17">
        <v>0</v>
      </c>
      <c r="V224" s="17">
        <v>0</v>
      </c>
      <c r="W224" s="41">
        <v>0</v>
      </c>
      <c r="X224" s="17">
        <v>0</v>
      </c>
      <c r="Y224" s="17">
        <v>0</v>
      </c>
      <c r="Z224" s="17">
        <v>0</v>
      </c>
      <c r="AA224" s="17">
        <v>0</v>
      </c>
      <c r="AB224" s="17">
        <v>0</v>
      </c>
      <c r="AC224" s="17">
        <v>0</v>
      </c>
      <c r="AD224" s="17">
        <v>0</v>
      </c>
      <c r="AE224" s="17">
        <v>0</v>
      </c>
      <c r="AF224" s="41">
        <v>0</v>
      </c>
      <c r="AG224" s="88">
        <f>'EWG-CCP-127 (1)'!J223</f>
        <v>66.711519999999993</v>
      </c>
      <c r="AH224" s="41" t="s">
        <v>3</v>
      </c>
      <c r="AI224" s="87" t="s">
        <v>506</v>
      </c>
      <c r="AN224" s="17">
        <f t="shared" si="69"/>
        <v>100.00000000000001</v>
      </c>
      <c r="AO224" s="17">
        <f t="shared" si="70"/>
        <v>0.188</v>
      </c>
      <c r="AP224" s="17">
        <f t="shared" si="71"/>
        <v>4.6000000000000013E-2</v>
      </c>
      <c r="AQ224" s="17">
        <f t="shared" si="71"/>
        <v>9.3000000000000013E-2</v>
      </c>
      <c r="AR224" s="17">
        <f t="shared" si="72"/>
        <v>0.67300000000000015</v>
      </c>
      <c r="AS224" s="17">
        <f t="shared" si="73"/>
        <v>0.66711519999999991</v>
      </c>
      <c r="AU224" s="17">
        <f t="shared" si="74"/>
        <v>4.841726618705037</v>
      </c>
      <c r="AV224" s="17">
        <f t="shared" si="75"/>
        <v>1.3525179856115106</v>
      </c>
      <c r="AW224" s="17">
        <f t="shared" si="76"/>
        <v>0.80260791366906481</v>
      </c>
      <c r="AX224" s="17">
        <f t="shared" si="77"/>
        <v>1.7104316546762592</v>
      </c>
      <c r="AY224" s="17">
        <f t="shared" si="78"/>
        <v>0.80260791366906481</v>
      </c>
      <c r="AZ224" s="17">
        <f t="shared" si="79"/>
        <v>0.80260791366906481</v>
      </c>
      <c r="BA224" s="17">
        <f t="shared" si="80"/>
        <v>0.1354927136690649</v>
      </c>
      <c r="BC224" s="17">
        <f t="shared" si="81"/>
        <v>2.4296028880866425</v>
      </c>
      <c r="BD224" s="17">
        <f t="shared" si="82"/>
        <v>0.6787003610108302</v>
      </c>
      <c r="BE224" s="17">
        <f t="shared" si="83"/>
        <v>0.63576734857704487</v>
      </c>
      <c r="BF224" s="17">
        <f t="shared" si="84"/>
        <v>1.3163858472434347</v>
      </c>
      <c r="BG224" s="17">
        <f t="shared" si="85"/>
        <v>0.63576734857704487</v>
      </c>
      <c r="BH224" s="17">
        <f t="shared" si="86"/>
        <v>0.63576734857704487</v>
      </c>
      <c r="BI224" s="17">
        <f t="shared" si="87"/>
        <v>9.8268778883566442E-4</v>
      </c>
      <c r="BJ224" s="17">
        <f t="shared" si="88"/>
        <v>6.772602588426492E-2</v>
      </c>
    </row>
    <row r="225" spans="1:62" x14ac:dyDescent="0.25">
      <c r="A225" s="84">
        <v>455</v>
      </c>
      <c r="B225" s="84">
        <v>395</v>
      </c>
      <c r="C225" s="17" t="s">
        <v>297</v>
      </c>
      <c r="D225" s="86">
        <v>1</v>
      </c>
      <c r="E225" s="98">
        <f t="shared" si="67"/>
        <v>38.5</v>
      </c>
      <c r="F225" s="98">
        <f t="shared" si="68"/>
        <v>0.5</v>
      </c>
      <c r="G225" s="17">
        <v>1.5</v>
      </c>
      <c r="H225" s="17">
        <v>30</v>
      </c>
      <c r="I225" s="17">
        <v>0</v>
      </c>
      <c r="J225" s="17">
        <v>0</v>
      </c>
      <c r="K225" s="17">
        <v>0</v>
      </c>
      <c r="L225" s="17">
        <v>0</v>
      </c>
      <c r="M225" s="17">
        <v>0</v>
      </c>
      <c r="N225" s="17">
        <v>0</v>
      </c>
      <c r="O225" s="17">
        <v>38.5</v>
      </c>
      <c r="P225" s="17">
        <v>0</v>
      </c>
      <c r="Q225" s="17">
        <v>30</v>
      </c>
      <c r="R225" s="17">
        <v>0</v>
      </c>
      <c r="S225" s="17">
        <v>0</v>
      </c>
      <c r="T225" s="17">
        <v>0</v>
      </c>
      <c r="U225" s="17">
        <v>0</v>
      </c>
      <c r="V225" s="17">
        <v>0</v>
      </c>
      <c r="W225" s="41">
        <v>0</v>
      </c>
      <c r="X225" s="17">
        <v>0</v>
      </c>
      <c r="Y225" s="17">
        <v>0</v>
      </c>
      <c r="Z225" s="17">
        <v>0</v>
      </c>
      <c r="AA225" s="17">
        <v>0</v>
      </c>
      <c r="AB225" s="17">
        <v>0</v>
      </c>
      <c r="AC225" s="17">
        <v>0</v>
      </c>
      <c r="AD225" s="17">
        <v>0</v>
      </c>
      <c r="AE225" s="17">
        <v>0</v>
      </c>
      <c r="AF225" s="41">
        <v>0</v>
      </c>
      <c r="AG225" s="88">
        <v>43</v>
      </c>
      <c r="AH225" s="92" t="s">
        <v>3</v>
      </c>
      <c r="AI225" s="87" t="s">
        <v>504</v>
      </c>
      <c r="AN225" s="17">
        <f t="shared" si="69"/>
        <v>100</v>
      </c>
      <c r="AO225" s="17">
        <f t="shared" si="70"/>
        <v>0.38500000000000001</v>
      </c>
      <c r="AP225" s="17">
        <f t="shared" si="71"/>
        <v>1.4999999999999999E-2</v>
      </c>
      <c r="AQ225" s="17">
        <f t="shared" si="71"/>
        <v>0.3</v>
      </c>
      <c r="AR225" s="17">
        <f t="shared" si="72"/>
        <v>0.3</v>
      </c>
      <c r="AS225" s="17">
        <f t="shared" si="73"/>
        <v>0.43</v>
      </c>
      <c r="AU225" s="17">
        <f t="shared" si="74"/>
        <v>0.95238095238095233</v>
      </c>
      <c r="AV225" s="17">
        <f t="shared" si="75"/>
        <v>1.2222222222222223</v>
      </c>
      <c r="AW225" s="17">
        <f t="shared" si="76"/>
        <v>0.55952380952380953</v>
      </c>
      <c r="AX225" s="17">
        <f t="shared" si="77"/>
        <v>0.73809523809523814</v>
      </c>
      <c r="AY225" s="17">
        <f t="shared" si="78"/>
        <v>0.43719064686806619</v>
      </c>
      <c r="AZ225" s="17">
        <f t="shared" si="79"/>
        <v>0.43719064686806619</v>
      </c>
      <c r="BA225" s="17">
        <f t="shared" si="80"/>
        <v>7.1906468680661972E-3</v>
      </c>
      <c r="BC225" s="17">
        <f t="shared" si="81"/>
        <v>0.83333333333333337</v>
      </c>
      <c r="BD225" s="17">
        <f t="shared" si="82"/>
        <v>1.0694444444444444</v>
      </c>
      <c r="BE225" s="17">
        <f t="shared" si="83"/>
        <v>0.60558270476631626</v>
      </c>
      <c r="BF225" s="17">
        <f t="shared" si="84"/>
        <v>0.51456486998189377</v>
      </c>
      <c r="BG225" s="17">
        <f t="shared" si="85"/>
        <v>0.46142281532261437</v>
      </c>
      <c r="BH225" s="17">
        <f t="shared" si="86"/>
        <v>0.46142281532261437</v>
      </c>
      <c r="BI225" s="17">
        <f t="shared" si="87"/>
        <v>9.8739332279912861E-4</v>
      </c>
      <c r="BJ225" s="17">
        <f t="shared" si="88"/>
        <v>5.3486019280295455E-4</v>
      </c>
    </row>
    <row r="226" spans="1:62" x14ac:dyDescent="0.25">
      <c r="A226" s="84">
        <v>581</v>
      </c>
      <c r="B226" s="84">
        <v>337</v>
      </c>
      <c r="C226" s="17" t="s">
        <v>421</v>
      </c>
      <c r="D226" s="86">
        <v>1</v>
      </c>
      <c r="E226" s="98">
        <f t="shared" si="67"/>
        <v>7</v>
      </c>
      <c r="F226" s="98">
        <f t="shared" si="68"/>
        <v>0.86021505376344087</v>
      </c>
      <c r="G226" s="17">
        <v>0</v>
      </c>
      <c r="H226" s="17">
        <v>13</v>
      </c>
      <c r="I226" s="17">
        <v>0</v>
      </c>
      <c r="J226" s="17">
        <v>0</v>
      </c>
      <c r="K226" s="17">
        <v>0</v>
      </c>
      <c r="L226" s="17">
        <v>7</v>
      </c>
      <c r="M226" s="17">
        <v>0</v>
      </c>
      <c r="N226" s="17">
        <v>0</v>
      </c>
      <c r="O226" s="17">
        <v>0</v>
      </c>
      <c r="P226" s="17">
        <v>0</v>
      </c>
      <c r="Q226" s="17">
        <v>80</v>
      </c>
      <c r="R226" s="17">
        <v>0</v>
      </c>
      <c r="S226" s="17">
        <v>0</v>
      </c>
      <c r="T226" s="17">
        <v>0</v>
      </c>
      <c r="U226" s="17">
        <v>0</v>
      </c>
      <c r="V226" s="17">
        <v>0</v>
      </c>
      <c r="W226" s="17">
        <v>0</v>
      </c>
      <c r="X226" s="17">
        <v>0</v>
      </c>
      <c r="Y226" s="17">
        <v>0</v>
      </c>
      <c r="Z226" s="17">
        <v>0</v>
      </c>
      <c r="AA226" s="17">
        <v>0</v>
      </c>
      <c r="AB226" s="17">
        <v>0</v>
      </c>
      <c r="AC226" s="17">
        <v>0</v>
      </c>
      <c r="AD226" s="17">
        <v>0</v>
      </c>
      <c r="AE226" s="17">
        <v>0</v>
      </c>
      <c r="AF226" s="17">
        <v>0</v>
      </c>
      <c r="AG226" s="88">
        <v>57</v>
      </c>
      <c r="AH226" s="17" t="s">
        <v>3</v>
      </c>
      <c r="AI226" s="87" t="s">
        <v>506</v>
      </c>
      <c r="AN226" s="17">
        <f t="shared" si="69"/>
        <v>100</v>
      </c>
      <c r="AO226" s="17">
        <f t="shared" si="70"/>
        <v>7.0000000000000007E-2</v>
      </c>
      <c r="AP226" s="17">
        <f t="shared" si="71"/>
        <v>0</v>
      </c>
      <c r="AQ226" s="17">
        <f t="shared" si="71"/>
        <v>0.13</v>
      </c>
      <c r="AR226" s="17">
        <f t="shared" si="72"/>
        <v>0.8</v>
      </c>
      <c r="AS226" s="17">
        <f t="shared" si="73"/>
        <v>0.56999999999999995</v>
      </c>
      <c r="AU226" s="17">
        <f t="shared" si="74"/>
        <v>6.1538461538461542</v>
      </c>
      <c r="AV226" s="17">
        <f t="shared" si="75"/>
        <v>0.53846153846153855</v>
      </c>
      <c r="AW226" s="17">
        <f t="shared" si="76"/>
        <v>0.88461538461538458</v>
      </c>
      <c r="AX226" s="17">
        <f t="shared" si="77"/>
        <v>2.0384615384615383</v>
      </c>
      <c r="AY226" s="17">
        <f t="shared" si="78"/>
        <v>0.53846153846153855</v>
      </c>
      <c r="AZ226" s="17">
        <f t="shared" si="79"/>
        <v>0.53846153846153855</v>
      </c>
      <c r="BA226" s="17">
        <f t="shared" si="80"/>
        <v>3.1538461538461404E-2</v>
      </c>
      <c r="BC226" s="17">
        <f t="shared" si="81"/>
        <v>6.1538461538461542</v>
      </c>
      <c r="BD226" s="17">
        <f t="shared" si="82"/>
        <v>0.53846153846153844</v>
      </c>
      <c r="BE226" s="17">
        <f t="shared" si="83"/>
        <v>0.70619089083324504</v>
      </c>
      <c r="BF226" s="17">
        <f t="shared" si="84"/>
        <v>3.1871077225174984</v>
      </c>
      <c r="BG226" s="17">
        <f t="shared" si="85"/>
        <v>0.53846153846153844</v>
      </c>
      <c r="BH226" s="17">
        <f t="shared" si="86"/>
        <v>0.53846153846153844</v>
      </c>
      <c r="BI226" s="17">
        <f t="shared" si="87"/>
        <v>9.9467455621301626E-4</v>
      </c>
      <c r="BJ226" s="17">
        <f t="shared" si="88"/>
        <v>2.6610432686085032E-2</v>
      </c>
    </row>
    <row r="227" spans="1:62" x14ac:dyDescent="0.25">
      <c r="A227" s="84">
        <v>27</v>
      </c>
      <c r="B227" s="84">
        <v>16</v>
      </c>
      <c r="C227" s="41" t="s">
        <v>21</v>
      </c>
      <c r="D227" s="86">
        <v>1</v>
      </c>
      <c r="E227" s="98">
        <f t="shared" si="67"/>
        <v>44.5</v>
      </c>
      <c r="F227" s="98">
        <f t="shared" si="68"/>
        <v>0.80180180180180183</v>
      </c>
      <c r="G227" s="41">
        <v>0</v>
      </c>
      <c r="H227" s="41">
        <v>11</v>
      </c>
      <c r="I227" s="41">
        <v>0</v>
      </c>
      <c r="J227" s="17">
        <v>0</v>
      </c>
      <c r="K227" s="41">
        <v>0</v>
      </c>
      <c r="L227" s="41">
        <v>0</v>
      </c>
      <c r="M227" s="41">
        <v>0</v>
      </c>
      <c r="N227" s="41">
        <v>0</v>
      </c>
      <c r="O227" s="41">
        <v>44.5</v>
      </c>
      <c r="P227" s="41">
        <v>0</v>
      </c>
      <c r="Q227" s="41">
        <v>44.5</v>
      </c>
      <c r="R227" s="17">
        <v>0</v>
      </c>
      <c r="S227" s="17">
        <v>0</v>
      </c>
      <c r="T227" s="17">
        <v>0</v>
      </c>
      <c r="U227" s="41">
        <v>0</v>
      </c>
      <c r="V227" s="41">
        <v>0</v>
      </c>
      <c r="W227" s="41">
        <v>0</v>
      </c>
      <c r="X227" s="41">
        <v>0</v>
      </c>
      <c r="Y227" s="41">
        <v>0</v>
      </c>
      <c r="Z227" s="41">
        <v>0</v>
      </c>
      <c r="AA227" s="17">
        <v>0</v>
      </c>
      <c r="AB227" s="41">
        <v>0</v>
      </c>
      <c r="AC227" s="17">
        <v>0</v>
      </c>
      <c r="AD227" s="17">
        <v>0</v>
      </c>
      <c r="AE227" s="41">
        <v>0</v>
      </c>
      <c r="AF227" s="41">
        <v>0</v>
      </c>
      <c r="AG227" s="90">
        <v>38</v>
      </c>
      <c r="AH227" s="91" t="s">
        <v>3</v>
      </c>
      <c r="AI227" s="87" t="s">
        <v>504</v>
      </c>
      <c r="AN227" s="17">
        <f t="shared" si="69"/>
        <v>100</v>
      </c>
      <c r="AO227" s="17">
        <f t="shared" si="70"/>
        <v>0.44500000000000001</v>
      </c>
      <c r="AP227" s="17">
        <f t="shared" si="71"/>
        <v>0</v>
      </c>
      <c r="AQ227" s="17">
        <f t="shared" si="71"/>
        <v>0.11</v>
      </c>
      <c r="AR227" s="17">
        <f t="shared" si="72"/>
        <v>0.44500000000000001</v>
      </c>
      <c r="AS227" s="17">
        <f t="shared" si="73"/>
        <v>0.38</v>
      </c>
      <c r="AU227" s="17">
        <f t="shared" si="74"/>
        <v>4.0454545454545459</v>
      </c>
      <c r="AV227" s="17">
        <f t="shared" si="75"/>
        <v>4.0454545454545459</v>
      </c>
      <c r="AW227" s="17">
        <f t="shared" si="76"/>
        <v>0.75284090909090917</v>
      </c>
      <c r="AX227" s="17">
        <f t="shared" si="77"/>
        <v>1.5113636363636365</v>
      </c>
      <c r="AY227" s="17">
        <f t="shared" si="78"/>
        <v>0.33208020050125314</v>
      </c>
      <c r="AZ227" s="17">
        <f t="shared" si="79"/>
        <v>0.33208020050125314</v>
      </c>
      <c r="BA227" s="17">
        <f t="shared" si="80"/>
        <v>4.7919799498746862E-2</v>
      </c>
      <c r="BC227" s="17">
        <f t="shared" si="81"/>
        <v>4.0454545454545459</v>
      </c>
      <c r="BD227" s="17">
        <f t="shared" si="82"/>
        <v>4.0454545454545459</v>
      </c>
      <c r="BE227" s="17">
        <f t="shared" si="83"/>
        <v>0.6663222799690447</v>
      </c>
      <c r="BF227" s="17">
        <f t="shared" si="84"/>
        <v>2.1280430959595775</v>
      </c>
      <c r="BG227" s="17">
        <f t="shared" si="85"/>
        <v>0.34795509067320091</v>
      </c>
      <c r="BH227" s="17">
        <f t="shared" si="86"/>
        <v>0.34795509067320091</v>
      </c>
      <c r="BI227" s="17">
        <f t="shared" si="87"/>
        <v>1.0268762137627758E-3</v>
      </c>
      <c r="BJ227" s="17">
        <f t="shared" si="88"/>
        <v>7.2215573091649284E-4</v>
      </c>
    </row>
    <row r="228" spans="1:62" x14ac:dyDescent="0.25">
      <c r="A228" s="84">
        <v>411</v>
      </c>
      <c r="B228" s="84">
        <v>522</v>
      </c>
      <c r="D228" s="86">
        <v>1</v>
      </c>
      <c r="E228" s="98">
        <f t="shared" si="67"/>
        <v>44.444444444444443</v>
      </c>
      <c r="F228" s="98">
        <f t="shared" si="68"/>
        <v>0.33333333333333331</v>
      </c>
      <c r="G228" s="17">
        <v>0</v>
      </c>
      <c r="H228" s="17">
        <f>'EWG-CCP-127 (1)'!M207</f>
        <v>37.037037037037038</v>
      </c>
      <c r="I228" s="17">
        <v>0</v>
      </c>
      <c r="J228" s="17">
        <v>0</v>
      </c>
      <c r="K228" s="17">
        <v>0</v>
      </c>
      <c r="L228" s="17">
        <v>0</v>
      </c>
      <c r="M228" s="17">
        <v>0</v>
      </c>
      <c r="N228" s="17">
        <v>0</v>
      </c>
      <c r="O228" s="17">
        <f>'EWG-CCP-127 (1)'!L207</f>
        <v>44.444444444444443</v>
      </c>
      <c r="P228" s="17">
        <v>0</v>
      </c>
      <c r="Q228" s="17">
        <f>'EWG-CCP-127 (1)'!K207</f>
        <v>18.518518518518519</v>
      </c>
      <c r="R228" s="17">
        <v>0</v>
      </c>
      <c r="S228" s="17">
        <v>0</v>
      </c>
      <c r="T228" s="17">
        <v>0</v>
      </c>
      <c r="U228" s="17">
        <v>0</v>
      </c>
      <c r="V228" s="17">
        <v>0</v>
      </c>
      <c r="W228" s="41">
        <v>0</v>
      </c>
      <c r="X228" s="41">
        <v>0</v>
      </c>
      <c r="Y228" s="17">
        <v>0</v>
      </c>
      <c r="Z228" s="17">
        <v>0</v>
      </c>
      <c r="AA228" s="17">
        <v>0</v>
      </c>
      <c r="AB228" s="17">
        <v>0</v>
      </c>
      <c r="AC228" s="17">
        <v>0</v>
      </c>
      <c r="AD228" s="17">
        <v>0</v>
      </c>
      <c r="AE228" s="17">
        <v>0</v>
      </c>
      <c r="AF228" s="41">
        <v>0</v>
      </c>
      <c r="AG228" s="88">
        <f>'EWG-CCP-127 (1)'!E207</f>
        <v>39</v>
      </c>
      <c r="AH228" s="41" t="s">
        <v>3</v>
      </c>
      <c r="AI228" s="87" t="s">
        <v>506</v>
      </c>
      <c r="AN228" s="17">
        <f t="shared" si="69"/>
        <v>100</v>
      </c>
      <c r="AO228" s="17">
        <f t="shared" si="70"/>
        <v>0.44444444444444442</v>
      </c>
      <c r="AP228" s="17">
        <f t="shared" si="71"/>
        <v>0</v>
      </c>
      <c r="AQ228" s="17">
        <f t="shared" si="71"/>
        <v>0.37037037037037041</v>
      </c>
      <c r="AR228" s="17">
        <f t="shared" si="72"/>
        <v>0.1851851851851852</v>
      </c>
      <c r="AS228" s="17">
        <f t="shared" si="73"/>
        <v>0.39</v>
      </c>
      <c r="AU228" s="17">
        <f t="shared" si="74"/>
        <v>0.5</v>
      </c>
      <c r="AV228" s="17">
        <f t="shared" si="75"/>
        <v>1.1999999999999997</v>
      </c>
      <c r="AW228" s="17">
        <f t="shared" si="76"/>
        <v>0.53125</v>
      </c>
      <c r="AX228" s="17">
        <f t="shared" si="77"/>
        <v>0.625</v>
      </c>
      <c r="AY228" s="17">
        <f t="shared" si="78"/>
        <v>0.3683333333333334</v>
      </c>
      <c r="AZ228" s="17">
        <f t="shared" si="79"/>
        <v>0.3683333333333334</v>
      </c>
      <c r="BA228" s="17">
        <f t="shared" si="80"/>
        <v>2.1666666666666612E-2</v>
      </c>
      <c r="BC228" s="17">
        <f t="shared" si="81"/>
        <v>0.5</v>
      </c>
      <c r="BD228" s="17">
        <f t="shared" si="82"/>
        <v>1.2</v>
      </c>
      <c r="BE228" s="17">
        <f t="shared" si="83"/>
        <v>0.5992795413018821</v>
      </c>
      <c r="BF228" s="17">
        <f t="shared" si="84"/>
        <v>0.34712845030496436</v>
      </c>
      <c r="BG228" s="17">
        <f t="shared" si="85"/>
        <v>0.35763260222162202</v>
      </c>
      <c r="BH228" s="17">
        <f t="shared" si="86"/>
        <v>0.35763260222162202</v>
      </c>
      <c r="BI228" s="17">
        <f t="shared" si="87"/>
        <v>1.0476484389437487E-3</v>
      </c>
      <c r="BJ228" s="17">
        <f t="shared" si="88"/>
        <v>2.8469662329378499E-4</v>
      </c>
    </row>
    <row r="229" spans="1:62" x14ac:dyDescent="0.25">
      <c r="A229" s="84">
        <v>395</v>
      </c>
      <c r="B229" s="84">
        <v>262</v>
      </c>
      <c r="C229" s="17" t="s">
        <v>260</v>
      </c>
      <c r="D229" s="86">
        <v>1</v>
      </c>
      <c r="E229" s="98">
        <f t="shared" si="67"/>
        <v>21</v>
      </c>
      <c r="F229" s="98">
        <f t="shared" si="68"/>
        <v>0.93237410071942439</v>
      </c>
      <c r="G229" s="17">
        <v>9.6</v>
      </c>
      <c r="H229" s="17">
        <v>4.7</v>
      </c>
      <c r="I229" s="17">
        <v>0</v>
      </c>
      <c r="J229" s="17">
        <v>0</v>
      </c>
      <c r="K229" s="17">
        <v>0</v>
      </c>
      <c r="L229" s="17">
        <v>0</v>
      </c>
      <c r="M229" s="17">
        <v>0</v>
      </c>
      <c r="N229" s="17">
        <v>0</v>
      </c>
      <c r="O229" s="17">
        <v>21</v>
      </c>
      <c r="P229" s="17">
        <v>0</v>
      </c>
      <c r="Q229" s="17">
        <v>64.8</v>
      </c>
      <c r="R229" s="17">
        <v>0</v>
      </c>
      <c r="S229" s="17">
        <v>0</v>
      </c>
      <c r="T229" s="17">
        <v>0</v>
      </c>
      <c r="U229" s="17">
        <v>0</v>
      </c>
      <c r="V229" s="17">
        <v>0</v>
      </c>
      <c r="W229" s="41">
        <v>0</v>
      </c>
      <c r="X229" s="41">
        <v>0</v>
      </c>
      <c r="Y229" s="17">
        <v>0</v>
      </c>
      <c r="Z229" s="17">
        <v>0</v>
      </c>
      <c r="AA229" s="17">
        <v>0</v>
      </c>
      <c r="AB229" s="17">
        <v>0</v>
      </c>
      <c r="AC229" s="17">
        <v>0</v>
      </c>
      <c r="AD229" s="17">
        <v>0</v>
      </c>
      <c r="AE229" s="17">
        <v>0</v>
      </c>
      <c r="AF229" s="41">
        <v>0</v>
      </c>
      <c r="AG229" s="88">
        <v>52</v>
      </c>
      <c r="AH229" s="91" t="s">
        <v>3</v>
      </c>
      <c r="AI229" s="87" t="s">
        <v>504</v>
      </c>
      <c r="AN229" s="17">
        <f t="shared" si="69"/>
        <v>100.1</v>
      </c>
      <c r="AO229" s="17">
        <f t="shared" si="70"/>
        <v>0.21</v>
      </c>
      <c r="AP229" s="17">
        <f t="shared" si="71"/>
        <v>9.6000000000000002E-2</v>
      </c>
      <c r="AQ229" s="17">
        <f t="shared" si="71"/>
        <v>4.7E-2</v>
      </c>
      <c r="AR229" s="17">
        <f t="shared" si="72"/>
        <v>0.64800000000000002</v>
      </c>
      <c r="AS229" s="17">
        <f t="shared" si="73"/>
        <v>0.52</v>
      </c>
      <c r="AU229" s="17">
        <f t="shared" si="74"/>
        <v>4.5314685314685308</v>
      </c>
      <c r="AV229" s="17">
        <f t="shared" si="75"/>
        <v>1.4685314685314683</v>
      </c>
      <c r="AW229" s="17">
        <f t="shared" si="76"/>
        <v>0.78321678321678312</v>
      </c>
      <c r="AX229" s="17">
        <f t="shared" si="77"/>
        <v>1.6328671328671327</v>
      </c>
      <c r="AY229" s="17">
        <f t="shared" si="78"/>
        <v>0.78321678321678312</v>
      </c>
      <c r="AZ229" s="17">
        <f t="shared" si="79"/>
        <v>0.78321678321678312</v>
      </c>
      <c r="BA229" s="17">
        <f t="shared" si="80"/>
        <v>0.2632167832167831</v>
      </c>
      <c r="BC229" s="17">
        <f t="shared" si="81"/>
        <v>1.5034802784222736</v>
      </c>
      <c r="BD229" s="17">
        <f t="shared" si="82"/>
        <v>0.48723897911832947</v>
      </c>
      <c r="BE229" s="17">
        <f t="shared" si="83"/>
        <v>0.61825484198657643</v>
      </c>
      <c r="BF229" s="17">
        <f t="shared" si="84"/>
        <v>0.85118588541126572</v>
      </c>
      <c r="BG229" s="17">
        <f t="shared" si="85"/>
        <v>0.48723897911832947</v>
      </c>
      <c r="BH229" s="17">
        <f t="shared" si="86"/>
        <v>0.48723897911832947</v>
      </c>
      <c r="BI229" s="17">
        <f t="shared" si="87"/>
        <v>1.0732844892092535E-3</v>
      </c>
      <c r="BJ229" s="17">
        <f t="shared" si="88"/>
        <v>1.279772822419859E-2</v>
      </c>
    </row>
    <row r="230" spans="1:62" x14ac:dyDescent="0.25">
      <c r="A230" s="84">
        <v>164</v>
      </c>
      <c r="B230" s="84">
        <v>100</v>
      </c>
      <c r="D230" s="86">
        <v>1</v>
      </c>
      <c r="E230" s="98">
        <f t="shared" si="67"/>
        <v>20.6</v>
      </c>
      <c r="F230" s="98">
        <f t="shared" si="68"/>
        <v>0.66372795969773302</v>
      </c>
      <c r="G230" s="17">
        <v>0</v>
      </c>
      <c r="H230" s="17">
        <v>26.7</v>
      </c>
      <c r="I230" s="17">
        <v>0</v>
      </c>
      <c r="J230" s="17">
        <v>0</v>
      </c>
      <c r="K230" s="17">
        <v>0</v>
      </c>
      <c r="L230" s="17">
        <v>0</v>
      </c>
      <c r="M230" s="17">
        <v>0</v>
      </c>
      <c r="N230" s="17">
        <v>0</v>
      </c>
      <c r="O230" s="17">
        <v>20.6</v>
      </c>
      <c r="P230" s="17">
        <v>0</v>
      </c>
      <c r="Q230" s="17">
        <v>52.7</v>
      </c>
      <c r="R230" s="17">
        <v>0</v>
      </c>
      <c r="S230" s="17">
        <v>0</v>
      </c>
      <c r="T230" s="17">
        <v>0</v>
      </c>
      <c r="U230" s="17">
        <v>0</v>
      </c>
      <c r="V230" s="17">
        <v>0</v>
      </c>
      <c r="W230" s="41">
        <v>0</v>
      </c>
      <c r="X230" s="41">
        <v>0</v>
      </c>
      <c r="Y230" s="17">
        <v>0</v>
      </c>
      <c r="Z230" s="17">
        <v>0</v>
      </c>
      <c r="AA230" s="17">
        <v>0</v>
      </c>
      <c r="AB230" s="41">
        <v>0</v>
      </c>
      <c r="AC230" s="17">
        <v>0</v>
      </c>
      <c r="AD230" s="17">
        <v>0</v>
      </c>
      <c r="AE230" s="41">
        <v>0</v>
      </c>
      <c r="AF230" s="41">
        <v>0</v>
      </c>
      <c r="AG230" s="88">
        <v>66</v>
      </c>
      <c r="AH230" s="41" t="s">
        <v>3</v>
      </c>
      <c r="AI230" s="87" t="s">
        <v>556</v>
      </c>
      <c r="AN230" s="17">
        <f t="shared" si="69"/>
        <v>100</v>
      </c>
      <c r="AO230" s="17">
        <f t="shared" si="70"/>
        <v>0.20600000000000002</v>
      </c>
      <c r="AP230" s="17">
        <f t="shared" si="71"/>
        <v>0</v>
      </c>
      <c r="AQ230" s="17">
        <f t="shared" si="71"/>
        <v>0.26700000000000002</v>
      </c>
      <c r="AR230" s="17">
        <f t="shared" si="72"/>
        <v>0.52700000000000002</v>
      </c>
      <c r="AS230" s="17">
        <f t="shared" si="73"/>
        <v>0.66</v>
      </c>
      <c r="AU230" s="17">
        <f t="shared" si="74"/>
        <v>1.9737827715355805</v>
      </c>
      <c r="AV230" s="17">
        <f t="shared" si="75"/>
        <v>0.77153558052434457</v>
      </c>
      <c r="AW230" s="17">
        <f t="shared" si="76"/>
        <v>0.62336142322097376</v>
      </c>
      <c r="AX230" s="17">
        <f t="shared" si="77"/>
        <v>0.99344569288389506</v>
      </c>
      <c r="AY230" s="17">
        <f t="shared" si="78"/>
        <v>0.62336142322097376</v>
      </c>
      <c r="AZ230" s="17">
        <f t="shared" si="79"/>
        <v>0.62336142322097376</v>
      </c>
      <c r="BA230" s="17">
        <f t="shared" si="80"/>
        <v>3.6638576779026266E-2</v>
      </c>
      <c r="BC230" s="17">
        <f t="shared" si="81"/>
        <v>1.9737827715355807</v>
      </c>
      <c r="BD230" s="17">
        <f t="shared" si="82"/>
        <v>0.77153558052434468</v>
      </c>
      <c r="BE230" s="17">
        <f t="shared" si="83"/>
        <v>0.62714802246204859</v>
      </c>
      <c r="BF230" s="17">
        <f t="shared" si="84"/>
        <v>1.0874231822473435</v>
      </c>
      <c r="BG230" s="17">
        <f t="shared" si="85"/>
        <v>0.62714802246204859</v>
      </c>
      <c r="BH230" s="17">
        <f t="shared" si="86"/>
        <v>0.62714802246204859</v>
      </c>
      <c r="BI230" s="17">
        <f t="shared" si="87"/>
        <v>1.0792524281540657E-3</v>
      </c>
      <c r="BJ230" s="17">
        <f t="shared" si="88"/>
        <v>6.40733007174807E-2</v>
      </c>
    </row>
    <row r="231" spans="1:62" x14ac:dyDescent="0.25">
      <c r="A231" s="84">
        <v>552</v>
      </c>
      <c r="B231" s="84">
        <v>594</v>
      </c>
      <c r="D231" s="86">
        <v>1</v>
      </c>
      <c r="E231" s="98">
        <f t="shared" si="67"/>
        <v>0</v>
      </c>
      <c r="F231" s="98">
        <f t="shared" si="68"/>
        <v>0</v>
      </c>
      <c r="G231" s="17">
        <v>0</v>
      </c>
      <c r="H231" s="17">
        <v>30</v>
      </c>
      <c r="I231" s="17">
        <v>0</v>
      </c>
      <c r="J231" s="17">
        <v>0</v>
      </c>
      <c r="K231" s="17">
        <v>0</v>
      </c>
      <c r="L231" s="17">
        <v>0</v>
      </c>
      <c r="M231" s="17">
        <v>0</v>
      </c>
      <c r="N231" s="17">
        <v>0</v>
      </c>
      <c r="O231" s="17">
        <v>0</v>
      </c>
      <c r="P231" s="17">
        <v>0</v>
      </c>
      <c r="Q231" s="17">
        <v>0</v>
      </c>
      <c r="R231" s="17">
        <v>0</v>
      </c>
      <c r="S231" s="17">
        <v>0</v>
      </c>
      <c r="T231" s="17">
        <v>0</v>
      </c>
      <c r="U231" s="17">
        <v>0</v>
      </c>
      <c r="V231" s="17">
        <v>0</v>
      </c>
      <c r="W231" s="17">
        <v>0</v>
      </c>
      <c r="X231" s="17">
        <v>0</v>
      </c>
      <c r="Y231" s="17">
        <v>0</v>
      </c>
      <c r="Z231" s="17">
        <v>0</v>
      </c>
      <c r="AA231" s="17">
        <v>70</v>
      </c>
      <c r="AB231" s="17">
        <v>0</v>
      </c>
      <c r="AC231" s="17">
        <v>0</v>
      </c>
      <c r="AD231" s="17">
        <v>0</v>
      </c>
      <c r="AE231" s="17">
        <v>0</v>
      </c>
      <c r="AF231" s="17">
        <v>0</v>
      </c>
      <c r="AG231" s="88">
        <v>20</v>
      </c>
      <c r="AH231" s="17" t="s">
        <v>3</v>
      </c>
      <c r="AI231" s="87" t="s">
        <v>506</v>
      </c>
      <c r="AN231" s="17">
        <f t="shared" si="69"/>
        <v>100</v>
      </c>
      <c r="AO231" s="17">
        <f t="shared" si="70"/>
        <v>0</v>
      </c>
      <c r="AP231" s="17">
        <f t="shared" si="71"/>
        <v>0</v>
      </c>
      <c r="AQ231" s="17">
        <f t="shared" si="71"/>
        <v>0.3</v>
      </c>
      <c r="AR231" s="17">
        <f t="shared" si="72"/>
        <v>0</v>
      </c>
      <c r="AS231" s="17">
        <f t="shared" si="73"/>
        <v>0.2</v>
      </c>
      <c r="AU231" s="17">
        <f t="shared" si="74"/>
        <v>0</v>
      </c>
      <c r="AV231" s="17">
        <f t="shared" si="75"/>
        <v>0</v>
      </c>
      <c r="AW231" s="17">
        <f t="shared" si="76"/>
        <v>0.5</v>
      </c>
      <c r="AX231" s="17">
        <f t="shared" si="77"/>
        <v>0.5</v>
      </c>
      <c r="AY231" s="17">
        <f t="shared" si="78"/>
        <v>0</v>
      </c>
      <c r="AZ231" s="17">
        <f t="shared" si="79"/>
        <v>0</v>
      </c>
      <c r="BA231" s="17">
        <f t="shared" si="80"/>
        <v>0.2</v>
      </c>
      <c r="BC231" s="17">
        <f t="shared" si="81"/>
        <v>0</v>
      </c>
      <c r="BD231" s="17">
        <f t="shared" si="82"/>
        <v>1.1666666666666667</v>
      </c>
      <c r="BE231" s="17">
        <f t="shared" si="83"/>
        <v>0.58982479610523098</v>
      </c>
      <c r="BF231" s="17">
        <f t="shared" si="84"/>
        <v>9.5973820789570216E-2</v>
      </c>
      <c r="BG231" s="17">
        <f t="shared" si="85"/>
        <v>0.23292718081286545</v>
      </c>
      <c r="BH231" s="17">
        <f t="shared" si="86"/>
        <v>0.23292718081286545</v>
      </c>
      <c r="BI231" s="17">
        <f t="shared" si="87"/>
        <v>1.084199236283134E-3</v>
      </c>
      <c r="BJ231" s="17">
        <f t="shared" si="88"/>
        <v>4.2796419668125224E-2</v>
      </c>
    </row>
    <row r="232" spans="1:62" x14ac:dyDescent="0.25">
      <c r="A232" s="84">
        <v>255</v>
      </c>
      <c r="B232" s="84">
        <v>147</v>
      </c>
      <c r="C232" s="17">
        <f>'EWG-CCP-127 (1)'!B70</f>
        <v>15</v>
      </c>
      <c r="D232" s="86">
        <v>1</v>
      </c>
      <c r="E232" s="98">
        <f t="shared" si="67"/>
        <v>25.925925925925924</v>
      </c>
      <c r="F232" s="98">
        <f t="shared" si="68"/>
        <v>0.5</v>
      </c>
      <c r="G232" s="17">
        <v>0</v>
      </c>
      <c r="H232" s="17">
        <f>'EWG-CCP-127 (1)'!M70</f>
        <v>37.037037037037038</v>
      </c>
      <c r="I232" s="17">
        <v>0</v>
      </c>
      <c r="J232" s="17">
        <v>0</v>
      </c>
      <c r="K232" s="17">
        <v>0</v>
      </c>
      <c r="L232" s="17">
        <v>0</v>
      </c>
      <c r="M232" s="17">
        <v>0</v>
      </c>
      <c r="N232" s="17">
        <v>0</v>
      </c>
      <c r="O232" s="17">
        <f>'EWG-CCP-127 (1)'!L70</f>
        <v>25.925925925925924</v>
      </c>
      <c r="P232" s="17">
        <v>0</v>
      </c>
      <c r="Q232" s="17">
        <f>'EWG-CCP-127 (1)'!K70</f>
        <v>37.037037037037038</v>
      </c>
      <c r="R232" s="17">
        <v>0</v>
      </c>
      <c r="S232" s="17">
        <v>0</v>
      </c>
      <c r="T232" s="17">
        <v>0</v>
      </c>
      <c r="U232" s="17">
        <v>0</v>
      </c>
      <c r="V232" s="17">
        <v>0</v>
      </c>
      <c r="W232" s="41">
        <v>0</v>
      </c>
      <c r="X232" s="41">
        <v>0</v>
      </c>
      <c r="Y232" s="17">
        <v>0</v>
      </c>
      <c r="Z232" s="17">
        <v>0</v>
      </c>
      <c r="AA232" s="17">
        <v>0</v>
      </c>
      <c r="AB232" s="17">
        <v>0</v>
      </c>
      <c r="AC232" s="17">
        <v>0</v>
      </c>
      <c r="AD232" s="17">
        <v>0</v>
      </c>
      <c r="AE232" s="17">
        <v>0</v>
      </c>
      <c r="AF232" s="41">
        <v>0</v>
      </c>
      <c r="AG232" s="88">
        <f>'EWG-CCP-127 (1)'!E70</f>
        <v>55.000000000000007</v>
      </c>
      <c r="AH232" s="41" t="s">
        <v>3</v>
      </c>
      <c r="AI232" s="87" t="s">
        <v>506</v>
      </c>
      <c r="AN232" s="17">
        <f t="shared" si="69"/>
        <v>100</v>
      </c>
      <c r="AO232" s="17">
        <f t="shared" si="70"/>
        <v>0.25925925925925924</v>
      </c>
      <c r="AP232" s="17">
        <f t="shared" si="71"/>
        <v>0</v>
      </c>
      <c r="AQ232" s="17">
        <f t="shared" si="71"/>
        <v>0.37037037037037041</v>
      </c>
      <c r="AR232" s="17">
        <f t="shared" si="72"/>
        <v>0.37037037037037041</v>
      </c>
      <c r="AS232" s="17">
        <f t="shared" si="73"/>
        <v>0.55000000000000004</v>
      </c>
      <c r="AU232" s="17">
        <f t="shared" si="74"/>
        <v>1</v>
      </c>
      <c r="AV232" s="17">
        <f t="shared" si="75"/>
        <v>0.69999999999999984</v>
      </c>
      <c r="AW232" s="17">
        <f t="shared" si="76"/>
        <v>0.5625</v>
      </c>
      <c r="AX232" s="17">
        <f t="shared" si="77"/>
        <v>0.75</v>
      </c>
      <c r="AY232" s="17">
        <f t="shared" si="78"/>
        <v>0.5625</v>
      </c>
      <c r="AZ232" s="17">
        <f t="shared" si="79"/>
        <v>0.5625</v>
      </c>
      <c r="BA232" s="17">
        <f t="shared" si="80"/>
        <v>1.2499999999999956E-2</v>
      </c>
      <c r="BC232" s="17">
        <f t="shared" si="81"/>
        <v>1</v>
      </c>
      <c r="BD232" s="17">
        <f t="shared" si="82"/>
        <v>0.7</v>
      </c>
      <c r="BE232" s="17">
        <f t="shared" si="83"/>
        <v>0.60873428649853323</v>
      </c>
      <c r="BF232" s="17">
        <f t="shared" si="84"/>
        <v>0.59828307982035844</v>
      </c>
      <c r="BG232" s="17">
        <f t="shared" si="85"/>
        <v>0.58330505645362285</v>
      </c>
      <c r="BH232" s="17">
        <f t="shared" si="86"/>
        <v>0.58330505645362285</v>
      </c>
      <c r="BI232" s="17">
        <f t="shared" si="87"/>
        <v>1.1092267853790021E-3</v>
      </c>
      <c r="BJ232" s="17">
        <f t="shared" si="88"/>
        <v>2.0485350901330475E-2</v>
      </c>
    </row>
    <row r="233" spans="1:62" x14ac:dyDescent="0.25">
      <c r="A233" s="84">
        <v>282</v>
      </c>
      <c r="B233" s="84">
        <v>172</v>
      </c>
      <c r="D233" s="86">
        <v>1</v>
      </c>
      <c r="E233" s="98">
        <f t="shared" si="67"/>
        <v>24.81203007518797</v>
      </c>
      <c r="F233" s="98">
        <f t="shared" si="68"/>
        <v>0.5</v>
      </c>
      <c r="G233" s="17">
        <v>0</v>
      </c>
      <c r="H233" s="17">
        <f>'EWG-CCP-127 (1)'!M100</f>
        <v>37.593984962406012</v>
      </c>
      <c r="I233" s="17">
        <v>0</v>
      </c>
      <c r="J233" s="17">
        <v>0</v>
      </c>
      <c r="K233" s="17">
        <v>0</v>
      </c>
      <c r="L233" s="17">
        <v>0</v>
      </c>
      <c r="M233" s="17">
        <v>0</v>
      </c>
      <c r="N233" s="17">
        <v>0</v>
      </c>
      <c r="O233" s="17">
        <f>'EWG-CCP-127 (1)'!L100</f>
        <v>24.81203007518797</v>
      </c>
      <c r="P233" s="17">
        <v>0</v>
      </c>
      <c r="Q233" s="17">
        <f>'EWG-CCP-127 (1)'!K100</f>
        <v>37.593984962406012</v>
      </c>
      <c r="R233" s="17">
        <v>0</v>
      </c>
      <c r="S233" s="17">
        <v>0</v>
      </c>
      <c r="T233" s="17">
        <v>0</v>
      </c>
      <c r="U233" s="17">
        <v>0</v>
      </c>
      <c r="V233" s="17">
        <v>0</v>
      </c>
      <c r="W233" s="41">
        <v>0</v>
      </c>
      <c r="X233" s="41">
        <v>0</v>
      </c>
      <c r="Y233" s="17">
        <v>0</v>
      </c>
      <c r="Z233" s="17">
        <v>0</v>
      </c>
      <c r="AA233" s="17">
        <v>0</v>
      </c>
      <c r="AB233" s="17">
        <v>0</v>
      </c>
      <c r="AC233" s="17">
        <v>0</v>
      </c>
      <c r="AD233" s="17">
        <v>0</v>
      </c>
      <c r="AE233" s="17">
        <v>0</v>
      </c>
      <c r="AF233" s="41">
        <v>0</v>
      </c>
      <c r="AG233" s="88">
        <f>'EWG-CCP-127 (1)'!E100</f>
        <v>56.000000000000007</v>
      </c>
      <c r="AH233" s="91" t="s">
        <v>3</v>
      </c>
      <c r="AI233" s="87" t="s">
        <v>504</v>
      </c>
      <c r="AN233" s="17">
        <f t="shared" si="69"/>
        <v>100</v>
      </c>
      <c r="AO233" s="17">
        <f t="shared" si="70"/>
        <v>0.24812030075187969</v>
      </c>
      <c r="AP233" s="17">
        <f t="shared" si="71"/>
        <v>0</v>
      </c>
      <c r="AQ233" s="17">
        <f t="shared" si="71"/>
        <v>0.37593984962406013</v>
      </c>
      <c r="AR233" s="17">
        <f t="shared" si="72"/>
        <v>0.37593984962406013</v>
      </c>
      <c r="AS233" s="17">
        <f t="shared" si="73"/>
        <v>0.56000000000000005</v>
      </c>
      <c r="AU233" s="17">
        <f t="shared" si="74"/>
        <v>1</v>
      </c>
      <c r="AV233" s="17">
        <f t="shared" si="75"/>
        <v>0.66</v>
      </c>
      <c r="AW233" s="17">
        <f t="shared" si="76"/>
        <v>0.5625</v>
      </c>
      <c r="AX233" s="17">
        <f t="shared" si="77"/>
        <v>0.75</v>
      </c>
      <c r="AY233" s="17">
        <f t="shared" si="78"/>
        <v>0.5625</v>
      </c>
      <c r="AZ233" s="17">
        <f t="shared" si="79"/>
        <v>0.5625</v>
      </c>
      <c r="BA233" s="17">
        <f t="shared" si="80"/>
        <v>2.4999999999999467E-3</v>
      </c>
      <c r="BC233" s="17">
        <f t="shared" si="81"/>
        <v>1</v>
      </c>
      <c r="BD233" s="17">
        <f t="shared" si="82"/>
        <v>0.66</v>
      </c>
      <c r="BE233" s="17">
        <f t="shared" si="83"/>
        <v>0.60873428649853323</v>
      </c>
      <c r="BF233" s="17">
        <f t="shared" si="84"/>
        <v>0.59828307982035844</v>
      </c>
      <c r="BG233" s="17">
        <f t="shared" si="85"/>
        <v>0.59330505645362286</v>
      </c>
      <c r="BH233" s="17">
        <f t="shared" si="86"/>
        <v>0.59330505645362286</v>
      </c>
      <c r="BI233" s="17">
        <f t="shared" si="87"/>
        <v>1.1092267853790021E-3</v>
      </c>
      <c r="BJ233" s="17">
        <f t="shared" si="88"/>
        <v>2.3447891793707772E-2</v>
      </c>
    </row>
    <row r="234" spans="1:62" ht="18.75" x14ac:dyDescent="0.25">
      <c r="A234" s="84">
        <v>12</v>
      </c>
      <c r="B234" s="84">
        <v>9</v>
      </c>
      <c r="C234" s="41" t="s">
        <v>36</v>
      </c>
      <c r="D234" s="86">
        <v>1</v>
      </c>
      <c r="E234" s="98">
        <f t="shared" si="67"/>
        <v>47.400000000000006</v>
      </c>
      <c r="F234" s="98">
        <f t="shared" si="68"/>
        <v>0.64638783269961975</v>
      </c>
      <c r="G234" s="41">
        <v>0</v>
      </c>
      <c r="H234" s="41">
        <v>14.6</v>
      </c>
      <c r="I234" s="41">
        <v>23.3</v>
      </c>
      <c r="J234" s="17">
        <v>0</v>
      </c>
      <c r="K234" s="41">
        <v>0</v>
      </c>
      <c r="L234" s="41">
        <v>0</v>
      </c>
      <c r="M234" s="41">
        <v>0</v>
      </c>
      <c r="N234" s="41">
        <v>0</v>
      </c>
      <c r="O234" s="41">
        <v>24.1</v>
      </c>
      <c r="P234" s="41">
        <v>4</v>
      </c>
      <c r="Q234" s="41">
        <v>34</v>
      </c>
      <c r="R234" s="17">
        <v>0</v>
      </c>
      <c r="S234" s="17">
        <v>0</v>
      </c>
      <c r="T234" s="17">
        <v>0</v>
      </c>
      <c r="U234" s="41">
        <v>0</v>
      </c>
      <c r="V234" s="41">
        <v>0</v>
      </c>
      <c r="W234" s="41">
        <v>0</v>
      </c>
      <c r="X234" s="41">
        <v>0</v>
      </c>
      <c r="Y234" s="41">
        <v>0</v>
      </c>
      <c r="Z234" s="41">
        <v>0</v>
      </c>
      <c r="AA234" s="17">
        <v>0</v>
      </c>
      <c r="AB234" s="41">
        <v>0</v>
      </c>
      <c r="AC234" s="17">
        <v>0</v>
      </c>
      <c r="AD234" s="17">
        <v>0</v>
      </c>
      <c r="AE234" s="41">
        <v>0</v>
      </c>
      <c r="AF234" s="41">
        <v>0</v>
      </c>
      <c r="AG234" s="90">
        <v>43.2</v>
      </c>
      <c r="AH234" s="91" t="s">
        <v>3</v>
      </c>
      <c r="AI234" s="87" t="s">
        <v>504</v>
      </c>
      <c r="AN234" s="17">
        <f t="shared" si="69"/>
        <v>100</v>
      </c>
      <c r="AO234" s="17">
        <f t="shared" si="70"/>
        <v>0.24100000000000002</v>
      </c>
      <c r="AP234" s="17">
        <f t="shared" si="71"/>
        <v>0</v>
      </c>
      <c r="AQ234" s="17">
        <f t="shared" si="71"/>
        <v>0.14599999999999999</v>
      </c>
      <c r="AR234" s="17">
        <f t="shared" si="72"/>
        <v>0.34</v>
      </c>
      <c r="AS234" s="17">
        <f t="shared" si="73"/>
        <v>0.43200000000000005</v>
      </c>
      <c r="AU234" s="17">
        <f t="shared" si="74"/>
        <v>2.3287671232876717</v>
      </c>
      <c r="AV234" s="17">
        <f t="shared" si="75"/>
        <v>1.6506849315068495</v>
      </c>
      <c r="AW234" s="17">
        <f t="shared" si="76"/>
        <v>0.64554794520547953</v>
      </c>
      <c r="AX234" s="17">
        <f t="shared" si="77"/>
        <v>1.0821917808219179</v>
      </c>
      <c r="AY234" s="17">
        <f t="shared" si="78"/>
        <v>0.53250895901970996</v>
      </c>
      <c r="AZ234" s="17">
        <f t="shared" si="79"/>
        <v>0.53250895901970996</v>
      </c>
      <c r="BA234" s="17">
        <f t="shared" si="80"/>
        <v>0.10050895901970991</v>
      </c>
      <c r="BC234" s="17">
        <f t="shared" si="81"/>
        <v>2.3287671232876712</v>
      </c>
      <c r="BD234" s="17">
        <f t="shared" si="82"/>
        <v>2.4486301369863015</v>
      </c>
      <c r="BE234" s="17">
        <f t="shared" si="83"/>
        <v>0.63386059565127739</v>
      </c>
      <c r="BF234" s="17">
        <f t="shared" si="84"/>
        <v>1.2657351089434608</v>
      </c>
      <c r="BG234" s="17">
        <f t="shared" si="85"/>
        <v>0.39865414756469986</v>
      </c>
      <c r="BH234" s="17">
        <f t="shared" si="86"/>
        <v>0.39865414756469986</v>
      </c>
      <c r="BI234" s="17">
        <f t="shared" si="87"/>
        <v>1.1119458746368159E-3</v>
      </c>
      <c r="BJ234" s="17">
        <f t="shared" si="88"/>
        <v>6.3136837127841588E-4</v>
      </c>
    </row>
    <row r="235" spans="1:62" x14ac:dyDescent="0.25">
      <c r="A235" s="84">
        <v>30</v>
      </c>
      <c r="B235" s="84">
        <v>19</v>
      </c>
      <c r="C235" s="41" t="s">
        <v>25</v>
      </c>
      <c r="D235" s="86">
        <v>1</v>
      </c>
      <c r="E235" s="98">
        <f t="shared" si="67"/>
        <v>47.400000000000006</v>
      </c>
      <c r="F235" s="98">
        <f t="shared" si="68"/>
        <v>0.64638783269961975</v>
      </c>
      <c r="G235" s="41">
        <v>0</v>
      </c>
      <c r="H235" s="41">
        <v>14.6</v>
      </c>
      <c r="I235" s="41">
        <v>23.3</v>
      </c>
      <c r="J235" s="17">
        <v>0</v>
      </c>
      <c r="K235" s="41">
        <v>0</v>
      </c>
      <c r="L235" s="41">
        <v>0</v>
      </c>
      <c r="M235" s="41">
        <v>0</v>
      </c>
      <c r="N235" s="41">
        <v>0</v>
      </c>
      <c r="O235" s="41">
        <v>24.1</v>
      </c>
      <c r="P235" s="41">
        <v>4</v>
      </c>
      <c r="Q235" s="41">
        <v>34</v>
      </c>
      <c r="R235" s="17">
        <v>0</v>
      </c>
      <c r="S235" s="17">
        <v>0</v>
      </c>
      <c r="T235" s="17">
        <v>0</v>
      </c>
      <c r="U235" s="41">
        <v>0</v>
      </c>
      <c r="V235" s="41">
        <v>0</v>
      </c>
      <c r="W235" s="41">
        <v>0</v>
      </c>
      <c r="X235" s="41">
        <v>0</v>
      </c>
      <c r="Y235" s="41">
        <v>0</v>
      </c>
      <c r="Z235" s="41">
        <v>0</v>
      </c>
      <c r="AA235" s="17">
        <v>0</v>
      </c>
      <c r="AB235" s="41">
        <v>0</v>
      </c>
      <c r="AC235" s="17">
        <v>0</v>
      </c>
      <c r="AD235" s="17">
        <v>0</v>
      </c>
      <c r="AE235" s="41">
        <v>0</v>
      </c>
      <c r="AF235" s="41">
        <v>0</v>
      </c>
      <c r="AG235" s="90">
        <v>43.2</v>
      </c>
      <c r="AH235" s="91" t="s">
        <v>3</v>
      </c>
      <c r="AI235" s="87" t="s">
        <v>504</v>
      </c>
      <c r="AN235" s="17">
        <f t="shared" si="69"/>
        <v>100</v>
      </c>
      <c r="AO235" s="17">
        <f t="shared" si="70"/>
        <v>0.24100000000000002</v>
      </c>
      <c r="AP235" s="17">
        <f t="shared" si="71"/>
        <v>0</v>
      </c>
      <c r="AQ235" s="17">
        <f t="shared" si="71"/>
        <v>0.14599999999999999</v>
      </c>
      <c r="AR235" s="17">
        <f t="shared" si="72"/>
        <v>0.34</v>
      </c>
      <c r="AS235" s="17">
        <f t="shared" si="73"/>
        <v>0.43200000000000005</v>
      </c>
      <c r="AU235" s="17">
        <f t="shared" si="74"/>
        <v>2.3287671232876717</v>
      </c>
      <c r="AV235" s="17">
        <f t="shared" si="75"/>
        <v>1.6506849315068495</v>
      </c>
      <c r="AW235" s="17">
        <f t="shared" si="76"/>
        <v>0.64554794520547953</v>
      </c>
      <c r="AX235" s="17">
        <f t="shared" si="77"/>
        <v>1.0821917808219179</v>
      </c>
      <c r="AY235" s="17">
        <f t="shared" si="78"/>
        <v>0.53250895901970996</v>
      </c>
      <c r="AZ235" s="17">
        <f t="shared" si="79"/>
        <v>0.53250895901970996</v>
      </c>
      <c r="BA235" s="17">
        <f t="shared" si="80"/>
        <v>0.10050895901970991</v>
      </c>
      <c r="BC235" s="17">
        <f t="shared" si="81"/>
        <v>2.3287671232876712</v>
      </c>
      <c r="BD235" s="17">
        <f t="shared" si="82"/>
        <v>2.4486301369863015</v>
      </c>
      <c r="BE235" s="17">
        <f t="shared" si="83"/>
        <v>0.63386059565127739</v>
      </c>
      <c r="BF235" s="17">
        <f t="shared" si="84"/>
        <v>1.2657351089434608</v>
      </c>
      <c r="BG235" s="17">
        <f t="shared" si="85"/>
        <v>0.39865414756469986</v>
      </c>
      <c r="BH235" s="17">
        <f t="shared" si="86"/>
        <v>0.39865414756469986</v>
      </c>
      <c r="BI235" s="17">
        <f t="shared" si="87"/>
        <v>1.1119458746368159E-3</v>
      </c>
      <c r="BJ235" s="17">
        <f t="shared" si="88"/>
        <v>6.3136837127841588E-4</v>
      </c>
    </row>
    <row r="236" spans="1:62" x14ac:dyDescent="0.25">
      <c r="A236" s="84">
        <v>140</v>
      </c>
      <c r="B236" s="84">
        <v>463</v>
      </c>
      <c r="C236" s="17" t="s">
        <v>167</v>
      </c>
      <c r="D236" s="86">
        <v>1</v>
      </c>
      <c r="E236" s="98">
        <f t="shared" si="67"/>
        <v>39.9</v>
      </c>
      <c r="F236" s="98">
        <f t="shared" si="68"/>
        <v>0</v>
      </c>
      <c r="G236" s="17">
        <v>0</v>
      </c>
      <c r="H236" s="17">
        <v>60.1</v>
      </c>
      <c r="I236" s="17">
        <v>0</v>
      </c>
      <c r="J236" s="17">
        <v>0</v>
      </c>
      <c r="K236" s="17">
        <v>0</v>
      </c>
      <c r="L236" s="17">
        <v>0</v>
      </c>
      <c r="M236" s="17">
        <v>39.9</v>
      </c>
      <c r="N236" s="17">
        <v>0</v>
      </c>
      <c r="O236" s="17">
        <v>0</v>
      </c>
      <c r="P236" s="17">
        <v>0</v>
      </c>
      <c r="Q236" s="17">
        <v>0</v>
      </c>
      <c r="R236" s="17">
        <v>0</v>
      </c>
      <c r="S236" s="17">
        <v>0</v>
      </c>
      <c r="T236" s="17">
        <v>0</v>
      </c>
      <c r="U236" s="17">
        <v>0</v>
      </c>
      <c r="V236" s="17">
        <v>0</v>
      </c>
      <c r="W236" s="41">
        <v>0</v>
      </c>
      <c r="X236" s="41">
        <v>0</v>
      </c>
      <c r="Y236" s="17">
        <v>0</v>
      </c>
      <c r="Z236" s="17">
        <v>0</v>
      </c>
      <c r="AA236" s="17">
        <v>0</v>
      </c>
      <c r="AB236" s="41">
        <v>0</v>
      </c>
      <c r="AC236" s="17">
        <v>0</v>
      </c>
      <c r="AD236" s="17">
        <v>0</v>
      </c>
      <c r="AE236" s="41">
        <v>0</v>
      </c>
      <c r="AF236" s="41">
        <v>0</v>
      </c>
      <c r="AG236" s="88">
        <v>43.4</v>
      </c>
      <c r="AH236" s="41" t="s">
        <v>3</v>
      </c>
      <c r="AI236" s="87" t="s">
        <v>506</v>
      </c>
      <c r="AN236" s="17">
        <f t="shared" si="69"/>
        <v>100</v>
      </c>
      <c r="AO236" s="17">
        <f t="shared" si="70"/>
        <v>0.39899999999999997</v>
      </c>
      <c r="AP236" s="17">
        <f t="shared" si="71"/>
        <v>0</v>
      </c>
      <c r="AQ236" s="17">
        <f t="shared" si="71"/>
        <v>0.60099999999999998</v>
      </c>
      <c r="AR236" s="17">
        <f t="shared" si="72"/>
        <v>0</v>
      </c>
      <c r="AS236" s="17">
        <f t="shared" si="73"/>
        <v>0.434</v>
      </c>
      <c r="AU236" s="17">
        <f t="shared" si="74"/>
        <v>0</v>
      </c>
      <c r="AV236" s="17">
        <f t="shared" si="75"/>
        <v>0.66389351081530779</v>
      </c>
      <c r="AW236" s="17">
        <f t="shared" si="76"/>
        <v>0.5</v>
      </c>
      <c r="AX236" s="17">
        <f t="shared" si="77"/>
        <v>0.5</v>
      </c>
      <c r="AY236" s="17">
        <f t="shared" si="78"/>
        <v>0.44536882972823072</v>
      </c>
      <c r="AZ236" s="17">
        <f t="shared" si="79"/>
        <v>0.44536882972823072</v>
      </c>
      <c r="BA236" s="17">
        <f t="shared" si="80"/>
        <v>1.1368829728230723E-2</v>
      </c>
      <c r="BC236" s="17">
        <f t="shared" si="81"/>
        <v>0</v>
      </c>
      <c r="BD236" s="17">
        <f t="shared" si="82"/>
        <v>0.66389351081530779</v>
      </c>
      <c r="BE236" s="17">
        <f t="shared" si="83"/>
        <v>0.58982479610523098</v>
      </c>
      <c r="BF236" s="17">
        <f t="shared" si="84"/>
        <v>9.5973820789570216E-2</v>
      </c>
      <c r="BG236" s="17">
        <f t="shared" si="85"/>
        <v>0.40051823276331844</v>
      </c>
      <c r="BH236" s="17">
        <f t="shared" si="86"/>
        <v>0.40051823276331844</v>
      </c>
      <c r="BI236" s="17">
        <f t="shared" si="87"/>
        <v>1.1210287372913227E-3</v>
      </c>
      <c r="BJ236" s="17">
        <f t="shared" si="88"/>
        <v>7.3587654975387166E-4</v>
      </c>
    </row>
    <row r="237" spans="1:62" x14ac:dyDescent="0.25">
      <c r="A237" s="84">
        <v>176</v>
      </c>
      <c r="B237" s="84">
        <v>110</v>
      </c>
      <c r="C237" s="17">
        <v>4</v>
      </c>
      <c r="D237" s="86">
        <v>1</v>
      </c>
      <c r="E237" s="98">
        <f t="shared" si="67"/>
        <v>6.5</v>
      </c>
      <c r="F237" s="98">
        <f t="shared" si="68"/>
        <v>0.64171122994652408</v>
      </c>
      <c r="G237" s="17">
        <v>0</v>
      </c>
      <c r="H237" s="17">
        <v>33.5</v>
      </c>
      <c r="I237" s="17">
        <v>0</v>
      </c>
      <c r="J237" s="17">
        <v>0</v>
      </c>
      <c r="K237" s="17">
        <v>0</v>
      </c>
      <c r="L237" s="17">
        <v>0</v>
      </c>
      <c r="M237" s="17">
        <v>0</v>
      </c>
      <c r="N237" s="17">
        <v>0</v>
      </c>
      <c r="O237" s="17">
        <v>6.5</v>
      </c>
      <c r="P237" s="17">
        <v>0</v>
      </c>
      <c r="Q237" s="17">
        <v>60</v>
      </c>
      <c r="R237" s="17">
        <v>0</v>
      </c>
      <c r="S237" s="17">
        <v>0</v>
      </c>
      <c r="T237" s="17">
        <v>0</v>
      </c>
      <c r="U237" s="17">
        <v>0</v>
      </c>
      <c r="V237" s="17">
        <v>0</v>
      </c>
      <c r="W237" s="41">
        <v>0</v>
      </c>
      <c r="X237" s="41">
        <v>0</v>
      </c>
      <c r="Y237" s="17">
        <v>0</v>
      </c>
      <c r="Z237" s="17">
        <v>0</v>
      </c>
      <c r="AA237" s="17">
        <v>0</v>
      </c>
      <c r="AB237" s="17">
        <v>0</v>
      </c>
      <c r="AC237" s="17">
        <v>0</v>
      </c>
      <c r="AD237" s="17">
        <v>0</v>
      </c>
      <c r="AE237" s="17">
        <v>0</v>
      </c>
      <c r="AF237" s="41">
        <v>0</v>
      </c>
      <c r="AG237" s="88">
        <v>16</v>
      </c>
      <c r="AH237" s="91" t="s">
        <v>3</v>
      </c>
      <c r="AI237" s="87" t="s">
        <v>504</v>
      </c>
      <c r="AN237" s="17">
        <f t="shared" si="69"/>
        <v>100</v>
      </c>
      <c r="AO237" s="17">
        <f t="shared" si="70"/>
        <v>6.5000000000000002E-2</v>
      </c>
      <c r="AP237" s="17">
        <f t="shared" si="71"/>
        <v>0</v>
      </c>
      <c r="AQ237" s="17">
        <f t="shared" si="71"/>
        <v>0.33500000000000002</v>
      </c>
      <c r="AR237" s="17">
        <f t="shared" si="72"/>
        <v>0.6</v>
      </c>
      <c r="AS237" s="17">
        <f t="shared" si="73"/>
        <v>0.16</v>
      </c>
      <c r="AU237" s="17">
        <f t="shared" si="74"/>
        <v>1.7910447761194028</v>
      </c>
      <c r="AV237" s="17">
        <f t="shared" si="75"/>
        <v>0.19402985074626866</v>
      </c>
      <c r="AW237" s="17">
        <f t="shared" si="76"/>
        <v>0.61194029850746268</v>
      </c>
      <c r="AX237" s="17">
        <f t="shared" si="77"/>
        <v>0.94776119402985071</v>
      </c>
      <c r="AY237" s="17">
        <f t="shared" si="78"/>
        <v>0.19402985074626866</v>
      </c>
      <c r="AZ237" s="17">
        <f t="shared" si="79"/>
        <v>0.19402985074626866</v>
      </c>
      <c r="BA237" s="17">
        <f t="shared" si="80"/>
        <v>3.4029850746268658E-2</v>
      </c>
      <c r="BC237" s="17">
        <f t="shared" si="81"/>
        <v>1.791044776119403</v>
      </c>
      <c r="BD237" s="17">
        <f t="shared" si="82"/>
        <v>0.19402985074626866</v>
      </c>
      <c r="BE237" s="17">
        <f t="shared" si="83"/>
        <v>0.62369254009323505</v>
      </c>
      <c r="BF237" s="17">
        <f t="shared" si="84"/>
        <v>0.99563219517307155</v>
      </c>
      <c r="BG237" s="17">
        <f t="shared" si="85"/>
        <v>0.19402985074626866</v>
      </c>
      <c r="BH237" s="17">
        <f t="shared" si="86"/>
        <v>0.19402985074626866</v>
      </c>
      <c r="BI237" s="17">
        <f t="shared" si="87"/>
        <v>1.1580307418133215E-3</v>
      </c>
      <c r="BJ237" s="17">
        <f t="shared" si="88"/>
        <v>6.0946256098616057E-2</v>
      </c>
    </row>
    <row r="238" spans="1:62" x14ac:dyDescent="0.25">
      <c r="A238" s="84">
        <v>98</v>
      </c>
      <c r="B238" s="84">
        <v>63</v>
      </c>
      <c r="C238" s="17" t="s">
        <v>119</v>
      </c>
      <c r="D238" s="86">
        <v>1</v>
      </c>
      <c r="E238" s="98">
        <f t="shared" si="67"/>
        <v>20</v>
      </c>
      <c r="F238" s="98">
        <f t="shared" si="68"/>
        <v>0.70833333333333337</v>
      </c>
      <c r="G238" s="17">
        <v>8</v>
      </c>
      <c r="H238" s="17">
        <v>21</v>
      </c>
      <c r="I238" s="17">
        <v>15</v>
      </c>
      <c r="J238" s="17">
        <v>0</v>
      </c>
      <c r="K238" s="41">
        <v>0</v>
      </c>
      <c r="L238" s="17">
        <v>0</v>
      </c>
      <c r="M238" s="17">
        <v>0</v>
      </c>
      <c r="N238" s="17">
        <v>0</v>
      </c>
      <c r="O238" s="17">
        <v>5</v>
      </c>
      <c r="P238" s="17">
        <v>0</v>
      </c>
      <c r="Q238" s="17">
        <v>51</v>
      </c>
      <c r="R238" s="17">
        <v>0</v>
      </c>
      <c r="S238" s="17">
        <v>0</v>
      </c>
      <c r="T238" s="17">
        <v>0</v>
      </c>
      <c r="U238" s="17">
        <v>0</v>
      </c>
      <c r="V238" s="41">
        <v>0</v>
      </c>
      <c r="W238" s="41">
        <v>0</v>
      </c>
      <c r="X238" s="41">
        <v>0</v>
      </c>
      <c r="Y238" s="17">
        <v>0</v>
      </c>
      <c r="Z238" s="17">
        <v>0</v>
      </c>
      <c r="AA238" s="17">
        <v>0</v>
      </c>
      <c r="AB238" s="41">
        <v>0</v>
      </c>
      <c r="AC238" s="17">
        <v>0</v>
      </c>
      <c r="AD238" s="17">
        <v>0</v>
      </c>
      <c r="AE238" s="41">
        <v>0</v>
      </c>
      <c r="AF238" s="41">
        <v>0</v>
      </c>
      <c r="AG238" s="88">
        <v>27</v>
      </c>
      <c r="AH238" s="91" t="s">
        <v>3</v>
      </c>
      <c r="AI238" s="87" t="s">
        <v>504</v>
      </c>
      <c r="AN238" s="17">
        <f t="shared" si="69"/>
        <v>100</v>
      </c>
      <c r="AO238" s="17">
        <f t="shared" si="70"/>
        <v>0.05</v>
      </c>
      <c r="AP238" s="17">
        <f t="shared" si="71"/>
        <v>0.08</v>
      </c>
      <c r="AQ238" s="17">
        <f t="shared" si="71"/>
        <v>0.21</v>
      </c>
      <c r="AR238" s="17">
        <f t="shared" si="72"/>
        <v>0.51</v>
      </c>
      <c r="AS238" s="17">
        <f t="shared" si="73"/>
        <v>0.27</v>
      </c>
      <c r="AU238" s="17">
        <f t="shared" si="74"/>
        <v>1.7586206896551726</v>
      </c>
      <c r="AV238" s="17">
        <f t="shared" si="75"/>
        <v>0.17241379310344829</v>
      </c>
      <c r="AW238" s="17">
        <f t="shared" si="76"/>
        <v>0.60991379310344829</v>
      </c>
      <c r="AX238" s="17">
        <f t="shared" si="77"/>
        <v>0.93965517241379315</v>
      </c>
      <c r="AY238" s="17">
        <f t="shared" si="78"/>
        <v>0.17241379310344829</v>
      </c>
      <c r="AZ238" s="17">
        <f t="shared" si="79"/>
        <v>0.17241379310344829</v>
      </c>
      <c r="BA238" s="17">
        <f t="shared" si="80"/>
        <v>9.758620689655173E-2</v>
      </c>
      <c r="BC238" s="17">
        <f t="shared" si="81"/>
        <v>0.96226415094339623</v>
      </c>
      <c r="BD238" s="17">
        <f t="shared" si="82"/>
        <v>0.23584905660377359</v>
      </c>
      <c r="BE238" s="17">
        <f t="shared" si="83"/>
        <v>0.60802072082331426</v>
      </c>
      <c r="BF238" s="17">
        <f t="shared" si="84"/>
        <v>0.57932801344183815</v>
      </c>
      <c r="BG238" s="17">
        <f t="shared" si="85"/>
        <v>0.23584905660377359</v>
      </c>
      <c r="BH238" s="17">
        <f t="shared" si="86"/>
        <v>0.23584905660377359</v>
      </c>
      <c r="BI238" s="17">
        <f t="shared" si="87"/>
        <v>1.1662869348522617E-3</v>
      </c>
      <c r="BJ238" s="17">
        <f t="shared" si="88"/>
        <v>1.8734205914766273E-2</v>
      </c>
    </row>
    <row r="239" spans="1:62" x14ac:dyDescent="0.25">
      <c r="A239" s="84">
        <v>605</v>
      </c>
      <c r="B239" s="84">
        <v>349</v>
      </c>
      <c r="C239" s="17" t="s">
        <v>442</v>
      </c>
      <c r="D239" s="86">
        <v>1</v>
      </c>
      <c r="E239" s="98">
        <f t="shared" si="67"/>
        <v>13.34</v>
      </c>
      <c r="F239" s="98">
        <f t="shared" si="68"/>
        <v>0.79070636601470046</v>
      </c>
      <c r="G239" s="17">
        <v>4.04</v>
      </c>
      <c r="H239" s="17">
        <v>16.8</v>
      </c>
      <c r="I239" s="17">
        <v>0</v>
      </c>
      <c r="J239" s="17">
        <v>0</v>
      </c>
      <c r="K239" s="17">
        <v>0</v>
      </c>
      <c r="L239" s="17">
        <v>6.67</v>
      </c>
      <c r="M239" s="17">
        <v>0</v>
      </c>
      <c r="N239" s="17">
        <v>0</v>
      </c>
      <c r="O239" s="17">
        <v>6.67</v>
      </c>
      <c r="P239" s="17">
        <v>0</v>
      </c>
      <c r="Q239" s="17">
        <v>63.47</v>
      </c>
      <c r="R239" s="17">
        <v>0</v>
      </c>
      <c r="S239" s="17">
        <v>0</v>
      </c>
      <c r="T239" s="17">
        <v>0</v>
      </c>
      <c r="U239" s="17">
        <v>2.35</v>
      </c>
      <c r="V239" s="17">
        <v>0</v>
      </c>
      <c r="W239" s="17">
        <v>0</v>
      </c>
      <c r="X239" s="17">
        <v>0</v>
      </c>
      <c r="Y239" s="17">
        <v>0</v>
      </c>
      <c r="Z239" s="17">
        <v>0</v>
      </c>
      <c r="AA239" s="17">
        <v>0</v>
      </c>
      <c r="AB239" s="17">
        <v>0</v>
      </c>
      <c r="AC239" s="17">
        <v>0</v>
      </c>
      <c r="AD239" s="17">
        <v>0</v>
      </c>
      <c r="AE239" s="17">
        <v>0</v>
      </c>
      <c r="AF239" s="17">
        <v>0</v>
      </c>
      <c r="AG239" s="88">
        <f>'EWG-CCP-127 (1)'!I268</f>
        <v>36.771194916750012</v>
      </c>
      <c r="AH239" s="17" t="s">
        <v>3</v>
      </c>
      <c r="AI239" s="87" t="s">
        <v>506</v>
      </c>
      <c r="AN239" s="17">
        <f t="shared" si="69"/>
        <v>100</v>
      </c>
      <c r="AO239" s="17">
        <f t="shared" si="70"/>
        <v>0.13339999999999999</v>
      </c>
      <c r="AP239" s="17">
        <f t="shared" si="71"/>
        <v>4.0399999999999998E-2</v>
      </c>
      <c r="AQ239" s="17">
        <f t="shared" si="71"/>
        <v>0.16800000000000001</v>
      </c>
      <c r="AR239" s="17">
        <f t="shared" si="72"/>
        <v>0.63470000000000004</v>
      </c>
      <c r="AS239" s="17">
        <f t="shared" si="73"/>
        <v>0.36771194916750011</v>
      </c>
      <c r="AU239" s="17">
        <f t="shared" si="74"/>
        <v>3.0455854126679465</v>
      </c>
      <c r="AV239" s="17">
        <f t="shared" si="75"/>
        <v>0.64011516314779271</v>
      </c>
      <c r="AW239" s="17">
        <f t="shared" si="76"/>
        <v>0.69034908829174668</v>
      </c>
      <c r="AX239" s="17">
        <f t="shared" si="77"/>
        <v>1.2613963531669867</v>
      </c>
      <c r="AY239" s="17">
        <f t="shared" si="78"/>
        <v>0.64011516314779271</v>
      </c>
      <c r="AZ239" s="17">
        <f t="shared" si="79"/>
        <v>0.64011516314779271</v>
      </c>
      <c r="BA239" s="17">
        <f t="shared" si="80"/>
        <v>0.2724032139802926</v>
      </c>
      <c r="BC239" s="17">
        <f t="shared" si="81"/>
        <v>1.5863534116470881</v>
      </c>
      <c r="BD239" s="17">
        <f t="shared" si="82"/>
        <v>0.3334166458385403</v>
      </c>
      <c r="BE239" s="17">
        <f t="shared" si="83"/>
        <v>0.61982193070315383</v>
      </c>
      <c r="BF239" s="17">
        <f t="shared" si="84"/>
        <v>0.89281382755498206</v>
      </c>
      <c r="BG239" s="17">
        <f t="shared" si="85"/>
        <v>0.3334166458385403</v>
      </c>
      <c r="BH239" s="17">
        <f t="shared" si="86"/>
        <v>0.3334166458385403</v>
      </c>
      <c r="BI239" s="17">
        <f t="shared" si="87"/>
        <v>1.1761678304253614E-3</v>
      </c>
      <c r="BJ239" s="17">
        <f t="shared" si="88"/>
        <v>1.5335844076643805E-3</v>
      </c>
    </row>
    <row r="240" spans="1:62" x14ac:dyDescent="0.25">
      <c r="A240" s="84">
        <v>192</v>
      </c>
      <c r="B240" s="84">
        <v>472</v>
      </c>
      <c r="C240" s="17">
        <v>20</v>
      </c>
      <c r="D240" s="86">
        <v>1</v>
      </c>
      <c r="E240" s="98">
        <f t="shared" si="67"/>
        <v>20</v>
      </c>
      <c r="F240" s="98">
        <f t="shared" si="68"/>
        <v>0.4375</v>
      </c>
      <c r="G240" s="17">
        <v>0</v>
      </c>
      <c r="H240" s="17">
        <v>45</v>
      </c>
      <c r="I240" s="17">
        <v>0</v>
      </c>
      <c r="J240" s="17">
        <v>0</v>
      </c>
      <c r="K240" s="17">
        <v>0</v>
      </c>
      <c r="L240" s="17">
        <v>0</v>
      </c>
      <c r="M240" s="17">
        <v>0</v>
      </c>
      <c r="N240" s="17">
        <v>0</v>
      </c>
      <c r="O240" s="17">
        <v>20</v>
      </c>
      <c r="P240" s="17">
        <v>0</v>
      </c>
      <c r="Q240" s="17">
        <v>35</v>
      </c>
      <c r="R240" s="17">
        <v>0</v>
      </c>
      <c r="S240" s="17">
        <v>0</v>
      </c>
      <c r="T240" s="17">
        <v>0</v>
      </c>
      <c r="U240" s="17">
        <v>0</v>
      </c>
      <c r="V240" s="17">
        <v>0</v>
      </c>
      <c r="W240" s="41">
        <v>0</v>
      </c>
      <c r="X240" s="41">
        <v>0</v>
      </c>
      <c r="Y240" s="17">
        <v>0</v>
      </c>
      <c r="Z240" s="17">
        <v>0</v>
      </c>
      <c r="AA240" s="17">
        <v>0</v>
      </c>
      <c r="AB240" s="17">
        <v>0</v>
      </c>
      <c r="AC240" s="17">
        <v>0</v>
      </c>
      <c r="AD240" s="17">
        <v>0</v>
      </c>
      <c r="AE240" s="17">
        <v>0</v>
      </c>
      <c r="AF240" s="41">
        <v>0</v>
      </c>
      <c r="AG240" s="88">
        <v>41</v>
      </c>
      <c r="AH240" s="91" t="s">
        <v>3</v>
      </c>
      <c r="AI240" s="87" t="s">
        <v>504</v>
      </c>
      <c r="AN240" s="17">
        <f t="shared" si="69"/>
        <v>100</v>
      </c>
      <c r="AO240" s="17">
        <f t="shared" si="70"/>
        <v>0.2</v>
      </c>
      <c r="AP240" s="17">
        <f t="shared" si="71"/>
        <v>0</v>
      </c>
      <c r="AQ240" s="17">
        <f t="shared" si="71"/>
        <v>0.45</v>
      </c>
      <c r="AR240" s="17">
        <f t="shared" si="72"/>
        <v>0.35</v>
      </c>
      <c r="AS240" s="17">
        <f t="shared" si="73"/>
        <v>0.41</v>
      </c>
      <c r="AU240" s="17">
        <f t="shared" si="74"/>
        <v>0.77777777777777768</v>
      </c>
      <c r="AV240" s="17">
        <f t="shared" si="75"/>
        <v>0.44444444444444448</v>
      </c>
      <c r="AW240" s="17">
        <f t="shared" si="76"/>
        <v>0.54861111111111116</v>
      </c>
      <c r="AX240" s="17">
        <f t="shared" si="77"/>
        <v>0.69444444444444442</v>
      </c>
      <c r="AY240" s="17">
        <f t="shared" si="78"/>
        <v>0.44444444444444448</v>
      </c>
      <c r="AZ240" s="17">
        <f t="shared" si="79"/>
        <v>0.44444444444444448</v>
      </c>
      <c r="BA240" s="17">
        <f t="shared" si="80"/>
        <v>3.44444444444445E-2</v>
      </c>
      <c r="BC240" s="17">
        <f t="shared" si="81"/>
        <v>0.77777777777777779</v>
      </c>
      <c r="BD240" s="17">
        <f t="shared" si="82"/>
        <v>0.44444444444444442</v>
      </c>
      <c r="BE240" s="17">
        <f t="shared" si="83"/>
        <v>0.60453217752224386</v>
      </c>
      <c r="BF240" s="17">
        <f t="shared" si="84"/>
        <v>0.48665880003573891</v>
      </c>
      <c r="BG240" s="17">
        <f t="shared" si="85"/>
        <v>0.44444444444444442</v>
      </c>
      <c r="BH240" s="17">
        <f t="shared" si="86"/>
        <v>0.44444444444444442</v>
      </c>
      <c r="BI240" s="17">
        <f t="shared" si="87"/>
        <v>1.1864197530864198E-3</v>
      </c>
      <c r="BJ240" s="17">
        <f t="shared" si="88"/>
        <v>9.7784080483700143E-6</v>
      </c>
    </row>
    <row r="241" spans="1:62" x14ac:dyDescent="0.25">
      <c r="A241" s="84">
        <v>370</v>
      </c>
      <c r="B241" s="84">
        <v>242</v>
      </c>
      <c r="C241" s="58">
        <v>20</v>
      </c>
      <c r="D241" s="86">
        <v>1</v>
      </c>
      <c r="E241" s="98">
        <f t="shared" si="67"/>
        <v>23.076923076923077</v>
      </c>
      <c r="F241" s="98">
        <f t="shared" si="68"/>
        <v>0.8</v>
      </c>
      <c r="G241" s="17">
        <v>0</v>
      </c>
      <c r="H241" s="17">
        <f>'EWG-CCP-127 (1)'!M183</f>
        <v>15.384615384615385</v>
      </c>
      <c r="I241" s="17">
        <v>0</v>
      </c>
      <c r="J241" s="17">
        <v>0</v>
      </c>
      <c r="K241" s="17">
        <v>0</v>
      </c>
      <c r="L241" s="17">
        <v>0</v>
      </c>
      <c r="M241" s="17">
        <v>0</v>
      </c>
      <c r="N241" s="17">
        <v>0</v>
      </c>
      <c r="O241" s="17">
        <f>'EWG-CCP-127 (1)'!L183</f>
        <v>23.076923076923077</v>
      </c>
      <c r="P241" s="17">
        <v>0</v>
      </c>
      <c r="Q241" s="17">
        <f>'EWG-CCP-127 (1)'!K183</f>
        <v>61.53846153846154</v>
      </c>
      <c r="R241" s="17">
        <v>0</v>
      </c>
      <c r="S241" s="17">
        <v>0</v>
      </c>
      <c r="T241" s="17">
        <v>0</v>
      </c>
      <c r="U241" s="17">
        <v>0</v>
      </c>
      <c r="V241" s="17">
        <v>0</v>
      </c>
      <c r="W241" s="41">
        <v>0</v>
      </c>
      <c r="X241" s="41">
        <v>0</v>
      </c>
      <c r="Y241" s="17">
        <v>0</v>
      </c>
      <c r="Z241" s="17">
        <v>0</v>
      </c>
      <c r="AA241" s="17">
        <v>0</v>
      </c>
      <c r="AB241" s="17">
        <v>0</v>
      </c>
      <c r="AC241" s="17">
        <v>0</v>
      </c>
      <c r="AD241" s="17">
        <v>0</v>
      </c>
      <c r="AE241" s="17">
        <v>0</v>
      </c>
      <c r="AF241" s="41">
        <v>0</v>
      </c>
      <c r="AG241" s="88">
        <f>'EWG-CCP-127 (1)'!E183</f>
        <v>70</v>
      </c>
      <c r="AH241" s="41" t="s">
        <v>3</v>
      </c>
      <c r="AI241" s="87" t="s">
        <v>506</v>
      </c>
      <c r="AN241" s="17">
        <f t="shared" si="69"/>
        <v>100</v>
      </c>
      <c r="AO241" s="17">
        <f t="shared" si="70"/>
        <v>0.23076923076923075</v>
      </c>
      <c r="AP241" s="17">
        <f t="shared" si="71"/>
        <v>0</v>
      </c>
      <c r="AQ241" s="17">
        <f t="shared" si="71"/>
        <v>0.15384615384615385</v>
      </c>
      <c r="AR241" s="17">
        <f t="shared" si="72"/>
        <v>0.61538461538461542</v>
      </c>
      <c r="AS241" s="17">
        <f t="shared" si="73"/>
        <v>0.7</v>
      </c>
      <c r="AU241" s="17">
        <f t="shared" si="74"/>
        <v>4</v>
      </c>
      <c r="AV241" s="17">
        <f t="shared" si="75"/>
        <v>1.4999999999999998</v>
      </c>
      <c r="AW241" s="17">
        <f t="shared" si="76"/>
        <v>0.75</v>
      </c>
      <c r="AX241" s="17">
        <f t="shared" si="77"/>
        <v>1.5</v>
      </c>
      <c r="AY241" s="17">
        <f t="shared" si="78"/>
        <v>0.75</v>
      </c>
      <c r="AZ241" s="17">
        <f t="shared" si="79"/>
        <v>0.75</v>
      </c>
      <c r="BA241" s="17">
        <f t="shared" si="80"/>
        <v>5.0000000000000044E-2</v>
      </c>
      <c r="BC241" s="17">
        <f t="shared" si="81"/>
        <v>4</v>
      </c>
      <c r="BD241" s="17">
        <f t="shared" si="82"/>
        <v>1.5</v>
      </c>
      <c r="BE241" s="17">
        <f t="shared" si="83"/>
        <v>0.6654627576784401</v>
      </c>
      <c r="BF241" s="17">
        <f t="shared" si="84"/>
        <v>2.1052108569127235</v>
      </c>
      <c r="BG241" s="17">
        <f t="shared" si="85"/>
        <v>0.6654627576784401</v>
      </c>
      <c r="BH241" s="17">
        <f t="shared" si="86"/>
        <v>0.6654627576784401</v>
      </c>
      <c r="BI241" s="17">
        <f t="shared" si="87"/>
        <v>1.1928211071781454E-3</v>
      </c>
      <c r="BJ241" s="17">
        <f t="shared" si="88"/>
        <v>8.5923464286989826E-2</v>
      </c>
    </row>
    <row r="242" spans="1:62" x14ac:dyDescent="0.25">
      <c r="A242" s="84">
        <v>110</v>
      </c>
      <c r="B242" s="84">
        <v>436</v>
      </c>
      <c r="C242" s="17" t="s">
        <v>133</v>
      </c>
      <c r="D242" s="86">
        <v>1</v>
      </c>
      <c r="E242" s="98">
        <f t="shared" si="67"/>
        <v>37.1</v>
      </c>
      <c r="F242" s="98">
        <f t="shared" si="68"/>
        <v>0</v>
      </c>
      <c r="G242" s="17">
        <v>0</v>
      </c>
      <c r="H242" s="17">
        <v>62.9</v>
      </c>
      <c r="I242" s="17">
        <v>0</v>
      </c>
      <c r="J242" s="17">
        <v>0</v>
      </c>
      <c r="K242" s="17">
        <v>0</v>
      </c>
      <c r="L242" s="17">
        <v>0</v>
      </c>
      <c r="M242" s="17">
        <v>37.1</v>
      </c>
      <c r="N242" s="17">
        <v>0</v>
      </c>
      <c r="O242" s="17">
        <v>0</v>
      </c>
      <c r="P242" s="17">
        <v>0</v>
      </c>
      <c r="Q242" s="17">
        <v>0</v>
      </c>
      <c r="R242" s="17">
        <v>0</v>
      </c>
      <c r="S242" s="17">
        <v>0</v>
      </c>
      <c r="T242" s="17">
        <v>0</v>
      </c>
      <c r="U242" s="17">
        <v>0</v>
      </c>
      <c r="V242" s="41">
        <v>0</v>
      </c>
      <c r="W242" s="41">
        <v>0</v>
      </c>
      <c r="X242" s="41">
        <v>0</v>
      </c>
      <c r="Y242" s="17">
        <v>0</v>
      </c>
      <c r="Z242" s="17">
        <v>0</v>
      </c>
      <c r="AA242" s="17">
        <v>0</v>
      </c>
      <c r="AB242" s="41">
        <v>0</v>
      </c>
      <c r="AC242" s="17">
        <v>0</v>
      </c>
      <c r="AD242" s="17">
        <v>0</v>
      </c>
      <c r="AE242" s="41">
        <v>0</v>
      </c>
      <c r="AF242" s="41">
        <v>0</v>
      </c>
      <c r="AG242" s="88">
        <v>46</v>
      </c>
      <c r="AH242" s="94" t="s">
        <v>483</v>
      </c>
      <c r="AI242" s="87" t="s">
        <v>504</v>
      </c>
      <c r="AK242" s="87" t="s">
        <v>505</v>
      </c>
      <c r="AL242" s="87" t="s">
        <v>507</v>
      </c>
      <c r="AN242" s="17">
        <f t="shared" si="69"/>
        <v>100</v>
      </c>
      <c r="AO242" s="17">
        <f t="shared" si="70"/>
        <v>0.371</v>
      </c>
      <c r="AP242" s="17">
        <f t="shared" si="71"/>
        <v>0</v>
      </c>
      <c r="AQ242" s="17">
        <f t="shared" si="71"/>
        <v>0.629</v>
      </c>
      <c r="AR242" s="17">
        <f t="shared" si="72"/>
        <v>0</v>
      </c>
      <c r="AS242" s="17">
        <f t="shared" si="73"/>
        <v>0.46</v>
      </c>
      <c r="AU242" s="17">
        <f t="shared" si="74"/>
        <v>0</v>
      </c>
      <c r="AV242" s="17">
        <f t="shared" si="75"/>
        <v>0.58982511923688397</v>
      </c>
      <c r="AW242" s="17">
        <f t="shared" si="76"/>
        <v>0.5</v>
      </c>
      <c r="AX242" s="17">
        <f t="shared" si="77"/>
        <v>0.5</v>
      </c>
      <c r="AY242" s="17">
        <f t="shared" si="78"/>
        <v>0.47005829358770534</v>
      </c>
      <c r="AZ242" s="17">
        <f t="shared" si="79"/>
        <v>0.47005829358770534</v>
      </c>
      <c r="BA242" s="17">
        <f t="shared" si="80"/>
        <v>1.0058293587705325E-2</v>
      </c>
      <c r="BC242" s="17">
        <f t="shared" si="81"/>
        <v>0</v>
      </c>
      <c r="BD242" s="17">
        <f t="shared" si="82"/>
        <v>0.58982511923688397</v>
      </c>
      <c r="BE242" s="17">
        <f t="shared" si="83"/>
        <v>0.58982479610523098</v>
      </c>
      <c r="BF242" s="17">
        <f t="shared" si="84"/>
        <v>9.5973820789570216E-2</v>
      </c>
      <c r="BG242" s="17">
        <f t="shared" si="85"/>
        <v>0.42520769662279306</v>
      </c>
      <c r="BH242" s="17">
        <f t="shared" si="86"/>
        <v>0.42520769662279306</v>
      </c>
      <c r="BI242" s="17">
        <f t="shared" si="87"/>
        <v>1.2105043742916067E-3</v>
      </c>
      <c r="BJ242" s="17">
        <f t="shared" si="88"/>
        <v>2.8224828699348341E-3</v>
      </c>
    </row>
    <row r="243" spans="1:62" x14ac:dyDescent="0.25">
      <c r="A243" s="84">
        <v>47</v>
      </c>
      <c r="B243" s="84">
        <v>35</v>
      </c>
      <c r="C243" s="17" t="s">
        <v>58</v>
      </c>
      <c r="D243" s="86">
        <v>1</v>
      </c>
      <c r="E243" s="98">
        <f t="shared" si="67"/>
        <v>18</v>
      </c>
      <c r="F243" s="98">
        <f t="shared" si="68"/>
        <v>0.77500000000000002</v>
      </c>
      <c r="G243" s="41">
        <v>0</v>
      </c>
      <c r="H243" s="17">
        <v>18</v>
      </c>
      <c r="I243" s="17">
        <v>0</v>
      </c>
      <c r="J243" s="17">
        <v>0</v>
      </c>
      <c r="K243" s="41">
        <v>0</v>
      </c>
      <c r="L243" s="41">
        <v>0</v>
      </c>
      <c r="M243" s="41">
        <v>0</v>
      </c>
      <c r="N243" s="41">
        <v>0</v>
      </c>
      <c r="O243" s="17">
        <v>18</v>
      </c>
      <c r="P243" s="17">
        <v>0</v>
      </c>
      <c r="Q243" s="17">
        <v>62</v>
      </c>
      <c r="R243" s="17">
        <v>0</v>
      </c>
      <c r="S243" s="17">
        <v>0</v>
      </c>
      <c r="T243" s="17">
        <v>0</v>
      </c>
      <c r="U243" s="17">
        <v>0</v>
      </c>
      <c r="V243" s="41">
        <v>0</v>
      </c>
      <c r="W243" s="41">
        <v>0</v>
      </c>
      <c r="X243" s="41">
        <v>0</v>
      </c>
      <c r="Y243" s="41">
        <v>0</v>
      </c>
      <c r="Z243" s="17">
        <v>2</v>
      </c>
      <c r="AA243" s="17">
        <v>0</v>
      </c>
      <c r="AB243" s="41">
        <v>0</v>
      </c>
      <c r="AC243" s="17">
        <v>0</v>
      </c>
      <c r="AD243" s="17">
        <v>0</v>
      </c>
      <c r="AE243" s="41">
        <v>0</v>
      </c>
      <c r="AF243" s="41">
        <v>0</v>
      </c>
      <c r="AG243" s="88">
        <v>62</v>
      </c>
      <c r="AH243" s="41" t="s">
        <v>3</v>
      </c>
      <c r="AI243" s="87" t="s">
        <v>506</v>
      </c>
      <c r="AN243" s="17">
        <f t="shared" si="69"/>
        <v>100</v>
      </c>
      <c r="AO243" s="17">
        <f t="shared" si="70"/>
        <v>0.18</v>
      </c>
      <c r="AP243" s="17">
        <f t="shared" si="71"/>
        <v>0</v>
      </c>
      <c r="AQ243" s="17">
        <f t="shared" si="71"/>
        <v>0.18</v>
      </c>
      <c r="AR243" s="17">
        <f t="shared" si="72"/>
        <v>0.62</v>
      </c>
      <c r="AS243" s="17">
        <f t="shared" si="73"/>
        <v>0.62</v>
      </c>
      <c r="AU243" s="17">
        <f t="shared" si="74"/>
        <v>3.4444444444444446</v>
      </c>
      <c r="AV243" s="17">
        <f t="shared" si="75"/>
        <v>1</v>
      </c>
      <c r="AW243" s="17">
        <f t="shared" si="76"/>
        <v>0.71527777777777779</v>
      </c>
      <c r="AX243" s="17">
        <f t="shared" si="77"/>
        <v>1.3611111111111112</v>
      </c>
      <c r="AY243" s="17">
        <f t="shared" si="78"/>
        <v>0.71527777777777779</v>
      </c>
      <c r="AZ243" s="17">
        <f t="shared" si="79"/>
        <v>0.71527777777777779</v>
      </c>
      <c r="BA243" s="17">
        <f t="shared" si="80"/>
        <v>9.5277777777777795E-2</v>
      </c>
      <c r="BC243" s="17">
        <f t="shared" si="81"/>
        <v>3.4444444444444446</v>
      </c>
      <c r="BD243" s="17">
        <f t="shared" si="82"/>
        <v>1.0370370370370372</v>
      </c>
      <c r="BE243" s="17">
        <f t="shared" si="83"/>
        <v>0.65495748523771657</v>
      </c>
      <c r="BF243" s="17">
        <f t="shared" si="84"/>
        <v>1.8261501574511743</v>
      </c>
      <c r="BG243" s="17">
        <f t="shared" si="85"/>
        <v>0.65495748523771657</v>
      </c>
      <c r="BH243" s="17">
        <f t="shared" si="86"/>
        <v>0.65495748523771657</v>
      </c>
      <c r="BI243" s="17">
        <f t="shared" si="87"/>
        <v>1.2220257741451725E-3</v>
      </c>
      <c r="BJ243" s="17">
        <f t="shared" si="88"/>
        <v>4.5423137147971505E-2</v>
      </c>
    </row>
    <row r="244" spans="1:62" x14ac:dyDescent="0.25">
      <c r="A244" s="84">
        <v>316</v>
      </c>
      <c r="B244" s="84">
        <v>203</v>
      </c>
      <c r="D244" s="86">
        <v>1</v>
      </c>
      <c r="E244" s="98">
        <f t="shared" si="67"/>
        <v>11.991199119911993</v>
      </c>
      <c r="F244" s="98">
        <f t="shared" si="68"/>
        <v>0.75</v>
      </c>
      <c r="G244" s="17">
        <v>0</v>
      </c>
      <c r="H244" s="17">
        <f>'EWG-CCP-127 (1)'!M134</f>
        <v>22.002200220022004</v>
      </c>
      <c r="I244" s="17">
        <v>0</v>
      </c>
      <c r="J244" s="17">
        <v>0</v>
      </c>
      <c r="K244" s="17">
        <v>0</v>
      </c>
      <c r="L244" s="17">
        <v>0</v>
      </c>
      <c r="M244" s="17">
        <v>0</v>
      </c>
      <c r="N244" s="17">
        <v>0</v>
      </c>
      <c r="O244" s="17">
        <f>'EWG-CCP-127 (1)'!L134</f>
        <v>11.991199119911993</v>
      </c>
      <c r="P244" s="17">
        <v>0</v>
      </c>
      <c r="Q244" s="17">
        <f>'EWG-CCP-127 (1)'!K134</f>
        <v>66.006600660065999</v>
      </c>
      <c r="R244" s="17">
        <v>0</v>
      </c>
      <c r="S244" s="17">
        <v>0</v>
      </c>
      <c r="T244" s="17">
        <v>0</v>
      </c>
      <c r="U244" s="17">
        <v>0</v>
      </c>
      <c r="V244" s="17">
        <v>0</v>
      </c>
      <c r="W244" s="41">
        <v>0</v>
      </c>
      <c r="X244" s="41">
        <v>0</v>
      </c>
      <c r="Y244" s="17">
        <v>0</v>
      </c>
      <c r="Z244" s="17">
        <v>0</v>
      </c>
      <c r="AA244" s="17">
        <v>0</v>
      </c>
      <c r="AB244" s="17">
        <v>0</v>
      </c>
      <c r="AC244" s="17">
        <v>0</v>
      </c>
      <c r="AD244" s="17">
        <v>0</v>
      </c>
      <c r="AE244" s="17">
        <v>0</v>
      </c>
      <c r="AF244" s="41">
        <v>0</v>
      </c>
      <c r="AG244" s="88">
        <f>'EWG-CCP-127 (1)'!E134</f>
        <v>51</v>
      </c>
      <c r="AH244" s="91" t="s">
        <v>3</v>
      </c>
      <c r="AI244" s="87" t="s">
        <v>504</v>
      </c>
      <c r="AN244" s="17">
        <f t="shared" si="69"/>
        <v>100</v>
      </c>
      <c r="AO244" s="17">
        <f t="shared" si="70"/>
        <v>0.11991199119911994</v>
      </c>
      <c r="AP244" s="17">
        <f t="shared" si="71"/>
        <v>0</v>
      </c>
      <c r="AQ244" s="17">
        <f t="shared" si="71"/>
        <v>0.22002200220022006</v>
      </c>
      <c r="AR244" s="17">
        <f t="shared" si="72"/>
        <v>0.66006600660065995</v>
      </c>
      <c r="AS244" s="17">
        <f t="shared" si="73"/>
        <v>0.51</v>
      </c>
      <c r="AU244" s="17">
        <f t="shared" si="74"/>
        <v>2.9999999999999991</v>
      </c>
      <c r="AV244" s="17">
        <f t="shared" si="75"/>
        <v>0.54500000000000004</v>
      </c>
      <c r="AW244" s="17">
        <f t="shared" si="76"/>
        <v>0.6875</v>
      </c>
      <c r="AX244" s="17">
        <f t="shared" si="77"/>
        <v>1.2499999999999998</v>
      </c>
      <c r="AY244" s="17">
        <f t="shared" si="78"/>
        <v>0.54500000000000004</v>
      </c>
      <c r="AZ244" s="17">
        <f t="shared" si="79"/>
        <v>0.54500000000000004</v>
      </c>
      <c r="BA244" s="17">
        <f t="shared" si="80"/>
        <v>3.5000000000000031E-2</v>
      </c>
      <c r="BC244" s="17">
        <f t="shared" si="81"/>
        <v>2.9999999999999996</v>
      </c>
      <c r="BD244" s="17">
        <f t="shared" si="82"/>
        <v>0.54500000000000004</v>
      </c>
      <c r="BE244" s="17">
        <f t="shared" si="83"/>
        <v>0.64655326728513784</v>
      </c>
      <c r="BF244" s="17">
        <f t="shared" si="84"/>
        <v>1.6029015978819348</v>
      </c>
      <c r="BG244" s="17">
        <f t="shared" si="85"/>
        <v>0.54500000000000004</v>
      </c>
      <c r="BH244" s="17">
        <f t="shared" si="86"/>
        <v>0.54500000000000004</v>
      </c>
      <c r="BI244" s="17">
        <f t="shared" si="87"/>
        <v>1.2250000000000021E-3</v>
      </c>
      <c r="BJ244" s="17">
        <f t="shared" si="88"/>
        <v>1.0635187331821295E-2</v>
      </c>
    </row>
    <row r="245" spans="1:62" x14ac:dyDescent="0.25">
      <c r="A245" s="84">
        <v>612</v>
      </c>
      <c r="B245" s="84">
        <v>356</v>
      </c>
      <c r="C245" s="17" t="s">
        <v>449</v>
      </c>
      <c r="D245" s="86">
        <v>1</v>
      </c>
      <c r="E245" s="98">
        <f t="shared" si="67"/>
        <v>13.34</v>
      </c>
      <c r="F245" s="98">
        <f t="shared" si="68"/>
        <v>0.79070636601470046</v>
      </c>
      <c r="G245" s="17">
        <v>4.04</v>
      </c>
      <c r="H245" s="17">
        <v>16.8</v>
      </c>
      <c r="I245" s="17">
        <v>0</v>
      </c>
      <c r="J245" s="17">
        <v>0</v>
      </c>
      <c r="K245" s="17">
        <v>0</v>
      </c>
      <c r="L245" s="17">
        <v>0</v>
      </c>
      <c r="M245" s="17">
        <v>13.34</v>
      </c>
      <c r="N245" s="17">
        <v>0</v>
      </c>
      <c r="O245" s="17">
        <v>0</v>
      </c>
      <c r="P245" s="17">
        <v>0</v>
      </c>
      <c r="Q245" s="17">
        <v>63.47</v>
      </c>
      <c r="R245" s="17">
        <v>0</v>
      </c>
      <c r="S245" s="17">
        <v>0</v>
      </c>
      <c r="T245" s="17">
        <v>0</v>
      </c>
      <c r="U245" s="17">
        <v>2.35</v>
      </c>
      <c r="V245" s="17">
        <v>0</v>
      </c>
      <c r="W245" s="17">
        <v>0</v>
      </c>
      <c r="X245" s="17">
        <v>0</v>
      </c>
      <c r="Y245" s="17">
        <v>0</v>
      </c>
      <c r="Z245" s="17">
        <v>0</v>
      </c>
      <c r="AA245" s="17">
        <v>0</v>
      </c>
      <c r="AB245" s="17">
        <v>0</v>
      </c>
      <c r="AC245" s="17">
        <v>0</v>
      </c>
      <c r="AD245" s="17">
        <v>0</v>
      </c>
      <c r="AE245" s="17">
        <v>0</v>
      </c>
      <c r="AF245" s="17">
        <v>0</v>
      </c>
      <c r="AG245" s="88">
        <f>'EWG-CCP-127 (1)'!I275</f>
        <v>36.901186004118166</v>
      </c>
      <c r="AH245" s="17" t="s">
        <v>3</v>
      </c>
      <c r="AI245" s="87" t="s">
        <v>506</v>
      </c>
      <c r="AN245" s="17">
        <f t="shared" si="69"/>
        <v>100</v>
      </c>
      <c r="AO245" s="17">
        <f t="shared" si="70"/>
        <v>0.13339999999999999</v>
      </c>
      <c r="AP245" s="17">
        <f t="shared" si="71"/>
        <v>4.0399999999999998E-2</v>
      </c>
      <c r="AQ245" s="17">
        <f t="shared" si="71"/>
        <v>0.16800000000000001</v>
      </c>
      <c r="AR245" s="17">
        <f t="shared" si="72"/>
        <v>0.63470000000000004</v>
      </c>
      <c r="AS245" s="17">
        <f t="shared" si="73"/>
        <v>0.36901186004118164</v>
      </c>
      <c r="AU245" s="17">
        <f t="shared" si="74"/>
        <v>3.0455854126679465</v>
      </c>
      <c r="AV245" s="17">
        <f t="shared" si="75"/>
        <v>0.64011516314779271</v>
      </c>
      <c r="AW245" s="17">
        <f t="shared" si="76"/>
        <v>0.69034908829174668</v>
      </c>
      <c r="AX245" s="17">
        <f t="shared" si="77"/>
        <v>1.2613963531669867</v>
      </c>
      <c r="AY245" s="17">
        <f t="shared" si="78"/>
        <v>0.64011516314779271</v>
      </c>
      <c r="AZ245" s="17">
        <f t="shared" si="79"/>
        <v>0.64011516314779271</v>
      </c>
      <c r="BA245" s="17">
        <f t="shared" si="80"/>
        <v>0.27110330310661107</v>
      </c>
      <c r="BC245" s="17">
        <f t="shared" si="81"/>
        <v>1.5863534116470881</v>
      </c>
      <c r="BD245" s="17">
        <f t="shared" si="82"/>
        <v>0.3334166458385403</v>
      </c>
      <c r="BE245" s="17">
        <f t="shared" si="83"/>
        <v>0.61982193070315383</v>
      </c>
      <c r="BF245" s="17">
        <f t="shared" si="84"/>
        <v>0.89281382755498206</v>
      </c>
      <c r="BG245" s="17">
        <f t="shared" si="85"/>
        <v>0.3334166458385403</v>
      </c>
      <c r="BH245" s="17">
        <f t="shared" si="86"/>
        <v>0.3334166458385403</v>
      </c>
      <c r="BI245" s="17">
        <f t="shared" si="87"/>
        <v>1.2670192741319193E-3</v>
      </c>
      <c r="BJ245" s="17">
        <f t="shared" si="88"/>
        <v>1.433462540341067E-3</v>
      </c>
    </row>
    <row r="246" spans="1:62" x14ac:dyDescent="0.25">
      <c r="A246" s="84">
        <v>334</v>
      </c>
      <c r="B246" s="84">
        <v>221</v>
      </c>
      <c r="C246" s="58" t="s">
        <v>231</v>
      </c>
      <c r="D246" s="86">
        <v>1</v>
      </c>
      <c r="E246" s="98">
        <f t="shared" si="67"/>
        <v>25</v>
      </c>
      <c r="F246" s="98">
        <f t="shared" si="68"/>
        <v>0.90909090909090906</v>
      </c>
      <c r="G246" s="17">
        <f>'EWG-CCP-127 (1)'!O154</f>
        <v>20</v>
      </c>
      <c r="H246" s="17">
        <f>'EWG-CCP-127 (1)'!P154</f>
        <v>5</v>
      </c>
      <c r="I246" s="17">
        <v>0</v>
      </c>
      <c r="J246" s="17">
        <v>0</v>
      </c>
      <c r="K246" s="17">
        <v>0</v>
      </c>
      <c r="L246" s="17">
        <v>0</v>
      </c>
      <c r="M246" s="17">
        <v>0</v>
      </c>
      <c r="N246" s="17">
        <v>0</v>
      </c>
      <c r="O246" s="17">
        <f>'EWG-CCP-127 (1)'!N154</f>
        <v>25</v>
      </c>
      <c r="P246" s="17">
        <v>0</v>
      </c>
      <c r="Q246" s="17">
        <f>'EWG-CCP-127 (1)'!M154</f>
        <v>50</v>
      </c>
      <c r="R246" s="17">
        <v>0</v>
      </c>
      <c r="S246" s="17">
        <v>0</v>
      </c>
      <c r="T246" s="17">
        <v>0</v>
      </c>
      <c r="U246" s="17">
        <v>0</v>
      </c>
      <c r="V246" s="17">
        <v>0</v>
      </c>
      <c r="W246" s="41">
        <v>0</v>
      </c>
      <c r="X246" s="41">
        <v>0</v>
      </c>
      <c r="Y246" s="17">
        <v>0</v>
      </c>
      <c r="Z246" s="17">
        <v>0</v>
      </c>
      <c r="AA246" s="17">
        <v>0</v>
      </c>
      <c r="AB246" s="17">
        <v>0</v>
      </c>
      <c r="AC246" s="17">
        <v>0</v>
      </c>
      <c r="AD246" s="17">
        <v>0</v>
      </c>
      <c r="AE246" s="17">
        <v>0</v>
      </c>
      <c r="AF246" s="41">
        <v>0</v>
      </c>
      <c r="AG246" s="88">
        <f>'EWG-CCP-127 (1)'!E154</f>
        <v>33</v>
      </c>
      <c r="AH246" s="41" t="s">
        <v>3</v>
      </c>
      <c r="AI246" s="87" t="s">
        <v>528</v>
      </c>
      <c r="AN246" s="17">
        <f t="shared" si="69"/>
        <v>100</v>
      </c>
      <c r="AO246" s="17">
        <f t="shared" si="70"/>
        <v>0.25</v>
      </c>
      <c r="AP246" s="17">
        <f t="shared" si="71"/>
        <v>0.2</v>
      </c>
      <c r="AQ246" s="17">
        <f t="shared" si="71"/>
        <v>0.05</v>
      </c>
      <c r="AR246" s="17">
        <f t="shared" si="72"/>
        <v>0.5</v>
      </c>
      <c r="AS246" s="17">
        <f t="shared" si="73"/>
        <v>0.33</v>
      </c>
      <c r="AU246" s="17">
        <f t="shared" si="74"/>
        <v>2</v>
      </c>
      <c r="AV246" s="17">
        <f t="shared" si="75"/>
        <v>1</v>
      </c>
      <c r="AW246" s="17">
        <f t="shared" si="76"/>
        <v>0.625</v>
      </c>
      <c r="AX246" s="17">
        <f t="shared" si="77"/>
        <v>1</v>
      </c>
      <c r="AY246" s="17">
        <f t="shared" si="78"/>
        <v>0.625</v>
      </c>
      <c r="AZ246" s="17">
        <f t="shared" si="79"/>
        <v>0.625</v>
      </c>
      <c r="BA246" s="17">
        <f t="shared" si="80"/>
        <v>0.29499999999999998</v>
      </c>
      <c r="BC246" s="17">
        <f t="shared" si="81"/>
        <v>0.58823529411764708</v>
      </c>
      <c r="BD246" s="17">
        <f t="shared" si="82"/>
        <v>0.29411764705882354</v>
      </c>
      <c r="BE246" s="17">
        <f t="shared" si="83"/>
        <v>0.60094802574834993</v>
      </c>
      <c r="BF246" s="17">
        <f t="shared" si="84"/>
        <v>0.39144985551356332</v>
      </c>
      <c r="BG246" s="17">
        <f t="shared" si="85"/>
        <v>0.29411764705882354</v>
      </c>
      <c r="BH246" s="17">
        <f t="shared" si="86"/>
        <v>0.29411764705882354</v>
      </c>
      <c r="BI246" s="17">
        <f t="shared" si="87"/>
        <v>1.2875432525951561E-3</v>
      </c>
      <c r="BJ246" s="17">
        <f t="shared" si="88"/>
        <v>5.9094512690300287E-3</v>
      </c>
    </row>
    <row r="247" spans="1:62" x14ac:dyDescent="0.25">
      <c r="A247" s="84">
        <v>402</v>
      </c>
      <c r="B247" s="84">
        <v>267</v>
      </c>
      <c r="C247" s="17" t="s">
        <v>267</v>
      </c>
      <c r="D247" s="86">
        <v>1</v>
      </c>
      <c r="E247" s="98">
        <f t="shared" si="67"/>
        <v>18.399999999999999</v>
      </c>
      <c r="F247" s="98">
        <f t="shared" si="68"/>
        <v>0.69843342036553535</v>
      </c>
      <c r="G247" s="17">
        <v>5</v>
      </c>
      <c r="H247" s="17">
        <v>23.1</v>
      </c>
      <c r="I247" s="17">
        <v>8</v>
      </c>
      <c r="J247" s="17">
        <v>0</v>
      </c>
      <c r="K247" s="17">
        <v>0</v>
      </c>
      <c r="L247" s="17">
        <v>0</v>
      </c>
      <c r="M247" s="17">
        <v>0</v>
      </c>
      <c r="N247" s="17">
        <v>0</v>
      </c>
      <c r="O247" s="17">
        <v>10.4</v>
      </c>
      <c r="P247" s="17">
        <v>0</v>
      </c>
      <c r="Q247" s="17">
        <v>53.5</v>
      </c>
      <c r="R247" s="17">
        <v>0</v>
      </c>
      <c r="S247" s="17">
        <v>0</v>
      </c>
      <c r="T247" s="17">
        <v>0</v>
      </c>
      <c r="U247" s="17">
        <v>0</v>
      </c>
      <c r="V247" s="17">
        <v>0</v>
      </c>
      <c r="W247" s="41">
        <v>0</v>
      </c>
      <c r="X247" s="41">
        <v>0</v>
      </c>
      <c r="Y247" s="17">
        <v>0</v>
      </c>
      <c r="Z247" s="17">
        <v>0</v>
      </c>
      <c r="AA247" s="17">
        <v>0</v>
      </c>
      <c r="AB247" s="17">
        <v>0</v>
      </c>
      <c r="AC247" s="17">
        <v>0</v>
      </c>
      <c r="AD247" s="17">
        <v>0</v>
      </c>
      <c r="AE247" s="17">
        <v>0</v>
      </c>
      <c r="AF247" s="41">
        <v>0</v>
      </c>
      <c r="AG247" s="88">
        <v>37</v>
      </c>
      <c r="AH247" s="91" t="s">
        <v>3</v>
      </c>
      <c r="AI247" s="87" t="s">
        <v>504</v>
      </c>
      <c r="AN247" s="17">
        <f t="shared" si="69"/>
        <v>100</v>
      </c>
      <c r="AO247" s="17">
        <f t="shared" si="70"/>
        <v>0.10400000000000001</v>
      </c>
      <c r="AP247" s="17">
        <f t="shared" si="71"/>
        <v>0.05</v>
      </c>
      <c r="AQ247" s="17">
        <f t="shared" si="71"/>
        <v>0.23100000000000001</v>
      </c>
      <c r="AR247" s="17">
        <f t="shared" si="72"/>
        <v>0.53500000000000003</v>
      </c>
      <c r="AS247" s="17">
        <f t="shared" si="73"/>
        <v>0.37</v>
      </c>
      <c r="AU247" s="17">
        <f t="shared" si="74"/>
        <v>1.9039145907473309</v>
      </c>
      <c r="AV247" s="17">
        <f t="shared" si="75"/>
        <v>0.37010676156583627</v>
      </c>
      <c r="AW247" s="17">
        <f t="shared" si="76"/>
        <v>0.61899466192170816</v>
      </c>
      <c r="AX247" s="17">
        <f t="shared" si="77"/>
        <v>0.97597864768683273</v>
      </c>
      <c r="AY247" s="17">
        <f t="shared" si="78"/>
        <v>0.37010676156583627</v>
      </c>
      <c r="AZ247" s="17">
        <f t="shared" si="79"/>
        <v>0.37010676156583627</v>
      </c>
      <c r="BA247" s="17">
        <f t="shared" si="80"/>
        <v>1.0676156583627749E-4</v>
      </c>
      <c r="BC247" s="17">
        <f t="shared" si="81"/>
        <v>1.2412993039443154</v>
      </c>
      <c r="BD247" s="17">
        <f t="shared" si="82"/>
        <v>0.33410672853828305</v>
      </c>
      <c r="BE247" s="17">
        <f t="shared" si="83"/>
        <v>0.61329713336837877</v>
      </c>
      <c r="BF247" s="17">
        <f t="shared" si="84"/>
        <v>0.71948995438927243</v>
      </c>
      <c r="BG247" s="17">
        <f t="shared" si="85"/>
        <v>0.33410672853828305</v>
      </c>
      <c r="BH247" s="17">
        <f t="shared" si="86"/>
        <v>0.33410672853828305</v>
      </c>
      <c r="BI247" s="17">
        <f t="shared" si="87"/>
        <v>1.2883269362245042E-3</v>
      </c>
      <c r="BJ247" s="17">
        <f t="shared" si="88"/>
        <v>1.3596148385392011E-3</v>
      </c>
    </row>
    <row r="248" spans="1:62" x14ac:dyDescent="0.25">
      <c r="A248" s="84">
        <v>274</v>
      </c>
      <c r="B248" s="84">
        <v>164</v>
      </c>
      <c r="C248" s="17">
        <f>'EWG-CCP-127 (1)'!B89</f>
        <v>34</v>
      </c>
      <c r="D248" s="86">
        <v>1</v>
      </c>
      <c r="E248" s="98">
        <f t="shared" si="67"/>
        <v>27.27272727272727</v>
      </c>
      <c r="F248" s="98">
        <f t="shared" si="68"/>
        <v>0.75</v>
      </c>
      <c r="G248" s="17">
        <v>0</v>
      </c>
      <c r="H248" s="17">
        <f>'EWG-CCP-127 (1)'!M89</f>
        <v>18.181818181818183</v>
      </c>
      <c r="I248" s="17">
        <v>0</v>
      </c>
      <c r="J248" s="17">
        <v>0</v>
      </c>
      <c r="K248" s="17">
        <v>0</v>
      </c>
      <c r="L248" s="17">
        <v>0</v>
      </c>
      <c r="M248" s="17">
        <v>0</v>
      </c>
      <c r="N248" s="17">
        <v>0</v>
      </c>
      <c r="O248" s="17">
        <f>'EWG-CCP-127 (1)'!L89</f>
        <v>27.27272727272727</v>
      </c>
      <c r="P248" s="17">
        <v>0</v>
      </c>
      <c r="Q248" s="17">
        <f>'EWG-CCP-127 (1)'!K89</f>
        <v>54.54545454545454</v>
      </c>
      <c r="R248" s="17">
        <v>0</v>
      </c>
      <c r="S248" s="17">
        <v>0</v>
      </c>
      <c r="T248" s="17">
        <v>0</v>
      </c>
      <c r="U248" s="17">
        <v>0</v>
      </c>
      <c r="V248" s="17">
        <v>0</v>
      </c>
      <c r="W248" s="41">
        <v>0</v>
      </c>
      <c r="X248" s="41">
        <v>0</v>
      </c>
      <c r="Y248" s="17">
        <v>0</v>
      </c>
      <c r="Z248" s="17">
        <v>0</v>
      </c>
      <c r="AA248" s="17">
        <v>0</v>
      </c>
      <c r="AB248" s="17">
        <v>0</v>
      </c>
      <c r="AC248" s="17">
        <v>0</v>
      </c>
      <c r="AD248" s="17">
        <v>0</v>
      </c>
      <c r="AE248" s="17">
        <v>0</v>
      </c>
      <c r="AF248" s="41">
        <v>0</v>
      </c>
      <c r="AG248" s="88">
        <f>'EWG-CCP-127 (1)'!E89</f>
        <v>61</v>
      </c>
      <c r="AH248" s="41" t="s">
        <v>3</v>
      </c>
      <c r="AI248" s="87" t="s">
        <v>506</v>
      </c>
      <c r="AN248" s="17">
        <f t="shared" si="69"/>
        <v>100</v>
      </c>
      <c r="AO248" s="17">
        <f t="shared" si="70"/>
        <v>0.27272727272727271</v>
      </c>
      <c r="AP248" s="17">
        <f t="shared" si="71"/>
        <v>0</v>
      </c>
      <c r="AQ248" s="17">
        <f t="shared" si="71"/>
        <v>0.18181818181818182</v>
      </c>
      <c r="AR248" s="17">
        <f t="shared" si="72"/>
        <v>0.54545454545454541</v>
      </c>
      <c r="AS248" s="17">
        <f t="shared" si="73"/>
        <v>0.61</v>
      </c>
      <c r="AU248" s="17">
        <f t="shared" si="74"/>
        <v>2.9999999999999996</v>
      </c>
      <c r="AV248" s="17">
        <f t="shared" si="75"/>
        <v>1.4999999999999998</v>
      </c>
      <c r="AW248" s="17">
        <f t="shared" si="76"/>
        <v>0.6875</v>
      </c>
      <c r="AX248" s="17">
        <f t="shared" si="77"/>
        <v>1.25</v>
      </c>
      <c r="AY248" s="17">
        <f t="shared" si="78"/>
        <v>0.64166666666666672</v>
      </c>
      <c r="AZ248" s="17">
        <f t="shared" si="79"/>
        <v>0.64166666666666672</v>
      </c>
      <c r="BA248" s="17">
        <f t="shared" si="80"/>
        <v>3.1666666666666732E-2</v>
      </c>
      <c r="BC248" s="17">
        <f t="shared" si="81"/>
        <v>2.9999999999999996</v>
      </c>
      <c r="BD248" s="17">
        <f t="shared" si="82"/>
        <v>1.4999999999999998</v>
      </c>
      <c r="BE248" s="17">
        <f t="shared" si="83"/>
        <v>0.64655326728513784</v>
      </c>
      <c r="BF248" s="17">
        <f t="shared" si="84"/>
        <v>1.6029015978819348</v>
      </c>
      <c r="BG248" s="17">
        <f t="shared" si="85"/>
        <v>0.64655326728513784</v>
      </c>
      <c r="BH248" s="17">
        <f t="shared" si="86"/>
        <v>0.64655326728513784</v>
      </c>
      <c r="BI248" s="17">
        <f t="shared" si="87"/>
        <v>1.3361413492187296E-3</v>
      </c>
      <c r="BJ248" s="17">
        <f t="shared" si="88"/>
        <v>4.1260596255594209E-2</v>
      </c>
    </row>
    <row r="249" spans="1:62" x14ac:dyDescent="0.25">
      <c r="A249" s="84">
        <v>317</v>
      </c>
      <c r="B249" s="84">
        <v>204</v>
      </c>
      <c r="D249" s="86">
        <v>1</v>
      </c>
      <c r="E249" s="98">
        <f t="shared" si="67"/>
        <v>15.789473684210526</v>
      </c>
      <c r="F249" s="98">
        <f t="shared" si="68"/>
        <v>0.75</v>
      </c>
      <c r="G249" s="17">
        <v>0</v>
      </c>
      <c r="H249" s="17">
        <f>'EWG-CCP-127 (1)'!M135</f>
        <v>21.052631578947366</v>
      </c>
      <c r="I249" s="17">
        <v>0</v>
      </c>
      <c r="J249" s="17">
        <v>0</v>
      </c>
      <c r="K249" s="17">
        <v>0</v>
      </c>
      <c r="L249" s="17">
        <v>0</v>
      </c>
      <c r="M249" s="17">
        <v>0</v>
      </c>
      <c r="N249" s="17">
        <v>0</v>
      </c>
      <c r="O249" s="17">
        <f>'EWG-CCP-127 (1)'!L135</f>
        <v>15.789473684210526</v>
      </c>
      <c r="P249" s="17">
        <v>0</v>
      </c>
      <c r="Q249" s="17">
        <f>'EWG-CCP-127 (1)'!K135</f>
        <v>63.157894736842103</v>
      </c>
      <c r="R249" s="17">
        <v>0</v>
      </c>
      <c r="S249" s="17">
        <v>0</v>
      </c>
      <c r="T249" s="17">
        <v>0</v>
      </c>
      <c r="U249" s="17">
        <v>0</v>
      </c>
      <c r="V249" s="17">
        <v>0</v>
      </c>
      <c r="W249" s="41">
        <v>0</v>
      </c>
      <c r="X249" s="41">
        <v>0</v>
      </c>
      <c r="Y249" s="17">
        <v>0</v>
      </c>
      <c r="Z249" s="17">
        <v>0</v>
      </c>
      <c r="AA249" s="17">
        <v>0</v>
      </c>
      <c r="AB249" s="17">
        <v>0</v>
      </c>
      <c r="AC249" s="17">
        <v>0</v>
      </c>
      <c r="AD249" s="17">
        <v>0</v>
      </c>
      <c r="AE249" s="17">
        <v>0</v>
      </c>
      <c r="AF249" s="41">
        <v>0</v>
      </c>
      <c r="AG249" s="88">
        <f>'EWG-CCP-127 (1)'!E135</f>
        <v>61</v>
      </c>
      <c r="AH249" s="91" t="s">
        <v>3</v>
      </c>
      <c r="AI249" s="87" t="s">
        <v>504</v>
      </c>
      <c r="AN249" s="17">
        <f t="shared" si="69"/>
        <v>100</v>
      </c>
      <c r="AO249" s="17">
        <f t="shared" si="70"/>
        <v>0.15789473684210525</v>
      </c>
      <c r="AP249" s="17">
        <f t="shared" si="71"/>
        <v>0</v>
      </c>
      <c r="AQ249" s="17">
        <f t="shared" si="71"/>
        <v>0.21052631578947367</v>
      </c>
      <c r="AR249" s="17">
        <f t="shared" si="72"/>
        <v>0.63157894736842102</v>
      </c>
      <c r="AS249" s="17">
        <f t="shared" si="73"/>
        <v>0.61</v>
      </c>
      <c r="AU249" s="17">
        <f t="shared" si="74"/>
        <v>3</v>
      </c>
      <c r="AV249" s="17">
        <f t="shared" si="75"/>
        <v>0.75</v>
      </c>
      <c r="AW249" s="17">
        <f t="shared" si="76"/>
        <v>0.6875</v>
      </c>
      <c r="AX249" s="17">
        <f t="shared" si="77"/>
        <v>1.25</v>
      </c>
      <c r="AY249" s="17">
        <f t="shared" si="78"/>
        <v>0.6875</v>
      </c>
      <c r="AZ249" s="17">
        <f t="shared" si="79"/>
        <v>0.6875</v>
      </c>
      <c r="BA249" s="17">
        <f t="shared" si="80"/>
        <v>7.7500000000000013E-2</v>
      </c>
      <c r="BC249" s="17">
        <f t="shared" si="81"/>
        <v>3</v>
      </c>
      <c r="BD249" s="17">
        <f t="shared" si="82"/>
        <v>0.75</v>
      </c>
      <c r="BE249" s="17">
        <f t="shared" si="83"/>
        <v>0.64655326728513784</v>
      </c>
      <c r="BF249" s="17">
        <f t="shared" si="84"/>
        <v>1.602901597881935</v>
      </c>
      <c r="BG249" s="17">
        <f t="shared" si="85"/>
        <v>0.64655326728513784</v>
      </c>
      <c r="BH249" s="17">
        <f t="shared" si="86"/>
        <v>0.64655326728513784</v>
      </c>
      <c r="BI249" s="17">
        <f t="shared" si="87"/>
        <v>1.3361413492187296E-3</v>
      </c>
      <c r="BJ249" s="17">
        <f t="shared" si="88"/>
        <v>4.1260596255594209E-2</v>
      </c>
    </row>
    <row r="250" spans="1:62" x14ac:dyDescent="0.25">
      <c r="A250" s="84">
        <v>259</v>
      </c>
      <c r="B250" s="84">
        <v>368</v>
      </c>
      <c r="C250" s="17">
        <f>'EWG-CCP-127 (1)'!B74</f>
        <v>19</v>
      </c>
      <c r="D250" s="86">
        <v>1</v>
      </c>
      <c r="E250" s="98">
        <f t="shared" si="67"/>
        <v>39.393939393939398</v>
      </c>
      <c r="F250" s="98">
        <f t="shared" si="68"/>
        <v>0.5</v>
      </c>
      <c r="G250" s="17">
        <v>0</v>
      </c>
      <c r="H250" s="17">
        <f>'EWG-CCP-127 (1)'!M74</f>
        <v>30.303030303030305</v>
      </c>
      <c r="I250" s="17">
        <v>0</v>
      </c>
      <c r="J250" s="17">
        <v>0</v>
      </c>
      <c r="K250" s="17">
        <v>0</v>
      </c>
      <c r="L250" s="17">
        <v>0</v>
      </c>
      <c r="M250" s="17">
        <v>0</v>
      </c>
      <c r="N250" s="17">
        <v>0</v>
      </c>
      <c r="O250" s="17">
        <f>'EWG-CCP-127 (1)'!L74</f>
        <v>39.393939393939398</v>
      </c>
      <c r="P250" s="17">
        <v>0</v>
      </c>
      <c r="Q250" s="17">
        <f>'EWG-CCP-127 (1)'!K74</f>
        <v>30.303030303030305</v>
      </c>
      <c r="R250" s="17">
        <v>0</v>
      </c>
      <c r="S250" s="17">
        <v>0</v>
      </c>
      <c r="T250" s="17">
        <v>0</v>
      </c>
      <c r="U250" s="17">
        <v>0</v>
      </c>
      <c r="V250" s="17">
        <v>0</v>
      </c>
      <c r="W250" s="41">
        <v>0</v>
      </c>
      <c r="X250" s="41">
        <v>0</v>
      </c>
      <c r="Y250" s="17">
        <v>0</v>
      </c>
      <c r="Z250" s="17">
        <v>0</v>
      </c>
      <c r="AA250" s="17">
        <v>0</v>
      </c>
      <c r="AB250" s="17">
        <v>0</v>
      </c>
      <c r="AC250" s="17">
        <v>0</v>
      </c>
      <c r="AD250" s="17">
        <v>0</v>
      </c>
      <c r="AE250" s="17">
        <v>0</v>
      </c>
      <c r="AF250" s="41">
        <v>0</v>
      </c>
      <c r="AG250" s="88">
        <f>'EWG-CCP-127 (1)'!E74</f>
        <v>47</v>
      </c>
      <c r="AH250" s="41" t="s">
        <v>3</v>
      </c>
      <c r="AI250" s="87" t="s">
        <v>506</v>
      </c>
      <c r="AN250" s="17">
        <f t="shared" si="69"/>
        <v>100</v>
      </c>
      <c r="AO250" s="17">
        <f t="shared" si="70"/>
        <v>0.39393939393939398</v>
      </c>
      <c r="AP250" s="17">
        <f t="shared" si="71"/>
        <v>0</v>
      </c>
      <c r="AQ250" s="17">
        <f t="shared" si="71"/>
        <v>0.30303030303030304</v>
      </c>
      <c r="AR250" s="17">
        <f t="shared" si="72"/>
        <v>0.30303030303030304</v>
      </c>
      <c r="AS250" s="17">
        <f t="shared" si="73"/>
        <v>0.47</v>
      </c>
      <c r="AU250" s="17">
        <f t="shared" si="74"/>
        <v>1</v>
      </c>
      <c r="AV250" s="17">
        <f t="shared" si="75"/>
        <v>1.3</v>
      </c>
      <c r="AW250" s="17">
        <f t="shared" si="76"/>
        <v>0.5625</v>
      </c>
      <c r="AX250" s="17">
        <f t="shared" si="77"/>
        <v>0.75</v>
      </c>
      <c r="AY250" s="17">
        <f t="shared" si="78"/>
        <v>0.42499999999999999</v>
      </c>
      <c r="AZ250" s="17">
        <f t="shared" si="79"/>
        <v>0.42499999999999999</v>
      </c>
      <c r="BA250" s="17">
        <f t="shared" si="80"/>
        <v>4.4999999999999984E-2</v>
      </c>
      <c r="BC250" s="17">
        <f t="shared" si="81"/>
        <v>1</v>
      </c>
      <c r="BD250" s="17">
        <f t="shared" si="82"/>
        <v>1.3</v>
      </c>
      <c r="BE250" s="17">
        <f t="shared" si="83"/>
        <v>0.60873428649853323</v>
      </c>
      <c r="BF250" s="17">
        <f t="shared" si="84"/>
        <v>0.59828307982035844</v>
      </c>
      <c r="BG250" s="17">
        <f t="shared" si="85"/>
        <v>0.43330505645362283</v>
      </c>
      <c r="BH250" s="17">
        <f t="shared" si="86"/>
        <v>0.43330505645362283</v>
      </c>
      <c r="BI250" s="17">
        <f t="shared" si="87"/>
        <v>1.3465188818718057E-3</v>
      </c>
      <c r="BJ250" s="17">
        <f t="shared" si="88"/>
        <v>3.9850237623121213E-3</v>
      </c>
    </row>
    <row r="251" spans="1:62" x14ac:dyDescent="0.25">
      <c r="A251" s="84">
        <v>284</v>
      </c>
      <c r="B251" s="84">
        <v>174</v>
      </c>
      <c r="D251" s="86">
        <v>1</v>
      </c>
      <c r="E251" s="98">
        <f t="shared" si="67"/>
        <v>30.069930069930074</v>
      </c>
      <c r="F251" s="98">
        <f t="shared" si="68"/>
        <v>0.5</v>
      </c>
      <c r="G251" s="17">
        <v>0</v>
      </c>
      <c r="H251" s="17">
        <f>'EWG-CCP-127 (1)'!M102</f>
        <v>34.965034965034967</v>
      </c>
      <c r="I251" s="17">
        <v>0</v>
      </c>
      <c r="J251" s="17">
        <v>0</v>
      </c>
      <c r="K251" s="17">
        <v>0</v>
      </c>
      <c r="L251" s="17">
        <v>0</v>
      </c>
      <c r="M251" s="17">
        <v>0</v>
      </c>
      <c r="N251" s="17">
        <v>0</v>
      </c>
      <c r="O251" s="17">
        <f>'EWG-CCP-127 (1)'!L102</f>
        <v>30.069930069930074</v>
      </c>
      <c r="P251" s="17">
        <v>0</v>
      </c>
      <c r="Q251" s="17">
        <f>'EWG-CCP-127 (1)'!K102</f>
        <v>34.965034965034967</v>
      </c>
      <c r="R251" s="17">
        <v>0</v>
      </c>
      <c r="S251" s="17">
        <v>0</v>
      </c>
      <c r="T251" s="17">
        <v>0</v>
      </c>
      <c r="U251" s="17">
        <v>0</v>
      </c>
      <c r="V251" s="17">
        <v>0</v>
      </c>
      <c r="W251" s="41">
        <v>0</v>
      </c>
      <c r="X251" s="41">
        <v>0</v>
      </c>
      <c r="Y251" s="17">
        <v>0</v>
      </c>
      <c r="Z251" s="17">
        <v>0</v>
      </c>
      <c r="AA251" s="17">
        <v>0</v>
      </c>
      <c r="AB251" s="17">
        <v>0</v>
      </c>
      <c r="AC251" s="17">
        <v>0</v>
      </c>
      <c r="AD251" s="17">
        <v>0</v>
      </c>
      <c r="AE251" s="17">
        <v>0</v>
      </c>
      <c r="AF251" s="41">
        <v>0</v>
      </c>
      <c r="AG251" s="88">
        <f>'EWG-CCP-127 (1)'!E102</f>
        <v>57.999999999999993</v>
      </c>
      <c r="AH251" s="91" t="s">
        <v>3</v>
      </c>
      <c r="AI251" s="87" t="s">
        <v>504</v>
      </c>
      <c r="AN251" s="17">
        <f t="shared" si="69"/>
        <v>100</v>
      </c>
      <c r="AO251" s="17">
        <f t="shared" si="70"/>
        <v>0.30069930069930073</v>
      </c>
      <c r="AP251" s="17">
        <f t="shared" si="71"/>
        <v>0</v>
      </c>
      <c r="AQ251" s="17">
        <f t="shared" si="71"/>
        <v>0.34965034965034969</v>
      </c>
      <c r="AR251" s="17">
        <f t="shared" si="72"/>
        <v>0.34965034965034969</v>
      </c>
      <c r="AS251" s="17">
        <f t="shared" si="73"/>
        <v>0.57999999999999996</v>
      </c>
      <c r="AU251" s="17">
        <f t="shared" si="74"/>
        <v>1</v>
      </c>
      <c r="AV251" s="17">
        <f t="shared" si="75"/>
        <v>0.86</v>
      </c>
      <c r="AW251" s="17">
        <f t="shared" si="76"/>
        <v>0.5625</v>
      </c>
      <c r="AX251" s="17">
        <f t="shared" si="77"/>
        <v>0.75</v>
      </c>
      <c r="AY251" s="17">
        <f t="shared" si="78"/>
        <v>0.53500000000000003</v>
      </c>
      <c r="AZ251" s="17">
        <f t="shared" si="79"/>
        <v>0.53500000000000003</v>
      </c>
      <c r="BA251" s="17">
        <f t="shared" si="80"/>
        <v>4.4999999999999929E-2</v>
      </c>
      <c r="BC251" s="17">
        <f t="shared" si="81"/>
        <v>1</v>
      </c>
      <c r="BD251" s="17">
        <f t="shared" si="82"/>
        <v>0.8600000000000001</v>
      </c>
      <c r="BE251" s="17">
        <f t="shared" si="83"/>
        <v>0.60873428649853323</v>
      </c>
      <c r="BF251" s="17">
        <f t="shared" si="84"/>
        <v>0.59828307982035844</v>
      </c>
      <c r="BG251" s="17">
        <f t="shared" si="85"/>
        <v>0.54330505645362281</v>
      </c>
      <c r="BH251" s="17">
        <f t="shared" si="86"/>
        <v>0.54330505645362281</v>
      </c>
      <c r="BI251" s="17">
        <f t="shared" si="87"/>
        <v>1.3465188818718057E-3</v>
      </c>
      <c r="BJ251" s="17">
        <f t="shared" si="88"/>
        <v>2.9972973578462327E-2</v>
      </c>
    </row>
    <row r="252" spans="1:62" x14ac:dyDescent="0.25">
      <c r="A252" s="84">
        <v>58</v>
      </c>
      <c r="B252" s="84">
        <v>399</v>
      </c>
      <c r="C252" s="17" t="s">
        <v>70</v>
      </c>
      <c r="D252" s="86">
        <v>1</v>
      </c>
      <c r="E252" s="98">
        <f t="shared" si="67"/>
        <v>15.28</v>
      </c>
      <c r="F252" s="98">
        <f t="shared" si="68"/>
        <v>0.7238246322468993</v>
      </c>
      <c r="G252" s="17">
        <v>14.96</v>
      </c>
      <c r="H252" s="17">
        <v>19.149999999999999</v>
      </c>
      <c r="I252" s="17">
        <v>15.28</v>
      </c>
      <c r="J252" s="17">
        <v>0</v>
      </c>
      <c r="K252" s="41">
        <v>0</v>
      </c>
      <c r="L252" s="41">
        <v>0</v>
      </c>
      <c r="M252" s="41">
        <v>0</v>
      </c>
      <c r="N252" s="41">
        <v>0</v>
      </c>
      <c r="O252" s="17">
        <v>0</v>
      </c>
      <c r="P252" s="17">
        <v>0</v>
      </c>
      <c r="Q252" s="17">
        <v>50.19</v>
      </c>
      <c r="R252" s="17">
        <v>0</v>
      </c>
      <c r="S252" s="17">
        <v>0</v>
      </c>
      <c r="T252" s="17">
        <v>0</v>
      </c>
      <c r="U252" s="17">
        <v>0</v>
      </c>
      <c r="V252" s="41">
        <v>0</v>
      </c>
      <c r="W252" s="41">
        <v>0</v>
      </c>
      <c r="X252" s="41">
        <v>0</v>
      </c>
      <c r="Y252" s="41">
        <v>0</v>
      </c>
      <c r="Z252" s="17">
        <v>0</v>
      </c>
      <c r="AA252" s="17">
        <v>0</v>
      </c>
      <c r="AB252" s="41">
        <v>0</v>
      </c>
      <c r="AC252" s="17">
        <v>0</v>
      </c>
      <c r="AD252" s="17">
        <v>0</v>
      </c>
      <c r="AE252" s="41">
        <v>0</v>
      </c>
      <c r="AF252" s="41">
        <v>0</v>
      </c>
      <c r="AG252" s="88">
        <v>6</v>
      </c>
      <c r="AH252" s="93" t="s">
        <v>3</v>
      </c>
      <c r="AI252" s="87" t="s">
        <v>556</v>
      </c>
      <c r="AN252" s="17">
        <f t="shared" si="69"/>
        <v>99.58</v>
      </c>
      <c r="AO252" s="17">
        <f t="shared" si="70"/>
        <v>0</v>
      </c>
      <c r="AP252" s="17">
        <f t="shared" si="71"/>
        <v>0.14960000000000001</v>
      </c>
      <c r="AQ252" s="17">
        <f t="shared" si="71"/>
        <v>0.19149999999999998</v>
      </c>
      <c r="AR252" s="17">
        <f t="shared" si="72"/>
        <v>0.50190000000000001</v>
      </c>
      <c r="AS252" s="17">
        <f t="shared" si="73"/>
        <v>0.06</v>
      </c>
      <c r="AU252" s="17">
        <f t="shared" si="74"/>
        <v>1.47141600703606</v>
      </c>
      <c r="AV252" s="17">
        <f t="shared" si="75"/>
        <v>0</v>
      </c>
      <c r="AW252" s="17">
        <f t="shared" si="76"/>
        <v>0.59196350043975376</v>
      </c>
      <c r="AX252" s="17">
        <f t="shared" si="77"/>
        <v>0.86785400175901506</v>
      </c>
      <c r="AY252" s="17">
        <f t="shared" si="78"/>
        <v>0</v>
      </c>
      <c r="AZ252" s="17">
        <f t="shared" si="79"/>
        <v>0</v>
      </c>
      <c r="BA252" s="17">
        <f t="shared" si="80"/>
        <v>0.06</v>
      </c>
      <c r="BC252" s="17">
        <f t="shared" si="81"/>
        <v>0.6353968856817318</v>
      </c>
      <c r="BD252" s="17">
        <f t="shared" si="82"/>
        <v>9.6721103937207231E-2</v>
      </c>
      <c r="BE252" s="17">
        <f t="shared" si="83"/>
        <v>0.60183982741096387</v>
      </c>
      <c r="BF252" s="17">
        <f t="shared" si="84"/>
        <v>0.41513955962683141</v>
      </c>
      <c r="BG252" s="17">
        <f t="shared" si="85"/>
        <v>9.6721103937207231E-2</v>
      </c>
      <c r="BH252" s="17">
        <f t="shared" si="86"/>
        <v>9.6721103937207231E-2</v>
      </c>
      <c r="BI252" s="17">
        <f t="shared" si="87"/>
        <v>1.3484394743671765E-3</v>
      </c>
      <c r="BJ252" s="17">
        <f t="shared" si="88"/>
        <v>0.12032084717484313</v>
      </c>
    </row>
    <row r="253" spans="1:62" x14ac:dyDescent="0.25">
      <c r="A253" s="84">
        <v>85</v>
      </c>
      <c r="B253" s="84">
        <v>431</v>
      </c>
      <c r="C253" s="17" t="s">
        <v>105</v>
      </c>
      <c r="D253" s="86">
        <v>1</v>
      </c>
      <c r="E253" s="98">
        <f t="shared" si="67"/>
        <v>30.11</v>
      </c>
      <c r="F253" s="98">
        <f t="shared" si="68"/>
        <v>0</v>
      </c>
      <c r="G253" s="17">
        <v>20.190000000000001</v>
      </c>
      <c r="H253" s="17">
        <v>49.7</v>
      </c>
      <c r="I253" s="17">
        <v>0</v>
      </c>
      <c r="J253" s="17">
        <v>0</v>
      </c>
      <c r="K253" s="41">
        <v>0</v>
      </c>
      <c r="L253" s="17">
        <v>0</v>
      </c>
      <c r="M253" s="17">
        <v>0</v>
      </c>
      <c r="N253" s="17">
        <v>0</v>
      </c>
      <c r="O253" s="17">
        <v>30.11</v>
      </c>
      <c r="P253" s="17">
        <v>0</v>
      </c>
      <c r="Q253" s="17">
        <v>0</v>
      </c>
      <c r="R253" s="17">
        <v>0</v>
      </c>
      <c r="S253" s="17">
        <v>0</v>
      </c>
      <c r="T253" s="17">
        <v>0</v>
      </c>
      <c r="U253" s="17">
        <v>0</v>
      </c>
      <c r="V253" s="41">
        <v>0</v>
      </c>
      <c r="W253" s="41">
        <v>0</v>
      </c>
      <c r="X253" s="41">
        <v>0</v>
      </c>
      <c r="Y253" s="17">
        <v>0</v>
      </c>
      <c r="Z253" s="17">
        <v>0</v>
      </c>
      <c r="AA253" s="17">
        <v>0</v>
      </c>
      <c r="AB253" s="41">
        <v>0</v>
      </c>
      <c r="AC253" s="17">
        <v>0</v>
      </c>
      <c r="AD253" s="17">
        <v>0</v>
      </c>
      <c r="AE253" s="41">
        <v>0</v>
      </c>
      <c r="AF253" s="41">
        <v>0</v>
      </c>
      <c r="AG253" s="88">
        <v>19.399999999999999</v>
      </c>
      <c r="AH253" s="41" t="s">
        <v>3</v>
      </c>
      <c r="AI253" s="87" t="s">
        <v>506</v>
      </c>
      <c r="AN253" s="17">
        <f t="shared" si="69"/>
        <v>100</v>
      </c>
      <c r="AO253" s="17">
        <f t="shared" si="70"/>
        <v>0.30109999999999998</v>
      </c>
      <c r="AP253" s="17">
        <f t="shared" si="71"/>
        <v>0.20190000000000002</v>
      </c>
      <c r="AQ253" s="17">
        <f t="shared" si="71"/>
        <v>0.49700000000000005</v>
      </c>
      <c r="AR253" s="17">
        <f t="shared" si="72"/>
        <v>0</v>
      </c>
      <c r="AS253" s="17">
        <f t="shared" si="73"/>
        <v>0.19399999999999998</v>
      </c>
      <c r="AU253" s="17">
        <f t="shared" si="74"/>
        <v>0</v>
      </c>
      <c r="AV253" s="17">
        <f t="shared" si="75"/>
        <v>0.43081985977965365</v>
      </c>
      <c r="AW253" s="17">
        <f t="shared" si="76"/>
        <v>0.5</v>
      </c>
      <c r="AX253" s="17">
        <f t="shared" si="77"/>
        <v>0.5</v>
      </c>
      <c r="AY253" s="17">
        <f t="shared" si="78"/>
        <v>0.43081985977965365</v>
      </c>
      <c r="AZ253" s="17">
        <f t="shared" si="79"/>
        <v>0.43081985977965365</v>
      </c>
      <c r="BA253" s="17">
        <f t="shared" si="80"/>
        <v>0.23681985977965367</v>
      </c>
      <c r="BC253" s="17">
        <f t="shared" si="81"/>
        <v>0</v>
      </c>
      <c r="BD253" s="17">
        <f t="shared" si="82"/>
        <v>0.23079871224896517</v>
      </c>
      <c r="BE253" s="17">
        <f t="shared" si="83"/>
        <v>0.58982479610523098</v>
      </c>
      <c r="BF253" s="17">
        <f t="shared" si="84"/>
        <v>9.5973820789570216E-2</v>
      </c>
      <c r="BG253" s="17">
        <f t="shared" si="85"/>
        <v>0.23079871224896517</v>
      </c>
      <c r="BH253" s="17">
        <f t="shared" si="86"/>
        <v>0.23079871224896517</v>
      </c>
      <c r="BI253" s="17">
        <f t="shared" si="87"/>
        <v>1.3541452231821409E-3</v>
      </c>
      <c r="BJ253" s="17">
        <f t="shared" si="88"/>
        <v>4.5314895132698867E-2</v>
      </c>
    </row>
    <row r="254" spans="1:62" x14ac:dyDescent="0.25">
      <c r="A254" s="84">
        <v>97</v>
      </c>
      <c r="B254" s="84">
        <v>62</v>
      </c>
      <c r="C254" s="17" t="s">
        <v>118</v>
      </c>
      <c r="D254" s="86">
        <v>1</v>
      </c>
      <c r="E254" s="98">
        <f t="shared" si="67"/>
        <v>20</v>
      </c>
      <c r="F254" s="98">
        <f t="shared" si="68"/>
        <v>0.70833333333333337</v>
      </c>
      <c r="G254" s="17">
        <v>8</v>
      </c>
      <c r="H254" s="17">
        <v>21</v>
      </c>
      <c r="I254" s="17">
        <v>10</v>
      </c>
      <c r="J254" s="17">
        <v>0</v>
      </c>
      <c r="K254" s="41">
        <v>0</v>
      </c>
      <c r="L254" s="17">
        <v>0</v>
      </c>
      <c r="M254" s="17">
        <v>0</v>
      </c>
      <c r="N254" s="17">
        <v>0</v>
      </c>
      <c r="O254" s="17">
        <v>10</v>
      </c>
      <c r="P254" s="17">
        <v>0</v>
      </c>
      <c r="Q254" s="17">
        <v>51</v>
      </c>
      <c r="R254" s="17">
        <v>0</v>
      </c>
      <c r="S254" s="17">
        <v>0</v>
      </c>
      <c r="T254" s="17">
        <v>0</v>
      </c>
      <c r="U254" s="17">
        <v>0</v>
      </c>
      <c r="V254" s="41">
        <v>0</v>
      </c>
      <c r="W254" s="41">
        <v>0</v>
      </c>
      <c r="X254" s="41">
        <v>0</v>
      </c>
      <c r="Y254" s="17">
        <v>0</v>
      </c>
      <c r="Z254" s="17">
        <v>0</v>
      </c>
      <c r="AA254" s="17">
        <v>0</v>
      </c>
      <c r="AB254" s="41">
        <v>0</v>
      </c>
      <c r="AC254" s="17">
        <v>0</v>
      </c>
      <c r="AD254" s="17">
        <v>0</v>
      </c>
      <c r="AE254" s="41">
        <v>0</v>
      </c>
      <c r="AF254" s="41">
        <v>0</v>
      </c>
      <c r="AG254" s="88">
        <v>32</v>
      </c>
      <c r="AH254" s="91" t="s">
        <v>3</v>
      </c>
      <c r="AI254" s="87" t="s">
        <v>504</v>
      </c>
      <c r="AN254" s="17">
        <f t="shared" si="69"/>
        <v>100</v>
      </c>
      <c r="AO254" s="17">
        <f t="shared" si="70"/>
        <v>0.1</v>
      </c>
      <c r="AP254" s="17">
        <f t="shared" si="71"/>
        <v>0.08</v>
      </c>
      <c r="AQ254" s="17">
        <f t="shared" si="71"/>
        <v>0.21</v>
      </c>
      <c r="AR254" s="17">
        <f t="shared" si="72"/>
        <v>0.51</v>
      </c>
      <c r="AS254" s="17">
        <f t="shared" si="73"/>
        <v>0.32</v>
      </c>
      <c r="AU254" s="17">
        <f t="shared" si="74"/>
        <v>1.7586206896551726</v>
      </c>
      <c r="AV254" s="17">
        <f t="shared" si="75"/>
        <v>0.34482758620689657</v>
      </c>
      <c r="AW254" s="17">
        <f t="shared" si="76"/>
        <v>0.60991379310344829</v>
      </c>
      <c r="AX254" s="17">
        <f t="shared" si="77"/>
        <v>0.93965517241379315</v>
      </c>
      <c r="AY254" s="17">
        <f t="shared" si="78"/>
        <v>0.34482758620689657</v>
      </c>
      <c r="AZ254" s="17">
        <f t="shared" si="79"/>
        <v>0.34482758620689657</v>
      </c>
      <c r="BA254" s="17">
        <f t="shared" si="80"/>
        <v>2.4827586206896568E-2</v>
      </c>
      <c r="BC254" s="17">
        <f t="shared" si="81"/>
        <v>0.96226415094339623</v>
      </c>
      <c r="BD254" s="17">
        <f t="shared" si="82"/>
        <v>0.28301886792452829</v>
      </c>
      <c r="BE254" s="17">
        <f t="shared" si="83"/>
        <v>0.60802072082331426</v>
      </c>
      <c r="BF254" s="17">
        <f t="shared" si="84"/>
        <v>0.57932801344183815</v>
      </c>
      <c r="BG254" s="17">
        <f t="shared" si="85"/>
        <v>0.28301886792452829</v>
      </c>
      <c r="BH254" s="17">
        <f t="shared" si="86"/>
        <v>0.28301886792452829</v>
      </c>
      <c r="BI254" s="17">
        <f t="shared" si="87"/>
        <v>1.3676041295834827E-3</v>
      </c>
      <c r="BJ254" s="17">
        <f t="shared" si="88"/>
        <v>7.5469103766527381E-3</v>
      </c>
    </row>
    <row r="255" spans="1:62" x14ac:dyDescent="0.25">
      <c r="A255" s="84">
        <v>323</v>
      </c>
      <c r="B255" s="84">
        <v>210</v>
      </c>
      <c r="D255" s="86">
        <v>1</v>
      </c>
      <c r="E255" s="98">
        <f t="shared" si="67"/>
        <v>6.2441402587661727</v>
      </c>
      <c r="F255" s="98">
        <f t="shared" si="68"/>
        <v>0.8</v>
      </c>
      <c r="G255" s="17">
        <v>0</v>
      </c>
      <c r="H255" s="17">
        <f>'EWG-CCP-127 (1)'!M141</f>
        <v>18.751171948246764</v>
      </c>
      <c r="I255" s="17">
        <v>0</v>
      </c>
      <c r="J255" s="17">
        <v>0</v>
      </c>
      <c r="K255" s="17">
        <v>0</v>
      </c>
      <c r="L255" s="17">
        <v>0</v>
      </c>
      <c r="M255" s="17">
        <v>0</v>
      </c>
      <c r="N255" s="17">
        <v>0</v>
      </c>
      <c r="O255" s="17">
        <f>'EWG-CCP-127 (1)'!L141</f>
        <v>6.2441402587661727</v>
      </c>
      <c r="P255" s="17">
        <v>0</v>
      </c>
      <c r="Q255" s="17">
        <f>'EWG-CCP-127 (1)'!K141</f>
        <v>75.004687792987056</v>
      </c>
      <c r="R255" s="17">
        <v>0</v>
      </c>
      <c r="S255" s="17">
        <v>0</v>
      </c>
      <c r="T255" s="17">
        <v>0</v>
      </c>
      <c r="U255" s="17">
        <v>0</v>
      </c>
      <c r="V255" s="17">
        <v>0</v>
      </c>
      <c r="W255" s="41">
        <v>0</v>
      </c>
      <c r="X255" s="41">
        <v>0</v>
      </c>
      <c r="Y255" s="17">
        <v>0</v>
      </c>
      <c r="Z255" s="17">
        <v>0</v>
      </c>
      <c r="AA255" s="17">
        <v>0</v>
      </c>
      <c r="AB255" s="17">
        <v>0</v>
      </c>
      <c r="AC255" s="17">
        <v>0</v>
      </c>
      <c r="AD255" s="17">
        <v>0</v>
      </c>
      <c r="AE255" s="17">
        <v>0</v>
      </c>
      <c r="AF255" s="41">
        <v>0</v>
      </c>
      <c r="AG255" s="88">
        <f>'EWG-CCP-127 (1)'!E141</f>
        <v>37</v>
      </c>
      <c r="AH255" s="91" t="s">
        <v>3</v>
      </c>
      <c r="AI255" s="87" t="s">
        <v>504</v>
      </c>
      <c r="AN255" s="17">
        <f t="shared" si="69"/>
        <v>100</v>
      </c>
      <c r="AO255" s="17">
        <f t="shared" si="70"/>
        <v>6.2441402587661725E-2</v>
      </c>
      <c r="AP255" s="17">
        <f t="shared" si="71"/>
        <v>0</v>
      </c>
      <c r="AQ255" s="17">
        <f t="shared" si="71"/>
        <v>0.18751171948246764</v>
      </c>
      <c r="AR255" s="17">
        <f t="shared" si="72"/>
        <v>0.75004687792987057</v>
      </c>
      <c r="AS255" s="17">
        <f t="shared" si="73"/>
        <v>0.37</v>
      </c>
      <c r="AU255" s="17">
        <f t="shared" si="74"/>
        <v>4</v>
      </c>
      <c r="AV255" s="17">
        <f t="shared" si="75"/>
        <v>0.33300000000000002</v>
      </c>
      <c r="AW255" s="17">
        <f t="shared" si="76"/>
        <v>0.75</v>
      </c>
      <c r="AX255" s="17">
        <f t="shared" si="77"/>
        <v>1.5</v>
      </c>
      <c r="AY255" s="17">
        <f t="shared" si="78"/>
        <v>0.33300000000000002</v>
      </c>
      <c r="AZ255" s="17">
        <f t="shared" si="79"/>
        <v>0.33300000000000002</v>
      </c>
      <c r="BA255" s="17">
        <f t="shared" si="80"/>
        <v>3.6999999999999977E-2</v>
      </c>
      <c r="BC255" s="17">
        <f t="shared" si="81"/>
        <v>4</v>
      </c>
      <c r="BD255" s="17">
        <f t="shared" si="82"/>
        <v>0.33300000000000002</v>
      </c>
      <c r="BE255" s="17">
        <f t="shared" si="83"/>
        <v>0.6654627576784401</v>
      </c>
      <c r="BF255" s="17">
        <f t="shared" si="84"/>
        <v>2.1052108569127235</v>
      </c>
      <c r="BG255" s="17">
        <f t="shared" si="85"/>
        <v>0.33300000000000002</v>
      </c>
      <c r="BH255" s="17">
        <f t="shared" si="86"/>
        <v>0.33300000000000002</v>
      </c>
      <c r="BI255" s="17">
        <f t="shared" si="87"/>
        <v>1.3689999999999983E-3</v>
      </c>
      <c r="BJ255" s="17">
        <f t="shared" si="88"/>
        <v>1.3596148385392011E-3</v>
      </c>
    </row>
    <row r="256" spans="1:62" x14ac:dyDescent="0.25">
      <c r="A256" s="84">
        <v>181</v>
      </c>
      <c r="B256" s="84">
        <v>114</v>
      </c>
      <c r="C256" s="17">
        <v>9</v>
      </c>
      <c r="D256" s="86">
        <v>1</v>
      </c>
      <c r="E256" s="98">
        <f t="shared" si="67"/>
        <v>15</v>
      </c>
      <c r="F256" s="98">
        <f t="shared" si="68"/>
        <v>0.5</v>
      </c>
      <c r="G256" s="17">
        <v>0</v>
      </c>
      <c r="H256" s="17">
        <v>42.5</v>
      </c>
      <c r="I256" s="17">
        <v>0</v>
      </c>
      <c r="J256" s="17">
        <v>0</v>
      </c>
      <c r="K256" s="17">
        <v>0</v>
      </c>
      <c r="L256" s="17">
        <v>0</v>
      </c>
      <c r="M256" s="17">
        <v>0</v>
      </c>
      <c r="N256" s="17">
        <v>0</v>
      </c>
      <c r="O256" s="17">
        <v>15</v>
      </c>
      <c r="P256" s="17">
        <v>0</v>
      </c>
      <c r="Q256" s="17">
        <v>42.5</v>
      </c>
      <c r="R256" s="17">
        <v>0</v>
      </c>
      <c r="S256" s="17">
        <v>0</v>
      </c>
      <c r="T256" s="17">
        <v>0</v>
      </c>
      <c r="U256" s="17">
        <v>0</v>
      </c>
      <c r="V256" s="17">
        <v>0</v>
      </c>
      <c r="W256" s="41">
        <v>0</v>
      </c>
      <c r="X256" s="41">
        <v>0</v>
      </c>
      <c r="Y256" s="17">
        <v>0</v>
      </c>
      <c r="Z256" s="17">
        <v>0</v>
      </c>
      <c r="AA256" s="17">
        <v>0</v>
      </c>
      <c r="AB256" s="17">
        <v>0</v>
      </c>
      <c r="AC256" s="17">
        <v>0</v>
      </c>
      <c r="AD256" s="17">
        <v>0</v>
      </c>
      <c r="AE256" s="17">
        <v>0</v>
      </c>
      <c r="AF256" s="41">
        <v>0</v>
      </c>
      <c r="AG256" s="88">
        <v>39</v>
      </c>
      <c r="AH256" s="91" t="s">
        <v>3</v>
      </c>
      <c r="AI256" s="87" t="s">
        <v>504</v>
      </c>
      <c r="AN256" s="17">
        <f t="shared" si="69"/>
        <v>100</v>
      </c>
      <c r="AO256" s="17">
        <f t="shared" si="70"/>
        <v>0.15</v>
      </c>
      <c r="AP256" s="17">
        <f t="shared" si="71"/>
        <v>0</v>
      </c>
      <c r="AQ256" s="17">
        <f t="shared" si="71"/>
        <v>0.42499999999999999</v>
      </c>
      <c r="AR256" s="17">
        <f t="shared" si="72"/>
        <v>0.42499999999999999</v>
      </c>
      <c r="AS256" s="17">
        <f t="shared" si="73"/>
        <v>0.39</v>
      </c>
      <c r="AU256" s="17">
        <f t="shared" si="74"/>
        <v>1</v>
      </c>
      <c r="AV256" s="17">
        <f t="shared" si="75"/>
        <v>0.35294117647058826</v>
      </c>
      <c r="AW256" s="17">
        <f t="shared" si="76"/>
        <v>0.5625</v>
      </c>
      <c r="AX256" s="17">
        <f t="shared" si="77"/>
        <v>0.75</v>
      </c>
      <c r="AY256" s="17">
        <f t="shared" si="78"/>
        <v>0.35294117647058826</v>
      </c>
      <c r="AZ256" s="17">
        <f t="shared" si="79"/>
        <v>0.35294117647058826</v>
      </c>
      <c r="BA256" s="17">
        <f t="shared" si="80"/>
        <v>3.7058823529411755E-2</v>
      </c>
      <c r="BC256" s="17">
        <f t="shared" si="81"/>
        <v>1</v>
      </c>
      <c r="BD256" s="17">
        <f t="shared" si="82"/>
        <v>0.35294117647058826</v>
      </c>
      <c r="BE256" s="17">
        <f t="shared" si="83"/>
        <v>0.60873428649853323</v>
      </c>
      <c r="BF256" s="17">
        <f t="shared" si="84"/>
        <v>0.59828307982035844</v>
      </c>
      <c r="BG256" s="17">
        <f t="shared" si="85"/>
        <v>0.35294117647058826</v>
      </c>
      <c r="BH256" s="17">
        <f t="shared" si="86"/>
        <v>0.35294117647058826</v>
      </c>
      <c r="BI256" s="17">
        <f t="shared" si="87"/>
        <v>1.3733564013840823E-3</v>
      </c>
      <c r="BJ256" s="17">
        <f t="shared" si="88"/>
        <v>2.8469662329378499E-4</v>
      </c>
    </row>
    <row r="257" spans="1:62" x14ac:dyDescent="0.25">
      <c r="A257" s="84">
        <v>484</v>
      </c>
      <c r="B257" s="84">
        <v>538</v>
      </c>
      <c r="C257" s="17" t="s">
        <v>329</v>
      </c>
      <c r="D257" s="86">
        <v>1</v>
      </c>
      <c r="E257" s="98">
        <f t="shared" si="67"/>
        <v>0</v>
      </c>
      <c r="F257" s="98">
        <f t="shared" si="68"/>
        <v>0.20833333333333334</v>
      </c>
      <c r="G257" s="17">
        <v>2</v>
      </c>
      <c r="H257" s="17">
        <v>38</v>
      </c>
      <c r="I257" s="17">
        <v>0</v>
      </c>
      <c r="J257" s="17">
        <v>0</v>
      </c>
      <c r="K257" s="17">
        <v>0</v>
      </c>
      <c r="L257" s="17">
        <v>0</v>
      </c>
      <c r="M257" s="17">
        <v>0</v>
      </c>
      <c r="N257" s="17">
        <v>0</v>
      </c>
      <c r="O257" s="17">
        <v>0</v>
      </c>
      <c r="P257" s="17">
        <v>0</v>
      </c>
      <c r="Q257" s="17">
        <v>10</v>
      </c>
      <c r="R257" s="17">
        <v>0</v>
      </c>
      <c r="S257" s="17">
        <v>0</v>
      </c>
      <c r="T257" s="17">
        <v>0</v>
      </c>
      <c r="U257" s="17">
        <v>0</v>
      </c>
      <c r="V257" s="17">
        <v>0</v>
      </c>
      <c r="W257" s="17">
        <v>50</v>
      </c>
      <c r="X257" s="17">
        <v>0</v>
      </c>
      <c r="Y257" s="17">
        <v>0</v>
      </c>
      <c r="Z257" s="17">
        <v>0</v>
      </c>
      <c r="AA257" s="17">
        <v>0</v>
      </c>
      <c r="AB257" s="17">
        <v>0</v>
      </c>
      <c r="AC257" s="17">
        <v>0</v>
      </c>
      <c r="AD257" s="17">
        <v>0</v>
      </c>
      <c r="AE257" s="17">
        <v>0</v>
      </c>
      <c r="AF257" s="41">
        <v>0</v>
      </c>
      <c r="AG257" s="88">
        <v>40</v>
      </c>
      <c r="AH257" s="17" t="s">
        <v>3</v>
      </c>
      <c r="AI257" s="87" t="s">
        <v>506</v>
      </c>
      <c r="AN257" s="17">
        <f t="shared" si="69"/>
        <v>100</v>
      </c>
      <c r="AO257" s="17">
        <f t="shared" si="70"/>
        <v>0</v>
      </c>
      <c r="AP257" s="17">
        <f t="shared" si="71"/>
        <v>0.02</v>
      </c>
      <c r="AQ257" s="17">
        <f t="shared" si="71"/>
        <v>0.38</v>
      </c>
      <c r="AR257" s="17">
        <f t="shared" si="72"/>
        <v>0.1</v>
      </c>
      <c r="AS257" s="17">
        <f t="shared" si="73"/>
        <v>0.4</v>
      </c>
      <c r="AU257" s="17">
        <f t="shared" si="74"/>
        <v>0.25</v>
      </c>
      <c r="AV257" s="17">
        <f t="shared" si="75"/>
        <v>0</v>
      </c>
      <c r="AW257" s="17">
        <f t="shared" si="76"/>
        <v>0.515625</v>
      </c>
      <c r="AX257" s="17">
        <f t="shared" si="77"/>
        <v>0.5625</v>
      </c>
      <c r="AY257" s="17">
        <f t="shared" si="78"/>
        <v>0</v>
      </c>
      <c r="AZ257" s="17">
        <f t="shared" si="79"/>
        <v>0</v>
      </c>
      <c r="BA257" s="17">
        <f t="shared" si="80"/>
        <v>0.4</v>
      </c>
      <c r="BC257" s="17">
        <f t="shared" si="81"/>
        <v>0.21739130434782608</v>
      </c>
      <c r="BD257" s="17">
        <f t="shared" si="82"/>
        <v>0.36231884057971009</v>
      </c>
      <c r="BE257" s="17">
        <f t="shared" si="83"/>
        <v>0.59393555488638361</v>
      </c>
      <c r="BF257" s="17">
        <f t="shared" si="84"/>
        <v>0.20517148579626332</v>
      </c>
      <c r="BG257" s="17">
        <f t="shared" si="85"/>
        <v>0.36231884057971009</v>
      </c>
      <c r="BH257" s="17">
        <f t="shared" si="86"/>
        <v>0.36231884057971009</v>
      </c>
      <c r="BI257" s="17">
        <f t="shared" si="87"/>
        <v>1.4198697752573048E-3</v>
      </c>
      <c r="BJ257" s="17">
        <f t="shared" si="88"/>
        <v>4.7237515671077496E-5</v>
      </c>
    </row>
    <row r="258" spans="1:62" x14ac:dyDescent="0.25">
      <c r="A258" s="84">
        <v>150</v>
      </c>
      <c r="B258" s="84">
        <v>86</v>
      </c>
      <c r="C258" s="17" t="s">
        <v>175</v>
      </c>
      <c r="D258" s="86">
        <v>1</v>
      </c>
      <c r="E258" s="98">
        <f t="shared" ref="E258:E292" si="89">I258+L258+M258+N258+O258+V258+X258+AB258+AD258</f>
        <v>12.666904684848351</v>
      </c>
      <c r="F258" s="98">
        <f t="shared" ref="F258:F292" si="90">Q258/(H258+P258+Q258+AC258)</f>
        <v>0.7930526522713236</v>
      </c>
      <c r="G258" s="102">
        <v>0</v>
      </c>
      <c r="H258" s="102">
        <f>'EWG-CCP-127 (1)'!I6</f>
        <v>17.854740777118124</v>
      </c>
      <c r="I258" s="102">
        <v>0</v>
      </c>
      <c r="J258" s="17">
        <v>0</v>
      </c>
      <c r="K258" s="103">
        <f>'EWG-CCP-127 (1)'!L6</f>
        <v>1.0563637064574529</v>
      </c>
      <c r="L258" s="17">
        <v>0</v>
      </c>
      <c r="M258" s="58">
        <v>0</v>
      </c>
      <c r="N258" s="58">
        <v>0</v>
      </c>
      <c r="O258" s="102">
        <f>'EWG-CCP-127 (1)'!K6</f>
        <v>12.666904684848351</v>
      </c>
      <c r="P258" s="58">
        <v>0</v>
      </c>
      <c r="Q258" s="102">
        <f>'EWG-CCP-127 (1)'!J6</f>
        <v>68.421990831576068</v>
      </c>
      <c r="R258" s="17">
        <v>0</v>
      </c>
      <c r="S258" s="17">
        <v>0</v>
      </c>
      <c r="T258" s="17">
        <v>0</v>
      </c>
      <c r="U258" s="102">
        <v>0</v>
      </c>
      <c r="V258" s="17">
        <v>0</v>
      </c>
      <c r="W258" s="41">
        <v>0</v>
      </c>
      <c r="X258" s="41">
        <v>0</v>
      </c>
      <c r="Y258" s="17">
        <v>0</v>
      </c>
      <c r="Z258" s="58">
        <v>0</v>
      </c>
      <c r="AA258" s="17">
        <v>0</v>
      </c>
      <c r="AB258" s="41">
        <v>0</v>
      </c>
      <c r="AC258" s="17">
        <v>0</v>
      </c>
      <c r="AD258" s="17">
        <v>0</v>
      </c>
      <c r="AE258" s="41">
        <v>0</v>
      </c>
      <c r="AF258" s="41">
        <v>0</v>
      </c>
      <c r="AG258" s="88">
        <v>70</v>
      </c>
      <c r="AH258" s="41" t="s">
        <v>545</v>
      </c>
      <c r="AI258" s="87" t="s">
        <v>506</v>
      </c>
      <c r="AM258" s="80"/>
      <c r="AN258" s="17">
        <f t="shared" ref="AN258:AN321" si="91">SUM(G258:AF258)</f>
        <v>100</v>
      </c>
      <c r="AO258" s="17">
        <f t="shared" ref="AO258:AO321" si="92">(L258+M258+O258+X258)/100</f>
        <v>0.12666904684848351</v>
      </c>
      <c r="AP258" s="17">
        <f t="shared" ref="AP258:AQ321" si="93">G258/100</f>
        <v>0</v>
      </c>
      <c r="AQ258" s="17">
        <f t="shared" si="93"/>
        <v>0.17854740777118125</v>
      </c>
      <c r="AR258" s="17">
        <f t="shared" ref="AR258:AR321" si="94">Q258/100</f>
        <v>0.68421990831576063</v>
      </c>
      <c r="AS258" s="17">
        <f t="shared" ref="AS258:AS321" si="95">AG258/100</f>
        <v>0.7</v>
      </c>
      <c r="AU258" s="17">
        <f t="shared" ref="AU258:AU321" si="96">AR258/(AQ258+AP258)</f>
        <v>3.8321469734952842</v>
      </c>
      <c r="AV258" s="17">
        <f t="shared" ref="AV258:AV321" si="97">AO258/(AP258+AQ258)</f>
        <v>0.70944209400573977</v>
      </c>
      <c r="AW258" s="17">
        <f t="shared" ref="AW258:AW321" si="98">0.5+AU258/16</f>
        <v>0.73950918584345526</v>
      </c>
      <c r="AX258" s="17">
        <f t="shared" ref="AX258:AX321" si="99">0.5+AU258/4</f>
        <v>1.4580367433738211</v>
      </c>
      <c r="AY258" s="17">
        <f t="shared" ref="AY258:AY321" si="100">IF(AV258&lt;=AW258,AV258,IF(AV258&lt;=AX258,AW258,AW258-(AV258-AX258)*(8+AU258)/(12*(2+AU258))))</f>
        <v>0.70944209400573977</v>
      </c>
      <c r="AZ258" s="17">
        <f t="shared" ref="AZ258:AZ321" si="101">IF(AY258&lt;1,AY258,1)</f>
        <v>0.70944209400573977</v>
      </c>
      <c r="BA258" s="17">
        <f t="shared" ref="BA258:BA321" si="102">ABS(AZ258-AS258)</f>
        <v>9.4420940057398095E-3</v>
      </c>
      <c r="BC258" s="17">
        <f t="shared" ref="BC258:BC292" si="103">(Q258)/($BM$3*H258+$BM$4*G258+$BM$5*P258+$BM$6*K258+$BM$7*S258+$BM$8*U258+$BM$9*Y258)</f>
        <v>3.8321469734952847</v>
      </c>
      <c r="BD258" s="17">
        <f t="shared" ref="BD258:BD321" si="104">(O258+$BM$11*M258+$BM$12*L258+$BM$13*X258+$BM$14*AD258+$BM$15*I258+$BM$16*N258+$BM$17*AB258+$BM$18*V258+$BM$19*T258+$BM$20*AA258+$BM$21*Z258+$BM$22*AF258+$BM$23*W258)/($BM$3*$H258+$BM$4*$G258+$BM$5*$P258+$BM$6*$K258+$BM$7*$S258+$BM$8*$U258+$BM$9*$Y258)</f>
        <v>0.70944209400573977</v>
      </c>
      <c r="BE258" s="17">
        <f t="shared" ref="BE258:BE321" si="105">$BM$25+BC258*$BM$26</f>
        <v>0.66228874248626246</v>
      </c>
      <c r="BF258" s="17">
        <f t="shared" ref="BF258:BF321" si="106">$BM$27+BC258*$BM$28</f>
        <v>2.0208967275430645</v>
      </c>
      <c r="BG258" s="17">
        <f t="shared" ref="BG258:BG321" si="107">IF(BD258&lt;=BE258,BD258,IF(BD258&lt;=BF258,BE258,BE258-(BD258-BF258)*(8+BC258)/(12*(2+BC258))))</f>
        <v>0.66228874248626246</v>
      </c>
      <c r="BH258" s="17">
        <f t="shared" ref="BH258:BH321" si="108">IF(BG258&lt;1,IF(BG258&gt;0,BG258,0),1)</f>
        <v>0.66228874248626246</v>
      </c>
      <c r="BI258" s="17">
        <f t="shared" si="87"/>
        <v>1.4221389432674226E-3</v>
      </c>
      <c r="BJ258" s="17">
        <f t="shared" si="88"/>
        <v>8.5923464286989826E-2</v>
      </c>
    </row>
    <row r="259" spans="1:62" ht="18.75" x14ac:dyDescent="0.25">
      <c r="A259" s="84">
        <v>15</v>
      </c>
      <c r="B259" s="84">
        <v>409</v>
      </c>
      <c r="C259" s="41" t="s">
        <v>39</v>
      </c>
      <c r="D259" s="86">
        <v>1</v>
      </c>
      <c r="E259" s="98">
        <f t="shared" si="89"/>
        <v>47.400000000000006</v>
      </c>
      <c r="F259" s="98">
        <f t="shared" si="90"/>
        <v>0.18441064638783269</v>
      </c>
      <c r="G259" s="41">
        <v>0</v>
      </c>
      <c r="H259" s="41">
        <v>38.9</v>
      </c>
      <c r="I259" s="41">
        <v>23.3</v>
      </c>
      <c r="J259" s="17">
        <v>0</v>
      </c>
      <c r="K259" s="41">
        <v>0</v>
      </c>
      <c r="L259" s="41">
        <v>0</v>
      </c>
      <c r="M259" s="41">
        <v>0</v>
      </c>
      <c r="N259" s="41">
        <v>0</v>
      </c>
      <c r="O259" s="41">
        <v>24.1</v>
      </c>
      <c r="P259" s="41">
        <v>4</v>
      </c>
      <c r="Q259" s="41">
        <v>9.6999999999999993</v>
      </c>
      <c r="R259" s="17">
        <v>0</v>
      </c>
      <c r="S259" s="17">
        <v>0</v>
      </c>
      <c r="T259" s="17">
        <v>0</v>
      </c>
      <c r="U259" s="41">
        <v>0</v>
      </c>
      <c r="V259" s="41">
        <v>0</v>
      </c>
      <c r="W259" s="41">
        <v>0</v>
      </c>
      <c r="X259" s="41">
        <v>0</v>
      </c>
      <c r="Y259" s="41">
        <v>0</v>
      </c>
      <c r="Z259" s="41">
        <v>0</v>
      </c>
      <c r="AA259" s="17">
        <v>0</v>
      </c>
      <c r="AB259" s="41">
        <v>0</v>
      </c>
      <c r="AC259" s="17">
        <v>0</v>
      </c>
      <c r="AD259" s="17">
        <v>0</v>
      </c>
      <c r="AE259" s="41">
        <v>0</v>
      </c>
      <c r="AF259" s="41">
        <v>0</v>
      </c>
      <c r="AG259" s="90">
        <v>41.9</v>
      </c>
      <c r="AH259" s="91" t="s">
        <v>3</v>
      </c>
      <c r="AI259" s="87" t="s">
        <v>504</v>
      </c>
      <c r="AN259" s="17">
        <f t="shared" si="91"/>
        <v>100.00000000000001</v>
      </c>
      <c r="AO259" s="17">
        <f t="shared" si="92"/>
        <v>0.24100000000000002</v>
      </c>
      <c r="AP259" s="17">
        <f t="shared" si="93"/>
        <v>0</v>
      </c>
      <c r="AQ259" s="17">
        <f t="shared" si="93"/>
        <v>0.38900000000000001</v>
      </c>
      <c r="AR259" s="17">
        <f t="shared" si="94"/>
        <v>9.6999999999999989E-2</v>
      </c>
      <c r="AS259" s="17">
        <f t="shared" si="95"/>
        <v>0.41899999999999998</v>
      </c>
      <c r="AU259" s="17">
        <f t="shared" si="96"/>
        <v>0.24935732647814907</v>
      </c>
      <c r="AV259" s="17">
        <f t="shared" si="97"/>
        <v>0.61953727506426737</v>
      </c>
      <c r="AW259" s="17">
        <f t="shared" si="98"/>
        <v>0.51558483290488433</v>
      </c>
      <c r="AX259" s="17">
        <f t="shared" si="99"/>
        <v>0.56233933161953731</v>
      </c>
      <c r="AY259" s="17">
        <f t="shared" si="100"/>
        <v>0.49810405190353779</v>
      </c>
      <c r="AZ259" s="17">
        <f t="shared" si="101"/>
        <v>0.49810405190353779</v>
      </c>
      <c r="BA259" s="17">
        <f t="shared" si="102"/>
        <v>7.9104051903537809E-2</v>
      </c>
      <c r="BC259" s="17">
        <f t="shared" si="103"/>
        <v>0.24935732647814909</v>
      </c>
      <c r="BD259" s="17">
        <f t="shared" si="104"/>
        <v>0.91902313624678666</v>
      </c>
      <c r="BE259" s="17">
        <f t="shared" si="105"/>
        <v>0.59454001607476903</v>
      </c>
      <c r="BF259" s="17">
        <f t="shared" si="106"/>
        <v>0.22122831468670767</v>
      </c>
      <c r="BG259" s="17">
        <f t="shared" si="107"/>
        <v>0.38128062727607437</v>
      </c>
      <c r="BH259" s="17">
        <f t="shared" si="108"/>
        <v>0.38128062727607437</v>
      </c>
      <c r="BI259" s="17">
        <f t="shared" ref="BI259:BI322" si="109">(BH259-AS259)^2</f>
        <v>1.4227510786864236E-3</v>
      </c>
      <c r="BJ259" s="17">
        <f t="shared" ref="BJ259:BJ322" si="110">(AS259-AVERAGE($AS$2:$AS$647))^2</f>
        <v>1.4706521118793291E-4</v>
      </c>
    </row>
    <row r="260" spans="1:62" x14ac:dyDescent="0.25">
      <c r="A260" s="84">
        <v>32</v>
      </c>
      <c r="B260" s="84">
        <v>416</v>
      </c>
      <c r="C260" s="41" t="s">
        <v>27</v>
      </c>
      <c r="D260" s="86">
        <v>1</v>
      </c>
      <c r="E260" s="98">
        <f t="shared" si="89"/>
        <v>47.400000000000006</v>
      </c>
      <c r="F260" s="98">
        <f t="shared" si="90"/>
        <v>0.18441064638783269</v>
      </c>
      <c r="G260" s="41">
        <v>0</v>
      </c>
      <c r="H260" s="41">
        <v>38.9</v>
      </c>
      <c r="I260" s="41">
        <v>23.3</v>
      </c>
      <c r="J260" s="17">
        <v>0</v>
      </c>
      <c r="K260" s="41">
        <v>0</v>
      </c>
      <c r="L260" s="41">
        <v>0</v>
      </c>
      <c r="M260" s="41">
        <v>0</v>
      </c>
      <c r="N260" s="41">
        <v>0</v>
      </c>
      <c r="O260" s="41">
        <v>24.1</v>
      </c>
      <c r="P260" s="41">
        <v>4</v>
      </c>
      <c r="Q260" s="41">
        <v>9.6999999999999993</v>
      </c>
      <c r="R260" s="17">
        <v>0</v>
      </c>
      <c r="S260" s="17">
        <v>0</v>
      </c>
      <c r="T260" s="17">
        <v>0</v>
      </c>
      <c r="U260" s="41">
        <v>0</v>
      </c>
      <c r="V260" s="41">
        <v>0</v>
      </c>
      <c r="W260" s="41">
        <v>0</v>
      </c>
      <c r="X260" s="41">
        <v>0</v>
      </c>
      <c r="Y260" s="41">
        <v>0</v>
      </c>
      <c r="Z260" s="41">
        <v>0</v>
      </c>
      <c r="AA260" s="17">
        <v>0</v>
      </c>
      <c r="AB260" s="41">
        <v>0</v>
      </c>
      <c r="AC260" s="17">
        <v>0</v>
      </c>
      <c r="AD260" s="17">
        <v>0</v>
      </c>
      <c r="AE260" s="41">
        <v>0</v>
      </c>
      <c r="AF260" s="41">
        <v>0</v>
      </c>
      <c r="AG260" s="90">
        <v>41.9</v>
      </c>
      <c r="AH260" s="91" t="s">
        <v>3</v>
      </c>
      <c r="AI260" s="87" t="s">
        <v>504</v>
      </c>
      <c r="AN260" s="17">
        <f t="shared" si="91"/>
        <v>100.00000000000001</v>
      </c>
      <c r="AO260" s="17">
        <f t="shared" si="92"/>
        <v>0.24100000000000002</v>
      </c>
      <c r="AP260" s="17">
        <f t="shared" si="93"/>
        <v>0</v>
      </c>
      <c r="AQ260" s="17">
        <f t="shared" si="93"/>
        <v>0.38900000000000001</v>
      </c>
      <c r="AR260" s="17">
        <f t="shared" si="94"/>
        <v>9.6999999999999989E-2</v>
      </c>
      <c r="AS260" s="17">
        <f t="shared" si="95"/>
        <v>0.41899999999999998</v>
      </c>
      <c r="AU260" s="17">
        <f t="shared" si="96"/>
        <v>0.24935732647814907</v>
      </c>
      <c r="AV260" s="17">
        <f t="shared" si="97"/>
        <v>0.61953727506426737</v>
      </c>
      <c r="AW260" s="17">
        <f t="shared" si="98"/>
        <v>0.51558483290488433</v>
      </c>
      <c r="AX260" s="17">
        <f t="shared" si="99"/>
        <v>0.56233933161953731</v>
      </c>
      <c r="AY260" s="17">
        <f t="shared" si="100"/>
        <v>0.49810405190353779</v>
      </c>
      <c r="AZ260" s="17">
        <f t="shared" si="101"/>
        <v>0.49810405190353779</v>
      </c>
      <c r="BA260" s="17">
        <f t="shared" si="102"/>
        <v>7.9104051903537809E-2</v>
      </c>
      <c r="BC260" s="17">
        <f t="shared" si="103"/>
        <v>0.24935732647814909</v>
      </c>
      <c r="BD260" s="17">
        <f t="shared" si="104"/>
        <v>0.91902313624678666</v>
      </c>
      <c r="BE260" s="17">
        <f t="shared" si="105"/>
        <v>0.59454001607476903</v>
      </c>
      <c r="BF260" s="17">
        <f t="shared" si="106"/>
        <v>0.22122831468670767</v>
      </c>
      <c r="BG260" s="17">
        <f t="shared" si="107"/>
        <v>0.38128062727607437</v>
      </c>
      <c r="BH260" s="17">
        <f t="shared" si="108"/>
        <v>0.38128062727607437</v>
      </c>
      <c r="BI260" s="17">
        <f t="shared" si="109"/>
        <v>1.4227510786864236E-3</v>
      </c>
      <c r="BJ260" s="17">
        <f t="shared" si="110"/>
        <v>1.4706521118793291E-4</v>
      </c>
    </row>
    <row r="261" spans="1:62" x14ac:dyDescent="0.25">
      <c r="A261" s="84">
        <v>81</v>
      </c>
      <c r="B261" s="84">
        <v>427</v>
      </c>
      <c r="C261" s="17" t="s">
        <v>101</v>
      </c>
      <c r="D261" s="86">
        <v>1</v>
      </c>
      <c r="E261" s="98">
        <f t="shared" si="89"/>
        <v>19.63</v>
      </c>
      <c r="F261" s="98">
        <f t="shared" si="90"/>
        <v>0</v>
      </c>
      <c r="G261" s="17">
        <v>20.68</v>
      </c>
      <c r="H261" s="17">
        <v>59.69</v>
      </c>
      <c r="I261" s="17">
        <v>0</v>
      </c>
      <c r="J261" s="17">
        <v>0</v>
      </c>
      <c r="K261" s="41">
        <v>0</v>
      </c>
      <c r="L261" s="17">
        <v>0</v>
      </c>
      <c r="M261" s="17">
        <v>0</v>
      </c>
      <c r="N261" s="17">
        <v>0</v>
      </c>
      <c r="O261" s="17">
        <v>19.63</v>
      </c>
      <c r="P261" s="17">
        <v>0</v>
      </c>
      <c r="Q261" s="17">
        <v>0</v>
      </c>
      <c r="R261" s="17">
        <v>0</v>
      </c>
      <c r="S261" s="17">
        <v>0</v>
      </c>
      <c r="T261" s="17">
        <v>0</v>
      </c>
      <c r="U261" s="17">
        <v>0</v>
      </c>
      <c r="V261" s="41">
        <v>0</v>
      </c>
      <c r="W261" s="41">
        <v>0</v>
      </c>
      <c r="X261" s="41">
        <v>0</v>
      </c>
      <c r="Y261" s="17">
        <v>0</v>
      </c>
      <c r="Z261" s="17">
        <v>0</v>
      </c>
      <c r="AA261" s="17">
        <v>0</v>
      </c>
      <c r="AB261" s="41">
        <v>0</v>
      </c>
      <c r="AC261" s="17">
        <v>0</v>
      </c>
      <c r="AD261" s="17">
        <v>0</v>
      </c>
      <c r="AE261" s="41">
        <v>0</v>
      </c>
      <c r="AF261" s="41">
        <v>0</v>
      </c>
      <c r="AG261" s="88">
        <v>10</v>
      </c>
      <c r="AH261" s="41" t="s">
        <v>3</v>
      </c>
      <c r="AI261" s="87" t="s">
        <v>506</v>
      </c>
      <c r="AN261" s="17">
        <f t="shared" si="91"/>
        <v>100</v>
      </c>
      <c r="AO261" s="17">
        <f t="shared" si="92"/>
        <v>0.1963</v>
      </c>
      <c r="AP261" s="17">
        <f t="shared" si="93"/>
        <v>0.20679999999999998</v>
      </c>
      <c r="AQ261" s="17">
        <f t="shared" si="93"/>
        <v>0.59689999999999999</v>
      </c>
      <c r="AR261" s="17">
        <f t="shared" si="94"/>
        <v>0</v>
      </c>
      <c r="AS261" s="17">
        <f t="shared" si="95"/>
        <v>0.1</v>
      </c>
      <c r="AU261" s="17">
        <f t="shared" si="96"/>
        <v>0</v>
      </c>
      <c r="AV261" s="17">
        <f t="shared" si="97"/>
        <v>0.2442453651860147</v>
      </c>
      <c r="AW261" s="17">
        <f t="shared" si="98"/>
        <v>0.5</v>
      </c>
      <c r="AX261" s="17">
        <f t="shared" si="99"/>
        <v>0.5</v>
      </c>
      <c r="AY261" s="17">
        <f t="shared" si="100"/>
        <v>0.2442453651860147</v>
      </c>
      <c r="AZ261" s="17">
        <f t="shared" si="101"/>
        <v>0.2442453651860147</v>
      </c>
      <c r="BA261" s="17">
        <f t="shared" si="102"/>
        <v>0.14424536518601469</v>
      </c>
      <c r="BC261" s="17">
        <f t="shared" si="103"/>
        <v>0</v>
      </c>
      <c r="BD261" s="17">
        <f t="shared" si="104"/>
        <v>0.13784144371883997</v>
      </c>
      <c r="BE261" s="17">
        <f t="shared" si="105"/>
        <v>0.58982479610523098</v>
      </c>
      <c r="BF261" s="17">
        <f t="shared" si="106"/>
        <v>9.5973820789570216E-2</v>
      </c>
      <c r="BG261" s="17">
        <f t="shared" si="107"/>
        <v>0.13784144371883997</v>
      </c>
      <c r="BH261" s="17">
        <f t="shared" si="108"/>
        <v>0.13784144371883997</v>
      </c>
      <c r="BI261" s="17">
        <f t="shared" si="109"/>
        <v>1.4319748627261324E-3</v>
      </c>
      <c r="BJ261" s="17">
        <f t="shared" si="110"/>
        <v>9.4171010744352288E-2</v>
      </c>
    </row>
    <row r="262" spans="1:62" x14ac:dyDescent="0.25">
      <c r="A262" s="84">
        <v>20</v>
      </c>
      <c r="B262" s="84">
        <v>414</v>
      </c>
      <c r="C262" s="41" t="s">
        <v>8</v>
      </c>
      <c r="D262" s="86">
        <v>1</v>
      </c>
      <c r="E262" s="98">
        <f t="shared" si="89"/>
        <v>40</v>
      </c>
      <c r="F262" s="98">
        <f t="shared" si="90"/>
        <v>0</v>
      </c>
      <c r="G262" s="41">
        <v>0</v>
      </c>
      <c r="H262" s="41">
        <v>60</v>
      </c>
      <c r="I262" s="41">
        <v>0</v>
      </c>
      <c r="J262" s="17">
        <v>0</v>
      </c>
      <c r="K262" s="41">
        <v>0</v>
      </c>
      <c r="L262" s="41">
        <v>0</v>
      </c>
      <c r="M262" s="41">
        <v>0</v>
      </c>
      <c r="N262" s="41">
        <v>0</v>
      </c>
      <c r="O262" s="41">
        <v>40</v>
      </c>
      <c r="P262" s="41">
        <v>0</v>
      </c>
      <c r="Q262" s="17">
        <v>0</v>
      </c>
      <c r="R262" s="17">
        <v>0</v>
      </c>
      <c r="S262" s="17">
        <v>0</v>
      </c>
      <c r="T262" s="17">
        <v>0</v>
      </c>
      <c r="U262" s="41">
        <v>0</v>
      </c>
      <c r="V262" s="41">
        <v>0</v>
      </c>
      <c r="W262" s="41">
        <v>0</v>
      </c>
      <c r="X262" s="41">
        <v>0</v>
      </c>
      <c r="Y262" s="41">
        <v>0</v>
      </c>
      <c r="Z262" s="41">
        <v>0</v>
      </c>
      <c r="AA262" s="17">
        <v>0</v>
      </c>
      <c r="AB262" s="41">
        <v>0</v>
      </c>
      <c r="AC262" s="17">
        <v>0</v>
      </c>
      <c r="AD262" s="17">
        <v>0</v>
      </c>
      <c r="AE262" s="41">
        <v>0</v>
      </c>
      <c r="AF262" s="41">
        <v>0</v>
      </c>
      <c r="AG262" s="90">
        <v>43.8</v>
      </c>
      <c r="AH262" s="91" t="s">
        <v>3</v>
      </c>
      <c r="AI262" s="87" t="s">
        <v>504</v>
      </c>
      <c r="AN262" s="17">
        <f t="shared" si="91"/>
        <v>100</v>
      </c>
      <c r="AO262" s="17">
        <f t="shared" si="92"/>
        <v>0.4</v>
      </c>
      <c r="AP262" s="17">
        <f t="shared" si="93"/>
        <v>0</v>
      </c>
      <c r="AQ262" s="17">
        <f t="shared" si="93"/>
        <v>0.6</v>
      </c>
      <c r="AR262" s="17">
        <f t="shared" si="94"/>
        <v>0</v>
      </c>
      <c r="AS262" s="17">
        <f t="shared" si="95"/>
        <v>0.43799999999999994</v>
      </c>
      <c r="AU262" s="17">
        <f t="shared" si="96"/>
        <v>0</v>
      </c>
      <c r="AV262" s="17">
        <f t="shared" si="97"/>
        <v>0.66666666666666674</v>
      </c>
      <c r="AW262" s="17">
        <f t="shared" si="98"/>
        <v>0.5</v>
      </c>
      <c r="AX262" s="17">
        <f t="shared" si="99"/>
        <v>0.5</v>
      </c>
      <c r="AY262" s="17">
        <f t="shared" si="100"/>
        <v>0.44444444444444442</v>
      </c>
      <c r="AZ262" s="17">
        <f t="shared" si="101"/>
        <v>0.44444444444444442</v>
      </c>
      <c r="BA262" s="17">
        <f t="shared" si="102"/>
        <v>6.4444444444444748E-3</v>
      </c>
      <c r="BC262" s="17">
        <f t="shared" si="103"/>
        <v>0</v>
      </c>
      <c r="BD262" s="17">
        <f t="shared" si="104"/>
        <v>0.66666666666666663</v>
      </c>
      <c r="BE262" s="17">
        <f t="shared" si="105"/>
        <v>0.58982479610523098</v>
      </c>
      <c r="BF262" s="17">
        <f t="shared" si="106"/>
        <v>9.5973820789570216E-2</v>
      </c>
      <c r="BG262" s="17">
        <f t="shared" si="107"/>
        <v>0.39959384747953219</v>
      </c>
      <c r="BH262" s="17">
        <f t="shared" si="108"/>
        <v>0.39959384747953219</v>
      </c>
      <c r="BI262" s="17">
        <f t="shared" si="109"/>
        <v>1.4750325514254314E-3</v>
      </c>
      <c r="BJ262" s="17">
        <f t="shared" si="110"/>
        <v>9.6889290670478532E-4</v>
      </c>
    </row>
    <row r="263" spans="1:62" x14ac:dyDescent="0.25">
      <c r="A263" s="84">
        <v>492</v>
      </c>
      <c r="B263" s="84">
        <v>546</v>
      </c>
      <c r="C263" s="17" t="s">
        <v>336</v>
      </c>
      <c r="D263" s="86">
        <v>1</v>
      </c>
      <c r="E263" s="98">
        <f t="shared" si="89"/>
        <v>0</v>
      </c>
      <c r="F263" s="98">
        <f t="shared" si="90"/>
        <v>0.11904761904761904</v>
      </c>
      <c r="G263" s="17">
        <v>8</v>
      </c>
      <c r="H263" s="17">
        <v>37</v>
      </c>
      <c r="I263" s="17">
        <v>0</v>
      </c>
      <c r="J263" s="17">
        <v>0</v>
      </c>
      <c r="K263" s="17">
        <v>0</v>
      </c>
      <c r="L263" s="17">
        <v>0</v>
      </c>
      <c r="M263" s="17">
        <v>0</v>
      </c>
      <c r="N263" s="17">
        <v>0</v>
      </c>
      <c r="O263" s="17">
        <v>0</v>
      </c>
      <c r="P263" s="17">
        <v>0</v>
      </c>
      <c r="Q263" s="17">
        <v>5</v>
      </c>
      <c r="R263" s="17">
        <v>0</v>
      </c>
      <c r="S263" s="17">
        <v>0</v>
      </c>
      <c r="T263" s="17">
        <v>0</v>
      </c>
      <c r="U263" s="17">
        <v>0</v>
      </c>
      <c r="V263" s="17">
        <v>0</v>
      </c>
      <c r="W263" s="17">
        <v>50</v>
      </c>
      <c r="X263" s="17">
        <v>0</v>
      </c>
      <c r="Y263" s="17">
        <v>0</v>
      </c>
      <c r="Z263" s="17">
        <v>0</v>
      </c>
      <c r="AA263" s="17">
        <v>0</v>
      </c>
      <c r="AB263" s="17">
        <v>0</v>
      </c>
      <c r="AC263" s="17">
        <v>0</v>
      </c>
      <c r="AD263" s="17">
        <v>0</v>
      </c>
      <c r="AE263" s="17">
        <v>0</v>
      </c>
      <c r="AF263" s="41">
        <v>0</v>
      </c>
      <c r="AG263" s="88">
        <v>28</v>
      </c>
      <c r="AH263" s="17" t="s">
        <v>3</v>
      </c>
      <c r="AI263" s="87" t="s">
        <v>506</v>
      </c>
      <c r="AN263" s="17">
        <f t="shared" si="91"/>
        <v>100</v>
      </c>
      <c r="AO263" s="17">
        <f t="shared" si="92"/>
        <v>0</v>
      </c>
      <c r="AP263" s="17">
        <f t="shared" si="93"/>
        <v>0.08</v>
      </c>
      <c r="AQ263" s="17">
        <f t="shared" si="93"/>
        <v>0.37</v>
      </c>
      <c r="AR263" s="17">
        <f t="shared" si="94"/>
        <v>0.05</v>
      </c>
      <c r="AS263" s="17">
        <f t="shared" si="95"/>
        <v>0.28000000000000003</v>
      </c>
      <c r="AU263" s="17">
        <f t="shared" si="96"/>
        <v>0.11111111111111112</v>
      </c>
      <c r="AV263" s="17">
        <f t="shared" si="97"/>
        <v>0</v>
      </c>
      <c r="AW263" s="17">
        <f t="shared" si="98"/>
        <v>0.50694444444444442</v>
      </c>
      <c r="AX263" s="17">
        <f t="shared" si="99"/>
        <v>0.52777777777777779</v>
      </c>
      <c r="AY263" s="17">
        <f t="shared" si="100"/>
        <v>0</v>
      </c>
      <c r="AZ263" s="17">
        <f t="shared" si="101"/>
        <v>0</v>
      </c>
      <c r="BA263" s="17">
        <f t="shared" si="102"/>
        <v>0.28000000000000003</v>
      </c>
      <c r="BC263" s="17">
        <f t="shared" si="103"/>
        <v>7.2463768115942032E-2</v>
      </c>
      <c r="BD263" s="17">
        <f t="shared" si="104"/>
        <v>0.24154589371980673</v>
      </c>
      <c r="BE263" s="17">
        <f t="shared" si="105"/>
        <v>0.59119504903228182</v>
      </c>
      <c r="BF263" s="17">
        <f t="shared" si="106"/>
        <v>0.13237304245846793</v>
      </c>
      <c r="BG263" s="17">
        <f t="shared" si="107"/>
        <v>0.24154589371980673</v>
      </c>
      <c r="BH263" s="17">
        <f t="shared" si="108"/>
        <v>0.24154589371980673</v>
      </c>
      <c r="BI263" s="17">
        <f t="shared" si="109"/>
        <v>1.4787182898084018E-3</v>
      </c>
      <c r="BJ263" s="17">
        <f t="shared" si="110"/>
        <v>1.6096746807143562E-2</v>
      </c>
    </row>
    <row r="264" spans="1:62" x14ac:dyDescent="0.25">
      <c r="A264" s="84">
        <v>418</v>
      </c>
      <c r="B264" s="84">
        <v>273</v>
      </c>
      <c r="D264" s="86">
        <v>1</v>
      </c>
      <c r="E264" s="98">
        <f t="shared" si="89"/>
        <v>20.82</v>
      </c>
      <c r="F264" s="98">
        <f t="shared" si="90"/>
        <v>0.76547107855519059</v>
      </c>
      <c r="G264" s="17">
        <v>0</v>
      </c>
      <c r="H264" s="17">
        <v>18.57</v>
      </c>
      <c r="I264" s="17">
        <v>0</v>
      </c>
      <c r="J264" s="17">
        <v>0</v>
      </c>
      <c r="K264" s="17">
        <v>0</v>
      </c>
      <c r="L264" s="17">
        <v>0</v>
      </c>
      <c r="M264" s="17">
        <v>10.29</v>
      </c>
      <c r="N264" s="17">
        <v>0</v>
      </c>
      <c r="O264" s="17">
        <v>10.53</v>
      </c>
      <c r="P264" s="17">
        <v>0</v>
      </c>
      <c r="Q264" s="17">
        <v>60.61</v>
      </c>
      <c r="R264" s="17">
        <v>0</v>
      </c>
      <c r="S264" s="17">
        <v>0</v>
      </c>
      <c r="T264" s="17">
        <v>0</v>
      </c>
      <c r="U264" s="17">
        <v>0</v>
      </c>
      <c r="V264" s="17">
        <v>0</v>
      </c>
      <c r="W264" s="41">
        <v>0</v>
      </c>
      <c r="X264" s="17">
        <v>0</v>
      </c>
      <c r="Y264" s="17">
        <v>0</v>
      </c>
      <c r="Z264" s="17">
        <v>0</v>
      </c>
      <c r="AA264" s="17">
        <v>0</v>
      </c>
      <c r="AB264" s="17">
        <v>0</v>
      </c>
      <c r="AC264" s="17">
        <v>0</v>
      </c>
      <c r="AD264" s="17">
        <v>0</v>
      </c>
      <c r="AE264" s="17">
        <v>0</v>
      </c>
      <c r="AF264" s="41">
        <v>0</v>
      </c>
      <c r="AG264" s="88">
        <v>69</v>
      </c>
      <c r="AH264" s="41" t="s">
        <v>3</v>
      </c>
      <c r="AI264" s="87" t="s">
        <v>506</v>
      </c>
      <c r="AJ264" s="87" t="s">
        <v>527</v>
      </c>
      <c r="AL264" s="87" t="s">
        <v>510</v>
      </c>
      <c r="AN264" s="17">
        <f t="shared" si="91"/>
        <v>100</v>
      </c>
      <c r="AO264" s="17">
        <f t="shared" si="92"/>
        <v>0.2082</v>
      </c>
      <c r="AP264" s="17">
        <f t="shared" si="93"/>
        <v>0</v>
      </c>
      <c r="AQ264" s="17">
        <f t="shared" si="93"/>
        <v>0.1857</v>
      </c>
      <c r="AR264" s="17">
        <f t="shared" si="94"/>
        <v>0.60609999999999997</v>
      </c>
      <c r="AS264" s="17">
        <f t="shared" si="95"/>
        <v>0.69</v>
      </c>
      <c r="AU264" s="17">
        <f t="shared" si="96"/>
        <v>3.2638664512654816</v>
      </c>
      <c r="AV264" s="17">
        <f t="shared" si="97"/>
        <v>1.1211631663974151</v>
      </c>
      <c r="AW264" s="17">
        <f t="shared" si="98"/>
        <v>0.70399165320409263</v>
      </c>
      <c r="AX264" s="17">
        <f t="shared" si="99"/>
        <v>1.3159666128163705</v>
      </c>
      <c r="AY264" s="17">
        <f t="shared" si="100"/>
        <v>0.70399165320409263</v>
      </c>
      <c r="AZ264" s="17">
        <f t="shared" si="101"/>
        <v>0.70399165320409263</v>
      </c>
      <c r="BA264" s="17">
        <f t="shared" si="102"/>
        <v>1.399165320409268E-2</v>
      </c>
      <c r="BC264" s="17">
        <f t="shared" si="103"/>
        <v>3.263866451265482</v>
      </c>
      <c r="BD264" s="17">
        <f t="shared" si="104"/>
        <v>1.1211631663974151</v>
      </c>
      <c r="BE264" s="17">
        <f t="shared" si="105"/>
        <v>0.6515428474104572</v>
      </c>
      <c r="BF264" s="17">
        <f t="shared" si="106"/>
        <v>1.7354441595001828</v>
      </c>
      <c r="BG264" s="17">
        <f t="shared" si="107"/>
        <v>0.6515428474104572</v>
      </c>
      <c r="BH264" s="17">
        <f t="shared" si="108"/>
        <v>0.6515428474104572</v>
      </c>
      <c r="BI264" s="17">
        <f t="shared" si="109"/>
        <v>1.478952585295374E-3</v>
      </c>
      <c r="BJ264" s="17">
        <f t="shared" si="110"/>
        <v>8.0160923394612532E-2</v>
      </c>
    </row>
    <row r="265" spans="1:62" x14ac:dyDescent="0.25">
      <c r="A265" s="84">
        <v>420</v>
      </c>
      <c r="B265" s="84">
        <v>275</v>
      </c>
      <c r="D265" s="86">
        <v>1</v>
      </c>
      <c r="E265" s="98">
        <f t="shared" si="89"/>
        <v>23.687000000000001</v>
      </c>
      <c r="F265" s="98">
        <f t="shared" si="90"/>
        <v>0.76546898341064551</v>
      </c>
      <c r="G265" s="17">
        <v>0</v>
      </c>
      <c r="H265" s="17">
        <v>17.898</v>
      </c>
      <c r="I265" s="17">
        <v>0</v>
      </c>
      <c r="J265" s="17">
        <v>0</v>
      </c>
      <c r="K265" s="17">
        <v>0</v>
      </c>
      <c r="L265" s="17">
        <v>0</v>
      </c>
      <c r="M265" s="17">
        <v>9.9179999999999993</v>
      </c>
      <c r="N265" s="17">
        <v>0</v>
      </c>
      <c r="O265" s="17">
        <v>10.148999999999999</v>
      </c>
      <c r="P265" s="17">
        <v>0</v>
      </c>
      <c r="Q265" s="17">
        <v>58.415999999999997</v>
      </c>
      <c r="R265" s="17">
        <v>0</v>
      </c>
      <c r="S265" s="17">
        <v>0</v>
      </c>
      <c r="T265" s="17">
        <v>0</v>
      </c>
      <c r="U265" s="17">
        <v>0</v>
      </c>
      <c r="V265" s="17">
        <v>0</v>
      </c>
      <c r="W265" s="41">
        <v>0</v>
      </c>
      <c r="X265" s="17">
        <v>3.62</v>
      </c>
      <c r="Y265" s="17">
        <v>0</v>
      </c>
      <c r="Z265" s="17">
        <v>0</v>
      </c>
      <c r="AA265" s="17">
        <v>0</v>
      </c>
      <c r="AB265" s="17">
        <v>0</v>
      </c>
      <c r="AC265" s="17">
        <v>0</v>
      </c>
      <c r="AD265" s="17">
        <v>0</v>
      </c>
      <c r="AE265" s="17">
        <v>0</v>
      </c>
      <c r="AF265" s="41">
        <v>0</v>
      </c>
      <c r="AG265" s="88">
        <v>69</v>
      </c>
      <c r="AH265" s="41" t="s">
        <v>3</v>
      </c>
      <c r="AI265" s="87" t="s">
        <v>506</v>
      </c>
      <c r="AN265" s="17">
        <f t="shared" si="91"/>
        <v>100.001</v>
      </c>
      <c r="AO265" s="17">
        <f t="shared" si="92"/>
        <v>0.23687000000000002</v>
      </c>
      <c r="AP265" s="17">
        <f t="shared" si="93"/>
        <v>0</v>
      </c>
      <c r="AQ265" s="17">
        <f t="shared" si="93"/>
        <v>0.17898</v>
      </c>
      <c r="AR265" s="17">
        <f t="shared" si="94"/>
        <v>0.58416000000000001</v>
      </c>
      <c r="AS265" s="17">
        <f t="shared" si="95"/>
        <v>0.69</v>
      </c>
      <c r="AU265" s="17">
        <f t="shared" si="96"/>
        <v>3.2638283607106939</v>
      </c>
      <c r="AV265" s="17">
        <f t="shared" si="97"/>
        <v>1.3234439602190191</v>
      </c>
      <c r="AW265" s="17">
        <f t="shared" si="98"/>
        <v>0.70398927254441834</v>
      </c>
      <c r="AX265" s="17">
        <f t="shared" si="99"/>
        <v>1.3159570901776734</v>
      </c>
      <c r="AY265" s="17">
        <f t="shared" si="100"/>
        <v>0.70265420464760464</v>
      </c>
      <c r="AZ265" s="17">
        <f t="shared" si="101"/>
        <v>0.70265420464760464</v>
      </c>
      <c r="BA265" s="17">
        <f t="shared" si="102"/>
        <v>1.2654204647604694E-2</v>
      </c>
      <c r="BC265" s="17">
        <f t="shared" si="103"/>
        <v>3.2638283607106939</v>
      </c>
      <c r="BD265" s="17">
        <f t="shared" si="104"/>
        <v>1.3234439602190189</v>
      </c>
      <c r="BE265" s="17">
        <f t="shared" si="105"/>
        <v>0.65154212713747739</v>
      </c>
      <c r="BF265" s="17">
        <f t="shared" si="106"/>
        <v>1.7354250262618311</v>
      </c>
      <c r="BG265" s="17">
        <f t="shared" si="107"/>
        <v>0.65154212713747739</v>
      </c>
      <c r="BH265" s="17">
        <f t="shared" si="108"/>
        <v>0.65154212713747739</v>
      </c>
      <c r="BI265" s="17">
        <f t="shared" si="109"/>
        <v>1.479007985109949E-3</v>
      </c>
      <c r="BJ265" s="17">
        <f t="shared" si="110"/>
        <v>8.0160923394612532E-2</v>
      </c>
    </row>
    <row r="266" spans="1:62" x14ac:dyDescent="0.25">
      <c r="A266" s="84">
        <v>662</v>
      </c>
      <c r="B266" s="84">
        <v>359</v>
      </c>
      <c r="C266" s="17" t="s">
        <v>482</v>
      </c>
      <c r="D266" s="86">
        <v>1</v>
      </c>
      <c r="E266" s="98">
        <f t="shared" si="89"/>
        <v>23.820457041853754</v>
      </c>
      <c r="F266" s="98">
        <f t="shared" si="90"/>
        <v>0.82216982782874748</v>
      </c>
      <c r="G266" s="106">
        <f>'EWG-CCP-127 (1)'!C29</f>
        <v>4.4825132559566212</v>
      </c>
      <c r="H266" s="106">
        <f>'EWG-CCP-127 (1)'!D29</f>
        <v>11.517828830034714</v>
      </c>
      <c r="I266" s="106">
        <f>'EWG-CCP-127 (1)'!E29</f>
        <v>1.1915709495582363E-2</v>
      </c>
      <c r="J266" s="106">
        <f>'EWG-CCP-127 (1)'!F29</f>
        <v>3.0774468479208401E-2</v>
      </c>
      <c r="K266" s="106">
        <f>'EWG-CCP-127 (1)'!G29</f>
        <v>2.2512171677373201</v>
      </c>
      <c r="L266" s="106">
        <f>'EWG-CCP-127 (1)'!H29</f>
        <v>0.28375062004725188</v>
      </c>
      <c r="M266" s="17">
        <v>0</v>
      </c>
      <c r="N266" s="106">
        <f>'EWG-CCP-127 (1)'!J29</f>
        <v>2.4371028801958743</v>
      </c>
      <c r="O266" s="106">
        <f>'EWG-CCP-127 (1)'!K29</f>
        <v>21.087687832115044</v>
      </c>
      <c r="P266" s="106">
        <f>'EWG-CCP-127 (1)'!L29</f>
        <v>2.3537520039162627E-2</v>
      </c>
      <c r="Q266" s="106">
        <f>'EWG-CCP-127 (1)'!N29</f>
        <v>53.359691828958923</v>
      </c>
      <c r="R266" s="106">
        <f>'EWG-CCP-127 (1)'!M29</f>
        <v>5.8425630359448963E-2</v>
      </c>
      <c r="S266" s="106">
        <f>'EWG-CCP-127 (1)'!O29</f>
        <v>2.4514091495078607</v>
      </c>
      <c r="T266" s="106">
        <f>'EWG-CCP-127 (1)'!P29</f>
        <v>1.2070066538469941</v>
      </c>
      <c r="U266" s="106">
        <f>'EWG-CCP-127 (1)'!Q29</f>
        <v>0.79713845322600274</v>
      </c>
      <c r="V266" s="17">
        <v>0</v>
      </c>
      <c r="W266" s="17">
        <v>0</v>
      </c>
      <c r="X266" s="17">
        <v>0</v>
      </c>
      <c r="Y266" s="17">
        <v>0</v>
      </c>
      <c r="Z266" s="106">
        <f>'EWG-CCP-127 (1)'!I29</f>
        <v>0</v>
      </c>
      <c r="AA266" s="17">
        <v>0</v>
      </c>
      <c r="AB266" s="17">
        <v>0</v>
      </c>
      <c r="AC266" s="17">
        <v>0</v>
      </c>
      <c r="AD266" s="17">
        <v>0</v>
      </c>
      <c r="AE266" s="17">
        <v>0</v>
      </c>
      <c r="AF266" s="17">
        <v>0</v>
      </c>
      <c r="AG266" s="88">
        <v>66</v>
      </c>
      <c r="AH266" s="17" t="s">
        <v>479</v>
      </c>
      <c r="AI266" s="87" t="s">
        <v>506</v>
      </c>
      <c r="AN266" s="17">
        <f t="shared" si="91"/>
        <v>100</v>
      </c>
      <c r="AO266" s="17">
        <f t="shared" si="92"/>
        <v>0.21371438452162295</v>
      </c>
      <c r="AP266" s="17">
        <f t="shared" si="93"/>
        <v>4.482513255956621E-2</v>
      </c>
      <c r="AQ266" s="17">
        <f t="shared" si="93"/>
        <v>0.11517828830034714</v>
      </c>
      <c r="AR266" s="17">
        <f t="shared" si="94"/>
        <v>0.53359691828958922</v>
      </c>
      <c r="AS266" s="17">
        <f t="shared" si="95"/>
        <v>0.66</v>
      </c>
      <c r="AU266" s="17">
        <f t="shared" si="96"/>
        <v>3.33490943769737</v>
      </c>
      <c r="AV266" s="17">
        <f t="shared" si="97"/>
        <v>1.3356863457859116</v>
      </c>
      <c r="AW266" s="17">
        <f t="shared" si="98"/>
        <v>0.7084318398560856</v>
      </c>
      <c r="AX266" s="17">
        <f t="shared" si="99"/>
        <v>1.3337273594243424</v>
      </c>
      <c r="AY266" s="17">
        <f t="shared" si="100"/>
        <v>0.7080849902788281</v>
      </c>
      <c r="AZ266" s="17">
        <f t="shared" si="101"/>
        <v>0.7080849902788281</v>
      </c>
      <c r="BA266" s="17">
        <f t="shared" si="102"/>
        <v>4.8084990278828066E-2</v>
      </c>
      <c r="BC266" s="17">
        <f t="shared" si="103"/>
        <v>1.6759067095949742</v>
      </c>
      <c r="BD266" s="17">
        <f t="shared" si="104"/>
        <v>0.72864205884752653</v>
      </c>
      <c r="BE266" s="17">
        <f t="shared" si="105"/>
        <v>0.62151533793038793</v>
      </c>
      <c r="BF266" s="17">
        <f t="shared" si="106"/>
        <v>0.93779727829094817</v>
      </c>
      <c r="BG266" s="17">
        <f t="shared" si="107"/>
        <v>0.62151533793038793</v>
      </c>
      <c r="BH266" s="17">
        <f t="shared" si="108"/>
        <v>0.62151533793038793</v>
      </c>
      <c r="BI266" s="17">
        <f t="shared" si="109"/>
        <v>1.4810692146122401E-3</v>
      </c>
      <c r="BJ266" s="17">
        <f t="shared" si="110"/>
        <v>6.40733007174807E-2</v>
      </c>
    </row>
    <row r="267" spans="1:62" x14ac:dyDescent="0.25">
      <c r="A267" s="84">
        <v>396</v>
      </c>
      <c r="B267" s="84">
        <v>263</v>
      </c>
      <c r="C267" s="17" t="s">
        <v>261</v>
      </c>
      <c r="D267" s="86">
        <v>1</v>
      </c>
      <c r="E267" s="98">
        <f t="shared" si="89"/>
        <v>21.1</v>
      </c>
      <c r="F267" s="98">
        <f t="shared" si="90"/>
        <v>0.86435786435786433</v>
      </c>
      <c r="G267" s="17">
        <v>9.6</v>
      </c>
      <c r="H267" s="17">
        <v>9.4</v>
      </c>
      <c r="I267" s="17">
        <v>0</v>
      </c>
      <c r="J267" s="17">
        <v>0</v>
      </c>
      <c r="K267" s="17">
        <v>0</v>
      </c>
      <c r="L267" s="17">
        <v>0</v>
      </c>
      <c r="M267" s="17">
        <v>0</v>
      </c>
      <c r="N267" s="17">
        <v>0</v>
      </c>
      <c r="O267" s="17">
        <v>21.1</v>
      </c>
      <c r="P267" s="17">
        <v>0</v>
      </c>
      <c r="Q267" s="17">
        <v>59.9</v>
      </c>
      <c r="R267" s="17">
        <v>0</v>
      </c>
      <c r="S267" s="17">
        <v>0</v>
      </c>
      <c r="T267" s="17">
        <v>0</v>
      </c>
      <c r="U267" s="17">
        <v>0</v>
      </c>
      <c r="V267" s="17">
        <v>0</v>
      </c>
      <c r="W267" s="41">
        <v>0</v>
      </c>
      <c r="X267" s="41">
        <v>0</v>
      </c>
      <c r="Y267" s="17">
        <v>0</v>
      </c>
      <c r="Z267" s="17">
        <v>0</v>
      </c>
      <c r="AA267" s="17">
        <v>0</v>
      </c>
      <c r="AB267" s="17">
        <v>0</v>
      </c>
      <c r="AC267" s="17">
        <v>0</v>
      </c>
      <c r="AD267" s="17">
        <v>0</v>
      </c>
      <c r="AE267" s="17">
        <v>0</v>
      </c>
      <c r="AF267" s="41">
        <v>0</v>
      </c>
      <c r="AG267" s="88">
        <v>48</v>
      </c>
      <c r="AH267" s="91" t="s">
        <v>3</v>
      </c>
      <c r="AI267" s="87" t="s">
        <v>504</v>
      </c>
      <c r="AN267" s="17">
        <f t="shared" si="91"/>
        <v>100</v>
      </c>
      <c r="AO267" s="17">
        <f t="shared" si="92"/>
        <v>0.21100000000000002</v>
      </c>
      <c r="AP267" s="17">
        <f t="shared" si="93"/>
        <v>9.6000000000000002E-2</v>
      </c>
      <c r="AQ267" s="17">
        <f t="shared" si="93"/>
        <v>9.4E-2</v>
      </c>
      <c r="AR267" s="17">
        <f t="shared" si="94"/>
        <v>0.59899999999999998</v>
      </c>
      <c r="AS267" s="17">
        <f t="shared" si="95"/>
        <v>0.48</v>
      </c>
      <c r="AU267" s="17">
        <f t="shared" si="96"/>
        <v>3.1526315789473682</v>
      </c>
      <c r="AV267" s="17">
        <f t="shared" si="97"/>
        <v>1.1105263157894738</v>
      </c>
      <c r="AW267" s="17">
        <f t="shared" si="98"/>
        <v>0.69703947368421049</v>
      </c>
      <c r="AX267" s="17">
        <f t="shared" si="99"/>
        <v>1.2881578947368419</v>
      </c>
      <c r="AY267" s="17">
        <f t="shared" si="100"/>
        <v>0.69703947368421049</v>
      </c>
      <c r="AZ267" s="17">
        <f t="shared" si="101"/>
        <v>0.69703947368421049</v>
      </c>
      <c r="BA267" s="17">
        <f t="shared" si="102"/>
        <v>0.2170394736842105</v>
      </c>
      <c r="BC267" s="17">
        <f t="shared" si="103"/>
        <v>1.2531380753138075</v>
      </c>
      <c r="BD267" s="17">
        <f t="shared" si="104"/>
        <v>0.44142259414225948</v>
      </c>
      <c r="BE267" s="17">
        <f t="shared" si="105"/>
        <v>0.61352099850185871</v>
      </c>
      <c r="BF267" s="17">
        <f t="shared" si="106"/>
        <v>0.72543667886371699</v>
      </c>
      <c r="BG267" s="17">
        <f t="shared" si="107"/>
        <v>0.44142259414225948</v>
      </c>
      <c r="BH267" s="17">
        <f t="shared" si="108"/>
        <v>0.44142259414225948</v>
      </c>
      <c r="BI267" s="17">
        <f t="shared" si="109"/>
        <v>1.4882162427128308E-3</v>
      </c>
      <c r="BJ267" s="17">
        <f t="shared" si="110"/>
        <v>5.3475646546894138E-3</v>
      </c>
    </row>
    <row r="268" spans="1:62" ht="18.75" x14ac:dyDescent="0.25">
      <c r="A268" s="84">
        <v>13</v>
      </c>
      <c r="B268" s="84">
        <v>10</v>
      </c>
      <c r="C268" s="41" t="s">
        <v>37</v>
      </c>
      <c r="D268" s="86">
        <v>1</v>
      </c>
      <c r="E268" s="98">
        <f t="shared" si="89"/>
        <v>47.400000000000006</v>
      </c>
      <c r="F268" s="98">
        <f t="shared" si="90"/>
        <v>0.55513307984790883</v>
      </c>
      <c r="G268" s="41">
        <v>0</v>
      </c>
      <c r="H268" s="41">
        <v>19.399999999999999</v>
      </c>
      <c r="I268" s="41">
        <v>23.3</v>
      </c>
      <c r="J268" s="17">
        <v>0</v>
      </c>
      <c r="K268" s="41">
        <v>0</v>
      </c>
      <c r="L268" s="41">
        <v>0</v>
      </c>
      <c r="M268" s="41">
        <v>0</v>
      </c>
      <c r="N268" s="41">
        <v>0</v>
      </c>
      <c r="O268" s="41">
        <v>24.1</v>
      </c>
      <c r="P268" s="41">
        <v>4</v>
      </c>
      <c r="Q268" s="41">
        <v>29.2</v>
      </c>
      <c r="R268" s="17">
        <v>0</v>
      </c>
      <c r="S268" s="17">
        <v>0</v>
      </c>
      <c r="T268" s="17">
        <v>0</v>
      </c>
      <c r="U268" s="41">
        <v>0</v>
      </c>
      <c r="V268" s="41">
        <v>0</v>
      </c>
      <c r="W268" s="41">
        <v>0</v>
      </c>
      <c r="X268" s="41">
        <v>0</v>
      </c>
      <c r="Y268" s="41">
        <v>0</v>
      </c>
      <c r="Z268" s="41">
        <v>0</v>
      </c>
      <c r="AA268" s="17">
        <v>0</v>
      </c>
      <c r="AB268" s="41">
        <v>0</v>
      </c>
      <c r="AC268" s="17">
        <v>0</v>
      </c>
      <c r="AD268" s="17">
        <v>0</v>
      </c>
      <c r="AE268" s="41">
        <v>0</v>
      </c>
      <c r="AF268" s="41">
        <v>0</v>
      </c>
      <c r="AG268" s="90">
        <v>43.3</v>
      </c>
      <c r="AH268" s="91" t="s">
        <v>3</v>
      </c>
      <c r="AI268" s="87" t="s">
        <v>504</v>
      </c>
      <c r="AN268" s="17">
        <f t="shared" si="91"/>
        <v>100.00000000000001</v>
      </c>
      <c r="AO268" s="17">
        <f t="shared" si="92"/>
        <v>0.24100000000000002</v>
      </c>
      <c r="AP268" s="17">
        <f t="shared" si="93"/>
        <v>0</v>
      </c>
      <c r="AQ268" s="17">
        <f t="shared" si="93"/>
        <v>0.19399999999999998</v>
      </c>
      <c r="AR268" s="17">
        <f t="shared" si="94"/>
        <v>0.29199999999999998</v>
      </c>
      <c r="AS268" s="17">
        <f t="shared" si="95"/>
        <v>0.433</v>
      </c>
      <c r="AU268" s="17">
        <f t="shared" si="96"/>
        <v>1.5051546391752577</v>
      </c>
      <c r="AV268" s="17">
        <f t="shared" si="97"/>
        <v>1.2422680412371137</v>
      </c>
      <c r="AW268" s="17">
        <f t="shared" si="98"/>
        <v>0.59407216494845361</v>
      </c>
      <c r="AX268" s="17">
        <f t="shared" si="99"/>
        <v>0.87628865979381443</v>
      </c>
      <c r="AY268" s="17">
        <f t="shared" si="100"/>
        <v>0.51136800080857081</v>
      </c>
      <c r="AZ268" s="17">
        <f t="shared" si="101"/>
        <v>0.51136800080857081</v>
      </c>
      <c r="BA268" s="17">
        <f t="shared" si="102"/>
        <v>7.8368000808570815E-2</v>
      </c>
      <c r="BC268" s="17">
        <f t="shared" si="103"/>
        <v>1.5051546391752577</v>
      </c>
      <c r="BD268" s="17">
        <f t="shared" si="104"/>
        <v>1.8427835051546393</v>
      </c>
      <c r="BE268" s="17">
        <f t="shared" si="105"/>
        <v>0.61828650329514989</v>
      </c>
      <c r="BF268" s="17">
        <f t="shared" si="106"/>
        <v>0.85202693232044735</v>
      </c>
      <c r="BG268" s="17">
        <f t="shared" si="107"/>
        <v>0.39439494443408984</v>
      </c>
      <c r="BH268" s="17">
        <f t="shared" si="108"/>
        <v>0.39439494443408984</v>
      </c>
      <c r="BI268" s="17">
        <f t="shared" si="109"/>
        <v>1.4903503152470104E-3</v>
      </c>
      <c r="BJ268" s="17">
        <f t="shared" si="110"/>
        <v>6.8262246051614239E-4</v>
      </c>
    </row>
    <row r="269" spans="1:62" x14ac:dyDescent="0.25">
      <c r="A269" s="84">
        <v>462</v>
      </c>
      <c r="B269" s="84">
        <v>524</v>
      </c>
      <c r="C269" s="17" t="s">
        <v>304</v>
      </c>
      <c r="D269" s="86">
        <v>1</v>
      </c>
      <c r="E269" s="98">
        <f t="shared" si="89"/>
        <v>10</v>
      </c>
      <c r="F269" s="98">
        <f t="shared" si="90"/>
        <v>6.5789473684210523E-2</v>
      </c>
      <c r="G269" s="17">
        <v>14</v>
      </c>
      <c r="H269" s="17">
        <v>71</v>
      </c>
      <c r="I269" s="17">
        <v>0</v>
      </c>
      <c r="J269" s="17">
        <v>0</v>
      </c>
      <c r="K269" s="17">
        <v>0</v>
      </c>
      <c r="L269" s="17">
        <v>0</v>
      </c>
      <c r="M269" s="17">
        <v>0</v>
      </c>
      <c r="N269" s="17">
        <v>0</v>
      </c>
      <c r="O269" s="17">
        <v>10</v>
      </c>
      <c r="P269" s="17">
        <v>0</v>
      </c>
      <c r="Q269" s="17">
        <v>5</v>
      </c>
      <c r="R269" s="17">
        <v>0</v>
      </c>
      <c r="S269" s="17">
        <v>0</v>
      </c>
      <c r="T269" s="17">
        <v>0</v>
      </c>
      <c r="U269" s="17">
        <v>0</v>
      </c>
      <c r="V269" s="17">
        <v>0</v>
      </c>
      <c r="W269" s="41">
        <v>0</v>
      </c>
      <c r="X269" s="17">
        <v>0</v>
      </c>
      <c r="Y269" s="17">
        <v>0</v>
      </c>
      <c r="Z269" s="17">
        <v>0</v>
      </c>
      <c r="AA269" s="17">
        <v>0</v>
      </c>
      <c r="AB269" s="17">
        <v>0</v>
      </c>
      <c r="AC269" s="17">
        <v>0</v>
      </c>
      <c r="AD269" s="17">
        <v>0</v>
      </c>
      <c r="AE269" s="17">
        <v>0</v>
      </c>
      <c r="AF269" s="41">
        <v>0</v>
      </c>
      <c r="AG269" s="88">
        <v>4</v>
      </c>
      <c r="AH269" s="92" t="s">
        <v>3</v>
      </c>
      <c r="AI269" s="87" t="s">
        <v>504</v>
      </c>
      <c r="AN269" s="17">
        <f t="shared" si="91"/>
        <v>100</v>
      </c>
      <c r="AO269" s="17">
        <f t="shared" si="92"/>
        <v>0.1</v>
      </c>
      <c r="AP269" s="17">
        <f t="shared" si="93"/>
        <v>0.14000000000000001</v>
      </c>
      <c r="AQ269" s="17">
        <f t="shared" si="93"/>
        <v>0.71</v>
      </c>
      <c r="AR269" s="17">
        <f t="shared" si="94"/>
        <v>0.05</v>
      </c>
      <c r="AS269" s="17">
        <f t="shared" si="95"/>
        <v>0.04</v>
      </c>
      <c r="AU269" s="17">
        <f t="shared" si="96"/>
        <v>5.8823529411764712E-2</v>
      </c>
      <c r="AV269" s="17">
        <f t="shared" si="97"/>
        <v>0.11764705882352942</v>
      </c>
      <c r="AW269" s="17">
        <f t="shared" si="98"/>
        <v>0.50367647058823528</v>
      </c>
      <c r="AX269" s="17">
        <f t="shared" si="99"/>
        <v>0.51470588235294112</v>
      </c>
      <c r="AY269" s="17">
        <f t="shared" si="100"/>
        <v>0.11764705882352942</v>
      </c>
      <c r="AZ269" s="17">
        <f t="shared" si="101"/>
        <v>0.11764705882352942</v>
      </c>
      <c r="BA269" s="17">
        <f t="shared" si="102"/>
        <v>7.764705882352943E-2</v>
      </c>
      <c r="BC269" s="17">
        <f t="shared" si="103"/>
        <v>3.937007874015748E-2</v>
      </c>
      <c r="BD269" s="17">
        <f t="shared" si="104"/>
        <v>7.874015748031496E-2</v>
      </c>
      <c r="BE269" s="17">
        <f t="shared" si="105"/>
        <v>0.59056926423095157</v>
      </c>
      <c r="BF269" s="17">
        <f t="shared" si="106"/>
        <v>0.11574977586952251</v>
      </c>
      <c r="BG269" s="17">
        <f t="shared" si="107"/>
        <v>7.874015748031496E-2</v>
      </c>
      <c r="BH269" s="17">
        <f t="shared" si="108"/>
        <v>7.874015748031496E-2</v>
      </c>
      <c r="BI269" s="17">
        <f t="shared" si="109"/>
        <v>1.500799801599603E-3</v>
      </c>
      <c r="BJ269" s="17">
        <f t="shared" si="110"/>
        <v>0.13459576539008858</v>
      </c>
    </row>
    <row r="270" spans="1:62" x14ac:dyDescent="0.25">
      <c r="A270" s="84">
        <v>175</v>
      </c>
      <c r="B270" s="84">
        <v>466</v>
      </c>
      <c r="C270" s="17">
        <v>3</v>
      </c>
      <c r="D270" s="86">
        <v>1</v>
      </c>
      <c r="E270" s="98">
        <f t="shared" si="89"/>
        <v>5</v>
      </c>
      <c r="F270" s="98">
        <f t="shared" si="90"/>
        <v>0.10526315789473684</v>
      </c>
      <c r="G270" s="17">
        <v>0</v>
      </c>
      <c r="H270" s="17">
        <v>85</v>
      </c>
      <c r="I270" s="17">
        <v>0</v>
      </c>
      <c r="J270" s="17">
        <v>0</v>
      </c>
      <c r="K270" s="17">
        <v>0</v>
      </c>
      <c r="L270" s="17">
        <v>0</v>
      </c>
      <c r="M270" s="17">
        <v>0</v>
      </c>
      <c r="N270" s="17">
        <v>0</v>
      </c>
      <c r="O270" s="17">
        <v>5</v>
      </c>
      <c r="P270" s="17">
        <v>0</v>
      </c>
      <c r="Q270" s="17">
        <v>10</v>
      </c>
      <c r="R270" s="17">
        <v>0</v>
      </c>
      <c r="S270" s="17">
        <v>0</v>
      </c>
      <c r="T270" s="17">
        <v>0</v>
      </c>
      <c r="U270" s="17">
        <v>0</v>
      </c>
      <c r="V270" s="17">
        <v>0</v>
      </c>
      <c r="W270" s="41">
        <v>0</v>
      </c>
      <c r="X270" s="41">
        <v>0</v>
      </c>
      <c r="Y270" s="17">
        <v>0</v>
      </c>
      <c r="Z270" s="17">
        <v>0</v>
      </c>
      <c r="AA270" s="17">
        <v>0</v>
      </c>
      <c r="AB270" s="17">
        <v>0</v>
      </c>
      <c r="AC270" s="17">
        <v>0</v>
      </c>
      <c r="AD270" s="17">
        <v>0</v>
      </c>
      <c r="AE270" s="41">
        <v>0</v>
      </c>
      <c r="AF270" s="41">
        <v>0</v>
      </c>
      <c r="AG270" s="88">
        <v>2</v>
      </c>
      <c r="AH270" s="91" t="s">
        <v>3</v>
      </c>
      <c r="AI270" s="87" t="s">
        <v>504</v>
      </c>
      <c r="AN270" s="17">
        <f t="shared" si="91"/>
        <v>100</v>
      </c>
      <c r="AO270" s="17">
        <f t="shared" si="92"/>
        <v>0.05</v>
      </c>
      <c r="AP270" s="17">
        <f t="shared" si="93"/>
        <v>0</v>
      </c>
      <c r="AQ270" s="17">
        <f t="shared" si="93"/>
        <v>0.85</v>
      </c>
      <c r="AR270" s="17">
        <f t="shared" si="94"/>
        <v>0.1</v>
      </c>
      <c r="AS270" s="17">
        <f t="shared" si="95"/>
        <v>0.02</v>
      </c>
      <c r="AU270" s="17">
        <f t="shared" si="96"/>
        <v>0.11764705882352942</v>
      </c>
      <c r="AV270" s="17">
        <f t="shared" si="97"/>
        <v>5.8823529411764712E-2</v>
      </c>
      <c r="AW270" s="17">
        <f t="shared" si="98"/>
        <v>0.50735294117647056</v>
      </c>
      <c r="AX270" s="17">
        <f t="shared" si="99"/>
        <v>0.52941176470588236</v>
      </c>
      <c r="AY270" s="17">
        <f t="shared" si="100"/>
        <v>5.8823529411764712E-2</v>
      </c>
      <c r="AZ270" s="17">
        <f t="shared" si="101"/>
        <v>5.8823529411764712E-2</v>
      </c>
      <c r="BA270" s="17">
        <f t="shared" si="102"/>
        <v>3.8823529411764715E-2</v>
      </c>
      <c r="BC270" s="17">
        <f t="shared" si="103"/>
        <v>0.11764705882352941</v>
      </c>
      <c r="BD270" s="17">
        <f t="shared" si="104"/>
        <v>5.8823529411764705E-2</v>
      </c>
      <c r="BE270" s="17">
        <f t="shared" si="105"/>
        <v>0.59204944203385479</v>
      </c>
      <c r="BF270" s="17">
        <f t="shared" si="106"/>
        <v>0.15506902773436884</v>
      </c>
      <c r="BG270" s="17">
        <f t="shared" si="107"/>
        <v>5.8823529411764705E-2</v>
      </c>
      <c r="BH270" s="17">
        <f t="shared" si="108"/>
        <v>5.8823529411764705E-2</v>
      </c>
      <c r="BI270" s="17">
        <f t="shared" si="109"/>
        <v>1.5072664359861588E-3</v>
      </c>
      <c r="BJ270" s="17">
        <f t="shared" si="110"/>
        <v>0.14967068360533395</v>
      </c>
    </row>
    <row r="271" spans="1:62" x14ac:dyDescent="0.25">
      <c r="A271" s="84">
        <v>589</v>
      </c>
      <c r="B271" s="84">
        <v>616</v>
      </c>
      <c r="D271" s="86">
        <v>1</v>
      </c>
      <c r="E271" s="98">
        <f t="shared" si="89"/>
        <v>28</v>
      </c>
      <c r="F271" s="98">
        <f t="shared" si="90"/>
        <v>0</v>
      </c>
      <c r="G271" s="17">
        <v>0</v>
      </c>
      <c r="H271" s="17">
        <f>100-L271</f>
        <v>72</v>
      </c>
      <c r="I271" s="17">
        <v>0</v>
      </c>
      <c r="J271" s="17">
        <v>0</v>
      </c>
      <c r="K271" s="17">
        <v>0</v>
      </c>
      <c r="L271" s="17">
        <v>28</v>
      </c>
      <c r="M271" s="17">
        <v>0</v>
      </c>
      <c r="N271" s="17">
        <v>0</v>
      </c>
      <c r="O271" s="17">
        <v>0</v>
      </c>
      <c r="P271" s="17">
        <v>0</v>
      </c>
      <c r="Q271" s="17">
        <v>0</v>
      </c>
      <c r="R271" s="17">
        <v>0</v>
      </c>
      <c r="S271" s="17">
        <v>0</v>
      </c>
      <c r="T271" s="17">
        <v>0</v>
      </c>
      <c r="U271" s="17">
        <v>0</v>
      </c>
      <c r="V271" s="17">
        <v>0</v>
      </c>
      <c r="W271" s="17">
        <v>0</v>
      </c>
      <c r="X271" s="17">
        <v>0</v>
      </c>
      <c r="Y271" s="17">
        <v>0</v>
      </c>
      <c r="Z271" s="17">
        <v>0</v>
      </c>
      <c r="AA271" s="17">
        <v>0</v>
      </c>
      <c r="AB271" s="17">
        <v>0</v>
      </c>
      <c r="AC271" s="17">
        <v>0</v>
      </c>
      <c r="AD271" s="17">
        <v>0</v>
      </c>
      <c r="AE271" s="17">
        <v>0</v>
      </c>
      <c r="AF271" s="17">
        <v>0</v>
      </c>
      <c r="AG271" s="88">
        <v>35</v>
      </c>
      <c r="AH271" s="92" t="s">
        <v>3</v>
      </c>
      <c r="AI271" s="87" t="s">
        <v>541</v>
      </c>
      <c r="AN271" s="17">
        <f t="shared" si="91"/>
        <v>100</v>
      </c>
      <c r="AO271" s="17">
        <f t="shared" si="92"/>
        <v>0.28000000000000003</v>
      </c>
      <c r="AP271" s="17">
        <f t="shared" si="93"/>
        <v>0</v>
      </c>
      <c r="AQ271" s="17">
        <f t="shared" si="93"/>
        <v>0.72</v>
      </c>
      <c r="AR271" s="17">
        <f t="shared" si="94"/>
        <v>0</v>
      </c>
      <c r="AS271" s="17">
        <f t="shared" si="95"/>
        <v>0.35</v>
      </c>
      <c r="AU271" s="17">
        <f t="shared" si="96"/>
        <v>0</v>
      </c>
      <c r="AV271" s="17">
        <f t="shared" si="97"/>
        <v>0.38888888888888895</v>
      </c>
      <c r="AW271" s="17">
        <f t="shared" si="98"/>
        <v>0.5</v>
      </c>
      <c r="AX271" s="17">
        <f t="shared" si="99"/>
        <v>0.5</v>
      </c>
      <c r="AY271" s="17">
        <f t="shared" si="100"/>
        <v>0.38888888888888895</v>
      </c>
      <c r="AZ271" s="17">
        <f t="shared" si="101"/>
        <v>0.38888888888888895</v>
      </c>
      <c r="BA271" s="17">
        <f t="shared" si="102"/>
        <v>3.8888888888888973E-2</v>
      </c>
      <c r="BC271" s="17">
        <f t="shared" si="103"/>
        <v>0</v>
      </c>
      <c r="BD271" s="17">
        <f t="shared" si="104"/>
        <v>0.3888888888888889</v>
      </c>
      <c r="BE271" s="17">
        <f t="shared" si="105"/>
        <v>0.58982479610523098</v>
      </c>
      <c r="BF271" s="17">
        <f t="shared" si="106"/>
        <v>9.5973820789570216E-2</v>
      </c>
      <c r="BG271" s="17">
        <f t="shared" si="107"/>
        <v>0.3888888888888889</v>
      </c>
      <c r="BH271" s="17">
        <f t="shared" si="108"/>
        <v>0.3888888888888889</v>
      </c>
      <c r="BI271" s="17">
        <f t="shared" si="109"/>
        <v>1.5123456790123479E-3</v>
      </c>
      <c r="BJ271" s="17">
        <f t="shared" si="110"/>
        <v>3.2345330537846186E-3</v>
      </c>
    </row>
    <row r="272" spans="1:62" x14ac:dyDescent="0.25">
      <c r="A272" s="84">
        <v>586</v>
      </c>
      <c r="B272" s="84">
        <v>613</v>
      </c>
      <c r="D272" s="86">
        <v>1</v>
      </c>
      <c r="E272" s="98">
        <f t="shared" si="89"/>
        <v>13</v>
      </c>
      <c r="F272" s="98">
        <f t="shared" si="90"/>
        <v>0</v>
      </c>
      <c r="G272" s="17">
        <v>0</v>
      </c>
      <c r="H272" s="17">
        <f>100-L272</f>
        <v>87</v>
      </c>
      <c r="I272" s="17">
        <v>0</v>
      </c>
      <c r="J272" s="17">
        <v>0</v>
      </c>
      <c r="K272" s="17">
        <v>0</v>
      </c>
      <c r="L272" s="17">
        <v>13</v>
      </c>
      <c r="M272" s="17">
        <v>0</v>
      </c>
      <c r="N272" s="17">
        <v>0</v>
      </c>
      <c r="O272" s="17">
        <v>0</v>
      </c>
      <c r="P272" s="17">
        <v>0</v>
      </c>
      <c r="Q272" s="17">
        <v>0</v>
      </c>
      <c r="R272" s="17">
        <v>0</v>
      </c>
      <c r="S272" s="17">
        <v>0</v>
      </c>
      <c r="T272" s="17">
        <v>0</v>
      </c>
      <c r="U272" s="17">
        <v>0</v>
      </c>
      <c r="V272" s="17">
        <v>0</v>
      </c>
      <c r="W272" s="17">
        <v>0</v>
      </c>
      <c r="X272" s="17">
        <v>0</v>
      </c>
      <c r="Y272" s="17">
        <v>0</v>
      </c>
      <c r="Z272" s="17">
        <v>0</v>
      </c>
      <c r="AA272" s="17">
        <v>0</v>
      </c>
      <c r="AB272" s="17">
        <v>0</v>
      </c>
      <c r="AC272" s="17">
        <v>0</v>
      </c>
      <c r="AD272" s="17">
        <v>0</v>
      </c>
      <c r="AE272" s="17">
        <v>0</v>
      </c>
      <c r="AF272" s="17">
        <v>0</v>
      </c>
      <c r="AG272" s="88">
        <v>11</v>
      </c>
      <c r="AH272" s="92" t="s">
        <v>3</v>
      </c>
      <c r="AI272" s="87" t="s">
        <v>541</v>
      </c>
      <c r="AN272" s="17">
        <f t="shared" si="91"/>
        <v>100</v>
      </c>
      <c r="AO272" s="17">
        <f t="shared" si="92"/>
        <v>0.13</v>
      </c>
      <c r="AP272" s="17">
        <f t="shared" si="93"/>
        <v>0</v>
      </c>
      <c r="AQ272" s="17">
        <f t="shared" si="93"/>
        <v>0.87</v>
      </c>
      <c r="AR272" s="17">
        <f t="shared" si="94"/>
        <v>0</v>
      </c>
      <c r="AS272" s="17">
        <f t="shared" si="95"/>
        <v>0.11</v>
      </c>
      <c r="AU272" s="17">
        <f t="shared" si="96"/>
        <v>0</v>
      </c>
      <c r="AV272" s="17">
        <f t="shared" si="97"/>
        <v>0.14942528735632185</v>
      </c>
      <c r="AW272" s="17">
        <f t="shared" si="98"/>
        <v>0.5</v>
      </c>
      <c r="AX272" s="17">
        <f t="shared" si="99"/>
        <v>0.5</v>
      </c>
      <c r="AY272" s="17">
        <f t="shared" si="100"/>
        <v>0.14942528735632185</v>
      </c>
      <c r="AZ272" s="17">
        <f t="shared" si="101"/>
        <v>0.14942528735632185</v>
      </c>
      <c r="BA272" s="17">
        <f t="shared" si="102"/>
        <v>3.942528735632185E-2</v>
      </c>
      <c r="BC272" s="17">
        <f t="shared" si="103"/>
        <v>0</v>
      </c>
      <c r="BD272" s="17">
        <f t="shared" si="104"/>
        <v>0.14942528735632185</v>
      </c>
      <c r="BE272" s="17">
        <f t="shared" si="105"/>
        <v>0.58982479610523098</v>
      </c>
      <c r="BF272" s="17">
        <f t="shared" si="106"/>
        <v>9.5973820789570216E-2</v>
      </c>
      <c r="BG272" s="17">
        <f t="shared" si="107"/>
        <v>0.14942528735632185</v>
      </c>
      <c r="BH272" s="17">
        <f t="shared" si="108"/>
        <v>0.14942528735632185</v>
      </c>
      <c r="BI272" s="17">
        <f t="shared" si="109"/>
        <v>1.5543532831285515E-3</v>
      </c>
      <c r="BJ272" s="17">
        <f t="shared" si="110"/>
        <v>8.8133551636729604E-2</v>
      </c>
    </row>
    <row r="273" spans="1:62" x14ac:dyDescent="0.25">
      <c r="A273" s="84">
        <v>667</v>
      </c>
      <c r="B273" s="84">
        <v>364</v>
      </c>
      <c r="C273" s="17" t="s">
        <v>495</v>
      </c>
      <c r="D273" s="86">
        <v>1</v>
      </c>
      <c r="E273" s="98">
        <f t="shared" si="89"/>
        <v>25</v>
      </c>
      <c r="F273" s="98">
        <f t="shared" si="90"/>
        <v>0.83333333333333337</v>
      </c>
      <c r="G273" s="17">
        <v>15</v>
      </c>
      <c r="H273" s="17">
        <v>10</v>
      </c>
      <c r="I273" s="17">
        <v>0</v>
      </c>
      <c r="J273" s="17">
        <v>0</v>
      </c>
      <c r="K273" s="17">
        <v>0</v>
      </c>
      <c r="L273" s="17">
        <v>0</v>
      </c>
      <c r="M273" s="17">
        <v>0</v>
      </c>
      <c r="N273" s="17">
        <v>0</v>
      </c>
      <c r="O273" s="17">
        <v>25</v>
      </c>
      <c r="P273" s="17">
        <v>0</v>
      </c>
      <c r="Q273" s="17">
        <v>50</v>
      </c>
      <c r="R273" s="17">
        <v>0</v>
      </c>
      <c r="S273" s="17">
        <v>0</v>
      </c>
      <c r="T273" s="17">
        <v>0</v>
      </c>
      <c r="U273" s="17">
        <v>0</v>
      </c>
      <c r="V273" s="17">
        <v>0</v>
      </c>
      <c r="W273" s="17">
        <v>0</v>
      </c>
      <c r="X273" s="17">
        <v>0</v>
      </c>
      <c r="Y273" s="17">
        <v>0</v>
      </c>
      <c r="Z273" s="17">
        <v>0</v>
      </c>
      <c r="AA273" s="17">
        <v>0</v>
      </c>
      <c r="AB273" s="17">
        <v>0</v>
      </c>
      <c r="AC273" s="17">
        <v>0</v>
      </c>
      <c r="AD273" s="17">
        <v>0</v>
      </c>
      <c r="AE273" s="17">
        <v>0</v>
      </c>
      <c r="AF273" s="17">
        <v>0</v>
      </c>
      <c r="AG273" s="88">
        <v>39.700000000000003</v>
      </c>
      <c r="AH273" s="17" t="s">
        <v>3</v>
      </c>
      <c r="AI273" s="87" t="s">
        <v>506</v>
      </c>
      <c r="AN273" s="17">
        <f t="shared" si="91"/>
        <v>100</v>
      </c>
      <c r="AO273" s="17">
        <f t="shared" si="92"/>
        <v>0.25</v>
      </c>
      <c r="AP273" s="17">
        <f t="shared" si="93"/>
        <v>0.15</v>
      </c>
      <c r="AQ273" s="17">
        <f t="shared" si="93"/>
        <v>0.1</v>
      </c>
      <c r="AR273" s="17">
        <f t="shared" si="94"/>
        <v>0.5</v>
      </c>
      <c r="AS273" s="17">
        <f t="shared" si="95"/>
        <v>0.39700000000000002</v>
      </c>
      <c r="AU273" s="17">
        <f t="shared" si="96"/>
        <v>2</v>
      </c>
      <c r="AV273" s="17">
        <f t="shared" si="97"/>
        <v>1</v>
      </c>
      <c r="AW273" s="17">
        <f t="shared" si="98"/>
        <v>0.625</v>
      </c>
      <c r="AX273" s="17">
        <f t="shared" si="99"/>
        <v>1</v>
      </c>
      <c r="AY273" s="17">
        <f t="shared" si="100"/>
        <v>0.625</v>
      </c>
      <c r="AZ273" s="17">
        <f t="shared" si="101"/>
        <v>0.625</v>
      </c>
      <c r="BA273" s="17">
        <f t="shared" si="102"/>
        <v>0.22799999999999998</v>
      </c>
      <c r="BC273" s="17">
        <f t="shared" si="103"/>
        <v>0.7142857142857143</v>
      </c>
      <c r="BD273" s="17">
        <f t="shared" si="104"/>
        <v>0.35714285714285715</v>
      </c>
      <c r="BE273" s="17">
        <f t="shared" si="105"/>
        <v>0.60333157495758971</v>
      </c>
      <c r="BF273" s="17">
        <f t="shared" si="106"/>
        <v>0.45476614866870474</v>
      </c>
      <c r="BG273" s="17">
        <f t="shared" si="107"/>
        <v>0.35714285714285715</v>
      </c>
      <c r="BH273" s="17">
        <f t="shared" si="108"/>
        <v>0.35714285714285715</v>
      </c>
      <c r="BI273" s="17">
        <f t="shared" si="109"/>
        <v>1.5885918367346949E-3</v>
      </c>
      <c r="BJ273" s="17">
        <f t="shared" si="110"/>
        <v>9.7475247957889706E-5</v>
      </c>
    </row>
    <row r="274" spans="1:62" x14ac:dyDescent="0.25">
      <c r="A274" s="84">
        <v>178</v>
      </c>
      <c r="B274" s="84">
        <v>467</v>
      </c>
      <c r="C274" s="17">
        <v>6</v>
      </c>
      <c r="D274" s="86">
        <v>1</v>
      </c>
      <c r="E274" s="98">
        <f t="shared" si="89"/>
        <v>12.5</v>
      </c>
      <c r="F274" s="98">
        <f t="shared" si="90"/>
        <v>0.2857142857142857</v>
      </c>
      <c r="G274" s="17">
        <v>0</v>
      </c>
      <c r="H274" s="17">
        <v>62.5</v>
      </c>
      <c r="I274" s="17">
        <v>0</v>
      </c>
      <c r="J274" s="17">
        <v>0</v>
      </c>
      <c r="K274" s="17">
        <v>0</v>
      </c>
      <c r="L274" s="17">
        <v>0</v>
      </c>
      <c r="M274" s="17">
        <v>0</v>
      </c>
      <c r="N274" s="17">
        <v>0</v>
      </c>
      <c r="O274" s="17">
        <v>12.5</v>
      </c>
      <c r="P274" s="17">
        <v>0</v>
      </c>
      <c r="Q274" s="17">
        <v>25</v>
      </c>
      <c r="R274" s="17">
        <v>0</v>
      </c>
      <c r="S274" s="17">
        <v>0</v>
      </c>
      <c r="T274" s="17">
        <v>0</v>
      </c>
      <c r="U274" s="17">
        <v>0</v>
      </c>
      <c r="V274" s="17">
        <v>0</v>
      </c>
      <c r="W274" s="41">
        <v>0</v>
      </c>
      <c r="X274" s="41">
        <v>0</v>
      </c>
      <c r="Y274" s="17">
        <v>0</v>
      </c>
      <c r="Z274" s="17">
        <v>0</v>
      </c>
      <c r="AA274" s="17">
        <v>0</v>
      </c>
      <c r="AB274" s="17">
        <v>0</v>
      </c>
      <c r="AC274" s="17">
        <v>0</v>
      </c>
      <c r="AD274" s="17">
        <v>0</v>
      </c>
      <c r="AE274" s="17">
        <v>0</v>
      </c>
      <c r="AF274" s="41">
        <v>0</v>
      </c>
      <c r="AG274" s="88">
        <v>24</v>
      </c>
      <c r="AH274" s="91" t="s">
        <v>3</v>
      </c>
      <c r="AI274" s="87" t="s">
        <v>504</v>
      </c>
      <c r="AN274" s="17">
        <f t="shared" si="91"/>
        <v>100</v>
      </c>
      <c r="AO274" s="17">
        <f t="shared" si="92"/>
        <v>0.125</v>
      </c>
      <c r="AP274" s="17">
        <f t="shared" si="93"/>
        <v>0</v>
      </c>
      <c r="AQ274" s="17">
        <f t="shared" si="93"/>
        <v>0.625</v>
      </c>
      <c r="AR274" s="17">
        <f t="shared" si="94"/>
        <v>0.25</v>
      </c>
      <c r="AS274" s="17">
        <f t="shared" si="95"/>
        <v>0.24</v>
      </c>
      <c r="AU274" s="17">
        <f t="shared" si="96"/>
        <v>0.4</v>
      </c>
      <c r="AV274" s="17">
        <f t="shared" si="97"/>
        <v>0.2</v>
      </c>
      <c r="AW274" s="17">
        <f t="shared" si="98"/>
        <v>0.52500000000000002</v>
      </c>
      <c r="AX274" s="17">
        <f t="shared" si="99"/>
        <v>0.6</v>
      </c>
      <c r="AY274" s="17">
        <f t="shared" si="100"/>
        <v>0.2</v>
      </c>
      <c r="AZ274" s="17">
        <f t="shared" si="101"/>
        <v>0.2</v>
      </c>
      <c r="BA274" s="17">
        <f t="shared" si="102"/>
        <v>3.999999999999998E-2</v>
      </c>
      <c r="BC274" s="17">
        <f t="shared" si="103"/>
        <v>0.4</v>
      </c>
      <c r="BD274" s="17">
        <f t="shared" si="104"/>
        <v>0.2</v>
      </c>
      <c r="BE274" s="17">
        <f t="shared" si="105"/>
        <v>0.59738859226255192</v>
      </c>
      <c r="BF274" s="17">
        <f t="shared" si="106"/>
        <v>0.29689752440188555</v>
      </c>
      <c r="BG274" s="17">
        <f t="shared" si="107"/>
        <v>0.2</v>
      </c>
      <c r="BH274" s="17">
        <f t="shared" si="108"/>
        <v>0.2</v>
      </c>
      <c r="BI274" s="17">
        <f t="shared" si="109"/>
        <v>1.5999999999999983E-3</v>
      </c>
      <c r="BJ274" s="17">
        <f t="shared" si="110"/>
        <v>2.7846583237634403E-2</v>
      </c>
    </row>
    <row r="275" spans="1:62" ht="18.75" x14ac:dyDescent="0.25">
      <c r="A275" s="84">
        <v>8</v>
      </c>
      <c r="B275" s="84">
        <v>5</v>
      </c>
      <c r="C275" s="41" t="s">
        <v>32</v>
      </c>
      <c r="D275" s="86">
        <v>1</v>
      </c>
      <c r="E275" s="98">
        <f t="shared" si="89"/>
        <v>47.400000000000006</v>
      </c>
      <c r="F275" s="98">
        <f t="shared" si="90"/>
        <v>0.8783269961977187</v>
      </c>
      <c r="G275" s="41">
        <v>0</v>
      </c>
      <c r="H275" s="41">
        <v>2.4</v>
      </c>
      <c r="I275" s="41">
        <v>23.3</v>
      </c>
      <c r="J275" s="17">
        <v>0</v>
      </c>
      <c r="K275" s="41">
        <v>0</v>
      </c>
      <c r="L275" s="41">
        <v>0</v>
      </c>
      <c r="M275" s="41">
        <v>0</v>
      </c>
      <c r="N275" s="41">
        <v>0</v>
      </c>
      <c r="O275" s="41">
        <v>24.1</v>
      </c>
      <c r="P275" s="41">
        <v>4</v>
      </c>
      <c r="Q275" s="41">
        <v>46.2</v>
      </c>
      <c r="R275" s="17">
        <v>0</v>
      </c>
      <c r="S275" s="17">
        <v>0</v>
      </c>
      <c r="T275" s="17">
        <v>0</v>
      </c>
      <c r="U275" s="41">
        <v>0</v>
      </c>
      <c r="V275" s="41">
        <v>0</v>
      </c>
      <c r="W275" s="41">
        <v>0</v>
      </c>
      <c r="X275" s="41">
        <v>0</v>
      </c>
      <c r="Y275" s="41">
        <v>0</v>
      </c>
      <c r="Z275" s="41">
        <v>0</v>
      </c>
      <c r="AA275" s="17">
        <v>0</v>
      </c>
      <c r="AB275" s="41">
        <v>0</v>
      </c>
      <c r="AC275" s="17">
        <v>0</v>
      </c>
      <c r="AD275" s="17">
        <v>0</v>
      </c>
      <c r="AE275" s="41">
        <v>0</v>
      </c>
      <c r="AF275" s="41">
        <v>0</v>
      </c>
      <c r="AG275" s="90">
        <v>36.5</v>
      </c>
      <c r="AH275" s="91" t="s">
        <v>3</v>
      </c>
      <c r="AI275" s="87" t="s">
        <v>504</v>
      </c>
      <c r="AN275" s="17">
        <f t="shared" si="91"/>
        <v>100</v>
      </c>
      <c r="AO275" s="17">
        <f t="shared" si="92"/>
        <v>0.24100000000000002</v>
      </c>
      <c r="AP275" s="17">
        <f t="shared" si="93"/>
        <v>0</v>
      </c>
      <c r="AQ275" s="17">
        <f t="shared" si="93"/>
        <v>2.4E-2</v>
      </c>
      <c r="AR275" s="17">
        <f t="shared" si="94"/>
        <v>0.46200000000000002</v>
      </c>
      <c r="AS275" s="17">
        <f t="shared" si="95"/>
        <v>0.36499999999999999</v>
      </c>
      <c r="AU275" s="17">
        <f t="shared" si="96"/>
        <v>19.25</v>
      </c>
      <c r="AV275" s="17">
        <f t="shared" si="97"/>
        <v>10.041666666666668</v>
      </c>
      <c r="AW275" s="17">
        <f t="shared" si="98"/>
        <v>1.703125</v>
      </c>
      <c r="AX275" s="17">
        <f t="shared" si="99"/>
        <v>5.3125</v>
      </c>
      <c r="AY275" s="17">
        <f t="shared" si="100"/>
        <v>1.1977532679738561</v>
      </c>
      <c r="AZ275" s="17">
        <f t="shared" si="101"/>
        <v>1</v>
      </c>
      <c r="BA275" s="17">
        <f t="shared" si="102"/>
        <v>0.63500000000000001</v>
      </c>
      <c r="BC275" s="17">
        <f t="shared" si="103"/>
        <v>19.250000000000004</v>
      </c>
      <c r="BD275" s="17">
        <f t="shared" si="104"/>
        <v>14.895833333333334</v>
      </c>
      <c r="BE275" s="17">
        <f t="shared" si="105"/>
        <v>0.9538324861762999</v>
      </c>
      <c r="BF275" s="17">
        <f t="shared" si="106"/>
        <v>9.7654270571322463</v>
      </c>
      <c r="BG275" s="17">
        <f t="shared" si="107"/>
        <v>0.40558318803324256</v>
      </c>
      <c r="BH275" s="17">
        <f t="shared" si="108"/>
        <v>0.40558318803324256</v>
      </c>
      <c r="BI275" s="17">
        <f t="shared" si="109"/>
        <v>1.6469951509415228E-3</v>
      </c>
      <c r="BJ275" s="17">
        <f t="shared" si="110"/>
        <v>1.7533443923505553E-3</v>
      </c>
    </row>
    <row r="276" spans="1:62" x14ac:dyDescent="0.25">
      <c r="A276" s="84">
        <v>401</v>
      </c>
      <c r="B276" s="84">
        <v>266</v>
      </c>
      <c r="C276" s="17" t="s">
        <v>266</v>
      </c>
      <c r="D276" s="86">
        <v>1</v>
      </c>
      <c r="E276" s="98">
        <f t="shared" si="89"/>
        <v>18.5</v>
      </c>
      <c r="F276" s="98">
        <f t="shared" si="90"/>
        <v>0.63481675392670156</v>
      </c>
      <c r="G276" s="17">
        <v>5.0999999999999996</v>
      </c>
      <c r="H276" s="17">
        <v>27.9</v>
      </c>
      <c r="I276" s="17">
        <v>8.1</v>
      </c>
      <c r="J276" s="17">
        <v>0</v>
      </c>
      <c r="K276" s="17">
        <v>0</v>
      </c>
      <c r="L276" s="17">
        <v>0</v>
      </c>
      <c r="M276" s="17">
        <v>0</v>
      </c>
      <c r="N276" s="17">
        <v>0</v>
      </c>
      <c r="O276" s="17">
        <v>10.4</v>
      </c>
      <c r="P276" s="17">
        <v>0</v>
      </c>
      <c r="Q276" s="17">
        <v>48.5</v>
      </c>
      <c r="R276" s="17">
        <v>0</v>
      </c>
      <c r="S276" s="17">
        <v>0</v>
      </c>
      <c r="T276" s="17">
        <v>0</v>
      </c>
      <c r="U276" s="17">
        <v>0</v>
      </c>
      <c r="V276" s="17">
        <v>0</v>
      </c>
      <c r="W276" s="41">
        <v>0</v>
      </c>
      <c r="X276" s="41">
        <v>0</v>
      </c>
      <c r="Y276" s="17">
        <v>0</v>
      </c>
      <c r="Z276" s="17">
        <v>0</v>
      </c>
      <c r="AA276" s="17">
        <v>0</v>
      </c>
      <c r="AB276" s="17">
        <v>0</v>
      </c>
      <c r="AC276" s="17">
        <v>0</v>
      </c>
      <c r="AD276" s="17">
        <v>0</v>
      </c>
      <c r="AE276" s="17">
        <v>0</v>
      </c>
      <c r="AF276" s="41">
        <v>0</v>
      </c>
      <c r="AG276" s="88">
        <v>34</v>
      </c>
      <c r="AH276" s="91" t="s">
        <v>3</v>
      </c>
      <c r="AI276" s="87" t="s">
        <v>504</v>
      </c>
      <c r="AN276" s="17">
        <f t="shared" si="91"/>
        <v>100</v>
      </c>
      <c r="AO276" s="17">
        <f t="shared" si="92"/>
        <v>0.10400000000000001</v>
      </c>
      <c r="AP276" s="17">
        <f t="shared" si="93"/>
        <v>5.0999999999999997E-2</v>
      </c>
      <c r="AQ276" s="17">
        <f t="shared" si="93"/>
        <v>0.27899999999999997</v>
      </c>
      <c r="AR276" s="17">
        <f t="shared" si="94"/>
        <v>0.48499999999999999</v>
      </c>
      <c r="AS276" s="17">
        <f t="shared" si="95"/>
        <v>0.34</v>
      </c>
      <c r="AU276" s="17">
        <f t="shared" si="96"/>
        <v>1.4696969696969697</v>
      </c>
      <c r="AV276" s="17">
        <f t="shared" si="97"/>
        <v>0.31515151515151524</v>
      </c>
      <c r="AW276" s="17">
        <f t="shared" si="98"/>
        <v>0.59185606060606055</v>
      </c>
      <c r="AX276" s="17">
        <f t="shared" si="99"/>
        <v>0.86742424242424243</v>
      </c>
      <c r="AY276" s="17">
        <f t="shared" si="100"/>
        <v>0.31515151515151524</v>
      </c>
      <c r="AZ276" s="17">
        <f t="shared" si="101"/>
        <v>0.31515151515151524</v>
      </c>
      <c r="BA276" s="17">
        <f t="shared" si="102"/>
        <v>2.4848484848484786E-2</v>
      </c>
      <c r="BC276" s="17">
        <f t="shared" si="103"/>
        <v>1.0041407867494825</v>
      </c>
      <c r="BD276" s="17">
        <f t="shared" si="104"/>
        <v>0.29917184265010355</v>
      </c>
      <c r="BE276" s="17">
        <f t="shared" si="105"/>
        <v>0.6088125866657933</v>
      </c>
      <c r="BF276" s="17">
        <f t="shared" si="106"/>
        <v>0.60036303534429547</v>
      </c>
      <c r="BG276" s="17">
        <f t="shared" si="107"/>
        <v>0.29917184265010355</v>
      </c>
      <c r="BH276" s="17">
        <f t="shared" si="108"/>
        <v>0.29917184265010355</v>
      </c>
      <c r="BI276" s="17">
        <f t="shared" si="109"/>
        <v>1.6669384325879058E-3</v>
      </c>
      <c r="BJ276" s="17">
        <f t="shared" si="110"/>
        <v>4.47199216140732E-3</v>
      </c>
    </row>
    <row r="277" spans="1:62" x14ac:dyDescent="0.25">
      <c r="A277" s="84">
        <v>77</v>
      </c>
      <c r="B277" s="84">
        <v>423</v>
      </c>
      <c r="C277" s="17" t="s">
        <v>97</v>
      </c>
      <c r="D277" s="86">
        <v>1</v>
      </c>
      <c r="E277" s="98">
        <f t="shared" si="89"/>
        <v>20.25</v>
      </c>
      <c r="F277" s="98">
        <f t="shared" si="90"/>
        <v>0</v>
      </c>
      <c r="G277" s="17">
        <v>0</v>
      </c>
      <c r="H277" s="17">
        <v>79.75</v>
      </c>
      <c r="I277" s="17">
        <v>0</v>
      </c>
      <c r="J277" s="17">
        <v>0</v>
      </c>
      <c r="K277" s="41">
        <v>0</v>
      </c>
      <c r="L277" s="17">
        <v>0</v>
      </c>
      <c r="M277" s="17">
        <v>0</v>
      </c>
      <c r="N277" s="17">
        <v>0</v>
      </c>
      <c r="O277" s="17">
        <v>20.25</v>
      </c>
      <c r="P277" s="17">
        <v>0</v>
      </c>
      <c r="Q277" s="17">
        <v>0</v>
      </c>
      <c r="R277" s="17">
        <v>0</v>
      </c>
      <c r="S277" s="17">
        <v>0</v>
      </c>
      <c r="T277" s="17">
        <v>0</v>
      </c>
      <c r="U277" s="17">
        <v>0</v>
      </c>
      <c r="V277" s="41">
        <v>0</v>
      </c>
      <c r="W277" s="41">
        <v>0</v>
      </c>
      <c r="X277" s="41">
        <v>0</v>
      </c>
      <c r="Y277" s="17">
        <v>0</v>
      </c>
      <c r="Z277" s="17">
        <v>0</v>
      </c>
      <c r="AA277" s="17">
        <v>0</v>
      </c>
      <c r="AB277" s="41">
        <v>0</v>
      </c>
      <c r="AC277" s="17">
        <v>0</v>
      </c>
      <c r="AD277" s="17">
        <v>0</v>
      </c>
      <c r="AE277" s="41">
        <v>0</v>
      </c>
      <c r="AF277" s="41">
        <v>0</v>
      </c>
      <c r="AG277" s="88">
        <v>29.5</v>
      </c>
      <c r="AH277" s="41" t="s">
        <v>3</v>
      </c>
      <c r="AI277" s="87" t="s">
        <v>506</v>
      </c>
      <c r="AJ277" s="87" t="s">
        <v>509</v>
      </c>
      <c r="AK277" s="87" t="s">
        <v>505</v>
      </c>
      <c r="AL277" s="87" t="s">
        <v>507</v>
      </c>
      <c r="AN277" s="17">
        <f t="shared" si="91"/>
        <v>100</v>
      </c>
      <c r="AO277" s="17">
        <f t="shared" si="92"/>
        <v>0.20250000000000001</v>
      </c>
      <c r="AP277" s="17">
        <f t="shared" si="93"/>
        <v>0</v>
      </c>
      <c r="AQ277" s="17">
        <f t="shared" si="93"/>
        <v>0.79749999999999999</v>
      </c>
      <c r="AR277" s="17">
        <f t="shared" si="94"/>
        <v>0</v>
      </c>
      <c r="AS277" s="17">
        <f t="shared" si="95"/>
        <v>0.29499999999999998</v>
      </c>
      <c r="AU277" s="17">
        <f t="shared" si="96"/>
        <v>0</v>
      </c>
      <c r="AV277" s="17">
        <f t="shared" si="97"/>
        <v>0.25391849529780569</v>
      </c>
      <c r="AW277" s="17">
        <f t="shared" si="98"/>
        <v>0.5</v>
      </c>
      <c r="AX277" s="17">
        <f t="shared" si="99"/>
        <v>0.5</v>
      </c>
      <c r="AY277" s="17">
        <f t="shared" si="100"/>
        <v>0.25391849529780569</v>
      </c>
      <c r="AZ277" s="17">
        <f t="shared" si="101"/>
        <v>0.25391849529780569</v>
      </c>
      <c r="BA277" s="17">
        <f t="shared" si="102"/>
        <v>4.1081504702194294E-2</v>
      </c>
      <c r="BC277" s="17">
        <f t="shared" si="103"/>
        <v>0</v>
      </c>
      <c r="BD277" s="17">
        <f t="shared" si="104"/>
        <v>0.25391849529780564</v>
      </c>
      <c r="BE277" s="17">
        <f t="shared" si="105"/>
        <v>0.58982479610523098</v>
      </c>
      <c r="BF277" s="17">
        <f t="shared" si="106"/>
        <v>9.5973820789570216E-2</v>
      </c>
      <c r="BG277" s="17">
        <f t="shared" si="107"/>
        <v>0.25391849529780564</v>
      </c>
      <c r="BH277" s="17">
        <f t="shared" si="108"/>
        <v>0.25391849529780564</v>
      </c>
      <c r="BI277" s="17">
        <f t="shared" si="109"/>
        <v>1.6876900285964164E-3</v>
      </c>
      <c r="BJ277" s="17">
        <f t="shared" si="110"/>
        <v>1.2515558145709512E-2</v>
      </c>
    </row>
    <row r="278" spans="1:62" x14ac:dyDescent="0.25">
      <c r="A278" s="84">
        <v>571</v>
      </c>
      <c r="B278" s="84">
        <v>330</v>
      </c>
      <c r="C278" s="17" t="s">
        <v>410</v>
      </c>
      <c r="D278" s="86">
        <v>1</v>
      </c>
      <c r="E278" s="98">
        <f t="shared" si="89"/>
        <v>40</v>
      </c>
      <c r="F278" s="98">
        <f t="shared" si="90"/>
        <v>0.5</v>
      </c>
      <c r="G278" s="17">
        <v>0</v>
      </c>
      <c r="H278" s="17">
        <v>30</v>
      </c>
      <c r="I278" s="17">
        <v>0</v>
      </c>
      <c r="J278" s="17">
        <v>0</v>
      </c>
      <c r="K278" s="17">
        <v>0</v>
      </c>
      <c r="L278" s="17">
        <v>0</v>
      </c>
      <c r="M278" s="17">
        <v>0</v>
      </c>
      <c r="N278" s="17">
        <v>0</v>
      </c>
      <c r="O278" s="17">
        <v>0</v>
      </c>
      <c r="P278" s="17">
        <v>0</v>
      </c>
      <c r="Q278" s="17">
        <v>30</v>
      </c>
      <c r="R278" s="17">
        <v>0</v>
      </c>
      <c r="S278" s="17">
        <v>0</v>
      </c>
      <c r="T278" s="17">
        <v>0</v>
      </c>
      <c r="U278" s="17">
        <v>0</v>
      </c>
      <c r="V278" s="17">
        <v>40</v>
      </c>
      <c r="W278" s="17">
        <v>0</v>
      </c>
      <c r="X278" s="17">
        <v>0</v>
      </c>
      <c r="Y278" s="17">
        <v>0</v>
      </c>
      <c r="Z278" s="17">
        <v>0</v>
      </c>
      <c r="AA278" s="17">
        <v>0</v>
      </c>
      <c r="AB278" s="17">
        <v>0</v>
      </c>
      <c r="AC278" s="17">
        <v>0</v>
      </c>
      <c r="AD278" s="17">
        <v>0</v>
      </c>
      <c r="AE278" s="17">
        <v>0</v>
      </c>
      <c r="AF278" s="17">
        <v>0</v>
      </c>
      <c r="AG278" s="88">
        <v>55</v>
      </c>
      <c r="AH278" s="92" t="s">
        <v>3</v>
      </c>
      <c r="AI278" s="87" t="s">
        <v>504</v>
      </c>
      <c r="AK278" s="87" t="s">
        <v>505</v>
      </c>
      <c r="AL278" s="87" t="s">
        <v>510</v>
      </c>
      <c r="AN278" s="17">
        <f t="shared" si="91"/>
        <v>100</v>
      </c>
      <c r="AO278" s="17">
        <f t="shared" si="92"/>
        <v>0</v>
      </c>
      <c r="AP278" s="17">
        <f t="shared" si="93"/>
        <v>0</v>
      </c>
      <c r="AQ278" s="17">
        <f t="shared" si="93"/>
        <v>0.3</v>
      </c>
      <c r="AR278" s="17">
        <f t="shared" si="94"/>
        <v>0.3</v>
      </c>
      <c r="AS278" s="17">
        <f t="shared" si="95"/>
        <v>0.55000000000000004</v>
      </c>
      <c r="AU278" s="17">
        <f t="shared" si="96"/>
        <v>1</v>
      </c>
      <c r="AV278" s="17">
        <f t="shared" si="97"/>
        <v>0</v>
      </c>
      <c r="AW278" s="17">
        <f t="shared" si="98"/>
        <v>0.5625</v>
      </c>
      <c r="AX278" s="17">
        <f t="shared" si="99"/>
        <v>0.75</v>
      </c>
      <c r="AY278" s="17">
        <f t="shared" si="100"/>
        <v>0</v>
      </c>
      <c r="AZ278" s="17">
        <f t="shared" si="101"/>
        <v>0</v>
      </c>
      <c r="BA278" s="17">
        <f t="shared" si="102"/>
        <v>0.55000000000000004</v>
      </c>
      <c r="BC278" s="17">
        <f t="shared" si="103"/>
        <v>1</v>
      </c>
      <c r="BD278" s="17">
        <f t="shared" si="104"/>
        <v>0.66666666666666663</v>
      </c>
      <c r="BE278" s="17">
        <f t="shared" si="105"/>
        <v>0.60873428649853323</v>
      </c>
      <c r="BF278" s="17">
        <f t="shared" si="106"/>
        <v>0.59828307982035844</v>
      </c>
      <c r="BG278" s="17">
        <f t="shared" si="107"/>
        <v>0.59163838978695615</v>
      </c>
      <c r="BH278" s="17">
        <f t="shared" si="108"/>
        <v>0.59163838978695615</v>
      </c>
      <c r="BI278" s="17">
        <f t="shared" si="109"/>
        <v>1.7337555040504908E-3</v>
      </c>
      <c r="BJ278" s="17">
        <f t="shared" si="110"/>
        <v>2.0485350901330475E-2</v>
      </c>
    </row>
    <row r="279" spans="1:62" x14ac:dyDescent="0.25">
      <c r="A279" s="84">
        <v>553</v>
      </c>
      <c r="B279" s="84">
        <v>595</v>
      </c>
      <c r="D279" s="86">
        <v>1</v>
      </c>
      <c r="E279" s="98">
        <f t="shared" si="89"/>
        <v>0</v>
      </c>
      <c r="F279" s="98">
        <f t="shared" si="90"/>
        <v>0</v>
      </c>
      <c r="G279" s="17">
        <v>0</v>
      </c>
      <c r="H279" s="17">
        <v>40</v>
      </c>
      <c r="I279" s="17">
        <v>0</v>
      </c>
      <c r="J279" s="17">
        <v>0</v>
      </c>
      <c r="K279" s="17">
        <v>0</v>
      </c>
      <c r="L279" s="17">
        <v>0</v>
      </c>
      <c r="M279" s="17">
        <v>0</v>
      </c>
      <c r="N279" s="17">
        <v>0</v>
      </c>
      <c r="O279" s="17">
        <v>0</v>
      </c>
      <c r="P279" s="17">
        <v>0</v>
      </c>
      <c r="Q279" s="17">
        <v>0</v>
      </c>
      <c r="R279" s="17">
        <v>0</v>
      </c>
      <c r="S279" s="17">
        <v>0</v>
      </c>
      <c r="T279" s="17">
        <v>0</v>
      </c>
      <c r="U279" s="17">
        <v>0</v>
      </c>
      <c r="V279" s="17">
        <v>0</v>
      </c>
      <c r="W279" s="17">
        <v>0</v>
      </c>
      <c r="X279" s="17">
        <v>0</v>
      </c>
      <c r="Y279" s="17">
        <v>0</v>
      </c>
      <c r="Z279" s="17">
        <v>0</v>
      </c>
      <c r="AA279" s="17">
        <v>60</v>
      </c>
      <c r="AB279" s="17">
        <v>0</v>
      </c>
      <c r="AC279" s="17">
        <v>0</v>
      </c>
      <c r="AD279" s="17">
        <v>0</v>
      </c>
      <c r="AE279" s="17">
        <v>0</v>
      </c>
      <c r="AF279" s="17">
        <v>0</v>
      </c>
      <c r="AG279" s="88">
        <v>33</v>
      </c>
      <c r="AH279" s="17" t="s">
        <v>3</v>
      </c>
      <c r="AI279" s="87" t="s">
        <v>506</v>
      </c>
      <c r="AN279" s="17">
        <f t="shared" si="91"/>
        <v>100</v>
      </c>
      <c r="AO279" s="17">
        <f t="shared" si="92"/>
        <v>0</v>
      </c>
      <c r="AP279" s="17">
        <f t="shared" si="93"/>
        <v>0</v>
      </c>
      <c r="AQ279" s="17">
        <f t="shared" si="93"/>
        <v>0.4</v>
      </c>
      <c r="AR279" s="17">
        <f t="shared" si="94"/>
        <v>0</v>
      </c>
      <c r="AS279" s="17">
        <f t="shared" si="95"/>
        <v>0.33</v>
      </c>
      <c r="AU279" s="17">
        <f t="shared" si="96"/>
        <v>0</v>
      </c>
      <c r="AV279" s="17">
        <f t="shared" si="97"/>
        <v>0</v>
      </c>
      <c r="AW279" s="17">
        <f t="shared" si="98"/>
        <v>0.5</v>
      </c>
      <c r="AX279" s="17">
        <f t="shared" si="99"/>
        <v>0.5</v>
      </c>
      <c r="AY279" s="17">
        <f t="shared" si="100"/>
        <v>0</v>
      </c>
      <c r="AZ279" s="17">
        <f t="shared" si="101"/>
        <v>0</v>
      </c>
      <c r="BA279" s="17">
        <f t="shared" si="102"/>
        <v>0.33</v>
      </c>
      <c r="BC279" s="17">
        <f t="shared" si="103"/>
        <v>0</v>
      </c>
      <c r="BD279" s="17">
        <f t="shared" si="104"/>
        <v>0.75</v>
      </c>
      <c r="BE279" s="17">
        <f t="shared" si="105"/>
        <v>0.58982479610523098</v>
      </c>
      <c r="BF279" s="17">
        <f t="shared" si="106"/>
        <v>9.5973820789570216E-2</v>
      </c>
      <c r="BG279" s="17">
        <f t="shared" si="107"/>
        <v>0.3718160697017544</v>
      </c>
      <c r="BH279" s="17">
        <f t="shared" si="108"/>
        <v>0.3718160697017544</v>
      </c>
      <c r="BI279" s="17">
        <f t="shared" si="109"/>
        <v>1.7485836853019813E-3</v>
      </c>
      <c r="BJ279" s="17">
        <f t="shared" si="110"/>
        <v>5.9094512690300287E-3</v>
      </c>
    </row>
    <row r="280" spans="1:62" x14ac:dyDescent="0.25">
      <c r="A280" s="84">
        <v>152</v>
      </c>
      <c r="B280" s="84">
        <v>88</v>
      </c>
      <c r="C280" s="17" t="s">
        <v>179</v>
      </c>
      <c r="D280" s="86">
        <v>1</v>
      </c>
      <c r="E280" s="98">
        <f t="shared" si="89"/>
        <v>13.008034313257641</v>
      </c>
      <c r="F280" s="98">
        <f t="shared" si="90"/>
        <v>0.7830974015020854</v>
      </c>
      <c r="G280" s="102">
        <v>0</v>
      </c>
      <c r="H280" s="102">
        <f>'EWG-CCP-127 (1)'!I9</f>
        <v>17.838845295064381</v>
      </c>
      <c r="I280" s="102">
        <v>0</v>
      </c>
      <c r="J280" s="17">
        <v>0</v>
      </c>
      <c r="K280" s="103">
        <f>'EWG-CCP-127 (1)'!L9</f>
        <v>4.7483899130943605</v>
      </c>
      <c r="L280" s="17">
        <v>0</v>
      </c>
      <c r="M280" s="58">
        <v>0</v>
      </c>
      <c r="N280" s="58">
        <v>0</v>
      </c>
      <c r="O280" s="102">
        <f>'EWG-CCP-127 (1)'!K9</f>
        <v>13.008034313257641</v>
      </c>
      <c r="P280" s="58">
        <v>0</v>
      </c>
      <c r="Q280" s="102">
        <f>'EWG-CCP-127 (1)'!J9</f>
        <v>64.40473047858363</v>
      </c>
      <c r="R280" s="17">
        <v>0</v>
      </c>
      <c r="S280" s="17">
        <v>0</v>
      </c>
      <c r="T280" s="17">
        <v>0</v>
      </c>
      <c r="U280" s="102">
        <v>0</v>
      </c>
      <c r="V280" s="17">
        <v>0</v>
      </c>
      <c r="W280" s="41">
        <v>0</v>
      </c>
      <c r="X280" s="41">
        <v>0</v>
      </c>
      <c r="Y280" s="17">
        <v>0</v>
      </c>
      <c r="Z280" s="58">
        <v>0</v>
      </c>
      <c r="AA280" s="17">
        <v>0</v>
      </c>
      <c r="AB280" s="41">
        <v>0</v>
      </c>
      <c r="AC280" s="17">
        <v>0</v>
      </c>
      <c r="AD280" s="17">
        <v>0</v>
      </c>
      <c r="AE280" s="41">
        <v>0</v>
      </c>
      <c r="AF280" s="41">
        <v>0</v>
      </c>
      <c r="AG280" s="88">
        <v>70</v>
      </c>
      <c r="AH280" s="41" t="s">
        <v>545</v>
      </c>
      <c r="AI280" s="87" t="s">
        <v>506</v>
      </c>
      <c r="AM280" s="80"/>
      <c r="AN280" s="17">
        <f t="shared" si="91"/>
        <v>100.00000000000001</v>
      </c>
      <c r="AO280" s="17">
        <f t="shared" si="92"/>
        <v>0.13008034313257641</v>
      </c>
      <c r="AP280" s="17">
        <f t="shared" si="93"/>
        <v>0</v>
      </c>
      <c r="AQ280" s="17">
        <f t="shared" si="93"/>
        <v>0.17838845295064382</v>
      </c>
      <c r="AR280" s="17">
        <f t="shared" si="94"/>
        <v>0.64404730478583627</v>
      </c>
      <c r="AS280" s="17">
        <f t="shared" si="95"/>
        <v>0.7</v>
      </c>
      <c r="AU280" s="17">
        <f t="shared" si="96"/>
        <v>3.6103643152509992</v>
      </c>
      <c r="AV280" s="17">
        <f t="shared" si="97"/>
        <v>0.72919710318115039</v>
      </c>
      <c r="AW280" s="17">
        <f t="shared" si="98"/>
        <v>0.72564776970318745</v>
      </c>
      <c r="AX280" s="17">
        <f t="shared" si="99"/>
        <v>1.4025910788127498</v>
      </c>
      <c r="AY280" s="17">
        <f t="shared" si="100"/>
        <v>0.72564776970318745</v>
      </c>
      <c r="AZ280" s="17">
        <f t="shared" si="101"/>
        <v>0.72564776970318745</v>
      </c>
      <c r="BA280" s="17">
        <f t="shared" si="102"/>
        <v>2.5647769703187495E-2</v>
      </c>
      <c r="BC280" s="17">
        <f t="shared" si="103"/>
        <v>3.6103643152509997</v>
      </c>
      <c r="BD280" s="17">
        <f t="shared" si="104"/>
        <v>0.72919710318115039</v>
      </c>
      <c r="BE280" s="17">
        <f t="shared" si="105"/>
        <v>0.65809494544079117</v>
      </c>
      <c r="BF280" s="17">
        <f t="shared" si="106"/>
        <v>1.909493244814499</v>
      </c>
      <c r="BG280" s="17">
        <f t="shared" si="107"/>
        <v>0.65809494544079117</v>
      </c>
      <c r="BH280" s="17">
        <f t="shared" si="108"/>
        <v>0.65809494544079117</v>
      </c>
      <c r="BI280" s="17">
        <f t="shared" si="109"/>
        <v>1.7560335976102653E-3</v>
      </c>
      <c r="BJ280" s="17">
        <f t="shared" si="110"/>
        <v>8.5923464286989826E-2</v>
      </c>
    </row>
    <row r="281" spans="1:62" x14ac:dyDescent="0.25">
      <c r="A281" s="84">
        <v>619</v>
      </c>
      <c r="B281" s="84">
        <v>629</v>
      </c>
      <c r="D281" s="86">
        <v>1</v>
      </c>
      <c r="E281" s="98">
        <f t="shared" si="89"/>
        <v>25.037481259370313</v>
      </c>
      <c r="F281" s="98">
        <f t="shared" si="90"/>
        <v>0</v>
      </c>
      <c r="G281" s="17">
        <v>0</v>
      </c>
      <c r="H281" s="17">
        <f>'EWG-CCP-127 (1)'!G341</f>
        <v>74.962518740629676</v>
      </c>
      <c r="I281" s="17">
        <v>0</v>
      </c>
      <c r="J281" s="17">
        <v>0</v>
      </c>
      <c r="K281" s="17">
        <v>0</v>
      </c>
      <c r="L281" s="17">
        <v>0</v>
      </c>
      <c r="M281" s="17">
        <v>0</v>
      </c>
      <c r="N281" s="17">
        <v>0</v>
      </c>
      <c r="O281" s="17">
        <f>'EWG-CCP-127 (1)'!H336</f>
        <v>25.037481259370313</v>
      </c>
      <c r="P281" s="17">
        <v>0</v>
      </c>
      <c r="Q281" s="17">
        <v>0</v>
      </c>
      <c r="R281" s="17">
        <v>0</v>
      </c>
      <c r="S281" s="17">
        <v>0</v>
      </c>
      <c r="T281" s="17">
        <v>0</v>
      </c>
      <c r="U281" s="17">
        <v>0</v>
      </c>
      <c r="V281" s="17">
        <v>0</v>
      </c>
      <c r="W281" s="17">
        <v>0</v>
      </c>
      <c r="X281" s="17">
        <v>0</v>
      </c>
      <c r="Y281" s="17">
        <v>0</v>
      </c>
      <c r="Z281" s="17">
        <v>0</v>
      </c>
      <c r="AA281" s="17">
        <v>0</v>
      </c>
      <c r="AB281" s="17">
        <v>0</v>
      </c>
      <c r="AC281" s="17">
        <v>0</v>
      </c>
      <c r="AD281" s="17">
        <v>0</v>
      </c>
      <c r="AE281" s="17">
        <v>0</v>
      </c>
      <c r="AF281" s="17">
        <v>0</v>
      </c>
      <c r="AG281" s="88">
        <f>'EWG-CCP-127 (1)'!L341</f>
        <v>29.209000000000003</v>
      </c>
      <c r="AH281" s="17" t="s">
        <v>3</v>
      </c>
      <c r="AI281" s="87" t="s">
        <v>506</v>
      </c>
      <c r="AN281" s="17">
        <f t="shared" si="91"/>
        <v>99.999999999999986</v>
      </c>
      <c r="AO281" s="17">
        <f t="shared" si="92"/>
        <v>0.25037481259370314</v>
      </c>
      <c r="AP281" s="17">
        <f t="shared" si="93"/>
        <v>0</v>
      </c>
      <c r="AQ281" s="17">
        <f t="shared" si="93"/>
        <v>0.7496251874062968</v>
      </c>
      <c r="AR281" s="17">
        <f t="shared" si="94"/>
        <v>0</v>
      </c>
      <c r="AS281" s="17">
        <f t="shared" si="95"/>
        <v>0.29209000000000002</v>
      </c>
      <c r="AU281" s="17">
        <f t="shared" si="96"/>
        <v>0</v>
      </c>
      <c r="AV281" s="17">
        <f t="shared" si="97"/>
        <v>0.33400000000000002</v>
      </c>
      <c r="AW281" s="17">
        <f t="shared" si="98"/>
        <v>0.5</v>
      </c>
      <c r="AX281" s="17">
        <f t="shared" si="99"/>
        <v>0.5</v>
      </c>
      <c r="AY281" s="17">
        <f t="shared" si="100"/>
        <v>0.33400000000000002</v>
      </c>
      <c r="AZ281" s="17">
        <f t="shared" si="101"/>
        <v>0.33400000000000002</v>
      </c>
      <c r="BA281" s="17">
        <f t="shared" si="102"/>
        <v>4.1910000000000003E-2</v>
      </c>
      <c r="BC281" s="17">
        <f t="shared" si="103"/>
        <v>0</v>
      </c>
      <c r="BD281" s="17">
        <f t="shared" si="104"/>
        <v>0.33400000000000002</v>
      </c>
      <c r="BE281" s="17">
        <f t="shared" si="105"/>
        <v>0.58982479610523098</v>
      </c>
      <c r="BF281" s="17">
        <f t="shared" si="106"/>
        <v>9.5973820789570216E-2</v>
      </c>
      <c r="BG281" s="17">
        <f t="shared" si="107"/>
        <v>0.33400000000000002</v>
      </c>
      <c r="BH281" s="17">
        <f t="shared" si="108"/>
        <v>0.33400000000000002</v>
      </c>
      <c r="BI281" s="17">
        <f t="shared" si="109"/>
        <v>1.7564481000000003E-3</v>
      </c>
      <c r="BJ281" s="17">
        <f t="shared" si="110"/>
        <v>1.3175126846027712E-2</v>
      </c>
    </row>
    <row r="282" spans="1:62" x14ac:dyDescent="0.25">
      <c r="A282" s="84">
        <v>295</v>
      </c>
      <c r="B282" s="84">
        <v>184</v>
      </c>
      <c r="C282" s="101"/>
      <c r="D282" s="86">
        <v>1</v>
      </c>
      <c r="E282" s="98">
        <f t="shared" si="89"/>
        <v>25</v>
      </c>
      <c r="F282" s="98">
        <f t="shared" si="90"/>
        <v>0.66666666666666663</v>
      </c>
      <c r="G282" s="17">
        <v>0</v>
      </c>
      <c r="H282" s="17">
        <f>'EWG-CCP-127 (1)'!M113</f>
        <v>25</v>
      </c>
      <c r="I282" s="17">
        <v>0</v>
      </c>
      <c r="J282" s="17">
        <v>0</v>
      </c>
      <c r="K282" s="17">
        <v>0</v>
      </c>
      <c r="L282" s="17">
        <v>0</v>
      </c>
      <c r="M282" s="17">
        <v>0</v>
      </c>
      <c r="N282" s="17">
        <v>0</v>
      </c>
      <c r="O282" s="17">
        <f>'EWG-CCP-127 (1)'!L113</f>
        <v>25</v>
      </c>
      <c r="P282" s="17">
        <v>0</v>
      </c>
      <c r="Q282" s="17">
        <f>'EWG-CCP-127 (1)'!K113</f>
        <v>50</v>
      </c>
      <c r="R282" s="17">
        <v>0</v>
      </c>
      <c r="S282" s="17">
        <v>0</v>
      </c>
      <c r="T282" s="17">
        <v>0</v>
      </c>
      <c r="U282" s="17">
        <v>0</v>
      </c>
      <c r="V282" s="17">
        <v>0</v>
      </c>
      <c r="W282" s="41">
        <v>0</v>
      </c>
      <c r="X282" s="41">
        <v>0</v>
      </c>
      <c r="Y282" s="17">
        <v>0</v>
      </c>
      <c r="Z282" s="17">
        <v>0</v>
      </c>
      <c r="AA282" s="17">
        <v>0</v>
      </c>
      <c r="AB282" s="17">
        <v>0</v>
      </c>
      <c r="AC282" s="17">
        <v>0</v>
      </c>
      <c r="AD282" s="17">
        <v>0</v>
      </c>
      <c r="AE282" s="17">
        <v>0</v>
      </c>
      <c r="AF282" s="41">
        <v>0</v>
      </c>
      <c r="AG282" s="88">
        <f>'EWG-CCP-127 (1)'!E113</f>
        <v>67</v>
      </c>
      <c r="AH282" s="91" t="s">
        <v>3</v>
      </c>
      <c r="AI282" s="87" t="s">
        <v>504</v>
      </c>
      <c r="AN282" s="17">
        <f t="shared" si="91"/>
        <v>100</v>
      </c>
      <c r="AO282" s="17">
        <f t="shared" si="92"/>
        <v>0.25</v>
      </c>
      <c r="AP282" s="17">
        <f t="shared" si="93"/>
        <v>0</v>
      </c>
      <c r="AQ282" s="17">
        <f t="shared" si="93"/>
        <v>0.25</v>
      </c>
      <c r="AR282" s="17">
        <f t="shared" si="94"/>
        <v>0.5</v>
      </c>
      <c r="AS282" s="17">
        <f t="shared" si="95"/>
        <v>0.67</v>
      </c>
      <c r="AU282" s="17">
        <f t="shared" si="96"/>
        <v>2</v>
      </c>
      <c r="AV282" s="17">
        <f t="shared" si="97"/>
        <v>1</v>
      </c>
      <c r="AW282" s="17">
        <f t="shared" si="98"/>
        <v>0.625</v>
      </c>
      <c r="AX282" s="17">
        <f t="shared" si="99"/>
        <v>1</v>
      </c>
      <c r="AY282" s="17">
        <f t="shared" si="100"/>
        <v>0.625</v>
      </c>
      <c r="AZ282" s="17">
        <f t="shared" si="101"/>
        <v>0.625</v>
      </c>
      <c r="BA282" s="17">
        <f t="shared" si="102"/>
        <v>4.500000000000004E-2</v>
      </c>
      <c r="BC282" s="17">
        <f t="shared" si="103"/>
        <v>2</v>
      </c>
      <c r="BD282" s="17">
        <f t="shared" si="104"/>
        <v>1</v>
      </c>
      <c r="BE282" s="17">
        <f t="shared" si="105"/>
        <v>0.62764377689183548</v>
      </c>
      <c r="BF282" s="17">
        <f t="shared" si="106"/>
        <v>1.1005923388511467</v>
      </c>
      <c r="BG282" s="17">
        <f t="shared" si="107"/>
        <v>0.62764377689183548</v>
      </c>
      <c r="BH282" s="17">
        <f t="shared" si="108"/>
        <v>0.62764377689183548</v>
      </c>
      <c r="BI282" s="17">
        <f t="shared" si="109"/>
        <v>1.7940496359886134E-3</v>
      </c>
      <c r="BJ282" s="17">
        <f t="shared" si="110"/>
        <v>6.923584160985799E-2</v>
      </c>
    </row>
    <row r="283" spans="1:62" ht="18.75" x14ac:dyDescent="0.25">
      <c r="A283" s="84">
        <v>14</v>
      </c>
      <c r="B283" s="84">
        <v>11</v>
      </c>
      <c r="C283" s="41" t="s">
        <v>38</v>
      </c>
      <c r="D283" s="86">
        <v>1</v>
      </c>
      <c r="E283" s="98">
        <f t="shared" si="89"/>
        <v>47.400000000000006</v>
      </c>
      <c r="F283" s="98">
        <f t="shared" si="90"/>
        <v>0.46197718631178708</v>
      </c>
      <c r="G283" s="41">
        <v>0</v>
      </c>
      <c r="H283" s="41">
        <v>24.3</v>
      </c>
      <c r="I283" s="41">
        <v>23.3</v>
      </c>
      <c r="J283" s="17">
        <v>0</v>
      </c>
      <c r="K283" s="41">
        <v>0</v>
      </c>
      <c r="L283" s="41">
        <v>0</v>
      </c>
      <c r="M283" s="41">
        <v>0</v>
      </c>
      <c r="N283" s="41">
        <v>0</v>
      </c>
      <c r="O283" s="41">
        <v>24.1</v>
      </c>
      <c r="P283" s="41">
        <v>4</v>
      </c>
      <c r="Q283" s="41">
        <v>24.3</v>
      </c>
      <c r="R283" s="17">
        <v>0</v>
      </c>
      <c r="S283" s="17">
        <v>0</v>
      </c>
      <c r="T283" s="17">
        <v>0</v>
      </c>
      <c r="U283" s="41">
        <v>0</v>
      </c>
      <c r="V283" s="41">
        <v>0</v>
      </c>
      <c r="W283" s="41">
        <v>0</v>
      </c>
      <c r="X283" s="41">
        <v>0</v>
      </c>
      <c r="Y283" s="41">
        <v>0</v>
      </c>
      <c r="Z283" s="41">
        <v>0</v>
      </c>
      <c r="AA283" s="17">
        <v>0</v>
      </c>
      <c r="AB283" s="41">
        <v>0</v>
      </c>
      <c r="AC283" s="17">
        <v>0</v>
      </c>
      <c r="AD283" s="17">
        <v>0</v>
      </c>
      <c r="AE283" s="41">
        <v>0</v>
      </c>
      <c r="AF283" s="41">
        <v>0</v>
      </c>
      <c r="AG283" s="90">
        <v>43.3</v>
      </c>
      <c r="AH283" s="91" t="s">
        <v>3</v>
      </c>
      <c r="AI283" s="87" t="s">
        <v>504</v>
      </c>
      <c r="AN283" s="17">
        <f t="shared" si="91"/>
        <v>100</v>
      </c>
      <c r="AO283" s="17">
        <f t="shared" si="92"/>
        <v>0.24100000000000002</v>
      </c>
      <c r="AP283" s="17">
        <f t="shared" si="93"/>
        <v>0</v>
      </c>
      <c r="AQ283" s="17">
        <f t="shared" si="93"/>
        <v>0.24299999999999999</v>
      </c>
      <c r="AR283" s="17">
        <f t="shared" si="94"/>
        <v>0.24299999999999999</v>
      </c>
      <c r="AS283" s="17">
        <f t="shared" si="95"/>
        <v>0.433</v>
      </c>
      <c r="AU283" s="17">
        <f t="shared" si="96"/>
        <v>1</v>
      </c>
      <c r="AV283" s="17">
        <f t="shared" si="97"/>
        <v>0.99176954732510303</v>
      </c>
      <c r="AW283" s="17">
        <f t="shared" si="98"/>
        <v>0.5625</v>
      </c>
      <c r="AX283" s="17">
        <f t="shared" si="99"/>
        <v>0.75</v>
      </c>
      <c r="AY283" s="17">
        <f t="shared" si="100"/>
        <v>0.50205761316872421</v>
      </c>
      <c r="AZ283" s="17">
        <f t="shared" si="101"/>
        <v>0.50205761316872421</v>
      </c>
      <c r="BA283" s="17">
        <f t="shared" si="102"/>
        <v>6.9057613168724219E-2</v>
      </c>
      <c r="BC283" s="17">
        <f t="shared" si="103"/>
        <v>1</v>
      </c>
      <c r="BD283" s="17">
        <f t="shared" si="104"/>
        <v>1.4711934156378601</v>
      </c>
      <c r="BE283" s="17">
        <f t="shared" si="105"/>
        <v>0.60873428649853323</v>
      </c>
      <c r="BF283" s="17">
        <f t="shared" si="106"/>
        <v>0.59828307982035844</v>
      </c>
      <c r="BG283" s="17">
        <f t="shared" si="107"/>
        <v>0.39050670254415781</v>
      </c>
      <c r="BH283" s="17">
        <f t="shared" si="108"/>
        <v>0.39050670254415781</v>
      </c>
      <c r="BI283" s="17">
        <f t="shared" si="109"/>
        <v>1.8056803286706838E-3</v>
      </c>
      <c r="BJ283" s="17">
        <f t="shared" si="110"/>
        <v>6.8262246051614239E-4</v>
      </c>
    </row>
    <row r="284" spans="1:62" x14ac:dyDescent="0.25">
      <c r="A284" s="84">
        <v>31</v>
      </c>
      <c r="B284" s="84">
        <v>20</v>
      </c>
      <c r="C284" s="41" t="s">
        <v>26</v>
      </c>
      <c r="D284" s="86">
        <v>1</v>
      </c>
      <c r="E284" s="98">
        <f t="shared" si="89"/>
        <v>47.400000000000006</v>
      </c>
      <c r="F284" s="98">
        <f t="shared" si="90"/>
        <v>0.46197718631178708</v>
      </c>
      <c r="G284" s="41">
        <v>0</v>
      </c>
      <c r="H284" s="41">
        <v>24.3</v>
      </c>
      <c r="I284" s="41">
        <v>23.3</v>
      </c>
      <c r="J284" s="17">
        <v>0</v>
      </c>
      <c r="K284" s="41">
        <v>0</v>
      </c>
      <c r="L284" s="41">
        <v>0</v>
      </c>
      <c r="M284" s="41">
        <v>0</v>
      </c>
      <c r="N284" s="41">
        <v>0</v>
      </c>
      <c r="O284" s="41">
        <v>24.1</v>
      </c>
      <c r="P284" s="41">
        <v>4</v>
      </c>
      <c r="Q284" s="41">
        <v>24.3</v>
      </c>
      <c r="R284" s="17">
        <v>0</v>
      </c>
      <c r="S284" s="17">
        <v>0</v>
      </c>
      <c r="T284" s="17">
        <v>0</v>
      </c>
      <c r="U284" s="41">
        <v>0</v>
      </c>
      <c r="V284" s="41">
        <v>0</v>
      </c>
      <c r="W284" s="41">
        <v>0</v>
      </c>
      <c r="X284" s="41">
        <v>0</v>
      </c>
      <c r="Y284" s="41">
        <v>0</v>
      </c>
      <c r="Z284" s="41">
        <v>0</v>
      </c>
      <c r="AA284" s="17">
        <v>0</v>
      </c>
      <c r="AB284" s="41">
        <v>0</v>
      </c>
      <c r="AC284" s="17">
        <v>0</v>
      </c>
      <c r="AD284" s="17">
        <v>0</v>
      </c>
      <c r="AE284" s="41">
        <v>0</v>
      </c>
      <c r="AF284" s="41">
        <v>0</v>
      </c>
      <c r="AG284" s="90">
        <v>43.3</v>
      </c>
      <c r="AH284" s="91" t="s">
        <v>3</v>
      </c>
      <c r="AI284" s="87" t="s">
        <v>504</v>
      </c>
      <c r="AN284" s="17">
        <f t="shared" si="91"/>
        <v>100</v>
      </c>
      <c r="AO284" s="17">
        <f t="shared" si="92"/>
        <v>0.24100000000000002</v>
      </c>
      <c r="AP284" s="17">
        <f t="shared" si="93"/>
        <v>0</v>
      </c>
      <c r="AQ284" s="17">
        <f t="shared" si="93"/>
        <v>0.24299999999999999</v>
      </c>
      <c r="AR284" s="17">
        <f t="shared" si="94"/>
        <v>0.24299999999999999</v>
      </c>
      <c r="AS284" s="17">
        <f t="shared" si="95"/>
        <v>0.433</v>
      </c>
      <c r="AU284" s="17">
        <f t="shared" si="96"/>
        <v>1</v>
      </c>
      <c r="AV284" s="17">
        <f t="shared" si="97"/>
        <v>0.99176954732510303</v>
      </c>
      <c r="AW284" s="17">
        <f t="shared" si="98"/>
        <v>0.5625</v>
      </c>
      <c r="AX284" s="17">
        <f t="shared" si="99"/>
        <v>0.75</v>
      </c>
      <c r="AY284" s="17">
        <f t="shared" si="100"/>
        <v>0.50205761316872421</v>
      </c>
      <c r="AZ284" s="17">
        <f t="shared" si="101"/>
        <v>0.50205761316872421</v>
      </c>
      <c r="BA284" s="17">
        <f t="shared" si="102"/>
        <v>6.9057613168724219E-2</v>
      </c>
      <c r="BC284" s="17">
        <f t="shared" si="103"/>
        <v>1</v>
      </c>
      <c r="BD284" s="17">
        <f t="shared" si="104"/>
        <v>1.4711934156378601</v>
      </c>
      <c r="BE284" s="17">
        <f t="shared" si="105"/>
        <v>0.60873428649853323</v>
      </c>
      <c r="BF284" s="17">
        <f t="shared" si="106"/>
        <v>0.59828307982035844</v>
      </c>
      <c r="BG284" s="17">
        <f t="shared" si="107"/>
        <v>0.39050670254415781</v>
      </c>
      <c r="BH284" s="17">
        <f t="shared" si="108"/>
        <v>0.39050670254415781</v>
      </c>
      <c r="BI284" s="17">
        <f t="shared" si="109"/>
        <v>1.8056803286706838E-3</v>
      </c>
      <c r="BJ284" s="17">
        <f t="shared" si="110"/>
        <v>6.8262246051614239E-4</v>
      </c>
    </row>
    <row r="285" spans="1:62" x14ac:dyDescent="0.25">
      <c r="A285" s="84">
        <v>490</v>
      </c>
      <c r="B285" s="84">
        <v>544</v>
      </c>
      <c r="C285" s="17" t="s">
        <v>334</v>
      </c>
      <c r="D285" s="86">
        <v>1</v>
      </c>
      <c r="E285" s="98">
        <f t="shared" si="89"/>
        <v>0</v>
      </c>
      <c r="F285" s="98">
        <f t="shared" si="90"/>
        <v>0.22727272727272727</v>
      </c>
      <c r="G285" s="17">
        <v>6</v>
      </c>
      <c r="H285" s="17">
        <v>34</v>
      </c>
      <c r="I285" s="17">
        <v>0</v>
      </c>
      <c r="J285" s="17">
        <v>0</v>
      </c>
      <c r="K285" s="17">
        <v>0</v>
      </c>
      <c r="L285" s="17">
        <v>0</v>
      </c>
      <c r="M285" s="17">
        <v>0</v>
      </c>
      <c r="N285" s="17">
        <v>0</v>
      </c>
      <c r="O285" s="17">
        <v>0</v>
      </c>
      <c r="P285" s="17">
        <v>0</v>
      </c>
      <c r="Q285" s="17">
        <v>10</v>
      </c>
      <c r="R285" s="17">
        <v>0</v>
      </c>
      <c r="S285" s="17">
        <v>0</v>
      </c>
      <c r="T285" s="17">
        <v>0</v>
      </c>
      <c r="U285" s="17">
        <v>0</v>
      </c>
      <c r="V285" s="17">
        <v>0</v>
      </c>
      <c r="W285" s="17">
        <v>50</v>
      </c>
      <c r="X285" s="17">
        <v>0</v>
      </c>
      <c r="Y285" s="17">
        <v>0</v>
      </c>
      <c r="Z285" s="17">
        <v>0</v>
      </c>
      <c r="AA285" s="17">
        <v>0</v>
      </c>
      <c r="AB285" s="17">
        <v>0</v>
      </c>
      <c r="AC285" s="17">
        <v>0</v>
      </c>
      <c r="AD285" s="17">
        <v>0</v>
      </c>
      <c r="AE285" s="17">
        <v>0</v>
      </c>
      <c r="AF285" s="41">
        <v>0</v>
      </c>
      <c r="AG285" s="88">
        <v>33</v>
      </c>
      <c r="AH285" s="17" t="s">
        <v>3</v>
      </c>
      <c r="AI285" s="87" t="s">
        <v>506</v>
      </c>
      <c r="AN285" s="17">
        <f t="shared" si="91"/>
        <v>100</v>
      </c>
      <c r="AO285" s="17">
        <f t="shared" si="92"/>
        <v>0</v>
      </c>
      <c r="AP285" s="17">
        <f t="shared" si="93"/>
        <v>0.06</v>
      </c>
      <c r="AQ285" s="17">
        <f t="shared" si="93"/>
        <v>0.34</v>
      </c>
      <c r="AR285" s="17">
        <f t="shared" si="94"/>
        <v>0.1</v>
      </c>
      <c r="AS285" s="17">
        <f t="shared" si="95"/>
        <v>0.33</v>
      </c>
      <c r="AU285" s="17">
        <f t="shared" si="96"/>
        <v>0.25</v>
      </c>
      <c r="AV285" s="17">
        <f t="shared" si="97"/>
        <v>0</v>
      </c>
      <c r="AW285" s="17">
        <f t="shared" si="98"/>
        <v>0.515625</v>
      </c>
      <c r="AX285" s="17">
        <f t="shared" si="99"/>
        <v>0.5625</v>
      </c>
      <c r="AY285" s="17">
        <f t="shared" si="100"/>
        <v>0</v>
      </c>
      <c r="AZ285" s="17">
        <f t="shared" si="101"/>
        <v>0</v>
      </c>
      <c r="BA285" s="17">
        <f t="shared" si="102"/>
        <v>0.33</v>
      </c>
      <c r="BC285" s="17">
        <f t="shared" si="103"/>
        <v>0.17241379310344829</v>
      </c>
      <c r="BD285" s="17">
        <f t="shared" si="104"/>
        <v>0.28735632183908044</v>
      </c>
      <c r="BE285" s="17">
        <f t="shared" si="105"/>
        <v>0.59308505306959347</v>
      </c>
      <c r="BF285" s="17">
        <f t="shared" si="106"/>
        <v>0.18257886545005098</v>
      </c>
      <c r="BG285" s="17">
        <f t="shared" si="107"/>
        <v>0.28735632183908044</v>
      </c>
      <c r="BH285" s="17">
        <f t="shared" si="108"/>
        <v>0.28735632183908044</v>
      </c>
      <c r="BI285" s="17">
        <f t="shared" si="109"/>
        <v>1.8184832870920889E-3</v>
      </c>
      <c r="BJ285" s="17">
        <f t="shared" si="110"/>
        <v>5.9094512690300287E-3</v>
      </c>
    </row>
    <row r="286" spans="1:62" x14ac:dyDescent="0.25">
      <c r="A286" s="84">
        <v>319</v>
      </c>
      <c r="B286" s="84">
        <v>206</v>
      </c>
      <c r="D286" s="86">
        <v>1</v>
      </c>
      <c r="E286" s="98">
        <f t="shared" si="89"/>
        <v>23.997719931597945</v>
      </c>
      <c r="F286" s="98">
        <f t="shared" si="90"/>
        <v>0.75</v>
      </c>
      <c r="G286" s="17">
        <v>0</v>
      </c>
      <c r="H286" s="17">
        <f>'EWG-CCP-127 (1)'!M137</f>
        <v>19.000570017100511</v>
      </c>
      <c r="I286" s="17">
        <v>0</v>
      </c>
      <c r="J286" s="17">
        <v>0</v>
      </c>
      <c r="K286" s="17">
        <v>0</v>
      </c>
      <c r="L286" s="17">
        <v>0</v>
      </c>
      <c r="M286" s="17">
        <v>0</v>
      </c>
      <c r="N286" s="17">
        <v>0</v>
      </c>
      <c r="O286" s="17">
        <f>'EWG-CCP-127 (1)'!L137</f>
        <v>23.997719931597945</v>
      </c>
      <c r="P286" s="17">
        <v>0</v>
      </c>
      <c r="Q286" s="17">
        <f>'EWG-CCP-127 (1)'!K137</f>
        <v>57.001710051301536</v>
      </c>
      <c r="R286" s="17">
        <v>0</v>
      </c>
      <c r="S286" s="17">
        <v>0</v>
      </c>
      <c r="T286" s="17">
        <v>0</v>
      </c>
      <c r="U286" s="17">
        <v>0</v>
      </c>
      <c r="V286" s="17">
        <v>0</v>
      </c>
      <c r="W286" s="41">
        <v>0</v>
      </c>
      <c r="X286" s="41">
        <v>0</v>
      </c>
      <c r="Y286" s="17">
        <v>0</v>
      </c>
      <c r="Z286" s="17">
        <v>0</v>
      </c>
      <c r="AA286" s="17">
        <v>0</v>
      </c>
      <c r="AB286" s="17">
        <v>0</v>
      </c>
      <c r="AC286" s="17">
        <v>0</v>
      </c>
      <c r="AD286" s="17">
        <v>0</v>
      </c>
      <c r="AE286" s="17">
        <v>0</v>
      </c>
      <c r="AF286" s="41">
        <v>0</v>
      </c>
      <c r="AG286" s="88">
        <f>'EWG-CCP-127 (1)'!E137</f>
        <v>69</v>
      </c>
      <c r="AH286" s="91" t="s">
        <v>3</v>
      </c>
      <c r="AI286" s="87" t="s">
        <v>504</v>
      </c>
      <c r="AN286" s="17">
        <f t="shared" si="91"/>
        <v>100</v>
      </c>
      <c r="AO286" s="17">
        <f t="shared" si="92"/>
        <v>0.23997719931597947</v>
      </c>
      <c r="AP286" s="17">
        <f t="shared" si="93"/>
        <v>0</v>
      </c>
      <c r="AQ286" s="17">
        <f t="shared" si="93"/>
        <v>0.1900057001710051</v>
      </c>
      <c r="AR286" s="17">
        <f t="shared" si="94"/>
        <v>0.57001710051301535</v>
      </c>
      <c r="AS286" s="17">
        <f t="shared" si="95"/>
        <v>0.69</v>
      </c>
      <c r="AU286" s="17">
        <f t="shared" si="96"/>
        <v>3.0000000000000004</v>
      </c>
      <c r="AV286" s="17">
        <f t="shared" si="97"/>
        <v>1.2630000000000001</v>
      </c>
      <c r="AW286" s="17">
        <f t="shared" si="98"/>
        <v>0.6875</v>
      </c>
      <c r="AX286" s="17">
        <f t="shared" si="99"/>
        <v>1.25</v>
      </c>
      <c r="AY286" s="17">
        <f t="shared" si="100"/>
        <v>0.6851166666666666</v>
      </c>
      <c r="AZ286" s="17">
        <f t="shared" si="101"/>
        <v>0.6851166666666666</v>
      </c>
      <c r="BA286" s="17">
        <f t="shared" si="102"/>
        <v>4.8833333333333506E-3</v>
      </c>
      <c r="BC286" s="17">
        <f t="shared" si="103"/>
        <v>3</v>
      </c>
      <c r="BD286" s="17">
        <f t="shared" si="104"/>
        <v>1.2629999999999999</v>
      </c>
      <c r="BE286" s="17">
        <f t="shared" si="105"/>
        <v>0.64655326728513784</v>
      </c>
      <c r="BF286" s="17">
        <f t="shared" si="106"/>
        <v>1.602901597881935</v>
      </c>
      <c r="BG286" s="17">
        <f t="shared" si="107"/>
        <v>0.64655326728513784</v>
      </c>
      <c r="BH286" s="17">
        <f t="shared" si="108"/>
        <v>0.64655326728513784</v>
      </c>
      <c r="BI286" s="17">
        <f t="shared" si="109"/>
        <v>1.8876185835966688E-3</v>
      </c>
      <c r="BJ286" s="17">
        <f t="shared" si="110"/>
        <v>8.0160923394612532E-2</v>
      </c>
    </row>
    <row r="287" spans="1:62" x14ac:dyDescent="0.25">
      <c r="A287" s="84">
        <v>376</v>
      </c>
      <c r="B287" s="84">
        <v>386</v>
      </c>
      <c r="C287" s="58">
        <v>26</v>
      </c>
      <c r="D287" s="86">
        <v>1</v>
      </c>
      <c r="E287" s="98">
        <f t="shared" si="89"/>
        <v>54.54545454545454</v>
      </c>
      <c r="F287" s="98">
        <f t="shared" si="90"/>
        <v>0.79999999999999993</v>
      </c>
      <c r="G287" s="17">
        <v>0</v>
      </c>
      <c r="H287" s="17">
        <f>'EWG-CCP-127 (1)'!M189</f>
        <v>9.0909090909090917</v>
      </c>
      <c r="I287" s="17">
        <v>0</v>
      </c>
      <c r="J287" s="17">
        <v>0</v>
      </c>
      <c r="K287" s="17">
        <v>0</v>
      </c>
      <c r="L287" s="17">
        <v>0</v>
      </c>
      <c r="M287" s="17">
        <v>0</v>
      </c>
      <c r="N287" s="17">
        <v>0</v>
      </c>
      <c r="O287" s="17">
        <f>'EWG-CCP-127 (1)'!L189</f>
        <v>54.54545454545454</v>
      </c>
      <c r="P287" s="17">
        <v>0</v>
      </c>
      <c r="Q287" s="17">
        <f>'EWG-CCP-127 (1)'!K189</f>
        <v>36.363636363636367</v>
      </c>
      <c r="R287" s="17">
        <v>0</v>
      </c>
      <c r="S287" s="17">
        <v>0</v>
      </c>
      <c r="T287" s="17">
        <v>0</v>
      </c>
      <c r="U287" s="17">
        <v>0</v>
      </c>
      <c r="V287" s="17">
        <v>0</v>
      </c>
      <c r="W287" s="41">
        <v>0</v>
      </c>
      <c r="X287" s="41">
        <v>0</v>
      </c>
      <c r="Y287" s="17">
        <v>0</v>
      </c>
      <c r="Z287" s="17">
        <v>0</v>
      </c>
      <c r="AA287" s="17">
        <v>0</v>
      </c>
      <c r="AB287" s="17">
        <v>0</v>
      </c>
      <c r="AC287" s="17">
        <v>0</v>
      </c>
      <c r="AD287" s="17">
        <v>0</v>
      </c>
      <c r="AE287" s="17">
        <v>0</v>
      </c>
      <c r="AF287" s="41">
        <v>0</v>
      </c>
      <c r="AG287" s="88">
        <f>'EWG-CCP-127 (1)'!E189</f>
        <v>6</v>
      </c>
      <c r="AH287" s="41" t="s">
        <v>3</v>
      </c>
      <c r="AI287" s="87" t="s">
        <v>506</v>
      </c>
      <c r="AN287" s="17">
        <f t="shared" si="91"/>
        <v>100</v>
      </c>
      <c r="AO287" s="17">
        <f t="shared" si="92"/>
        <v>0.54545454545454541</v>
      </c>
      <c r="AP287" s="17">
        <f t="shared" si="93"/>
        <v>0</v>
      </c>
      <c r="AQ287" s="17">
        <f t="shared" si="93"/>
        <v>9.0909090909090912E-2</v>
      </c>
      <c r="AR287" s="17">
        <f t="shared" si="94"/>
        <v>0.36363636363636365</v>
      </c>
      <c r="AS287" s="17">
        <f t="shared" si="95"/>
        <v>0.06</v>
      </c>
      <c r="AU287" s="17">
        <f t="shared" si="96"/>
        <v>4</v>
      </c>
      <c r="AV287" s="17">
        <f t="shared" si="97"/>
        <v>5.9999999999999991</v>
      </c>
      <c r="AW287" s="17">
        <f t="shared" si="98"/>
        <v>0.75</v>
      </c>
      <c r="AX287" s="17">
        <f t="shared" si="99"/>
        <v>1.5</v>
      </c>
      <c r="AY287" s="17">
        <f t="shared" si="100"/>
        <v>2.2204460492503131E-16</v>
      </c>
      <c r="AZ287" s="17">
        <f t="shared" si="101"/>
        <v>2.2204460492503131E-16</v>
      </c>
      <c r="BA287" s="17">
        <f t="shared" si="102"/>
        <v>5.9999999999999776E-2</v>
      </c>
      <c r="BC287" s="17">
        <f t="shared" si="103"/>
        <v>4</v>
      </c>
      <c r="BD287" s="17">
        <f t="shared" si="104"/>
        <v>5.9999999999999991</v>
      </c>
      <c r="BE287" s="17">
        <f t="shared" si="105"/>
        <v>0.6654627576784401</v>
      </c>
      <c r="BF287" s="17">
        <f t="shared" si="106"/>
        <v>2.1052108569127235</v>
      </c>
      <c r="BG287" s="17">
        <f t="shared" si="107"/>
        <v>1.6331233830560898E-2</v>
      </c>
      <c r="BH287" s="17">
        <f t="shared" si="108"/>
        <v>1.6331233830560898E-2</v>
      </c>
      <c r="BI287" s="17">
        <f t="shared" si="109"/>
        <v>1.9069611387611488E-3</v>
      </c>
      <c r="BJ287" s="17">
        <f t="shared" si="110"/>
        <v>0.12032084717484313</v>
      </c>
    </row>
    <row r="288" spans="1:62" x14ac:dyDescent="0.25">
      <c r="A288" s="84">
        <v>41</v>
      </c>
      <c r="B288" s="84">
        <v>29</v>
      </c>
      <c r="C288" s="17" t="s">
        <v>49</v>
      </c>
      <c r="D288" s="86">
        <v>1</v>
      </c>
      <c r="E288" s="98">
        <f t="shared" si="89"/>
        <v>22</v>
      </c>
      <c r="F288" s="98">
        <f t="shared" si="90"/>
        <v>0.76623376623376627</v>
      </c>
      <c r="G288" s="41">
        <v>0</v>
      </c>
      <c r="H288" s="17">
        <v>18</v>
      </c>
      <c r="I288" s="17">
        <v>4</v>
      </c>
      <c r="J288" s="17">
        <v>0</v>
      </c>
      <c r="K288" s="41">
        <v>0</v>
      </c>
      <c r="L288" s="41">
        <v>0</v>
      </c>
      <c r="M288" s="41">
        <v>0</v>
      </c>
      <c r="N288" s="41">
        <v>0</v>
      </c>
      <c r="O288" s="17">
        <v>18</v>
      </c>
      <c r="P288" s="17">
        <v>0</v>
      </c>
      <c r="Q288" s="17">
        <v>59</v>
      </c>
      <c r="R288" s="17">
        <v>0</v>
      </c>
      <c r="S288" s="17">
        <v>0</v>
      </c>
      <c r="T288" s="17">
        <v>0</v>
      </c>
      <c r="U288" s="17">
        <v>2</v>
      </c>
      <c r="V288" s="41">
        <v>0</v>
      </c>
      <c r="W288" s="41">
        <v>0</v>
      </c>
      <c r="X288" s="41">
        <v>0</v>
      </c>
      <c r="Y288" s="41">
        <v>0</v>
      </c>
      <c r="Z288" s="41">
        <v>0</v>
      </c>
      <c r="AA288" s="17">
        <v>0</v>
      </c>
      <c r="AB288" s="41">
        <v>0</v>
      </c>
      <c r="AC288" s="17">
        <v>0</v>
      </c>
      <c r="AD288" s="17">
        <v>0</v>
      </c>
      <c r="AE288" s="41">
        <v>0</v>
      </c>
      <c r="AF288" s="41">
        <v>0</v>
      </c>
      <c r="AG288" s="88">
        <v>68</v>
      </c>
      <c r="AH288" s="41" t="s">
        <v>3</v>
      </c>
      <c r="AI288" s="87" t="s">
        <v>506</v>
      </c>
      <c r="AN288" s="17">
        <f t="shared" si="91"/>
        <v>101</v>
      </c>
      <c r="AO288" s="17">
        <f t="shared" si="92"/>
        <v>0.18</v>
      </c>
      <c r="AP288" s="17">
        <f t="shared" si="93"/>
        <v>0</v>
      </c>
      <c r="AQ288" s="17">
        <f t="shared" si="93"/>
        <v>0.18</v>
      </c>
      <c r="AR288" s="17">
        <f t="shared" si="94"/>
        <v>0.59</v>
      </c>
      <c r="AS288" s="17">
        <f t="shared" si="95"/>
        <v>0.68</v>
      </c>
      <c r="AU288" s="17">
        <f t="shared" si="96"/>
        <v>3.2777777777777777</v>
      </c>
      <c r="AV288" s="17">
        <f t="shared" si="97"/>
        <v>1</v>
      </c>
      <c r="AW288" s="17">
        <f t="shared" si="98"/>
        <v>0.70486111111111116</v>
      </c>
      <c r="AX288" s="17">
        <f t="shared" si="99"/>
        <v>1.3194444444444444</v>
      </c>
      <c r="AY288" s="17">
        <f t="shared" si="100"/>
        <v>0.70486111111111116</v>
      </c>
      <c r="AZ288" s="17">
        <f t="shared" si="101"/>
        <v>0.70486111111111116</v>
      </c>
      <c r="BA288" s="17">
        <f t="shared" si="102"/>
        <v>2.4861111111111112E-2</v>
      </c>
      <c r="BC288" s="17">
        <f t="shared" si="103"/>
        <v>2.4583333333333335</v>
      </c>
      <c r="BD288" s="17">
        <f t="shared" si="104"/>
        <v>0.83333333333333337</v>
      </c>
      <c r="BE288" s="17">
        <f t="shared" si="105"/>
        <v>0.63631062665543237</v>
      </c>
      <c r="BF288" s="17">
        <f t="shared" si="106"/>
        <v>1.3308174159069248</v>
      </c>
      <c r="BG288" s="17">
        <f t="shared" si="107"/>
        <v>0.63631062665543237</v>
      </c>
      <c r="BH288" s="17">
        <f t="shared" si="108"/>
        <v>0.63631062665543237</v>
      </c>
      <c r="BI288" s="17">
        <f t="shared" si="109"/>
        <v>1.9087613432410212E-3</v>
      </c>
      <c r="BJ288" s="17">
        <f t="shared" si="110"/>
        <v>7.4598382502235286E-2</v>
      </c>
    </row>
    <row r="289" spans="1:62" x14ac:dyDescent="0.25">
      <c r="A289" s="84">
        <v>606</v>
      </c>
      <c r="B289" s="84">
        <v>350</v>
      </c>
      <c r="C289" s="17" t="s">
        <v>443</v>
      </c>
      <c r="D289" s="86">
        <v>1</v>
      </c>
      <c r="E289" s="98">
        <f t="shared" si="89"/>
        <v>13.34</v>
      </c>
      <c r="F289" s="98">
        <f t="shared" si="90"/>
        <v>0.79070636601470046</v>
      </c>
      <c r="G289" s="17">
        <v>4.04</v>
      </c>
      <c r="H289" s="17">
        <v>16.8</v>
      </c>
      <c r="I289" s="17">
        <v>0</v>
      </c>
      <c r="J289" s="17">
        <v>0</v>
      </c>
      <c r="K289" s="17">
        <v>0</v>
      </c>
      <c r="L289" s="17">
        <v>8</v>
      </c>
      <c r="M289" s="17">
        <v>0</v>
      </c>
      <c r="N289" s="17">
        <v>0</v>
      </c>
      <c r="O289" s="17">
        <v>5.34</v>
      </c>
      <c r="P289" s="17">
        <v>0</v>
      </c>
      <c r="Q289" s="17">
        <v>63.47</v>
      </c>
      <c r="R289" s="17">
        <v>0</v>
      </c>
      <c r="S289" s="17">
        <v>0</v>
      </c>
      <c r="T289" s="17">
        <v>0</v>
      </c>
      <c r="U289" s="17">
        <v>2.35</v>
      </c>
      <c r="V289" s="17">
        <v>0</v>
      </c>
      <c r="W289" s="17">
        <v>0</v>
      </c>
      <c r="X289" s="17">
        <v>0</v>
      </c>
      <c r="Y289" s="17">
        <v>0</v>
      </c>
      <c r="Z289" s="17">
        <v>0</v>
      </c>
      <c r="AA289" s="17">
        <v>0</v>
      </c>
      <c r="AB289" s="17">
        <v>0</v>
      </c>
      <c r="AC289" s="17">
        <v>0</v>
      </c>
      <c r="AD289" s="17">
        <v>0</v>
      </c>
      <c r="AE289" s="17">
        <v>0</v>
      </c>
      <c r="AF289" s="17">
        <v>0</v>
      </c>
      <c r="AG289" s="88">
        <f>'EWG-CCP-127 (1)'!I269</f>
        <v>37.74083369501632</v>
      </c>
      <c r="AH289" s="17" t="s">
        <v>3</v>
      </c>
      <c r="AI289" s="87" t="s">
        <v>506</v>
      </c>
      <c r="AN289" s="17">
        <f t="shared" si="91"/>
        <v>100</v>
      </c>
      <c r="AO289" s="17">
        <f t="shared" si="92"/>
        <v>0.13339999999999999</v>
      </c>
      <c r="AP289" s="17">
        <f t="shared" si="93"/>
        <v>4.0399999999999998E-2</v>
      </c>
      <c r="AQ289" s="17">
        <f t="shared" si="93"/>
        <v>0.16800000000000001</v>
      </c>
      <c r="AR289" s="17">
        <f t="shared" si="94"/>
        <v>0.63470000000000004</v>
      </c>
      <c r="AS289" s="17">
        <f t="shared" si="95"/>
        <v>0.37740833695016318</v>
      </c>
      <c r="AU289" s="17">
        <f t="shared" si="96"/>
        <v>3.0455854126679465</v>
      </c>
      <c r="AV289" s="17">
        <f t="shared" si="97"/>
        <v>0.64011516314779271</v>
      </c>
      <c r="AW289" s="17">
        <f t="shared" si="98"/>
        <v>0.69034908829174668</v>
      </c>
      <c r="AX289" s="17">
        <f t="shared" si="99"/>
        <v>1.2613963531669867</v>
      </c>
      <c r="AY289" s="17">
        <f t="shared" si="100"/>
        <v>0.64011516314779271</v>
      </c>
      <c r="AZ289" s="17">
        <f t="shared" si="101"/>
        <v>0.64011516314779271</v>
      </c>
      <c r="BA289" s="17">
        <f t="shared" si="102"/>
        <v>0.26270682619762953</v>
      </c>
      <c r="BC289" s="17">
        <f t="shared" si="103"/>
        <v>1.5863534116470881</v>
      </c>
      <c r="BD289" s="17">
        <f t="shared" si="104"/>
        <v>0.3334166458385403</v>
      </c>
      <c r="BE289" s="17">
        <f t="shared" si="105"/>
        <v>0.61982193070315383</v>
      </c>
      <c r="BF289" s="17">
        <f t="shared" si="106"/>
        <v>0.89281382755498206</v>
      </c>
      <c r="BG289" s="17">
        <f t="shared" si="107"/>
        <v>0.3334166458385403</v>
      </c>
      <c r="BH289" s="17">
        <f t="shared" si="108"/>
        <v>0.3334166458385403</v>
      </c>
      <c r="BI289" s="17">
        <f t="shared" si="109"/>
        <v>1.9352688868604392E-3</v>
      </c>
      <c r="BJ289" s="17">
        <f t="shared" si="110"/>
        <v>8.6816373928278671E-4</v>
      </c>
    </row>
    <row r="290" spans="1:62" ht="18.75" x14ac:dyDescent="0.25">
      <c r="A290" s="84">
        <v>3</v>
      </c>
      <c r="B290" s="84">
        <v>3</v>
      </c>
      <c r="C290" s="41" t="s">
        <v>13</v>
      </c>
      <c r="D290" s="86">
        <v>1</v>
      </c>
      <c r="E290" s="98">
        <f t="shared" si="89"/>
        <v>51.3</v>
      </c>
      <c r="F290" s="98">
        <f t="shared" si="90"/>
        <v>0.66255144032921809</v>
      </c>
      <c r="G290" s="41">
        <v>0</v>
      </c>
      <c r="H290" s="41">
        <v>13.8</v>
      </c>
      <c r="I290" s="41">
        <v>26.7</v>
      </c>
      <c r="J290" s="17">
        <v>0</v>
      </c>
      <c r="K290" s="41">
        <v>0</v>
      </c>
      <c r="L290" s="41">
        <v>0</v>
      </c>
      <c r="M290" s="41">
        <v>0</v>
      </c>
      <c r="N290" s="41">
        <v>0</v>
      </c>
      <c r="O290" s="41">
        <v>24.6</v>
      </c>
      <c r="P290" s="41">
        <v>2.6</v>
      </c>
      <c r="Q290" s="41">
        <v>32.200000000000003</v>
      </c>
      <c r="R290" s="17">
        <v>0</v>
      </c>
      <c r="S290" s="17">
        <v>0</v>
      </c>
      <c r="T290" s="17">
        <v>0</v>
      </c>
      <c r="U290" s="41">
        <v>0</v>
      </c>
      <c r="V290" s="41">
        <v>0</v>
      </c>
      <c r="W290" s="41">
        <v>0</v>
      </c>
      <c r="X290" s="41">
        <v>0</v>
      </c>
      <c r="Y290" s="41">
        <v>0</v>
      </c>
      <c r="Z290" s="41">
        <v>0</v>
      </c>
      <c r="AA290" s="17">
        <v>0</v>
      </c>
      <c r="AB290" s="41">
        <v>0</v>
      </c>
      <c r="AC290" s="17">
        <v>0</v>
      </c>
      <c r="AD290" s="17">
        <v>0</v>
      </c>
      <c r="AE290" s="41">
        <v>0</v>
      </c>
      <c r="AF290" s="41">
        <v>0</v>
      </c>
      <c r="AG290" s="90">
        <v>29.5</v>
      </c>
      <c r="AH290" s="91" t="s">
        <v>3</v>
      </c>
      <c r="AI290" s="87" t="s">
        <v>504</v>
      </c>
      <c r="AN290" s="17">
        <f t="shared" si="91"/>
        <v>99.899999999999991</v>
      </c>
      <c r="AO290" s="17">
        <f t="shared" si="92"/>
        <v>0.24600000000000002</v>
      </c>
      <c r="AP290" s="17">
        <f t="shared" si="93"/>
        <v>0</v>
      </c>
      <c r="AQ290" s="17">
        <f t="shared" si="93"/>
        <v>0.13800000000000001</v>
      </c>
      <c r="AR290" s="17">
        <f t="shared" si="94"/>
        <v>0.32200000000000001</v>
      </c>
      <c r="AS290" s="17">
        <f t="shared" si="95"/>
        <v>0.29499999999999998</v>
      </c>
      <c r="AU290" s="17">
        <f t="shared" si="96"/>
        <v>2.333333333333333</v>
      </c>
      <c r="AV290" s="17">
        <f t="shared" si="97"/>
        <v>1.7826086956521738</v>
      </c>
      <c r="AW290" s="17">
        <f t="shared" si="98"/>
        <v>0.64583333333333326</v>
      </c>
      <c r="AX290" s="17">
        <f t="shared" si="99"/>
        <v>1.0833333333333333</v>
      </c>
      <c r="AY290" s="17">
        <f t="shared" si="100"/>
        <v>0.50687476774433293</v>
      </c>
      <c r="AZ290" s="17">
        <f t="shared" si="101"/>
        <v>0.50687476774433293</v>
      </c>
      <c r="BA290" s="17">
        <f t="shared" si="102"/>
        <v>0.21187476774433295</v>
      </c>
      <c r="BC290" s="17">
        <f t="shared" si="103"/>
        <v>2.3333333333333335</v>
      </c>
      <c r="BD290" s="17">
        <f t="shared" si="104"/>
        <v>2.75</v>
      </c>
      <c r="BE290" s="17">
        <f t="shared" si="105"/>
        <v>0.63394694035626964</v>
      </c>
      <c r="BF290" s="17">
        <f t="shared" si="106"/>
        <v>1.2680287585280763</v>
      </c>
      <c r="BG290" s="17">
        <f t="shared" si="107"/>
        <v>0.33945265519197715</v>
      </c>
      <c r="BH290" s="17">
        <f t="shared" si="108"/>
        <v>0.33945265519197715</v>
      </c>
      <c r="BI290" s="17">
        <f t="shared" si="109"/>
        <v>1.9760385536168141E-3</v>
      </c>
      <c r="BJ290" s="17">
        <f t="shared" si="110"/>
        <v>1.2515558145709512E-2</v>
      </c>
    </row>
    <row r="291" spans="1:62" x14ac:dyDescent="0.25">
      <c r="A291" s="84">
        <v>149</v>
      </c>
      <c r="B291" s="84">
        <v>85</v>
      </c>
      <c r="C291" s="17" t="s">
        <v>174</v>
      </c>
      <c r="D291" s="86">
        <v>1</v>
      </c>
      <c r="E291" s="98">
        <f t="shared" si="89"/>
        <v>13.664067796501044</v>
      </c>
      <c r="F291" s="98">
        <f t="shared" si="90"/>
        <v>0.80015633413620701</v>
      </c>
      <c r="G291" s="102">
        <v>0</v>
      </c>
      <c r="H291" s="102">
        <f>'EWG-CCP-127 (1)'!I5</f>
        <v>17.253689187315132</v>
      </c>
      <c r="I291" s="102">
        <v>0</v>
      </c>
      <c r="J291" s="17">
        <v>0</v>
      </c>
      <c r="K291" s="103">
        <f>'EWG-CCP-127 (1)'!L5</f>
        <v>0</v>
      </c>
      <c r="L291" s="17">
        <v>0</v>
      </c>
      <c r="M291" s="58">
        <v>0</v>
      </c>
      <c r="N291" s="58">
        <v>0</v>
      </c>
      <c r="O291" s="102">
        <f>'EWG-CCP-127 (1)'!K5</f>
        <v>13.664067796501044</v>
      </c>
      <c r="P291" s="58">
        <v>0</v>
      </c>
      <c r="Q291" s="102">
        <f>'EWG-CCP-127 (1)'!J5</f>
        <v>69.082243016183824</v>
      </c>
      <c r="R291" s="17">
        <v>0</v>
      </c>
      <c r="S291" s="17">
        <v>0</v>
      </c>
      <c r="T291" s="17">
        <v>0</v>
      </c>
      <c r="U291" s="102">
        <v>0</v>
      </c>
      <c r="V291" s="17">
        <v>0</v>
      </c>
      <c r="W291" s="41">
        <v>0</v>
      </c>
      <c r="X291" s="41">
        <v>0</v>
      </c>
      <c r="Y291" s="17">
        <v>0</v>
      </c>
      <c r="Z291" s="58">
        <v>0</v>
      </c>
      <c r="AA291" s="17">
        <v>0</v>
      </c>
      <c r="AB291" s="41">
        <v>0</v>
      </c>
      <c r="AC291" s="17">
        <v>0</v>
      </c>
      <c r="AD291" s="17">
        <v>0</v>
      </c>
      <c r="AE291" s="41">
        <v>0</v>
      </c>
      <c r="AF291" s="41">
        <v>0</v>
      </c>
      <c r="AG291" s="88">
        <v>71</v>
      </c>
      <c r="AH291" s="41" t="s">
        <v>545</v>
      </c>
      <c r="AI291" s="87" t="s">
        <v>506</v>
      </c>
      <c r="AK291" s="87" t="s">
        <v>520</v>
      </c>
      <c r="AL291" s="87" t="s">
        <v>507</v>
      </c>
      <c r="AM291" s="80" t="s">
        <v>554</v>
      </c>
      <c r="AN291" s="17">
        <f t="shared" si="91"/>
        <v>100</v>
      </c>
      <c r="AO291" s="17">
        <f t="shared" si="92"/>
        <v>0.13664067796501045</v>
      </c>
      <c r="AP291" s="17">
        <f t="shared" si="93"/>
        <v>0</v>
      </c>
      <c r="AQ291" s="17">
        <f t="shared" si="93"/>
        <v>0.17253689187315133</v>
      </c>
      <c r="AR291" s="17">
        <f t="shared" si="94"/>
        <v>0.6908224301618382</v>
      </c>
      <c r="AS291" s="17">
        <f t="shared" si="95"/>
        <v>0.71</v>
      </c>
      <c r="AU291" s="17">
        <f t="shared" si="96"/>
        <v>4.0039114108403497</v>
      </c>
      <c r="AV291" s="17">
        <f t="shared" si="97"/>
        <v>0.7919505010294744</v>
      </c>
      <c r="AW291" s="17">
        <f t="shared" si="98"/>
        <v>0.7502444631775218</v>
      </c>
      <c r="AX291" s="17">
        <f t="shared" si="99"/>
        <v>1.5009778527100874</v>
      </c>
      <c r="AY291" s="17">
        <f t="shared" si="100"/>
        <v>0.7502444631775218</v>
      </c>
      <c r="AZ291" s="17">
        <f t="shared" si="101"/>
        <v>0.7502444631775218</v>
      </c>
      <c r="BA291" s="17">
        <f t="shared" si="102"/>
        <v>4.0244463177521839E-2</v>
      </c>
      <c r="BC291" s="17">
        <f t="shared" si="103"/>
        <v>4.0039114108403497</v>
      </c>
      <c r="BD291" s="17">
        <f t="shared" si="104"/>
        <v>0.7919505010294744</v>
      </c>
      <c r="BE291" s="17">
        <f t="shared" si="105"/>
        <v>0.66553672046414991</v>
      </c>
      <c r="BF291" s="17">
        <f t="shared" si="106"/>
        <v>2.1071755947937048</v>
      </c>
      <c r="BG291" s="17">
        <f t="shared" si="107"/>
        <v>0.66553672046414991</v>
      </c>
      <c r="BH291" s="17">
        <f t="shared" si="108"/>
        <v>0.66553672046414991</v>
      </c>
      <c r="BI291" s="17">
        <f t="shared" si="109"/>
        <v>1.9769832270831421E-3</v>
      </c>
      <c r="BJ291" s="17">
        <f t="shared" si="110"/>
        <v>9.1886005179367125E-2</v>
      </c>
    </row>
    <row r="292" spans="1:62" x14ac:dyDescent="0.25">
      <c r="A292" s="84">
        <v>325</v>
      </c>
      <c r="B292" s="84">
        <v>212</v>
      </c>
      <c r="D292" s="86">
        <v>1</v>
      </c>
      <c r="E292" s="98">
        <f t="shared" si="89"/>
        <v>16.666666666666664</v>
      </c>
      <c r="F292" s="98">
        <f t="shared" si="90"/>
        <v>0.8</v>
      </c>
      <c r="G292" s="17">
        <v>0</v>
      </c>
      <c r="H292" s="17">
        <f>'EWG-CCP-127 (1)'!M143</f>
        <v>16.666666666666664</v>
      </c>
      <c r="I292" s="17">
        <v>0</v>
      </c>
      <c r="J292" s="17">
        <v>0</v>
      </c>
      <c r="K292" s="17">
        <v>0</v>
      </c>
      <c r="L292" s="17">
        <v>0</v>
      </c>
      <c r="M292" s="17">
        <v>0</v>
      </c>
      <c r="N292" s="17">
        <v>0</v>
      </c>
      <c r="O292" s="17">
        <f>'EWG-CCP-127 (1)'!L143</f>
        <v>16.666666666666664</v>
      </c>
      <c r="P292" s="17">
        <v>0</v>
      </c>
      <c r="Q292" s="17">
        <f>'EWG-CCP-127 (1)'!K143</f>
        <v>66.666666666666657</v>
      </c>
      <c r="R292" s="17">
        <v>0</v>
      </c>
      <c r="S292" s="17">
        <v>0</v>
      </c>
      <c r="T292" s="17">
        <v>0</v>
      </c>
      <c r="U292" s="17">
        <v>0</v>
      </c>
      <c r="V292" s="17">
        <v>0</v>
      </c>
      <c r="W292" s="41">
        <v>0</v>
      </c>
      <c r="X292" s="41">
        <v>0</v>
      </c>
      <c r="Y292" s="17">
        <v>0</v>
      </c>
      <c r="Z292" s="17">
        <v>0</v>
      </c>
      <c r="AA292" s="17">
        <v>0</v>
      </c>
      <c r="AB292" s="17">
        <v>0</v>
      </c>
      <c r="AC292" s="17">
        <v>0</v>
      </c>
      <c r="AD292" s="17">
        <v>0</v>
      </c>
      <c r="AE292" s="17">
        <v>0</v>
      </c>
      <c r="AF292" s="41">
        <v>0</v>
      </c>
      <c r="AG292" s="88">
        <f>'EWG-CCP-127 (1)'!E143</f>
        <v>71</v>
      </c>
      <c r="AH292" s="91" t="s">
        <v>3</v>
      </c>
      <c r="AI292" s="87" t="s">
        <v>504</v>
      </c>
      <c r="AN292" s="17">
        <f t="shared" si="91"/>
        <v>99.999999999999986</v>
      </c>
      <c r="AO292" s="17">
        <f t="shared" si="92"/>
        <v>0.16666666666666663</v>
      </c>
      <c r="AP292" s="17">
        <f t="shared" si="93"/>
        <v>0</v>
      </c>
      <c r="AQ292" s="17">
        <f t="shared" si="93"/>
        <v>0.16666666666666663</v>
      </c>
      <c r="AR292" s="17">
        <f t="shared" si="94"/>
        <v>0.66666666666666652</v>
      </c>
      <c r="AS292" s="17">
        <f t="shared" si="95"/>
        <v>0.71</v>
      </c>
      <c r="AU292" s="17">
        <f t="shared" si="96"/>
        <v>4</v>
      </c>
      <c r="AV292" s="17">
        <f t="shared" si="97"/>
        <v>1</v>
      </c>
      <c r="AW292" s="17">
        <f t="shared" si="98"/>
        <v>0.75</v>
      </c>
      <c r="AX292" s="17">
        <f t="shared" si="99"/>
        <v>1.5</v>
      </c>
      <c r="AY292" s="17">
        <f t="shared" si="100"/>
        <v>0.75</v>
      </c>
      <c r="AZ292" s="17">
        <f t="shared" si="101"/>
        <v>0.75</v>
      </c>
      <c r="BA292" s="17">
        <f t="shared" si="102"/>
        <v>4.0000000000000036E-2</v>
      </c>
      <c r="BC292" s="17">
        <f t="shared" si="103"/>
        <v>4</v>
      </c>
      <c r="BD292" s="17">
        <f t="shared" si="104"/>
        <v>1</v>
      </c>
      <c r="BE292" s="17">
        <f t="shared" si="105"/>
        <v>0.6654627576784401</v>
      </c>
      <c r="BF292" s="17">
        <f t="shared" si="106"/>
        <v>2.1052108569127235</v>
      </c>
      <c r="BG292" s="17">
        <f t="shared" si="107"/>
        <v>0.6654627576784401</v>
      </c>
      <c r="BH292" s="17">
        <f t="shared" si="108"/>
        <v>0.6654627576784401</v>
      </c>
      <c r="BI292" s="17">
        <f t="shared" si="109"/>
        <v>1.9835659536093435E-3</v>
      </c>
      <c r="BJ292" s="17">
        <f t="shared" si="110"/>
        <v>9.1886005179367125E-2</v>
      </c>
    </row>
    <row r="293" spans="1:62" x14ac:dyDescent="0.25">
      <c r="A293" s="84">
        <v>107</v>
      </c>
      <c r="B293" s="84">
        <v>72</v>
      </c>
      <c r="C293" s="17" t="s">
        <v>129</v>
      </c>
      <c r="D293" s="87">
        <v>1</v>
      </c>
      <c r="E293" s="17"/>
      <c r="F293" s="17"/>
      <c r="G293" s="17">
        <v>12.7</v>
      </c>
      <c r="H293" s="17">
        <v>4.5999999999999996</v>
      </c>
      <c r="I293" s="17">
        <v>0</v>
      </c>
      <c r="J293" s="17">
        <v>0</v>
      </c>
      <c r="K293" s="17">
        <v>7.0000000000000007E-2</v>
      </c>
      <c r="L293" s="17">
        <v>0</v>
      </c>
      <c r="M293" s="17">
        <v>0</v>
      </c>
      <c r="N293" s="17">
        <v>0</v>
      </c>
      <c r="O293" s="17">
        <v>13.5</v>
      </c>
      <c r="P293" s="17">
        <v>0</v>
      </c>
      <c r="Q293" s="17">
        <v>69.2</v>
      </c>
      <c r="R293" s="17">
        <v>0</v>
      </c>
      <c r="S293" s="17">
        <v>0</v>
      </c>
      <c r="T293" s="17">
        <v>0</v>
      </c>
      <c r="U293" s="17">
        <v>0</v>
      </c>
      <c r="V293" s="41">
        <v>0</v>
      </c>
      <c r="W293" s="41">
        <v>0</v>
      </c>
      <c r="X293" s="41">
        <v>0</v>
      </c>
      <c r="Y293" s="17">
        <v>0</v>
      </c>
      <c r="Z293" s="17">
        <v>0</v>
      </c>
      <c r="AA293" s="17">
        <v>0</v>
      </c>
      <c r="AB293" s="41">
        <v>0</v>
      </c>
      <c r="AC293" s="17">
        <v>0</v>
      </c>
      <c r="AD293" s="17">
        <v>0</v>
      </c>
      <c r="AE293" s="41">
        <v>0</v>
      </c>
      <c r="AF293" s="41">
        <v>0</v>
      </c>
      <c r="AG293" s="88">
        <v>19.899999999999999</v>
      </c>
      <c r="AH293" s="41" t="s">
        <v>3</v>
      </c>
      <c r="AI293" s="87" t="s">
        <v>506</v>
      </c>
      <c r="AN293" s="17">
        <f t="shared" si="91"/>
        <v>100.07</v>
      </c>
      <c r="AO293" s="17">
        <f t="shared" si="92"/>
        <v>0.13500000000000001</v>
      </c>
      <c r="AP293" s="17">
        <f t="shared" si="93"/>
        <v>0.127</v>
      </c>
      <c r="AQ293" s="17">
        <f t="shared" si="93"/>
        <v>4.5999999999999999E-2</v>
      </c>
      <c r="AR293" s="17">
        <f t="shared" si="94"/>
        <v>0.69200000000000006</v>
      </c>
      <c r="AS293" s="17">
        <f t="shared" si="95"/>
        <v>0.19899999999999998</v>
      </c>
      <c r="AU293" s="17">
        <f t="shared" si="96"/>
        <v>4.0000000000000009</v>
      </c>
      <c r="AV293" s="17">
        <f t="shared" si="97"/>
        <v>0.78034682080924866</v>
      </c>
      <c r="AW293" s="17">
        <f t="shared" si="98"/>
        <v>0.75</v>
      </c>
      <c r="AX293" s="17">
        <f t="shared" si="99"/>
        <v>1.5000000000000002</v>
      </c>
      <c r="AY293" s="17">
        <f t="shared" si="100"/>
        <v>0.75</v>
      </c>
      <c r="AZ293" s="17">
        <f t="shared" si="101"/>
        <v>0.75</v>
      </c>
      <c r="BA293" s="17">
        <f t="shared" si="102"/>
        <v>0.55100000000000005</v>
      </c>
      <c r="BC293" s="17">
        <f>(Q293+$BM$34*AC293)/($BM$3*H293+$BM$4*G293+$BM$5*P293+$BM$6*K293+$BM$7*S293+$BM$8*U293+$BM$9*Y293)</f>
        <v>1.2490974729241877</v>
      </c>
      <c r="BD293" s="17">
        <f t="shared" si="104"/>
        <v>0.24368231046931407</v>
      </c>
      <c r="BE293" s="17">
        <f t="shared" si="105"/>
        <v>0.61344459276978902</v>
      </c>
      <c r="BF293" s="17">
        <f t="shared" si="106"/>
        <v>0.72340704687134905</v>
      </c>
      <c r="BG293" s="17">
        <f t="shared" si="107"/>
        <v>0.24368231046931407</v>
      </c>
      <c r="BH293" s="17">
        <f t="shared" si="108"/>
        <v>0.24368231046931407</v>
      </c>
      <c r="BI293" s="17">
        <f t="shared" si="109"/>
        <v>1.9965088688761756E-3</v>
      </c>
      <c r="BJ293" s="17">
        <f t="shared" si="110"/>
        <v>4.321116557888751E-2</v>
      </c>
    </row>
    <row r="294" spans="1:62" x14ac:dyDescent="0.25">
      <c r="A294" s="84">
        <v>445</v>
      </c>
      <c r="B294" s="84">
        <v>300</v>
      </c>
      <c r="C294" s="17" t="s">
        <v>291</v>
      </c>
      <c r="D294" s="86">
        <v>1</v>
      </c>
      <c r="E294" s="98">
        <f t="shared" ref="E294:E357" si="111">I294+L294+M294+N294+O294+V294+X294+AB294+AD294</f>
        <v>18.34</v>
      </c>
      <c r="F294" s="98">
        <f t="shared" ref="F294:F357" si="112">Q294/(H294+P294+Q294+AC294)</f>
        <v>0.78970182582424797</v>
      </c>
      <c r="G294" s="17">
        <v>3.82</v>
      </c>
      <c r="H294" s="17">
        <v>16.010000000000002</v>
      </c>
      <c r="I294" s="17">
        <v>5.71</v>
      </c>
      <c r="J294" s="17">
        <v>0</v>
      </c>
      <c r="K294" s="17">
        <v>0</v>
      </c>
      <c r="L294" s="17">
        <v>0</v>
      </c>
      <c r="M294" s="17">
        <v>0</v>
      </c>
      <c r="N294" s="17">
        <v>0</v>
      </c>
      <c r="O294" s="17">
        <v>12.63</v>
      </c>
      <c r="P294" s="17">
        <v>0</v>
      </c>
      <c r="Q294" s="17">
        <v>60.12</v>
      </c>
      <c r="R294" s="17">
        <v>0</v>
      </c>
      <c r="S294" s="17">
        <v>0</v>
      </c>
      <c r="T294" s="17">
        <v>0</v>
      </c>
      <c r="U294" s="17">
        <v>1.71</v>
      </c>
      <c r="V294" s="17">
        <v>0</v>
      </c>
      <c r="W294" s="41">
        <v>0</v>
      </c>
      <c r="X294" s="17">
        <v>0</v>
      </c>
      <c r="Y294" s="17">
        <v>0</v>
      </c>
      <c r="Z294" s="17">
        <v>0</v>
      </c>
      <c r="AA294" s="17">
        <v>0</v>
      </c>
      <c r="AB294" s="17">
        <v>0</v>
      </c>
      <c r="AC294" s="17">
        <v>0</v>
      </c>
      <c r="AD294" s="17">
        <v>0</v>
      </c>
      <c r="AE294" s="17">
        <v>0</v>
      </c>
      <c r="AF294" s="41">
        <v>0</v>
      </c>
      <c r="AG294" s="88">
        <v>47</v>
      </c>
      <c r="AH294" s="17" t="s">
        <v>3</v>
      </c>
      <c r="AI294" s="87" t="s">
        <v>506</v>
      </c>
      <c r="AN294" s="17">
        <f t="shared" si="91"/>
        <v>99.999999999999986</v>
      </c>
      <c r="AO294" s="17">
        <f t="shared" si="92"/>
        <v>0.1263</v>
      </c>
      <c r="AP294" s="17">
        <f t="shared" si="93"/>
        <v>3.8199999999999998E-2</v>
      </c>
      <c r="AQ294" s="17">
        <f t="shared" si="93"/>
        <v>0.16010000000000002</v>
      </c>
      <c r="AR294" s="17">
        <f t="shared" si="94"/>
        <v>0.60119999999999996</v>
      </c>
      <c r="AS294" s="17">
        <f t="shared" si="95"/>
        <v>0.47</v>
      </c>
      <c r="AU294" s="17">
        <f t="shared" si="96"/>
        <v>3.0317700453857785</v>
      </c>
      <c r="AV294" s="17">
        <f t="shared" si="97"/>
        <v>0.63691376701966707</v>
      </c>
      <c r="AW294" s="17">
        <f t="shared" si="98"/>
        <v>0.68948562783661116</v>
      </c>
      <c r="AX294" s="17">
        <f t="shared" si="99"/>
        <v>1.2579425113464446</v>
      </c>
      <c r="AY294" s="17">
        <f t="shared" si="100"/>
        <v>0.63691376701966707</v>
      </c>
      <c r="AZ294" s="17">
        <f t="shared" si="101"/>
        <v>0.63691376701966707</v>
      </c>
      <c r="BA294" s="17">
        <f t="shared" si="102"/>
        <v>0.16691376701966709</v>
      </c>
      <c r="BC294" s="17">
        <f t="shared" ref="BC294:BC357" si="113">(Q294)/($BM$3*H294+$BM$4*G294+$BM$5*P294+$BM$6*K294+$BM$7*S294+$BM$8*U294+$BM$9*Y294)</f>
        <v>1.6507413509060953</v>
      </c>
      <c r="BD294" s="17">
        <f t="shared" si="104"/>
        <v>0.42517847336628228</v>
      </c>
      <c r="BE294" s="17">
        <f t="shared" si="105"/>
        <v>0.62103947382201663</v>
      </c>
      <c r="BF294" s="17">
        <f t="shared" si="106"/>
        <v>0.92515648561469332</v>
      </c>
      <c r="BG294" s="17">
        <f t="shared" si="107"/>
        <v>0.42517847336628228</v>
      </c>
      <c r="BH294" s="17">
        <f t="shared" si="108"/>
        <v>0.42517847336628228</v>
      </c>
      <c r="BI294" s="17">
        <f t="shared" si="109"/>
        <v>2.0089692497770643E-3</v>
      </c>
      <c r="BJ294" s="17">
        <f t="shared" si="110"/>
        <v>3.9850237623121213E-3</v>
      </c>
    </row>
    <row r="295" spans="1:62" x14ac:dyDescent="0.25">
      <c r="A295" s="84">
        <v>306</v>
      </c>
      <c r="B295" s="84">
        <v>193</v>
      </c>
      <c r="D295" s="86">
        <v>1</v>
      </c>
      <c r="E295" s="98">
        <f t="shared" si="111"/>
        <v>19.990614734866259</v>
      </c>
      <c r="F295" s="98">
        <f t="shared" si="112"/>
        <v>0.70674486803519065</v>
      </c>
      <c r="G295" s="17">
        <v>0</v>
      </c>
      <c r="H295" s="17">
        <f>'EWG-CCP-127 (1)'!M124</f>
        <v>23.463162834350069</v>
      </c>
      <c r="I295" s="17">
        <v>0</v>
      </c>
      <c r="J295" s="17">
        <v>0</v>
      </c>
      <c r="K295" s="17">
        <v>0</v>
      </c>
      <c r="L295" s="17">
        <v>0</v>
      </c>
      <c r="M295" s="17">
        <v>0</v>
      </c>
      <c r="N295" s="17">
        <v>0</v>
      </c>
      <c r="O295" s="17">
        <f>'EWG-CCP-127 (1)'!L124</f>
        <v>19.990614734866259</v>
      </c>
      <c r="P295" s="17">
        <v>0</v>
      </c>
      <c r="Q295" s="17">
        <f>'EWG-CCP-127 (1)'!K124</f>
        <v>56.546222430783665</v>
      </c>
      <c r="R295" s="17">
        <v>0</v>
      </c>
      <c r="S295" s="17">
        <v>0</v>
      </c>
      <c r="T295" s="17">
        <v>0</v>
      </c>
      <c r="U295" s="17">
        <v>0</v>
      </c>
      <c r="V295" s="17">
        <v>0</v>
      </c>
      <c r="W295" s="41">
        <v>0</v>
      </c>
      <c r="X295" s="41">
        <v>0</v>
      </c>
      <c r="Y295" s="17">
        <v>0</v>
      </c>
      <c r="Z295" s="17">
        <v>0</v>
      </c>
      <c r="AA295" s="17">
        <v>0</v>
      </c>
      <c r="AB295" s="17">
        <v>0</v>
      </c>
      <c r="AC295" s="17">
        <v>0</v>
      </c>
      <c r="AD295" s="17">
        <v>0</v>
      </c>
      <c r="AE295" s="17">
        <v>0</v>
      </c>
      <c r="AF295" s="41">
        <v>0</v>
      </c>
      <c r="AG295" s="88">
        <f>'EWG-CCP-127 (1)'!E124</f>
        <v>59</v>
      </c>
      <c r="AH295" s="91" t="s">
        <v>3</v>
      </c>
      <c r="AI295" s="87" t="s">
        <v>504</v>
      </c>
      <c r="AN295" s="17">
        <f t="shared" si="91"/>
        <v>100</v>
      </c>
      <c r="AO295" s="17">
        <f t="shared" si="92"/>
        <v>0.19990614734866261</v>
      </c>
      <c r="AP295" s="17">
        <f t="shared" si="93"/>
        <v>0</v>
      </c>
      <c r="AQ295" s="17">
        <f t="shared" si="93"/>
        <v>0.23463162834350068</v>
      </c>
      <c r="AR295" s="17">
        <f t="shared" si="94"/>
        <v>0.56546222430783666</v>
      </c>
      <c r="AS295" s="17">
        <f t="shared" si="95"/>
        <v>0.59</v>
      </c>
      <c r="AU295" s="17">
        <f t="shared" si="96"/>
        <v>2.41</v>
      </c>
      <c r="AV295" s="17">
        <f t="shared" si="97"/>
        <v>0.85200000000000009</v>
      </c>
      <c r="AW295" s="17">
        <f t="shared" si="98"/>
        <v>0.65062500000000001</v>
      </c>
      <c r="AX295" s="17">
        <f t="shared" si="99"/>
        <v>1.1025</v>
      </c>
      <c r="AY295" s="17">
        <f t="shared" si="100"/>
        <v>0.65062500000000001</v>
      </c>
      <c r="AZ295" s="17">
        <f t="shared" si="101"/>
        <v>0.65062500000000001</v>
      </c>
      <c r="BA295" s="17">
        <f t="shared" si="102"/>
        <v>6.062500000000004E-2</v>
      </c>
      <c r="BC295" s="17">
        <f t="shared" si="113"/>
        <v>2.41</v>
      </c>
      <c r="BD295" s="17">
        <f t="shared" si="104"/>
        <v>0.85199999999999998</v>
      </c>
      <c r="BE295" s="17">
        <f t="shared" si="105"/>
        <v>0.63539666795308947</v>
      </c>
      <c r="BF295" s="17">
        <f t="shared" si="106"/>
        <v>1.3065391350537701</v>
      </c>
      <c r="BG295" s="17">
        <f t="shared" si="107"/>
        <v>0.63539666795308947</v>
      </c>
      <c r="BH295" s="17">
        <f t="shared" si="108"/>
        <v>0.63539666795308947</v>
      </c>
      <c r="BI295" s="17">
        <f t="shared" si="109"/>
        <v>2.060857461243063E-3</v>
      </c>
      <c r="BJ295" s="17">
        <f t="shared" si="110"/>
        <v>3.353551447083962E-2</v>
      </c>
    </row>
    <row r="296" spans="1:62" x14ac:dyDescent="0.25">
      <c r="A296" s="84">
        <v>453</v>
      </c>
      <c r="B296" s="84">
        <v>305</v>
      </c>
      <c r="D296" s="86">
        <v>1</v>
      </c>
      <c r="E296" s="98">
        <f t="shared" si="111"/>
        <v>9.1262135922330092</v>
      </c>
      <c r="F296" s="98">
        <f t="shared" si="112"/>
        <v>0.7196467991169978</v>
      </c>
      <c r="G296" s="17">
        <f>'EWG-CCP-127 (1)'!J233</f>
        <v>2.912621359223301</v>
      </c>
      <c r="H296" s="17">
        <f>'EWG-CCP-127 (1)'!H233</f>
        <v>24.660194174757279</v>
      </c>
      <c r="I296" s="17">
        <v>0</v>
      </c>
      <c r="J296" s="17">
        <v>0</v>
      </c>
      <c r="K296" s="17">
        <v>0</v>
      </c>
      <c r="L296" s="17">
        <v>0</v>
      </c>
      <c r="M296" s="17">
        <v>0</v>
      </c>
      <c r="N296" s="17">
        <v>0</v>
      </c>
      <c r="O296" s="17">
        <f>'EWG-CCP-127 (1)'!G233</f>
        <v>9.1262135922330092</v>
      </c>
      <c r="P296" s="17">
        <v>0</v>
      </c>
      <c r="Q296" s="17">
        <f>'EWG-CCP-127 (1)'!I233</f>
        <v>63.300970873786412</v>
      </c>
      <c r="R296" s="17">
        <v>0</v>
      </c>
      <c r="S296" s="17">
        <v>0</v>
      </c>
      <c r="T296" s="17">
        <v>0</v>
      </c>
      <c r="U296" s="17">
        <v>0</v>
      </c>
      <c r="V296" s="17">
        <v>0</v>
      </c>
      <c r="W296" s="41">
        <v>0</v>
      </c>
      <c r="X296" s="17">
        <v>0</v>
      </c>
      <c r="Y296" s="17">
        <v>0</v>
      </c>
      <c r="Z296" s="17">
        <v>0</v>
      </c>
      <c r="AA296" s="17">
        <v>0</v>
      </c>
      <c r="AB296" s="17">
        <v>0</v>
      </c>
      <c r="AC296" s="17">
        <v>0</v>
      </c>
      <c r="AD296" s="17">
        <v>0</v>
      </c>
      <c r="AE296" s="17">
        <v>0</v>
      </c>
      <c r="AF296" s="41">
        <v>0</v>
      </c>
      <c r="AG296" s="88">
        <f>'EWG-CCP-127 (1)'!N233</f>
        <v>20.585799999999999</v>
      </c>
      <c r="AH296" s="17" t="s">
        <v>3</v>
      </c>
      <c r="AI296" s="87" t="s">
        <v>506</v>
      </c>
      <c r="AN296" s="17">
        <f t="shared" si="91"/>
        <v>100</v>
      </c>
      <c r="AO296" s="17">
        <f t="shared" si="92"/>
        <v>9.1262135922330095E-2</v>
      </c>
      <c r="AP296" s="17">
        <f t="shared" si="93"/>
        <v>2.9126213592233011E-2</v>
      </c>
      <c r="AQ296" s="17">
        <f t="shared" si="93"/>
        <v>0.2466019417475728</v>
      </c>
      <c r="AR296" s="17">
        <f t="shared" si="94"/>
        <v>0.63300970873786411</v>
      </c>
      <c r="AS296" s="17">
        <f t="shared" si="95"/>
        <v>0.20585799999999999</v>
      </c>
      <c r="AU296" s="17">
        <f t="shared" si="96"/>
        <v>2.295774647887324</v>
      </c>
      <c r="AV296" s="17">
        <f t="shared" si="97"/>
        <v>0.33098591549295775</v>
      </c>
      <c r="AW296" s="17">
        <f t="shared" si="98"/>
        <v>0.64348591549295775</v>
      </c>
      <c r="AX296" s="17">
        <f t="shared" si="99"/>
        <v>1.073943661971831</v>
      </c>
      <c r="AY296" s="17">
        <f t="shared" si="100"/>
        <v>0.33098591549295775</v>
      </c>
      <c r="AZ296" s="17">
        <f t="shared" si="101"/>
        <v>0.33098591549295775</v>
      </c>
      <c r="BA296" s="17">
        <f t="shared" si="102"/>
        <v>0.12512791549295776</v>
      </c>
      <c r="BC296" s="17">
        <f t="shared" si="113"/>
        <v>1.7433155080213905</v>
      </c>
      <c r="BD296" s="17">
        <f t="shared" si="104"/>
        <v>0.25133689839572193</v>
      </c>
      <c r="BE296" s="17">
        <f t="shared" si="105"/>
        <v>0.62279000395665629</v>
      </c>
      <c r="BF296" s="17">
        <f t="shared" si="106"/>
        <v>0.97165734188067698</v>
      </c>
      <c r="BG296" s="17">
        <f t="shared" si="107"/>
        <v>0.25133689839572193</v>
      </c>
      <c r="BH296" s="17">
        <f t="shared" si="108"/>
        <v>0.25133689839572193</v>
      </c>
      <c r="BI296" s="17">
        <f t="shared" si="109"/>
        <v>2.0683301992884002E-3</v>
      </c>
      <c r="BJ296" s="17">
        <f t="shared" si="110"/>
        <v>4.0407012286879852E-2</v>
      </c>
    </row>
    <row r="297" spans="1:62" x14ac:dyDescent="0.25">
      <c r="A297" s="84">
        <v>237</v>
      </c>
      <c r="B297" s="84">
        <v>496</v>
      </c>
      <c r="C297" s="17" t="str">
        <f>'EWG-CCP-127 (1)'!B52</f>
        <v>a)</v>
      </c>
      <c r="D297" s="86">
        <v>1</v>
      </c>
      <c r="E297" s="98">
        <f t="shared" si="111"/>
        <v>40.011997600479901</v>
      </c>
      <c r="F297" s="98">
        <f t="shared" si="112"/>
        <v>0</v>
      </c>
      <c r="G297" s="17">
        <v>0</v>
      </c>
      <c r="H297" s="17">
        <f>'EWG-CCP-127 (1)'!M52</f>
        <v>59.988002399520092</v>
      </c>
      <c r="I297" s="17">
        <v>0</v>
      </c>
      <c r="J297" s="17">
        <v>0</v>
      </c>
      <c r="K297" s="17">
        <v>0</v>
      </c>
      <c r="L297" s="17">
        <v>0</v>
      </c>
      <c r="M297" s="17">
        <v>0</v>
      </c>
      <c r="N297" s="17">
        <v>0</v>
      </c>
      <c r="O297" s="17">
        <f>'EWG-CCP-127 (1)'!L52</f>
        <v>40.011997600479901</v>
      </c>
      <c r="P297" s="17">
        <v>0</v>
      </c>
      <c r="Q297" s="17">
        <f>'EWG-CCP-127 (1)'!K52</f>
        <v>0</v>
      </c>
      <c r="R297" s="17">
        <v>0</v>
      </c>
      <c r="S297" s="17">
        <v>0</v>
      </c>
      <c r="T297" s="17">
        <v>0</v>
      </c>
      <c r="U297" s="17">
        <v>0</v>
      </c>
      <c r="V297" s="17">
        <v>0</v>
      </c>
      <c r="W297" s="41">
        <v>0</v>
      </c>
      <c r="X297" s="41">
        <v>0</v>
      </c>
      <c r="Y297" s="17">
        <v>0</v>
      </c>
      <c r="Z297" s="17">
        <v>0</v>
      </c>
      <c r="AA297" s="17">
        <v>0</v>
      </c>
      <c r="AB297" s="17">
        <v>0</v>
      </c>
      <c r="AC297" s="17">
        <v>0</v>
      </c>
      <c r="AD297" s="17">
        <v>0</v>
      </c>
      <c r="AE297" s="17">
        <v>0</v>
      </c>
      <c r="AF297" s="41">
        <v>0</v>
      </c>
      <c r="AG297" s="88">
        <f>'EWG-CCP-127 (1)'!E52</f>
        <v>44.5</v>
      </c>
      <c r="AH297" s="41" t="s">
        <v>3</v>
      </c>
      <c r="AI297" s="87" t="s">
        <v>506</v>
      </c>
      <c r="AN297" s="17">
        <f t="shared" si="91"/>
        <v>100</v>
      </c>
      <c r="AO297" s="17">
        <f t="shared" si="92"/>
        <v>0.40011997600479904</v>
      </c>
      <c r="AP297" s="17">
        <f t="shared" si="93"/>
        <v>0</v>
      </c>
      <c r="AQ297" s="17">
        <f t="shared" si="93"/>
        <v>0.59988002399520091</v>
      </c>
      <c r="AR297" s="17">
        <f t="shared" si="94"/>
        <v>0</v>
      </c>
      <c r="AS297" s="17">
        <f t="shared" si="95"/>
        <v>0.44500000000000001</v>
      </c>
      <c r="AU297" s="17">
        <f t="shared" si="96"/>
        <v>0</v>
      </c>
      <c r="AV297" s="17">
        <f t="shared" si="97"/>
        <v>0.66700000000000004</v>
      </c>
      <c r="AW297" s="17">
        <f t="shared" si="98"/>
        <v>0.5</v>
      </c>
      <c r="AX297" s="17">
        <f t="shared" si="99"/>
        <v>0.5</v>
      </c>
      <c r="AY297" s="17">
        <f t="shared" si="100"/>
        <v>0.4443333333333333</v>
      </c>
      <c r="AZ297" s="17">
        <f t="shared" si="101"/>
        <v>0.4443333333333333</v>
      </c>
      <c r="BA297" s="17">
        <f t="shared" si="102"/>
        <v>6.6666666666670427E-4</v>
      </c>
      <c r="BC297" s="17">
        <f t="shared" si="113"/>
        <v>0</v>
      </c>
      <c r="BD297" s="17">
        <f t="shared" si="104"/>
        <v>0.66700000000000004</v>
      </c>
      <c r="BE297" s="17">
        <f t="shared" si="105"/>
        <v>0.58982479610523098</v>
      </c>
      <c r="BF297" s="17">
        <f t="shared" si="106"/>
        <v>9.5973820789570216E-2</v>
      </c>
      <c r="BG297" s="17">
        <f t="shared" si="107"/>
        <v>0.39948273636842102</v>
      </c>
      <c r="BH297" s="17">
        <f t="shared" si="108"/>
        <v>0.39948273636842102</v>
      </c>
      <c r="BI297" s="17">
        <f t="shared" si="109"/>
        <v>2.0718212885066632E-3</v>
      </c>
      <c r="BJ297" s="17">
        <f t="shared" si="110"/>
        <v>1.4536715313688939E-3</v>
      </c>
    </row>
    <row r="298" spans="1:62" x14ac:dyDescent="0.25">
      <c r="A298" s="84">
        <v>82</v>
      </c>
      <c r="B298" s="84">
        <v>428</v>
      </c>
      <c r="C298" s="17" t="s">
        <v>102</v>
      </c>
      <c r="D298" s="86">
        <v>1</v>
      </c>
      <c r="E298" s="98">
        <f t="shared" si="111"/>
        <v>19.760000000000002</v>
      </c>
      <c r="F298" s="98">
        <f t="shared" si="112"/>
        <v>0</v>
      </c>
      <c r="G298" s="17">
        <v>25.69</v>
      </c>
      <c r="H298" s="17">
        <v>54.55</v>
      </c>
      <c r="I298" s="17">
        <v>0</v>
      </c>
      <c r="J298" s="17">
        <v>0</v>
      </c>
      <c r="K298" s="41">
        <v>0</v>
      </c>
      <c r="L298" s="17">
        <v>0</v>
      </c>
      <c r="M298" s="17">
        <v>0</v>
      </c>
      <c r="N298" s="17">
        <v>0</v>
      </c>
      <c r="O298" s="17">
        <v>19.760000000000002</v>
      </c>
      <c r="P298" s="17">
        <v>0</v>
      </c>
      <c r="Q298" s="17">
        <v>0</v>
      </c>
      <c r="R298" s="17">
        <v>0</v>
      </c>
      <c r="S298" s="17">
        <v>0</v>
      </c>
      <c r="T298" s="17">
        <v>0</v>
      </c>
      <c r="U298" s="17">
        <v>0</v>
      </c>
      <c r="V298" s="41">
        <v>0</v>
      </c>
      <c r="W298" s="41">
        <v>0</v>
      </c>
      <c r="X298" s="41">
        <v>0</v>
      </c>
      <c r="Y298" s="17">
        <v>0</v>
      </c>
      <c r="Z298" s="17">
        <v>0</v>
      </c>
      <c r="AA298" s="17">
        <v>0</v>
      </c>
      <c r="AB298" s="41">
        <v>0</v>
      </c>
      <c r="AC298" s="17">
        <v>0</v>
      </c>
      <c r="AD298" s="17">
        <v>0</v>
      </c>
      <c r="AE298" s="41">
        <v>0</v>
      </c>
      <c r="AF298" s="41">
        <v>0</v>
      </c>
      <c r="AG298" s="88">
        <v>8</v>
      </c>
      <c r="AH298" s="41" t="s">
        <v>3</v>
      </c>
      <c r="AI298" s="87" t="s">
        <v>506</v>
      </c>
      <c r="AN298" s="17">
        <f t="shared" si="91"/>
        <v>100</v>
      </c>
      <c r="AO298" s="17">
        <f t="shared" si="92"/>
        <v>0.19760000000000003</v>
      </c>
      <c r="AP298" s="17">
        <f t="shared" si="93"/>
        <v>0.25690000000000002</v>
      </c>
      <c r="AQ298" s="17">
        <f t="shared" si="93"/>
        <v>0.54549999999999998</v>
      </c>
      <c r="AR298" s="17">
        <f t="shared" si="94"/>
        <v>0</v>
      </c>
      <c r="AS298" s="17">
        <f t="shared" si="95"/>
        <v>0.08</v>
      </c>
      <c r="AU298" s="17">
        <f t="shared" si="96"/>
        <v>0</v>
      </c>
      <c r="AV298" s="17">
        <f t="shared" si="97"/>
        <v>0.24626121635094719</v>
      </c>
      <c r="AW298" s="17">
        <f t="shared" si="98"/>
        <v>0.5</v>
      </c>
      <c r="AX298" s="17">
        <f t="shared" si="99"/>
        <v>0.5</v>
      </c>
      <c r="AY298" s="17">
        <f t="shared" si="100"/>
        <v>0.24626121635094719</v>
      </c>
      <c r="AZ298" s="17">
        <f t="shared" si="101"/>
        <v>0.24626121635094719</v>
      </c>
      <c r="BA298" s="17">
        <f t="shared" si="102"/>
        <v>0.16626121635094721</v>
      </c>
      <c r="BC298" s="17">
        <f t="shared" si="113"/>
        <v>0</v>
      </c>
      <c r="BD298" s="17">
        <f t="shared" si="104"/>
        <v>0.12561184921492596</v>
      </c>
      <c r="BE298" s="17">
        <f t="shared" si="105"/>
        <v>0.58982479610523098</v>
      </c>
      <c r="BF298" s="17">
        <f t="shared" si="106"/>
        <v>9.5973820789570216E-2</v>
      </c>
      <c r="BG298" s="17">
        <f t="shared" si="107"/>
        <v>0.12561184921492596</v>
      </c>
      <c r="BH298" s="17">
        <f t="shared" si="108"/>
        <v>0.12561184921492596</v>
      </c>
      <c r="BI298" s="17">
        <f t="shared" si="109"/>
        <v>2.0804407888051421E-3</v>
      </c>
      <c r="BJ298" s="17">
        <f t="shared" si="110"/>
        <v>0.10684592895959771</v>
      </c>
    </row>
    <row r="299" spans="1:62" x14ac:dyDescent="0.25">
      <c r="A299" s="84">
        <v>399</v>
      </c>
      <c r="B299" s="84">
        <v>264</v>
      </c>
      <c r="C299" s="17" t="s">
        <v>264</v>
      </c>
      <c r="D299" s="86">
        <v>1</v>
      </c>
      <c r="E299" s="98">
        <f t="shared" si="111"/>
        <v>15.8</v>
      </c>
      <c r="F299" s="98">
        <f t="shared" si="112"/>
        <v>0.53703703703703709</v>
      </c>
      <c r="G299" s="17">
        <v>3.2</v>
      </c>
      <c r="H299" s="17">
        <v>37.5</v>
      </c>
      <c r="I299" s="17">
        <v>0</v>
      </c>
      <c r="J299" s="17">
        <v>0</v>
      </c>
      <c r="K299" s="17">
        <v>0</v>
      </c>
      <c r="L299" s="17">
        <v>0</v>
      </c>
      <c r="M299" s="17">
        <v>0</v>
      </c>
      <c r="N299" s="17">
        <v>0</v>
      </c>
      <c r="O299" s="17">
        <v>15.8</v>
      </c>
      <c r="P299" s="17">
        <v>0</v>
      </c>
      <c r="Q299" s="17">
        <v>43.5</v>
      </c>
      <c r="R299" s="17">
        <v>0</v>
      </c>
      <c r="S299" s="17">
        <v>0</v>
      </c>
      <c r="T299" s="17">
        <v>0</v>
      </c>
      <c r="U299" s="17">
        <v>0</v>
      </c>
      <c r="V299" s="17">
        <v>0</v>
      </c>
      <c r="W299" s="41">
        <v>0</v>
      </c>
      <c r="X299" s="41">
        <v>0</v>
      </c>
      <c r="Y299" s="17">
        <v>0</v>
      </c>
      <c r="Z299" s="17">
        <v>0</v>
      </c>
      <c r="AA299" s="17">
        <v>0</v>
      </c>
      <c r="AB299" s="17">
        <v>0</v>
      </c>
      <c r="AC299" s="17">
        <v>0</v>
      </c>
      <c r="AD299" s="17">
        <v>0</v>
      </c>
      <c r="AE299" s="17">
        <v>0</v>
      </c>
      <c r="AF299" s="41">
        <v>0</v>
      </c>
      <c r="AG299" s="88">
        <v>36</v>
      </c>
      <c r="AH299" s="91" t="s">
        <v>3</v>
      </c>
      <c r="AI299" s="87" t="s">
        <v>504</v>
      </c>
      <c r="AN299" s="17">
        <f t="shared" si="91"/>
        <v>100</v>
      </c>
      <c r="AO299" s="17">
        <f t="shared" si="92"/>
        <v>0.158</v>
      </c>
      <c r="AP299" s="17">
        <f t="shared" si="93"/>
        <v>3.2000000000000001E-2</v>
      </c>
      <c r="AQ299" s="17">
        <f t="shared" si="93"/>
        <v>0.375</v>
      </c>
      <c r="AR299" s="17">
        <f t="shared" si="94"/>
        <v>0.435</v>
      </c>
      <c r="AS299" s="17">
        <f t="shared" si="95"/>
        <v>0.36</v>
      </c>
      <c r="AU299" s="17">
        <f t="shared" si="96"/>
        <v>1.0687960687960687</v>
      </c>
      <c r="AV299" s="17">
        <f t="shared" si="97"/>
        <v>0.3882063882063882</v>
      </c>
      <c r="AW299" s="17">
        <f t="shared" si="98"/>
        <v>0.56679975429975427</v>
      </c>
      <c r="AX299" s="17">
        <f t="shared" si="99"/>
        <v>0.76719901719901717</v>
      </c>
      <c r="AY299" s="17">
        <f t="shared" si="100"/>
        <v>0.3882063882063882</v>
      </c>
      <c r="AZ299" s="17">
        <f t="shared" si="101"/>
        <v>0.3882063882063882</v>
      </c>
      <c r="BA299" s="17">
        <f t="shared" si="102"/>
        <v>2.8206388206388211E-2</v>
      </c>
      <c r="BC299" s="17">
        <f t="shared" si="113"/>
        <v>0.86481113320079528</v>
      </c>
      <c r="BD299" s="17">
        <f t="shared" si="104"/>
        <v>0.31411530815109345</v>
      </c>
      <c r="BE299" s="17">
        <f t="shared" si="105"/>
        <v>0.60617793392051222</v>
      </c>
      <c r="BF299" s="17">
        <f t="shared" si="106"/>
        <v>0.53037646030923802</v>
      </c>
      <c r="BG299" s="17">
        <f t="shared" si="107"/>
        <v>0.31411530815109345</v>
      </c>
      <c r="BH299" s="17">
        <f t="shared" si="108"/>
        <v>0.31411530815109345</v>
      </c>
      <c r="BI299" s="17">
        <f t="shared" si="109"/>
        <v>2.1054049460691097E-3</v>
      </c>
      <c r="BJ299" s="17">
        <f t="shared" si="110"/>
        <v>2.1970739461619096E-3</v>
      </c>
    </row>
    <row r="300" spans="1:62" x14ac:dyDescent="0.25">
      <c r="A300" s="84">
        <v>382</v>
      </c>
      <c r="B300" s="84">
        <v>251</v>
      </c>
      <c r="C300" s="58">
        <v>32</v>
      </c>
      <c r="D300" s="86">
        <v>1</v>
      </c>
      <c r="E300" s="98">
        <f t="shared" si="111"/>
        <v>36.363636363636367</v>
      </c>
      <c r="F300" s="98">
        <f t="shared" si="112"/>
        <v>0.8571428571428571</v>
      </c>
      <c r="G300" s="17">
        <v>0</v>
      </c>
      <c r="H300" s="17">
        <f>'EWG-CCP-127 (1)'!M195</f>
        <v>9.0909090909090917</v>
      </c>
      <c r="I300" s="17">
        <v>0</v>
      </c>
      <c r="J300" s="17">
        <v>0</v>
      </c>
      <c r="K300" s="17">
        <v>0</v>
      </c>
      <c r="L300" s="17">
        <v>0</v>
      </c>
      <c r="M300" s="17">
        <v>0</v>
      </c>
      <c r="N300" s="17">
        <v>0</v>
      </c>
      <c r="O300" s="17">
        <f>'EWG-CCP-127 (1)'!L195</f>
        <v>36.363636363636367</v>
      </c>
      <c r="P300" s="17">
        <v>0</v>
      </c>
      <c r="Q300" s="17">
        <f>'EWG-CCP-127 (1)'!K195</f>
        <v>54.54545454545454</v>
      </c>
      <c r="R300" s="17">
        <v>0</v>
      </c>
      <c r="S300" s="17">
        <v>0</v>
      </c>
      <c r="T300" s="17">
        <v>0</v>
      </c>
      <c r="U300" s="17">
        <v>0</v>
      </c>
      <c r="V300" s="17">
        <v>0</v>
      </c>
      <c r="W300" s="41">
        <v>0</v>
      </c>
      <c r="X300" s="41">
        <v>0</v>
      </c>
      <c r="Y300" s="17">
        <v>0</v>
      </c>
      <c r="Z300" s="17">
        <v>0</v>
      </c>
      <c r="AA300" s="17">
        <v>0</v>
      </c>
      <c r="AB300" s="17">
        <v>0</v>
      </c>
      <c r="AC300" s="17">
        <v>0</v>
      </c>
      <c r="AD300" s="17">
        <v>0</v>
      </c>
      <c r="AE300" s="17">
        <v>0</v>
      </c>
      <c r="AF300" s="41">
        <v>0</v>
      </c>
      <c r="AG300" s="88">
        <f>'EWG-CCP-127 (1)'!E195</f>
        <v>62</v>
      </c>
      <c r="AH300" s="41" t="s">
        <v>3</v>
      </c>
      <c r="AI300" s="87" t="s">
        <v>506</v>
      </c>
      <c r="AN300" s="17">
        <f t="shared" si="91"/>
        <v>100</v>
      </c>
      <c r="AO300" s="17">
        <f t="shared" si="92"/>
        <v>0.36363636363636365</v>
      </c>
      <c r="AP300" s="17">
        <f t="shared" si="93"/>
        <v>0</v>
      </c>
      <c r="AQ300" s="17">
        <f t="shared" si="93"/>
        <v>9.0909090909090912E-2</v>
      </c>
      <c r="AR300" s="17">
        <f t="shared" si="94"/>
        <v>0.54545454545454541</v>
      </c>
      <c r="AS300" s="17">
        <f t="shared" si="95"/>
        <v>0.62</v>
      </c>
      <c r="AU300" s="17">
        <f t="shared" si="96"/>
        <v>5.9999999999999991</v>
      </c>
      <c r="AV300" s="17">
        <f t="shared" si="97"/>
        <v>4</v>
      </c>
      <c r="AW300" s="17">
        <f t="shared" si="98"/>
        <v>0.875</v>
      </c>
      <c r="AX300" s="17">
        <f t="shared" si="99"/>
        <v>1.9999999999999998</v>
      </c>
      <c r="AY300" s="17">
        <f t="shared" si="100"/>
        <v>0.58333333333333326</v>
      </c>
      <c r="AZ300" s="17">
        <f t="shared" si="101"/>
        <v>0.58333333333333326</v>
      </c>
      <c r="BA300" s="17">
        <f t="shared" si="102"/>
        <v>3.6666666666666736E-2</v>
      </c>
      <c r="BC300" s="17">
        <f t="shared" si="113"/>
        <v>5.9999999999999991</v>
      </c>
      <c r="BD300" s="17">
        <f t="shared" si="104"/>
        <v>4</v>
      </c>
      <c r="BE300" s="17">
        <f t="shared" si="105"/>
        <v>0.7032817384650446</v>
      </c>
      <c r="BF300" s="17">
        <f t="shared" si="106"/>
        <v>3.1098293749742996</v>
      </c>
      <c r="BG300" s="17">
        <f t="shared" si="107"/>
        <v>0.57346518898212995</v>
      </c>
      <c r="BH300" s="17">
        <f t="shared" si="108"/>
        <v>0.57346518898212995</v>
      </c>
      <c r="BI300" s="17">
        <f t="shared" si="109"/>
        <v>2.1654886364688795E-3</v>
      </c>
      <c r="BJ300" s="17">
        <f t="shared" si="110"/>
        <v>4.5423137147971505E-2</v>
      </c>
    </row>
    <row r="301" spans="1:62" x14ac:dyDescent="0.25">
      <c r="A301" s="84">
        <v>23</v>
      </c>
      <c r="B301" s="84">
        <v>14</v>
      </c>
      <c r="C301" s="41" t="s">
        <v>18</v>
      </c>
      <c r="D301" s="86">
        <v>1</v>
      </c>
      <c r="E301" s="98">
        <f t="shared" si="111"/>
        <v>20</v>
      </c>
      <c r="F301" s="98">
        <f t="shared" si="112"/>
        <v>0.66625000000000001</v>
      </c>
      <c r="G301" s="41">
        <v>0</v>
      </c>
      <c r="H301" s="41">
        <v>26.7</v>
      </c>
      <c r="I301" s="41">
        <v>0</v>
      </c>
      <c r="J301" s="17">
        <v>0</v>
      </c>
      <c r="K301" s="41">
        <v>0</v>
      </c>
      <c r="L301" s="41">
        <v>0</v>
      </c>
      <c r="M301" s="41">
        <v>0</v>
      </c>
      <c r="N301" s="41">
        <v>0</v>
      </c>
      <c r="O301" s="41">
        <v>20</v>
      </c>
      <c r="P301" s="41">
        <v>0</v>
      </c>
      <c r="Q301" s="41">
        <v>53.3</v>
      </c>
      <c r="R301" s="17">
        <v>0</v>
      </c>
      <c r="S301" s="17">
        <v>0</v>
      </c>
      <c r="T301" s="17">
        <v>0</v>
      </c>
      <c r="U301" s="41">
        <v>0</v>
      </c>
      <c r="V301" s="41">
        <v>0</v>
      </c>
      <c r="W301" s="41">
        <v>0</v>
      </c>
      <c r="X301" s="41">
        <v>0</v>
      </c>
      <c r="Y301" s="41">
        <v>0</v>
      </c>
      <c r="Z301" s="41">
        <v>0</v>
      </c>
      <c r="AA301" s="17">
        <v>0</v>
      </c>
      <c r="AB301" s="41">
        <v>0</v>
      </c>
      <c r="AC301" s="17">
        <v>0</v>
      </c>
      <c r="AD301" s="17">
        <v>0</v>
      </c>
      <c r="AE301" s="41">
        <v>0</v>
      </c>
      <c r="AF301" s="41">
        <v>0</v>
      </c>
      <c r="AG301" s="90">
        <v>58.1</v>
      </c>
      <c r="AH301" s="91" t="s">
        <v>3</v>
      </c>
      <c r="AI301" s="87" t="s">
        <v>504</v>
      </c>
      <c r="AN301" s="17">
        <f t="shared" si="91"/>
        <v>100</v>
      </c>
      <c r="AO301" s="17">
        <f t="shared" si="92"/>
        <v>0.2</v>
      </c>
      <c r="AP301" s="17">
        <f t="shared" si="93"/>
        <v>0</v>
      </c>
      <c r="AQ301" s="17">
        <f t="shared" si="93"/>
        <v>0.26700000000000002</v>
      </c>
      <c r="AR301" s="17">
        <f t="shared" si="94"/>
        <v>0.53299999999999992</v>
      </c>
      <c r="AS301" s="17">
        <f t="shared" si="95"/>
        <v>0.58099999999999996</v>
      </c>
      <c r="AU301" s="17">
        <f t="shared" si="96"/>
        <v>1.9962546816479396</v>
      </c>
      <c r="AV301" s="17">
        <f t="shared" si="97"/>
        <v>0.74906367041198507</v>
      </c>
      <c r="AW301" s="17">
        <f t="shared" si="98"/>
        <v>0.62476591760299627</v>
      </c>
      <c r="AX301" s="17">
        <f t="shared" si="99"/>
        <v>0.99906367041198485</v>
      </c>
      <c r="AY301" s="17">
        <f t="shared" si="100"/>
        <v>0.62476591760299627</v>
      </c>
      <c r="AZ301" s="17">
        <f t="shared" si="101"/>
        <v>0.62476591760299627</v>
      </c>
      <c r="BA301" s="17">
        <f t="shared" si="102"/>
        <v>4.3765917602996307E-2</v>
      </c>
      <c r="BC301" s="17">
        <f t="shared" si="113"/>
        <v>1.9962546816479401</v>
      </c>
      <c r="BD301" s="17">
        <f t="shared" si="104"/>
        <v>0.74906367041198507</v>
      </c>
      <c r="BE301" s="17">
        <f t="shared" si="105"/>
        <v>0.6275729548304374</v>
      </c>
      <c r="BF301" s="17">
        <f t="shared" si="106"/>
        <v>1.0987110307648891</v>
      </c>
      <c r="BG301" s="17">
        <f t="shared" si="107"/>
        <v>0.6275729548304374</v>
      </c>
      <c r="BH301" s="17">
        <f t="shared" si="108"/>
        <v>0.6275729548304374</v>
      </c>
      <c r="BI301" s="17">
        <f t="shared" si="109"/>
        <v>2.1690401216379663E-3</v>
      </c>
      <c r="BJ301" s="17">
        <f t="shared" si="110"/>
        <v>3.0320227667700057E-2</v>
      </c>
    </row>
    <row r="302" spans="1:62" x14ac:dyDescent="0.25">
      <c r="A302" s="84">
        <v>64</v>
      </c>
      <c r="B302" s="84">
        <v>421</v>
      </c>
      <c r="C302" s="17" t="s">
        <v>79</v>
      </c>
      <c r="D302" s="86">
        <v>1</v>
      </c>
      <c r="E302" s="98">
        <f t="shared" si="111"/>
        <v>40</v>
      </c>
      <c r="F302" s="98">
        <f t="shared" si="112"/>
        <v>0</v>
      </c>
      <c r="G302" s="17">
        <v>20</v>
      </c>
      <c r="H302" s="17">
        <v>40</v>
      </c>
      <c r="I302" s="17">
        <v>40</v>
      </c>
      <c r="J302" s="17">
        <v>0</v>
      </c>
      <c r="K302" s="41">
        <v>0</v>
      </c>
      <c r="L302" s="41">
        <v>0</v>
      </c>
      <c r="M302" s="41">
        <v>0</v>
      </c>
      <c r="N302" s="17">
        <v>0</v>
      </c>
      <c r="O302" s="17">
        <v>0</v>
      </c>
      <c r="P302" s="17">
        <v>0</v>
      </c>
      <c r="Q302" s="17">
        <v>0</v>
      </c>
      <c r="R302" s="17">
        <v>0</v>
      </c>
      <c r="S302" s="17">
        <v>0</v>
      </c>
      <c r="T302" s="17">
        <v>0</v>
      </c>
      <c r="U302" s="17">
        <v>0</v>
      </c>
      <c r="V302" s="41">
        <v>0</v>
      </c>
      <c r="W302" s="41">
        <v>0</v>
      </c>
      <c r="X302" s="41">
        <v>0</v>
      </c>
      <c r="Y302" s="41">
        <v>0</v>
      </c>
      <c r="Z302" s="17">
        <v>0</v>
      </c>
      <c r="AA302" s="17">
        <v>0</v>
      </c>
      <c r="AB302" s="41">
        <v>0</v>
      </c>
      <c r="AC302" s="17">
        <v>0</v>
      </c>
      <c r="AD302" s="17">
        <v>0</v>
      </c>
      <c r="AE302" s="41">
        <v>0</v>
      </c>
      <c r="AF302" s="41">
        <v>0</v>
      </c>
      <c r="AG302" s="88">
        <v>12</v>
      </c>
      <c r="AH302" s="91" t="s">
        <v>3</v>
      </c>
      <c r="AI302" s="87" t="s">
        <v>504</v>
      </c>
      <c r="AN302" s="17">
        <f t="shared" si="91"/>
        <v>100</v>
      </c>
      <c r="AO302" s="17">
        <f t="shared" si="92"/>
        <v>0</v>
      </c>
      <c r="AP302" s="17">
        <f t="shared" si="93"/>
        <v>0.2</v>
      </c>
      <c r="AQ302" s="17">
        <f t="shared" si="93"/>
        <v>0.4</v>
      </c>
      <c r="AR302" s="17">
        <f t="shared" si="94"/>
        <v>0</v>
      </c>
      <c r="AS302" s="17">
        <f t="shared" si="95"/>
        <v>0.12</v>
      </c>
      <c r="AU302" s="17">
        <f t="shared" si="96"/>
        <v>0</v>
      </c>
      <c r="AV302" s="17">
        <f t="shared" si="97"/>
        <v>0</v>
      </c>
      <c r="AW302" s="17">
        <f t="shared" si="98"/>
        <v>0.5</v>
      </c>
      <c r="AX302" s="17">
        <f t="shared" si="99"/>
        <v>0.5</v>
      </c>
      <c r="AY302" s="17">
        <f t="shared" si="100"/>
        <v>0</v>
      </c>
      <c r="AZ302" s="17">
        <f t="shared" si="101"/>
        <v>0</v>
      </c>
      <c r="BA302" s="17">
        <f t="shared" si="102"/>
        <v>0.12</v>
      </c>
      <c r="BC302" s="17">
        <f t="shared" si="113"/>
        <v>0</v>
      </c>
      <c r="BD302" s="17">
        <f t="shared" si="104"/>
        <v>0.16666666666666666</v>
      </c>
      <c r="BE302" s="17">
        <f t="shared" si="105"/>
        <v>0.58982479610523098</v>
      </c>
      <c r="BF302" s="17">
        <f t="shared" si="106"/>
        <v>9.5973820789570216E-2</v>
      </c>
      <c r="BG302" s="17">
        <f t="shared" si="107"/>
        <v>0.16666666666666666</v>
      </c>
      <c r="BH302" s="17">
        <f t="shared" si="108"/>
        <v>0.16666666666666666</v>
      </c>
      <c r="BI302" s="17">
        <f t="shared" si="109"/>
        <v>2.1777777777777772E-3</v>
      </c>
      <c r="BJ302" s="17">
        <f t="shared" si="110"/>
        <v>8.2296092529106898E-2</v>
      </c>
    </row>
    <row r="303" spans="1:62" x14ac:dyDescent="0.25">
      <c r="A303" s="84">
        <v>381</v>
      </c>
      <c r="B303" s="84">
        <v>250</v>
      </c>
      <c r="C303" s="58">
        <v>31</v>
      </c>
      <c r="D303" s="86">
        <v>1</v>
      </c>
      <c r="E303" s="98">
        <f t="shared" si="111"/>
        <v>30</v>
      </c>
      <c r="F303" s="98">
        <f t="shared" si="112"/>
        <v>0.8571428571428571</v>
      </c>
      <c r="G303" s="17">
        <v>0</v>
      </c>
      <c r="H303" s="17">
        <f>'EWG-CCP-127 (1)'!M194</f>
        <v>10</v>
      </c>
      <c r="I303" s="17">
        <v>0</v>
      </c>
      <c r="J303" s="17">
        <v>0</v>
      </c>
      <c r="K303" s="17">
        <v>0</v>
      </c>
      <c r="L303" s="17">
        <v>0</v>
      </c>
      <c r="M303" s="17">
        <v>0</v>
      </c>
      <c r="N303" s="17">
        <v>0</v>
      </c>
      <c r="O303" s="17">
        <f>'EWG-CCP-127 (1)'!L194</f>
        <v>30</v>
      </c>
      <c r="P303" s="17">
        <v>0</v>
      </c>
      <c r="Q303" s="17">
        <f>'EWG-CCP-127 (1)'!K194</f>
        <v>60</v>
      </c>
      <c r="R303" s="17">
        <v>0</v>
      </c>
      <c r="S303" s="17">
        <v>0</v>
      </c>
      <c r="T303" s="17">
        <v>0</v>
      </c>
      <c r="U303" s="17">
        <v>0</v>
      </c>
      <c r="V303" s="17">
        <v>0</v>
      </c>
      <c r="W303" s="41">
        <v>0</v>
      </c>
      <c r="X303" s="41">
        <v>0</v>
      </c>
      <c r="Y303" s="17">
        <v>0</v>
      </c>
      <c r="Z303" s="17">
        <v>0</v>
      </c>
      <c r="AA303" s="17">
        <v>0</v>
      </c>
      <c r="AB303" s="17">
        <v>0</v>
      </c>
      <c r="AC303" s="17">
        <v>0</v>
      </c>
      <c r="AD303" s="17">
        <v>0</v>
      </c>
      <c r="AE303" s="17">
        <v>0</v>
      </c>
      <c r="AF303" s="41">
        <v>0</v>
      </c>
      <c r="AG303" s="88">
        <f>'EWG-CCP-127 (1)'!E194</f>
        <v>75</v>
      </c>
      <c r="AH303" s="41" t="s">
        <v>3</v>
      </c>
      <c r="AI303" s="87" t="s">
        <v>506</v>
      </c>
      <c r="AN303" s="17">
        <f t="shared" si="91"/>
        <v>100</v>
      </c>
      <c r="AO303" s="17">
        <f t="shared" si="92"/>
        <v>0.3</v>
      </c>
      <c r="AP303" s="17">
        <f t="shared" si="93"/>
        <v>0</v>
      </c>
      <c r="AQ303" s="17">
        <f t="shared" si="93"/>
        <v>0.1</v>
      </c>
      <c r="AR303" s="17">
        <f t="shared" si="94"/>
        <v>0.6</v>
      </c>
      <c r="AS303" s="17">
        <f t="shared" si="95"/>
        <v>0.75</v>
      </c>
      <c r="AU303" s="17">
        <f t="shared" si="96"/>
        <v>5.9999999999999991</v>
      </c>
      <c r="AV303" s="17">
        <f t="shared" si="97"/>
        <v>2.9999999999999996</v>
      </c>
      <c r="AW303" s="17">
        <f t="shared" si="98"/>
        <v>0.875</v>
      </c>
      <c r="AX303" s="17">
        <f t="shared" si="99"/>
        <v>1.9999999999999998</v>
      </c>
      <c r="AY303" s="17">
        <f t="shared" si="100"/>
        <v>0.72916666666666674</v>
      </c>
      <c r="AZ303" s="17">
        <f t="shared" si="101"/>
        <v>0.72916666666666674</v>
      </c>
      <c r="BA303" s="17">
        <f t="shared" si="102"/>
        <v>2.0833333333333259E-2</v>
      </c>
      <c r="BC303" s="17">
        <f t="shared" si="113"/>
        <v>6</v>
      </c>
      <c r="BD303" s="17">
        <f t="shared" si="104"/>
        <v>3</v>
      </c>
      <c r="BE303" s="17">
        <f t="shared" si="105"/>
        <v>0.70328173846504471</v>
      </c>
      <c r="BF303" s="17">
        <f t="shared" si="106"/>
        <v>3.1098293749743</v>
      </c>
      <c r="BG303" s="17">
        <f t="shared" si="107"/>
        <v>0.70328173846504471</v>
      </c>
      <c r="BH303" s="17">
        <f t="shared" si="108"/>
        <v>0.70328173846504471</v>
      </c>
      <c r="BI303" s="17">
        <f t="shared" si="109"/>
        <v>2.1825959608484827E-3</v>
      </c>
      <c r="BJ303" s="17">
        <f t="shared" si="110"/>
        <v>0.11773616874887631</v>
      </c>
    </row>
    <row r="304" spans="1:62" x14ac:dyDescent="0.25">
      <c r="A304" s="84">
        <v>592</v>
      </c>
      <c r="B304" s="84">
        <v>340</v>
      </c>
      <c r="C304" s="17" t="s">
        <v>426</v>
      </c>
      <c r="D304" s="86">
        <v>1</v>
      </c>
      <c r="E304" s="98">
        <f t="shared" si="111"/>
        <v>44.43</v>
      </c>
      <c r="F304" s="98">
        <f t="shared" si="112"/>
        <v>0.84793953572071257</v>
      </c>
      <c r="G304" s="17">
        <v>0</v>
      </c>
      <c r="H304" s="17">
        <v>6.73</v>
      </c>
      <c r="I304" s="17">
        <v>21.77</v>
      </c>
      <c r="J304" s="17">
        <v>0</v>
      </c>
      <c r="K304" s="17">
        <v>0</v>
      </c>
      <c r="L304" s="17">
        <v>0</v>
      </c>
      <c r="M304" s="17">
        <v>0</v>
      </c>
      <c r="N304" s="17">
        <v>0</v>
      </c>
      <c r="O304" s="17">
        <v>22.66</v>
      </c>
      <c r="P304" s="17">
        <v>1.72</v>
      </c>
      <c r="Q304" s="17">
        <v>47.12</v>
      </c>
      <c r="R304" s="17">
        <v>0</v>
      </c>
      <c r="S304" s="17">
        <v>0</v>
      </c>
      <c r="T304" s="17">
        <v>0</v>
      </c>
      <c r="U304" s="17">
        <v>0</v>
      </c>
      <c r="V304" s="17">
        <v>0</v>
      </c>
      <c r="W304" s="17">
        <v>0</v>
      </c>
      <c r="X304" s="17">
        <v>0</v>
      </c>
      <c r="Y304" s="17">
        <v>0</v>
      </c>
      <c r="Z304" s="17">
        <v>0</v>
      </c>
      <c r="AA304" s="17">
        <v>0</v>
      </c>
      <c r="AB304" s="17">
        <v>0</v>
      </c>
      <c r="AC304" s="17">
        <v>0</v>
      </c>
      <c r="AD304" s="17">
        <v>0</v>
      </c>
      <c r="AE304" s="17">
        <v>0</v>
      </c>
      <c r="AF304" s="17">
        <v>0</v>
      </c>
      <c r="AG304" s="88">
        <v>48.5</v>
      </c>
      <c r="AH304" s="17" t="s">
        <v>3</v>
      </c>
      <c r="AI304" s="87" t="s">
        <v>506</v>
      </c>
      <c r="AJ304" s="87" t="s">
        <v>542</v>
      </c>
      <c r="AL304" s="87" t="s">
        <v>510</v>
      </c>
      <c r="AN304" s="17">
        <f t="shared" si="91"/>
        <v>100</v>
      </c>
      <c r="AO304" s="17">
        <f t="shared" si="92"/>
        <v>0.2266</v>
      </c>
      <c r="AP304" s="17">
        <f t="shared" si="93"/>
        <v>0</v>
      </c>
      <c r="AQ304" s="17">
        <f t="shared" si="93"/>
        <v>6.7299999999999999E-2</v>
      </c>
      <c r="AR304" s="17">
        <f t="shared" si="94"/>
        <v>0.47119999999999995</v>
      </c>
      <c r="AS304" s="17">
        <f t="shared" si="95"/>
        <v>0.48499999999999999</v>
      </c>
      <c r="AU304" s="17">
        <f t="shared" si="96"/>
        <v>7.0014858841010392</v>
      </c>
      <c r="AV304" s="17">
        <f t="shared" si="97"/>
        <v>3.3670133729569094</v>
      </c>
      <c r="AW304" s="17">
        <f t="shared" si="98"/>
        <v>0.93759286775631501</v>
      </c>
      <c r="AX304" s="17">
        <f t="shared" si="99"/>
        <v>2.25037147102526</v>
      </c>
      <c r="AY304" s="17">
        <f t="shared" si="100"/>
        <v>0.78251395499767717</v>
      </c>
      <c r="AZ304" s="17">
        <f t="shared" si="101"/>
        <v>0.78251395499767717</v>
      </c>
      <c r="BA304" s="17">
        <f t="shared" si="102"/>
        <v>0.29751395499767719</v>
      </c>
      <c r="BC304" s="17">
        <f t="shared" si="113"/>
        <v>7.0014858841010392</v>
      </c>
      <c r="BD304" s="17">
        <f t="shared" si="104"/>
        <v>4.9843982169390788</v>
      </c>
      <c r="BE304" s="17">
        <f t="shared" si="105"/>
        <v>0.72221932616948115</v>
      </c>
      <c r="BF304" s="17">
        <f t="shared" si="106"/>
        <v>3.612885007346887</v>
      </c>
      <c r="BG304" s="17">
        <f t="shared" si="107"/>
        <v>0.53174395800558261</v>
      </c>
      <c r="BH304" s="17">
        <f t="shared" si="108"/>
        <v>0.53174395800558261</v>
      </c>
      <c r="BI304" s="17">
        <f t="shared" si="109"/>
        <v>2.1849976100276713E-3</v>
      </c>
      <c r="BJ304" s="17">
        <f t="shared" si="110"/>
        <v>6.1038351008780604E-3</v>
      </c>
    </row>
    <row r="305" spans="1:62" x14ac:dyDescent="0.25">
      <c r="A305" s="84">
        <v>585</v>
      </c>
      <c r="B305" s="84">
        <v>612</v>
      </c>
      <c r="D305" s="86">
        <v>1</v>
      </c>
      <c r="E305" s="98">
        <f t="shared" si="111"/>
        <v>8</v>
      </c>
      <c r="F305" s="98">
        <f t="shared" si="112"/>
        <v>0</v>
      </c>
      <c r="G305" s="17">
        <v>0</v>
      </c>
      <c r="H305" s="17">
        <f>100-L305</f>
        <v>92</v>
      </c>
      <c r="I305" s="17">
        <v>0</v>
      </c>
      <c r="J305" s="17">
        <v>0</v>
      </c>
      <c r="K305" s="17">
        <v>0</v>
      </c>
      <c r="L305" s="17">
        <v>8</v>
      </c>
      <c r="M305" s="17">
        <v>0</v>
      </c>
      <c r="N305" s="17">
        <v>0</v>
      </c>
      <c r="O305" s="17">
        <v>0</v>
      </c>
      <c r="P305" s="17">
        <v>0</v>
      </c>
      <c r="Q305" s="17">
        <v>0</v>
      </c>
      <c r="R305" s="17">
        <v>0</v>
      </c>
      <c r="S305" s="17">
        <v>0</v>
      </c>
      <c r="T305" s="17">
        <v>0</v>
      </c>
      <c r="U305" s="17">
        <v>0</v>
      </c>
      <c r="V305" s="17">
        <v>0</v>
      </c>
      <c r="W305" s="17">
        <v>0</v>
      </c>
      <c r="X305" s="17">
        <v>0</v>
      </c>
      <c r="Y305" s="17">
        <v>0</v>
      </c>
      <c r="Z305" s="17">
        <v>0</v>
      </c>
      <c r="AA305" s="17">
        <v>0</v>
      </c>
      <c r="AB305" s="17">
        <v>0</v>
      </c>
      <c r="AC305" s="17">
        <v>0</v>
      </c>
      <c r="AD305" s="17">
        <v>0</v>
      </c>
      <c r="AE305" s="17">
        <v>0</v>
      </c>
      <c r="AF305" s="17">
        <v>0</v>
      </c>
      <c r="AG305" s="88">
        <v>4</v>
      </c>
      <c r="AH305" s="92" t="s">
        <v>3</v>
      </c>
      <c r="AI305" s="87" t="s">
        <v>541</v>
      </c>
      <c r="AN305" s="17">
        <f t="shared" si="91"/>
        <v>100</v>
      </c>
      <c r="AO305" s="17">
        <f t="shared" si="92"/>
        <v>0.08</v>
      </c>
      <c r="AP305" s="17">
        <f t="shared" si="93"/>
        <v>0</v>
      </c>
      <c r="AQ305" s="17">
        <f t="shared" si="93"/>
        <v>0.92</v>
      </c>
      <c r="AR305" s="17">
        <f t="shared" si="94"/>
        <v>0</v>
      </c>
      <c r="AS305" s="17">
        <f t="shared" si="95"/>
        <v>0.04</v>
      </c>
      <c r="AU305" s="17">
        <f t="shared" si="96"/>
        <v>0</v>
      </c>
      <c r="AV305" s="17">
        <f t="shared" si="97"/>
        <v>8.6956521739130432E-2</v>
      </c>
      <c r="AW305" s="17">
        <f t="shared" si="98"/>
        <v>0.5</v>
      </c>
      <c r="AX305" s="17">
        <f t="shared" si="99"/>
        <v>0.5</v>
      </c>
      <c r="AY305" s="17">
        <f t="shared" si="100"/>
        <v>8.6956521739130432E-2</v>
      </c>
      <c r="AZ305" s="17">
        <f t="shared" si="101"/>
        <v>8.6956521739130432E-2</v>
      </c>
      <c r="BA305" s="17">
        <f t="shared" si="102"/>
        <v>4.6956521739130432E-2</v>
      </c>
      <c r="BC305" s="17">
        <f t="shared" si="113"/>
        <v>0</v>
      </c>
      <c r="BD305" s="17">
        <f t="shared" si="104"/>
        <v>8.6956521739130432E-2</v>
      </c>
      <c r="BE305" s="17">
        <f t="shared" si="105"/>
        <v>0.58982479610523098</v>
      </c>
      <c r="BF305" s="17">
        <f t="shared" si="106"/>
        <v>9.5973820789570216E-2</v>
      </c>
      <c r="BG305" s="17">
        <f t="shared" si="107"/>
        <v>8.6956521739130432E-2</v>
      </c>
      <c r="BH305" s="17">
        <f t="shared" si="108"/>
        <v>8.6956521739130432E-2</v>
      </c>
      <c r="BI305" s="17">
        <f t="shared" si="109"/>
        <v>2.2049149338374289E-3</v>
      </c>
      <c r="BJ305" s="17">
        <f t="shared" si="110"/>
        <v>0.13459576539008858</v>
      </c>
    </row>
    <row r="306" spans="1:62" x14ac:dyDescent="0.25">
      <c r="A306" s="84">
        <v>232</v>
      </c>
      <c r="B306" s="84">
        <v>491</v>
      </c>
      <c r="C306" s="17" t="str">
        <f>'EWG-CCP-127 (1)'!B47</f>
        <v>a)</v>
      </c>
      <c r="D306" s="86">
        <v>1</v>
      </c>
      <c r="E306" s="98">
        <f t="shared" si="111"/>
        <v>24.981245311327836</v>
      </c>
      <c r="F306" s="98">
        <f t="shared" si="112"/>
        <v>0</v>
      </c>
      <c r="G306" s="17">
        <v>0</v>
      </c>
      <c r="H306" s="17">
        <f>'EWG-CCP-127 (1)'!M47</f>
        <v>75.018754688672175</v>
      </c>
      <c r="I306" s="17">
        <v>0</v>
      </c>
      <c r="J306" s="17">
        <v>0</v>
      </c>
      <c r="K306" s="17">
        <v>0</v>
      </c>
      <c r="L306" s="17">
        <v>0</v>
      </c>
      <c r="M306" s="17">
        <v>0</v>
      </c>
      <c r="N306" s="17">
        <v>0</v>
      </c>
      <c r="O306" s="17">
        <f>'EWG-CCP-127 (1)'!L47</f>
        <v>24.981245311327836</v>
      </c>
      <c r="P306" s="17">
        <v>0</v>
      </c>
      <c r="Q306" s="17">
        <f>'EWG-CCP-127 (1)'!K47</f>
        <v>0</v>
      </c>
      <c r="R306" s="17">
        <v>0</v>
      </c>
      <c r="S306" s="17">
        <v>0</v>
      </c>
      <c r="T306" s="17">
        <v>0</v>
      </c>
      <c r="U306" s="17">
        <v>0</v>
      </c>
      <c r="V306" s="17">
        <v>0</v>
      </c>
      <c r="W306" s="41">
        <v>0</v>
      </c>
      <c r="X306" s="41">
        <v>0</v>
      </c>
      <c r="Y306" s="17">
        <v>0</v>
      </c>
      <c r="Z306" s="17">
        <v>0</v>
      </c>
      <c r="AA306" s="17">
        <v>0</v>
      </c>
      <c r="AB306" s="17">
        <v>0</v>
      </c>
      <c r="AC306" s="17">
        <v>0</v>
      </c>
      <c r="AD306" s="17">
        <v>0</v>
      </c>
      <c r="AE306" s="17">
        <v>0</v>
      </c>
      <c r="AF306" s="41">
        <v>0</v>
      </c>
      <c r="AG306" s="88">
        <f>'EWG-CCP-127 (1)'!E47</f>
        <v>38</v>
      </c>
      <c r="AH306" s="41" t="s">
        <v>3</v>
      </c>
      <c r="AI306" s="87" t="s">
        <v>506</v>
      </c>
      <c r="AN306" s="17">
        <f t="shared" si="91"/>
        <v>100.00000000000001</v>
      </c>
      <c r="AO306" s="17">
        <f t="shared" si="92"/>
        <v>0.24981245311327835</v>
      </c>
      <c r="AP306" s="17">
        <f t="shared" si="93"/>
        <v>0</v>
      </c>
      <c r="AQ306" s="17">
        <f t="shared" si="93"/>
        <v>0.75018754688672173</v>
      </c>
      <c r="AR306" s="17">
        <f t="shared" si="94"/>
        <v>0</v>
      </c>
      <c r="AS306" s="17">
        <f t="shared" si="95"/>
        <v>0.38</v>
      </c>
      <c r="AU306" s="17">
        <f t="shared" si="96"/>
        <v>0</v>
      </c>
      <c r="AV306" s="17">
        <f t="shared" si="97"/>
        <v>0.33300000000000002</v>
      </c>
      <c r="AW306" s="17">
        <f t="shared" si="98"/>
        <v>0.5</v>
      </c>
      <c r="AX306" s="17">
        <f t="shared" si="99"/>
        <v>0.5</v>
      </c>
      <c r="AY306" s="17">
        <f t="shared" si="100"/>
        <v>0.33300000000000002</v>
      </c>
      <c r="AZ306" s="17">
        <f t="shared" si="101"/>
        <v>0.33300000000000002</v>
      </c>
      <c r="BA306" s="17">
        <f t="shared" si="102"/>
        <v>4.6999999999999986E-2</v>
      </c>
      <c r="BC306" s="17">
        <f t="shared" si="113"/>
        <v>0</v>
      </c>
      <c r="BD306" s="17">
        <f t="shared" si="104"/>
        <v>0.33300000000000002</v>
      </c>
      <c r="BE306" s="17">
        <f t="shared" si="105"/>
        <v>0.58982479610523098</v>
      </c>
      <c r="BF306" s="17">
        <f t="shared" si="106"/>
        <v>9.5973820789570216E-2</v>
      </c>
      <c r="BG306" s="17">
        <f t="shared" si="107"/>
        <v>0.33300000000000002</v>
      </c>
      <c r="BH306" s="17">
        <f t="shared" si="108"/>
        <v>0.33300000000000002</v>
      </c>
      <c r="BI306" s="17">
        <f t="shared" si="109"/>
        <v>2.2089999999999987E-3</v>
      </c>
      <c r="BJ306" s="17">
        <f t="shared" si="110"/>
        <v>7.2215573091649284E-4</v>
      </c>
    </row>
    <row r="307" spans="1:62" x14ac:dyDescent="0.25">
      <c r="A307" s="84">
        <v>624</v>
      </c>
      <c r="B307" s="84">
        <v>634</v>
      </c>
      <c r="D307" s="86">
        <v>1</v>
      </c>
      <c r="E307" s="98">
        <f t="shared" si="111"/>
        <v>25.037481259370313</v>
      </c>
      <c r="F307" s="98">
        <f t="shared" si="112"/>
        <v>0</v>
      </c>
      <c r="G307" s="17">
        <v>0</v>
      </c>
      <c r="H307" s="17">
        <f>'EWG-CCP-127 (1)'!G346</f>
        <v>74.962518740629676</v>
      </c>
      <c r="I307" s="17">
        <v>0</v>
      </c>
      <c r="J307" s="17">
        <v>0</v>
      </c>
      <c r="K307" s="17">
        <v>0</v>
      </c>
      <c r="L307" s="17">
        <f>'EWG-CCP-127 (1)'!H336</f>
        <v>25.037481259370313</v>
      </c>
      <c r="M307" s="17">
        <v>0</v>
      </c>
      <c r="N307" s="17">
        <v>0</v>
      </c>
      <c r="O307" s="17">
        <v>0</v>
      </c>
      <c r="P307" s="17">
        <v>0</v>
      </c>
      <c r="Q307" s="17">
        <v>0</v>
      </c>
      <c r="R307" s="17">
        <v>0</v>
      </c>
      <c r="S307" s="17">
        <v>0</v>
      </c>
      <c r="T307" s="17">
        <v>0</v>
      </c>
      <c r="U307" s="17">
        <v>0</v>
      </c>
      <c r="V307" s="17">
        <v>0</v>
      </c>
      <c r="W307" s="17">
        <v>0</v>
      </c>
      <c r="X307" s="17">
        <v>0</v>
      </c>
      <c r="Y307" s="17">
        <v>0</v>
      </c>
      <c r="Z307" s="17">
        <v>0</v>
      </c>
      <c r="AA307" s="17">
        <v>0</v>
      </c>
      <c r="AB307" s="17">
        <v>0</v>
      </c>
      <c r="AC307" s="17">
        <v>0</v>
      </c>
      <c r="AD307" s="17">
        <v>0</v>
      </c>
      <c r="AE307" s="17">
        <v>0</v>
      </c>
      <c r="AF307" s="17">
        <v>0</v>
      </c>
      <c r="AG307" s="88">
        <f>'EWG-CCP-127 (1)'!L346</f>
        <v>28.688000000000002</v>
      </c>
      <c r="AH307" s="17" t="s">
        <v>3</v>
      </c>
      <c r="AI307" s="87" t="s">
        <v>506</v>
      </c>
      <c r="AN307" s="17">
        <f t="shared" si="91"/>
        <v>99.999999999999986</v>
      </c>
      <c r="AO307" s="17">
        <f t="shared" si="92"/>
        <v>0.25037481259370314</v>
      </c>
      <c r="AP307" s="17">
        <f t="shared" si="93"/>
        <v>0</v>
      </c>
      <c r="AQ307" s="17">
        <f t="shared" si="93"/>
        <v>0.7496251874062968</v>
      </c>
      <c r="AR307" s="17">
        <f t="shared" si="94"/>
        <v>0</v>
      </c>
      <c r="AS307" s="17">
        <f t="shared" si="95"/>
        <v>0.28688000000000002</v>
      </c>
      <c r="AU307" s="17">
        <f t="shared" si="96"/>
        <v>0</v>
      </c>
      <c r="AV307" s="17">
        <f t="shared" si="97"/>
        <v>0.33400000000000002</v>
      </c>
      <c r="AW307" s="17">
        <f t="shared" si="98"/>
        <v>0.5</v>
      </c>
      <c r="AX307" s="17">
        <f t="shared" si="99"/>
        <v>0.5</v>
      </c>
      <c r="AY307" s="17">
        <f t="shared" si="100"/>
        <v>0.33400000000000002</v>
      </c>
      <c r="AZ307" s="17">
        <f t="shared" si="101"/>
        <v>0.33400000000000002</v>
      </c>
      <c r="BA307" s="17">
        <f t="shared" si="102"/>
        <v>4.7119999999999995E-2</v>
      </c>
      <c r="BC307" s="17">
        <f t="shared" si="113"/>
        <v>0</v>
      </c>
      <c r="BD307" s="17">
        <f t="shared" si="104"/>
        <v>0.33400000000000002</v>
      </c>
      <c r="BE307" s="17">
        <f t="shared" si="105"/>
        <v>0.58982479610523098</v>
      </c>
      <c r="BF307" s="17">
        <f t="shared" si="106"/>
        <v>9.5973820789570216E-2</v>
      </c>
      <c r="BG307" s="17">
        <f t="shared" si="107"/>
        <v>0.33400000000000002</v>
      </c>
      <c r="BH307" s="17">
        <f t="shared" si="108"/>
        <v>0.33400000000000002</v>
      </c>
      <c r="BI307" s="17">
        <f t="shared" si="109"/>
        <v>2.2202943999999995E-3</v>
      </c>
      <c r="BJ307" s="17">
        <f t="shared" si="110"/>
        <v>1.439830934109914E-2</v>
      </c>
    </row>
    <row r="308" spans="1:62" x14ac:dyDescent="0.25">
      <c r="A308" s="84">
        <v>268</v>
      </c>
      <c r="B308" s="84">
        <v>159</v>
      </c>
      <c r="C308" s="101">
        <f>'EWG-CCP-127 (1)'!B83</f>
        <v>28</v>
      </c>
      <c r="D308" s="86">
        <v>1</v>
      </c>
      <c r="E308" s="98">
        <f t="shared" si="111"/>
        <v>25</v>
      </c>
      <c r="F308" s="98">
        <f t="shared" si="112"/>
        <v>0.66666666666666663</v>
      </c>
      <c r="G308" s="17">
        <v>0</v>
      </c>
      <c r="H308" s="17">
        <f>'EWG-CCP-127 (1)'!M83</f>
        <v>25</v>
      </c>
      <c r="I308" s="17">
        <v>0</v>
      </c>
      <c r="J308" s="17">
        <v>0</v>
      </c>
      <c r="K308" s="17">
        <v>0</v>
      </c>
      <c r="L308" s="17">
        <v>0</v>
      </c>
      <c r="M308" s="17">
        <v>0</v>
      </c>
      <c r="N308" s="17">
        <v>0</v>
      </c>
      <c r="O308" s="17">
        <f>'EWG-CCP-127 (1)'!L83</f>
        <v>25</v>
      </c>
      <c r="P308" s="17">
        <v>0</v>
      </c>
      <c r="Q308" s="17">
        <f>'EWG-CCP-127 (1)'!K83</f>
        <v>50</v>
      </c>
      <c r="R308" s="17">
        <v>0</v>
      </c>
      <c r="S308" s="17">
        <v>0</v>
      </c>
      <c r="T308" s="17">
        <v>0</v>
      </c>
      <c r="U308" s="17">
        <v>0</v>
      </c>
      <c r="V308" s="17">
        <v>0</v>
      </c>
      <c r="W308" s="41">
        <v>0</v>
      </c>
      <c r="X308" s="41">
        <v>0</v>
      </c>
      <c r="Y308" s="17">
        <v>0</v>
      </c>
      <c r="Z308" s="17">
        <v>0</v>
      </c>
      <c r="AA308" s="17">
        <v>0</v>
      </c>
      <c r="AB308" s="17">
        <v>0</v>
      </c>
      <c r="AC308" s="17">
        <v>0</v>
      </c>
      <c r="AD308" s="17">
        <v>0</v>
      </c>
      <c r="AE308" s="17">
        <v>0</v>
      </c>
      <c r="AF308" s="41">
        <v>0</v>
      </c>
      <c r="AG308" s="88">
        <f>'EWG-CCP-127 (1)'!E83</f>
        <v>57.999999999999993</v>
      </c>
      <c r="AH308" s="41" t="s">
        <v>3</v>
      </c>
      <c r="AI308" s="87" t="s">
        <v>506</v>
      </c>
      <c r="AN308" s="17">
        <f t="shared" si="91"/>
        <v>100</v>
      </c>
      <c r="AO308" s="17">
        <f t="shared" si="92"/>
        <v>0.25</v>
      </c>
      <c r="AP308" s="17">
        <f t="shared" si="93"/>
        <v>0</v>
      </c>
      <c r="AQ308" s="17">
        <f t="shared" si="93"/>
        <v>0.25</v>
      </c>
      <c r="AR308" s="17">
        <f t="shared" si="94"/>
        <v>0.5</v>
      </c>
      <c r="AS308" s="17">
        <f t="shared" si="95"/>
        <v>0.57999999999999996</v>
      </c>
      <c r="AU308" s="17">
        <f t="shared" si="96"/>
        <v>2</v>
      </c>
      <c r="AV308" s="17">
        <f t="shared" si="97"/>
        <v>1</v>
      </c>
      <c r="AW308" s="17">
        <f t="shared" si="98"/>
        <v>0.625</v>
      </c>
      <c r="AX308" s="17">
        <f t="shared" si="99"/>
        <v>1</v>
      </c>
      <c r="AY308" s="17">
        <f t="shared" si="100"/>
        <v>0.625</v>
      </c>
      <c r="AZ308" s="17">
        <f t="shared" si="101"/>
        <v>0.625</v>
      </c>
      <c r="BA308" s="17">
        <f t="shared" si="102"/>
        <v>4.500000000000004E-2</v>
      </c>
      <c r="BC308" s="17">
        <f t="shared" si="113"/>
        <v>2</v>
      </c>
      <c r="BD308" s="17">
        <f t="shared" si="104"/>
        <v>1</v>
      </c>
      <c r="BE308" s="17">
        <f t="shared" si="105"/>
        <v>0.62764377689183548</v>
      </c>
      <c r="BF308" s="17">
        <f t="shared" si="106"/>
        <v>1.1005923388511467</v>
      </c>
      <c r="BG308" s="17">
        <f t="shared" si="107"/>
        <v>0.62764377689183548</v>
      </c>
      <c r="BH308" s="17">
        <f t="shared" si="108"/>
        <v>0.62764377689183548</v>
      </c>
      <c r="BI308" s="17">
        <f t="shared" si="109"/>
        <v>2.2699294765190004E-3</v>
      </c>
      <c r="BJ308" s="17">
        <f t="shared" si="110"/>
        <v>2.9972973578462327E-2</v>
      </c>
    </row>
    <row r="309" spans="1:62" x14ac:dyDescent="0.25">
      <c r="A309" s="84">
        <v>611</v>
      </c>
      <c r="B309" s="84">
        <v>355</v>
      </c>
      <c r="C309" s="17" t="s">
        <v>448</v>
      </c>
      <c r="D309" s="86">
        <v>1</v>
      </c>
      <c r="E309" s="98">
        <f t="shared" si="111"/>
        <v>13.35</v>
      </c>
      <c r="F309" s="98">
        <f t="shared" si="112"/>
        <v>0.79070636601470046</v>
      </c>
      <c r="G309" s="17">
        <v>4.04</v>
      </c>
      <c r="H309" s="17">
        <v>16.8</v>
      </c>
      <c r="I309" s="17">
        <v>0</v>
      </c>
      <c r="J309" s="17">
        <v>0</v>
      </c>
      <c r="K309" s="17">
        <v>0</v>
      </c>
      <c r="L309" s="17">
        <v>0</v>
      </c>
      <c r="M309" s="17">
        <v>10.01</v>
      </c>
      <c r="N309" s="17">
        <v>0</v>
      </c>
      <c r="O309" s="17">
        <v>3.34</v>
      </c>
      <c r="P309" s="17">
        <v>0</v>
      </c>
      <c r="Q309" s="17">
        <v>63.47</v>
      </c>
      <c r="R309" s="17">
        <v>0</v>
      </c>
      <c r="S309" s="17">
        <v>0</v>
      </c>
      <c r="T309" s="17">
        <v>0</v>
      </c>
      <c r="U309" s="17">
        <v>2.35</v>
      </c>
      <c r="V309" s="17">
        <v>0</v>
      </c>
      <c r="W309" s="17">
        <v>0</v>
      </c>
      <c r="X309" s="17">
        <v>0</v>
      </c>
      <c r="Y309" s="17">
        <v>0</v>
      </c>
      <c r="Z309" s="17">
        <v>0</v>
      </c>
      <c r="AA309" s="17">
        <v>0</v>
      </c>
      <c r="AB309" s="17">
        <v>0</v>
      </c>
      <c r="AC309" s="17">
        <v>0</v>
      </c>
      <c r="AD309" s="17">
        <v>0</v>
      </c>
      <c r="AE309" s="17">
        <v>0</v>
      </c>
      <c r="AF309" s="17">
        <v>0</v>
      </c>
      <c r="AG309" s="88">
        <f>'EWG-CCP-127 (1)'!I274</f>
        <v>38.15454115348809</v>
      </c>
      <c r="AH309" s="17" t="s">
        <v>3</v>
      </c>
      <c r="AI309" s="87" t="s">
        <v>506</v>
      </c>
      <c r="AN309" s="17">
        <f t="shared" si="91"/>
        <v>100.00999999999999</v>
      </c>
      <c r="AO309" s="17">
        <f t="shared" si="92"/>
        <v>0.13350000000000001</v>
      </c>
      <c r="AP309" s="17">
        <f t="shared" si="93"/>
        <v>4.0399999999999998E-2</v>
      </c>
      <c r="AQ309" s="17">
        <f t="shared" si="93"/>
        <v>0.16800000000000001</v>
      </c>
      <c r="AR309" s="17">
        <f t="shared" si="94"/>
        <v>0.63470000000000004</v>
      </c>
      <c r="AS309" s="17">
        <f t="shared" si="95"/>
        <v>0.38154541153488092</v>
      </c>
      <c r="AU309" s="17">
        <f t="shared" si="96"/>
        <v>3.0455854126679465</v>
      </c>
      <c r="AV309" s="17">
        <f t="shared" si="97"/>
        <v>0.64059500959692905</v>
      </c>
      <c r="AW309" s="17">
        <f t="shared" si="98"/>
        <v>0.69034908829174668</v>
      </c>
      <c r="AX309" s="17">
        <f t="shared" si="99"/>
        <v>1.2613963531669867</v>
      </c>
      <c r="AY309" s="17">
        <f t="shared" si="100"/>
        <v>0.64059500959692905</v>
      </c>
      <c r="AZ309" s="17">
        <f t="shared" si="101"/>
        <v>0.64059500959692905</v>
      </c>
      <c r="BA309" s="17">
        <f t="shared" si="102"/>
        <v>0.25904959806204814</v>
      </c>
      <c r="BC309" s="17">
        <f t="shared" si="113"/>
        <v>1.5863534116470881</v>
      </c>
      <c r="BD309" s="17">
        <f t="shared" si="104"/>
        <v>0.33366658335416138</v>
      </c>
      <c r="BE309" s="17">
        <f t="shared" si="105"/>
        <v>0.61982193070315383</v>
      </c>
      <c r="BF309" s="17">
        <f t="shared" si="106"/>
        <v>0.89281382755498206</v>
      </c>
      <c r="BG309" s="17">
        <f t="shared" si="107"/>
        <v>0.33366658335416138</v>
      </c>
      <c r="BH309" s="17">
        <f t="shared" si="108"/>
        <v>0.33366658335416138</v>
      </c>
      <c r="BI309" s="17">
        <f t="shared" si="109"/>
        <v>2.2923821879588632E-3</v>
      </c>
      <c r="BJ309" s="17">
        <f t="shared" si="110"/>
        <v>6.4148447728394229E-4</v>
      </c>
    </row>
    <row r="310" spans="1:62" x14ac:dyDescent="0.25">
      <c r="A310" s="84">
        <v>279</v>
      </c>
      <c r="B310" s="84">
        <v>169</v>
      </c>
      <c r="D310" s="86">
        <v>1</v>
      </c>
      <c r="E310" s="98">
        <f t="shared" si="111"/>
        <v>14.965986394557824</v>
      </c>
      <c r="F310" s="98">
        <f t="shared" si="112"/>
        <v>0.5</v>
      </c>
      <c r="G310" s="17">
        <v>0</v>
      </c>
      <c r="H310" s="17">
        <f>'EWG-CCP-127 (1)'!M97</f>
        <v>42.517006802721092</v>
      </c>
      <c r="I310" s="17">
        <v>0</v>
      </c>
      <c r="J310" s="17">
        <v>0</v>
      </c>
      <c r="K310" s="17">
        <v>0</v>
      </c>
      <c r="L310" s="17">
        <v>0</v>
      </c>
      <c r="M310" s="17">
        <v>0</v>
      </c>
      <c r="N310" s="17">
        <v>0</v>
      </c>
      <c r="O310" s="17">
        <f>'EWG-CCP-127 (1)'!L97</f>
        <v>14.965986394557824</v>
      </c>
      <c r="P310" s="17">
        <v>0</v>
      </c>
      <c r="Q310" s="17">
        <f>'EWG-CCP-127 (1)'!K97</f>
        <v>42.517006802721092</v>
      </c>
      <c r="R310" s="17">
        <v>0</v>
      </c>
      <c r="S310" s="17">
        <v>0</v>
      </c>
      <c r="T310" s="17">
        <v>0</v>
      </c>
      <c r="U310" s="17">
        <v>0</v>
      </c>
      <c r="V310" s="17">
        <v>0</v>
      </c>
      <c r="W310" s="41">
        <v>0</v>
      </c>
      <c r="X310" s="41">
        <v>0</v>
      </c>
      <c r="Y310" s="17">
        <v>0</v>
      </c>
      <c r="Z310" s="17">
        <v>0</v>
      </c>
      <c r="AA310" s="17">
        <v>0</v>
      </c>
      <c r="AB310" s="17">
        <v>0</v>
      </c>
      <c r="AC310" s="17">
        <v>0</v>
      </c>
      <c r="AD310" s="17">
        <v>0</v>
      </c>
      <c r="AE310" s="17">
        <v>0</v>
      </c>
      <c r="AF310" s="41">
        <v>0</v>
      </c>
      <c r="AG310" s="88">
        <f>'EWG-CCP-127 (1)'!E97</f>
        <v>40</v>
      </c>
      <c r="AH310" s="91" t="s">
        <v>3</v>
      </c>
      <c r="AI310" s="87" t="s">
        <v>504</v>
      </c>
      <c r="AN310" s="17">
        <f t="shared" si="91"/>
        <v>100</v>
      </c>
      <c r="AO310" s="17">
        <f t="shared" si="92"/>
        <v>0.14965986394557823</v>
      </c>
      <c r="AP310" s="17">
        <f t="shared" si="93"/>
        <v>0</v>
      </c>
      <c r="AQ310" s="17">
        <f t="shared" si="93"/>
        <v>0.42517006802721091</v>
      </c>
      <c r="AR310" s="17">
        <f t="shared" si="94"/>
        <v>0.42517006802721091</v>
      </c>
      <c r="AS310" s="17">
        <f t="shared" si="95"/>
        <v>0.4</v>
      </c>
      <c r="AU310" s="17">
        <f t="shared" si="96"/>
        <v>1</v>
      </c>
      <c r="AV310" s="17">
        <f t="shared" si="97"/>
        <v>0.35199999999999998</v>
      </c>
      <c r="AW310" s="17">
        <f t="shared" si="98"/>
        <v>0.5625</v>
      </c>
      <c r="AX310" s="17">
        <f t="shared" si="99"/>
        <v>0.75</v>
      </c>
      <c r="AY310" s="17">
        <f t="shared" si="100"/>
        <v>0.35199999999999998</v>
      </c>
      <c r="AZ310" s="17">
        <f t="shared" si="101"/>
        <v>0.35199999999999998</v>
      </c>
      <c r="BA310" s="17">
        <f t="shared" si="102"/>
        <v>4.8000000000000043E-2</v>
      </c>
      <c r="BC310" s="17">
        <f t="shared" si="113"/>
        <v>1</v>
      </c>
      <c r="BD310" s="17">
        <f t="shared" si="104"/>
        <v>0.35199999999999998</v>
      </c>
      <c r="BE310" s="17">
        <f t="shared" si="105"/>
        <v>0.60873428649853323</v>
      </c>
      <c r="BF310" s="17">
        <f t="shared" si="106"/>
        <v>0.59828307982035844</v>
      </c>
      <c r="BG310" s="17">
        <f t="shared" si="107"/>
        <v>0.35199999999999998</v>
      </c>
      <c r="BH310" s="17">
        <f t="shared" si="108"/>
        <v>0.35199999999999998</v>
      </c>
      <c r="BI310" s="17">
        <f t="shared" si="109"/>
        <v>2.304000000000004E-3</v>
      </c>
      <c r="BJ310" s="17">
        <f t="shared" si="110"/>
        <v>4.7237515671077496E-5</v>
      </c>
    </row>
    <row r="311" spans="1:62" x14ac:dyDescent="0.25">
      <c r="A311" s="84">
        <v>435</v>
      </c>
      <c r="B311" s="84">
        <v>290</v>
      </c>
      <c r="D311" s="86">
        <v>1</v>
      </c>
      <c r="E311" s="98">
        <f t="shared" si="111"/>
        <v>18.8</v>
      </c>
      <c r="F311" s="98">
        <f t="shared" si="112"/>
        <v>0.85297845373891013</v>
      </c>
      <c r="G311" s="17">
        <f>'EWG-CCP-127 (1)'!E222</f>
        <v>2.3000000000000007</v>
      </c>
      <c r="H311" s="17">
        <f>'EWG-CCP-127 (1)'!F222</f>
        <v>11.600000000000001</v>
      </c>
      <c r="I311" s="17">
        <v>0</v>
      </c>
      <c r="J311" s="17">
        <v>0</v>
      </c>
      <c r="K311" s="17">
        <v>0</v>
      </c>
      <c r="L311" s="17">
        <v>0</v>
      </c>
      <c r="M311" s="17">
        <v>0</v>
      </c>
      <c r="N311" s="17">
        <v>0</v>
      </c>
      <c r="O311" s="17">
        <f>'EWG-CCP-127 (1)'!C222</f>
        <v>18.8</v>
      </c>
      <c r="P311" s="17">
        <v>0</v>
      </c>
      <c r="Q311" s="17">
        <f>'EWG-CCP-127 (1)'!D222</f>
        <v>67.300000000000011</v>
      </c>
      <c r="R311" s="17">
        <v>0</v>
      </c>
      <c r="S311" s="17">
        <v>0</v>
      </c>
      <c r="T311" s="17">
        <v>0</v>
      </c>
      <c r="U311" s="17">
        <v>0</v>
      </c>
      <c r="V311" s="17">
        <v>0</v>
      </c>
      <c r="W311" s="41">
        <v>0</v>
      </c>
      <c r="X311" s="17">
        <v>0</v>
      </c>
      <c r="Y311" s="17">
        <v>0</v>
      </c>
      <c r="Z311" s="17">
        <v>0</v>
      </c>
      <c r="AA311" s="17">
        <v>0</v>
      </c>
      <c r="AB311" s="17">
        <v>0</v>
      </c>
      <c r="AC311" s="17">
        <v>0</v>
      </c>
      <c r="AD311" s="17">
        <v>0</v>
      </c>
      <c r="AE311" s="17">
        <v>0</v>
      </c>
      <c r="AF311" s="41">
        <v>0</v>
      </c>
      <c r="AG311" s="88">
        <f>'EWG-CCP-127 (1)'!J222</f>
        <v>69.942679999999996</v>
      </c>
      <c r="AH311" s="41" t="s">
        <v>3</v>
      </c>
      <c r="AI311" s="87" t="s">
        <v>506</v>
      </c>
      <c r="AN311" s="17">
        <f t="shared" si="91"/>
        <v>100.00000000000001</v>
      </c>
      <c r="AO311" s="17">
        <f t="shared" si="92"/>
        <v>0.188</v>
      </c>
      <c r="AP311" s="17">
        <f t="shared" si="93"/>
        <v>2.3000000000000007E-2</v>
      </c>
      <c r="AQ311" s="17">
        <f t="shared" si="93"/>
        <v>0.11600000000000002</v>
      </c>
      <c r="AR311" s="17">
        <f t="shared" si="94"/>
        <v>0.67300000000000015</v>
      </c>
      <c r="AS311" s="17">
        <f t="shared" si="95"/>
        <v>0.6994267999999999</v>
      </c>
      <c r="AU311" s="17">
        <f t="shared" si="96"/>
        <v>4.841726618705037</v>
      </c>
      <c r="AV311" s="17">
        <f t="shared" si="97"/>
        <v>1.3525179856115106</v>
      </c>
      <c r="AW311" s="17">
        <f t="shared" si="98"/>
        <v>0.80260791366906481</v>
      </c>
      <c r="AX311" s="17">
        <f t="shared" si="99"/>
        <v>1.7104316546762592</v>
      </c>
      <c r="AY311" s="17">
        <f t="shared" si="100"/>
        <v>0.80260791366906481</v>
      </c>
      <c r="AZ311" s="17">
        <f t="shared" si="101"/>
        <v>0.80260791366906481</v>
      </c>
      <c r="BA311" s="17">
        <f t="shared" si="102"/>
        <v>0.10318111366906491</v>
      </c>
      <c r="BC311" s="17">
        <f t="shared" si="113"/>
        <v>3.2355769230769229</v>
      </c>
      <c r="BD311" s="17">
        <f t="shared" si="104"/>
        <v>0.90384615384615374</v>
      </c>
      <c r="BE311" s="17">
        <f t="shared" si="105"/>
        <v>0.65100790684894461</v>
      </c>
      <c r="BF311" s="17">
        <f t="shared" si="106"/>
        <v>1.7212340675574571</v>
      </c>
      <c r="BG311" s="17">
        <f t="shared" si="107"/>
        <v>0.65100790684894461</v>
      </c>
      <c r="BH311" s="17">
        <f t="shared" si="108"/>
        <v>0.65100790684894461</v>
      </c>
      <c r="BI311" s="17">
        <f t="shared" si="109"/>
        <v>2.3443892139733097E-3</v>
      </c>
      <c r="BJ311" s="17">
        <f t="shared" si="110"/>
        <v>8.558775200127873E-2</v>
      </c>
    </row>
    <row r="312" spans="1:62" x14ac:dyDescent="0.25">
      <c r="A312" s="84">
        <v>421</v>
      </c>
      <c r="B312" s="84">
        <v>276</v>
      </c>
      <c r="D312" s="86">
        <v>1</v>
      </c>
      <c r="E312" s="98">
        <f t="shared" si="111"/>
        <v>24.643999999999998</v>
      </c>
      <c r="F312" s="98">
        <f t="shared" si="112"/>
        <v>0.76547322044694521</v>
      </c>
      <c r="G312" s="17">
        <v>0</v>
      </c>
      <c r="H312" s="17">
        <v>17.672999999999998</v>
      </c>
      <c r="I312" s="17">
        <v>0</v>
      </c>
      <c r="J312" s="17">
        <v>0</v>
      </c>
      <c r="K312" s="17">
        <v>0</v>
      </c>
      <c r="L312" s="17">
        <v>0</v>
      </c>
      <c r="M312" s="17">
        <v>9.7929999999999993</v>
      </c>
      <c r="N312" s="17">
        <v>0</v>
      </c>
      <c r="O312" s="17">
        <v>10.021000000000001</v>
      </c>
      <c r="P312" s="17">
        <v>0</v>
      </c>
      <c r="Q312" s="17">
        <v>57.683</v>
      </c>
      <c r="R312" s="17">
        <v>0</v>
      </c>
      <c r="S312" s="17">
        <v>0</v>
      </c>
      <c r="T312" s="17">
        <v>0</v>
      </c>
      <c r="U312" s="17">
        <v>0</v>
      </c>
      <c r="V312" s="17">
        <v>0</v>
      </c>
      <c r="W312" s="41">
        <v>0</v>
      </c>
      <c r="X312" s="17">
        <v>4.83</v>
      </c>
      <c r="Y312" s="17">
        <v>0</v>
      </c>
      <c r="Z312" s="17">
        <v>0</v>
      </c>
      <c r="AA312" s="17">
        <v>0</v>
      </c>
      <c r="AB312" s="17">
        <v>0</v>
      </c>
      <c r="AC312" s="17">
        <v>0</v>
      </c>
      <c r="AD312" s="17">
        <v>0</v>
      </c>
      <c r="AE312" s="17">
        <v>0</v>
      </c>
      <c r="AF312" s="41">
        <v>0</v>
      </c>
      <c r="AG312" s="88">
        <v>70</v>
      </c>
      <c r="AH312" s="41" t="s">
        <v>3</v>
      </c>
      <c r="AI312" s="87" t="s">
        <v>506</v>
      </c>
      <c r="AN312" s="17">
        <f t="shared" si="91"/>
        <v>99.999999999999986</v>
      </c>
      <c r="AO312" s="17">
        <f t="shared" si="92"/>
        <v>0.24643999999999999</v>
      </c>
      <c r="AP312" s="17">
        <f t="shared" si="93"/>
        <v>0</v>
      </c>
      <c r="AQ312" s="17">
        <f t="shared" si="93"/>
        <v>0.17672999999999997</v>
      </c>
      <c r="AR312" s="17">
        <f t="shared" si="94"/>
        <v>0.57682999999999995</v>
      </c>
      <c r="AS312" s="17">
        <f t="shared" si="95"/>
        <v>0.7</v>
      </c>
      <c r="AU312" s="17">
        <f t="shared" si="96"/>
        <v>3.263905392406496</v>
      </c>
      <c r="AV312" s="17">
        <f t="shared" si="97"/>
        <v>1.3944435013862957</v>
      </c>
      <c r="AW312" s="17">
        <f t="shared" si="98"/>
        <v>0.703994087025406</v>
      </c>
      <c r="AX312" s="17">
        <f t="shared" si="99"/>
        <v>1.315976348101624</v>
      </c>
      <c r="AY312" s="17">
        <f t="shared" si="100"/>
        <v>0.69000183657758885</v>
      </c>
      <c r="AZ312" s="17">
        <f t="shared" si="101"/>
        <v>0.69000183657758885</v>
      </c>
      <c r="BA312" s="17">
        <f t="shared" si="102"/>
        <v>9.9981634224111104E-3</v>
      </c>
      <c r="BC312" s="17">
        <f t="shared" si="113"/>
        <v>3.263905392406496</v>
      </c>
      <c r="BD312" s="17">
        <f t="shared" si="104"/>
        <v>1.3944435013862955</v>
      </c>
      <c r="BE312" s="17">
        <f t="shared" si="105"/>
        <v>0.65154358376758914</v>
      </c>
      <c r="BF312" s="17">
        <f t="shared" si="106"/>
        <v>1.7354637199958713</v>
      </c>
      <c r="BG312" s="17">
        <f t="shared" si="107"/>
        <v>0.65154358376758914</v>
      </c>
      <c r="BH312" s="17">
        <f t="shared" si="108"/>
        <v>0.65154358376758914</v>
      </c>
      <c r="BI312" s="17">
        <f t="shared" si="109"/>
        <v>2.3480242740886465E-3</v>
      </c>
      <c r="BJ312" s="17">
        <f t="shared" si="110"/>
        <v>8.5923464286989826E-2</v>
      </c>
    </row>
    <row r="313" spans="1:62" x14ac:dyDescent="0.25">
      <c r="A313" s="84">
        <v>419</v>
      </c>
      <c r="B313" s="84">
        <v>274</v>
      </c>
      <c r="D313" s="86">
        <v>1</v>
      </c>
      <c r="E313" s="98">
        <f t="shared" si="111"/>
        <v>22.736000000000004</v>
      </c>
      <c r="F313" s="98">
        <f t="shared" si="112"/>
        <v>0.76546645268171465</v>
      </c>
      <c r="G313" s="17">
        <v>0</v>
      </c>
      <c r="H313" s="17">
        <v>18.120999999999999</v>
      </c>
      <c r="I313" s="17">
        <v>0</v>
      </c>
      <c r="J313" s="17">
        <v>0</v>
      </c>
      <c r="K313" s="17">
        <v>0</v>
      </c>
      <c r="L313" s="17">
        <v>0</v>
      </c>
      <c r="M313" s="17">
        <v>10.041</v>
      </c>
      <c r="N313" s="17">
        <v>0</v>
      </c>
      <c r="O313" s="17">
        <v>10.275</v>
      </c>
      <c r="P313" s="17">
        <v>0</v>
      </c>
      <c r="Q313" s="17">
        <v>59.143000000000001</v>
      </c>
      <c r="R313" s="17">
        <v>0</v>
      </c>
      <c r="S313" s="17">
        <v>0</v>
      </c>
      <c r="T313" s="17">
        <v>0</v>
      </c>
      <c r="U313" s="17">
        <v>0</v>
      </c>
      <c r="V313" s="17">
        <v>0</v>
      </c>
      <c r="W313" s="41">
        <v>0</v>
      </c>
      <c r="X313" s="17">
        <v>2.42</v>
      </c>
      <c r="Y313" s="17">
        <v>0</v>
      </c>
      <c r="Z313" s="17">
        <v>0</v>
      </c>
      <c r="AA313" s="17">
        <v>0</v>
      </c>
      <c r="AB313" s="17">
        <v>0</v>
      </c>
      <c r="AC313" s="17">
        <v>0</v>
      </c>
      <c r="AD313" s="17">
        <v>0</v>
      </c>
      <c r="AE313" s="17">
        <v>0</v>
      </c>
      <c r="AF313" s="41">
        <v>0</v>
      </c>
      <c r="AG313" s="88">
        <v>70</v>
      </c>
      <c r="AH313" s="41" t="s">
        <v>3</v>
      </c>
      <c r="AI313" s="87" t="s">
        <v>506</v>
      </c>
      <c r="AN313" s="17">
        <f t="shared" si="91"/>
        <v>100</v>
      </c>
      <c r="AO313" s="17">
        <f t="shared" si="92"/>
        <v>0.22736000000000003</v>
      </c>
      <c r="AP313" s="17">
        <f t="shared" si="93"/>
        <v>0</v>
      </c>
      <c r="AQ313" s="17">
        <f t="shared" si="93"/>
        <v>0.18120999999999998</v>
      </c>
      <c r="AR313" s="17">
        <f t="shared" si="94"/>
        <v>0.59143000000000001</v>
      </c>
      <c r="AS313" s="17">
        <f t="shared" si="95"/>
        <v>0.7</v>
      </c>
      <c r="AU313" s="17">
        <f t="shared" si="96"/>
        <v>3.2637823519673312</v>
      </c>
      <c r="AV313" s="17">
        <f t="shared" si="97"/>
        <v>1.2546768942111366</v>
      </c>
      <c r="AW313" s="17">
        <f t="shared" si="98"/>
        <v>0.70398639699795817</v>
      </c>
      <c r="AX313" s="17">
        <f t="shared" si="99"/>
        <v>1.3159455879918327</v>
      </c>
      <c r="AY313" s="17">
        <f t="shared" si="100"/>
        <v>0.70398639699795817</v>
      </c>
      <c r="AZ313" s="17">
        <f t="shared" si="101"/>
        <v>0.70398639699795817</v>
      </c>
      <c r="BA313" s="17">
        <f t="shared" si="102"/>
        <v>3.9863969979582192E-3</v>
      </c>
      <c r="BC313" s="17">
        <f t="shared" si="113"/>
        <v>3.2637823519673308</v>
      </c>
      <c r="BD313" s="17">
        <f t="shared" si="104"/>
        <v>1.2546768942111366</v>
      </c>
      <c r="BE313" s="17">
        <f t="shared" si="105"/>
        <v>0.65154125713558675</v>
      </c>
      <c r="BF313" s="17">
        <f t="shared" si="106"/>
        <v>1.7354019156440434</v>
      </c>
      <c r="BG313" s="17">
        <f t="shared" si="107"/>
        <v>0.65154125713558675</v>
      </c>
      <c r="BH313" s="17">
        <f t="shared" si="108"/>
        <v>0.65154125713558675</v>
      </c>
      <c r="BI313" s="17">
        <f t="shared" si="109"/>
        <v>2.348249759999318E-3</v>
      </c>
      <c r="BJ313" s="17">
        <f t="shared" si="110"/>
        <v>8.5923464286989826E-2</v>
      </c>
    </row>
    <row r="314" spans="1:62" x14ac:dyDescent="0.25">
      <c r="A314" s="84">
        <v>511</v>
      </c>
      <c r="B314" s="84">
        <v>565</v>
      </c>
      <c r="C314" s="17" t="str">
        <f>'EWG-CCP-127 (1)'!B294</f>
        <v>K-R0.7</v>
      </c>
      <c r="D314" s="86">
        <v>1</v>
      </c>
      <c r="E314" s="98">
        <f t="shared" si="111"/>
        <v>41.17647058823529</v>
      </c>
      <c r="F314" s="98">
        <f t="shared" si="112"/>
        <v>0</v>
      </c>
      <c r="G314" s="17">
        <v>0</v>
      </c>
      <c r="H314" s="17">
        <f>'EWG-CCP-127 (1)'!J294</f>
        <v>58.82352941176471</v>
      </c>
      <c r="I314" s="17">
        <v>0</v>
      </c>
      <c r="J314" s="17">
        <v>0</v>
      </c>
      <c r="K314" s="17">
        <v>0</v>
      </c>
      <c r="L314" s="17">
        <f>'EWG-CCP-127 (1)'!M294</f>
        <v>41.17647058823529</v>
      </c>
      <c r="M314" s="17">
        <v>0</v>
      </c>
      <c r="N314" s="17">
        <v>0</v>
      </c>
      <c r="O314" s="17">
        <f>'EWG-CCP-127 (1)'!L294</f>
        <v>0</v>
      </c>
      <c r="P314" s="17">
        <v>0</v>
      </c>
      <c r="Q314" s="17">
        <v>0</v>
      </c>
      <c r="R314" s="17">
        <v>0</v>
      </c>
      <c r="S314" s="17">
        <v>0</v>
      </c>
      <c r="T314" s="17">
        <v>0</v>
      </c>
      <c r="U314" s="17">
        <v>0</v>
      </c>
      <c r="V314" s="17">
        <v>0</v>
      </c>
      <c r="W314" s="17">
        <v>0</v>
      </c>
      <c r="X314" s="17">
        <f>'EWG-CCP-127 (1)'!O294</f>
        <v>0</v>
      </c>
      <c r="Y314" s="17">
        <v>0</v>
      </c>
      <c r="Z314" s="17">
        <v>0</v>
      </c>
      <c r="AA314" s="17">
        <v>0</v>
      </c>
      <c r="AB314" s="17">
        <v>0</v>
      </c>
      <c r="AC314" s="17">
        <v>0</v>
      </c>
      <c r="AD314" s="17">
        <f>'EWG-CCP-127 (1)'!N294</f>
        <v>0</v>
      </c>
      <c r="AE314" s="17">
        <v>0</v>
      </c>
      <c r="AF314" s="17">
        <v>0</v>
      </c>
      <c r="AG314" s="88">
        <f>'EWG-CCP-127 (1)'!I294</f>
        <v>34</v>
      </c>
      <c r="AH314" s="92" t="s">
        <v>3</v>
      </c>
      <c r="AI314" s="87" t="s">
        <v>531</v>
      </c>
      <c r="AN314" s="17">
        <f t="shared" si="91"/>
        <v>100</v>
      </c>
      <c r="AO314" s="17">
        <f t="shared" si="92"/>
        <v>0.41176470588235292</v>
      </c>
      <c r="AP314" s="17">
        <f t="shared" si="93"/>
        <v>0</v>
      </c>
      <c r="AQ314" s="17">
        <f t="shared" si="93"/>
        <v>0.58823529411764708</v>
      </c>
      <c r="AR314" s="17">
        <f t="shared" si="94"/>
        <v>0</v>
      </c>
      <c r="AS314" s="17">
        <f t="shared" si="95"/>
        <v>0.34</v>
      </c>
      <c r="AU314" s="17">
        <f t="shared" si="96"/>
        <v>0</v>
      </c>
      <c r="AV314" s="17">
        <f t="shared" si="97"/>
        <v>0.7</v>
      </c>
      <c r="AW314" s="17">
        <f t="shared" si="98"/>
        <v>0.5</v>
      </c>
      <c r="AX314" s="17">
        <f t="shared" si="99"/>
        <v>0.5</v>
      </c>
      <c r="AY314" s="17">
        <f t="shared" si="100"/>
        <v>0.43333333333333335</v>
      </c>
      <c r="AZ314" s="17">
        <f t="shared" si="101"/>
        <v>0.43333333333333335</v>
      </c>
      <c r="BA314" s="17">
        <f t="shared" si="102"/>
        <v>9.3333333333333324E-2</v>
      </c>
      <c r="BC314" s="17">
        <f t="shared" si="113"/>
        <v>0</v>
      </c>
      <c r="BD314" s="17">
        <f t="shared" si="104"/>
        <v>0.69999999999999984</v>
      </c>
      <c r="BE314" s="17">
        <f t="shared" si="105"/>
        <v>0.58982479610523098</v>
      </c>
      <c r="BF314" s="17">
        <f t="shared" si="106"/>
        <v>9.5973820789570216E-2</v>
      </c>
      <c r="BG314" s="17">
        <f t="shared" si="107"/>
        <v>0.38848273636842112</v>
      </c>
      <c r="BH314" s="17">
        <f t="shared" si="108"/>
        <v>0.38848273636842112</v>
      </c>
      <c r="BI314" s="17">
        <f t="shared" si="109"/>
        <v>2.3505757257698216E-3</v>
      </c>
      <c r="BJ314" s="17">
        <f t="shared" si="110"/>
        <v>4.47199216140732E-3</v>
      </c>
    </row>
    <row r="315" spans="1:62" x14ac:dyDescent="0.25">
      <c r="A315" s="84">
        <v>516</v>
      </c>
      <c r="B315" s="84">
        <v>570</v>
      </c>
      <c r="C315" s="17" t="str">
        <f>'EWG-CCP-127 (1)'!B299</f>
        <v>Rb-R0.7</v>
      </c>
      <c r="D315" s="86">
        <v>1</v>
      </c>
      <c r="E315" s="98">
        <f t="shared" si="111"/>
        <v>41.17647058823529</v>
      </c>
      <c r="F315" s="98">
        <f t="shared" si="112"/>
        <v>0</v>
      </c>
      <c r="G315" s="17">
        <v>0</v>
      </c>
      <c r="H315" s="17">
        <f>'EWG-CCP-127 (1)'!J299</f>
        <v>58.82352941176471</v>
      </c>
      <c r="I315" s="17">
        <v>0</v>
      </c>
      <c r="J315" s="17">
        <v>0</v>
      </c>
      <c r="K315" s="17">
        <v>0</v>
      </c>
      <c r="L315" s="17">
        <f>'EWG-CCP-127 (1)'!M299</f>
        <v>0</v>
      </c>
      <c r="M315" s="17">
        <v>0</v>
      </c>
      <c r="N315" s="17">
        <v>0</v>
      </c>
      <c r="O315" s="17">
        <f>'EWG-CCP-127 (1)'!L299</f>
        <v>0</v>
      </c>
      <c r="P315" s="17">
        <v>0</v>
      </c>
      <c r="Q315" s="17">
        <v>0</v>
      </c>
      <c r="R315" s="17">
        <v>0</v>
      </c>
      <c r="S315" s="17">
        <v>0</v>
      </c>
      <c r="T315" s="17">
        <v>0</v>
      </c>
      <c r="U315" s="17">
        <v>0</v>
      </c>
      <c r="V315" s="17">
        <v>0</v>
      </c>
      <c r="W315" s="17">
        <v>0</v>
      </c>
      <c r="X315" s="17">
        <f>'EWG-CCP-127 (1)'!O299</f>
        <v>0</v>
      </c>
      <c r="Y315" s="17">
        <v>0</v>
      </c>
      <c r="Z315" s="17">
        <v>0</v>
      </c>
      <c r="AA315" s="17">
        <v>0</v>
      </c>
      <c r="AB315" s="17">
        <v>0</v>
      </c>
      <c r="AC315" s="17">
        <v>0</v>
      </c>
      <c r="AD315" s="17">
        <f>'EWG-CCP-127 (1)'!N299</f>
        <v>41.17647058823529</v>
      </c>
      <c r="AE315" s="17">
        <v>0</v>
      </c>
      <c r="AF315" s="17">
        <v>0</v>
      </c>
      <c r="AG315" s="88">
        <f>'EWG-CCP-127 (1)'!I299</f>
        <v>34</v>
      </c>
      <c r="AH315" s="92" t="s">
        <v>3</v>
      </c>
      <c r="AI315" s="87" t="s">
        <v>531</v>
      </c>
      <c r="AN315" s="17">
        <f t="shared" si="91"/>
        <v>100</v>
      </c>
      <c r="AO315" s="17">
        <f t="shared" si="92"/>
        <v>0</v>
      </c>
      <c r="AP315" s="17">
        <f t="shared" si="93"/>
        <v>0</v>
      </c>
      <c r="AQ315" s="17">
        <f t="shared" si="93"/>
        <v>0.58823529411764708</v>
      </c>
      <c r="AR315" s="17">
        <f t="shared" si="94"/>
        <v>0</v>
      </c>
      <c r="AS315" s="17">
        <f t="shared" si="95"/>
        <v>0.34</v>
      </c>
      <c r="AU315" s="17">
        <f t="shared" si="96"/>
        <v>0</v>
      </c>
      <c r="AV315" s="17">
        <f t="shared" si="97"/>
        <v>0</v>
      </c>
      <c r="AW315" s="17">
        <f t="shared" si="98"/>
        <v>0.5</v>
      </c>
      <c r="AX315" s="17">
        <f t="shared" si="99"/>
        <v>0.5</v>
      </c>
      <c r="AY315" s="17">
        <f t="shared" si="100"/>
        <v>0</v>
      </c>
      <c r="AZ315" s="17">
        <f t="shared" si="101"/>
        <v>0</v>
      </c>
      <c r="BA315" s="17">
        <f t="shared" si="102"/>
        <v>0.34</v>
      </c>
      <c r="BC315" s="17">
        <f t="shared" si="113"/>
        <v>0</v>
      </c>
      <c r="BD315" s="17">
        <f t="shared" si="104"/>
        <v>0.69999999999999984</v>
      </c>
      <c r="BE315" s="17">
        <f t="shared" si="105"/>
        <v>0.58982479610523098</v>
      </c>
      <c r="BF315" s="17">
        <f t="shared" si="106"/>
        <v>9.5973820789570216E-2</v>
      </c>
      <c r="BG315" s="17">
        <f t="shared" si="107"/>
        <v>0.38848273636842112</v>
      </c>
      <c r="BH315" s="17">
        <f t="shared" si="108"/>
        <v>0.38848273636842112</v>
      </c>
      <c r="BI315" s="17">
        <f t="shared" si="109"/>
        <v>2.3505757257698216E-3</v>
      </c>
      <c r="BJ315" s="17">
        <f t="shared" si="110"/>
        <v>4.47199216140732E-3</v>
      </c>
    </row>
    <row r="316" spans="1:62" x14ac:dyDescent="0.25">
      <c r="A316" s="84">
        <v>600</v>
      </c>
      <c r="B316" s="84">
        <v>621</v>
      </c>
      <c r="C316" s="17" t="s">
        <v>434</v>
      </c>
      <c r="D316" s="86">
        <v>1</v>
      </c>
      <c r="E316" s="98">
        <f t="shared" si="111"/>
        <v>41.17647058823529</v>
      </c>
      <c r="F316" s="98">
        <f t="shared" si="112"/>
        <v>0</v>
      </c>
      <c r="G316" s="17">
        <v>0</v>
      </c>
      <c r="H316" s="17">
        <f>'EWG-CCP-127 (1)'!G261</f>
        <v>58.82352941176471</v>
      </c>
      <c r="I316" s="17">
        <v>0</v>
      </c>
      <c r="J316" s="17">
        <v>0</v>
      </c>
      <c r="K316" s="17">
        <v>0</v>
      </c>
      <c r="L316" s="17">
        <v>0</v>
      </c>
      <c r="M316" s="17">
        <f>'EWG-CCP-127 (1)'!H261</f>
        <v>0</v>
      </c>
      <c r="N316" s="17">
        <v>0</v>
      </c>
      <c r="O316" s="17">
        <v>0</v>
      </c>
      <c r="P316" s="17">
        <v>0</v>
      </c>
      <c r="Q316" s="17">
        <v>0</v>
      </c>
      <c r="R316" s="17">
        <v>0</v>
      </c>
      <c r="S316" s="17">
        <v>0</v>
      </c>
      <c r="T316" s="17">
        <v>0</v>
      </c>
      <c r="U316" s="17">
        <v>0</v>
      </c>
      <c r="V316" s="17">
        <v>0</v>
      </c>
      <c r="W316" s="17">
        <v>0</v>
      </c>
      <c r="X316" s="17">
        <f>'EWG-CCP-127 (1)'!I261</f>
        <v>41.17647058823529</v>
      </c>
      <c r="Y316" s="17">
        <v>0</v>
      </c>
      <c r="Z316" s="17">
        <v>0</v>
      </c>
      <c r="AA316" s="17">
        <v>0</v>
      </c>
      <c r="AB316" s="17">
        <v>0</v>
      </c>
      <c r="AC316" s="17">
        <v>0</v>
      </c>
      <c r="AD316" s="17">
        <v>0</v>
      </c>
      <c r="AE316" s="17">
        <v>0</v>
      </c>
      <c r="AF316" s="17">
        <v>0</v>
      </c>
      <c r="AG316" s="88">
        <v>34</v>
      </c>
      <c r="AH316" s="95" t="s">
        <v>3</v>
      </c>
      <c r="AI316" s="87" t="s">
        <v>556</v>
      </c>
      <c r="AN316" s="17">
        <f t="shared" si="91"/>
        <v>100</v>
      </c>
      <c r="AO316" s="17">
        <f t="shared" si="92"/>
        <v>0.41176470588235292</v>
      </c>
      <c r="AP316" s="17">
        <f t="shared" si="93"/>
        <v>0</v>
      </c>
      <c r="AQ316" s="17">
        <f t="shared" si="93"/>
        <v>0.58823529411764708</v>
      </c>
      <c r="AR316" s="17">
        <f t="shared" si="94"/>
        <v>0</v>
      </c>
      <c r="AS316" s="17">
        <f t="shared" si="95"/>
        <v>0.34</v>
      </c>
      <c r="AU316" s="17">
        <f t="shared" si="96"/>
        <v>0</v>
      </c>
      <c r="AV316" s="17">
        <f t="shared" si="97"/>
        <v>0.7</v>
      </c>
      <c r="AW316" s="17">
        <f t="shared" si="98"/>
        <v>0.5</v>
      </c>
      <c r="AX316" s="17">
        <f t="shared" si="99"/>
        <v>0.5</v>
      </c>
      <c r="AY316" s="17">
        <f t="shared" si="100"/>
        <v>0.43333333333333335</v>
      </c>
      <c r="AZ316" s="17">
        <f t="shared" si="101"/>
        <v>0.43333333333333335</v>
      </c>
      <c r="BA316" s="17">
        <f t="shared" si="102"/>
        <v>9.3333333333333324E-2</v>
      </c>
      <c r="BC316" s="17">
        <f t="shared" si="113"/>
        <v>0</v>
      </c>
      <c r="BD316" s="17">
        <f t="shared" si="104"/>
        <v>0.69999999999999984</v>
      </c>
      <c r="BE316" s="17">
        <f t="shared" si="105"/>
        <v>0.58982479610523098</v>
      </c>
      <c r="BF316" s="17">
        <f t="shared" si="106"/>
        <v>9.5973820789570216E-2</v>
      </c>
      <c r="BG316" s="17">
        <f t="shared" si="107"/>
        <v>0.38848273636842112</v>
      </c>
      <c r="BH316" s="17">
        <f t="shared" si="108"/>
        <v>0.38848273636842112</v>
      </c>
      <c r="BI316" s="17">
        <f t="shared" si="109"/>
        <v>2.3505757257698216E-3</v>
      </c>
      <c r="BJ316" s="17">
        <f t="shared" si="110"/>
        <v>4.47199216140732E-3</v>
      </c>
    </row>
    <row r="317" spans="1:62" x14ac:dyDescent="0.25">
      <c r="A317" s="84">
        <v>646</v>
      </c>
      <c r="B317" s="84">
        <v>656</v>
      </c>
      <c r="D317" s="86">
        <v>1</v>
      </c>
      <c r="E317" s="98">
        <f t="shared" si="111"/>
        <v>33.748690000000003</v>
      </c>
      <c r="F317" s="98">
        <f t="shared" si="112"/>
        <v>0</v>
      </c>
      <c r="G317" s="17">
        <v>0</v>
      </c>
      <c r="H317" s="17">
        <f>'EWG-CCP-127 (1)'!C370</f>
        <v>66.251309999999989</v>
      </c>
      <c r="I317" s="17">
        <v>0</v>
      </c>
      <c r="J317" s="17">
        <v>0</v>
      </c>
      <c r="K317" s="17">
        <v>0</v>
      </c>
      <c r="L317" s="17">
        <v>0</v>
      </c>
      <c r="M317" s="17">
        <v>0</v>
      </c>
      <c r="N317" s="17">
        <v>0</v>
      </c>
      <c r="O317" s="17">
        <f>'EWG-CCP-127 (1)'!D370</f>
        <v>33.748690000000003</v>
      </c>
      <c r="P317" s="17">
        <v>0</v>
      </c>
      <c r="Q317" s="17">
        <v>0</v>
      </c>
      <c r="R317" s="17">
        <v>0</v>
      </c>
      <c r="S317" s="17">
        <v>0</v>
      </c>
      <c r="T317" s="17">
        <v>0</v>
      </c>
      <c r="U317" s="17">
        <v>0</v>
      </c>
      <c r="V317" s="17">
        <v>0</v>
      </c>
      <c r="W317" s="17">
        <v>0</v>
      </c>
      <c r="X317" s="17">
        <v>0</v>
      </c>
      <c r="Y317" s="17">
        <v>0</v>
      </c>
      <c r="Z317" s="17">
        <v>0</v>
      </c>
      <c r="AA317" s="17">
        <v>0</v>
      </c>
      <c r="AB317" s="17">
        <v>0</v>
      </c>
      <c r="AC317" s="17">
        <v>0</v>
      </c>
      <c r="AD317" s="17">
        <v>0</v>
      </c>
      <c r="AE317" s="17">
        <v>0</v>
      </c>
      <c r="AF317" s="17">
        <v>0</v>
      </c>
      <c r="AG317" s="88">
        <f>'EWG-CCP-127 (1)'!F370</f>
        <v>55.798000000000002</v>
      </c>
      <c r="AH317" s="17" t="s">
        <v>3</v>
      </c>
      <c r="AI317" s="87" t="s">
        <v>506</v>
      </c>
      <c r="AN317" s="17">
        <f t="shared" si="91"/>
        <v>100</v>
      </c>
      <c r="AO317" s="17">
        <f t="shared" si="92"/>
        <v>0.33748690000000003</v>
      </c>
      <c r="AP317" s="17">
        <f t="shared" si="93"/>
        <v>0</v>
      </c>
      <c r="AQ317" s="17">
        <f t="shared" si="93"/>
        <v>0.66251309999999985</v>
      </c>
      <c r="AR317" s="17">
        <f t="shared" si="94"/>
        <v>0</v>
      </c>
      <c r="AS317" s="17">
        <f t="shared" si="95"/>
        <v>0.55798000000000003</v>
      </c>
      <c r="AU317" s="17">
        <f t="shared" si="96"/>
        <v>0</v>
      </c>
      <c r="AV317" s="17">
        <f t="shared" si="97"/>
        <v>0.50940411593370771</v>
      </c>
      <c r="AW317" s="17">
        <f t="shared" si="98"/>
        <v>0.5</v>
      </c>
      <c r="AX317" s="17">
        <f t="shared" si="99"/>
        <v>0.5</v>
      </c>
      <c r="AY317" s="17">
        <f t="shared" si="100"/>
        <v>0.49686529468876411</v>
      </c>
      <c r="AZ317" s="17">
        <f t="shared" si="101"/>
        <v>0.49686529468876411</v>
      </c>
      <c r="BA317" s="17">
        <f t="shared" si="102"/>
        <v>6.1114705311235917E-2</v>
      </c>
      <c r="BC317" s="17">
        <f t="shared" si="113"/>
        <v>0</v>
      </c>
      <c r="BD317" s="17">
        <f t="shared" si="104"/>
        <v>0.50940411593370771</v>
      </c>
      <c r="BE317" s="17">
        <f t="shared" si="105"/>
        <v>0.58982479610523098</v>
      </c>
      <c r="BF317" s="17">
        <f t="shared" si="106"/>
        <v>9.5973820789570216E-2</v>
      </c>
      <c r="BG317" s="17">
        <f t="shared" si="107"/>
        <v>0.50940411593370771</v>
      </c>
      <c r="BH317" s="17">
        <f t="shared" si="108"/>
        <v>0.50940411593370771</v>
      </c>
      <c r="BI317" s="17">
        <f t="shared" si="109"/>
        <v>2.3596165128218719E-3</v>
      </c>
      <c r="BJ317" s="17">
        <f t="shared" si="110"/>
        <v>2.2833338933447554E-2</v>
      </c>
    </row>
    <row r="318" spans="1:62" x14ac:dyDescent="0.25">
      <c r="A318" s="84">
        <v>616</v>
      </c>
      <c r="B318" s="84">
        <v>626</v>
      </c>
      <c r="D318" s="86">
        <v>1</v>
      </c>
      <c r="E318" s="98">
        <f t="shared" si="111"/>
        <v>40.011997600479901</v>
      </c>
      <c r="F318" s="98">
        <f t="shared" si="112"/>
        <v>0</v>
      </c>
      <c r="G318" s="17">
        <v>0</v>
      </c>
      <c r="H318" s="17">
        <f>'EWG-CCP-127 (1)'!G338</f>
        <v>59.988002399520092</v>
      </c>
      <c r="I318" s="17">
        <v>0</v>
      </c>
      <c r="J318" s="17">
        <v>0</v>
      </c>
      <c r="K318" s="17">
        <v>0</v>
      </c>
      <c r="L318" s="17">
        <v>0</v>
      </c>
      <c r="M318" s="17">
        <f>'EWG-CCP-127 (1)'!H338</f>
        <v>40.011997600479901</v>
      </c>
      <c r="N318" s="17">
        <v>0</v>
      </c>
      <c r="O318" s="17">
        <v>0</v>
      </c>
      <c r="P318" s="17">
        <v>0</v>
      </c>
      <c r="Q318" s="17">
        <v>0</v>
      </c>
      <c r="R318" s="17">
        <v>0</v>
      </c>
      <c r="S318" s="17">
        <v>0</v>
      </c>
      <c r="T318" s="17">
        <v>0</v>
      </c>
      <c r="U318" s="17">
        <v>0</v>
      </c>
      <c r="V318" s="17">
        <v>0</v>
      </c>
      <c r="W318" s="17">
        <v>0</v>
      </c>
      <c r="X318" s="17">
        <v>0</v>
      </c>
      <c r="Y318" s="17">
        <v>0</v>
      </c>
      <c r="Z318" s="17">
        <v>0</v>
      </c>
      <c r="AA318" s="17">
        <v>0</v>
      </c>
      <c r="AB318" s="17">
        <v>0</v>
      </c>
      <c r="AC318" s="17">
        <v>0</v>
      </c>
      <c r="AD318" s="17">
        <v>0</v>
      </c>
      <c r="AE318" s="17">
        <v>0</v>
      </c>
      <c r="AF318" s="17">
        <v>0</v>
      </c>
      <c r="AG318" s="88">
        <f>'EWG-CCP-127 (1)'!L338</f>
        <v>44.830999999999996</v>
      </c>
      <c r="AH318" s="17" t="s">
        <v>3</v>
      </c>
      <c r="AI318" s="87" t="s">
        <v>506</v>
      </c>
      <c r="AN318" s="17">
        <f t="shared" si="91"/>
        <v>100</v>
      </c>
      <c r="AO318" s="17">
        <f t="shared" si="92"/>
        <v>0.40011997600479904</v>
      </c>
      <c r="AP318" s="17">
        <f t="shared" si="93"/>
        <v>0</v>
      </c>
      <c r="AQ318" s="17">
        <f t="shared" si="93"/>
        <v>0.59988002399520091</v>
      </c>
      <c r="AR318" s="17">
        <f t="shared" si="94"/>
        <v>0</v>
      </c>
      <c r="AS318" s="17">
        <f t="shared" si="95"/>
        <v>0.44830999999999999</v>
      </c>
      <c r="AU318" s="17">
        <f t="shared" si="96"/>
        <v>0</v>
      </c>
      <c r="AV318" s="17">
        <f t="shared" si="97"/>
        <v>0.66700000000000004</v>
      </c>
      <c r="AW318" s="17">
        <f t="shared" si="98"/>
        <v>0.5</v>
      </c>
      <c r="AX318" s="17">
        <f t="shared" si="99"/>
        <v>0.5</v>
      </c>
      <c r="AY318" s="17">
        <f t="shared" si="100"/>
        <v>0.4443333333333333</v>
      </c>
      <c r="AZ318" s="17">
        <f t="shared" si="101"/>
        <v>0.4443333333333333</v>
      </c>
      <c r="BA318" s="17">
        <f t="shared" si="102"/>
        <v>3.9766666666666839E-3</v>
      </c>
      <c r="BC318" s="17">
        <f t="shared" si="113"/>
        <v>0</v>
      </c>
      <c r="BD318" s="17">
        <f t="shared" si="104"/>
        <v>0.66700000000000004</v>
      </c>
      <c r="BE318" s="17">
        <f t="shared" si="105"/>
        <v>0.58982479610523098</v>
      </c>
      <c r="BF318" s="17">
        <f t="shared" si="106"/>
        <v>9.5973820789570216E-2</v>
      </c>
      <c r="BG318" s="17">
        <f t="shared" si="107"/>
        <v>0.39948273636842102</v>
      </c>
      <c r="BH318" s="17">
        <f t="shared" si="108"/>
        <v>0.39948273636842102</v>
      </c>
      <c r="BI318" s="17">
        <f t="shared" si="109"/>
        <v>2.3841016737477139E-3</v>
      </c>
      <c r="BJ318" s="17">
        <f t="shared" si="110"/>
        <v>1.717028666745776E-3</v>
      </c>
    </row>
    <row r="319" spans="1:62" x14ac:dyDescent="0.25">
      <c r="A319" s="84">
        <v>143</v>
      </c>
      <c r="B319" s="84">
        <v>79</v>
      </c>
      <c r="C319" s="17" t="s">
        <v>515</v>
      </c>
      <c r="D319" s="86">
        <v>1</v>
      </c>
      <c r="E319" s="98">
        <f t="shared" si="111"/>
        <v>18.690000000000001</v>
      </c>
      <c r="F319" s="98">
        <f t="shared" si="112"/>
        <v>0.90911553569009895</v>
      </c>
      <c r="G319" s="17">
        <v>7.48</v>
      </c>
      <c r="H319" s="17">
        <v>6.71</v>
      </c>
      <c r="I319" s="17">
        <v>0</v>
      </c>
      <c r="J319" s="17">
        <v>0</v>
      </c>
      <c r="K319" s="17">
        <v>0</v>
      </c>
      <c r="L319" s="17">
        <v>0</v>
      </c>
      <c r="M319" s="17">
        <v>0</v>
      </c>
      <c r="N319" s="17">
        <v>0</v>
      </c>
      <c r="O319" s="17">
        <v>0</v>
      </c>
      <c r="P319" s="17">
        <v>0</v>
      </c>
      <c r="Q319" s="17">
        <v>67.12</v>
      </c>
      <c r="R319" s="17">
        <v>0</v>
      </c>
      <c r="S319" s="17">
        <v>0</v>
      </c>
      <c r="T319" s="17">
        <v>0</v>
      </c>
      <c r="U319" s="17">
        <v>0</v>
      </c>
      <c r="V319" s="17">
        <v>18.690000000000001</v>
      </c>
      <c r="W319" s="41">
        <v>0</v>
      </c>
      <c r="X319" s="41">
        <v>0</v>
      </c>
      <c r="Y319" s="17">
        <v>0</v>
      </c>
      <c r="Z319" s="17">
        <v>0</v>
      </c>
      <c r="AA319" s="17">
        <v>0</v>
      </c>
      <c r="AB319" s="41">
        <v>0</v>
      </c>
      <c r="AC319" s="17">
        <v>0</v>
      </c>
      <c r="AD319" s="17">
        <v>0</v>
      </c>
      <c r="AE319" s="41">
        <v>0</v>
      </c>
      <c r="AF319" s="41">
        <v>0</v>
      </c>
      <c r="AG319" s="88">
        <v>30.4</v>
      </c>
      <c r="AH319" s="91" t="s">
        <v>3</v>
      </c>
      <c r="AI319" s="87" t="s">
        <v>504</v>
      </c>
      <c r="AL319" s="87" t="s">
        <v>507</v>
      </c>
      <c r="AN319" s="17">
        <f t="shared" si="91"/>
        <v>100</v>
      </c>
      <c r="AO319" s="17">
        <f t="shared" si="92"/>
        <v>0</v>
      </c>
      <c r="AP319" s="17">
        <f t="shared" si="93"/>
        <v>7.4800000000000005E-2</v>
      </c>
      <c r="AQ319" s="17">
        <f t="shared" si="93"/>
        <v>6.7099999999999993E-2</v>
      </c>
      <c r="AR319" s="17">
        <f t="shared" si="94"/>
        <v>0.67120000000000002</v>
      </c>
      <c r="AS319" s="17">
        <f t="shared" si="95"/>
        <v>0.30399999999999999</v>
      </c>
      <c r="AU319" s="17">
        <f t="shared" si="96"/>
        <v>4.7300916138125446</v>
      </c>
      <c r="AV319" s="17">
        <f t="shared" si="97"/>
        <v>0</v>
      </c>
      <c r="AW319" s="17">
        <f t="shared" si="98"/>
        <v>0.79563072586328398</v>
      </c>
      <c r="AX319" s="17">
        <f t="shared" si="99"/>
        <v>1.6825229034531362</v>
      </c>
      <c r="AY319" s="17">
        <f t="shared" si="100"/>
        <v>0</v>
      </c>
      <c r="AZ319" s="17">
        <f t="shared" si="101"/>
        <v>0</v>
      </c>
      <c r="BA319" s="17">
        <f t="shared" si="102"/>
        <v>0.30399999999999999</v>
      </c>
      <c r="BC319" s="17">
        <f t="shared" si="113"/>
        <v>1.8323778323778324</v>
      </c>
      <c r="BD319" s="17">
        <f t="shared" si="104"/>
        <v>0.25511875511875509</v>
      </c>
      <c r="BE319" s="17">
        <f t="shared" si="105"/>
        <v>0.62447412712347961</v>
      </c>
      <c r="BF319" s="17">
        <f t="shared" si="106"/>
        <v>1.0163941720357212</v>
      </c>
      <c r="BG319" s="17">
        <f t="shared" si="107"/>
        <v>0.25511875511875509</v>
      </c>
      <c r="BH319" s="17">
        <f t="shared" si="108"/>
        <v>0.25511875511875509</v>
      </c>
      <c r="BI319" s="17">
        <f t="shared" si="109"/>
        <v>2.3893761011402307E-3</v>
      </c>
      <c r="BJ319" s="17">
        <f t="shared" si="110"/>
        <v>1.0582844948849073E-2</v>
      </c>
    </row>
    <row r="320" spans="1:62" x14ac:dyDescent="0.25">
      <c r="A320" s="84">
        <v>133</v>
      </c>
      <c r="B320" s="84">
        <v>77</v>
      </c>
      <c r="C320" s="17" t="s">
        <v>159</v>
      </c>
      <c r="D320" s="86">
        <v>1</v>
      </c>
      <c r="E320" s="98">
        <f t="shared" si="111"/>
        <v>25.900000000000002</v>
      </c>
      <c r="F320" s="98">
        <f t="shared" si="112"/>
        <v>0.9339622641509433</v>
      </c>
      <c r="G320" s="17">
        <v>0</v>
      </c>
      <c r="H320" s="17">
        <v>4.9000000000000004</v>
      </c>
      <c r="I320" s="17">
        <v>9.8000000000000007</v>
      </c>
      <c r="J320" s="17">
        <v>0</v>
      </c>
      <c r="K320" s="17">
        <v>0</v>
      </c>
      <c r="L320" s="17">
        <v>0</v>
      </c>
      <c r="M320" s="17">
        <v>0</v>
      </c>
      <c r="N320" s="17">
        <v>0</v>
      </c>
      <c r="O320" s="17">
        <v>16.100000000000001</v>
      </c>
      <c r="P320" s="17">
        <v>0</v>
      </c>
      <c r="Q320" s="17">
        <v>69.3</v>
      </c>
      <c r="R320" s="17">
        <v>0</v>
      </c>
      <c r="S320" s="17">
        <v>0</v>
      </c>
      <c r="T320" s="17">
        <v>0</v>
      </c>
      <c r="U320" s="17">
        <v>0</v>
      </c>
      <c r="V320" s="17">
        <v>0</v>
      </c>
      <c r="W320" s="41">
        <v>0</v>
      </c>
      <c r="X320" s="41">
        <v>0</v>
      </c>
      <c r="Y320" s="17">
        <v>0</v>
      </c>
      <c r="Z320" s="17">
        <v>0</v>
      </c>
      <c r="AA320" s="17">
        <v>0</v>
      </c>
      <c r="AB320" s="41">
        <v>0</v>
      </c>
      <c r="AC320" s="17">
        <v>0</v>
      </c>
      <c r="AD320" s="17">
        <v>0</v>
      </c>
      <c r="AE320" s="41">
        <v>0</v>
      </c>
      <c r="AF320" s="41">
        <v>0</v>
      </c>
      <c r="AG320" s="88">
        <v>80.8</v>
      </c>
      <c r="AH320" s="41" t="s">
        <v>3</v>
      </c>
      <c r="AI320" s="87" t="s">
        <v>557</v>
      </c>
      <c r="AN320" s="17">
        <f t="shared" si="91"/>
        <v>100.1</v>
      </c>
      <c r="AO320" s="17">
        <f t="shared" si="92"/>
        <v>0.161</v>
      </c>
      <c r="AP320" s="17">
        <f t="shared" si="93"/>
        <v>0</v>
      </c>
      <c r="AQ320" s="17">
        <f t="shared" si="93"/>
        <v>4.9000000000000002E-2</v>
      </c>
      <c r="AR320" s="17">
        <f t="shared" si="94"/>
        <v>0.69299999999999995</v>
      </c>
      <c r="AS320" s="17">
        <f t="shared" si="95"/>
        <v>0.80799999999999994</v>
      </c>
      <c r="AU320" s="17">
        <f t="shared" si="96"/>
        <v>14.142857142857141</v>
      </c>
      <c r="AV320" s="17">
        <f t="shared" si="97"/>
        <v>3.2857142857142856</v>
      </c>
      <c r="AW320" s="17">
        <f t="shared" si="98"/>
        <v>1.3839285714285712</v>
      </c>
      <c r="AX320" s="17">
        <f t="shared" si="99"/>
        <v>4.0357142857142847</v>
      </c>
      <c r="AY320" s="17">
        <f t="shared" si="100"/>
        <v>1.3839285714285712</v>
      </c>
      <c r="AZ320" s="17">
        <f t="shared" si="101"/>
        <v>1</v>
      </c>
      <c r="BA320" s="17">
        <f t="shared" si="102"/>
        <v>0.19200000000000006</v>
      </c>
      <c r="BC320" s="17">
        <f t="shared" si="113"/>
        <v>14.142857142857141</v>
      </c>
      <c r="BD320" s="17">
        <f t="shared" si="104"/>
        <v>4.2857142857142856</v>
      </c>
      <c r="BE320" s="17">
        <f t="shared" si="105"/>
        <v>0.85725901738193455</v>
      </c>
      <c r="BF320" s="17">
        <f t="shared" si="106"/>
        <v>7.200061912796432</v>
      </c>
      <c r="BG320" s="17">
        <f t="shared" si="107"/>
        <v>0.85725901738193455</v>
      </c>
      <c r="BH320" s="17">
        <f t="shared" si="108"/>
        <v>0.85725901738193455</v>
      </c>
      <c r="BI320" s="17">
        <f t="shared" si="109"/>
        <v>2.4264507934337359E-3</v>
      </c>
      <c r="BJ320" s="17">
        <f t="shared" si="110"/>
        <v>0.16090290592466455</v>
      </c>
    </row>
    <row r="321" spans="1:62" x14ac:dyDescent="0.25">
      <c r="A321" s="84">
        <v>276</v>
      </c>
      <c r="B321" s="84">
        <v>166</v>
      </c>
      <c r="C321" s="17">
        <f>'EWG-CCP-127 (1)'!B91</f>
        <v>36</v>
      </c>
      <c r="D321" s="86">
        <v>1</v>
      </c>
      <c r="E321" s="98">
        <f t="shared" si="111"/>
        <v>42.857142857142854</v>
      </c>
      <c r="F321" s="98">
        <f t="shared" si="112"/>
        <v>0.75</v>
      </c>
      <c r="G321" s="17">
        <v>0</v>
      </c>
      <c r="H321" s="17">
        <f>'EWG-CCP-127 (1)'!M91</f>
        <v>14.285714285714285</v>
      </c>
      <c r="I321" s="17">
        <v>0</v>
      </c>
      <c r="J321" s="17">
        <v>0</v>
      </c>
      <c r="K321" s="17">
        <v>0</v>
      </c>
      <c r="L321" s="17">
        <v>0</v>
      </c>
      <c r="M321" s="17">
        <v>0</v>
      </c>
      <c r="N321" s="17">
        <v>0</v>
      </c>
      <c r="O321" s="17">
        <f>'EWG-CCP-127 (1)'!L91</f>
        <v>42.857142857142854</v>
      </c>
      <c r="P321" s="17">
        <v>0</v>
      </c>
      <c r="Q321" s="17">
        <f>'EWG-CCP-127 (1)'!K91</f>
        <v>42.857142857142854</v>
      </c>
      <c r="R321" s="17">
        <v>0</v>
      </c>
      <c r="S321" s="17">
        <v>0</v>
      </c>
      <c r="T321" s="17">
        <v>0</v>
      </c>
      <c r="U321" s="17">
        <v>0</v>
      </c>
      <c r="V321" s="17">
        <v>0</v>
      </c>
      <c r="W321" s="41">
        <v>0</v>
      </c>
      <c r="X321" s="41">
        <v>0</v>
      </c>
      <c r="Y321" s="17">
        <v>0</v>
      </c>
      <c r="Z321" s="17">
        <v>0</v>
      </c>
      <c r="AA321" s="17">
        <v>0</v>
      </c>
      <c r="AB321" s="17">
        <v>0</v>
      </c>
      <c r="AC321" s="17">
        <v>0</v>
      </c>
      <c r="AD321" s="17">
        <v>0</v>
      </c>
      <c r="AE321" s="17">
        <v>0</v>
      </c>
      <c r="AF321" s="41">
        <v>0</v>
      </c>
      <c r="AG321" s="88">
        <f>'EWG-CCP-127 (1)'!E91</f>
        <v>44</v>
      </c>
      <c r="AH321" s="41" t="s">
        <v>3</v>
      </c>
      <c r="AI321" s="87" t="s">
        <v>506</v>
      </c>
      <c r="AN321" s="17">
        <f t="shared" si="91"/>
        <v>100</v>
      </c>
      <c r="AO321" s="17">
        <f t="shared" si="92"/>
        <v>0.42857142857142855</v>
      </c>
      <c r="AP321" s="17">
        <f t="shared" si="93"/>
        <v>0</v>
      </c>
      <c r="AQ321" s="17">
        <f t="shared" si="93"/>
        <v>0.14285714285714285</v>
      </c>
      <c r="AR321" s="17">
        <f t="shared" si="94"/>
        <v>0.42857142857142855</v>
      </c>
      <c r="AS321" s="17">
        <f t="shared" si="95"/>
        <v>0.44</v>
      </c>
      <c r="AU321" s="17">
        <f t="shared" si="96"/>
        <v>3</v>
      </c>
      <c r="AV321" s="17">
        <f t="shared" si="97"/>
        <v>3</v>
      </c>
      <c r="AW321" s="17">
        <f t="shared" si="98"/>
        <v>0.6875</v>
      </c>
      <c r="AX321" s="17">
        <f t="shared" si="99"/>
        <v>1.25</v>
      </c>
      <c r="AY321" s="17">
        <f t="shared" si="100"/>
        <v>0.36666666666666664</v>
      </c>
      <c r="AZ321" s="17">
        <f t="shared" si="101"/>
        <v>0.36666666666666664</v>
      </c>
      <c r="BA321" s="17">
        <f t="shared" si="102"/>
        <v>7.3333333333333361E-2</v>
      </c>
      <c r="BC321" s="17">
        <f t="shared" si="113"/>
        <v>3</v>
      </c>
      <c r="BD321" s="17">
        <f t="shared" si="104"/>
        <v>3</v>
      </c>
      <c r="BE321" s="17">
        <f t="shared" si="105"/>
        <v>0.64655326728513784</v>
      </c>
      <c r="BF321" s="17">
        <f t="shared" si="106"/>
        <v>1.602901597881935</v>
      </c>
      <c r="BG321" s="17">
        <f t="shared" si="107"/>
        <v>0.39041856023015925</v>
      </c>
      <c r="BH321" s="17">
        <f t="shared" si="108"/>
        <v>0.39041856023015925</v>
      </c>
      <c r="BI321" s="17">
        <f t="shared" si="109"/>
        <v>2.4583191696503463E-3</v>
      </c>
      <c r="BJ321" s="17">
        <f t="shared" si="110"/>
        <v>1.0974010851802474E-3</v>
      </c>
    </row>
    <row r="322" spans="1:62" x14ac:dyDescent="0.25">
      <c r="A322" s="84">
        <v>86</v>
      </c>
      <c r="B322" s="84">
        <v>432</v>
      </c>
      <c r="C322" s="17" t="s">
        <v>106</v>
      </c>
      <c r="D322" s="86">
        <v>1</v>
      </c>
      <c r="E322" s="98">
        <f t="shared" si="111"/>
        <v>34.950000000000003</v>
      </c>
      <c r="F322" s="98">
        <f t="shared" si="112"/>
        <v>0</v>
      </c>
      <c r="G322" s="17">
        <v>20.23</v>
      </c>
      <c r="H322" s="17">
        <v>44.82</v>
      </c>
      <c r="I322" s="17">
        <v>0</v>
      </c>
      <c r="J322" s="17">
        <v>0</v>
      </c>
      <c r="K322" s="41">
        <v>0</v>
      </c>
      <c r="L322" s="17">
        <v>0</v>
      </c>
      <c r="M322" s="17">
        <v>0</v>
      </c>
      <c r="N322" s="17">
        <v>0</v>
      </c>
      <c r="O322" s="17">
        <v>34.950000000000003</v>
      </c>
      <c r="P322" s="17">
        <v>0</v>
      </c>
      <c r="Q322" s="17">
        <v>0</v>
      </c>
      <c r="R322" s="17">
        <v>0</v>
      </c>
      <c r="S322" s="17">
        <v>0</v>
      </c>
      <c r="T322" s="17">
        <v>0</v>
      </c>
      <c r="U322" s="17">
        <v>0</v>
      </c>
      <c r="V322" s="41">
        <v>0</v>
      </c>
      <c r="W322" s="41">
        <v>0</v>
      </c>
      <c r="X322" s="41">
        <v>0</v>
      </c>
      <c r="Y322" s="17">
        <v>0</v>
      </c>
      <c r="Z322" s="17">
        <v>0</v>
      </c>
      <c r="AA322" s="17">
        <v>0</v>
      </c>
      <c r="AB322" s="41">
        <v>0</v>
      </c>
      <c r="AC322" s="17">
        <v>0</v>
      </c>
      <c r="AD322" s="17">
        <v>0</v>
      </c>
      <c r="AE322" s="41">
        <v>0</v>
      </c>
      <c r="AF322" s="41">
        <v>0</v>
      </c>
      <c r="AG322" s="88">
        <v>22.8</v>
      </c>
      <c r="AH322" s="41" t="s">
        <v>3</v>
      </c>
      <c r="AI322" s="87" t="s">
        <v>506</v>
      </c>
      <c r="AN322" s="17">
        <f t="shared" ref="AN322:AN385" si="114">SUM(G322:AF322)</f>
        <v>100</v>
      </c>
      <c r="AO322" s="17">
        <f t="shared" ref="AO322:AO385" si="115">(L322+M322+O322+X322)/100</f>
        <v>0.34950000000000003</v>
      </c>
      <c r="AP322" s="17">
        <f t="shared" ref="AP322:AQ385" si="116">G322/100</f>
        <v>0.20230000000000001</v>
      </c>
      <c r="AQ322" s="17">
        <f t="shared" si="116"/>
        <v>0.44819999999999999</v>
      </c>
      <c r="AR322" s="17">
        <f t="shared" ref="AR322:AR385" si="117">Q322/100</f>
        <v>0</v>
      </c>
      <c r="AS322" s="17">
        <f t="shared" ref="AS322:AS385" si="118">AG322/100</f>
        <v>0.22800000000000001</v>
      </c>
      <c r="AU322" s="17">
        <f t="shared" ref="AU322:AU385" si="119">AR322/(AQ322+AP322)</f>
        <v>0</v>
      </c>
      <c r="AV322" s="17">
        <f t="shared" ref="AV322:AV385" si="120">AO322/(AP322+AQ322)</f>
        <v>0.5372790161414297</v>
      </c>
      <c r="AW322" s="17">
        <f t="shared" ref="AW322:AW385" si="121">0.5+AU322/16</f>
        <v>0.5</v>
      </c>
      <c r="AX322" s="17">
        <f t="shared" ref="AX322:AX385" si="122">0.5+AU322/4</f>
        <v>0.5</v>
      </c>
      <c r="AY322" s="17">
        <f t="shared" ref="AY322:AY385" si="123">IF(AV322&lt;=AW322,AV322,IF(AV322&lt;=AX322,AW322,AW322-(AV322-AX322)*(8+AU322)/(12*(2+AU322))))</f>
        <v>0.48757366128619012</v>
      </c>
      <c r="AZ322" s="17">
        <f t="shared" ref="AZ322:AZ385" si="124">IF(AY322&lt;1,AY322,1)</f>
        <v>0.48757366128619012</v>
      </c>
      <c r="BA322" s="17">
        <f t="shared" ref="BA322:BA385" si="125">ABS(AZ322-AS322)</f>
        <v>0.25957366128619008</v>
      </c>
      <c r="BC322" s="17">
        <f t="shared" si="113"/>
        <v>0</v>
      </c>
      <c r="BD322" s="17">
        <f t="shared" ref="BD322:BD385" si="126">(O322+$BM$11*M322+$BM$12*L322+$BM$13*X322+$BM$14*AD322+$BM$15*I322+$BM$16*N322+$BM$17*AB322+$BM$18*V322+$BM$19*T322+$BM$20*AA322+$BM$21*Z322+$BM$22*AF322+$BM$23*W322)/($BM$3*$H322+$BM$4*$G322+$BM$5*$P322+$BM$6*$K322+$BM$7*$S322+$BM$8*$U322+$BM$9*$Y322)</f>
        <v>0.27795450930491489</v>
      </c>
      <c r="BE322" s="17">
        <f t="shared" ref="BE322:BE385" si="127">$BM$25+BC322*$BM$26</f>
        <v>0.58982479610523098</v>
      </c>
      <c r="BF322" s="17">
        <f t="shared" ref="BF322:BF385" si="128">$BM$27+BC322*$BM$28</f>
        <v>9.5973820789570216E-2</v>
      </c>
      <c r="BG322" s="17">
        <f t="shared" ref="BG322:BG385" si="129">IF(BD322&lt;=BE322,BD322,IF(BD322&lt;=BF322,BE322,BE322-(BD322-BF322)*(8+BC322)/(12*(2+BC322))))</f>
        <v>0.27795450930491489</v>
      </c>
      <c r="BH322" s="17">
        <f t="shared" ref="BH322:BH385" si="130">IF(BG322&lt;1,IF(BG322&gt;0,BG322,0),1)</f>
        <v>0.27795450930491489</v>
      </c>
      <c r="BI322" s="17">
        <f t="shared" si="109"/>
        <v>2.4954529998948271E-3</v>
      </c>
      <c r="BJ322" s="17">
        <f t="shared" si="110"/>
        <v>3.1995534166781643E-2</v>
      </c>
    </row>
    <row r="323" spans="1:62" x14ac:dyDescent="0.25">
      <c r="A323" s="84">
        <v>264</v>
      </c>
      <c r="B323" s="84">
        <v>155</v>
      </c>
      <c r="C323" s="17">
        <f>'EWG-CCP-127 (1)'!B79</f>
        <v>24</v>
      </c>
      <c r="D323" s="86">
        <v>1</v>
      </c>
      <c r="E323" s="98">
        <f t="shared" si="111"/>
        <v>16.666666666666664</v>
      </c>
      <c r="F323" s="98">
        <f t="shared" si="112"/>
        <v>0.66666666666666663</v>
      </c>
      <c r="G323" s="17">
        <v>0</v>
      </c>
      <c r="H323" s="17">
        <f>'EWG-CCP-127 (1)'!M79</f>
        <v>27.777777777777779</v>
      </c>
      <c r="I323" s="17">
        <v>0</v>
      </c>
      <c r="J323" s="17">
        <v>0</v>
      </c>
      <c r="K323" s="17">
        <v>0</v>
      </c>
      <c r="L323" s="17">
        <v>0</v>
      </c>
      <c r="M323" s="17">
        <v>0</v>
      </c>
      <c r="N323" s="17">
        <v>0</v>
      </c>
      <c r="O323" s="17">
        <f>'EWG-CCP-127 (1)'!L79</f>
        <v>16.666666666666664</v>
      </c>
      <c r="P323" s="17">
        <v>0</v>
      </c>
      <c r="Q323" s="17">
        <f>'EWG-CCP-127 (1)'!K79</f>
        <v>55.555555555555557</v>
      </c>
      <c r="R323" s="17">
        <v>0</v>
      </c>
      <c r="S323" s="17">
        <v>0</v>
      </c>
      <c r="T323" s="17">
        <v>0</v>
      </c>
      <c r="U323" s="17">
        <v>0</v>
      </c>
      <c r="V323" s="17">
        <v>0</v>
      </c>
      <c r="W323" s="41">
        <v>0</v>
      </c>
      <c r="X323" s="41">
        <v>0</v>
      </c>
      <c r="Y323" s="17">
        <v>0</v>
      </c>
      <c r="Z323" s="17">
        <v>0</v>
      </c>
      <c r="AA323" s="17">
        <v>0</v>
      </c>
      <c r="AB323" s="17">
        <v>0</v>
      </c>
      <c r="AC323" s="17">
        <v>0</v>
      </c>
      <c r="AD323" s="17">
        <v>0</v>
      </c>
      <c r="AE323" s="17">
        <v>0</v>
      </c>
      <c r="AF323" s="41">
        <v>0</v>
      </c>
      <c r="AG323" s="88">
        <f>'EWG-CCP-127 (1)'!E79</f>
        <v>55.000000000000007</v>
      </c>
      <c r="AH323" s="41" t="s">
        <v>3</v>
      </c>
      <c r="AI323" s="87" t="s">
        <v>506</v>
      </c>
      <c r="AN323" s="17">
        <f t="shared" si="114"/>
        <v>100</v>
      </c>
      <c r="AO323" s="17">
        <f t="shared" si="115"/>
        <v>0.16666666666666663</v>
      </c>
      <c r="AP323" s="17">
        <f t="shared" si="116"/>
        <v>0</v>
      </c>
      <c r="AQ323" s="17">
        <f t="shared" si="116"/>
        <v>0.27777777777777779</v>
      </c>
      <c r="AR323" s="17">
        <f t="shared" si="117"/>
        <v>0.55555555555555558</v>
      </c>
      <c r="AS323" s="17">
        <f t="shared" si="118"/>
        <v>0.55000000000000004</v>
      </c>
      <c r="AU323" s="17">
        <f t="shared" si="119"/>
        <v>2</v>
      </c>
      <c r="AV323" s="17">
        <f t="shared" si="120"/>
        <v>0.59999999999999987</v>
      </c>
      <c r="AW323" s="17">
        <f t="shared" si="121"/>
        <v>0.625</v>
      </c>
      <c r="AX323" s="17">
        <f t="shared" si="122"/>
        <v>1</v>
      </c>
      <c r="AY323" s="17">
        <f t="shared" si="123"/>
        <v>0.59999999999999987</v>
      </c>
      <c r="AZ323" s="17">
        <f t="shared" si="124"/>
        <v>0.59999999999999987</v>
      </c>
      <c r="BA323" s="17">
        <f t="shared" si="125"/>
        <v>4.9999999999999822E-2</v>
      </c>
      <c r="BC323" s="17">
        <f t="shared" si="113"/>
        <v>2</v>
      </c>
      <c r="BD323" s="17">
        <f t="shared" si="126"/>
        <v>0.59999999999999987</v>
      </c>
      <c r="BE323" s="17">
        <f t="shared" si="127"/>
        <v>0.62764377689183548</v>
      </c>
      <c r="BF323" s="17">
        <f t="shared" si="128"/>
        <v>1.1005923388511467</v>
      </c>
      <c r="BG323" s="17">
        <f t="shared" si="129"/>
        <v>0.59999999999999987</v>
      </c>
      <c r="BH323" s="17">
        <f t="shared" si="130"/>
        <v>0.59999999999999987</v>
      </c>
      <c r="BI323" s="17">
        <f t="shared" ref="BI323:BI386" si="131">(BH323-AS323)^2</f>
        <v>2.4999999999999823E-3</v>
      </c>
      <c r="BJ323" s="17">
        <f t="shared" ref="BJ323:BJ386" si="132">(AS323-AVERAGE($AS$2:$AS$647))^2</f>
        <v>2.0485350901330475E-2</v>
      </c>
    </row>
    <row r="324" spans="1:62" x14ac:dyDescent="0.25">
      <c r="A324" s="84">
        <v>304</v>
      </c>
      <c r="B324" s="84">
        <v>191</v>
      </c>
      <c r="D324" s="86">
        <v>1</v>
      </c>
      <c r="E324" s="98">
        <f t="shared" si="111"/>
        <v>14.75</v>
      </c>
      <c r="F324" s="98">
        <f t="shared" si="112"/>
        <v>0.70674486803519065</v>
      </c>
      <c r="G324" s="17">
        <v>0</v>
      </c>
      <c r="H324" s="17">
        <f>'EWG-CCP-127 (1)'!M122</f>
        <v>25</v>
      </c>
      <c r="I324" s="17">
        <v>0</v>
      </c>
      <c r="J324" s="17">
        <v>0</v>
      </c>
      <c r="K324" s="17">
        <v>0</v>
      </c>
      <c r="L324" s="17">
        <v>0</v>
      </c>
      <c r="M324" s="17">
        <v>0</v>
      </c>
      <c r="N324" s="17">
        <v>0</v>
      </c>
      <c r="O324" s="17">
        <f>'EWG-CCP-127 (1)'!L122</f>
        <v>14.75</v>
      </c>
      <c r="P324" s="17">
        <v>0</v>
      </c>
      <c r="Q324" s="17">
        <f>'EWG-CCP-127 (1)'!K122</f>
        <v>60.25</v>
      </c>
      <c r="R324" s="17">
        <v>0</v>
      </c>
      <c r="S324" s="17">
        <v>0</v>
      </c>
      <c r="T324" s="17">
        <v>0</v>
      </c>
      <c r="U324" s="17">
        <v>0</v>
      </c>
      <c r="V324" s="17">
        <v>0</v>
      </c>
      <c r="W324" s="41">
        <v>0</v>
      </c>
      <c r="X324" s="41">
        <v>0</v>
      </c>
      <c r="Y324" s="17">
        <v>0</v>
      </c>
      <c r="Z324" s="17">
        <v>0</v>
      </c>
      <c r="AA324" s="17">
        <v>0</v>
      </c>
      <c r="AB324" s="17">
        <v>0</v>
      </c>
      <c r="AC324" s="17">
        <v>0</v>
      </c>
      <c r="AD324" s="17">
        <v>0</v>
      </c>
      <c r="AE324" s="17">
        <v>0</v>
      </c>
      <c r="AF324" s="41">
        <v>0</v>
      </c>
      <c r="AG324" s="88">
        <f>'EWG-CCP-127 (1)'!E122</f>
        <v>54</v>
      </c>
      <c r="AH324" s="91" t="s">
        <v>3</v>
      </c>
      <c r="AI324" s="87" t="s">
        <v>504</v>
      </c>
      <c r="AN324" s="17">
        <f t="shared" si="114"/>
        <v>100</v>
      </c>
      <c r="AO324" s="17">
        <f t="shared" si="115"/>
        <v>0.14749999999999999</v>
      </c>
      <c r="AP324" s="17">
        <f t="shared" si="116"/>
        <v>0</v>
      </c>
      <c r="AQ324" s="17">
        <f t="shared" si="116"/>
        <v>0.25</v>
      </c>
      <c r="AR324" s="17">
        <f t="shared" si="117"/>
        <v>0.60250000000000004</v>
      </c>
      <c r="AS324" s="17">
        <f t="shared" si="118"/>
        <v>0.54</v>
      </c>
      <c r="AU324" s="17">
        <f t="shared" si="119"/>
        <v>2.41</v>
      </c>
      <c r="AV324" s="17">
        <f t="shared" si="120"/>
        <v>0.59</v>
      </c>
      <c r="AW324" s="17">
        <f t="shared" si="121"/>
        <v>0.65062500000000001</v>
      </c>
      <c r="AX324" s="17">
        <f t="shared" si="122"/>
        <v>1.1025</v>
      </c>
      <c r="AY324" s="17">
        <f t="shared" si="123"/>
        <v>0.59</v>
      </c>
      <c r="AZ324" s="17">
        <f t="shared" si="124"/>
        <v>0.59</v>
      </c>
      <c r="BA324" s="17">
        <f t="shared" si="125"/>
        <v>4.9999999999999933E-2</v>
      </c>
      <c r="BC324" s="17">
        <f t="shared" si="113"/>
        <v>2.41</v>
      </c>
      <c r="BD324" s="17">
        <f t="shared" si="126"/>
        <v>0.59</v>
      </c>
      <c r="BE324" s="17">
        <f t="shared" si="127"/>
        <v>0.63539666795308947</v>
      </c>
      <c r="BF324" s="17">
        <f t="shared" si="128"/>
        <v>1.3065391350537701</v>
      </c>
      <c r="BG324" s="17">
        <f t="shared" si="129"/>
        <v>0.59</v>
      </c>
      <c r="BH324" s="17">
        <f t="shared" si="130"/>
        <v>0.59</v>
      </c>
      <c r="BI324" s="17">
        <f t="shared" si="131"/>
        <v>2.4999999999999935E-3</v>
      </c>
      <c r="BJ324" s="17">
        <f t="shared" si="132"/>
        <v>1.7722810008953181E-2</v>
      </c>
    </row>
    <row r="325" spans="1:62" x14ac:dyDescent="0.25">
      <c r="A325" s="84">
        <v>22</v>
      </c>
      <c r="B325" s="84">
        <v>13</v>
      </c>
      <c r="C325" s="41" t="s">
        <v>17</v>
      </c>
      <c r="D325" s="86">
        <v>1</v>
      </c>
      <c r="E325" s="98">
        <f t="shared" si="111"/>
        <v>14.3</v>
      </c>
      <c r="F325" s="98">
        <f t="shared" si="112"/>
        <v>0.66627771295215865</v>
      </c>
      <c r="G325" s="41">
        <v>0</v>
      </c>
      <c r="H325" s="41">
        <v>28.6</v>
      </c>
      <c r="I325" s="41">
        <v>0</v>
      </c>
      <c r="J325" s="17">
        <v>0</v>
      </c>
      <c r="K325" s="41">
        <v>0</v>
      </c>
      <c r="L325" s="41">
        <v>0</v>
      </c>
      <c r="M325" s="41">
        <v>0</v>
      </c>
      <c r="N325" s="41">
        <v>0</v>
      </c>
      <c r="O325" s="41">
        <v>14.3</v>
      </c>
      <c r="P325" s="41">
        <v>0</v>
      </c>
      <c r="Q325" s="41">
        <v>57.1</v>
      </c>
      <c r="R325" s="17">
        <v>0</v>
      </c>
      <c r="S325" s="17">
        <v>0</v>
      </c>
      <c r="T325" s="17">
        <v>0</v>
      </c>
      <c r="U325" s="41">
        <v>0</v>
      </c>
      <c r="V325" s="41">
        <v>0</v>
      </c>
      <c r="W325" s="41">
        <v>0</v>
      </c>
      <c r="X325" s="41">
        <v>0</v>
      </c>
      <c r="Y325" s="41">
        <v>0</v>
      </c>
      <c r="Z325" s="41">
        <v>0</v>
      </c>
      <c r="AA325" s="17">
        <v>0</v>
      </c>
      <c r="AB325" s="41">
        <v>0</v>
      </c>
      <c r="AC325" s="17">
        <v>0</v>
      </c>
      <c r="AD325" s="17">
        <v>0</v>
      </c>
      <c r="AE325" s="41">
        <v>0</v>
      </c>
      <c r="AF325" s="41">
        <v>0</v>
      </c>
      <c r="AG325" s="90">
        <v>45</v>
      </c>
      <c r="AH325" s="91" t="s">
        <v>3</v>
      </c>
      <c r="AI325" s="87" t="s">
        <v>504</v>
      </c>
      <c r="AN325" s="17">
        <f t="shared" si="114"/>
        <v>100</v>
      </c>
      <c r="AO325" s="17">
        <f t="shared" si="115"/>
        <v>0.14300000000000002</v>
      </c>
      <c r="AP325" s="17">
        <f t="shared" si="116"/>
        <v>0</v>
      </c>
      <c r="AQ325" s="17">
        <f t="shared" si="116"/>
        <v>0.28600000000000003</v>
      </c>
      <c r="AR325" s="17">
        <f t="shared" si="117"/>
        <v>0.57100000000000006</v>
      </c>
      <c r="AS325" s="17">
        <f t="shared" si="118"/>
        <v>0.45</v>
      </c>
      <c r="AU325" s="17">
        <f t="shared" si="119"/>
        <v>1.9965034965034965</v>
      </c>
      <c r="AV325" s="17">
        <f t="shared" si="120"/>
        <v>0.5</v>
      </c>
      <c r="AW325" s="17">
        <f t="shared" si="121"/>
        <v>0.62478146853146854</v>
      </c>
      <c r="AX325" s="17">
        <f t="shared" si="122"/>
        <v>0.99912587412587417</v>
      </c>
      <c r="AY325" s="17">
        <f t="shared" si="123"/>
        <v>0.5</v>
      </c>
      <c r="AZ325" s="17">
        <f t="shared" si="124"/>
        <v>0.5</v>
      </c>
      <c r="BA325" s="17">
        <f t="shared" si="125"/>
        <v>4.9999999999999989E-2</v>
      </c>
      <c r="BC325" s="17">
        <f t="shared" si="113"/>
        <v>1.9965034965034965</v>
      </c>
      <c r="BD325" s="17">
        <f t="shared" si="126"/>
        <v>0.5</v>
      </c>
      <c r="BE325" s="17">
        <f t="shared" si="127"/>
        <v>0.62757765979255831</v>
      </c>
      <c r="BF325" s="17">
        <f t="shared" si="128"/>
        <v>1.0988360127706194</v>
      </c>
      <c r="BG325" s="17">
        <f t="shared" si="129"/>
        <v>0.5</v>
      </c>
      <c r="BH325" s="17">
        <f t="shared" si="130"/>
        <v>0.5</v>
      </c>
      <c r="BI325" s="17">
        <f t="shared" si="131"/>
        <v>2.4999999999999988E-3</v>
      </c>
      <c r="BJ325" s="17">
        <f t="shared" si="132"/>
        <v>1.8599419775575405E-3</v>
      </c>
    </row>
    <row r="326" spans="1:62" x14ac:dyDescent="0.25">
      <c r="A326" s="84">
        <v>244</v>
      </c>
      <c r="B326" s="84">
        <v>503</v>
      </c>
      <c r="C326" s="17">
        <f>'EWG-CCP-127 (1)'!B59</f>
        <v>4</v>
      </c>
      <c r="D326" s="86">
        <v>1</v>
      </c>
      <c r="E326" s="98">
        <f t="shared" si="111"/>
        <v>25</v>
      </c>
      <c r="F326" s="98">
        <f t="shared" si="112"/>
        <v>0.33333333333333331</v>
      </c>
      <c r="G326" s="17">
        <v>0</v>
      </c>
      <c r="H326" s="17">
        <f>'EWG-CCP-127 (1)'!M59</f>
        <v>50</v>
      </c>
      <c r="I326" s="17">
        <v>0</v>
      </c>
      <c r="J326" s="17">
        <v>0</v>
      </c>
      <c r="K326" s="17">
        <v>0</v>
      </c>
      <c r="L326" s="17">
        <v>0</v>
      </c>
      <c r="M326" s="17">
        <v>0</v>
      </c>
      <c r="N326" s="17">
        <v>0</v>
      </c>
      <c r="O326" s="17">
        <f>'EWG-CCP-127 (1)'!L59</f>
        <v>25</v>
      </c>
      <c r="P326" s="17">
        <v>0</v>
      </c>
      <c r="Q326" s="17">
        <f>'EWG-CCP-127 (1)'!K59</f>
        <v>25</v>
      </c>
      <c r="R326" s="17">
        <v>0</v>
      </c>
      <c r="S326" s="17">
        <v>0</v>
      </c>
      <c r="T326" s="17">
        <v>0</v>
      </c>
      <c r="U326" s="17">
        <v>0</v>
      </c>
      <c r="V326" s="17">
        <v>0</v>
      </c>
      <c r="W326" s="41">
        <v>0</v>
      </c>
      <c r="X326" s="41">
        <v>0</v>
      </c>
      <c r="Y326" s="17">
        <v>0</v>
      </c>
      <c r="Z326" s="17">
        <v>0</v>
      </c>
      <c r="AA326" s="17">
        <v>0</v>
      </c>
      <c r="AB326" s="17">
        <v>0</v>
      </c>
      <c r="AC326" s="17">
        <v>0</v>
      </c>
      <c r="AD326" s="17">
        <v>0</v>
      </c>
      <c r="AE326" s="17">
        <v>0</v>
      </c>
      <c r="AF326" s="41">
        <v>0</v>
      </c>
      <c r="AG326" s="88">
        <f>'EWG-CCP-127 (1)'!E59</f>
        <v>45</v>
      </c>
      <c r="AH326" s="41" t="s">
        <v>3</v>
      </c>
      <c r="AI326" s="87" t="s">
        <v>506</v>
      </c>
      <c r="AN326" s="17">
        <f t="shared" si="114"/>
        <v>100</v>
      </c>
      <c r="AO326" s="17">
        <f t="shared" si="115"/>
        <v>0.25</v>
      </c>
      <c r="AP326" s="17">
        <f t="shared" si="116"/>
        <v>0</v>
      </c>
      <c r="AQ326" s="17">
        <f t="shared" si="116"/>
        <v>0.5</v>
      </c>
      <c r="AR326" s="17">
        <f t="shared" si="117"/>
        <v>0.25</v>
      </c>
      <c r="AS326" s="17">
        <f t="shared" si="118"/>
        <v>0.45</v>
      </c>
      <c r="AU326" s="17">
        <f t="shared" si="119"/>
        <v>0.5</v>
      </c>
      <c r="AV326" s="17">
        <f t="shared" si="120"/>
        <v>0.5</v>
      </c>
      <c r="AW326" s="17">
        <f t="shared" si="121"/>
        <v>0.53125</v>
      </c>
      <c r="AX326" s="17">
        <f t="shared" si="122"/>
        <v>0.625</v>
      </c>
      <c r="AY326" s="17">
        <f t="shared" si="123"/>
        <v>0.5</v>
      </c>
      <c r="AZ326" s="17">
        <f t="shared" si="124"/>
        <v>0.5</v>
      </c>
      <c r="BA326" s="17">
        <f t="shared" si="125"/>
        <v>4.9999999999999989E-2</v>
      </c>
      <c r="BC326" s="17">
        <f t="shared" si="113"/>
        <v>0.5</v>
      </c>
      <c r="BD326" s="17">
        <f t="shared" si="126"/>
        <v>0.5</v>
      </c>
      <c r="BE326" s="17">
        <f t="shared" si="127"/>
        <v>0.5992795413018821</v>
      </c>
      <c r="BF326" s="17">
        <f t="shared" si="128"/>
        <v>0.34712845030496436</v>
      </c>
      <c r="BG326" s="17">
        <f t="shared" si="129"/>
        <v>0.5</v>
      </c>
      <c r="BH326" s="17">
        <f t="shared" si="130"/>
        <v>0.5</v>
      </c>
      <c r="BI326" s="17">
        <f t="shared" si="131"/>
        <v>2.4999999999999988E-3</v>
      </c>
      <c r="BJ326" s="17">
        <f t="shared" si="132"/>
        <v>1.8599419775575405E-3</v>
      </c>
    </row>
    <row r="327" spans="1:62" x14ac:dyDescent="0.25">
      <c r="A327" s="84">
        <v>253</v>
      </c>
      <c r="B327" s="84">
        <v>145</v>
      </c>
      <c r="C327" s="17">
        <f>'EWG-CCP-127 (1)'!B68</f>
        <v>13</v>
      </c>
      <c r="D327" s="86">
        <v>1</v>
      </c>
      <c r="E327" s="98">
        <f t="shared" si="111"/>
        <v>20</v>
      </c>
      <c r="F327" s="98">
        <f t="shared" si="112"/>
        <v>0.5</v>
      </c>
      <c r="G327" s="17">
        <v>0</v>
      </c>
      <c r="H327" s="17">
        <f>'EWG-CCP-127 (1)'!M68</f>
        <v>40</v>
      </c>
      <c r="I327" s="17">
        <v>0</v>
      </c>
      <c r="J327" s="17">
        <v>0</v>
      </c>
      <c r="K327" s="17">
        <v>0</v>
      </c>
      <c r="L327" s="17">
        <v>0</v>
      </c>
      <c r="M327" s="17">
        <v>0</v>
      </c>
      <c r="N327" s="17">
        <v>0</v>
      </c>
      <c r="O327" s="17">
        <f>'EWG-CCP-127 (1)'!L68</f>
        <v>20</v>
      </c>
      <c r="P327" s="17">
        <v>0</v>
      </c>
      <c r="Q327" s="17">
        <f>'EWG-CCP-127 (1)'!K68</f>
        <v>40</v>
      </c>
      <c r="R327" s="17">
        <v>0</v>
      </c>
      <c r="S327" s="17">
        <v>0</v>
      </c>
      <c r="T327" s="17">
        <v>0</v>
      </c>
      <c r="U327" s="17">
        <v>0</v>
      </c>
      <c r="V327" s="17">
        <v>0</v>
      </c>
      <c r="W327" s="41">
        <v>0</v>
      </c>
      <c r="X327" s="41">
        <v>0</v>
      </c>
      <c r="Y327" s="17">
        <v>0</v>
      </c>
      <c r="Z327" s="17">
        <v>0</v>
      </c>
      <c r="AA327" s="17">
        <v>0</v>
      </c>
      <c r="AB327" s="17">
        <v>0</v>
      </c>
      <c r="AC327" s="17">
        <v>0</v>
      </c>
      <c r="AD327" s="17">
        <v>0</v>
      </c>
      <c r="AE327" s="17">
        <v>0</v>
      </c>
      <c r="AF327" s="41">
        <v>0</v>
      </c>
      <c r="AG327" s="88">
        <f>'EWG-CCP-127 (1)'!E68</f>
        <v>45</v>
      </c>
      <c r="AH327" s="41" t="s">
        <v>3</v>
      </c>
      <c r="AI327" s="87" t="s">
        <v>506</v>
      </c>
      <c r="AN327" s="17">
        <f t="shared" si="114"/>
        <v>100</v>
      </c>
      <c r="AO327" s="17">
        <f t="shared" si="115"/>
        <v>0.2</v>
      </c>
      <c r="AP327" s="17">
        <f t="shared" si="116"/>
        <v>0</v>
      </c>
      <c r="AQ327" s="17">
        <f t="shared" si="116"/>
        <v>0.4</v>
      </c>
      <c r="AR327" s="17">
        <f t="shared" si="117"/>
        <v>0.4</v>
      </c>
      <c r="AS327" s="17">
        <f t="shared" si="118"/>
        <v>0.45</v>
      </c>
      <c r="AU327" s="17">
        <f t="shared" si="119"/>
        <v>1</v>
      </c>
      <c r="AV327" s="17">
        <f t="shared" si="120"/>
        <v>0.5</v>
      </c>
      <c r="AW327" s="17">
        <f t="shared" si="121"/>
        <v>0.5625</v>
      </c>
      <c r="AX327" s="17">
        <f t="shared" si="122"/>
        <v>0.75</v>
      </c>
      <c r="AY327" s="17">
        <f t="shared" si="123"/>
        <v>0.5</v>
      </c>
      <c r="AZ327" s="17">
        <f t="shared" si="124"/>
        <v>0.5</v>
      </c>
      <c r="BA327" s="17">
        <f t="shared" si="125"/>
        <v>4.9999999999999989E-2</v>
      </c>
      <c r="BC327" s="17">
        <f t="shared" si="113"/>
        <v>1</v>
      </c>
      <c r="BD327" s="17">
        <f t="shared" si="126"/>
        <v>0.5</v>
      </c>
      <c r="BE327" s="17">
        <f t="shared" si="127"/>
        <v>0.60873428649853323</v>
      </c>
      <c r="BF327" s="17">
        <f t="shared" si="128"/>
        <v>0.59828307982035844</v>
      </c>
      <c r="BG327" s="17">
        <f t="shared" si="129"/>
        <v>0.5</v>
      </c>
      <c r="BH327" s="17">
        <f t="shared" si="130"/>
        <v>0.5</v>
      </c>
      <c r="BI327" s="17">
        <f t="shared" si="131"/>
        <v>2.4999999999999988E-3</v>
      </c>
      <c r="BJ327" s="17">
        <f t="shared" si="132"/>
        <v>1.8599419775575405E-3</v>
      </c>
    </row>
    <row r="328" spans="1:62" x14ac:dyDescent="0.25">
      <c r="A328" s="84">
        <v>263</v>
      </c>
      <c r="B328" s="84">
        <v>154</v>
      </c>
      <c r="C328" s="17">
        <f>'EWG-CCP-127 (1)'!B78</f>
        <v>23</v>
      </c>
      <c r="D328" s="86">
        <v>1</v>
      </c>
      <c r="E328" s="98">
        <f t="shared" si="111"/>
        <v>14.285714285714285</v>
      </c>
      <c r="F328" s="98">
        <f t="shared" si="112"/>
        <v>0.66666666666666663</v>
      </c>
      <c r="G328" s="17">
        <v>0</v>
      </c>
      <c r="H328" s="17">
        <f>'EWG-CCP-127 (1)'!M78</f>
        <v>28.571428571428569</v>
      </c>
      <c r="I328" s="17">
        <v>0</v>
      </c>
      <c r="J328" s="17">
        <v>0</v>
      </c>
      <c r="K328" s="17">
        <v>0</v>
      </c>
      <c r="L328" s="17">
        <v>0</v>
      </c>
      <c r="M328" s="17">
        <v>0</v>
      </c>
      <c r="N328" s="17">
        <v>0</v>
      </c>
      <c r="O328" s="17">
        <f>'EWG-CCP-127 (1)'!L78</f>
        <v>14.285714285714285</v>
      </c>
      <c r="P328" s="17">
        <v>0</v>
      </c>
      <c r="Q328" s="17">
        <f>'EWG-CCP-127 (1)'!K78</f>
        <v>57.142857142857139</v>
      </c>
      <c r="R328" s="17">
        <v>0</v>
      </c>
      <c r="S328" s="17">
        <v>0</v>
      </c>
      <c r="T328" s="17">
        <v>0</v>
      </c>
      <c r="U328" s="17">
        <v>0</v>
      </c>
      <c r="V328" s="17">
        <v>0</v>
      </c>
      <c r="W328" s="41">
        <v>0</v>
      </c>
      <c r="X328" s="41">
        <v>0</v>
      </c>
      <c r="Y328" s="17">
        <v>0</v>
      </c>
      <c r="Z328" s="17">
        <v>0</v>
      </c>
      <c r="AA328" s="17">
        <v>0</v>
      </c>
      <c r="AB328" s="17">
        <v>0</v>
      </c>
      <c r="AC328" s="17">
        <v>0</v>
      </c>
      <c r="AD328" s="17">
        <v>0</v>
      </c>
      <c r="AE328" s="17">
        <v>0</v>
      </c>
      <c r="AF328" s="41">
        <v>0</v>
      </c>
      <c r="AG328" s="88">
        <f>'EWG-CCP-127 (1)'!E78</f>
        <v>45</v>
      </c>
      <c r="AH328" s="41" t="s">
        <v>3</v>
      </c>
      <c r="AI328" s="87" t="s">
        <v>506</v>
      </c>
      <c r="AN328" s="17">
        <f t="shared" si="114"/>
        <v>100</v>
      </c>
      <c r="AO328" s="17">
        <f t="shared" si="115"/>
        <v>0.14285714285714285</v>
      </c>
      <c r="AP328" s="17">
        <f t="shared" si="116"/>
        <v>0</v>
      </c>
      <c r="AQ328" s="17">
        <f t="shared" si="116"/>
        <v>0.2857142857142857</v>
      </c>
      <c r="AR328" s="17">
        <f t="shared" si="117"/>
        <v>0.5714285714285714</v>
      </c>
      <c r="AS328" s="17">
        <f t="shared" si="118"/>
        <v>0.45</v>
      </c>
      <c r="AU328" s="17">
        <f t="shared" si="119"/>
        <v>2</v>
      </c>
      <c r="AV328" s="17">
        <f t="shared" si="120"/>
        <v>0.5</v>
      </c>
      <c r="AW328" s="17">
        <f t="shared" si="121"/>
        <v>0.625</v>
      </c>
      <c r="AX328" s="17">
        <f t="shared" si="122"/>
        <v>1</v>
      </c>
      <c r="AY328" s="17">
        <f t="shared" si="123"/>
        <v>0.5</v>
      </c>
      <c r="AZ328" s="17">
        <f t="shared" si="124"/>
        <v>0.5</v>
      </c>
      <c r="BA328" s="17">
        <f t="shared" si="125"/>
        <v>4.9999999999999989E-2</v>
      </c>
      <c r="BC328" s="17">
        <f t="shared" si="113"/>
        <v>2</v>
      </c>
      <c r="BD328" s="17">
        <f t="shared" si="126"/>
        <v>0.5</v>
      </c>
      <c r="BE328" s="17">
        <f t="shared" si="127"/>
        <v>0.62764377689183548</v>
      </c>
      <c r="BF328" s="17">
        <f t="shared" si="128"/>
        <v>1.1005923388511467</v>
      </c>
      <c r="BG328" s="17">
        <f t="shared" si="129"/>
        <v>0.5</v>
      </c>
      <c r="BH328" s="17">
        <f t="shared" si="130"/>
        <v>0.5</v>
      </c>
      <c r="BI328" s="17">
        <f t="shared" si="131"/>
        <v>2.4999999999999988E-3</v>
      </c>
      <c r="BJ328" s="17">
        <f t="shared" si="132"/>
        <v>1.8599419775575405E-3</v>
      </c>
    </row>
    <row r="329" spans="1:62" x14ac:dyDescent="0.25">
      <c r="A329" s="84">
        <v>277</v>
      </c>
      <c r="B329" s="84">
        <v>167</v>
      </c>
      <c r="D329" s="86">
        <v>1</v>
      </c>
      <c r="E329" s="98">
        <f t="shared" si="111"/>
        <v>9.0909090909090917</v>
      </c>
      <c r="F329" s="98">
        <f t="shared" si="112"/>
        <v>0.5</v>
      </c>
      <c r="G329" s="17">
        <v>0</v>
      </c>
      <c r="H329" s="17">
        <f>'EWG-CCP-127 (1)'!M95</f>
        <v>45.454545454545453</v>
      </c>
      <c r="I329" s="17">
        <v>0</v>
      </c>
      <c r="J329" s="17">
        <v>0</v>
      </c>
      <c r="K329" s="17">
        <v>0</v>
      </c>
      <c r="L329" s="17">
        <v>0</v>
      </c>
      <c r="M329" s="17">
        <v>0</v>
      </c>
      <c r="N329" s="17">
        <v>0</v>
      </c>
      <c r="O329" s="17">
        <f>'EWG-CCP-127 (1)'!L95</f>
        <v>9.0909090909090917</v>
      </c>
      <c r="P329" s="17">
        <v>0</v>
      </c>
      <c r="Q329" s="17">
        <f>'EWG-CCP-127 (1)'!K95</f>
        <v>45.454545454545453</v>
      </c>
      <c r="R329" s="17">
        <v>0</v>
      </c>
      <c r="S329" s="17">
        <v>0</v>
      </c>
      <c r="T329" s="17">
        <v>0</v>
      </c>
      <c r="U329" s="17">
        <v>0</v>
      </c>
      <c r="V329" s="17">
        <v>0</v>
      </c>
      <c r="W329" s="41">
        <v>0</v>
      </c>
      <c r="X329" s="41">
        <v>0</v>
      </c>
      <c r="Y329" s="17">
        <v>0</v>
      </c>
      <c r="Z329" s="17">
        <v>0</v>
      </c>
      <c r="AA329" s="17">
        <v>0</v>
      </c>
      <c r="AB329" s="17">
        <v>0</v>
      </c>
      <c r="AC329" s="17">
        <v>0</v>
      </c>
      <c r="AD329" s="17">
        <v>0</v>
      </c>
      <c r="AE329" s="17">
        <v>0</v>
      </c>
      <c r="AF329" s="41">
        <v>0</v>
      </c>
      <c r="AG329" s="88">
        <f>'EWG-CCP-127 (1)'!E95</f>
        <v>25</v>
      </c>
      <c r="AH329" s="91" t="s">
        <v>3</v>
      </c>
      <c r="AI329" s="87" t="s">
        <v>504</v>
      </c>
      <c r="AJ329" s="87" t="s">
        <v>522</v>
      </c>
      <c r="AK329" s="87" t="s">
        <v>505</v>
      </c>
      <c r="AL329" s="87" t="s">
        <v>510</v>
      </c>
      <c r="AN329" s="17">
        <f t="shared" si="114"/>
        <v>100</v>
      </c>
      <c r="AO329" s="17">
        <f t="shared" si="115"/>
        <v>9.0909090909090912E-2</v>
      </c>
      <c r="AP329" s="17">
        <f t="shared" si="116"/>
        <v>0</v>
      </c>
      <c r="AQ329" s="17">
        <f t="shared" si="116"/>
        <v>0.45454545454545453</v>
      </c>
      <c r="AR329" s="17">
        <f t="shared" si="117"/>
        <v>0.45454545454545453</v>
      </c>
      <c r="AS329" s="17">
        <f t="shared" si="118"/>
        <v>0.25</v>
      </c>
      <c r="AU329" s="17">
        <f t="shared" si="119"/>
        <v>1</v>
      </c>
      <c r="AV329" s="17">
        <f t="shared" si="120"/>
        <v>0.2</v>
      </c>
      <c r="AW329" s="17">
        <f t="shared" si="121"/>
        <v>0.5625</v>
      </c>
      <c r="AX329" s="17">
        <f t="shared" si="122"/>
        <v>0.75</v>
      </c>
      <c r="AY329" s="17">
        <f t="shared" si="123"/>
        <v>0.2</v>
      </c>
      <c r="AZ329" s="17">
        <f t="shared" si="124"/>
        <v>0.2</v>
      </c>
      <c r="BA329" s="17">
        <f t="shared" si="125"/>
        <v>4.9999999999999989E-2</v>
      </c>
      <c r="BC329" s="17">
        <f t="shared" si="113"/>
        <v>1</v>
      </c>
      <c r="BD329" s="17">
        <f t="shared" si="126"/>
        <v>0.2</v>
      </c>
      <c r="BE329" s="17">
        <f t="shared" si="127"/>
        <v>0.60873428649853323</v>
      </c>
      <c r="BF329" s="17">
        <f t="shared" si="128"/>
        <v>0.59828307982035844</v>
      </c>
      <c r="BG329" s="17">
        <f t="shared" si="129"/>
        <v>0.2</v>
      </c>
      <c r="BH329" s="17">
        <f t="shared" si="130"/>
        <v>0.2</v>
      </c>
      <c r="BI329" s="17">
        <f t="shared" si="131"/>
        <v>2.4999999999999988E-3</v>
      </c>
      <c r="BJ329" s="17">
        <f t="shared" si="132"/>
        <v>2.4609124130011692E-2</v>
      </c>
    </row>
    <row r="330" spans="1:62" x14ac:dyDescent="0.25">
      <c r="A330" s="84">
        <v>509</v>
      </c>
      <c r="B330" s="84">
        <v>563</v>
      </c>
      <c r="C330" s="17" t="str">
        <f>'EWG-CCP-127 (1)'!B292</f>
        <v>K-R0.2</v>
      </c>
      <c r="D330" s="86">
        <v>1</v>
      </c>
      <c r="E330" s="98">
        <f t="shared" si="111"/>
        <v>16.666666666666668</v>
      </c>
      <c r="F330" s="98">
        <f t="shared" si="112"/>
        <v>0</v>
      </c>
      <c r="G330" s="17">
        <v>0</v>
      </c>
      <c r="H330" s="17">
        <f>'EWG-CCP-127 (1)'!J292</f>
        <v>83.333333333333343</v>
      </c>
      <c r="I330" s="17">
        <v>0</v>
      </c>
      <c r="J330" s="17">
        <v>0</v>
      </c>
      <c r="K330" s="17">
        <v>0</v>
      </c>
      <c r="L330" s="17">
        <f>'EWG-CCP-127 (1)'!M292</f>
        <v>16.666666666666668</v>
      </c>
      <c r="M330" s="17">
        <v>0</v>
      </c>
      <c r="N330" s="17">
        <v>0</v>
      </c>
      <c r="O330" s="17">
        <f>'EWG-CCP-127 (1)'!L292</f>
        <v>0</v>
      </c>
      <c r="P330" s="17">
        <v>0</v>
      </c>
      <c r="Q330" s="17">
        <v>0</v>
      </c>
      <c r="R330" s="17">
        <v>0</v>
      </c>
      <c r="S330" s="17">
        <v>0</v>
      </c>
      <c r="T330" s="17">
        <v>0</v>
      </c>
      <c r="U330" s="17">
        <v>0</v>
      </c>
      <c r="V330" s="17">
        <v>0</v>
      </c>
      <c r="W330" s="17">
        <v>0</v>
      </c>
      <c r="X330" s="17">
        <f>'EWG-CCP-127 (1)'!O292</f>
        <v>0</v>
      </c>
      <c r="Y330" s="17">
        <v>0</v>
      </c>
      <c r="Z330" s="17">
        <v>0</v>
      </c>
      <c r="AA330" s="17">
        <v>0</v>
      </c>
      <c r="AB330" s="17">
        <v>0</v>
      </c>
      <c r="AC330" s="17">
        <v>0</v>
      </c>
      <c r="AD330" s="17">
        <f>'EWG-CCP-127 (1)'!N292</f>
        <v>0</v>
      </c>
      <c r="AE330" s="17">
        <v>0</v>
      </c>
      <c r="AF330" s="17">
        <v>0</v>
      </c>
      <c r="AG330" s="88">
        <f>'EWG-CCP-127 (1)'!I292</f>
        <v>25</v>
      </c>
      <c r="AH330" s="92" t="s">
        <v>3</v>
      </c>
      <c r="AI330" s="87" t="s">
        <v>531</v>
      </c>
      <c r="AN330" s="17">
        <f t="shared" si="114"/>
        <v>100.00000000000001</v>
      </c>
      <c r="AO330" s="17">
        <f t="shared" si="115"/>
        <v>0.16666666666666669</v>
      </c>
      <c r="AP330" s="17">
        <f t="shared" si="116"/>
        <v>0</v>
      </c>
      <c r="AQ330" s="17">
        <f t="shared" si="116"/>
        <v>0.83333333333333348</v>
      </c>
      <c r="AR330" s="17">
        <f t="shared" si="117"/>
        <v>0</v>
      </c>
      <c r="AS330" s="17">
        <f t="shared" si="118"/>
        <v>0.25</v>
      </c>
      <c r="AU330" s="17">
        <f t="shared" si="119"/>
        <v>0</v>
      </c>
      <c r="AV330" s="17">
        <f t="shared" si="120"/>
        <v>0.19999999999999998</v>
      </c>
      <c r="AW330" s="17">
        <f t="shared" si="121"/>
        <v>0.5</v>
      </c>
      <c r="AX330" s="17">
        <f t="shared" si="122"/>
        <v>0.5</v>
      </c>
      <c r="AY330" s="17">
        <f t="shared" si="123"/>
        <v>0.19999999999999998</v>
      </c>
      <c r="AZ330" s="17">
        <f t="shared" si="124"/>
        <v>0.19999999999999998</v>
      </c>
      <c r="BA330" s="17">
        <f t="shared" si="125"/>
        <v>5.0000000000000017E-2</v>
      </c>
      <c r="BC330" s="17">
        <f t="shared" si="113"/>
        <v>0</v>
      </c>
      <c r="BD330" s="17">
        <f t="shared" si="126"/>
        <v>0.19999999999999998</v>
      </c>
      <c r="BE330" s="17">
        <f t="shared" si="127"/>
        <v>0.58982479610523098</v>
      </c>
      <c r="BF330" s="17">
        <f t="shared" si="128"/>
        <v>9.5973820789570216E-2</v>
      </c>
      <c r="BG330" s="17">
        <f t="shared" si="129"/>
        <v>0.19999999999999998</v>
      </c>
      <c r="BH330" s="17">
        <f t="shared" si="130"/>
        <v>0.19999999999999998</v>
      </c>
      <c r="BI330" s="17">
        <f t="shared" si="131"/>
        <v>2.5000000000000018E-3</v>
      </c>
      <c r="BJ330" s="17">
        <f t="shared" si="132"/>
        <v>2.4609124130011692E-2</v>
      </c>
    </row>
    <row r="331" spans="1:62" x14ac:dyDescent="0.25">
      <c r="A331" s="84">
        <v>663</v>
      </c>
      <c r="B331" s="84">
        <v>360</v>
      </c>
      <c r="C331" s="17" t="s">
        <v>490</v>
      </c>
      <c r="D331" s="86">
        <v>1</v>
      </c>
      <c r="E331" s="98">
        <f t="shared" si="111"/>
        <v>28.725919914418522</v>
      </c>
      <c r="F331" s="98">
        <f t="shared" si="112"/>
        <v>0.83348596357870242</v>
      </c>
      <c r="G331" s="106">
        <f>'EWG-CCP-127 (1)'!C36</f>
        <v>4.0929581435630613</v>
      </c>
      <c r="H331" s="106">
        <f>'EWG-CCP-127 (1)'!D36</f>
        <v>9.8272354530327313</v>
      </c>
      <c r="I331" s="106">
        <f>'EWG-CCP-127 (1)'!E36</f>
        <v>2.4766117670053185</v>
      </c>
      <c r="J331" s="17">
        <v>0</v>
      </c>
      <c r="K331" s="106">
        <f>'EWG-CCP-127 (1)'!G36</f>
        <v>2.3563499708403235</v>
      </c>
      <c r="L331" s="106">
        <f>'EWG-CCP-127 (1)'!H36</f>
        <v>2.7091162869483503</v>
      </c>
      <c r="M331" s="106">
        <f>'EWG-CCP-127 (1)'!R36</f>
        <v>0</v>
      </c>
      <c r="N331" s="106">
        <f>'EWG-CCP-127 (1)'!J36</f>
        <v>2.5122348223253121</v>
      </c>
      <c r="O331" s="106">
        <f>'EWG-CCP-127 (1)'!K36</f>
        <v>21.02795703813954</v>
      </c>
      <c r="P331" s="17">
        <v>0</v>
      </c>
      <c r="Q331" s="106">
        <f>'EWG-CCP-127 (1)'!N36</f>
        <v>49.190224361398876</v>
      </c>
      <c r="R331" s="17">
        <v>0</v>
      </c>
      <c r="S331" s="106">
        <f>'EWG-CCP-127 (1)'!O36</f>
        <v>1.1992734123174</v>
      </c>
      <c r="T331" s="106">
        <f>'EWG-CCP-127 (1)'!P36</f>
        <v>2.9424044002362146</v>
      </c>
      <c r="U331" s="106">
        <f>'EWG-CCP-127 (1)'!Q36</f>
        <v>1.6656343441928705</v>
      </c>
      <c r="V331" s="17">
        <v>0</v>
      </c>
      <c r="W331" s="17">
        <v>0</v>
      </c>
      <c r="X331" s="17">
        <v>0</v>
      </c>
      <c r="Y331" s="17">
        <v>0</v>
      </c>
      <c r="Z331" s="17">
        <v>0</v>
      </c>
      <c r="AA331" s="17">
        <v>0</v>
      </c>
      <c r="AB331" s="17">
        <v>0</v>
      </c>
      <c r="AC331" s="17">
        <v>0</v>
      </c>
      <c r="AD331" s="17">
        <v>0</v>
      </c>
      <c r="AE331" s="17">
        <v>0</v>
      </c>
      <c r="AF331" s="17">
        <v>0</v>
      </c>
      <c r="AG331" s="88">
        <v>67</v>
      </c>
      <c r="AH331" s="17" t="s">
        <v>3</v>
      </c>
      <c r="AI331" s="87" t="s">
        <v>506</v>
      </c>
      <c r="AL331" s="87" t="s">
        <v>510</v>
      </c>
      <c r="AN331" s="17">
        <f t="shared" si="114"/>
        <v>99.999999999999986</v>
      </c>
      <c r="AO331" s="17">
        <f t="shared" si="115"/>
        <v>0.2373707332508789</v>
      </c>
      <c r="AP331" s="17">
        <f t="shared" si="116"/>
        <v>4.0929581435630615E-2</v>
      </c>
      <c r="AQ331" s="17">
        <f t="shared" si="116"/>
        <v>9.8272354530327316E-2</v>
      </c>
      <c r="AR331" s="17">
        <f t="shared" si="117"/>
        <v>0.49190224361398877</v>
      </c>
      <c r="AS331" s="17">
        <f t="shared" si="118"/>
        <v>0.67</v>
      </c>
      <c r="AU331" s="17">
        <f t="shared" si="119"/>
        <v>3.5337313392989329</v>
      </c>
      <c r="AV331" s="17">
        <f t="shared" si="120"/>
        <v>1.7052258045385829</v>
      </c>
      <c r="AW331" s="17">
        <f t="shared" si="121"/>
        <v>0.72085820870618333</v>
      </c>
      <c r="AX331" s="17">
        <f t="shared" si="122"/>
        <v>1.3834328348247333</v>
      </c>
      <c r="AY331" s="17">
        <f t="shared" si="123"/>
        <v>0.6649665412822382</v>
      </c>
      <c r="AZ331" s="17">
        <f t="shared" si="124"/>
        <v>0.6649665412822382</v>
      </c>
      <c r="BA331" s="17">
        <f t="shared" si="125"/>
        <v>5.0334587177618406E-3</v>
      </c>
      <c r="BC331" s="17">
        <f t="shared" si="113"/>
        <v>1.5768133733361007</v>
      </c>
      <c r="BD331" s="17">
        <f t="shared" si="126"/>
        <v>0.88802168609244914</v>
      </c>
      <c r="BE331" s="17">
        <f t="shared" si="127"/>
        <v>0.61964153344036055</v>
      </c>
      <c r="BF331" s="17">
        <f t="shared" si="128"/>
        <v>0.88802177797986459</v>
      </c>
      <c r="BG331" s="17">
        <f t="shared" si="129"/>
        <v>0.61964153344036055</v>
      </c>
      <c r="BH331" s="17">
        <f t="shared" si="130"/>
        <v>0.61964153344036055</v>
      </c>
      <c r="BI331" s="17">
        <f t="shared" si="131"/>
        <v>2.5359751542383289E-3</v>
      </c>
      <c r="BJ331" s="17">
        <f t="shared" si="132"/>
        <v>6.923584160985799E-2</v>
      </c>
    </row>
    <row r="332" spans="1:62" x14ac:dyDescent="0.25">
      <c r="A332" s="84">
        <v>617</v>
      </c>
      <c r="B332" s="84">
        <v>627</v>
      </c>
      <c r="D332" s="86">
        <v>1</v>
      </c>
      <c r="E332" s="98">
        <f t="shared" si="111"/>
        <v>44.994499449944989</v>
      </c>
      <c r="F332" s="98">
        <f t="shared" si="112"/>
        <v>0</v>
      </c>
      <c r="G332" s="17">
        <v>0</v>
      </c>
      <c r="H332" s="17">
        <f>'EWG-CCP-127 (1)'!G339</f>
        <v>55.005500550055011</v>
      </c>
      <c r="I332" s="17">
        <v>0</v>
      </c>
      <c r="J332" s="17">
        <v>0</v>
      </c>
      <c r="K332" s="17">
        <v>0</v>
      </c>
      <c r="L332" s="17">
        <v>0</v>
      </c>
      <c r="M332" s="17">
        <f>'EWG-CCP-127 (1)'!H339</f>
        <v>44.994499449944989</v>
      </c>
      <c r="N332" s="17">
        <v>0</v>
      </c>
      <c r="O332" s="17">
        <v>0</v>
      </c>
      <c r="P332" s="17">
        <v>0</v>
      </c>
      <c r="Q332" s="17">
        <v>0</v>
      </c>
      <c r="R332" s="17">
        <v>0</v>
      </c>
      <c r="S332" s="17">
        <v>0</v>
      </c>
      <c r="T332" s="17">
        <v>0</v>
      </c>
      <c r="U332" s="17">
        <v>0</v>
      </c>
      <c r="V332" s="17">
        <v>0</v>
      </c>
      <c r="W332" s="17">
        <v>0</v>
      </c>
      <c r="X332" s="17">
        <v>0</v>
      </c>
      <c r="Y332" s="17">
        <v>0</v>
      </c>
      <c r="Z332" s="17">
        <v>0</v>
      </c>
      <c r="AA332" s="17">
        <v>0</v>
      </c>
      <c r="AB332" s="17">
        <v>0</v>
      </c>
      <c r="AC332" s="17">
        <v>0</v>
      </c>
      <c r="AD332" s="17">
        <v>0</v>
      </c>
      <c r="AE332" s="17">
        <v>0</v>
      </c>
      <c r="AF332" s="17">
        <v>0</v>
      </c>
      <c r="AG332" s="88">
        <f>'EWG-CCP-127 (1)'!L339</f>
        <v>39.977000000000004</v>
      </c>
      <c r="AH332" s="17" t="s">
        <v>3</v>
      </c>
      <c r="AI332" s="87" t="s">
        <v>506</v>
      </c>
      <c r="AN332" s="17">
        <f t="shared" si="114"/>
        <v>100</v>
      </c>
      <c r="AO332" s="17">
        <f t="shared" si="115"/>
        <v>0.44994499449944991</v>
      </c>
      <c r="AP332" s="17">
        <f t="shared" si="116"/>
        <v>0</v>
      </c>
      <c r="AQ332" s="17">
        <f t="shared" si="116"/>
        <v>0.55005500550055009</v>
      </c>
      <c r="AR332" s="17">
        <f t="shared" si="117"/>
        <v>0</v>
      </c>
      <c r="AS332" s="17">
        <f t="shared" si="118"/>
        <v>0.39977000000000001</v>
      </c>
      <c r="AU332" s="17">
        <f t="shared" si="119"/>
        <v>0</v>
      </c>
      <c r="AV332" s="17">
        <f t="shared" si="120"/>
        <v>0.81799999999999984</v>
      </c>
      <c r="AW332" s="17">
        <f t="shared" si="121"/>
        <v>0.5</v>
      </c>
      <c r="AX332" s="17">
        <f t="shared" si="122"/>
        <v>0.5</v>
      </c>
      <c r="AY332" s="17">
        <f t="shared" si="123"/>
        <v>0.39400000000000007</v>
      </c>
      <c r="AZ332" s="17">
        <f t="shared" si="124"/>
        <v>0.39400000000000007</v>
      </c>
      <c r="BA332" s="17">
        <f t="shared" si="125"/>
        <v>5.7699999999999418E-3</v>
      </c>
      <c r="BC332" s="17">
        <f t="shared" si="113"/>
        <v>0</v>
      </c>
      <c r="BD332" s="17">
        <f t="shared" si="126"/>
        <v>0.81799999999999984</v>
      </c>
      <c r="BE332" s="17">
        <f t="shared" si="127"/>
        <v>0.58982479610523098</v>
      </c>
      <c r="BF332" s="17">
        <f t="shared" si="128"/>
        <v>9.5973820789570216E-2</v>
      </c>
      <c r="BG332" s="17">
        <f t="shared" si="129"/>
        <v>0.34914940303508779</v>
      </c>
      <c r="BH332" s="17">
        <f t="shared" si="130"/>
        <v>0.34914940303508779</v>
      </c>
      <c r="BI332" s="17">
        <f t="shared" si="131"/>
        <v>2.5624448370840805E-3</v>
      </c>
      <c r="BJ332" s="17">
        <f t="shared" si="132"/>
        <v>5.0451975146399869E-5</v>
      </c>
    </row>
    <row r="333" spans="1:62" x14ac:dyDescent="0.25">
      <c r="A333" s="84">
        <v>627</v>
      </c>
      <c r="B333" s="84">
        <v>637</v>
      </c>
      <c r="D333" s="86">
        <v>1</v>
      </c>
      <c r="E333" s="98">
        <f t="shared" si="111"/>
        <v>44.994499449944989</v>
      </c>
      <c r="F333" s="98">
        <f t="shared" si="112"/>
        <v>0</v>
      </c>
      <c r="G333" s="17">
        <v>0</v>
      </c>
      <c r="H333" s="17">
        <f>'EWG-CCP-127 (1)'!G349</f>
        <v>55.005500550055011</v>
      </c>
      <c r="I333" s="17">
        <v>0</v>
      </c>
      <c r="J333" s="17">
        <v>0</v>
      </c>
      <c r="K333" s="17">
        <v>0</v>
      </c>
      <c r="L333" s="17">
        <f>'EWG-CCP-127 (1)'!H339</f>
        <v>44.994499449944989</v>
      </c>
      <c r="M333" s="17">
        <v>0</v>
      </c>
      <c r="N333" s="17">
        <v>0</v>
      </c>
      <c r="O333" s="17">
        <v>0</v>
      </c>
      <c r="P333" s="17">
        <v>0</v>
      </c>
      <c r="Q333" s="17">
        <v>0</v>
      </c>
      <c r="R333" s="17">
        <v>0</v>
      </c>
      <c r="S333" s="17">
        <v>0</v>
      </c>
      <c r="T333" s="17">
        <v>0</v>
      </c>
      <c r="U333" s="17">
        <v>0</v>
      </c>
      <c r="V333" s="17">
        <v>0</v>
      </c>
      <c r="W333" s="17">
        <v>0</v>
      </c>
      <c r="X333" s="17">
        <v>0</v>
      </c>
      <c r="Y333" s="17">
        <v>0</v>
      </c>
      <c r="Z333" s="17">
        <v>0</v>
      </c>
      <c r="AA333" s="17">
        <v>0</v>
      </c>
      <c r="AB333" s="17">
        <v>0</v>
      </c>
      <c r="AC333" s="17">
        <v>0</v>
      </c>
      <c r="AD333" s="17">
        <v>0</v>
      </c>
      <c r="AE333" s="17">
        <v>0</v>
      </c>
      <c r="AF333" s="17">
        <v>0</v>
      </c>
      <c r="AG333" s="88">
        <f>'EWG-CCP-127 (1)'!L349</f>
        <v>29.826000000000004</v>
      </c>
      <c r="AH333" s="17" t="s">
        <v>3</v>
      </c>
      <c r="AI333" s="87" t="s">
        <v>506</v>
      </c>
      <c r="AN333" s="17">
        <f t="shared" si="114"/>
        <v>100</v>
      </c>
      <c r="AO333" s="17">
        <f t="shared" si="115"/>
        <v>0.44994499449944991</v>
      </c>
      <c r="AP333" s="17">
        <f t="shared" si="116"/>
        <v>0</v>
      </c>
      <c r="AQ333" s="17">
        <f t="shared" si="116"/>
        <v>0.55005500550055009</v>
      </c>
      <c r="AR333" s="17">
        <f t="shared" si="117"/>
        <v>0</v>
      </c>
      <c r="AS333" s="17">
        <f t="shared" si="118"/>
        <v>0.29826000000000003</v>
      </c>
      <c r="AU333" s="17">
        <f t="shared" si="119"/>
        <v>0</v>
      </c>
      <c r="AV333" s="17">
        <f t="shared" si="120"/>
        <v>0.81799999999999984</v>
      </c>
      <c r="AW333" s="17">
        <f t="shared" si="121"/>
        <v>0.5</v>
      </c>
      <c r="AX333" s="17">
        <f t="shared" si="122"/>
        <v>0.5</v>
      </c>
      <c r="AY333" s="17">
        <f t="shared" si="123"/>
        <v>0.39400000000000007</v>
      </c>
      <c r="AZ333" s="17">
        <f t="shared" si="124"/>
        <v>0.39400000000000007</v>
      </c>
      <c r="BA333" s="17">
        <f t="shared" si="125"/>
        <v>9.5740000000000047E-2</v>
      </c>
      <c r="BC333" s="17">
        <f t="shared" si="113"/>
        <v>0</v>
      </c>
      <c r="BD333" s="17">
        <f t="shared" si="126"/>
        <v>0.81799999999999984</v>
      </c>
      <c r="BE333" s="17">
        <f t="shared" si="127"/>
        <v>0.58982479610523098</v>
      </c>
      <c r="BF333" s="17">
        <f t="shared" si="128"/>
        <v>9.5973820789570216E-2</v>
      </c>
      <c r="BG333" s="17">
        <f t="shared" si="129"/>
        <v>0.34914940303508779</v>
      </c>
      <c r="BH333" s="17">
        <f t="shared" si="130"/>
        <v>0.34914940303508779</v>
      </c>
      <c r="BI333" s="17">
        <f t="shared" si="131"/>
        <v>2.5897313412675997E-3</v>
      </c>
      <c r="BJ333" s="17">
        <f t="shared" si="132"/>
        <v>1.17967740766245E-2</v>
      </c>
    </row>
    <row r="334" spans="1:62" x14ac:dyDescent="0.25">
      <c r="A334" s="84">
        <v>534</v>
      </c>
      <c r="B334" s="84">
        <v>322</v>
      </c>
      <c r="C334" s="17" t="s">
        <v>376</v>
      </c>
      <c r="D334" s="86">
        <v>1</v>
      </c>
      <c r="E334" s="98">
        <f t="shared" si="111"/>
        <v>20</v>
      </c>
      <c r="F334" s="98">
        <f t="shared" si="112"/>
        <v>0.70833333333333337</v>
      </c>
      <c r="G334" s="17">
        <v>8</v>
      </c>
      <c r="H334" s="17">
        <v>21</v>
      </c>
      <c r="I334" s="17">
        <v>20</v>
      </c>
      <c r="J334" s="17">
        <v>0</v>
      </c>
      <c r="K334" s="17">
        <v>0</v>
      </c>
      <c r="L334" s="17">
        <f>'EWG-CCP-127 (1)'!M318</f>
        <v>0</v>
      </c>
      <c r="M334" s="17">
        <v>0</v>
      </c>
      <c r="N334" s="17">
        <v>0</v>
      </c>
      <c r="O334" s="17">
        <v>0</v>
      </c>
      <c r="P334" s="17">
        <v>0</v>
      </c>
      <c r="Q334" s="17">
        <v>51</v>
      </c>
      <c r="R334" s="17">
        <v>0</v>
      </c>
      <c r="S334" s="17">
        <v>0</v>
      </c>
      <c r="T334" s="17">
        <v>0</v>
      </c>
      <c r="U334" s="17">
        <v>0</v>
      </c>
      <c r="V334" s="17">
        <v>0</v>
      </c>
      <c r="W334" s="17">
        <v>0</v>
      </c>
      <c r="X334" s="17">
        <v>0</v>
      </c>
      <c r="Y334" s="17">
        <v>0</v>
      </c>
      <c r="Z334" s="17">
        <v>0</v>
      </c>
      <c r="AA334" s="17">
        <v>0</v>
      </c>
      <c r="AB334" s="17">
        <v>0</v>
      </c>
      <c r="AC334" s="17">
        <v>0</v>
      </c>
      <c r="AD334" s="17">
        <v>0</v>
      </c>
      <c r="AE334" s="17">
        <v>0</v>
      </c>
      <c r="AF334" s="17">
        <v>0</v>
      </c>
      <c r="AG334" s="88">
        <v>24</v>
      </c>
      <c r="AH334" s="92" t="s">
        <v>3</v>
      </c>
      <c r="AI334" s="87" t="s">
        <v>504</v>
      </c>
      <c r="AM334" s="80"/>
      <c r="AN334" s="17">
        <f t="shared" si="114"/>
        <v>100</v>
      </c>
      <c r="AO334" s="17">
        <f t="shared" si="115"/>
        <v>0</v>
      </c>
      <c r="AP334" s="17">
        <f t="shared" si="116"/>
        <v>0.08</v>
      </c>
      <c r="AQ334" s="17">
        <f t="shared" si="116"/>
        <v>0.21</v>
      </c>
      <c r="AR334" s="17">
        <f t="shared" si="117"/>
        <v>0.51</v>
      </c>
      <c r="AS334" s="17">
        <f t="shared" si="118"/>
        <v>0.24</v>
      </c>
      <c r="AU334" s="17">
        <f t="shared" si="119"/>
        <v>1.7586206896551726</v>
      </c>
      <c r="AV334" s="17">
        <f t="shared" si="120"/>
        <v>0</v>
      </c>
      <c r="AW334" s="17">
        <f t="shared" si="121"/>
        <v>0.60991379310344829</v>
      </c>
      <c r="AX334" s="17">
        <f t="shared" si="122"/>
        <v>0.93965517241379315</v>
      </c>
      <c r="AY334" s="17">
        <f t="shared" si="123"/>
        <v>0</v>
      </c>
      <c r="AZ334" s="17">
        <f t="shared" si="124"/>
        <v>0</v>
      </c>
      <c r="BA334" s="17">
        <f t="shared" si="125"/>
        <v>0.24</v>
      </c>
      <c r="BC334" s="17">
        <f t="shared" si="113"/>
        <v>0.96226415094339623</v>
      </c>
      <c r="BD334" s="17">
        <f t="shared" si="126"/>
        <v>0.18867924528301888</v>
      </c>
      <c r="BE334" s="17">
        <f t="shared" si="127"/>
        <v>0.60802072082331426</v>
      </c>
      <c r="BF334" s="17">
        <f t="shared" si="128"/>
        <v>0.57932801344183815</v>
      </c>
      <c r="BG334" s="17">
        <f t="shared" si="129"/>
        <v>0.18867924528301888</v>
      </c>
      <c r="BH334" s="17">
        <f t="shared" si="130"/>
        <v>0.18867924528301888</v>
      </c>
      <c r="BI334" s="17">
        <f t="shared" si="131"/>
        <v>2.633819864720539E-3</v>
      </c>
      <c r="BJ334" s="17">
        <f t="shared" si="132"/>
        <v>2.7846583237634403E-2</v>
      </c>
    </row>
    <row r="335" spans="1:62" x14ac:dyDescent="0.25">
      <c r="A335" s="84">
        <v>501</v>
      </c>
      <c r="B335" s="84">
        <v>555</v>
      </c>
      <c r="C335" s="17" t="str">
        <f>'EWG-CCP-127 (1)'!B284</f>
        <v>Li-R0.7</v>
      </c>
      <c r="D335" s="86">
        <v>1</v>
      </c>
      <c r="E335" s="98">
        <f t="shared" si="111"/>
        <v>41.17647058823529</v>
      </c>
      <c r="F335" s="98">
        <f t="shared" si="112"/>
        <v>0</v>
      </c>
      <c r="G335" s="17">
        <v>0</v>
      </c>
      <c r="H335" s="17">
        <f>'EWG-CCP-127 (1)'!J284</f>
        <v>58.82352941176471</v>
      </c>
      <c r="I335" s="17">
        <v>0</v>
      </c>
      <c r="J335" s="17">
        <v>0</v>
      </c>
      <c r="K335" s="17">
        <v>0</v>
      </c>
      <c r="L335" s="17">
        <f>'EWG-CCP-127 (1)'!M284</f>
        <v>0</v>
      </c>
      <c r="M335" s="17">
        <v>41.17647058823529</v>
      </c>
      <c r="N335" s="17">
        <v>0</v>
      </c>
      <c r="O335" s="17">
        <f>'EWG-CCP-127 (1)'!L284</f>
        <v>0</v>
      </c>
      <c r="P335" s="17">
        <v>0</v>
      </c>
      <c r="Q335" s="17">
        <v>0</v>
      </c>
      <c r="R335" s="17">
        <v>0</v>
      </c>
      <c r="S335" s="17">
        <v>0</v>
      </c>
      <c r="T335" s="17">
        <v>0</v>
      </c>
      <c r="U335" s="17">
        <v>0</v>
      </c>
      <c r="V335" s="17">
        <v>0</v>
      </c>
      <c r="W335" s="17">
        <v>0</v>
      </c>
      <c r="X335" s="17">
        <f>'EWG-CCP-127 (1)'!O284</f>
        <v>0</v>
      </c>
      <c r="Y335" s="17">
        <v>0</v>
      </c>
      <c r="Z335" s="17">
        <v>0</v>
      </c>
      <c r="AA335" s="17">
        <v>0</v>
      </c>
      <c r="AB335" s="17">
        <v>0</v>
      </c>
      <c r="AC335" s="17">
        <v>0</v>
      </c>
      <c r="AD335" s="17">
        <f>'EWG-CCP-127 (1)'!N284</f>
        <v>0</v>
      </c>
      <c r="AE335" s="17">
        <v>0</v>
      </c>
      <c r="AF335" s="17">
        <v>0</v>
      </c>
      <c r="AG335" s="88">
        <f>'EWG-CCP-127 (1)'!I284</f>
        <v>44</v>
      </c>
      <c r="AH335" s="92" t="s">
        <v>3</v>
      </c>
      <c r="AI335" s="87" t="s">
        <v>531</v>
      </c>
      <c r="AN335" s="17">
        <f t="shared" si="114"/>
        <v>100</v>
      </c>
      <c r="AO335" s="17">
        <f t="shared" si="115"/>
        <v>0.41176470588235292</v>
      </c>
      <c r="AP335" s="17">
        <f t="shared" si="116"/>
        <v>0</v>
      </c>
      <c r="AQ335" s="17">
        <f t="shared" si="116"/>
        <v>0.58823529411764708</v>
      </c>
      <c r="AR335" s="17">
        <f t="shared" si="117"/>
        <v>0</v>
      </c>
      <c r="AS335" s="17">
        <f t="shared" si="118"/>
        <v>0.44</v>
      </c>
      <c r="AU335" s="17">
        <f t="shared" si="119"/>
        <v>0</v>
      </c>
      <c r="AV335" s="17">
        <f t="shared" si="120"/>
        <v>0.7</v>
      </c>
      <c r="AW335" s="17">
        <f t="shared" si="121"/>
        <v>0.5</v>
      </c>
      <c r="AX335" s="17">
        <f t="shared" si="122"/>
        <v>0.5</v>
      </c>
      <c r="AY335" s="17">
        <f t="shared" si="123"/>
        <v>0.43333333333333335</v>
      </c>
      <c r="AZ335" s="17">
        <f t="shared" si="124"/>
        <v>0.43333333333333335</v>
      </c>
      <c r="BA335" s="17">
        <f t="shared" si="125"/>
        <v>6.6666666666666541E-3</v>
      </c>
      <c r="BC335" s="17">
        <f t="shared" si="113"/>
        <v>0</v>
      </c>
      <c r="BD335" s="17">
        <f t="shared" si="126"/>
        <v>0.69999999999999984</v>
      </c>
      <c r="BE335" s="17">
        <f t="shared" si="127"/>
        <v>0.58982479610523098</v>
      </c>
      <c r="BF335" s="17">
        <f t="shared" si="128"/>
        <v>9.5973820789570216E-2</v>
      </c>
      <c r="BG335" s="17">
        <f t="shared" si="129"/>
        <v>0.38848273636842112</v>
      </c>
      <c r="BH335" s="17">
        <f t="shared" si="130"/>
        <v>0.38848273636842112</v>
      </c>
      <c r="BI335" s="17">
        <f t="shared" si="131"/>
        <v>2.6540284520856E-3</v>
      </c>
      <c r="BJ335" s="17">
        <f t="shared" si="132"/>
        <v>1.0974010851802474E-3</v>
      </c>
    </row>
    <row r="336" spans="1:62" x14ac:dyDescent="0.25">
      <c r="A336" s="84">
        <v>608</v>
      </c>
      <c r="B336" s="84">
        <v>352</v>
      </c>
      <c r="C336" s="17" t="s">
        <v>445</v>
      </c>
      <c r="D336" s="86">
        <v>1</v>
      </c>
      <c r="E336" s="98">
        <f t="shared" si="111"/>
        <v>13.34</v>
      </c>
      <c r="F336" s="98">
        <f t="shared" si="112"/>
        <v>0.79070636601470046</v>
      </c>
      <c r="G336" s="17">
        <v>4.04</v>
      </c>
      <c r="H336" s="17">
        <v>16.8</v>
      </c>
      <c r="I336" s="17">
        <v>0</v>
      </c>
      <c r="J336" s="17">
        <v>0</v>
      </c>
      <c r="K336" s="17">
        <v>0</v>
      </c>
      <c r="L336" s="17">
        <v>13.34</v>
      </c>
      <c r="M336" s="17">
        <v>0</v>
      </c>
      <c r="N336" s="17">
        <v>0</v>
      </c>
      <c r="O336" s="17">
        <v>0</v>
      </c>
      <c r="P336" s="17">
        <v>0</v>
      </c>
      <c r="Q336" s="17">
        <v>63.47</v>
      </c>
      <c r="R336" s="17">
        <v>0</v>
      </c>
      <c r="S336" s="17">
        <v>0</v>
      </c>
      <c r="T336" s="17">
        <v>0</v>
      </c>
      <c r="U336" s="17">
        <v>2.35</v>
      </c>
      <c r="V336" s="17">
        <v>0</v>
      </c>
      <c r="W336" s="17">
        <v>0</v>
      </c>
      <c r="X336" s="17">
        <v>0</v>
      </c>
      <c r="Y336" s="17">
        <v>0</v>
      </c>
      <c r="Z336" s="17">
        <v>0</v>
      </c>
      <c r="AA336" s="17">
        <v>0</v>
      </c>
      <c r="AB336" s="17">
        <v>0</v>
      </c>
      <c r="AC336" s="17">
        <v>0</v>
      </c>
      <c r="AD336" s="17">
        <v>0</v>
      </c>
      <c r="AE336" s="17">
        <v>0</v>
      </c>
      <c r="AF336" s="17">
        <v>0</v>
      </c>
      <c r="AG336" s="88">
        <f>'EWG-CCP-127 (1)'!I271</f>
        <v>38.59856336147169</v>
      </c>
      <c r="AH336" s="17" t="s">
        <v>3</v>
      </c>
      <c r="AI336" s="87" t="s">
        <v>506</v>
      </c>
      <c r="AN336" s="17">
        <f t="shared" si="114"/>
        <v>100</v>
      </c>
      <c r="AO336" s="17">
        <f t="shared" si="115"/>
        <v>0.13339999999999999</v>
      </c>
      <c r="AP336" s="17">
        <f t="shared" si="116"/>
        <v>4.0399999999999998E-2</v>
      </c>
      <c r="AQ336" s="17">
        <f t="shared" si="116"/>
        <v>0.16800000000000001</v>
      </c>
      <c r="AR336" s="17">
        <f t="shared" si="117"/>
        <v>0.63470000000000004</v>
      </c>
      <c r="AS336" s="17">
        <f t="shared" si="118"/>
        <v>0.38598563361471688</v>
      </c>
      <c r="AU336" s="17">
        <f t="shared" si="119"/>
        <v>3.0455854126679465</v>
      </c>
      <c r="AV336" s="17">
        <f t="shared" si="120"/>
        <v>0.64011516314779271</v>
      </c>
      <c r="AW336" s="17">
        <f t="shared" si="121"/>
        <v>0.69034908829174668</v>
      </c>
      <c r="AX336" s="17">
        <f t="shared" si="122"/>
        <v>1.2613963531669867</v>
      </c>
      <c r="AY336" s="17">
        <f t="shared" si="123"/>
        <v>0.64011516314779271</v>
      </c>
      <c r="AZ336" s="17">
        <f t="shared" si="124"/>
        <v>0.64011516314779271</v>
      </c>
      <c r="BA336" s="17">
        <f t="shared" si="125"/>
        <v>0.25412952953307583</v>
      </c>
      <c r="BC336" s="17">
        <f t="shared" si="113"/>
        <v>1.5863534116470881</v>
      </c>
      <c r="BD336" s="17">
        <f t="shared" si="126"/>
        <v>0.3334166458385403</v>
      </c>
      <c r="BE336" s="17">
        <f t="shared" si="127"/>
        <v>0.61982193070315383</v>
      </c>
      <c r="BF336" s="17">
        <f t="shared" si="128"/>
        <v>0.89281382755498206</v>
      </c>
      <c r="BG336" s="17">
        <f t="shared" si="129"/>
        <v>0.3334166458385403</v>
      </c>
      <c r="BH336" s="17">
        <f t="shared" si="130"/>
        <v>0.3334166458385403</v>
      </c>
      <c r="BI336" s="17">
        <f t="shared" si="131"/>
        <v>2.7634984758118024E-3</v>
      </c>
      <c r="BJ336" s="17">
        <f t="shared" si="132"/>
        <v>4.362802105739E-4</v>
      </c>
    </row>
    <row r="337" spans="1:62" x14ac:dyDescent="0.25">
      <c r="A337" s="84">
        <v>373</v>
      </c>
      <c r="B337" s="84">
        <v>245</v>
      </c>
      <c r="C337" s="58">
        <v>23</v>
      </c>
      <c r="D337" s="86">
        <v>1</v>
      </c>
      <c r="E337" s="98">
        <f t="shared" si="111"/>
        <v>37.5</v>
      </c>
      <c r="F337" s="98">
        <f t="shared" si="112"/>
        <v>0.8</v>
      </c>
      <c r="G337" s="17">
        <v>0</v>
      </c>
      <c r="H337" s="17">
        <f>'EWG-CCP-127 (1)'!M186</f>
        <v>12.5</v>
      </c>
      <c r="I337" s="17">
        <v>0</v>
      </c>
      <c r="J337" s="17">
        <v>0</v>
      </c>
      <c r="K337" s="17">
        <v>0</v>
      </c>
      <c r="L337" s="17">
        <v>0</v>
      </c>
      <c r="M337" s="17">
        <v>0</v>
      </c>
      <c r="N337" s="17">
        <v>0</v>
      </c>
      <c r="O337" s="17">
        <f>'EWG-CCP-127 (1)'!L186</f>
        <v>37.5</v>
      </c>
      <c r="P337" s="17">
        <v>0</v>
      </c>
      <c r="Q337" s="17">
        <f>'EWG-CCP-127 (1)'!K186</f>
        <v>50</v>
      </c>
      <c r="R337" s="17">
        <v>0</v>
      </c>
      <c r="S337" s="17">
        <v>0</v>
      </c>
      <c r="T337" s="17">
        <v>0</v>
      </c>
      <c r="U337" s="17">
        <v>0</v>
      </c>
      <c r="V337" s="17">
        <v>0</v>
      </c>
      <c r="W337" s="41">
        <v>0</v>
      </c>
      <c r="X337" s="41">
        <v>0</v>
      </c>
      <c r="Y337" s="17">
        <v>0</v>
      </c>
      <c r="Z337" s="17">
        <v>0</v>
      </c>
      <c r="AA337" s="17">
        <v>0</v>
      </c>
      <c r="AB337" s="17">
        <v>0</v>
      </c>
      <c r="AC337" s="17">
        <v>0</v>
      </c>
      <c r="AD337" s="17">
        <v>0</v>
      </c>
      <c r="AE337" s="17">
        <v>0</v>
      </c>
      <c r="AF337" s="41">
        <v>0</v>
      </c>
      <c r="AG337" s="88">
        <f>'EWG-CCP-127 (1)'!E186</f>
        <v>56.999999999999993</v>
      </c>
      <c r="AH337" s="41" t="s">
        <v>3</v>
      </c>
      <c r="AI337" s="87" t="s">
        <v>506</v>
      </c>
      <c r="AN337" s="17">
        <f t="shared" si="114"/>
        <v>100</v>
      </c>
      <c r="AO337" s="17">
        <f t="shared" si="115"/>
        <v>0.375</v>
      </c>
      <c r="AP337" s="17">
        <f t="shared" si="116"/>
        <v>0</v>
      </c>
      <c r="AQ337" s="17">
        <f t="shared" si="116"/>
        <v>0.125</v>
      </c>
      <c r="AR337" s="17">
        <f t="shared" si="117"/>
        <v>0.5</v>
      </c>
      <c r="AS337" s="17">
        <f t="shared" si="118"/>
        <v>0.56999999999999995</v>
      </c>
      <c r="AU337" s="17">
        <f t="shared" si="119"/>
        <v>4</v>
      </c>
      <c r="AV337" s="17">
        <f t="shared" si="120"/>
        <v>3</v>
      </c>
      <c r="AW337" s="17">
        <f t="shared" si="121"/>
        <v>0.75</v>
      </c>
      <c r="AX337" s="17">
        <f t="shared" si="122"/>
        <v>1.5</v>
      </c>
      <c r="AY337" s="17">
        <f t="shared" si="123"/>
        <v>0.5</v>
      </c>
      <c r="AZ337" s="17">
        <f t="shared" si="124"/>
        <v>0.5</v>
      </c>
      <c r="BA337" s="17">
        <f t="shared" si="125"/>
        <v>6.9999999999999951E-2</v>
      </c>
      <c r="BC337" s="17">
        <f t="shared" si="113"/>
        <v>4</v>
      </c>
      <c r="BD337" s="17">
        <f t="shared" si="126"/>
        <v>3</v>
      </c>
      <c r="BE337" s="17">
        <f t="shared" si="127"/>
        <v>0.6654627576784401</v>
      </c>
      <c r="BF337" s="17">
        <f t="shared" si="128"/>
        <v>2.1052108569127235</v>
      </c>
      <c r="BG337" s="17">
        <f t="shared" si="129"/>
        <v>0.51633123383056068</v>
      </c>
      <c r="BH337" s="17">
        <f t="shared" si="130"/>
        <v>0.51633123383056068</v>
      </c>
      <c r="BI337" s="17">
        <f t="shared" si="131"/>
        <v>2.8803364621499497E-3</v>
      </c>
      <c r="BJ337" s="17">
        <f t="shared" si="132"/>
        <v>2.6610432686085032E-2</v>
      </c>
    </row>
    <row r="338" spans="1:62" x14ac:dyDescent="0.25">
      <c r="A338" s="84">
        <v>270</v>
      </c>
      <c r="B338" s="84">
        <v>369</v>
      </c>
      <c r="C338" s="17">
        <f>'EWG-CCP-127 (1)'!B85</f>
        <v>30</v>
      </c>
      <c r="D338" s="86">
        <v>1</v>
      </c>
      <c r="E338" s="98">
        <f t="shared" si="111"/>
        <v>45.454545454545453</v>
      </c>
      <c r="F338" s="98">
        <f t="shared" si="112"/>
        <v>0.66666666666666674</v>
      </c>
      <c r="G338" s="17">
        <v>0</v>
      </c>
      <c r="H338" s="17">
        <f>'EWG-CCP-127 (1)'!M85</f>
        <v>18.181818181818183</v>
      </c>
      <c r="I338" s="17">
        <v>0</v>
      </c>
      <c r="J338" s="17">
        <v>0</v>
      </c>
      <c r="K338" s="17">
        <v>0</v>
      </c>
      <c r="L338" s="17">
        <v>0</v>
      </c>
      <c r="M338" s="17">
        <v>0</v>
      </c>
      <c r="N338" s="17">
        <v>0</v>
      </c>
      <c r="O338" s="17">
        <f>'EWG-CCP-127 (1)'!L85</f>
        <v>45.454545454545453</v>
      </c>
      <c r="P338" s="17">
        <v>0</v>
      </c>
      <c r="Q338" s="17">
        <f>'EWG-CCP-127 (1)'!K85</f>
        <v>36.363636363636367</v>
      </c>
      <c r="R338" s="17">
        <v>0</v>
      </c>
      <c r="S338" s="17">
        <v>0</v>
      </c>
      <c r="T338" s="17">
        <v>0</v>
      </c>
      <c r="U338" s="17">
        <v>0</v>
      </c>
      <c r="V338" s="17">
        <v>0</v>
      </c>
      <c r="W338" s="41">
        <v>0</v>
      </c>
      <c r="X338" s="41">
        <v>0</v>
      </c>
      <c r="Y338" s="17">
        <v>0</v>
      </c>
      <c r="Z338" s="17">
        <v>0</v>
      </c>
      <c r="AA338" s="17">
        <v>0</v>
      </c>
      <c r="AB338" s="17">
        <v>0</v>
      </c>
      <c r="AC338" s="17">
        <v>0</v>
      </c>
      <c r="AD338" s="17">
        <v>0</v>
      </c>
      <c r="AE338" s="17">
        <v>0</v>
      </c>
      <c r="AF338" s="41">
        <v>0</v>
      </c>
      <c r="AG338" s="88">
        <f>'EWG-CCP-127 (1)'!E85</f>
        <v>39</v>
      </c>
      <c r="AH338" s="41" t="s">
        <v>3</v>
      </c>
      <c r="AI338" s="87" t="s">
        <v>506</v>
      </c>
      <c r="AN338" s="17">
        <f t="shared" si="114"/>
        <v>100</v>
      </c>
      <c r="AO338" s="17">
        <f t="shared" si="115"/>
        <v>0.45454545454545453</v>
      </c>
      <c r="AP338" s="17">
        <f t="shared" si="116"/>
        <v>0</v>
      </c>
      <c r="AQ338" s="17">
        <f t="shared" si="116"/>
        <v>0.18181818181818182</v>
      </c>
      <c r="AR338" s="17">
        <f t="shared" si="117"/>
        <v>0.36363636363636365</v>
      </c>
      <c r="AS338" s="17">
        <f t="shared" si="118"/>
        <v>0.39</v>
      </c>
      <c r="AU338" s="17">
        <f t="shared" si="119"/>
        <v>2</v>
      </c>
      <c r="AV338" s="17">
        <f t="shared" si="120"/>
        <v>2.5</v>
      </c>
      <c r="AW338" s="17">
        <f t="shared" si="121"/>
        <v>0.625</v>
      </c>
      <c r="AX338" s="17">
        <f t="shared" si="122"/>
        <v>1</v>
      </c>
      <c r="AY338" s="17">
        <f t="shared" si="123"/>
        <v>0.3125</v>
      </c>
      <c r="AZ338" s="17">
        <f t="shared" si="124"/>
        <v>0.3125</v>
      </c>
      <c r="BA338" s="17">
        <f t="shared" si="125"/>
        <v>7.7500000000000013E-2</v>
      </c>
      <c r="BC338" s="17">
        <f t="shared" si="113"/>
        <v>2</v>
      </c>
      <c r="BD338" s="17">
        <f t="shared" si="126"/>
        <v>2.4999999999999996</v>
      </c>
      <c r="BE338" s="17">
        <f t="shared" si="127"/>
        <v>0.62764377689183548</v>
      </c>
      <c r="BF338" s="17">
        <f t="shared" si="128"/>
        <v>1.1005923388511467</v>
      </c>
      <c r="BG338" s="17">
        <f t="shared" si="129"/>
        <v>0.33610051415249115</v>
      </c>
      <c r="BH338" s="17">
        <f t="shared" si="130"/>
        <v>0.33610051415249115</v>
      </c>
      <c r="BI338" s="17">
        <f t="shared" si="131"/>
        <v>2.9051545746258084E-3</v>
      </c>
      <c r="BJ338" s="17">
        <f t="shared" si="132"/>
        <v>2.8469662329378499E-4</v>
      </c>
    </row>
    <row r="339" spans="1:62" x14ac:dyDescent="0.25">
      <c r="A339" s="84">
        <v>546</v>
      </c>
      <c r="B339" s="84">
        <v>329</v>
      </c>
      <c r="C339" s="17" t="s">
        <v>389</v>
      </c>
      <c r="D339" s="86">
        <v>1</v>
      </c>
      <c r="E339" s="98">
        <f t="shared" si="111"/>
        <v>0</v>
      </c>
      <c r="F339" s="98">
        <f t="shared" si="112"/>
        <v>0.5</v>
      </c>
      <c r="G339" s="17">
        <f>'EWG-CCP-127 (1)'!N240</f>
        <v>20</v>
      </c>
      <c r="H339" s="17">
        <f>'EWG-CCP-127 (1)'!L240</f>
        <v>30</v>
      </c>
      <c r="I339" s="17">
        <f>'EWG-CCP-127 (1)'!O240</f>
        <v>0</v>
      </c>
      <c r="J339" s="17">
        <v>0</v>
      </c>
      <c r="K339" s="17">
        <v>0</v>
      </c>
      <c r="L339" s="17">
        <v>0</v>
      </c>
      <c r="M339" s="17">
        <v>0</v>
      </c>
      <c r="N339" s="17">
        <v>0</v>
      </c>
      <c r="O339" s="17">
        <v>0</v>
      </c>
      <c r="P339" s="17">
        <v>0</v>
      </c>
      <c r="Q339" s="17">
        <f>'EWG-CCP-127 (1)'!M240</f>
        <v>30</v>
      </c>
      <c r="R339" s="17">
        <v>0</v>
      </c>
      <c r="S339" s="17">
        <v>0</v>
      </c>
      <c r="T339" s="17">
        <v>0</v>
      </c>
      <c r="U339" s="17">
        <v>0</v>
      </c>
      <c r="V339" s="17">
        <f>'EWG-CCP-127 (1)'!P240</f>
        <v>0</v>
      </c>
      <c r="W339" s="17">
        <v>0</v>
      </c>
      <c r="X339" s="17">
        <v>0</v>
      </c>
      <c r="Y339" s="17">
        <v>0</v>
      </c>
      <c r="Z339" s="17">
        <f>'EWG-CCP-127 (1)'!Q240</f>
        <v>0</v>
      </c>
      <c r="AA339" s="17">
        <v>0</v>
      </c>
      <c r="AB339" s="17">
        <v>0</v>
      </c>
      <c r="AC339" s="17">
        <v>0</v>
      </c>
      <c r="AD339" s="17">
        <v>0</v>
      </c>
      <c r="AE339" s="17">
        <v>0</v>
      </c>
      <c r="AF339" s="17">
        <f>'EWG-CCP-127 (1)'!R240</f>
        <v>20</v>
      </c>
      <c r="AG339" s="88">
        <v>11.5</v>
      </c>
      <c r="AH339" s="92" t="s">
        <v>3</v>
      </c>
      <c r="AI339" s="87" t="s">
        <v>504</v>
      </c>
      <c r="AM339" s="80"/>
      <c r="AN339" s="17">
        <f t="shared" si="114"/>
        <v>100</v>
      </c>
      <c r="AO339" s="17">
        <f t="shared" si="115"/>
        <v>0</v>
      </c>
      <c r="AP339" s="17">
        <f t="shared" si="116"/>
        <v>0.2</v>
      </c>
      <c r="AQ339" s="17">
        <f t="shared" si="116"/>
        <v>0.3</v>
      </c>
      <c r="AR339" s="17">
        <f t="shared" si="117"/>
        <v>0.3</v>
      </c>
      <c r="AS339" s="17">
        <f t="shared" si="118"/>
        <v>0.115</v>
      </c>
      <c r="AU339" s="17">
        <f t="shared" si="119"/>
        <v>0.6</v>
      </c>
      <c r="AV339" s="17">
        <f t="shared" si="120"/>
        <v>0</v>
      </c>
      <c r="AW339" s="17">
        <f t="shared" si="121"/>
        <v>0.53749999999999998</v>
      </c>
      <c r="AX339" s="17">
        <f t="shared" si="122"/>
        <v>0.65</v>
      </c>
      <c r="AY339" s="17">
        <f t="shared" si="123"/>
        <v>0</v>
      </c>
      <c r="AZ339" s="17">
        <f t="shared" si="124"/>
        <v>0</v>
      </c>
      <c r="BA339" s="17">
        <f t="shared" si="125"/>
        <v>0.115</v>
      </c>
      <c r="BC339" s="17">
        <f t="shared" si="113"/>
        <v>0.27272727272727271</v>
      </c>
      <c r="BD339" s="17">
        <f t="shared" si="126"/>
        <v>6.0606060606060601E-2</v>
      </c>
      <c r="BE339" s="17">
        <f t="shared" si="127"/>
        <v>0.59498192984885889</v>
      </c>
      <c r="BF339" s="17">
        <f t="shared" si="128"/>
        <v>0.23296725507069427</v>
      </c>
      <c r="BG339" s="17">
        <f t="shared" si="129"/>
        <v>6.0606060606060601E-2</v>
      </c>
      <c r="BH339" s="17">
        <f t="shared" si="130"/>
        <v>6.0606060606060601E-2</v>
      </c>
      <c r="BI339" s="17">
        <f t="shared" si="131"/>
        <v>2.9587006427915529E-3</v>
      </c>
      <c r="BJ339" s="17">
        <f t="shared" si="132"/>
        <v>8.5189822082918254E-2</v>
      </c>
    </row>
    <row r="340" spans="1:62" x14ac:dyDescent="0.25">
      <c r="A340" s="84">
        <v>369</v>
      </c>
      <c r="B340" s="84">
        <v>241</v>
      </c>
      <c r="C340" s="58">
        <v>19</v>
      </c>
      <c r="D340" s="86">
        <v>1</v>
      </c>
      <c r="E340" s="98">
        <f t="shared" si="111"/>
        <v>16.666666666666664</v>
      </c>
      <c r="F340" s="98">
        <f t="shared" si="112"/>
        <v>0.8</v>
      </c>
      <c r="G340" s="17">
        <v>0</v>
      </c>
      <c r="H340" s="17">
        <f>'EWG-CCP-127 (1)'!M182</f>
        <v>16.666666666666664</v>
      </c>
      <c r="I340" s="17">
        <v>0</v>
      </c>
      <c r="J340" s="17">
        <v>0</v>
      </c>
      <c r="K340" s="17">
        <v>0</v>
      </c>
      <c r="L340" s="17">
        <v>0</v>
      </c>
      <c r="M340" s="17">
        <v>0</v>
      </c>
      <c r="N340" s="17">
        <v>0</v>
      </c>
      <c r="O340" s="17">
        <f>'EWG-CCP-127 (1)'!L182</f>
        <v>16.666666666666664</v>
      </c>
      <c r="P340" s="17">
        <v>0</v>
      </c>
      <c r="Q340" s="17">
        <f>'EWG-CCP-127 (1)'!K182</f>
        <v>66.666666666666657</v>
      </c>
      <c r="R340" s="17">
        <v>0</v>
      </c>
      <c r="S340" s="17">
        <v>0</v>
      </c>
      <c r="T340" s="17">
        <v>0</v>
      </c>
      <c r="U340" s="17">
        <v>0</v>
      </c>
      <c r="V340" s="17">
        <v>0</v>
      </c>
      <c r="W340" s="41">
        <v>0</v>
      </c>
      <c r="X340" s="41">
        <v>0</v>
      </c>
      <c r="Y340" s="17">
        <v>0</v>
      </c>
      <c r="Z340" s="17">
        <v>0</v>
      </c>
      <c r="AA340" s="17">
        <v>0</v>
      </c>
      <c r="AB340" s="17">
        <v>0</v>
      </c>
      <c r="AC340" s="17">
        <v>0</v>
      </c>
      <c r="AD340" s="17">
        <v>0</v>
      </c>
      <c r="AE340" s="17">
        <v>0</v>
      </c>
      <c r="AF340" s="41">
        <v>0</v>
      </c>
      <c r="AG340" s="88">
        <f>'EWG-CCP-127 (1)'!E182</f>
        <v>72</v>
      </c>
      <c r="AH340" s="41" t="s">
        <v>3</v>
      </c>
      <c r="AI340" s="87" t="s">
        <v>506</v>
      </c>
      <c r="AN340" s="17">
        <f t="shared" si="114"/>
        <v>99.999999999999986</v>
      </c>
      <c r="AO340" s="17">
        <f t="shared" si="115"/>
        <v>0.16666666666666663</v>
      </c>
      <c r="AP340" s="17">
        <f t="shared" si="116"/>
        <v>0</v>
      </c>
      <c r="AQ340" s="17">
        <f t="shared" si="116"/>
        <v>0.16666666666666663</v>
      </c>
      <c r="AR340" s="17">
        <f t="shared" si="117"/>
        <v>0.66666666666666652</v>
      </c>
      <c r="AS340" s="17">
        <f t="shared" si="118"/>
        <v>0.72</v>
      </c>
      <c r="AU340" s="17">
        <f t="shared" si="119"/>
        <v>4</v>
      </c>
      <c r="AV340" s="17">
        <f t="shared" si="120"/>
        <v>1</v>
      </c>
      <c r="AW340" s="17">
        <f t="shared" si="121"/>
        <v>0.75</v>
      </c>
      <c r="AX340" s="17">
        <f t="shared" si="122"/>
        <v>1.5</v>
      </c>
      <c r="AY340" s="17">
        <f t="shared" si="123"/>
        <v>0.75</v>
      </c>
      <c r="AZ340" s="17">
        <f t="shared" si="124"/>
        <v>0.75</v>
      </c>
      <c r="BA340" s="17">
        <f t="shared" si="125"/>
        <v>3.0000000000000027E-2</v>
      </c>
      <c r="BC340" s="17">
        <f t="shared" si="113"/>
        <v>4</v>
      </c>
      <c r="BD340" s="17">
        <f t="shared" si="126"/>
        <v>1</v>
      </c>
      <c r="BE340" s="17">
        <f t="shared" si="127"/>
        <v>0.6654627576784401</v>
      </c>
      <c r="BF340" s="17">
        <f t="shared" si="128"/>
        <v>2.1052108569127235</v>
      </c>
      <c r="BG340" s="17">
        <f t="shared" si="129"/>
        <v>0.6654627576784401</v>
      </c>
      <c r="BH340" s="17">
        <f t="shared" si="130"/>
        <v>0.6654627576784401</v>
      </c>
      <c r="BI340" s="17">
        <f t="shared" si="131"/>
        <v>2.9743108000405416E-3</v>
      </c>
      <c r="BJ340" s="17">
        <f t="shared" si="132"/>
        <v>9.8048546071744416E-2</v>
      </c>
    </row>
    <row r="341" spans="1:62" x14ac:dyDescent="0.25">
      <c r="A341" s="84">
        <v>308</v>
      </c>
      <c r="B341" s="84">
        <v>195</v>
      </c>
      <c r="D341" s="86">
        <v>1</v>
      </c>
      <c r="E341" s="98">
        <f t="shared" si="111"/>
        <v>27.446808510638299</v>
      </c>
      <c r="F341" s="98">
        <f t="shared" si="112"/>
        <v>0.70674486803519054</v>
      </c>
      <c r="G341" s="17">
        <v>0</v>
      </c>
      <c r="H341" s="17">
        <f>'EWG-CCP-127 (1)'!M126</f>
        <v>21.276595744680851</v>
      </c>
      <c r="I341" s="17">
        <v>0</v>
      </c>
      <c r="J341" s="17">
        <v>0</v>
      </c>
      <c r="K341" s="17">
        <v>0</v>
      </c>
      <c r="L341" s="17">
        <v>0</v>
      </c>
      <c r="M341" s="17">
        <v>0</v>
      </c>
      <c r="N341" s="17">
        <v>0</v>
      </c>
      <c r="O341" s="17">
        <f>'EWG-CCP-127 (1)'!L126</f>
        <v>27.446808510638299</v>
      </c>
      <c r="P341" s="17">
        <v>0</v>
      </c>
      <c r="Q341" s="17">
        <f>'EWG-CCP-127 (1)'!K126</f>
        <v>51.276595744680854</v>
      </c>
      <c r="R341" s="17">
        <v>0</v>
      </c>
      <c r="S341" s="17">
        <v>0</v>
      </c>
      <c r="T341" s="17">
        <v>0</v>
      </c>
      <c r="U341" s="17">
        <v>0</v>
      </c>
      <c r="V341" s="17">
        <v>0</v>
      </c>
      <c r="W341" s="41">
        <v>0</v>
      </c>
      <c r="X341" s="41">
        <v>0</v>
      </c>
      <c r="Y341" s="17">
        <v>0</v>
      </c>
      <c r="Z341" s="17">
        <v>0</v>
      </c>
      <c r="AA341" s="17">
        <v>0</v>
      </c>
      <c r="AB341" s="17">
        <v>0</v>
      </c>
      <c r="AC341" s="17">
        <v>0</v>
      </c>
      <c r="AD341" s="17">
        <v>0</v>
      </c>
      <c r="AE341" s="17">
        <v>0</v>
      </c>
      <c r="AF341" s="41">
        <v>0</v>
      </c>
      <c r="AG341" s="88">
        <f>'EWG-CCP-127 (1)'!E126</f>
        <v>69</v>
      </c>
      <c r="AH341" s="91" t="s">
        <v>3</v>
      </c>
      <c r="AI341" s="87" t="s">
        <v>504</v>
      </c>
      <c r="AN341" s="17">
        <f t="shared" si="114"/>
        <v>100</v>
      </c>
      <c r="AO341" s="17">
        <f t="shared" si="115"/>
        <v>0.27446808510638299</v>
      </c>
      <c r="AP341" s="17">
        <f t="shared" si="116"/>
        <v>0</v>
      </c>
      <c r="AQ341" s="17">
        <f t="shared" si="116"/>
        <v>0.21276595744680851</v>
      </c>
      <c r="AR341" s="17">
        <f t="shared" si="117"/>
        <v>0.51276595744680853</v>
      </c>
      <c r="AS341" s="17">
        <f t="shared" si="118"/>
        <v>0.69</v>
      </c>
      <c r="AU341" s="17">
        <f t="shared" si="119"/>
        <v>2.41</v>
      </c>
      <c r="AV341" s="17">
        <f t="shared" si="120"/>
        <v>1.29</v>
      </c>
      <c r="AW341" s="17">
        <f t="shared" si="121"/>
        <v>0.65062500000000001</v>
      </c>
      <c r="AX341" s="17">
        <f t="shared" si="122"/>
        <v>1.1025</v>
      </c>
      <c r="AY341" s="17">
        <f t="shared" si="123"/>
        <v>0.61374149659863941</v>
      </c>
      <c r="AZ341" s="17">
        <f t="shared" si="124"/>
        <v>0.61374149659863941</v>
      </c>
      <c r="BA341" s="17">
        <f t="shared" si="125"/>
        <v>7.6258503401360533E-2</v>
      </c>
      <c r="BC341" s="17">
        <f t="shared" si="113"/>
        <v>2.41</v>
      </c>
      <c r="BD341" s="17">
        <f t="shared" si="126"/>
        <v>1.29</v>
      </c>
      <c r="BE341" s="17">
        <f t="shared" si="127"/>
        <v>0.63539666795308947</v>
      </c>
      <c r="BF341" s="17">
        <f t="shared" si="128"/>
        <v>1.3065391350537701</v>
      </c>
      <c r="BG341" s="17">
        <f t="shared" si="129"/>
        <v>0.63539666795308947</v>
      </c>
      <c r="BH341" s="17">
        <f t="shared" si="130"/>
        <v>0.63539666795308947</v>
      </c>
      <c r="BI341" s="17">
        <f t="shared" si="131"/>
        <v>2.9815238706251612E-3</v>
      </c>
      <c r="BJ341" s="17">
        <f t="shared" si="132"/>
        <v>8.0160923394612532E-2</v>
      </c>
    </row>
    <row r="342" spans="1:62" x14ac:dyDescent="0.25">
      <c r="A342" s="84">
        <v>84</v>
      </c>
      <c r="B342" s="84">
        <v>430</v>
      </c>
      <c r="C342" s="17" t="s">
        <v>104</v>
      </c>
      <c r="D342" s="86">
        <v>1</v>
      </c>
      <c r="E342" s="98">
        <f t="shared" si="111"/>
        <v>25.36</v>
      </c>
      <c r="F342" s="98">
        <f t="shared" si="112"/>
        <v>0</v>
      </c>
      <c r="G342" s="17">
        <v>20.6</v>
      </c>
      <c r="H342" s="17">
        <v>54.04</v>
      </c>
      <c r="I342" s="17">
        <v>0</v>
      </c>
      <c r="J342" s="17">
        <v>0</v>
      </c>
      <c r="K342" s="41">
        <v>0</v>
      </c>
      <c r="L342" s="17">
        <v>0</v>
      </c>
      <c r="M342" s="17">
        <v>0</v>
      </c>
      <c r="N342" s="17">
        <v>0</v>
      </c>
      <c r="O342" s="17">
        <v>25.36</v>
      </c>
      <c r="P342" s="17">
        <v>0</v>
      </c>
      <c r="Q342" s="17">
        <v>0</v>
      </c>
      <c r="R342" s="17">
        <v>0</v>
      </c>
      <c r="S342" s="17">
        <v>0</v>
      </c>
      <c r="T342" s="17">
        <v>0</v>
      </c>
      <c r="U342" s="17">
        <v>0</v>
      </c>
      <c r="V342" s="41">
        <v>0</v>
      </c>
      <c r="W342" s="41">
        <v>0</v>
      </c>
      <c r="X342" s="41">
        <v>0</v>
      </c>
      <c r="Y342" s="17">
        <v>0</v>
      </c>
      <c r="Z342" s="17">
        <v>0</v>
      </c>
      <c r="AA342" s="17">
        <v>0</v>
      </c>
      <c r="AB342" s="41">
        <v>0</v>
      </c>
      <c r="AC342" s="17">
        <v>0</v>
      </c>
      <c r="AD342" s="17">
        <v>0</v>
      </c>
      <c r="AE342" s="41">
        <v>0</v>
      </c>
      <c r="AF342" s="41">
        <v>0</v>
      </c>
      <c r="AG342" s="88">
        <v>13.1</v>
      </c>
      <c r="AH342" s="41" t="s">
        <v>3</v>
      </c>
      <c r="AI342" s="87" t="s">
        <v>506</v>
      </c>
      <c r="AN342" s="17">
        <f t="shared" si="114"/>
        <v>100</v>
      </c>
      <c r="AO342" s="17">
        <f t="shared" si="115"/>
        <v>0.25359999999999999</v>
      </c>
      <c r="AP342" s="17">
        <f t="shared" si="116"/>
        <v>0.20600000000000002</v>
      </c>
      <c r="AQ342" s="17">
        <f t="shared" si="116"/>
        <v>0.54039999999999999</v>
      </c>
      <c r="AR342" s="17">
        <f t="shared" si="117"/>
        <v>0</v>
      </c>
      <c r="AS342" s="17">
        <f t="shared" si="118"/>
        <v>0.13100000000000001</v>
      </c>
      <c r="AU342" s="17">
        <f t="shared" si="119"/>
        <v>0</v>
      </c>
      <c r="AV342" s="17">
        <f t="shared" si="120"/>
        <v>0.33976420150053593</v>
      </c>
      <c r="AW342" s="17">
        <f t="shared" si="121"/>
        <v>0.5</v>
      </c>
      <c r="AX342" s="17">
        <f t="shared" si="122"/>
        <v>0.5</v>
      </c>
      <c r="AY342" s="17">
        <f t="shared" si="123"/>
        <v>0.33976420150053593</v>
      </c>
      <c r="AZ342" s="17">
        <f t="shared" si="124"/>
        <v>0.33976420150053593</v>
      </c>
      <c r="BA342" s="17">
        <f t="shared" si="125"/>
        <v>0.20876420150053593</v>
      </c>
      <c r="BC342" s="17">
        <f t="shared" si="113"/>
        <v>0</v>
      </c>
      <c r="BD342" s="17">
        <f t="shared" si="126"/>
        <v>0.18586924655526238</v>
      </c>
      <c r="BE342" s="17">
        <f t="shared" si="127"/>
        <v>0.58982479610523098</v>
      </c>
      <c r="BF342" s="17">
        <f t="shared" si="128"/>
        <v>9.5973820789570216E-2</v>
      </c>
      <c r="BG342" s="17">
        <f t="shared" si="129"/>
        <v>0.18586924655526238</v>
      </c>
      <c r="BH342" s="17">
        <f t="shared" si="130"/>
        <v>0.18586924655526238</v>
      </c>
      <c r="BI342" s="17">
        <f t="shared" si="131"/>
        <v>3.0106342175421721E-3</v>
      </c>
      <c r="BJ342" s="17">
        <f t="shared" si="132"/>
        <v>7.6105887510721906E-2</v>
      </c>
    </row>
    <row r="343" spans="1:62" x14ac:dyDescent="0.25">
      <c r="A343" s="84">
        <v>45</v>
      </c>
      <c r="B343" s="84">
        <v>33</v>
      </c>
      <c r="C343" s="17" t="s">
        <v>56</v>
      </c>
      <c r="D343" s="86">
        <v>1</v>
      </c>
      <c r="E343" s="98">
        <f t="shared" si="111"/>
        <v>20</v>
      </c>
      <c r="F343" s="98">
        <f t="shared" si="112"/>
        <v>0.77500000000000002</v>
      </c>
      <c r="G343" s="41">
        <v>0</v>
      </c>
      <c r="H343" s="17">
        <v>18</v>
      </c>
      <c r="I343" s="17">
        <v>0</v>
      </c>
      <c r="J343" s="17">
        <v>0</v>
      </c>
      <c r="K343" s="41">
        <v>0</v>
      </c>
      <c r="L343" s="41">
        <v>0</v>
      </c>
      <c r="M343" s="41">
        <v>0</v>
      </c>
      <c r="N343" s="41">
        <v>0</v>
      </c>
      <c r="O343" s="17">
        <v>20</v>
      </c>
      <c r="P343" s="17">
        <v>0</v>
      </c>
      <c r="Q343" s="17">
        <v>62</v>
      </c>
      <c r="R343" s="17">
        <v>0</v>
      </c>
      <c r="S343" s="17">
        <v>0</v>
      </c>
      <c r="T343" s="17">
        <v>0</v>
      </c>
      <c r="U343" s="17">
        <v>0</v>
      </c>
      <c r="V343" s="41">
        <v>0</v>
      </c>
      <c r="W343" s="41">
        <v>0</v>
      </c>
      <c r="X343" s="41">
        <v>0</v>
      </c>
      <c r="Y343" s="41">
        <v>0</v>
      </c>
      <c r="Z343" s="17">
        <v>0</v>
      </c>
      <c r="AA343" s="17">
        <v>0</v>
      </c>
      <c r="AB343" s="41">
        <v>0</v>
      </c>
      <c r="AC343" s="17">
        <v>0</v>
      </c>
      <c r="AD343" s="17">
        <v>0</v>
      </c>
      <c r="AE343" s="41">
        <v>0</v>
      </c>
      <c r="AF343" s="41">
        <v>0</v>
      </c>
      <c r="AG343" s="88">
        <v>71</v>
      </c>
      <c r="AH343" s="41" t="s">
        <v>3</v>
      </c>
      <c r="AI343" s="87" t="s">
        <v>506</v>
      </c>
      <c r="AL343" s="87" t="s">
        <v>507</v>
      </c>
      <c r="AN343" s="17">
        <f t="shared" si="114"/>
        <v>100</v>
      </c>
      <c r="AO343" s="17">
        <f t="shared" si="115"/>
        <v>0.2</v>
      </c>
      <c r="AP343" s="17">
        <f t="shared" si="116"/>
        <v>0</v>
      </c>
      <c r="AQ343" s="17">
        <f t="shared" si="116"/>
        <v>0.18</v>
      </c>
      <c r="AR343" s="17">
        <f t="shared" si="117"/>
        <v>0.62</v>
      </c>
      <c r="AS343" s="17">
        <f t="shared" si="118"/>
        <v>0.71</v>
      </c>
      <c r="AU343" s="17">
        <f t="shared" si="119"/>
        <v>3.4444444444444446</v>
      </c>
      <c r="AV343" s="17">
        <f t="shared" si="120"/>
        <v>1.1111111111111112</v>
      </c>
      <c r="AW343" s="17">
        <f t="shared" si="121"/>
        <v>0.71527777777777779</v>
      </c>
      <c r="AX343" s="17">
        <f t="shared" si="122"/>
        <v>1.3611111111111112</v>
      </c>
      <c r="AY343" s="17">
        <f t="shared" si="123"/>
        <v>0.71527777777777779</v>
      </c>
      <c r="AZ343" s="17">
        <f t="shared" si="124"/>
        <v>0.71527777777777779</v>
      </c>
      <c r="BA343" s="17">
        <f t="shared" si="125"/>
        <v>5.2777777777778256E-3</v>
      </c>
      <c r="BC343" s="17">
        <f t="shared" si="113"/>
        <v>3.4444444444444446</v>
      </c>
      <c r="BD343" s="17">
        <f t="shared" si="126"/>
        <v>1.1111111111111112</v>
      </c>
      <c r="BE343" s="17">
        <f t="shared" si="127"/>
        <v>0.65495748523771657</v>
      </c>
      <c r="BF343" s="17">
        <f t="shared" si="128"/>
        <v>1.8261501574511743</v>
      </c>
      <c r="BG343" s="17">
        <f t="shared" si="129"/>
        <v>0.65495748523771657</v>
      </c>
      <c r="BH343" s="17">
        <f t="shared" si="130"/>
        <v>0.65495748523771657</v>
      </c>
      <c r="BI343" s="17">
        <f t="shared" si="131"/>
        <v>3.0296784313561848E-3</v>
      </c>
      <c r="BJ343" s="17">
        <f t="shared" si="132"/>
        <v>9.1886005179367125E-2</v>
      </c>
    </row>
    <row r="344" spans="1:62" x14ac:dyDescent="0.25">
      <c r="A344" s="84">
        <v>517</v>
      </c>
      <c r="B344" s="84">
        <v>571</v>
      </c>
      <c r="C344" s="17" t="str">
        <f>'EWG-CCP-127 (1)'!B300</f>
        <v>Rb-R0.8</v>
      </c>
      <c r="D344" s="86">
        <v>1</v>
      </c>
      <c r="E344" s="98">
        <f t="shared" si="111"/>
        <v>44.44444444444445</v>
      </c>
      <c r="F344" s="98">
        <f t="shared" si="112"/>
        <v>0</v>
      </c>
      <c r="G344" s="17">
        <v>0</v>
      </c>
      <c r="H344" s="17">
        <f>'EWG-CCP-127 (1)'!J300</f>
        <v>55.555555555555557</v>
      </c>
      <c r="I344" s="17">
        <v>0</v>
      </c>
      <c r="J344" s="17">
        <v>0</v>
      </c>
      <c r="K344" s="17">
        <v>0</v>
      </c>
      <c r="L344" s="17">
        <f>'EWG-CCP-127 (1)'!M300</f>
        <v>0</v>
      </c>
      <c r="M344" s="17">
        <v>0</v>
      </c>
      <c r="N344" s="17">
        <v>0</v>
      </c>
      <c r="O344" s="17">
        <f>'EWG-CCP-127 (1)'!L300</f>
        <v>0</v>
      </c>
      <c r="P344" s="17">
        <v>0</v>
      </c>
      <c r="Q344" s="17">
        <v>0</v>
      </c>
      <c r="R344" s="17">
        <v>0</v>
      </c>
      <c r="S344" s="17">
        <v>0</v>
      </c>
      <c r="T344" s="17">
        <v>0</v>
      </c>
      <c r="U344" s="17">
        <v>0</v>
      </c>
      <c r="V344" s="17">
        <v>0</v>
      </c>
      <c r="W344" s="17">
        <v>0</v>
      </c>
      <c r="X344" s="17">
        <f>'EWG-CCP-127 (1)'!O300</f>
        <v>0</v>
      </c>
      <c r="Y344" s="17">
        <v>0</v>
      </c>
      <c r="Z344" s="17">
        <v>0</v>
      </c>
      <c r="AA344" s="17">
        <v>0</v>
      </c>
      <c r="AB344" s="17">
        <v>0</v>
      </c>
      <c r="AC344" s="17">
        <v>0</v>
      </c>
      <c r="AD344" s="17">
        <f>'EWG-CCP-127 (1)'!N300</f>
        <v>44.44444444444445</v>
      </c>
      <c r="AE344" s="17">
        <v>0</v>
      </c>
      <c r="AF344" s="17">
        <v>0</v>
      </c>
      <c r="AG344" s="88">
        <f>'EWG-CCP-127 (1)'!I300</f>
        <v>30</v>
      </c>
      <c r="AH344" s="92" t="s">
        <v>3</v>
      </c>
      <c r="AI344" s="87" t="s">
        <v>531</v>
      </c>
      <c r="AN344" s="17">
        <f t="shared" si="114"/>
        <v>100</v>
      </c>
      <c r="AO344" s="17">
        <f t="shared" si="115"/>
        <v>0</v>
      </c>
      <c r="AP344" s="17">
        <f t="shared" si="116"/>
        <v>0</v>
      </c>
      <c r="AQ344" s="17">
        <f t="shared" si="116"/>
        <v>0.55555555555555558</v>
      </c>
      <c r="AR344" s="17">
        <f t="shared" si="117"/>
        <v>0</v>
      </c>
      <c r="AS344" s="17">
        <f t="shared" si="118"/>
        <v>0.3</v>
      </c>
      <c r="AU344" s="17">
        <f t="shared" si="119"/>
        <v>0</v>
      </c>
      <c r="AV344" s="17">
        <f t="shared" si="120"/>
        <v>0</v>
      </c>
      <c r="AW344" s="17">
        <f t="shared" si="121"/>
        <v>0.5</v>
      </c>
      <c r="AX344" s="17">
        <f t="shared" si="122"/>
        <v>0.5</v>
      </c>
      <c r="AY344" s="17">
        <f t="shared" si="123"/>
        <v>0</v>
      </c>
      <c r="AZ344" s="17">
        <f t="shared" si="124"/>
        <v>0</v>
      </c>
      <c r="BA344" s="17">
        <f t="shared" si="125"/>
        <v>0.3</v>
      </c>
      <c r="BC344" s="17">
        <f t="shared" si="113"/>
        <v>0</v>
      </c>
      <c r="BD344" s="17">
        <f t="shared" si="126"/>
        <v>0.8</v>
      </c>
      <c r="BE344" s="17">
        <f t="shared" si="127"/>
        <v>0.58982479610523098</v>
      </c>
      <c r="BF344" s="17">
        <f t="shared" si="128"/>
        <v>9.5973820789570216E-2</v>
      </c>
      <c r="BG344" s="17">
        <f t="shared" si="129"/>
        <v>0.35514940303508769</v>
      </c>
      <c r="BH344" s="17">
        <f t="shared" si="130"/>
        <v>0.35514940303508769</v>
      </c>
      <c r="BI344" s="17">
        <f t="shared" si="131"/>
        <v>3.0414566551265399E-3</v>
      </c>
      <c r="BJ344" s="17">
        <f t="shared" si="132"/>
        <v>1.1421828591898156E-2</v>
      </c>
    </row>
    <row r="345" spans="1:62" x14ac:dyDescent="0.25">
      <c r="A345" s="84">
        <v>452</v>
      </c>
      <c r="B345" s="84">
        <v>304</v>
      </c>
      <c r="D345" s="86">
        <v>1</v>
      </c>
      <c r="E345" s="98">
        <f t="shared" si="111"/>
        <v>9.2156862745098049</v>
      </c>
      <c r="F345" s="98">
        <f t="shared" si="112"/>
        <v>0.7196467991169978</v>
      </c>
      <c r="G345" s="17">
        <f>'EWG-CCP-127 (1)'!J232</f>
        <v>1.9607843137254901</v>
      </c>
      <c r="H345" s="17">
        <f>'EWG-CCP-127 (1)'!H232</f>
        <v>24.901960784313722</v>
      </c>
      <c r="I345" s="17">
        <v>0</v>
      </c>
      <c r="J345" s="17">
        <v>0</v>
      </c>
      <c r="K345" s="17">
        <v>0</v>
      </c>
      <c r="L345" s="17">
        <v>0</v>
      </c>
      <c r="M345" s="17">
        <v>0</v>
      </c>
      <c r="N345" s="17">
        <v>0</v>
      </c>
      <c r="O345" s="17">
        <f>'EWG-CCP-127 (1)'!G232</f>
        <v>9.2156862745098049</v>
      </c>
      <c r="P345" s="17">
        <v>0</v>
      </c>
      <c r="Q345" s="17">
        <f>'EWG-CCP-127 (1)'!I232</f>
        <v>63.921568627450988</v>
      </c>
      <c r="R345" s="17">
        <v>0</v>
      </c>
      <c r="S345" s="17">
        <v>0</v>
      </c>
      <c r="T345" s="17">
        <v>0</v>
      </c>
      <c r="U345" s="17">
        <v>0</v>
      </c>
      <c r="V345" s="17">
        <v>0</v>
      </c>
      <c r="W345" s="41">
        <v>0</v>
      </c>
      <c r="X345" s="17">
        <v>0</v>
      </c>
      <c r="Y345" s="17">
        <v>0</v>
      </c>
      <c r="Z345" s="17">
        <v>0</v>
      </c>
      <c r="AA345" s="17">
        <v>0</v>
      </c>
      <c r="AB345" s="17">
        <v>0</v>
      </c>
      <c r="AC345" s="17">
        <v>0</v>
      </c>
      <c r="AD345" s="17">
        <v>0</v>
      </c>
      <c r="AE345" s="17">
        <v>0</v>
      </c>
      <c r="AF345" s="41">
        <v>0</v>
      </c>
      <c r="AG345" s="88">
        <f>'EWG-CCP-127 (1)'!N232</f>
        <v>22.605550000000001</v>
      </c>
      <c r="AH345" s="17" t="s">
        <v>3</v>
      </c>
      <c r="AI345" s="87" t="s">
        <v>506</v>
      </c>
      <c r="AN345" s="17">
        <f t="shared" si="114"/>
        <v>100</v>
      </c>
      <c r="AO345" s="17">
        <f t="shared" si="115"/>
        <v>9.2156862745098045E-2</v>
      </c>
      <c r="AP345" s="17">
        <f t="shared" si="116"/>
        <v>1.9607843137254902E-2</v>
      </c>
      <c r="AQ345" s="17">
        <f t="shared" si="116"/>
        <v>0.24901960784313723</v>
      </c>
      <c r="AR345" s="17">
        <f t="shared" si="117"/>
        <v>0.63921568627450986</v>
      </c>
      <c r="AS345" s="17">
        <f t="shared" si="118"/>
        <v>0.22605550000000002</v>
      </c>
      <c r="AU345" s="17">
        <f t="shared" si="119"/>
        <v>2.3795620437956209</v>
      </c>
      <c r="AV345" s="17">
        <f t="shared" si="120"/>
        <v>0.34306569343065696</v>
      </c>
      <c r="AW345" s="17">
        <f t="shared" si="121"/>
        <v>0.64872262773722633</v>
      </c>
      <c r="AX345" s="17">
        <f t="shared" si="122"/>
        <v>1.0948905109489053</v>
      </c>
      <c r="AY345" s="17">
        <f t="shared" si="123"/>
        <v>0.34306569343065696</v>
      </c>
      <c r="AZ345" s="17">
        <f t="shared" si="124"/>
        <v>0.34306569343065696</v>
      </c>
      <c r="BA345" s="17">
        <f t="shared" si="125"/>
        <v>0.11701019343065694</v>
      </c>
      <c r="BC345" s="17">
        <f t="shared" si="113"/>
        <v>1.9520958083832338</v>
      </c>
      <c r="BD345" s="17">
        <f t="shared" si="126"/>
        <v>0.28143712574850305</v>
      </c>
      <c r="BE345" s="17">
        <f t="shared" si="127"/>
        <v>0.62673793304065939</v>
      </c>
      <c r="BF345" s="17">
        <f t="shared" si="128"/>
        <v>1.07652961985566</v>
      </c>
      <c r="BG345" s="17">
        <f t="shared" si="129"/>
        <v>0.28143712574850305</v>
      </c>
      <c r="BH345" s="17">
        <f t="shared" si="130"/>
        <v>0.28143712574850305</v>
      </c>
      <c r="BI345" s="17">
        <f t="shared" si="131"/>
        <v>3.0671244705472536E-3</v>
      </c>
      <c r="BJ345" s="17">
        <f t="shared" si="132"/>
        <v>3.2694952170508877E-2</v>
      </c>
    </row>
    <row r="346" spans="1:62" x14ac:dyDescent="0.25">
      <c r="A346" s="84">
        <v>305</v>
      </c>
      <c r="B346" s="84">
        <v>192</v>
      </c>
      <c r="D346" s="86">
        <v>1</v>
      </c>
      <c r="E346" s="98">
        <f t="shared" si="111"/>
        <v>17.672621921776919</v>
      </c>
      <c r="F346" s="98">
        <f t="shared" si="112"/>
        <v>0.70674486803519054</v>
      </c>
      <c r="G346" s="17">
        <v>0</v>
      </c>
      <c r="H346" s="17">
        <f>'EWG-CCP-127 (1)'!M123</f>
        <v>24.142926122646063</v>
      </c>
      <c r="I346" s="17">
        <v>0</v>
      </c>
      <c r="J346" s="17">
        <v>0</v>
      </c>
      <c r="K346" s="17">
        <v>0</v>
      </c>
      <c r="L346" s="17">
        <v>0</v>
      </c>
      <c r="M346" s="17">
        <v>0</v>
      </c>
      <c r="N346" s="17">
        <v>0</v>
      </c>
      <c r="O346" s="17">
        <f>'EWG-CCP-127 (1)'!L123</f>
        <v>17.672621921776919</v>
      </c>
      <c r="P346" s="17">
        <v>0</v>
      </c>
      <c r="Q346" s="17">
        <f>'EWG-CCP-127 (1)'!K123</f>
        <v>58.184451955577011</v>
      </c>
      <c r="R346" s="17">
        <v>0</v>
      </c>
      <c r="S346" s="17">
        <v>0</v>
      </c>
      <c r="T346" s="17">
        <v>0</v>
      </c>
      <c r="U346" s="17">
        <v>0</v>
      </c>
      <c r="V346" s="17">
        <v>0</v>
      </c>
      <c r="W346" s="41">
        <v>0</v>
      </c>
      <c r="X346" s="41">
        <v>0</v>
      </c>
      <c r="Y346" s="17">
        <v>0</v>
      </c>
      <c r="Z346" s="17">
        <v>0</v>
      </c>
      <c r="AA346" s="17">
        <v>0</v>
      </c>
      <c r="AB346" s="17">
        <v>0</v>
      </c>
      <c r="AC346" s="17">
        <v>0</v>
      </c>
      <c r="AD346" s="17">
        <v>0</v>
      </c>
      <c r="AE346" s="17">
        <v>0</v>
      </c>
      <c r="AF346" s="41">
        <v>0</v>
      </c>
      <c r="AG346" s="88">
        <f>'EWG-CCP-127 (1)'!E123</f>
        <v>57.999999999999993</v>
      </c>
      <c r="AH346" s="91" t="s">
        <v>3</v>
      </c>
      <c r="AI346" s="87" t="s">
        <v>504</v>
      </c>
      <c r="AN346" s="17">
        <f t="shared" si="114"/>
        <v>100</v>
      </c>
      <c r="AO346" s="17">
        <f t="shared" si="115"/>
        <v>0.17672621921776918</v>
      </c>
      <c r="AP346" s="17">
        <f t="shared" si="116"/>
        <v>0</v>
      </c>
      <c r="AQ346" s="17">
        <f t="shared" si="116"/>
        <v>0.24142926122646063</v>
      </c>
      <c r="AR346" s="17">
        <f t="shared" si="117"/>
        <v>0.5818445195557701</v>
      </c>
      <c r="AS346" s="17">
        <f t="shared" si="118"/>
        <v>0.57999999999999996</v>
      </c>
      <c r="AU346" s="17">
        <f t="shared" si="119"/>
        <v>2.4099999999999997</v>
      </c>
      <c r="AV346" s="17">
        <f t="shared" si="120"/>
        <v>0.73199999999999998</v>
      </c>
      <c r="AW346" s="17">
        <f t="shared" si="121"/>
        <v>0.65062500000000001</v>
      </c>
      <c r="AX346" s="17">
        <f t="shared" si="122"/>
        <v>1.1025</v>
      </c>
      <c r="AY346" s="17">
        <f t="shared" si="123"/>
        <v>0.65062500000000001</v>
      </c>
      <c r="AZ346" s="17">
        <f t="shared" si="124"/>
        <v>0.65062500000000001</v>
      </c>
      <c r="BA346" s="17">
        <f t="shared" si="125"/>
        <v>7.0625000000000049E-2</v>
      </c>
      <c r="BC346" s="17">
        <f t="shared" si="113"/>
        <v>2.41</v>
      </c>
      <c r="BD346" s="17">
        <f t="shared" si="126"/>
        <v>0.73199999999999998</v>
      </c>
      <c r="BE346" s="17">
        <f t="shared" si="127"/>
        <v>0.63539666795308947</v>
      </c>
      <c r="BF346" s="17">
        <f t="shared" si="128"/>
        <v>1.3065391350537701</v>
      </c>
      <c r="BG346" s="17">
        <f t="shared" si="129"/>
        <v>0.63539666795308947</v>
      </c>
      <c r="BH346" s="17">
        <f t="shared" si="130"/>
        <v>0.63539666795308947</v>
      </c>
      <c r="BI346" s="17">
        <f t="shared" si="131"/>
        <v>3.0687908203048541E-3</v>
      </c>
      <c r="BJ346" s="17">
        <f t="shared" si="132"/>
        <v>2.9972973578462327E-2</v>
      </c>
    </row>
    <row r="347" spans="1:62" x14ac:dyDescent="0.25">
      <c r="A347" s="84">
        <v>489</v>
      </c>
      <c r="B347" s="84">
        <v>543</v>
      </c>
      <c r="C347" s="17" t="s">
        <v>333</v>
      </c>
      <c r="D347" s="86">
        <v>1</v>
      </c>
      <c r="E347" s="98">
        <f t="shared" si="111"/>
        <v>0</v>
      </c>
      <c r="F347" s="98">
        <f t="shared" si="112"/>
        <v>0.11363636363636363</v>
      </c>
      <c r="G347" s="17">
        <v>6</v>
      </c>
      <c r="H347" s="17">
        <v>39</v>
      </c>
      <c r="I347" s="17">
        <v>0</v>
      </c>
      <c r="J347" s="17">
        <v>0</v>
      </c>
      <c r="K347" s="17">
        <v>0</v>
      </c>
      <c r="L347" s="17">
        <v>0</v>
      </c>
      <c r="M347" s="17">
        <v>0</v>
      </c>
      <c r="N347" s="17">
        <v>0</v>
      </c>
      <c r="O347" s="17">
        <v>0</v>
      </c>
      <c r="P347" s="17">
        <v>0</v>
      </c>
      <c r="Q347" s="17">
        <v>5</v>
      </c>
      <c r="R347" s="17">
        <v>0</v>
      </c>
      <c r="S347" s="17">
        <v>0</v>
      </c>
      <c r="T347" s="17">
        <v>0</v>
      </c>
      <c r="U347" s="17">
        <v>0</v>
      </c>
      <c r="V347" s="17">
        <v>0</v>
      </c>
      <c r="W347" s="17">
        <v>50</v>
      </c>
      <c r="X347" s="17">
        <v>0</v>
      </c>
      <c r="Y347" s="17">
        <v>0</v>
      </c>
      <c r="Z347" s="17">
        <v>0</v>
      </c>
      <c r="AA347" s="17">
        <v>0</v>
      </c>
      <c r="AB347" s="17">
        <v>0</v>
      </c>
      <c r="AC347" s="17">
        <v>0</v>
      </c>
      <c r="AD347" s="17">
        <v>0</v>
      </c>
      <c r="AE347" s="17">
        <v>0</v>
      </c>
      <c r="AF347" s="41">
        <v>0</v>
      </c>
      <c r="AG347" s="88">
        <v>32</v>
      </c>
      <c r="AH347" s="17" t="s">
        <v>3</v>
      </c>
      <c r="AI347" s="87" t="s">
        <v>506</v>
      </c>
      <c r="AN347" s="17">
        <f t="shared" si="114"/>
        <v>100</v>
      </c>
      <c r="AO347" s="17">
        <f t="shared" si="115"/>
        <v>0</v>
      </c>
      <c r="AP347" s="17">
        <f t="shared" si="116"/>
        <v>0.06</v>
      </c>
      <c r="AQ347" s="17">
        <f t="shared" si="116"/>
        <v>0.39</v>
      </c>
      <c r="AR347" s="17">
        <f t="shared" si="117"/>
        <v>0.05</v>
      </c>
      <c r="AS347" s="17">
        <f t="shared" si="118"/>
        <v>0.32</v>
      </c>
      <c r="AU347" s="17">
        <f t="shared" si="119"/>
        <v>0.11111111111111112</v>
      </c>
      <c r="AV347" s="17">
        <f t="shared" si="120"/>
        <v>0</v>
      </c>
      <c r="AW347" s="17">
        <f t="shared" si="121"/>
        <v>0.50694444444444442</v>
      </c>
      <c r="AX347" s="17">
        <f t="shared" si="122"/>
        <v>0.52777777777777779</v>
      </c>
      <c r="AY347" s="17">
        <f t="shared" si="123"/>
        <v>0</v>
      </c>
      <c r="AZ347" s="17">
        <f t="shared" si="124"/>
        <v>0</v>
      </c>
      <c r="BA347" s="17">
        <f t="shared" si="125"/>
        <v>0.32</v>
      </c>
      <c r="BC347" s="17">
        <f t="shared" si="113"/>
        <v>7.9365079365079361E-2</v>
      </c>
      <c r="BD347" s="17">
        <f t="shared" si="126"/>
        <v>0.26455026455026454</v>
      </c>
      <c r="BE347" s="17">
        <f t="shared" si="127"/>
        <v>0.59132554931104864</v>
      </c>
      <c r="BF347" s="17">
        <f t="shared" si="128"/>
        <v>0.13583963499836293</v>
      </c>
      <c r="BG347" s="17">
        <f t="shared" si="129"/>
        <v>0.26455026455026454</v>
      </c>
      <c r="BH347" s="17">
        <f t="shared" si="130"/>
        <v>0.26455026455026454</v>
      </c>
      <c r="BI347" s="17">
        <f t="shared" si="131"/>
        <v>3.0746731614456507E-3</v>
      </c>
      <c r="BJ347" s="17">
        <f t="shared" si="132"/>
        <v>7.5469103766527381E-3</v>
      </c>
    </row>
    <row r="348" spans="1:62" x14ac:dyDescent="0.25">
      <c r="A348" s="84">
        <v>410</v>
      </c>
      <c r="B348" s="84">
        <v>521</v>
      </c>
      <c r="D348" s="86">
        <v>1</v>
      </c>
      <c r="E348" s="98">
        <f t="shared" si="111"/>
        <v>40</v>
      </c>
      <c r="F348" s="98">
        <f t="shared" si="112"/>
        <v>0.33333333333333331</v>
      </c>
      <c r="G348" s="17">
        <v>0</v>
      </c>
      <c r="H348" s="17">
        <f>'EWG-CCP-127 (1)'!M206</f>
        <v>40</v>
      </c>
      <c r="I348" s="17">
        <v>0</v>
      </c>
      <c r="J348" s="17">
        <v>0</v>
      </c>
      <c r="K348" s="17">
        <v>0</v>
      </c>
      <c r="L348" s="17">
        <v>0</v>
      </c>
      <c r="M348" s="17">
        <v>0</v>
      </c>
      <c r="N348" s="17">
        <v>0</v>
      </c>
      <c r="O348" s="17">
        <f>'EWG-CCP-127 (1)'!L206</f>
        <v>40</v>
      </c>
      <c r="P348" s="17">
        <v>0</v>
      </c>
      <c r="Q348" s="17">
        <f>'EWG-CCP-127 (1)'!K206</f>
        <v>20</v>
      </c>
      <c r="R348" s="17">
        <v>0</v>
      </c>
      <c r="S348" s="17">
        <v>0</v>
      </c>
      <c r="T348" s="17">
        <v>0</v>
      </c>
      <c r="U348" s="17">
        <v>0</v>
      </c>
      <c r="V348" s="17">
        <v>0</v>
      </c>
      <c r="W348" s="41">
        <v>0</v>
      </c>
      <c r="X348" s="41">
        <v>0</v>
      </c>
      <c r="Y348" s="17">
        <v>0</v>
      </c>
      <c r="Z348" s="17">
        <v>0</v>
      </c>
      <c r="AA348" s="17">
        <v>0</v>
      </c>
      <c r="AB348" s="17">
        <v>0</v>
      </c>
      <c r="AC348" s="17">
        <v>0</v>
      </c>
      <c r="AD348" s="17">
        <v>0</v>
      </c>
      <c r="AE348" s="17">
        <v>0</v>
      </c>
      <c r="AF348" s="41">
        <v>0</v>
      </c>
      <c r="AG348" s="88">
        <f>'EWG-CCP-127 (1)'!E206</f>
        <v>47</v>
      </c>
      <c r="AH348" s="41" t="s">
        <v>3</v>
      </c>
      <c r="AI348" s="87" t="s">
        <v>506</v>
      </c>
      <c r="AN348" s="17">
        <f t="shared" si="114"/>
        <v>100</v>
      </c>
      <c r="AO348" s="17">
        <f t="shared" si="115"/>
        <v>0.4</v>
      </c>
      <c r="AP348" s="17">
        <f t="shared" si="116"/>
        <v>0</v>
      </c>
      <c r="AQ348" s="17">
        <f t="shared" si="116"/>
        <v>0.4</v>
      </c>
      <c r="AR348" s="17">
        <f t="shared" si="117"/>
        <v>0.2</v>
      </c>
      <c r="AS348" s="17">
        <f t="shared" si="118"/>
        <v>0.47</v>
      </c>
      <c r="AU348" s="17">
        <f t="shared" si="119"/>
        <v>0.5</v>
      </c>
      <c r="AV348" s="17">
        <f t="shared" si="120"/>
        <v>1</v>
      </c>
      <c r="AW348" s="17">
        <f t="shared" si="121"/>
        <v>0.53125</v>
      </c>
      <c r="AX348" s="17">
        <f t="shared" si="122"/>
        <v>0.625</v>
      </c>
      <c r="AY348" s="17">
        <f t="shared" si="123"/>
        <v>0.42499999999999999</v>
      </c>
      <c r="AZ348" s="17">
        <f t="shared" si="124"/>
        <v>0.42499999999999999</v>
      </c>
      <c r="BA348" s="17">
        <f t="shared" si="125"/>
        <v>4.4999999999999984E-2</v>
      </c>
      <c r="BC348" s="17">
        <f t="shared" si="113"/>
        <v>0.5</v>
      </c>
      <c r="BD348" s="17">
        <f t="shared" si="126"/>
        <v>1</v>
      </c>
      <c r="BE348" s="17">
        <f t="shared" si="127"/>
        <v>0.5992795413018821</v>
      </c>
      <c r="BF348" s="17">
        <f t="shared" si="128"/>
        <v>0.34712845030496436</v>
      </c>
      <c r="BG348" s="17">
        <f t="shared" si="129"/>
        <v>0.41429926888828866</v>
      </c>
      <c r="BH348" s="17">
        <f t="shared" si="130"/>
        <v>0.41429926888828866</v>
      </c>
      <c r="BI348" s="17">
        <f t="shared" si="131"/>
        <v>3.1025714463791642E-3</v>
      </c>
      <c r="BJ348" s="17">
        <f t="shared" si="132"/>
        <v>3.9850237623121213E-3</v>
      </c>
    </row>
    <row r="349" spans="1:62" x14ac:dyDescent="0.25">
      <c r="A349" s="84">
        <v>391</v>
      </c>
      <c r="B349" s="84">
        <v>259</v>
      </c>
      <c r="C349" s="17" t="s">
        <v>256</v>
      </c>
      <c r="D349" s="86">
        <v>1</v>
      </c>
      <c r="E349" s="98">
        <f t="shared" si="111"/>
        <v>34.200000000000003</v>
      </c>
      <c r="F349" s="98">
        <f t="shared" si="112"/>
        <v>0.58185053380782925</v>
      </c>
      <c r="G349" s="17">
        <v>9.6</v>
      </c>
      <c r="H349" s="17">
        <v>23.5</v>
      </c>
      <c r="I349" s="17">
        <v>26.8</v>
      </c>
      <c r="J349" s="17">
        <v>0</v>
      </c>
      <c r="K349" s="17">
        <v>0</v>
      </c>
      <c r="L349" s="17">
        <v>0</v>
      </c>
      <c r="M349" s="17">
        <v>0</v>
      </c>
      <c r="N349" s="17">
        <v>0</v>
      </c>
      <c r="O349" s="17">
        <v>7.4</v>
      </c>
      <c r="P349" s="17">
        <v>0</v>
      </c>
      <c r="Q349" s="17">
        <v>32.700000000000003</v>
      </c>
      <c r="R349" s="17">
        <v>0</v>
      </c>
      <c r="S349" s="17">
        <v>0</v>
      </c>
      <c r="T349" s="17">
        <v>0</v>
      </c>
      <c r="U349" s="17">
        <v>0</v>
      </c>
      <c r="V349" s="17">
        <v>0</v>
      </c>
      <c r="W349" s="41">
        <v>0</v>
      </c>
      <c r="X349" s="41">
        <v>0</v>
      </c>
      <c r="Y349" s="17">
        <v>0</v>
      </c>
      <c r="Z349" s="17">
        <v>0</v>
      </c>
      <c r="AA349" s="17">
        <v>0</v>
      </c>
      <c r="AB349" s="17">
        <v>0</v>
      </c>
      <c r="AC349" s="17">
        <v>0</v>
      </c>
      <c r="AD349" s="17">
        <v>0</v>
      </c>
      <c r="AE349" s="17">
        <v>0</v>
      </c>
      <c r="AF349" s="41">
        <v>0</v>
      </c>
      <c r="AG349" s="88">
        <v>28</v>
      </c>
      <c r="AH349" s="91" t="s">
        <v>3</v>
      </c>
      <c r="AI349" s="87" t="s">
        <v>504</v>
      </c>
      <c r="AN349" s="17">
        <f t="shared" si="114"/>
        <v>100.00000000000001</v>
      </c>
      <c r="AO349" s="17">
        <f t="shared" si="115"/>
        <v>7.400000000000001E-2</v>
      </c>
      <c r="AP349" s="17">
        <f t="shared" si="116"/>
        <v>9.6000000000000002E-2</v>
      </c>
      <c r="AQ349" s="17">
        <f t="shared" si="116"/>
        <v>0.23499999999999999</v>
      </c>
      <c r="AR349" s="17">
        <f t="shared" si="117"/>
        <v>0.32700000000000001</v>
      </c>
      <c r="AS349" s="17">
        <f t="shared" si="118"/>
        <v>0.28000000000000003</v>
      </c>
      <c r="AU349" s="17">
        <f t="shared" si="119"/>
        <v>0.98791540785498499</v>
      </c>
      <c r="AV349" s="17">
        <f t="shared" si="120"/>
        <v>0.22356495468277951</v>
      </c>
      <c r="AW349" s="17">
        <f t="shared" si="121"/>
        <v>0.56174471299093653</v>
      </c>
      <c r="AX349" s="17">
        <f t="shared" si="122"/>
        <v>0.74697885196374625</v>
      </c>
      <c r="AY349" s="17">
        <f t="shared" si="123"/>
        <v>0.22356495468277951</v>
      </c>
      <c r="AZ349" s="17">
        <f t="shared" si="124"/>
        <v>0.22356495468277951</v>
      </c>
      <c r="BA349" s="17">
        <f t="shared" si="125"/>
        <v>5.6435045317220517E-2</v>
      </c>
      <c r="BC349" s="17">
        <f t="shared" si="113"/>
        <v>0.52827140549273022</v>
      </c>
      <c r="BD349" s="17">
        <f t="shared" si="126"/>
        <v>0.3360258481421648</v>
      </c>
      <c r="BE349" s="17">
        <f t="shared" si="127"/>
        <v>0.59981413917245208</v>
      </c>
      <c r="BF349" s="17">
        <f t="shared" si="128"/>
        <v>0.36132943904977666</v>
      </c>
      <c r="BG349" s="17">
        <f t="shared" si="129"/>
        <v>0.3360258481421648</v>
      </c>
      <c r="BH349" s="17">
        <f t="shared" si="130"/>
        <v>0.3360258481421648</v>
      </c>
      <c r="BI349" s="17">
        <f t="shared" si="131"/>
        <v>3.1388956600489075E-3</v>
      </c>
      <c r="BJ349" s="17">
        <f t="shared" si="132"/>
        <v>1.6096746807143562E-2</v>
      </c>
    </row>
    <row r="350" spans="1:62" x14ac:dyDescent="0.25">
      <c r="A350" s="84">
        <v>629</v>
      </c>
      <c r="B350" s="84">
        <v>639</v>
      </c>
      <c r="D350" s="86">
        <v>1</v>
      </c>
      <c r="E350" s="98">
        <f t="shared" si="111"/>
        <v>25.037481259370313</v>
      </c>
      <c r="F350" s="98">
        <f t="shared" si="112"/>
        <v>0</v>
      </c>
      <c r="G350" s="17">
        <v>0</v>
      </c>
      <c r="H350" s="17">
        <f>'EWG-CCP-127 (1)'!G351</f>
        <v>74.962518740629676</v>
      </c>
      <c r="I350" s="17">
        <v>0</v>
      </c>
      <c r="J350" s="17">
        <v>0</v>
      </c>
      <c r="K350" s="17">
        <v>0</v>
      </c>
      <c r="L350" s="17">
        <v>0</v>
      </c>
      <c r="M350" s="17">
        <v>0</v>
      </c>
      <c r="N350" s="17">
        <v>0</v>
      </c>
      <c r="O350" s="17">
        <v>0</v>
      </c>
      <c r="P350" s="17">
        <v>0</v>
      </c>
      <c r="Q350" s="17">
        <v>0</v>
      </c>
      <c r="R350" s="17">
        <v>0</v>
      </c>
      <c r="S350" s="17">
        <v>0</v>
      </c>
      <c r="T350" s="17">
        <v>0</v>
      </c>
      <c r="U350" s="17">
        <v>0</v>
      </c>
      <c r="V350" s="17">
        <v>0</v>
      </c>
      <c r="W350" s="17">
        <v>0</v>
      </c>
      <c r="X350" s="17">
        <v>0</v>
      </c>
      <c r="Y350" s="17">
        <v>0</v>
      </c>
      <c r="Z350" s="17">
        <v>0</v>
      </c>
      <c r="AA350" s="17">
        <v>0</v>
      </c>
      <c r="AB350" s="17">
        <v>0</v>
      </c>
      <c r="AC350" s="17">
        <v>0</v>
      </c>
      <c r="AD350" s="17">
        <f>'EWG-CCP-127 (1)'!H336</f>
        <v>25.037481259370313</v>
      </c>
      <c r="AE350" s="17">
        <v>0</v>
      </c>
      <c r="AF350" s="17">
        <v>0</v>
      </c>
      <c r="AG350" s="88">
        <f>'EWG-CCP-127 (1)'!L351</f>
        <v>27.755000000000003</v>
      </c>
      <c r="AH350" s="17" t="s">
        <v>3</v>
      </c>
      <c r="AI350" s="87" t="s">
        <v>506</v>
      </c>
      <c r="AN350" s="17">
        <f t="shared" si="114"/>
        <v>99.999999999999986</v>
      </c>
      <c r="AO350" s="17">
        <f t="shared" si="115"/>
        <v>0</v>
      </c>
      <c r="AP350" s="17">
        <f t="shared" si="116"/>
        <v>0</v>
      </c>
      <c r="AQ350" s="17">
        <f t="shared" si="116"/>
        <v>0.7496251874062968</v>
      </c>
      <c r="AR350" s="17">
        <f t="shared" si="117"/>
        <v>0</v>
      </c>
      <c r="AS350" s="17">
        <f t="shared" si="118"/>
        <v>0.27755000000000002</v>
      </c>
      <c r="AU350" s="17">
        <f t="shared" si="119"/>
        <v>0</v>
      </c>
      <c r="AV350" s="17">
        <f t="shared" si="120"/>
        <v>0</v>
      </c>
      <c r="AW350" s="17">
        <f t="shared" si="121"/>
        <v>0.5</v>
      </c>
      <c r="AX350" s="17">
        <f t="shared" si="122"/>
        <v>0.5</v>
      </c>
      <c r="AY350" s="17">
        <f t="shared" si="123"/>
        <v>0</v>
      </c>
      <c r="AZ350" s="17">
        <f t="shared" si="124"/>
        <v>0</v>
      </c>
      <c r="BA350" s="17">
        <f t="shared" si="125"/>
        <v>0.27755000000000002</v>
      </c>
      <c r="BC350" s="17">
        <f t="shared" si="113"/>
        <v>0</v>
      </c>
      <c r="BD350" s="17">
        <f t="shared" si="126"/>
        <v>0.33400000000000002</v>
      </c>
      <c r="BE350" s="17">
        <f t="shared" si="127"/>
        <v>0.58982479610523098</v>
      </c>
      <c r="BF350" s="17">
        <f t="shared" si="128"/>
        <v>9.5973820789570216E-2</v>
      </c>
      <c r="BG350" s="17">
        <f t="shared" si="129"/>
        <v>0.33400000000000002</v>
      </c>
      <c r="BH350" s="17">
        <f t="shared" si="130"/>
        <v>0.33400000000000002</v>
      </c>
      <c r="BI350" s="17">
        <f t="shared" si="131"/>
        <v>3.1866024999999999E-3</v>
      </c>
      <c r="BJ350" s="17">
        <f t="shared" si="132"/>
        <v>1.6724426788511128E-2</v>
      </c>
    </row>
    <row r="351" spans="1:62" x14ac:dyDescent="0.25">
      <c r="A351" s="84">
        <v>132</v>
      </c>
      <c r="B351" s="84">
        <v>76</v>
      </c>
      <c r="C351" s="17" t="s">
        <v>158</v>
      </c>
      <c r="D351" s="86">
        <v>1</v>
      </c>
      <c r="E351" s="98">
        <f t="shared" si="111"/>
        <v>25.4</v>
      </c>
      <c r="F351" s="98">
        <f t="shared" si="112"/>
        <v>0.85522788203753353</v>
      </c>
      <c r="G351" s="17">
        <v>0</v>
      </c>
      <c r="H351" s="17">
        <v>10.8</v>
      </c>
      <c r="I351" s="17">
        <v>10.6</v>
      </c>
      <c r="J351" s="17">
        <v>0</v>
      </c>
      <c r="K351" s="17">
        <v>0</v>
      </c>
      <c r="L351" s="17">
        <v>0</v>
      </c>
      <c r="M351" s="17">
        <v>0</v>
      </c>
      <c r="N351" s="17">
        <v>0</v>
      </c>
      <c r="O351" s="17">
        <v>14.8</v>
      </c>
      <c r="P351" s="17">
        <v>0</v>
      </c>
      <c r="Q351" s="17">
        <v>63.8</v>
      </c>
      <c r="R351" s="17">
        <v>0</v>
      </c>
      <c r="S351" s="17">
        <v>0</v>
      </c>
      <c r="T351" s="17">
        <v>0</v>
      </c>
      <c r="U351" s="17">
        <v>0</v>
      </c>
      <c r="V351" s="17">
        <v>0</v>
      </c>
      <c r="W351" s="41">
        <v>0</v>
      </c>
      <c r="X351" s="41">
        <v>0</v>
      </c>
      <c r="Y351" s="17">
        <v>0</v>
      </c>
      <c r="Z351" s="17">
        <v>0</v>
      </c>
      <c r="AA351" s="17">
        <v>0</v>
      </c>
      <c r="AB351" s="41">
        <v>0</v>
      </c>
      <c r="AC351" s="17">
        <v>0</v>
      </c>
      <c r="AD351" s="17">
        <v>0</v>
      </c>
      <c r="AE351" s="41">
        <v>0</v>
      </c>
      <c r="AF351" s="41">
        <v>0</v>
      </c>
      <c r="AG351" s="88">
        <v>75.8</v>
      </c>
      <c r="AH351" s="41" t="s">
        <v>3</v>
      </c>
      <c r="AI351" s="87" t="s">
        <v>557</v>
      </c>
      <c r="AN351" s="17">
        <f t="shared" si="114"/>
        <v>100</v>
      </c>
      <c r="AO351" s="17">
        <f t="shared" si="115"/>
        <v>0.14800000000000002</v>
      </c>
      <c r="AP351" s="17">
        <f t="shared" si="116"/>
        <v>0</v>
      </c>
      <c r="AQ351" s="17">
        <f t="shared" si="116"/>
        <v>0.10800000000000001</v>
      </c>
      <c r="AR351" s="17">
        <f t="shared" si="117"/>
        <v>0.63800000000000001</v>
      </c>
      <c r="AS351" s="17">
        <f t="shared" si="118"/>
        <v>0.75800000000000001</v>
      </c>
      <c r="AU351" s="17">
        <f t="shared" si="119"/>
        <v>5.9074074074074066</v>
      </c>
      <c r="AV351" s="17">
        <f t="shared" si="120"/>
        <v>1.3703703703703705</v>
      </c>
      <c r="AW351" s="17">
        <f t="shared" si="121"/>
        <v>0.86921296296296291</v>
      </c>
      <c r="AX351" s="17">
        <f t="shared" si="122"/>
        <v>1.9768518518518516</v>
      </c>
      <c r="AY351" s="17">
        <f t="shared" si="123"/>
        <v>0.86921296296296291</v>
      </c>
      <c r="AZ351" s="17">
        <f t="shared" si="124"/>
        <v>0.86921296296296291</v>
      </c>
      <c r="BA351" s="17">
        <f t="shared" si="125"/>
        <v>0.1112129629629629</v>
      </c>
      <c r="BC351" s="17">
        <f t="shared" si="113"/>
        <v>5.9074074074074066</v>
      </c>
      <c r="BD351" s="17">
        <f t="shared" si="126"/>
        <v>1.8611111111111112</v>
      </c>
      <c r="BE351" s="17">
        <f t="shared" si="127"/>
        <v>0.70153085972492402</v>
      </c>
      <c r="BF351" s="17">
        <f t="shared" si="128"/>
        <v>3.063319258397375</v>
      </c>
      <c r="BG351" s="17">
        <f t="shared" si="129"/>
        <v>0.70153085972492402</v>
      </c>
      <c r="BH351" s="17">
        <f t="shared" si="130"/>
        <v>0.70153085972492402</v>
      </c>
      <c r="BI351" s="17">
        <f t="shared" si="131"/>
        <v>3.1887638034062095E-3</v>
      </c>
      <c r="BJ351" s="17">
        <f t="shared" si="132"/>
        <v>0.12329020146277815</v>
      </c>
    </row>
    <row r="352" spans="1:62" x14ac:dyDescent="0.25">
      <c r="A352" s="84">
        <v>195</v>
      </c>
      <c r="B352" s="84">
        <v>123</v>
      </c>
      <c r="C352" s="17">
        <v>23</v>
      </c>
      <c r="D352" s="86">
        <v>1</v>
      </c>
      <c r="E352" s="98">
        <f t="shared" si="111"/>
        <v>20</v>
      </c>
      <c r="F352" s="98">
        <f t="shared" si="112"/>
        <v>0.75</v>
      </c>
      <c r="G352" s="17">
        <v>0</v>
      </c>
      <c r="H352" s="17">
        <v>20</v>
      </c>
      <c r="I352" s="17">
        <v>0</v>
      </c>
      <c r="J352" s="17">
        <v>0</v>
      </c>
      <c r="K352" s="17">
        <v>0</v>
      </c>
      <c r="L352" s="17">
        <v>0</v>
      </c>
      <c r="M352" s="17">
        <v>0</v>
      </c>
      <c r="N352" s="17">
        <v>0</v>
      </c>
      <c r="O352" s="17">
        <v>20</v>
      </c>
      <c r="P352" s="17">
        <v>0</v>
      </c>
      <c r="Q352" s="17">
        <v>60</v>
      </c>
      <c r="R352" s="17">
        <v>0</v>
      </c>
      <c r="S352" s="17">
        <v>0</v>
      </c>
      <c r="T352" s="17">
        <v>0</v>
      </c>
      <c r="U352" s="17">
        <v>0</v>
      </c>
      <c r="V352" s="17">
        <v>0</v>
      </c>
      <c r="W352" s="41">
        <v>0</v>
      </c>
      <c r="X352" s="41">
        <v>0</v>
      </c>
      <c r="Y352" s="17">
        <v>0</v>
      </c>
      <c r="Z352" s="17">
        <v>0</v>
      </c>
      <c r="AA352" s="17">
        <v>0</v>
      </c>
      <c r="AB352" s="17">
        <v>0</v>
      </c>
      <c r="AC352" s="17">
        <v>0</v>
      </c>
      <c r="AD352" s="17">
        <v>0</v>
      </c>
      <c r="AE352" s="17">
        <v>0</v>
      </c>
      <c r="AF352" s="41">
        <v>0</v>
      </c>
      <c r="AG352" s="88">
        <v>59</v>
      </c>
      <c r="AH352" s="91" t="s">
        <v>3</v>
      </c>
      <c r="AI352" s="87" t="s">
        <v>504</v>
      </c>
      <c r="AN352" s="17">
        <f t="shared" si="114"/>
        <v>100</v>
      </c>
      <c r="AO352" s="17">
        <f t="shared" si="115"/>
        <v>0.2</v>
      </c>
      <c r="AP352" s="17">
        <f t="shared" si="116"/>
        <v>0</v>
      </c>
      <c r="AQ352" s="17">
        <f t="shared" si="116"/>
        <v>0.2</v>
      </c>
      <c r="AR352" s="17">
        <f t="shared" si="117"/>
        <v>0.6</v>
      </c>
      <c r="AS352" s="17">
        <f t="shared" si="118"/>
        <v>0.59</v>
      </c>
      <c r="AU352" s="17">
        <f t="shared" si="119"/>
        <v>2.9999999999999996</v>
      </c>
      <c r="AV352" s="17">
        <f t="shared" si="120"/>
        <v>1</v>
      </c>
      <c r="AW352" s="17">
        <f t="shared" si="121"/>
        <v>0.6875</v>
      </c>
      <c r="AX352" s="17">
        <f t="shared" si="122"/>
        <v>1.25</v>
      </c>
      <c r="AY352" s="17">
        <f t="shared" si="123"/>
        <v>0.6875</v>
      </c>
      <c r="AZ352" s="17">
        <f t="shared" si="124"/>
        <v>0.6875</v>
      </c>
      <c r="BA352" s="17">
        <f t="shared" si="125"/>
        <v>9.7500000000000031E-2</v>
      </c>
      <c r="BC352" s="17">
        <f t="shared" si="113"/>
        <v>3</v>
      </c>
      <c r="BD352" s="17">
        <f t="shared" si="126"/>
        <v>1</v>
      </c>
      <c r="BE352" s="17">
        <f t="shared" si="127"/>
        <v>0.64655326728513784</v>
      </c>
      <c r="BF352" s="17">
        <f t="shared" si="128"/>
        <v>1.602901597881935</v>
      </c>
      <c r="BG352" s="17">
        <f t="shared" si="129"/>
        <v>0.64655326728513784</v>
      </c>
      <c r="BH352" s="17">
        <f t="shared" si="130"/>
        <v>0.64655326728513784</v>
      </c>
      <c r="BI352" s="17">
        <f t="shared" si="131"/>
        <v>3.198272040624246E-3</v>
      </c>
      <c r="BJ352" s="17">
        <f t="shared" si="132"/>
        <v>3.353551447083962E-2</v>
      </c>
    </row>
    <row r="353" spans="1:62" x14ac:dyDescent="0.25">
      <c r="A353" s="84">
        <v>33</v>
      </c>
      <c r="B353" s="84">
        <v>21</v>
      </c>
      <c r="C353" s="17" t="s">
        <v>41</v>
      </c>
      <c r="D353" s="86">
        <v>1</v>
      </c>
      <c r="E353" s="98">
        <f t="shared" si="111"/>
        <v>14</v>
      </c>
      <c r="F353" s="98">
        <f t="shared" si="112"/>
        <v>0.80232558139534882</v>
      </c>
      <c r="G353" s="41">
        <v>0</v>
      </c>
      <c r="H353" s="17">
        <v>17</v>
      </c>
      <c r="I353" s="17">
        <v>4</v>
      </c>
      <c r="J353" s="17">
        <v>0</v>
      </c>
      <c r="K353" s="41">
        <v>0</v>
      </c>
      <c r="L353" s="41">
        <v>0</v>
      </c>
      <c r="M353" s="41">
        <v>0</v>
      </c>
      <c r="N353" s="41">
        <v>0</v>
      </c>
      <c r="O353" s="17">
        <v>10</v>
      </c>
      <c r="P353" s="17">
        <v>0</v>
      </c>
      <c r="Q353" s="17">
        <v>69</v>
      </c>
      <c r="R353" s="17">
        <v>0</v>
      </c>
      <c r="S353" s="17">
        <v>0</v>
      </c>
      <c r="T353" s="17">
        <v>0</v>
      </c>
      <c r="U353" s="17">
        <v>0</v>
      </c>
      <c r="V353" s="41">
        <v>0</v>
      </c>
      <c r="W353" s="41">
        <v>0</v>
      </c>
      <c r="X353" s="41">
        <v>0</v>
      </c>
      <c r="Y353" s="41">
        <v>0</v>
      </c>
      <c r="Z353" s="41">
        <v>0</v>
      </c>
      <c r="AA353" s="17">
        <v>0</v>
      </c>
      <c r="AB353" s="41">
        <v>0</v>
      </c>
      <c r="AC353" s="17">
        <v>0</v>
      </c>
      <c r="AD353" s="17">
        <v>0</v>
      </c>
      <c r="AE353" s="41">
        <v>0</v>
      </c>
      <c r="AF353" s="41">
        <v>0</v>
      </c>
      <c r="AG353" s="88">
        <v>61</v>
      </c>
      <c r="AH353" s="41" t="s">
        <v>3</v>
      </c>
      <c r="AI353" s="87" t="s">
        <v>506</v>
      </c>
      <c r="AK353" s="87" t="s">
        <v>505</v>
      </c>
      <c r="AL353" s="87" t="s">
        <v>507</v>
      </c>
      <c r="AN353" s="17">
        <f t="shared" si="114"/>
        <v>100</v>
      </c>
      <c r="AO353" s="17">
        <f t="shared" si="115"/>
        <v>0.1</v>
      </c>
      <c r="AP353" s="17">
        <f t="shared" si="116"/>
        <v>0</v>
      </c>
      <c r="AQ353" s="17">
        <f t="shared" si="116"/>
        <v>0.17</v>
      </c>
      <c r="AR353" s="17">
        <f t="shared" si="117"/>
        <v>0.69</v>
      </c>
      <c r="AS353" s="17">
        <f t="shared" si="118"/>
        <v>0.61</v>
      </c>
      <c r="AU353" s="17">
        <f t="shared" si="119"/>
        <v>4.0588235294117645</v>
      </c>
      <c r="AV353" s="17">
        <f t="shared" si="120"/>
        <v>0.58823529411764708</v>
      </c>
      <c r="AW353" s="17">
        <f t="shared" si="121"/>
        <v>0.75367647058823528</v>
      </c>
      <c r="AX353" s="17">
        <f t="shared" si="122"/>
        <v>1.5147058823529411</v>
      </c>
      <c r="AY353" s="17">
        <f t="shared" si="123"/>
        <v>0.58823529411764708</v>
      </c>
      <c r="AZ353" s="17">
        <f t="shared" si="124"/>
        <v>0.58823529411764708</v>
      </c>
      <c r="BA353" s="17">
        <f t="shared" si="125"/>
        <v>2.1764705882352908E-2</v>
      </c>
      <c r="BC353" s="17">
        <f t="shared" si="113"/>
        <v>4.0588235294117645</v>
      </c>
      <c r="BD353" s="17">
        <f t="shared" si="126"/>
        <v>0.70588235294117652</v>
      </c>
      <c r="BE353" s="17">
        <f t="shared" si="127"/>
        <v>0.66657508064275195</v>
      </c>
      <c r="BF353" s="17">
        <f t="shared" si="128"/>
        <v>2.1347584603851226</v>
      </c>
      <c r="BG353" s="17">
        <f t="shared" si="129"/>
        <v>0.66657508064275195</v>
      </c>
      <c r="BH353" s="17">
        <f t="shared" si="130"/>
        <v>0.66657508064275195</v>
      </c>
      <c r="BI353" s="17">
        <f t="shared" si="131"/>
        <v>3.200739749733888E-3</v>
      </c>
      <c r="BJ353" s="17">
        <f t="shared" si="132"/>
        <v>4.1260596255594209E-2</v>
      </c>
    </row>
    <row r="354" spans="1:62" x14ac:dyDescent="0.25">
      <c r="A354" s="84">
        <v>491</v>
      </c>
      <c r="B354" s="84">
        <v>545</v>
      </c>
      <c r="C354" s="17" t="s">
        <v>335</v>
      </c>
      <c r="D354" s="86">
        <v>1</v>
      </c>
      <c r="E354" s="98">
        <f t="shared" si="111"/>
        <v>0</v>
      </c>
      <c r="F354" s="98">
        <f t="shared" si="112"/>
        <v>0.45454545454545453</v>
      </c>
      <c r="G354" s="17">
        <v>6</v>
      </c>
      <c r="H354" s="17">
        <v>24</v>
      </c>
      <c r="I354" s="17">
        <v>0</v>
      </c>
      <c r="J354" s="17">
        <v>0</v>
      </c>
      <c r="K354" s="17">
        <v>0</v>
      </c>
      <c r="L354" s="17">
        <v>0</v>
      </c>
      <c r="M354" s="17">
        <v>0</v>
      </c>
      <c r="N354" s="17">
        <v>0</v>
      </c>
      <c r="O354" s="17">
        <v>0</v>
      </c>
      <c r="P354" s="17">
        <v>0</v>
      </c>
      <c r="Q354" s="17">
        <v>20</v>
      </c>
      <c r="R354" s="17">
        <v>0</v>
      </c>
      <c r="S354" s="17">
        <v>0</v>
      </c>
      <c r="T354" s="17">
        <v>0</v>
      </c>
      <c r="U354" s="17">
        <v>0</v>
      </c>
      <c r="V354" s="17">
        <v>0</v>
      </c>
      <c r="W354" s="17">
        <v>50</v>
      </c>
      <c r="X354" s="17">
        <v>0</v>
      </c>
      <c r="Y354" s="17">
        <v>0</v>
      </c>
      <c r="Z354" s="17">
        <v>0</v>
      </c>
      <c r="AA354" s="17">
        <v>0</v>
      </c>
      <c r="AB354" s="17">
        <v>0</v>
      </c>
      <c r="AC354" s="17">
        <v>0</v>
      </c>
      <c r="AD354" s="17">
        <v>0</v>
      </c>
      <c r="AE354" s="17">
        <v>0</v>
      </c>
      <c r="AF354" s="41">
        <v>0</v>
      </c>
      <c r="AG354" s="88">
        <v>29</v>
      </c>
      <c r="AH354" s="17" t="s">
        <v>3</v>
      </c>
      <c r="AI354" s="87" t="s">
        <v>506</v>
      </c>
      <c r="AN354" s="17">
        <f t="shared" si="114"/>
        <v>100</v>
      </c>
      <c r="AO354" s="17">
        <f t="shared" si="115"/>
        <v>0</v>
      </c>
      <c r="AP354" s="17">
        <f t="shared" si="116"/>
        <v>0.06</v>
      </c>
      <c r="AQ354" s="17">
        <f t="shared" si="116"/>
        <v>0.24</v>
      </c>
      <c r="AR354" s="17">
        <f t="shared" si="117"/>
        <v>0.2</v>
      </c>
      <c r="AS354" s="17">
        <f t="shared" si="118"/>
        <v>0.28999999999999998</v>
      </c>
      <c r="AU354" s="17">
        <f t="shared" si="119"/>
        <v>0.66666666666666674</v>
      </c>
      <c r="AV354" s="17">
        <f t="shared" si="120"/>
        <v>0</v>
      </c>
      <c r="AW354" s="17">
        <f t="shared" si="121"/>
        <v>0.54166666666666663</v>
      </c>
      <c r="AX354" s="17">
        <f t="shared" si="122"/>
        <v>0.66666666666666674</v>
      </c>
      <c r="AY354" s="17">
        <f t="shared" si="123"/>
        <v>0</v>
      </c>
      <c r="AZ354" s="17">
        <f t="shared" si="124"/>
        <v>0</v>
      </c>
      <c r="BA354" s="17">
        <f t="shared" si="125"/>
        <v>0.28999999999999998</v>
      </c>
      <c r="BC354" s="17">
        <f t="shared" si="113"/>
        <v>0.41666666666666669</v>
      </c>
      <c r="BD354" s="17">
        <f t="shared" si="126"/>
        <v>0.34722222222222215</v>
      </c>
      <c r="BE354" s="17">
        <f t="shared" si="127"/>
        <v>0.59770375043577362</v>
      </c>
      <c r="BF354" s="17">
        <f t="shared" si="128"/>
        <v>0.30526934538573203</v>
      </c>
      <c r="BG354" s="17">
        <f t="shared" si="129"/>
        <v>0.34722222222222215</v>
      </c>
      <c r="BH354" s="17">
        <f t="shared" si="130"/>
        <v>0.34722222222222215</v>
      </c>
      <c r="BI354" s="17">
        <f t="shared" si="131"/>
        <v>3.2743827160493771E-3</v>
      </c>
      <c r="BJ354" s="17">
        <f t="shared" si="132"/>
        <v>1.3659287699520866E-2</v>
      </c>
    </row>
    <row r="355" spans="1:62" x14ac:dyDescent="0.25">
      <c r="A355" s="84">
        <v>296</v>
      </c>
      <c r="B355" s="84">
        <v>185</v>
      </c>
      <c r="D355" s="86">
        <v>1</v>
      </c>
      <c r="E355" s="98">
        <f t="shared" si="111"/>
        <v>28.90995260663507</v>
      </c>
      <c r="F355" s="98">
        <f t="shared" si="112"/>
        <v>0.66666666666666674</v>
      </c>
      <c r="G355" s="17">
        <v>0</v>
      </c>
      <c r="H355" s="17">
        <f>'EWG-CCP-127 (1)'!M114</f>
        <v>23.696682464454977</v>
      </c>
      <c r="I355" s="17">
        <v>0</v>
      </c>
      <c r="J355" s="17">
        <v>0</v>
      </c>
      <c r="K355" s="17">
        <v>0</v>
      </c>
      <c r="L355" s="17">
        <v>0</v>
      </c>
      <c r="M355" s="17">
        <v>0</v>
      </c>
      <c r="N355" s="17">
        <v>0</v>
      </c>
      <c r="O355" s="17">
        <f>'EWG-CCP-127 (1)'!L114</f>
        <v>28.90995260663507</v>
      </c>
      <c r="P355" s="17">
        <v>0</v>
      </c>
      <c r="Q355" s="17">
        <f>'EWG-CCP-127 (1)'!K114</f>
        <v>47.393364928909953</v>
      </c>
      <c r="R355" s="17">
        <v>0</v>
      </c>
      <c r="S355" s="17">
        <v>0</v>
      </c>
      <c r="T355" s="17">
        <v>0</v>
      </c>
      <c r="U355" s="17">
        <v>0</v>
      </c>
      <c r="V355" s="17">
        <v>0</v>
      </c>
      <c r="W355" s="41">
        <v>0</v>
      </c>
      <c r="X355" s="41">
        <v>0</v>
      </c>
      <c r="Y355" s="17">
        <v>0</v>
      </c>
      <c r="Z355" s="17">
        <v>0</v>
      </c>
      <c r="AA355" s="17">
        <v>0</v>
      </c>
      <c r="AB355" s="17">
        <v>0</v>
      </c>
      <c r="AC355" s="17">
        <v>0</v>
      </c>
      <c r="AD355" s="17">
        <v>0</v>
      </c>
      <c r="AE355" s="17">
        <v>0</v>
      </c>
      <c r="AF355" s="41">
        <v>0</v>
      </c>
      <c r="AG355" s="88">
        <f>'EWG-CCP-127 (1)'!E114</f>
        <v>66</v>
      </c>
      <c r="AH355" s="91" t="s">
        <v>3</v>
      </c>
      <c r="AI355" s="87" t="s">
        <v>504</v>
      </c>
      <c r="AN355" s="17">
        <f t="shared" si="114"/>
        <v>100</v>
      </c>
      <c r="AO355" s="17">
        <f t="shared" si="115"/>
        <v>0.2890995260663507</v>
      </c>
      <c r="AP355" s="17">
        <f t="shared" si="116"/>
        <v>0</v>
      </c>
      <c r="AQ355" s="17">
        <f t="shared" si="116"/>
        <v>0.23696682464454977</v>
      </c>
      <c r="AR355" s="17">
        <f t="shared" si="117"/>
        <v>0.47393364928909953</v>
      </c>
      <c r="AS355" s="17">
        <f t="shared" si="118"/>
        <v>0.66</v>
      </c>
      <c r="AU355" s="17">
        <f t="shared" si="119"/>
        <v>2</v>
      </c>
      <c r="AV355" s="17">
        <f t="shared" si="120"/>
        <v>1.22</v>
      </c>
      <c r="AW355" s="17">
        <f t="shared" si="121"/>
        <v>0.625</v>
      </c>
      <c r="AX355" s="17">
        <f t="shared" si="122"/>
        <v>1</v>
      </c>
      <c r="AY355" s="17">
        <f t="shared" si="123"/>
        <v>0.57916666666666672</v>
      </c>
      <c r="AZ355" s="17">
        <f t="shared" si="124"/>
        <v>0.57916666666666672</v>
      </c>
      <c r="BA355" s="17">
        <f t="shared" si="125"/>
        <v>8.0833333333333313E-2</v>
      </c>
      <c r="BC355" s="17">
        <f t="shared" si="113"/>
        <v>2</v>
      </c>
      <c r="BD355" s="17">
        <f t="shared" si="126"/>
        <v>1.22</v>
      </c>
      <c r="BE355" s="17">
        <f t="shared" si="127"/>
        <v>0.62764377689183548</v>
      </c>
      <c r="BF355" s="17">
        <f t="shared" si="128"/>
        <v>1.1005923388511467</v>
      </c>
      <c r="BG355" s="17">
        <f t="shared" si="129"/>
        <v>0.6027671808191577</v>
      </c>
      <c r="BH355" s="17">
        <f t="shared" si="130"/>
        <v>0.6027671808191577</v>
      </c>
      <c r="BI355" s="17">
        <f t="shared" si="131"/>
        <v>3.2755955913869937E-3</v>
      </c>
      <c r="BJ355" s="17">
        <f t="shared" si="132"/>
        <v>6.40733007174807E-2</v>
      </c>
    </row>
    <row r="356" spans="1:62" x14ac:dyDescent="0.25">
      <c r="A356" s="84">
        <v>153</v>
      </c>
      <c r="B356" s="84">
        <v>89</v>
      </c>
      <c r="C356" s="17" t="s">
        <v>181</v>
      </c>
      <c r="D356" s="86">
        <v>1</v>
      </c>
      <c r="E356" s="98">
        <f t="shared" si="111"/>
        <v>12.971804008117523</v>
      </c>
      <c r="F356" s="98">
        <f t="shared" si="112"/>
        <v>0.79343234347712877</v>
      </c>
      <c r="G356" s="102">
        <v>0</v>
      </c>
      <c r="H356" s="102">
        <f>'EWG-CCP-127 (1)'!I12</f>
        <v>16.95183598454928</v>
      </c>
      <c r="I356" s="102">
        <v>0</v>
      </c>
      <c r="J356" s="17">
        <v>0</v>
      </c>
      <c r="K356" s="103">
        <f>'EWG-CCP-127 (1)'!L12</f>
        <v>4.9638676749643791</v>
      </c>
      <c r="L356" s="17">
        <v>0</v>
      </c>
      <c r="M356" s="58">
        <v>0</v>
      </c>
      <c r="N356" s="58">
        <v>0</v>
      </c>
      <c r="O356" s="102">
        <f>'EWG-CCP-127 (1)'!K12</f>
        <v>12.971804008117523</v>
      </c>
      <c r="P356" s="58">
        <v>0</v>
      </c>
      <c r="Q356" s="102">
        <f>'EWG-CCP-127 (1)'!J12</f>
        <v>65.112492332368817</v>
      </c>
      <c r="R356" s="17">
        <v>0</v>
      </c>
      <c r="S356" s="17">
        <v>0</v>
      </c>
      <c r="T356" s="17">
        <v>0</v>
      </c>
      <c r="U356" s="102">
        <v>0</v>
      </c>
      <c r="V356" s="17">
        <v>0</v>
      </c>
      <c r="W356" s="41">
        <v>0</v>
      </c>
      <c r="X356" s="41">
        <v>0</v>
      </c>
      <c r="Y356" s="17">
        <v>0</v>
      </c>
      <c r="Z356" s="58">
        <v>0</v>
      </c>
      <c r="AA356" s="17">
        <v>0</v>
      </c>
      <c r="AB356" s="41">
        <v>0</v>
      </c>
      <c r="AC356" s="17">
        <v>0</v>
      </c>
      <c r="AD356" s="17">
        <v>0</v>
      </c>
      <c r="AE356" s="41">
        <v>0</v>
      </c>
      <c r="AF356" s="41">
        <v>0</v>
      </c>
      <c r="AG356" s="88">
        <v>72</v>
      </c>
      <c r="AH356" s="41" t="s">
        <v>545</v>
      </c>
      <c r="AI356" s="87" t="s">
        <v>506</v>
      </c>
      <c r="AM356" s="80"/>
      <c r="AN356" s="17">
        <f t="shared" si="114"/>
        <v>100</v>
      </c>
      <c r="AO356" s="17">
        <f t="shared" si="115"/>
        <v>0.12971804008117524</v>
      </c>
      <c r="AP356" s="17">
        <f t="shared" si="116"/>
        <v>0</v>
      </c>
      <c r="AQ356" s="17">
        <f t="shared" si="116"/>
        <v>0.16951835984549279</v>
      </c>
      <c r="AR356" s="17">
        <f t="shared" si="117"/>
        <v>0.65112492332368821</v>
      </c>
      <c r="AS356" s="17">
        <f t="shared" si="118"/>
        <v>0.72</v>
      </c>
      <c r="AU356" s="17">
        <f t="shared" si="119"/>
        <v>3.8410289240478428</v>
      </c>
      <c r="AV356" s="17">
        <f t="shared" si="120"/>
        <v>0.76521528523167937</v>
      </c>
      <c r="AW356" s="17">
        <f t="shared" si="121"/>
        <v>0.74006430775299015</v>
      </c>
      <c r="AX356" s="17">
        <f t="shared" si="122"/>
        <v>1.4602572310119606</v>
      </c>
      <c r="AY356" s="17">
        <f t="shared" si="123"/>
        <v>0.74006430775299015</v>
      </c>
      <c r="AZ356" s="17">
        <f t="shared" si="124"/>
        <v>0.74006430775299015</v>
      </c>
      <c r="BA356" s="17">
        <f t="shared" si="125"/>
        <v>2.0064307752990174E-2</v>
      </c>
      <c r="BC356" s="17">
        <f t="shared" si="113"/>
        <v>3.8410289240478424</v>
      </c>
      <c r="BD356" s="17">
        <f t="shared" si="126"/>
        <v>0.76521528523167937</v>
      </c>
      <c r="BE356" s="17">
        <f t="shared" si="127"/>
        <v>0.66245669564490983</v>
      </c>
      <c r="BF356" s="17">
        <f t="shared" si="128"/>
        <v>2.0253582135438677</v>
      </c>
      <c r="BG356" s="17">
        <f t="shared" si="129"/>
        <v>0.66245669564490983</v>
      </c>
      <c r="BH356" s="17">
        <f t="shared" si="130"/>
        <v>0.66245669564490983</v>
      </c>
      <c r="BI356" s="17">
        <f t="shared" si="131"/>
        <v>3.311231876102536E-3</v>
      </c>
      <c r="BJ356" s="17">
        <f t="shared" si="132"/>
        <v>9.8048546071744416E-2</v>
      </c>
    </row>
    <row r="357" spans="1:62" x14ac:dyDescent="0.25">
      <c r="A357" s="84">
        <v>486</v>
      </c>
      <c r="B357" s="84">
        <v>540</v>
      </c>
      <c r="C357" s="17" t="s">
        <v>331</v>
      </c>
      <c r="D357" s="86">
        <v>1</v>
      </c>
      <c r="E357" s="98">
        <f t="shared" si="111"/>
        <v>0</v>
      </c>
      <c r="F357" s="98">
        <f t="shared" si="112"/>
        <v>0.10869565217391304</v>
      </c>
      <c r="G357" s="17">
        <v>4</v>
      </c>
      <c r="H357" s="17">
        <v>41</v>
      </c>
      <c r="I357" s="17">
        <v>0</v>
      </c>
      <c r="J357" s="17">
        <v>0</v>
      </c>
      <c r="K357" s="17">
        <v>0</v>
      </c>
      <c r="L357" s="17">
        <v>0</v>
      </c>
      <c r="M357" s="17">
        <v>0</v>
      </c>
      <c r="N357" s="17">
        <v>0</v>
      </c>
      <c r="O357" s="17">
        <v>0</v>
      </c>
      <c r="P357" s="17">
        <v>0</v>
      </c>
      <c r="Q357" s="17">
        <v>5</v>
      </c>
      <c r="R357" s="17">
        <v>0</v>
      </c>
      <c r="S357" s="17">
        <v>0</v>
      </c>
      <c r="T357" s="17">
        <v>0</v>
      </c>
      <c r="U357" s="17">
        <v>0</v>
      </c>
      <c r="V357" s="17">
        <v>0</v>
      </c>
      <c r="W357" s="17">
        <v>50</v>
      </c>
      <c r="X357" s="17">
        <v>0</v>
      </c>
      <c r="Y357" s="17">
        <v>0</v>
      </c>
      <c r="Z357" s="17">
        <v>0</v>
      </c>
      <c r="AA357" s="17">
        <v>0</v>
      </c>
      <c r="AB357" s="17">
        <v>0</v>
      </c>
      <c r="AC357" s="17">
        <v>0</v>
      </c>
      <c r="AD357" s="17">
        <v>0</v>
      </c>
      <c r="AE357" s="17">
        <v>0</v>
      </c>
      <c r="AF357" s="41">
        <v>0</v>
      </c>
      <c r="AG357" s="88">
        <v>35</v>
      </c>
      <c r="AH357" s="17" t="s">
        <v>3</v>
      </c>
      <c r="AI357" s="87" t="s">
        <v>506</v>
      </c>
      <c r="AN357" s="17">
        <f t="shared" si="114"/>
        <v>100</v>
      </c>
      <c r="AO357" s="17">
        <f t="shared" si="115"/>
        <v>0</v>
      </c>
      <c r="AP357" s="17">
        <f t="shared" si="116"/>
        <v>0.04</v>
      </c>
      <c r="AQ357" s="17">
        <f t="shared" si="116"/>
        <v>0.41</v>
      </c>
      <c r="AR357" s="17">
        <f t="shared" si="117"/>
        <v>0.05</v>
      </c>
      <c r="AS357" s="17">
        <f t="shared" si="118"/>
        <v>0.35</v>
      </c>
      <c r="AU357" s="17">
        <f t="shared" si="119"/>
        <v>0.11111111111111113</v>
      </c>
      <c r="AV357" s="17">
        <f t="shared" si="120"/>
        <v>0</v>
      </c>
      <c r="AW357" s="17">
        <f t="shared" si="121"/>
        <v>0.50694444444444442</v>
      </c>
      <c r="AX357" s="17">
        <f t="shared" si="122"/>
        <v>0.52777777777777779</v>
      </c>
      <c r="AY357" s="17">
        <f t="shared" si="123"/>
        <v>0</v>
      </c>
      <c r="AZ357" s="17">
        <f t="shared" si="124"/>
        <v>0</v>
      </c>
      <c r="BA357" s="17">
        <f t="shared" si="125"/>
        <v>0.35</v>
      </c>
      <c r="BC357" s="17">
        <f t="shared" si="113"/>
        <v>8.771929824561403E-2</v>
      </c>
      <c r="BD357" s="17">
        <f t="shared" si="126"/>
        <v>0.29239766081871343</v>
      </c>
      <c r="BE357" s="17">
        <f t="shared" si="127"/>
        <v>0.59148352333271359</v>
      </c>
      <c r="BF357" s="17">
        <f t="shared" si="128"/>
        <v>0.14003603649402532</v>
      </c>
      <c r="BG357" s="17">
        <f t="shared" si="129"/>
        <v>0.29239766081871343</v>
      </c>
      <c r="BH357" s="17">
        <f t="shared" si="130"/>
        <v>0.29239766081871343</v>
      </c>
      <c r="BI357" s="17">
        <f t="shared" si="131"/>
        <v>3.3180294791559789E-3</v>
      </c>
      <c r="BJ357" s="17">
        <f t="shared" si="132"/>
        <v>3.2345330537846186E-3</v>
      </c>
    </row>
    <row r="358" spans="1:62" x14ac:dyDescent="0.25">
      <c r="A358" s="84">
        <v>292</v>
      </c>
      <c r="B358" s="84">
        <v>181</v>
      </c>
      <c r="D358" s="86">
        <v>1</v>
      </c>
      <c r="E358" s="98">
        <f t="shared" ref="E358:E421" si="133">I358+L358+M358+N358+O358+V358+X358+AB358+AD358</f>
        <v>17.491749174917494</v>
      </c>
      <c r="F358" s="98">
        <f t="shared" ref="F358:F421" si="134">Q358/(H358+P358+Q358+AC358)</f>
        <v>0.66666666666666674</v>
      </c>
      <c r="G358" s="17">
        <v>0</v>
      </c>
      <c r="H358" s="17">
        <f>'EWG-CCP-127 (1)'!M110</f>
        <v>27.502750275027505</v>
      </c>
      <c r="I358" s="17">
        <v>0</v>
      </c>
      <c r="J358" s="17">
        <v>0</v>
      </c>
      <c r="K358" s="17">
        <v>0</v>
      </c>
      <c r="L358" s="17">
        <v>0</v>
      </c>
      <c r="M358" s="17">
        <v>0</v>
      </c>
      <c r="N358" s="17">
        <v>0</v>
      </c>
      <c r="O358" s="17">
        <f>'EWG-CCP-127 (1)'!L110</f>
        <v>17.491749174917494</v>
      </c>
      <c r="P358" s="17">
        <v>0</v>
      </c>
      <c r="Q358" s="17">
        <f>'EWG-CCP-127 (1)'!K110</f>
        <v>55.005500550055011</v>
      </c>
      <c r="R358" s="17">
        <v>0</v>
      </c>
      <c r="S358" s="17">
        <v>0</v>
      </c>
      <c r="T358" s="17">
        <v>0</v>
      </c>
      <c r="U358" s="17">
        <v>0</v>
      </c>
      <c r="V358" s="17">
        <v>0</v>
      </c>
      <c r="W358" s="41">
        <v>0</v>
      </c>
      <c r="X358" s="41">
        <v>0</v>
      </c>
      <c r="Y358" s="17">
        <v>0</v>
      </c>
      <c r="Z358" s="17">
        <v>0</v>
      </c>
      <c r="AA358" s="17">
        <v>0</v>
      </c>
      <c r="AB358" s="17">
        <v>0</v>
      </c>
      <c r="AC358" s="17">
        <v>0</v>
      </c>
      <c r="AD358" s="17">
        <v>0</v>
      </c>
      <c r="AE358" s="17">
        <v>0</v>
      </c>
      <c r="AF358" s="41">
        <v>0</v>
      </c>
      <c r="AG358" s="88">
        <f>'EWG-CCP-127 (1)'!E110</f>
        <v>56.999999999999993</v>
      </c>
      <c r="AH358" s="91" t="s">
        <v>3</v>
      </c>
      <c r="AI358" s="87" t="s">
        <v>504</v>
      </c>
      <c r="AN358" s="17">
        <f t="shared" si="114"/>
        <v>100</v>
      </c>
      <c r="AO358" s="17">
        <f t="shared" si="115"/>
        <v>0.17491749174917495</v>
      </c>
      <c r="AP358" s="17">
        <f t="shared" si="116"/>
        <v>0</v>
      </c>
      <c r="AQ358" s="17">
        <f t="shared" si="116"/>
        <v>0.27502750275027504</v>
      </c>
      <c r="AR358" s="17">
        <f t="shared" si="117"/>
        <v>0.55005500550055009</v>
      </c>
      <c r="AS358" s="17">
        <f t="shared" si="118"/>
        <v>0.56999999999999995</v>
      </c>
      <c r="AU358" s="17">
        <f t="shared" si="119"/>
        <v>2</v>
      </c>
      <c r="AV358" s="17">
        <f t="shared" si="120"/>
        <v>0.63600000000000012</v>
      </c>
      <c r="AW358" s="17">
        <f t="shared" si="121"/>
        <v>0.625</v>
      </c>
      <c r="AX358" s="17">
        <f t="shared" si="122"/>
        <v>1</v>
      </c>
      <c r="AY358" s="17">
        <f t="shared" si="123"/>
        <v>0.625</v>
      </c>
      <c r="AZ358" s="17">
        <f t="shared" si="124"/>
        <v>0.625</v>
      </c>
      <c r="BA358" s="17">
        <f t="shared" si="125"/>
        <v>5.5000000000000049E-2</v>
      </c>
      <c r="BC358" s="17">
        <f t="shared" ref="BC358:BC421" si="135">(Q358)/($BM$3*H358+$BM$4*G358+$BM$5*P358+$BM$6*K358+$BM$7*S358+$BM$8*U358+$BM$9*Y358)</f>
        <v>2</v>
      </c>
      <c r="BD358" s="17">
        <f t="shared" si="126"/>
        <v>0.63600000000000001</v>
      </c>
      <c r="BE358" s="17">
        <f t="shared" si="127"/>
        <v>0.62764377689183548</v>
      </c>
      <c r="BF358" s="17">
        <f t="shared" si="128"/>
        <v>1.1005923388511467</v>
      </c>
      <c r="BG358" s="17">
        <f t="shared" si="129"/>
        <v>0.62764377689183548</v>
      </c>
      <c r="BH358" s="17">
        <f t="shared" si="130"/>
        <v>0.62764377689183548</v>
      </c>
      <c r="BI358" s="17">
        <f t="shared" si="131"/>
        <v>3.3228050143557118E-3</v>
      </c>
      <c r="BJ358" s="17">
        <f t="shared" si="132"/>
        <v>2.6610432686085032E-2</v>
      </c>
    </row>
    <row r="359" spans="1:62" x14ac:dyDescent="0.25">
      <c r="A359" s="84">
        <v>294</v>
      </c>
      <c r="B359" s="84">
        <v>183</v>
      </c>
      <c r="D359" s="86">
        <v>1</v>
      </c>
      <c r="E359" s="98">
        <f t="shared" si="133"/>
        <v>18.918918918918916</v>
      </c>
      <c r="F359" s="98">
        <f t="shared" si="134"/>
        <v>0.66666666666666674</v>
      </c>
      <c r="G359" s="17">
        <v>0</v>
      </c>
      <c r="H359" s="17">
        <f>'EWG-CCP-127 (1)'!M112</f>
        <v>27.027027027027025</v>
      </c>
      <c r="I359" s="17">
        <v>0</v>
      </c>
      <c r="J359" s="17">
        <v>0</v>
      </c>
      <c r="K359" s="17">
        <v>0</v>
      </c>
      <c r="L359" s="17">
        <v>0</v>
      </c>
      <c r="M359" s="17">
        <v>0</v>
      </c>
      <c r="N359" s="17">
        <v>0</v>
      </c>
      <c r="O359" s="17">
        <f>'EWG-CCP-127 (1)'!L112</f>
        <v>18.918918918918916</v>
      </c>
      <c r="P359" s="17">
        <v>0</v>
      </c>
      <c r="Q359" s="17">
        <f>'EWG-CCP-127 (1)'!K112</f>
        <v>54.054054054054049</v>
      </c>
      <c r="R359" s="17">
        <v>0</v>
      </c>
      <c r="S359" s="17">
        <v>0</v>
      </c>
      <c r="T359" s="17">
        <v>0</v>
      </c>
      <c r="U359" s="17">
        <v>0</v>
      </c>
      <c r="V359" s="17">
        <v>0</v>
      </c>
      <c r="W359" s="41">
        <v>0</v>
      </c>
      <c r="X359" s="41">
        <v>0</v>
      </c>
      <c r="Y359" s="17">
        <v>0</v>
      </c>
      <c r="Z359" s="17">
        <v>0</v>
      </c>
      <c r="AA359" s="17">
        <v>0</v>
      </c>
      <c r="AB359" s="17">
        <v>0</v>
      </c>
      <c r="AC359" s="17">
        <v>0</v>
      </c>
      <c r="AD359" s="17">
        <v>0</v>
      </c>
      <c r="AE359" s="17">
        <v>0</v>
      </c>
      <c r="AF359" s="41">
        <v>0</v>
      </c>
      <c r="AG359" s="88">
        <f>'EWG-CCP-127 (1)'!E112</f>
        <v>56.999999999999993</v>
      </c>
      <c r="AH359" s="91" t="s">
        <v>3</v>
      </c>
      <c r="AI359" s="87" t="s">
        <v>504</v>
      </c>
      <c r="AN359" s="17">
        <f t="shared" si="114"/>
        <v>99.999999999999986</v>
      </c>
      <c r="AO359" s="17">
        <f t="shared" si="115"/>
        <v>0.18918918918918914</v>
      </c>
      <c r="AP359" s="17">
        <f t="shared" si="116"/>
        <v>0</v>
      </c>
      <c r="AQ359" s="17">
        <f t="shared" si="116"/>
        <v>0.27027027027027023</v>
      </c>
      <c r="AR359" s="17">
        <f t="shared" si="117"/>
        <v>0.54054054054054046</v>
      </c>
      <c r="AS359" s="17">
        <f t="shared" si="118"/>
        <v>0.56999999999999995</v>
      </c>
      <c r="AU359" s="17">
        <f t="shared" si="119"/>
        <v>2</v>
      </c>
      <c r="AV359" s="17">
        <f t="shared" si="120"/>
        <v>0.7</v>
      </c>
      <c r="AW359" s="17">
        <f t="shared" si="121"/>
        <v>0.625</v>
      </c>
      <c r="AX359" s="17">
        <f t="shared" si="122"/>
        <v>1</v>
      </c>
      <c r="AY359" s="17">
        <f t="shared" si="123"/>
        <v>0.625</v>
      </c>
      <c r="AZ359" s="17">
        <f t="shared" si="124"/>
        <v>0.625</v>
      </c>
      <c r="BA359" s="17">
        <f t="shared" si="125"/>
        <v>5.5000000000000049E-2</v>
      </c>
      <c r="BC359" s="17">
        <f t="shared" si="135"/>
        <v>2</v>
      </c>
      <c r="BD359" s="17">
        <f t="shared" si="126"/>
        <v>0.7</v>
      </c>
      <c r="BE359" s="17">
        <f t="shared" si="127"/>
        <v>0.62764377689183548</v>
      </c>
      <c r="BF359" s="17">
        <f t="shared" si="128"/>
        <v>1.1005923388511467</v>
      </c>
      <c r="BG359" s="17">
        <f t="shared" si="129"/>
        <v>0.62764377689183548</v>
      </c>
      <c r="BH359" s="17">
        <f t="shared" si="130"/>
        <v>0.62764377689183548</v>
      </c>
      <c r="BI359" s="17">
        <f t="shared" si="131"/>
        <v>3.3228050143557118E-3</v>
      </c>
      <c r="BJ359" s="17">
        <f t="shared" si="132"/>
        <v>2.6610432686085032E-2</v>
      </c>
    </row>
    <row r="360" spans="1:62" x14ac:dyDescent="0.25">
      <c r="A360" s="84">
        <v>427</v>
      </c>
      <c r="B360" s="84">
        <v>282</v>
      </c>
      <c r="C360" s="17" t="s">
        <v>277</v>
      </c>
      <c r="D360" s="86">
        <v>1</v>
      </c>
      <c r="E360" s="98">
        <f t="shared" si="133"/>
        <v>22.240000000000002</v>
      </c>
      <c r="F360" s="98">
        <f t="shared" si="134"/>
        <v>0.76909905163329817</v>
      </c>
      <c r="G360" s="17">
        <v>0</v>
      </c>
      <c r="H360" s="17">
        <v>17.53</v>
      </c>
      <c r="I360" s="17">
        <v>0</v>
      </c>
      <c r="J360" s="17">
        <v>0</v>
      </c>
      <c r="K360" s="17">
        <v>0</v>
      </c>
      <c r="L360" s="17">
        <v>0</v>
      </c>
      <c r="M360" s="17">
        <v>11.76</v>
      </c>
      <c r="N360" s="17">
        <v>0</v>
      </c>
      <c r="O360" s="17">
        <v>10.48</v>
      </c>
      <c r="P360" s="17">
        <v>0</v>
      </c>
      <c r="Q360" s="17">
        <v>58.39</v>
      </c>
      <c r="R360" s="17">
        <v>0</v>
      </c>
      <c r="S360" s="17">
        <v>0</v>
      </c>
      <c r="T360" s="17">
        <v>0</v>
      </c>
      <c r="U360" s="17">
        <v>0</v>
      </c>
      <c r="V360" s="17">
        <v>0</v>
      </c>
      <c r="W360" s="41">
        <v>0</v>
      </c>
      <c r="X360" s="17">
        <v>0</v>
      </c>
      <c r="Y360" s="17">
        <v>0</v>
      </c>
      <c r="Z360" s="17">
        <v>0</v>
      </c>
      <c r="AA360" s="17">
        <v>0</v>
      </c>
      <c r="AB360" s="17">
        <v>0</v>
      </c>
      <c r="AC360" s="17">
        <v>0</v>
      </c>
      <c r="AD360" s="17">
        <v>0</v>
      </c>
      <c r="AE360" s="17">
        <v>1.84</v>
      </c>
      <c r="AF360" s="41">
        <v>0</v>
      </c>
      <c r="AG360" s="88">
        <v>71.099999999999994</v>
      </c>
      <c r="AH360" s="41" t="s">
        <v>3</v>
      </c>
      <c r="AI360" s="87" t="s">
        <v>506</v>
      </c>
      <c r="AN360" s="17">
        <f t="shared" si="114"/>
        <v>100</v>
      </c>
      <c r="AO360" s="17">
        <f t="shared" si="115"/>
        <v>0.22240000000000001</v>
      </c>
      <c r="AP360" s="17">
        <f t="shared" si="116"/>
        <v>0</v>
      </c>
      <c r="AQ360" s="17">
        <f t="shared" si="116"/>
        <v>0.17530000000000001</v>
      </c>
      <c r="AR360" s="17">
        <f t="shared" si="117"/>
        <v>0.58389999999999997</v>
      </c>
      <c r="AS360" s="17">
        <f t="shared" si="118"/>
        <v>0.71099999999999997</v>
      </c>
      <c r="AU360" s="17">
        <f t="shared" si="119"/>
        <v>3.3308613804905871</v>
      </c>
      <c r="AV360" s="17">
        <f t="shared" si="120"/>
        <v>1.2686822589845979</v>
      </c>
      <c r="AW360" s="17">
        <f t="shared" si="121"/>
        <v>0.70817883628066169</v>
      </c>
      <c r="AX360" s="17">
        <f t="shared" si="122"/>
        <v>1.3327153451226468</v>
      </c>
      <c r="AY360" s="17">
        <f t="shared" si="123"/>
        <v>0.70817883628066169</v>
      </c>
      <c r="AZ360" s="17">
        <f t="shared" si="124"/>
        <v>0.70817883628066169</v>
      </c>
      <c r="BA360" s="17">
        <f t="shared" si="125"/>
        <v>2.821163719338271E-3</v>
      </c>
      <c r="BC360" s="17">
        <f t="shared" si="135"/>
        <v>3.3308613804905876</v>
      </c>
      <c r="BD360" s="17">
        <f t="shared" si="126"/>
        <v>1.2686822589845979</v>
      </c>
      <c r="BE360" s="17">
        <f t="shared" si="127"/>
        <v>0.65280968738103928</v>
      </c>
      <c r="BF360" s="17">
        <f t="shared" si="128"/>
        <v>1.7690963327580658</v>
      </c>
      <c r="BG360" s="17">
        <f t="shared" si="129"/>
        <v>0.65280968738103928</v>
      </c>
      <c r="BH360" s="17">
        <f t="shared" si="130"/>
        <v>0.65280968738103928</v>
      </c>
      <c r="BI360" s="17">
        <f t="shared" si="131"/>
        <v>3.3861124826923749E-3</v>
      </c>
      <c r="BJ360" s="17">
        <f t="shared" si="132"/>
        <v>9.2493259268604855E-2</v>
      </c>
    </row>
    <row r="361" spans="1:62" x14ac:dyDescent="0.25">
      <c r="A361" s="84">
        <v>457</v>
      </c>
      <c r="B361" s="84">
        <v>306</v>
      </c>
      <c r="C361" s="17" t="s">
        <v>299</v>
      </c>
      <c r="D361" s="86">
        <v>1</v>
      </c>
      <c r="E361" s="98">
        <f t="shared" si="133"/>
        <v>30</v>
      </c>
      <c r="F361" s="98">
        <f t="shared" si="134"/>
        <v>0.5</v>
      </c>
      <c r="G361" s="17">
        <v>10</v>
      </c>
      <c r="H361" s="17">
        <v>30</v>
      </c>
      <c r="I361" s="17">
        <v>0</v>
      </c>
      <c r="J361" s="17">
        <v>0</v>
      </c>
      <c r="K361" s="17">
        <v>0</v>
      </c>
      <c r="L361" s="17">
        <v>0</v>
      </c>
      <c r="M361" s="17">
        <v>0</v>
      </c>
      <c r="N361" s="17">
        <v>0</v>
      </c>
      <c r="O361" s="17">
        <v>30</v>
      </c>
      <c r="P361" s="17">
        <v>0</v>
      </c>
      <c r="Q361" s="17">
        <v>30</v>
      </c>
      <c r="R361" s="17">
        <v>0</v>
      </c>
      <c r="S361" s="17">
        <v>0</v>
      </c>
      <c r="T361" s="17">
        <v>0</v>
      </c>
      <c r="U361" s="17">
        <v>0</v>
      </c>
      <c r="V361" s="17">
        <v>0</v>
      </c>
      <c r="W361" s="41">
        <v>0</v>
      </c>
      <c r="X361" s="17">
        <v>0</v>
      </c>
      <c r="Y361" s="17">
        <v>0</v>
      </c>
      <c r="Z361" s="17">
        <v>0</v>
      </c>
      <c r="AA361" s="17">
        <v>0</v>
      </c>
      <c r="AB361" s="17">
        <v>0</v>
      </c>
      <c r="AC361" s="17">
        <v>0</v>
      </c>
      <c r="AD361" s="17">
        <v>0</v>
      </c>
      <c r="AE361" s="17">
        <v>0</v>
      </c>
      <c r="AF361" s="41">
        <v>0</v>
      </c>
      <c r="AG361" s="88">
        <v>37</v>
      </c>
      <c r="AH361" s="92" t="s">
        <v>3</v>
      </c>
      <c r="AI361" s="87" t="s">
        <v>504</v>
      </c>
      <c r="AN361" s="17">
        <f t="shared" si="114"/>
        <v>100</v>
      </c>
      <c r="AO361" s="17">
        <f t="shared" si="115"/>
        <v>0.3</v>
      </c>
      <c r="AP361" s="17">
        <f t="shared" si="116"/>
        <v>0.1</v>
      </c>
      <c r="AQ361" s="17">
        <f t="shared" si="116"/>
        <v>0.3</v>
      </c>
      <c r="AR361" s="17">
        <f t="shared" si="117"/>
        <v>0.3</v>
      </c>
      <c r="AS361" s="17">
        <f t="shared" si="118"/>
        <v>0.37</v>
      </c>
      <c r="AU361" s="17">
        <f t="shared" si="119"/>
        <v>0.74999999999999989</v>
      </c>
      <c r="AV361" s="17">
        <f t="shared" si="120"/>
        <v>0.74999999999999989</v>
      </c>
      <c r="AW361" s="17">
        <f t="shared" si="121"/>
        <v>0.546875</v>
      </c>
      <c r="AX361" s="17">
        <f t="shared" si="122"/>
        <v>0.6875</v>
      </c>
      <c r="AY361" s="17">
        <f t="shared" si="123"/>
        <v>0.53030303030303028</v>
      </c>
      <c r="AZ361" s="17">
        <f t="shared" si="124"/>
        <v>0.53030303030303028</v>
      </c>
      <c r="BA361" s="17">
        <f t="shared" si="125"/>
        <v>0.16030303030303028</v>
      </c>
      <c r="BC361" s="17">
        <f t="shared" si="135"/>
        <v>0.42857142857142855</v>
      </c>
      <c r="BD361" s="17">
        <f t="shared" si="126"/>
        <v>0.42857142857142855</v>
      </c>
      <c r="BE361" s="17">
        <f t="shared" si="127"/>
        <v>0.59792886341664619</v>
      </c>
      <c r="BF361" s="17">
        <f t="shared" si="128"/>
        <v>0.31124921751705087</v>
      </c>
      <c r="BG361" s="17">
        <f t="shared" si="129"/>
        <v>0.42857142857142855</v>
      </c>
      <c r="BH361" s="17">
        <f t="shared" si="130"/>
        <v>0.42857142857142855</v>
      </c>
      <c r="BI361" s="17">
        <f t="shared" si="131"/>
        <v>3.4306122448979569E-3</v>
      </c>
      <c r="BJ361" s="17">
        <f t="shared" si="132"/>
        <v>1.3596148385392011E-3</v>
      </c>
    </row>
    <row r="362" spans="1:62" x14ac:dyDescent="0.25">
      <c r="A362" s="84">
        <v>660</v>
      </c>
      <c r="B362" s="84">
        <v>357</v>
      </c>
      <c r="C362" s="17" t="s">
        <v>480</v>
      </c>
      <c r="D362" s="86">
        <v>1</v>
      </c>
      <c r="E362" s="98">
        <f t="shared" si="133"/>
        <v>28.012502748014896</v>
      </c>
      <c r="F362" s="98">
        <f t="shared" si="134"/>
        <v>0.85273195089151577</v>
      </c>
      <c r="G362" s="106">
        <f>'EWG-CCP-127 (1)'!C27</f>
        <v>4.1257400063431131</v>
      </c>
      <c r="H362" s="106">
        <f>'EWG-CCP-127 (1)'!D27</f>
        <v>8.6740928506648203</v>
      </c>
      <c r="I362" s="106">
        <f>'EWG-CCP-127 (1)'!E27</f>
        <v>2.407784803017877</v>
      </c>
      <c r="J362" s="106">
        <f>'EWG-CCP-127 (1)'!F27</f>
        <v>8.9282676797017308E-3</v>
      </c>
      <c r="K362" s="106">
        <f>'EWG-CCP-127 (1)'!G27</f>
        <v>2.9657546841834028</v>
      </c>
      <c r="L362" s="106">
        <f>'EWG-CCP-127 (1)'!H27</f>
        <v>0.36015671648447006</v>
      </c>
      <c r="M362" s="17">
        <v>0</v>
      </c>
      <c r="N362" s="106">
        <f>'EWG-CCP-127 (1)'!J27</f>
        <v>3.3500731540004347</v>
      </c>
      <c r="O362" s="106">
        <f>'EWG-CCP-127 (1)'!K27</f>
        <v>21.894488074512115</v>
      </c>
      <c r="P362" s="106">
        <f>'EWG-CCP-127 (1)'!L27</f>
        <v>1.4340247244001318E-2</v>
      </c>
      <c r="Q362" s="106">
        <f>'EWG-CCP-127 (1)'!N27</f>
        <v>50.308974354053383</v>
      </c>
      <c r="R362" s="106">
        <f>'EWG-CCP-127 (1)'!M27</f>
        <v>8.4752018959627917E-2</v>
      </c>
      <c r="S362" s="106">
        <f>'EWG-CCP-127 (1)'!O27</f>
        <v>1.6906197758571784</v>
      </c>
      <c r="T362" s="106">
        <f>'EWG-CCP-127 (1)'!P27</f>
        <v>2.467906640568053</v>
      </c>
      <c r="U362" s="106">
        <f>'EWG-CCP-127 (1)'!Q27</f>
        <v>1.6463884064318293</v>
      </c>
      <c r="V362" s="17">
        <v>0</v>
      </c>
      <c r="W362" s="17">
        <v>0</v>
      </c>
      <c r="X362" s="17">
        <v>0</v>
      </c>
      <c r="Y362" s="17">
        <v>0</v>
      </c>
      <c r="Z362" s="106">
        <f>'EWG-CCP-127 (1)'!I27</f>
        <v>0</v>
      </c>
      <c r="AA362" s="17">
        <v>0</v>
      </c>
      <c r="AB362" s="17">
        <v>0</v>
      </c>
      <c r="AC362" s="17">
        <v>0</v>
      </c>
      <c r="AD362" s="17">
        <v>0</v>
      </c>
      <c r="AE362" s="17">
        <v>0</v>
      </c>
      <c r="AF362" s="17">
        <v>0</v>
      </c>
      <c r="AG362" s="88">
        <v>68</v>
      </c>
      <c r="AH362" s="17" t="s">
        <v>479</v>
      </c>
      <c r="AI362" s="87" t="s">
        <v>506</v>
      </c>
      <c r="AL362" s="87" t="s">
        <v>510</v>
      </c>
      <c r="AN362" s="17">
        <f t="shared" si="114"/>
        <v>100.00000000000001</v>
      </c>
      <c r="AO362" s="17">
        <f t="shared" si="115"/>
        <v>0.22254644790996586</v>
      </c>
      <c r="AP362" s="17">
        <f t="shared" si="116"/>
        <v>4.1257400063431128E-2</v>
      </c>
      <c r="AQ362" s="17">
        <f t="shared" si="116"/>
        <v>8.6740928506648204E-2</v>
      </c>
      <c r="AR362" s="17">
        <f t="shared" si="117"/>
        <v>0.50308974354053382</v>
      </c>
      <c r="AS362" s="17">
        <f t="shared" si="118"/>
        <v>0.68</v>
      </c>
      <c r="AU362" s="17">
        <f t="shared" si="119"/>
        <v>3.9304399452770289</v>
      </c>
      <c r="AV362" s="17">
        <f t="shared" si="120"/>
        <v>1.7386668278884692</v>
      </c>
      <c r="AW362" s="17">
        <f t="shared" si="121"/>
        <v>0.74565249657981436</v>
      </c>
      <c r="AX362" s="17">
        <f t="shared" si="122"/>
        <v>1.4826099863192572</v>
      </c>
      <c r="AY362" s="17">
        <f t="shared" si="123"/>
        <v>0.70272607516887442</v>
      </c>
      <c r="AZ362" s="17">
        <f t="shared" si="124"/>
        <v>0.70272607516887442</v>
      </c>
      <c r="BA362" s="17">
        <f t="shared" si="125"/>
        <v>2.2726075168874371E-2</v>
      </c>
      <c r="BC362" s="17">
        <f t="shared" si="135"/>
        <v>1.6704944224670089</v>
      </c>
      <c r="BD362" s="17">
        <f t="shared" si="126"/>
        <v>0.87552583814884966</v>
      </c>
      <c r="BE362" s="17">
        <f t="shared" si="127"/>
        <v>0.62141299433893593</v>
      </c>
      <c r="BF362" s="17">
        <f t="shared" si="128"/>
        <v>0.93507863635403798</v>
      </c>
      <c r="BG362" s="17">
        <f t="shared" si="129"/>
        <v>0.62141299433893593</v>
      </c>
      <c r="BH362" s="17">
        <f t="shared" si="130"/>
        <v>0.62141299433893593</v>
      </c>
      <c r="BI362" s="17">
        <f t="shared" si="131"/>
        <v>3.4324372323295588E-3</v>
      </c>
      <c r="BJ362" s="17">
        <f t="shared" si="132"/>
        <v>7.4598382502235286E-2</v>
      </c>
    </row>
    <row r="363" spans="1:62" x14ac:dyDescent="0.25">
      <c r="A363" s="84">
        <v>494</v>
      </c>
      <c r="B363" s="84">
        <v>548</v>
      </c>
      <c r="C363" s="17" t="s">
        <v>338</v>
      </c>
      <c r="D363" s="86">
        <v>1</v>
      </c>
      <c r="E363" s="98">
        <f t="shared" si="133"/>
        <v>0</v>
      </c>
      <c r="F363" s="98">
        <f t="shared" si="134"/>
        <v>0.47619047619047616</v>
      </c>
      <c r="G363" s="17">
        <v>8</v>
      </c>
      <c r="H363" s="17">
        <v>22</v>
      </c>
      <c r="I363" s="17">
        <v>0</v>
      </c>
      <c r="J363" s="17">
        <v>0</v>
      </c>
      <c r="K363" s="17">
        <v>0</v>
      </c>
      <c r="L363" s="17">
        <v>0</v>
      </c>
      <c r="M363" s="17">
        <v>0</v>
      </c>
      <c r="N363" s="17">
        <v>0</v>
      </c>
      <c r="O363" s="17">
        <v>0</v>
      </c>
      <c r="P363" s="17">
        <v>0</v>
      </c>
      <c r="Q363" s="17">
        <v>20</v>
      </c>
      <c r="R363" s="17">
        <v>0</v>
      </c>
      <c r="S363" s="17">
        <v>0</v>
      </c>
      <c r="T363" s="17">
        <v>0</v>
      </c>
      <c r="U363" s="17">
        <v>0</v>
      </c>
      <c r="V363" s="17">
        <v>0</v>
      </c>
      <c r="W363" s="17">
        <v>50</v>
      </c>
      <c r="X363" s="17">
        <v>0</v>
      </c>
      <c r="Y363" s="17">
        <v>0</v>
      </c>
      <c r="Z363" s="17">
        <v>0</v>
      </c>
      <c r="AA363" s="17">
        <v>0</v>
      </c>
      <c r="AB363" s="17">
        <v>0</v>
      </c>
      <c r="AC363" s="17">
        <v>0</v>
      </c>
      <c r="AD363" s="17">
        <v>0</v>
      </c>
      <c r="AE363" s="17">
        <v>0</v>
      </c>
      <c r="AF363" s="41">
        <v>0</v>
      </c>
      <c r="AG363" s="88">
        <v>25</v>
      </c>
      <c r="AH363" s="17" t="s">
        <v>3</v>
      </c>
      <c r="AI363" s="87" t="s">
        <v>506</v>
      </c>
      <c r="AN363" s="17">
        <f t="shared" si="114"/>
        <v>100</v>
      </c>
      <c r="AO363" s="17">
        <f t="shared" si="115"/>
        <v>0</v>
      </c>
      <c r="AP363" s="17">
        <f t="shared" si="116"/>
        <v>0.08</v>
      </c>
      <c r="AQ363" s="17">
        <f t="shared" si="116"/>
        <v>0.22</v>
      </c>
      <c r="AR363" s="17">
        <f t="shared" si="117"/>
        <v>0.2</v>
      </c>
      <c r="AS363" s="17">
        <f t="shared" si="118"/>
        <v>0.25</v>
      </c>
      <c r="AU363" s="17">
        <f t="shared" si="119"/>
        <v>0.66666666666666674</v>
      </c>
      <c r="AV363" s="17">
        <f t="shared" si="120"/>
        <v>0</v>
      </c>
      <c r="AW363" s="17">
        <f t="shared" si="121"/>
        <v>0.54166666666666663</v>
      </c>
      <c r="AX363" s="17">
        <f t="shared" si="122"/>
        <v>0.66666666666666674</v>
      </c>
      <c r="AY363" s="17">
        <f t="shared" si="123"/>
        <v>0</v>
      </c>
      <c r="AZ363" s="17">
        <f t="shared" si="124"/>
        <v>0</v>
      </c>
      <c r="BA363" s="17">
        <f t="shared" si="125"/>
        <v>0.25</v>
      </c>
      <c r="BC363" s="17">
        <f t="shared" si="135"/>
        <v>0.37037037037037035</v>
      </c>
      <c r="BD363" s="17">
        <f t="shared" si="126"/>
        <v>0.30864197530864196</v>
      </c>
      <c r="BE363" s="17">
        <f t="shared" si="127"/>
        <v>0.59682831106571332</v>
      </c>
      <c r="BF363" s="17">
        <f t="shared" si="128"/>
        <v>0.28201428709726956</v>
      </c>
      <c r="BG363" s="17">
        <f t="shared" si="129"/>
        <v>0.30864197530864196</v>
      </c>
      <c r="BH363" s="17">
        <f t="shared" si="130"/>
        <v>0.30864197530864196</v>
      </c>
      <c r="BI363" s="17">
        <f t="shared" si="131"/>
        <v>3.438881268099373E-3</v>
      </c>
      <c r="BJ363" s="17">
        <f t="shared" si="132"/>
        <v>2.4609124130011692E-2</v>
      </c>
    </row>
    <row r="364" spans="1:62" x14ac:dyDescent="0.25">
      <c r="A364" s="84">
        <v>214</v>
      </c>
      <c r="B364" s="84">
        <v>134</v>
      </c>
      <c r="C364" s="17">
        <v>42</v>
      </c>
      <c r="D364" s="86">
        <v>1</v>
      </c>
      <c r="E364" s="98">
        <f t="shared" si="133"/>
        <v>30</v>
      </c>
      <c r="F364" s="98">
        <f t="shared" si="134"/>
        <v>0.5714285714285714</v>
      </c>
      <c r="G364" s="17">
        <v>0</v>
      </c>
      <c r="H364" s="17">
        <v>30</v>
      </c>
      <c r="I364" s="17">
        <v>0</v>
      </c>
      <c r="J364" s="17">
        <v>0</v>
      </c>
      <c r="K364" s="17">
        <v>0</v>
      </c>
      <c r="L364" s="17">
        <v>0</v>
      </c>
      <c r="M364" s="17">
        <v>0</v>
      </c>
      <c r="N364" s="17">
        <v>0</v>
      </c>
      <c r="O364" s="17">
        <v>30</v>
      </c>
      <c r="P364" s="17">
        <v>0</v>
      </c>
      <c r="Q364" s="17">
        <v>40</v>
      </c>
      <c r="R364" s="17">
        <v>0</v>
      </c>
      <c r="S364" s="17">
        <v>0</v>
      </c>
      <c r="T364" s="17">
        <v>0</v>
      </c>
      <c r="U364" s="17">
        <v>0</v>
      </c>
      <c r="V364" s="17">
        <v>0</v>
      </c>
      <c r="W364" s="41">
        <v>0</v>
      </c>
      <c r="X364" s="41">
        <v>0</v>
      </c>
      <c r="Y364" s="17">
        <v>0</v>
      </c>
      <c r="Z364" s="17">
        <v>0</v>
      </c>
      <c r="AA364" s="17">
        <v>0</v>
      </c>
      <c r="AB364" s="17">
        <v>0</v>
      </c>
      <c r="AC364" s="17">
        <v>0</v>
      </c>
      <c r="AD364" s="17">
        <v>0</v>
      </c>
      <c r="AE364" s="17">
        <v>0</v>
      </c>
      <c r="AF364" s="41">
        <v>0</v>
      </c>
      <c r="AG364" s="88">
        <v>62</v>
      </c>
      <c r="AH364" s="91" t="s">
        <v>3</v>
      </c>
      <c r="AI364" s="87" t="s">
        <v>504</v>
      </c>
      <c r="AN364" s="17">
        <f t="shared" si="114"/>
        <v>100</v>
      </c>
      <c r="AO364" s="17">
        <f t="shared" si="115"/>
        <v>0.3</v>
      </c>
      <c r="AP364" s="17">
        <f t="shared" si="116"/>
        <v>0</v>
      </c>
      <c r="AQ364" s="17">
        <f t="shared" si="116"/>
        <v>0.3</v>
      </c>
      <c r="AR364" s="17">
        <f t="shared" si="117"/>
        <v>0.4</v>
      </c>
      <c r="AS364" s="17">
        <f t="shared" si="118"/>
        <v>0.62</v>
      </c>
      <c r="AU364" s="17">
        <f t="shared" si="119"/>
        <v>1.3333333333333335</v>
      </c>
      <c r="AV364" s="17">
        <f t="shared" si="120"/>
        <v>1</v>
      </c>
      <c r="AW364" s="17">
        <f t="shared" si="121"/>
        <v>0.58333333333333337</v>
      </c>
      <c r="AX364" s="17">
        <f t="shared" si="122"/>
        <v>0.83333333333333337</v>
      </c>
      <c r="AY364" s="17">
        <f t="shared" si="123"/>
        <v>0.54444444444444451</v>
      </c>
      <c r="AZ364" s="17">
        <f t="shared" si="124"/>
        <v>0.54444444444444451</v>
      </c>
      <c r="BA364" s="17">
        <f t="shared" si="125"/>
        <v>7.5555555555555487E-2</v>
      </c>
      <c r="BC364" s="17">
        <f t="shared" si="135"/>
        <v>1.3333333333333333</v>
      </c>
      <c r="BD364" s="17">
        <f t="shared" si="126"/>
        <v>1</v>
      </c>
      <c r="BE364" s="17">
        <f t="shared" si="127"/>
        <v>0.61503744996296739</v>
      </c>
      <c r="BF364" s="17">
        <f t="shared" si="128"/>
        <v>0.76571949949728779</v>
      </c>
      <c r="BG364" s="17">
        <f t="shared" si="129"/>
        <v>0.56037199984566788</v>
      </c>
      <c r="BH364" s="17">
        <f t="shared" si="130"/>
        <v>0.56037199984566788</v>
      </c>
      <c r="BI364" s="17">
        <f t="shared" si="131"/>
        <v>3.555498402405031E-3</v>
      </c>
      <c r="BJ364" s="17">
        <f t="shared" si="132"/>
        <v>4.5423137147971505E-2</v>
      </c>
    </row>
    <row r="365" spans="1:62" x14ac:dyDescent="0.25">
      <c r="A365" s="84">
        <v>476</v>
      </c>
      <c r="B365" s="84">
        <v>530</v>
      </c>
      <c r="C365" s="17" t="s">
        <v>321</v>
      </c>
      <c r="D365" s="86">
        <v>1</v>
      </c>
      <c r="E365" s="98">
        <f t="shared" si="133"/>
        <v>0</v>
      </c>
      <c r="F365" s="98">
        <f t="shared" si="134"/>
        <v>0.1</v>
      </c>
      <c r="G365" s="17">
        <v>0</v>
      </c>
      <c r="H365" s="17">
        <v>45</v>
      </c>
      <c r="I365" s="17">
        <v>0</v>
      </c>
      <c r="J365" s="17">
        <v>0</v>
      </c>
      <c r="K365" s="17">
        <v>0</v>
      </c>
      <c r="L365" s="17">
        <v>0</v>
      </c>
      <c r="M365" s="17">
        <v>0</v>
      </c>
      <c r="N365" s="17">
        <v>0</v>
      </c>
      <c r="O365" s="17">
        <v>0</v>
      </c>
      <c r="P365" s="17">
        <v>0</v>
      </c>
      <c r="Q365" s="17">
        <v>5</v>
      </c>
      <c r="R365" s="17">
        <v>0</v>
      </c>
      <c r="S365" s="17">
        <v>0</v>
      </c>
      <c r="T365" s="17">
        <v>0</v>
      </c>
      <c r="U365" s="17">
        <v>0</v>
      </c>
      <c r="V365" s="17">
        <v>0</v>
      </c>
      <c r="W365" s="17">
        <v>50</v>
      </c>
      <c r="X365" s="17">
        <v>0</v>
      </c>
      <c r="Y365" s="17">
        <v>0</v>
      </c>
      <c r="Z365" s="17">
        <v>0</v>
      </c>
      <c r="AA365" s="17">
        <v>0</v>
      </c>
      <c r="AB365" s="17">
        <v>0</v>
      </c>
      <c r="AC365" s="17">
        <v>0</v>
      </c>
      <c r="AD365" s="17">
        <v>0</v>
      </c>
      <c r="AE365" s="17">
        <v>0</v>
      </c>
      <c r="AF365" s="41">
        <v>0</v>
      </c>
      <c r="AG365" s="88">
        <v>43</v>
      </c>
      <c r="AH365" s="17" t="s">
        <v>3</v>
      </c>
      <c r="AI365" s="87" t="s">
        <v>506</v>
      </c>
      <c r="AN365" s="17">
        <f t="shared" si="114"/>
        <v>100</v>
      </c>
      <c r="AO365" s="17">
        <f t="shared" si="115"/>
        <v>0</v>
      </c>
      <c r="AP365" s="17">
        <f t="shared" si="116"/>
        <v>0</v>
      </c>
      <c r="AQ365" s="17">
        <f t="shared" si="116"/>
        <v>0.45</v>
      </c>
      <c r="AR365" s="17">
        <f t="shared" si="117"/>
        <v>0.05</v>
      </c>
      <c r="AS365" s="17">
        <f t="shared" si="118"/>
        <v>0.43</v>
      </c>
      <c r="AU365" s="17">
        <f t="shared" si="119"/>
        <v>0.11111111111111112</v>
      </c>
      <c r="AV365" s="17">
        <f t="shared" si="120"/>
        <v>0</v>
      </c>
      <c r="AW365" s="17">
        <f t="shared" si="121"/>
        <v>0.50694444444444442</v>
      </c>
      <c r="AX365" s="17">
        <f t="shared" si="122"/>
        <v>0.52777777777777779</v>
      </c>
      <c r="AY365" s="17">
        <f t="shared" si="123"/>
        <v>0</v>
      </c>
      <c r="AZ365" s="17">
        <f t="shared" si="124"/>
        <v>0</v>
      </c>
      <c r="BA365" s="17">
        <f t="shared" si="125"/>
        <v>0.43</v>
      </c>
      <c r="BC365" s="17">
        <f t="shared" si="135"/>
        <v>0.1111111111111111</v>
      </c>
      <c r="BD365" s="17">
        <f t="shared" si="126"/>
        <v>0.37037037037037029</v>
      </c>
      <c r="BE365" s="17">
        <f t="shared" si="127"/>
        <v>0.59192585059337566</v>
      </c>
      <c r="BF365" s="17">
        <f t="shared" si="128"/>
        <v>0.15178596068188002</v>
      </c>
      <c r="BG365" s="17">
        <f t="shared" si="129"/>
        <v>0.37037037037037029</v>
      </c>
      <c r="BH365" s="17">
        <f t="shared" si="130"/>
        <v>0.37037037037037029</v>
      </c>
      <c r="BI365" s="17">
        <f t="shared" si="131"/>
        <v>3.5556927297668121E-3</v>
      </c>
      <c r="BJ365" s="17">
        <f t="shared" si="132"/>
        <v>5.3486019280295455E-4</v>
      </c>
    </row>
    <row r="366" spans="1:62" x14ac:dyDescent="0.25">
      <c r="A366" s="84">
        <v>291</v>
      </c>
      <c r="B366" s="84">
        <v>180</v>
      </c>
      <c r="D366" s="86">
        <v>1</v>
      </c>
      <c r="E366" s="98">
        <f t="shared" si="133"/>
        <v>16.666666666666664</v>
      </c>
      <c r="F366" s="98">
        <f t="shared" si="134"/>
        <v>0.66666666666666663</v>
      </c>
      <c r="G366" s="17">
        <v>0</v>
      </c>
      <c r="H366" s="17">
        <f>'EWG-CCP-127 (1)'!M109</f>
        <v>27.777777777777779</v>
      </c>
      <c r="I366" s="17">
        <v>0</v>
      </c>
      <c r="J366" s="17">
        <v>0</v>
      </c>
      <c r="K366" s="17">
        <v>0</v>
      </c>
      <c r="L366" s="17">
        <v>0</v>
      </c>
      <c r="M366" s="17">
        <v>0</v>
      </c>
      <c r="N366" s="17">
        <v>0</v>
      </c>
      <c r="O366" s="17">
        <f>'EWG-CCP-127 (1)'!L109</f>
        <v>16.666666666666664</v>
      </c>
      <c r="P366" s="17">
        <v>0</v>
      </c>
      <c r="Q366" s="17">
        <f>'EWG-CCP-127 (1)'!K109</f>
        <v>55.555555555555557</v>
      </c>
      <c r="R366" s="17">
        <v>0</v>
      </c>
      <c r="S366" s="17">
        <v>0</v>
      </c>
      <c r="T366" s="17">
        <v>0</v>
      </c>
      <c r="U366" s="17">
        <v>0</v>
      </c>
      <c r="V366" s="17">
        <v>0</v>
      </c>
      <c r="W366" s="41">
        <v>0</v>
      </c>
      <c r="X366" s="41">
        <v>0</v>
      </c>
      <c r="Y366" s="17">
        <v>0</v>
      </c>
      <c r="Z366" s="17">
        <v>0</v>
      </c>
      <c r="AA366" s="17">
        <v>0</v>
      </c>
      <c r="AB366" s="17">
        <v>0</v>
      </c>
      <c r="AC366" s="17">
        <v>0</v>
      </c>
      <c r="AD366" s="17">
        <v>0</v>
      </c>
      <c r="AE366" s="17">
        <v>0</v>
      </c>
      <c r="AF366" s="41">
        <v>0</v>
      </c>
      <c r="AG366" s="88">
        <f>'EWG-CCP-127 (1)'!E109</f>
        <v>54</v>
      </c>
      <c r="AH366" s="91" t="s">
        <v>3</v>
      </c>
      <c r="AI366" s="87" t="s">
        <v>504</v>
      </c>
      <c r="AN366" s="17">
        <f t="shared" si="114"/>
        <v>100</v>
      </c>
      <c r="AO366" s="17">
        <f t="shared" si="115"/>
        <v>0.16666666666666663</v>
      </c>
      <c r="AP366" s="17">
        <f t="shared" si="116"/>
        <v>0</v>
      </c>
      <c r="AQ366" s="17">
        <f t="shared" si="116"/>
        <v>0.27777777777777779</v>
      </c>
      <c r="AR366" s="17">
        <f t="shared" si="117"/>
        <v>0.55555555555555558</v>
      </c>
      <c r="AS366" s="17">
        <f t="shared" si="118"/>
        <v>0.54</v>
      </c>
      <c r="AU366" s="17">
        <f t="shared" si="119"/>
        <v>2</v>
      </c>
      <c r="AV366" s="17">
        <f t="shared" si="120"/>
        <v>0.59999999999999987</v>
      </c>
      <c r="AW366" s="17">
        <f t="shared" si="121"/>
        <v>0.625</v>
      </c>
      <c r="AX366" s="17">
        <f t="shared" si="122"/>
        <v>1</v>
      </c>
      <c r="AY366" s="17">
        <f t="shared" si="123"/>
        <v>0.59999999999999987</v>
      </c>
      <c r="AZ366" s="17">
        <f t="shared" si="124"/>
        <v>0.59999999999999987</v>
      </c>
      <c r="BA366" s="17">
        <f t="shared" si="125"/>
        <v>5.9999999999999831E-2</v>
      </c>
      <c r="BC366" s="17">
        <f t="shared" si="135"/>
        <v>2</v>
      </c>
      <c r="BD366" s="17">
        <f t="shared" si="126"/>
        <v>0.59999999999999987</v>
      </c>
      <c r="BE366" s="17">
        <f t="shared" si="127"/>
        <v>0.62764377689183548</v>
      </c>
      <c r="BF366" s="17">
        <f t="shared" si="128"/>
        <v>1.1005923388511467</v>
      </c>
      <c r="BG366" s="17">
        <f t="shared" si="129"/>
        <v>0.59999999999999987</v>
      </c>
      <c r="BH366" s="17">
        <f t="shared" si="130"/>
        <v>0.59999999999999987</v>
      </c>
      <c r="BI366" s="17">
        <f t="shared" si="131"/>
        <v>3.59999999999998E-3</v>
      </c>
      <c r="BJ366" s="17">
        <f t="shared" si="132"/>
        <v>1.7722810008953181E-2</v>
      </c>
    </row>
    <row r="367" spans="1:62" x14ac:dyDescent="0.25">
      <c r="A367" s="84">
        <v>254</v>
      </c>
      <c r="B367" s="84">
        <v>146</v>
      </c>
      <c r="C367" s="17">
        <f>'EWG-CCP-127 (1)'!B69</f>
        <v>14</v>
      </c>
      <c r="D367" s="86">
        <v>1</v>
      </c>
      <c r="E367" s="98">
        <f t="shared" si="133"/>
        <v>23.076923076923077</v>
      </c>
      <c r="F367" s="98">
        <f t="shared" si="134"/>
        <v>0.5</v>
      </c>
      <c r="G367" s="17">
        <v>0</v>
      </c>
      <c r="H367" s="17">
        <f>'EWG-CCP-127 (1)'!M69</f>
        <v>38.46153846153846</v>
      </c>
      <c r="I367" s="17">
        <v>0</v>
      </c>
      <c r="J367" s="17">
        <v>0</v>
      </c>
      <c r="K367" s="17">
        <v>0</v>
      </c>
      <c r="L367" s="17">
        <v>0</v>
      </c>
      <c r="M367" s="17">
        <v>0</v>
      </c>
      <c r="N367" s="17">
        <v>0</v>
      </c>
      <c r="O367" s="17">
        <f>'EWG-CCP-127 (1)'!L69</f>
        <v>23.076923076923077</v>
      </c>
      <c r="P367" s="17">
        <v>0</v>
      </c>
      <c r="Q367" s="17">
        <f>'EWG-CCP-127 (1)'!K69</f>
        <v>38.46153846153846</v>
      </c>
      <c r="R367" s="17">
        <v>0</v>
      </c>
      <c r="S367" s="17">
        <v>0</v>
      </c>
      <c r="T367" s="17">
        <v>0</v>
      </c>
      <c r="U367" s="17">
        <v>0</v>
      </c>
      <c r="V367" s="17">
        <v>0</v>
      </c>
      <c r="W367" s="41">
        <v>0</v>
      </c>
      <c r="X367" s="41">
        <v>0</v>
      </c>
      <c r="Y367" s="17">
        <v>0</v>
      </c>
      <c r="Z367" s="17">
        <v>0</v>
      </c>
      <c r="AA367" s="17">
        <v>0</v>
      </c>
      <c r="AB367" s="17">
        <v>0</v>
      </c>
      <c r="AC367" s="17">
        <v>0</v>
      </c>
      <c r="AD367" s="17">
        <v>0</v>
      </c>
      <c r="AE367" s="17">
        <v>0</v>
      </c>
      <c r="AF367" s="41">
        <v>0</v>
      </c>
      <c r="AG367" s="88">
        <f>'EWG-CCP-127 (1)'!E69</f>
        <v>54</v>
      </c>
      <c r="AH367" s="41" t="s">
        <v>3</v>
      </c>
      <c r="AI367" s="87" t="s">
        <v>506</v>
      </c>
      <c r="AN367" s="17">
        <f t="shared" si="114"/>
        <v>100</v>
      </c>
      <c r="AO367" s="17">
        <f t="shared" si="115"/>
        <v>0.23076923076923075</v>
      </c>
      <c r="AP367" s="17">
        <f t="shared" si="116"/>
        <v>0</v>
      </c>
      <c r="AQ367" s="17">
        <f t="shared" si="116"/>
        <v>0.38461538461538458</v>
      </c>
      <c r="AR367" s="17">
        <f t="shared" si="117"/>
        <v>0.38461538461538458</v>
      </c>
      <c r="AS367" s="17">
        <f t="shared" si="118"/>
        <v>0.54</v>
      </c>
      <c r="AU367" s="17">
        <f t="shared" si="119"/>
        <v>1</v>
      </c>
      <c r="AV367" s="17">
        <f t="shared" si="120"/>
        <v>0.6</v>
      </c>
      <c r="AW367" s="17">
        <f t="shared" si="121"/>
        <v>0.5625</v>
      </c>
      <c r="AX367" s="17">
        <f t="shared" si="122"/>
        <v>0.75</v>
      </c>
      <c r="AY367" s="17">
        <f t="shared" si="123"/>
        <v>0.5625</v>
      </c>
      <c r="AZ367" s="17">
        <f t="shared" si="124"/>
        <v>0.5625</v>
      </c>
      <c r="BA367" s="17">
        <f t="shared" si="125"/>
        <v>2.2499999999999964E-2</v>
      </c>
      <c r="BC367" s="17">
        <f t="shared" si="135"/>
        <v>1</v>
      </c>
      <c r="BD367" s="17">
        <f t="shared" si="126"/>
        <v>0.6</v>
      </c>
      <c r="BE367" s="17">
        <f t="shared" si="127"/>
        <v>0.60873428649853323</v>
      </c>
      <c r="BF367" s="17">
        <f t="shared" si="128"/>
        <v>0.59828307982035844</v>
      </c>
      <c r="BG367" s="17">
        <f t="shared" si="129"/>
        <v>0.6</v>
      </c>
      <c r="BH367" s="17">
        <f t="shared" si="130"/>
        <v>0.6</v>
      </c>
      <c r="BI367" s="17">
        <f t="shared" si="131"/>
        <v>3.599999999999993E-3</v>
      </c>
      <c r="BJ367" s="17">
        <f t="shared" si="132"/>
        <v>1.7722810008953181E-2</v>
      </c>
    </row>
    <row r="368" spans="1:62" x14ac:dyDescent="0.25">
      <c r="A368" s="84">
        <v>348</v>
      </c>
      <c r="B368" s="84">
        <v>232</v>
      </c>
      <c r="C368" s="17" t="s">
        <v>246</v>
      </c>
      <c r="D368" s="86">
        <v>1</v>
      </c>
      <c r="E368" s="98">
        <f t="shared" si="133"/>
        <v>4.8</v>
      </c>
      <c r="F368" s="98">
        <f t="shared" si="134"/>
        <v>0.80042016806722693</v>
      </c>
      <c r="G368" s="17">
        <v>0</v>
      </c>
      <c r="H368" s="17">
        <v>19</v>
      </c>
      <c r="I368" s="17">
        <v>0</v>
      </c>
      <c r="J368" s="17">
        <v>0</v>
      </c>
      <c r="K368" s="17">
        <v>0</v>
      </c>
      <c r="L368" s="17">
        <v>0</v>
      </c>
      <c r="M368" s="17">
        <v>0</v>
      </c>
      <c r="N368" s="17">
        <v>0</v>
      </c>
      <c r="O368" s="17">
        <v>4.8</v>
      </c>
      <c r="P368" s="17">
        <v>0</v>
      </c>
      <c r="Q368" s="17">
        <v>76.2</v>
      </c>
      <c r="R368" s="17">
        <v>0</v>
      </c>
      <c r="S368" s="17">
        <v>0</v>
      </c>
      <c r="T368" s="17">
        <v>0</v>
      </c>
      <c r="U368" s="17">
        <v>0</v>
      </c>
      <c r="V368" s="17">
        <v>0</v>
      </c>
      <c r="W368" s="41">
        <v>0</v>
      </c>
      <c r="X368" s="41">
        <v>0</v>
      </c>
      <c r="Y368" s="17">
        <v>0</v>
      </c>
      <c r="Z368" s="17">
        <v>0</v>
      </c>
      <c r="AA368" s="17">
        <v>0</v>
      </c>
      <c r="AB368" s="17">
        <v>0</v>
      </c>
      <c r="AC368" s="17">
        <v>0</v>
      </c>
      <c r="AD368" s="17">
        <v>0</v>
      </c>
      <c r="AE368" s="17">
        <v>0</v>
      </c>
      <c r="AF368" s="41">
        <v>0</v>
      </c>
      <c r="AG368" s="88">
        <v>19.2</v>
      </c>
      <c r="AH368" s="91" t="s">
        <v>3</v>
      </c>
      <c r="AI368" s="87" t="s">
        <v>504</v>
      </c>
      <c r="AN368" s="17">
        <f t="shared" si="114"/>
        <v>100</v>
      </c>
      <c r="AO368" s="17">
        <f t="shared" si="115"/>
        <v>4.8000000000000001E-2</v>
      </c>
      <c r="AP368" s="17">
        <f t="shared" si="116"/>
        <v>0</v>
      </c>
      <c r="AQ368" s="17">
        <f t="shared" si="116"/>
        <v>0.19</v>
      </c>
      <c r="AR368" s="17">
        <f t="shared" si="117"/>
        <v>0.76200000000000001</v>
      </c>
      <c r="AS368" s="17">
        <f t="shared" si="118"/>
        <v>0.192</v>
      </c>
      <c r="AU368" s="17">
        <f t="shared" si="119"/>
        <v>4.0105263157894733</v>
      </c>
      <c r="AV368" s="17">
        <f t="shared" si="120"/>
        <v>0.25263157894736843</v>
      </c>
      <c r="AW368" s="17">
        <f t="shared" si="121"/>
        <v>0.75065789473684208</v>
      </c>
      <c r="AX368" s="17">
        <f t="shared" si="122"/>
        <v>1.5026315789473683</v>
      </c>
      <c r="AY368" s="17">
        <f t="shared" si="123"/>
        <v>0.25263157894736843</v>
      </c>
      <c r="AZ368" s="17">
        <f t="shared" si="124"/>
        <v>0.25263157894736843</v>
      </c>
      <c r="BA368" s="17">
        <f t="shared" si="125"/>
        <v>6.0631578947368425E-2</v>
      </c>
      <c r="BC368" s="17">
        <f t="shared" si="135"/>
        <v>4.0105263157894742</v>
      </c>
      <c r="BD368" s="17">
        <f t="shared" si="126"/>
        <v>0.25263157894736843</v>
      </c>
      <c r="BE368" s="17">
        <f t="shared" si="127"/>
        <v>0.66566180494573801</v>
      </c>
      <c r="BF368" s="17">
        <f t="shared" si="128"/>
        <v>2.1104983227972585</v>
      </c>
      <c r="BG368" s="17">
        <f t="shared" si="129"/>
        <v>0.25263157894736843</v>
      </c>
      <c r="BH368" s="17">
        <f t="shared" si="130"/>
        <v>0.25263157894736843</v>
      </c>
      <c r="BI368" s="17">
        <f t="shared" si="131"/>
        <v>3.6761883656509699E-3</v>
      </c>
      <c r="BJ368" s="17">
        <f t="shared" si="132"/>
        <v>4.6170386954223396E-2</v>
      </c>
    </row>
    <row r="369" spans="1:62" x14ac:dyDescent="0.25">
      <c r="A369" s="84">
        <v>67</v>
      </c>
      <c r="B369" s="84">
        <v>45</v>
      </c>
      <c r="C369" s="17" t="s">
        <v>83</v>
      </c>
      <c r="D369" s="86">
        <v>1</v>
      </c>
      <c r="E369" s="98">
        <f t="shared" si="133"/>
        <v>17.5</v>
      </c>
      <c r="F369" s="98">
        <f t="shared" si="134"/>
        <v>0.66666666666666663</v>
      </c>
      <c r="G369" s="17">
        <v>0</v>
      </c>
      <c r="H369" s="17">
        <v>27.5</v>
      </c>
      <c r="I369" s="17">
        <v>0</v>
      </c>
      <c r="J369" s="17">
        <v>0</v>
      </c>
      <c r="K369" s="41">
        <v>0</v>
      </c>
      <c r="L369" s="17">
        <v>0</v>
      </c>
      <c r="M369" s="17">
        <v>0</v>
      </c>
      <c r="N369" s="17">
        <v>0</v>
      </c>
      <c r="O369" s="17">
        <v>17.5</v>
      </c>
      <c r="P369" s="17">
        <v>0</v>
      </c>
      <c r="Q369" s="17">
        <v>55</v>
      </c>
      <c r="R369" s="17">
        <v>0</v>
      </c>
      <c r="S369" s="17">
        <v>0</v>
      </c>
      <c r="T369" s="17">
        <v>0</v>
      </c>
      <c r="U369" s="17">
        <v>0</v>
      </c>
      <c r="V369" s="41">
        <v>0</v>
      </c>
      <c r="W369" s="41">
        <v>0</v>
      </c>
      <c r="X369" s="41">
        <v>0</v>
      </c>
      <c r="Y369" s="41">
        <v>0</v>
      </c>
      <c r="Z369" s="17">
        <v>0</v>
      </c>
      <c r="AA369" s="17">
        <v>0</v>
      </c>
      <c r="AB369" s="41">
        <v>0</v>
      </c>
      <c r="AC369" s="17">
        <v>0</v>
      </c>
      <c r="AD369" s="17">
        <v>0</v>
      </c>
      <c r="AE369" s="41">
        <v>0</v>
      </c>
      <c r="AF369" s="41">
        <v>0</v>
      </c>
      <c r="AG369" s="88">
        <v>56.7</v>
      </c>
      <c r="AH369" s="91" t="s">
        <v>3</v>
      </c>
      <c r="AI369" s="87" t="s">
        <v>504</v>
      </c>
      <c r="AN369" s="17">
        <f t="shared" si="114"/>
        <v>100</v>
      </c>
      <c r="AO369" s="17">
        <f t="shared" si="115"/>
        <v>0.17499999999999999</v>
      </c>
      <c r="AP369" s="17">
        <f t="shared" si="116"/>
        <v>0</v>
      </c>
      <c r="AQ369" s="17">
        <f t="shared" si="116"/>
        <v>0.27500000000000002</v>
      </c>
      <c r="AR369" s="17">
        <f t="shared" si="117"/>
        <v>0.55000000000000004</v>
      </c>
      <c r="AS369" s="17">
        <f t="shared" si="118"/>
        <v>0.56700000000000006</v>
      </c>
      <c r="AU369" s="17">
        <f t="shared" si="119"/>
        <v>2</v>
      </c>
      <c r="AV369" s="17">
        <f t="shared" si="120"/>
        <v>0.63636363636363624</v>
      </c>
      <c r="AW369" s="17">
        <f t="shared" si="121"/>
        <v>0.625</v>
      </c>
      <c r="AX369" s="17">
        <f t="shared" si="122"/>
        <v>1</v>
      </c>
      <c r="AY369" s="17">
        <f t="shared" si="123"/>
        <v>0.625</v>
      </c>
      <c r="AZ369" s="17">
        <f t="shared" si="124"/>
        <v>0.625</v>
      </c>
      <c r="BA369" s="17">
        <f t="shared" si="125"/>
        <v>5.799999999999994E-2</v>
      </c>
      <c r="BC369" s="17">
        <f t="shared" si="135"/>
        <v>2</v>
      </c>
      <c r="BD369" s="17">
        <f t="shared" si="126"/>
        <v>0.63636363636363635</v>
      </c>
      <c r="BE369" s="17">
        <f t="shared" si="127"/>
        <v>0.62764377689183548</v>
      </c>
      <c r="BF369" s="17">
        <f t="shared" si="128"/>
        <v>1.1005923388511467</v>
      </c>
      <c r="BG369" s="17">
        <f t="shared" si="129"/>
        <v>0.62764377689183548</v>
      </c>
      <c r="BH369" s="17">
        <f t="shared" si="130"/>
        <v>0.62764377689183548</v>
      </c>
      <c r="BI369" s="17">
        <f t="shared" si="131"/>
        <v>3.6776676757067119E-3</v>
      </c>
      <c r="BJ369" s="17">
        <f t="shared" si="132"/>
        <v>2.564067041837188E-2</v>
      </c>
    </row>
    <row r="370" spans="1:62" x14ac:dyDescent="0.25">
      <c r="A370" s="84">
        <v>665</v>
      </c>
      <c r="B370" s="84">
        <v>362</v>
      </c>
      <c r="C370" s="17" t="s">
        <v>492</v>
      </c>
      <c r="D370" s="86">
        <v>1</v>
      </c>
      <c r="E370" s="98">
        <f t="shared" si="133"/>
        <v>30.24109989240559</v>
      </c>
      <c r="F370" s="98">
        <f t="shared" si="134"/>
        <v>0.83847229954386293</v>
      </c>
      <c r="G370" s="106">
        <f>'EWG-CCP-127 (1)'!C38</f>
        <v>3.9061028193375029</v>
      </c>
      <c r="H370" s="106">
        <f>'EWG-CCP-127 (1)'!D38</f>
        <v>9.3785938587605759</v>
      </c>
      <c r="I370" s="106">
        <f>'EWG-CCP-127 (1)'!E38</f>
        <v>6.9043524835234331</v>
      </c>
      <c r="J370" s="17">
        <v>0</v>
      </c>
      <c r="K370" s="106">
        <f>'EWG-CCP-127 (1)'!G38</f>
        <v>2.2487758099653332</v>
      </c>
      <c r="L370" s="106">
        <f>'EWG-CCP-127 (1)'!H38</f>
        <v>6.0303766095741972E-2</v>
      </c>
      <c r="M370" s="106">
        <f>'EWG-CCP-127 (1)'!R38</f>
        <v>6.0092416541037892</v>
      </c>
      <c r="N370" s="106">
        <f>'EWG-CCP-127 (1)'!J38</f>
        <v>2.4137436912250623</v>
      </c>
      <c r="O370" s="106">
        <f>'EWG-CCP-127 (1)'!K38</f>
        <v>14.853458297457564</v>
      </c>
      <c r="P370" s="17">
        <v>0</v>
      </c>
      <c r="Q370" s="106">
        <f>'EWG-CCP-127 (1)'!N38</f>
        <v>48.683235983900616</v>
      </c>
      <c r="R370" s="17">
        <v>0</v>
      </c>
      <c r="S370" s="106">
        <f>'EWG-CCP-127 (1)'!O38</f>
        <v>1.1445231279427397</v>
      </c>
      <c r="T370" s="106">
        <f>'EWG-CCP-127 (1)'!P38</f>
        <v>2.8080751672159558</v>
      </c>
      <c r="U370" s="106">
        <f>'EWG-CCP-127 (1)'!Q38</f>
        <v>1.5895933404716729</v>
      </c>
      <c r="V370" s="17">
        <v>0</v>
      </c>
      <c r="W370" s="17">
        <v>0</v>
      </c>
      <c r="X370" s="17">
        <v>0</v>
      </c>
      <c r="Y370" s="17">
        <v>0</v>
      </c>
      <c r="Z370" s="17">
        <v>0</v>
      </c>
      <c r="AA370" s="17">
        <v>0</v>
      </c>
      <c r="AB370" s="17">
        <v>0</v>
      </c>
      <c r="AC370" s="17">
        <v>0</v>
      </c>
      <c r="AD370" s="17">
        <v>0</v>
      </c>
      <c r="AE370" s="17">
        <v>0</v>
      </c>
      <c r="AF370" s="17">
        <v>0</v>
      </c>
      <c r="AG370" s="88">
        <v>56</v>
      </c>
      <c r="AH370" s="17" t="s">
        <v>3</v>
      </c>
      <c r="AI370" s="87" t="s">
        <v>506</v>
      </c>
      <c r="AN370" s="17">
        <f t="shared" si="114"/>
        <v>99.999999999999972</v>
      </c>
      <c r="AO370" s="17">
        <f t="shared" si="115"/>
        <v>0.20923003717657096</v>
      </c>
      <c r="AP370" s="17">
        <f t="shared" si="116"/>
        <v>3.9061028193375029E-2</v>
      </c>
      <c r="AQ370" s="17">
        <f t="shared" si="116"/>
        <v>9.3785938587605755E-2</v>
      </c>
      <c r="AR370" s="17">
        <f t="shared" si="117"/>
        <v>0.48683235983900613</v>
      </c>
      <c r="AS370" s="17">
        <f t="shared" si="118"/>
        <v>0.56000000000000005</v>
      </c>
      <c r="AU370" s="17">
        <f t="shared" si="119"/>
        <v>3.6646102777914846</v>
      </c>
      <c r="AV370" s="17">
        <f t="shared" si="120"/>
        <v>1.5749703756617923</v>
      </c>
      <c r="AW370" s="17">
        <f t="shared" si="121"/>
        <v>0.72903814236196784</v>
      </c>
      <c r="AX370" s="17">
        <f t="shared" si="122"/>
        <v>1.4161525694478712</v>
      </c>
      <c r="AY370" s="17">
        <f t="shared" si="123"/>
        <v>0.70178490215933864</v>
      </c>
      <c r="AZ370" s="17">
        <f t="shared" si="124"/>
        <v>0.70178490215933864</v>
      </c>
      <c r="BA370" s="17">
        <f t="shared" si="125"/>
        <v>0.14178490215933859</v>
      </c>
      <c r="BC370" s="17">
        <f t="shared" si="135"/>
        <v>1.6352138686448447</v>
      </c>
      <c r="BD370" s="17">
        <f t="shared" si="126"/>
        <v>0.90643168509557359</v>
      </c>
      <c r="BE370" s="17">
        <f t="shared" si="127"/>
        <v>0.62074585704536533</v>
      </c>
      <c r="BF370" s="17">
        <f t="shared" si="128"/>
        <v>0.91735688750543087</v>
      </c>
      <c r="BG370" s="17">
        <f t="shared" si="129"/>
        <v>0.62074585704536533</v>
      </c>
      <c r="BH370" s="17">
        <f t="shared" si="130"/>
        <v>0.62074585704536533</v>
      </c>
      <c r="BI370" s="17">
        <f t="shared" si="131"/>
        <v>3.6900591481759549E-3</v>
      </c>
      <c r="BJ370" s="17">
        <f t="shared" si="132"/>
        <v>2.3447891793707772E-2</v>
      </c>
    </row>
    <row r="371" spans="1:62" x14ac:dyDescent="0.25">
      <c r="A371" s="84">
        <v>536</v>
      </c>
      <c r="B371" s="84">
        <v>324</v>
      </c>
      <c r="C371" s="17" t="s">
        <v>378</v>
      </c>
      <c r="D371" s="86">
        <v>1</v>
      </c>
      <c r="E371" s="98">
        <f t="shared" si="133"/>
        <v>0</v>
      </c>
      <c r="F371" s="98">
        <f t="shared" si="134"/>
        <v>0.5</v>
      </c>
      <c r="G371" s="17">
        <v>14</v>
      </c>
      <c r="H371" s="17">
        <v>21</v>
      </c>
      <c r="I371" s="17">
        <v>0</v>
      </c>
      <c r="J371" s="17">
        <v>0</v>
      </c>
      <c r="K371" s="17">
        <v>0</v>
      </c>
      <c r="L371" s="17">
        <f>'EWG-CCP-127 (1)'!M320</f>
        <v>0</v>
      </c>
      <c r="M371" s="17">
        <v>0</v>
      </c>
      <c r="N371" s="17">
        <v>0</v>
      </c>
      <c r="O371" s="17">
        <v>0</v>
      </c>
      <c r="P371" s="17">
        <v>0</v>
      </c>
      <c r="Q371" s="17">
        <v>21</v>
      </c>
      <c r="R371" s="17">
        <v>0</v>
      </c>
      <c r="S371" s="17">
        <v>0</v>
      </c>
      <c r="T371" s="17">
        <v>0</v>
      </c>
      <c r="U371" s="17">
        <v>0</v>
      </c>
      <c r="V371" s="17">
        <v>0</v>
      </c>
      <c r="W371" s="17">
        <v>0</v>
      </c>
      <c r="X371" s="17">
        <v>0</v>
      </c>
      <c r="Y371" s="17">
        <v>0</v>
      </c>
      <c r="Z371" s="17">
        <v>43</v>
      </c>
      <c r="AA371" s="17">
        <v>0</v>
      </c>
      <c r="AB371" s="17">
        <v>0</v>
      </c>
      <c r="AC371" s="17">
        <v>0</v>
      </c>
      <c r="AD371" s="17">
        <v>0</v>
      </c>
      <c r="AE371" s="17">
        <v>0</v>
      </c>
      <c r="AF371" s="17">
        <v>0</v>
      </c>
      <c r="AG371" s="88">
        <v>12.5</v>
      </c>
      <c r="AH371" s="92" t="s">
        <v>3</v>
      </c>
      <c r="AI371" s="87" t="s">
        <v>504</v>
      </c>
      <c r="AN371" s="17">
        <f t="shared" si="114"/>
        <v>99</v>
      </c>
      <c r="AO371" s="17">
        <f t="shared" si="115"/>
        <v>0</v>
      </c>
      <c r="AP371" s="17">
        <f t="shared" si="116"/>
        <v>0.14000000000000001</v>
      </c>
      <c r="AQ371" s="17">
        <f t="shared" si="116"/>
        <v>0.21</v>
      </c>
      <c r="AR371" s="17">
        <f t="shared" si="117"/>
        <v>0.21</v>
      </c>
      <c r="AS371" s="17">
        <f t="shared" si="118"/>
        <v>0.125</v>
      </c>
      <c r="AU371" s="17">
        <f t="shared" si="119"/>
        <v>0.6</v>
      </c>
      <c r="AV371" s="17">
        <f t="shared" si="120"/>
        <v>0</v>
      </c>
      <c r="AW371" s="17">
        <f t="shared" si="121"/>
        <v>0.53749999999999998</v>
      </c>
      <c r="AX371" s="17">
        <f t="shared" si="122"/>
        <v>0.65</v>
      </c>
      <c r="AY371" s="17">
        <f t="shared" si="123"/>
        <v>0</v>
      </c>
      <c r="AZ371" s="17">
        <f t="shared" si="124"/>
        <v>0</v>
      </c>
      <c r="BA371" s="17">
        <f t="shared" si="125"/>
        <v>0.125</v>
      </c>
      <c r="BC371" s="17">
        <f t="shared" si="135"/>
        <v>0.27272727272727271</v>
      </c>
      <c r="BD371" s="17">
        <f t="shared" si="126"/>
        <v>0.18614718614718614</v>
      </c>
      <c r="BE371" s="17">
        <f t="shared" si="127"/>
        <v>0.59498192984885889</v>
      </c>
      <c r="BF371" s="17">
        <f t="shared" si="128"/>
        <v>0.23296725507069427</v>
      </c>
      <c r="BG371" s="17">
        <f t="shared" si="129"/>
        <v>0.18614718614718614</v>
      </c>
      <c r="BH371" s="17">
        <f t="shared" si="130"/>
        <v>0.18614718614718614</v>
      </c>
      <c r="BI371" s="17">
        <f t="shared" si="131"/>
        <v>3.7389783737186333E-3</v>
      </c>
      <c r="BJ371" s="17">
        <f t="shared" si="132"/>
        <v>7.9452362975295537E-2</v>
      </c>
    </row>
    <row r="372" spans="1:62" x14ac:dyDescent="0.25">
      <c r="A372" s="84">
        <v>607</v>
      </c>
      <c r="B372" s="84">
        <v>351</v>
      </c>
      <c r="C372" s="17" t="s">
        <v>444</v>
      </c>
      <c r="D372" s="86">
        <v>1</v>
      </c>
      <c r="E372" s="98">
        <f t="shared" si="133"/>
        <v>13.35</v>
      </c>
      <c r="F372" s="98">
        <f t="shared" si="134"/>
        <v>0.79070636601470046</v>
      </c>
      <c r="G372" s="17">
        <v>4.04</v>
      </c>
      <c r="H372" s="17">
        <v>16.8</v>
      </c>
      <c r="I372" s="17">
        <v>0</v>
      </c>
      <c r="J372" s="17">
        <v>0</v>
      </c>
      <c r="K372" s="17">
        <v>0</v>
      </c>
      <c r="L372" s="17">
        <v>10.01</v>
      </c>
      <c r="M372" s="17">
        <v>0</v>
      </c>
      <c r="N372" s="17">
        <v>0</v>
      </c>
      <c r="O372" s="17">
        <v>3.34</v>
      </c>
      <c r="P372" s="17">
        <v>0</v>
      </c>
      <c r="Q372" s="17">
        <v>63.47</v>
      </c>
      <c r="R372" s="17">
        <v>0</v>
      </c>
      <c r="S372" s="17">
        <v>0</v>
      </c>
      <c r="T372" s="17">
        <v>0</v>
      </c>
      <c r="U372" s="17">
        <v>2.35</v>
      </c>
      <c r="V372" s="17">
        <v>0</v>
      </c>
      <c r="W372" s="17">
        <v>0</v>
      </c>
      <c r="X372" s="17">
        <v>0</v>
      </c>
      <c r="Y372" s="17">
        <v>0</v>
      </c>
      <c r="Z372" s="17">
        <v>0</v>
      </c>
      <c r="AA372" s="17">
        <v>0</v>
      </c>
      <c r="AB372" s="17">
        <v>0</v>
      </c>
      <c r="AC372" s="17">
        <v>0</v>
      </c>
      <c r="AD372" s="17">
        <v>0</v>
      </c>
      <c r="AE372" s="17">
        <v>0</v>
      </c>
      <c r="AF372" s="17">
        <v>0</v>
      </c>
      <c r="AG372" s="88">
        <f>'EWG-CCP-127 (1)'!I270</f>
        <v>39.518350345983158</v>
      </c>
      <c r="AH372" s="17" t="s">
        <v>3</v>
      </c>
      <c r="AI372" s="87" t="s">
        <v>506</v>
      </c>
      <c r="AN372" s="17">
        <f t="shared" si="114"/>
        <v>100.00999999999999</v>
      </c>
      <c r="AO372" s="17">
        <f t="shared" si="115"/>
        <v>0.13350000000000001</v>
      </c>
      <c r="AP372" s="17">
        <f t="shared" si="116"/>
        <v>4.0399999999999998E-2</v>
      </c>
      <c r="AQ372" s="17">
        <f t="shared" si="116"/>
        <v>0.16800000000000001</v>
      </c>
      <c r="AR372" s="17">
        <f t="shared" si="117"/>
        <v>0.63470000000000004</v>
      </c>
      <c r="AS372" s="17">
        <f t="shared" si="118"/>
        <v>0.39518350345983161</v>
      </c>
      <c r="AU372" s="17">
        <f t="shared" si="119"/>
        <v>3.0455854126679465</v>
      </c>
      <c r="AV372" s="17">
        <f t="shared" si="120"/>
        <v>0.64059500959692905</v>
      </c>
      <c r="AW372" s="17">
        <f t="shared" si="121"/>
        <v>0.69034908829174668</v>
      </c>
      <c r="AX372" s="17">
        <f t="shared" si="122"/>
        <v>1.2613963531669867</v>
      </c>
      <c r="AY372" s="17">
        <f t="shared" si="123"/>
        <v>0.64059500959692905</v>
      </c>
      <c r="AZ372" s="17">
        <f t="shared" si="124"/>
        <v>0.64059500959692905</v>
      </c>
      <c r="BA372" s="17">
        <f t="shared" si="125"/>
        <v>0.24541150613709745</v>
      </c>
      <c r="BC372" s="17">
        <f t="shared" si="135"/>
        <v>1.5863534116470881</v>
      </c>
      <c r="BD372" s="17">
        <f t="shared" si="126"/>
        <v>0.33366658335416138</v>
      </c>
      <c r="BE372" s="17">
        <f t="shared" si="127"/>
        <v>0.61982193070315383</v>
      </c>
      <c r="BF372" s="17">
        <f t="shared" si="128"/>
        <v>0.89281382755498206</v>
      </c>
      <c r="BG372" s="17">
        <f t="shared" si="129"/>
        <v>0.33366658335416138</v>
      </c>
      <c r="BH372" s="17">
        <f t="shared" si="130"/>
        <v>0.33366658335416138</v>
      </c>
      <c r="BI372" s="17">
        <f t="shared" si="131"/>
        <v>3.7843314592874138E-3</v>
      </c>
      <c r="BJ372" s="17">
        <f t="shared" si="132"/>
        <v>1.3664328622047247E-4</v>
      </c>
    </row>
    <row r="373" spans="1:62" x14ac:dyDescent="0.25">
      <c r="A373" s="84">
        <v>347</v>
      </c>
      <c r="B373" s="84">
        <v>231</v>
      </c>
      <c r="C373" s="17" t="s">
        <v>245</v>
      </c>
      <c r="D373" s="86">
        <v>1</v>
      </c>
      <c r="E373" s="98">
        <f t="shared" si="133"/>
        <v>20</v>
      </c>
      <c r="F373" s="98">
        <f t="shared" si="134"/>
        <v>0.66625000000000001</v>
      </c>
      <c r="G373" s="17">
        <v>0</v>
      </c>
      <c r="H373" s="17">
        <v>26.7</v>
      </c>
      <c r="I373" s="17">
        <v>0</v>
      </c>
      <c r="J373" s="17">
        <v>0</v>
      </c>
      <c r="K373" s="17">
        <v>0</v>
      </c>
      <c r="L373" s="17">
        <v>0</v>
      </c>
      <c r="M373" s="17">
        <v>0</v>
      </c>
      <c r="N373" s="17">
        <v>0</v>
      </c>
      <c r="O373" s="17">
        <v>20</v>
      </c>
      <c r="P373" s="17">
        <v>0</v>
      </c>
      <c r="Q373" s="17">
        <v>53.3</v>
      </c>
      <c r="R373" s="17">
        <v>0</v>
      </c>
      <c r="S373" s="17">
        <v>0</v>
      </c>
      <c r="T373" s="17">
        <v>0</v>
      </c>
      <c r="U373" s="17">
        <v>0</v>
      </c>
      <c r="V373" s="17">
        <v>0</v>
      </c>
      <c r="W373" s="41">
        <v>0</v>
      </c>
      <c r="X373" s="41">
        <v>0</v>
      </c>
      <c r="Y373" s="17">
        <v>0</v>
      </c>
      <c r="Z373" s="17">
        <v>0</v>
      </c>
      <c r="AA373" s="17">
        <v>0</v>
      </c>
      <c r="AB373" s="17">
        <v>0</v>
      </c>
      <c r="AC373" s="17">
        <v>0</v>
      </c>
      <c r="AD373" s="17">
        <v>0</v>
      </c>
      <c r="AE373" s="17">
        <v>0</v>
      </c>
      <c r="AF373" s="41">
        <v>0</v>
      </c>
      <c r="AG373" s="88">
        <v>56.6</v>
      </c>
      <c r="AH373" s="91" t="s">
        <v>3</v>
      </c>
      <c r="AI373" s="87" t="s">
        <v>504</v>
      </c>
      <c r="AN373" s="17">
        <f t="shared" si="114"/>
        <v>100</v>
      </c>
      <c r="AO373" s="17">
        <f t="shared" si="115"/>
        <v>0.2</v>
      </c>
      <c r="AP373" s="17">
        <f t="shared" si="116"/>
        <v>0</v>
      </c>
      <c r="AQ373" s="17">
        <f t="shared" si="116"/>
        <v>0.26700000000000002</v>
      </c>
      <c r="AR373" s="17">
        <f t="shared" si="117"/>
        <v>0.53299999999999992</v>
      </c>
      <c r="AS373" s="17">
        <f t="shared" si="118"/>
        <v>0.56600000000000006</v>
      </c>
      <c r="AU373" s="17">
        <f t="shared" si="119"/>
        <v>1.9962546816479396</v>
      </c>
      <c r="AV373" s="17">
        <f t="shared" si="120"/>
        <v>0.74906367041198507</v>
      </c>
      <c r="AW373" s="17">
        <f t="shared" si="121"/>
        <v>0.62476591760299627</v>
      </c>
      <c r="AX373" s="17">
        <f t="shared" si="122"/>
        <v>0.99906367041198485</v>
      </c>
      <c r="AY373" s="17">
        <f t="shared" si="123"/>
        <v>0.62476591760299627</v>
      </c>
      <c r="AZ373" s="17">
        <f t="shared" si="124"/>
        <v>0.62476591760299627</v>
      </c>
      <c r="BA373" s="17">
        <f t="shared" si="125"/>
        <v>5.8765917602996209E-2</v>
      </c>
      <c r="BC373" s="17">
        <f t="shared" si="135"/>
        <v>1.9962546816479401</v>
      </c>
      <c r="BD373" s="17">
        <f t="shared" si="126"/>
        <v>0.74906367041198507</v>
      </c>
      <c r="BE373" s="17">
        <f t="shared" si="127"/>
        <v>0.6275729548304374</v>
      </c>
      <c r="BF373" s="17">
        <f t="shared" si="128"/>
        <v>1.0987110307648891</v>
      </c>
      <c r="BG373" s="17">
        <f t="shared" si="129"/>
        <v>0.6275729548304374</v>
      </c>
      <c r="BH373" s="17">
        <f t="shared" si="130"/>
        <v>0.6275729548304374</v>
      </c>
      <c r="BI373" s="17">
        <f t="shared" si="131"/>
        <v>3.7912287665510772E-3</v>
      </c>
      <c r="BJ373" s="17">
        <f t="shared" si="132"/>
        <v>2.532141632913415E-2</v>
      </c>
    </row>
    <row r="374" spans="1:62" x14ac:dyDescent="0.25">
      <c r="A374" s="84">
        <v>217</v>
      </c>
      <c r="B374" s="84">
        <v>481</v>
      </c>
      <c r="C374" s="17">
        <v>45</v>
      </c>
      <c r="D374" s="86">
        <v>1</v>
      </c>
      <c r="E374" s="98">
        <f t="shared" si="133"/>
        <v>35</v>
      </c>
      <c r="F374" s="98">
        <f t="shared" si="134"/>
        <v>0.15384615384615385</v>
      </c>
      <c r="G374" s="17">
        <v>0</v>
      </c>
      <c r="H374" s="17">
        <v>55</v>
      </c>
      <c r="I374" s="17">
        <v>0</v>
      </c>
      <c r="J374" s="17">
        <v>0</v>
      </c>
      <c r="K374" s="17">
        <v>0</v>
      </c>
      <c r="L374" s="17">
        <v>0</v>
      </c>
      <c r="M374" s="17">
        <v>0</v>
      </c>
      <c r="N374" s="17">
        <v>0</v>
      </c>
      <c r="O374" s="17">
        <v>35</v>
      </c>
      <c r="P374" s="17">
        <v>0</v>
      </c>
      <c r="Q374" s="17">
        <v>10</v>
      </c>
      <c r="R374" s="17">
        <v>0</v>
      </c>
      <c r="S374" s="17">
        <v>0</v>
      </c>
      <c r="T374" s="17">
        <v>0</v>
      </c>
      <c r="U374" s="17">
        <v>0</v>
      </c>
      <c r="V374" s="17">
        <v>0</v>
      </c>
      <c r="W374" s="41">
        <v>0</v>
      </c>
      <c r="X374" s="41">
        <v>0</v>
      </c>
      <c r="Y374" s="17">
        <v>0</v>
      </c>
      <c r="Z374" s="17">
        <v>0</v>
      </c>
      <c r="AA374" s="17">
        <v>0</v>
      </c>
      <c r="AB374" s="17">
        <v>0</v>
      </c>
      <c r="AC374" s="17">
        <v>0</v>
      </c>
      <c r="AD374" s="17">
        <v>0</v>
      </c>
      <c r="AE374" s="17">
        <v>0</v>
      </c>
      <c r="AF374" s="41">
        <v>0</v>
      </c>
      <c r="AG374" s="88">
        <v>39</v>
      </c>
      <c r="AH374" s="91" t="s">
        <v>3</v>
      </c>
      <c r="AI374" s="87" t="s">
        <v>504</v>
      </c>
      <c r="AN374" s="17">
        <f t="shared" si="114"/>
        <v>100</v>
      </c>
      <c r="AO374" s="17">
        <f t="shared" si="115"/>
        <v>0.35</v>
      </c>
      <c r="AP374" s="17">
        <f t="shared" si="116"/>
        <v>0</v>
      </c>
      <c r="AQ374" s="17">
        <f t="shared" si="116"/>
        <v>0.55000000000000004</v>
      </c>
      <c r="AR374" s="17">
        <f t="shared" si="117"/>
        <v>0.1</v>
      </c>
      <c r="AS374" s="17">
        <f t="shared" si="118"/>
        <v>0.39</v>
      </c>
      <c r="AU374" s="17">
        <f t="shared" si="119"/>
        <v>0.18181818181818182</v>
      </c>
      <c r="AV374" s="17">
        <f t="shared" si="120"/>
        <v>0.63636363636363624</v>
      </c>
      <c r="AW374" s="17">
        <f t="shared" si="121"/>
        <v>0.51136363636363635</v>
      </c>
      <c r="AX374" s="17">
        <f t="shared" si="122"/>
        <v>0.54545454545454541</v>
      </c>
      <c r="AY374" s="17">
        <f t="shared" si="123"/>
        <v>0.48295454545454547</v>
      </c>
      <c r="AZ374" s="17">
        <f t="shared" si="124"/>
        <v>0.48295454545454547</v>
      </c>
      <c r="BA374" s="17">
        <f t="shared" si="125"/>
        <v>9.2954545454545456E-2</v>
      </c>
      <c r="BC374" s="17">
        <f t="shared" si="135"/>
        <v>0.18181818181818182</v>
      </c>
      <c r="BD374" s="17">
        <f t="shared" si="126"/>
        <v>0.63636363636363635</v>
      </c>
      <c r="BE374" s="17">
        <f t="shared" si="127"/>
        <v>0.59326288526764959</v>
      </c>
      <c r="BF374" s="17">
        <f t="shared" si="128"/>
        <v>0.18730277697698627</v>
      </c>
      <c r="BG374" s="17">
        <f t="shared" si="129"/>
        <v>0.45293136670932144</v>
      </c>
      <c r="BH374" s="17">
        <f t="shared" si="130"/>
        <v>0.45293136670932144</v>
      </c>
      <c r="BI374" s="17">
        <f t="shared" si="131"/>
        <v>3.9603569159030886E-3</v>
      </c>
      <c r="BJ374" s="17">
        <f t="shared" si="132"/>
        <v>2.8469662329378499E-4</v>
      </c>
    </row>
    <row r="375" spans="1:62" x14ac:dyDescent="0.25">
      <c r="A375" s="84">
        <v>345</v>
      </c>
      <c r="B375" s="84">
        <v>229</v>
      </c>
      <c r="C375" s="17" t="s">
        <v>243</v>
      </c>
      <c r="D375" s="86">
        <v>1</v>
      </c>
      <c r="E375" s="98">
        <f t="shared" si="133"/>
        <v>7.7</v>
      </c>
      <c r="F375" s="98">
        <f t="shared" si="134"/>
        <v>0.66630552546045507</v>
      </c>
      <c r="G375" s="17">
        <v>0</v>
      </c>
      <c r="H375" s="17">
        <v>30.8</v>
      </c>
      <c r="I375" s="17">
        <v>0</v>
      </c>
      <c r="J375" s="17">
        <v>0</v>
      </c>
      <c r="K375" s="17">
        <v>0</v>
      </c>
      <c r="L375" s="17">
        <v>0</v>
      </c>
      <c r="M375" s="17">
        <v>0</v>
      </c>
      <c r="N375" s="17">
        <v>0</v>
      </c>
      <c r="O375" s="17">
        <v>7.7</v>
      </c>
      <c r="P375" s="17">
        <v>0</v>
      </c>
      <c r="Q375" s="17">
        <v>61.5</v>
      </c>
      <c r="R375" s="17">
        <v>0</v>
      </c>
      <c r="S375" s="17">
        <v>0</v>
      </c>
      <c r="T375" s="17">
        <v>0</v>
      </c>
      <c r="U375" s="17">
        <v>0</v>
      </c>
      <c r="V375" s="17">
        <v>0</v>
      </c>
      <c r="W375" s="41">
        <v>0</v>
      </c>
      <c r="X375" s="41">
        <v>0</v>
      </c>
      <c r="Y375" s="17">
        <v>0</v>
      </c>
      <c r="Z375" s="17">
        <v>0</v>
      </c>
      <c r="AA375" s="17">
        <v>0</v>
      </c>
      <c r="AB375" s="17">
        <v>0</v>
      </c>
      <c r="AC375" s="17">
        <v>0</v>
      </c>
      <c r="AD375" s="17">
        <v>0</v>
      </c>
      <c r="AE375" s="17">
        <v>0</v>
      </c>
      <c r="AF375" s="41">
        <v>0</v>
      </c>
      <c r="AG375" s="88">
        <v>18.7</v>
      </c>
      <c r="AH375" s="91" t="s">
        <v>3</v>
      </c>
      <c r="AI375" s="87" t="s">
        <v>504</v>
      </c>
      <c r="AN375" s="17">
        <f t="shared" si="114"/>
        <v>100</v>
      </c>
      <c r="AO375" s="17">
        <f t="shared" si="115"/>
        <v>7.6999999999999999E-2</v>
      </c>
      <c r="AP375" s="17">
        <f t="shared" si="116"/>
        <v>0</v>
      </c>
      <c r="AQ375" s="17">
        <f t="shared" si="116"/>
        <v>0.308</v>
      </c>
      <c r="AR375" s="17">
        <f t="shared" si="117"/>
        <v>0.61499999999999999</v>
      </c>
      <c r="AS375" s="17">
        <f t="shared" si="118"/>
        <v>0.187</v>
      </c>
      <c r="AU375" s="17">
        <f t="shared" si="119"/>
        <v>1.9967532467532467</v>
      </c>
      <c r="AV375" s="17">
        <f t="shared" si="120"/>
        <v>0.25</v>
      </c>
      <c r="AW375" s="17">
        <f t="shared" si="121"/>
        <v>0.62479707792207795</v>
      </c>
      <c r="AX375" s="17">
        <f t="shared" si="122"/>
        <v>0.99918831168831168</v>
      </c>
      <c r="AY375" s="17">
        <f t="shared" si="123"/>
        <v>0.25</v>
      </c>
      <c r="AZ375" s="17">
        <f t="shared" si="124"/>
        <v>0.25</v>
      </c>
      <c r="BA375" s="17">
        <f t="shared" si="125"/>
        <v>6.3E-2</v>
      </c>
      <c r="BC375" s="17">
        <f t="shared" si="135"/>
        <v>1.9967532467532467</v>
      </c>
      <c r="BD375" s="17">
        <f t="shared" si="126"/>
        <v>0.25</v>
      </c>
      <c r="BE375" s="17">
        <f t="shared" si="127"/>
        <v>0.62758238244250664</v>
      </c>
      <c r="BF375" s="17">
        <f t="shared" si="128"/>
        <v>1.0989614646335142</v>
      </c>
      <c r="BG375" s="17">
        <f t="shared" si="129"/>
        <v>0.25</v>
      </c>
      <c r="BH375" s="17">
        <f t="shared" si="130"/>
        <v>0.25</v>
      </c>
      <c r="BI375" s="17">
        <f t="shared" si="131"/>
        <v>3.9690000000000003E-3</v>
      </c>
      <c r="BJ375" s="17">
        <f t="shared" si="132"/>
        <v>4.8344116508034753E-2</v>
      </c>
    </row>
    <row r="376" spans="1:62" x14ac:dyDescent="0.25">
      <c r="A376" s="84">
        <v>222</v>
      </c>
      <c r="B376" s="84">
        <v>138</v>
      </c>
      <c r="C376" s="17">
        <v>50</v>
      </c>
      <c r="D376" s="86">
        <v>1</v>
      </c>
      <c r="E376" s="98">
        <f t="shared" si="133"/>
        <v>35</v>
      </c>
      <c r="F376" s="98">
        <f t="shared" si="134"/>
        <v>0.76923076923076927</v>
      </c>
      <c r="G376" s="17">
        <v>0</v>
      </c>
      <c r="H376" s="17">
        <v>15</v>
      </c>
      <c r="I376" s="17">
        <v>0</v>
      </c>
      <c r="J376" s="17">
        <v>0</v>
      </c>
      <c r="K376" s="17">
        <v>0</v>
      </c>
      <c r="L376" s="17">
        <v>0</v>
      </c>
      <c r="M376" s="17">
        <v>0</v>
      </c>
      <c r="N376" s="17">
        <v>0</v>
      </c>
      <c r="O376" s="17">
        <v>35</v>
      </c>
      <c r="P376" s="17">
        <v>0</v>
      </c>
      <c r="Q376" s="17">
        <v>50</v>
      </c>
      <c r="R376" s="17">
        <v>0</v>
      </c>
      <c r="S376" s="17">
        <v>0</v>
      </c>
      <c r="T376" s="17">
        <v>0</v>
      </c>
      <c r="U376" s="17">
        <v>0</v>
      </c>
      <c r="V376" s="17">
        <v>0</v>
      </c>
      <c r="W376" s="41">
        <v>0</v>
      </c>
      <c r="X376" s="41">
        <v>0</v>
      </c>
      <c r="Y376" s="17">
        <v>0</v>
      </c>
      <c r="Z376" s="17">
        <v>0</v>
      </c>
      <c r="AA376" s="17">
        <v>0</v>
      </c>
      <c r="AB376" s="17">
        <v>0</v>
      </c>
      <c r="AC376" s="17">
        <v>0</v>
      </c>
      <c r="AD376" s="17">
        <v>0</v>
      </c>
      <c r="AE376" s="17">
        <v>0</v>
      </c>
      <c r="AF376" s="41">
        <v>0</v>
      </c>
      <c r="AG376" s="88">
        <v>49</v>
      </c>
      <c r="AH376" s="91" t="s">
        <v>3</v>
      </c>
      <c r="AI376" s="87" t="s">
        <v>504</v>
      </c>
      <c r="AN376" s="17">
        <f t="shared" si="114"/>
        <v>100</v>
      </c>
      <c r="AO376" s="17">
        <f t="shared" si="115"/>
        <v>0.35</v>
      </c>
      <c r="AP376" s="17">
        <f t="shared" si="116"/>
        <v>0</v>
      </c>
      <c r="AQ376" s="17">
        <f t="shared" si="116"/>
        <v>0.15</v>
      </c>
      <c r="AR376" s="17">
        <f t="shared" si="117"/>
        <v>0.5</v>
      </c>
      <c r="AS376" s="17">
        <f t="shared" si="118"/>
        <v>0.49</v>
      </c>
      <c r="AU376" s="17">
        <f t="shared" si="119"/>
        <v>3.3333333333333335</v>
      </c>
      <c r="AV376" s="17">
        <f t="shared" si="120"/>
        <v>2.3333333333333335</v>
      </c>
      <c r="AW376" s="17">
        <f t="shared" si="121"/>
        <v>0.70833333333333337</v>
      </c>
      <c r="AX376" s="17">
        <f t="shared" si="122"/>
        <v>1.3333333333333335</v>
      </c>
      <c r="AY376" s="17">
        <f t="shared" si="123"/>
        <v>0.53125</v>
      </c>
      <c r="AZ376" s="17">
        <f t="shared" si="124"/>
        <v>0.53125</v>
      </c>
      <c r="BA376" s="17">
        <f t="shared" si="125"/>
        <v>4.1250000000000009E-2</v>
      </c>
      <c r="BC376" s="17">
        <f t="shared" si="135"/>
        <v>3.3333333333333335</v>
      </c>
      <c r="BD376" s="17">
        <f t="shared" si="126"/>
        <v>2.3333333333333335</v>
      </c>
      <c r="BE376" s="17">
        <f t="shared" si="127"/>
        <v>0.65285643074957189</v>
      </c>
      <c r="BF376" s="17">
        <f t="shared" si="128"/>
        <v>1.7703380175588646</v>
      </c>
      <c r="BG376" s="17">
        <f t="shared" si="129"/>
        <v>0.55315934358117635</v>
      </c>
      <c r="BH376" s="17">
        <f t="shared" si="130"/>
        <v>0.55315934358117635</v>
      </c>
      <c r="BI376" s="17">
        <f t="shared" si="131"/>
        <v>3.9891026816050836E-3</v>
      </c>
      <c r="BJ376" s="17">
        <f t="shared" si="132"/>
        <v>6.9101055470667076E-3</v>
      </c>
    </row>
    <row r="377" spans="1:62" x14ac:dyDescent="0.25">
      <c r="A377" s="84">
        <v>40</v>
      </c>
      <c r="B377" s="84">
        <v>28</v>
      </c>
      <c r="C377" s="17" t="s">
        <v>48</v>
      </c>
      <c r="D377" s="86">
        <v>1</v>
      </c>
      <c r="E377" s="98">
        <f t="shared" si="133"/>
        <v>22</v>
      </c>
      <c r="F377" s="98">
        <f t="shared" si="134"/>
        <v>0.77922077922077926</v>
      </c>
      <c r="G377" s="41">
        <v>0</v>
      </c>
      <c r="H377" s="17">
        <v>17</v>
      </c>
      <c r="I377" s="17">
        <v>4</v>
      </c>
      <c r="J377" s="17">
        <v>0</v>
      </c>
      <c r="K377" s="41">
        <v>0</v>
      </c>
      <c r="L377" s="41">
        <v>0</v>
      </c>
      <c r="M377" s="41">
        <v>0</v>
      </c>
      <c r="N377" s="41">
        <v>0</v>
      </c>
      <c r="O377" s="17">
        <v>18</v>
      </c>
      <c r="P377" s="17">
        <v>0</v>
      </c>
      <c r="Q377" s="17">
        <v>60</v>
      </c>
      <c r="R377" s="17">
        <v>0</v>
      </c>
      <c r="S377" s="17">
        <v>0</v>
      </c>
      <c r="T377" s="17">
        <v>0</v>
      </c>
      <c r="U377" s="17">
        <v>1</v>
      </c>
      <c r="V377" s="41">
        <v>0</v>
      </c>
      <c r="W377" s="41">
        <v>0</v>
      </c>
      <c r="X377" s="41">
        <v>0</v>
      </c>
      <c r="Y377" s="41">
        <v>0</v>
      </c>
      <c r="Z377" s="41">
        <v>0</v>
      </c>
      <c r="AA377" s="17">
        <v>0</v>
      </c>
      <c r="AB377" s="41">
        <v>0</v>
      </c>
      <c r="AC377" s="17">
        <v>0</v>
      </c>
      <c r="AD377" s="17">
        <v>0</v>
      </c>
      <c r="AE377" s="41">
        <v>0</v>
      </c>
      <c r="AF377" s="41">
        <v>0</v>
      </c>
      <c r="AG377" s="88">
        <v>71</v>
      </c>
      <c r="AH377" s="41" t="s">
        <v>3</v>
      </c>
      <c r="AI377" s="87" t="s">
        <v>506</v>
      </c>
      <c r="AN377" s="17">
        <f t="shared" si="114"/>
        <v>100</v>
      </c>
      <c r="AO377" s="17">
        <f t="shared" si="115"/>
        <v>0.18</v>
      </c>
      <c r="AP377" s="17">
        <f t="shared" si="116"/>
        <v>0</v>
      </c>
      <c r="AQ377" s="17">
        <f t="shared" si="116"/>
        <v>0.17</v>
      </c>
      <c r="AR377" s="17">
        <f t="shared" si="117"/>
        <v>0.6</v>
      </c>
      <c r="AS377" s="17">
        <f t="shared" si="118"/>
        <v>0.71</v>
      </c>
      <c r="AU377" s="17">
        <f t="shared" si="119"/>
        <v>3.5294117647058818</v>
      </c>
      <c r="AV377" s="17">
        <f t="shared" si="120"/>
        <v>1.0588235294117645</v>
      </c>
      <c r="AW377" s="17">
        <f t="shared" si="121"/>
        <v>0.72058823529411764</v>
      </c>
      <c r="AX377" s="17">
        <f t="shared" si="122"/>
        <v>1.3823529411764706</v>
      </c>
      <c r="AY377" s="17">
        <f t="shared" si="123"/>
        <v>0.72058823529411764</v>
      </c>
      <c r="AZ377" s="17">
        <f t="shared" si="124"/>
        <v>0.72058823529411764</v>
      </c>
      <c r="BA377" s="17">
        <f t="shared" si="125"/>
        <v>1.0588235294117676E-2</v>
      </c>
      <c r="BC377" s="17">
        <f t="shared" si="135"/>
        <v>3</v>
      </c>
      <c r="BD377" s="17">
        <f t="shared" si="126"/>
        <v>1</v>
      </c>
      <c r="BE377" s="17">
        <f t="shared" si="127"/>
        <v>0.64655326728513784</v>
      </c>
      <c r="BF377" s="17">
        <f t="shared" si="128"/>
        <v>1.602901597881935</v>
      </c>
      <c r="BG377" s="17">
        <f t="shared" si="129"/>
        <v>0.64655326728513784</v>
      </c>
      <c r="BH377" s="17">
        <f t="shared" si="130"/>
        <v>0.64655326728513784</v>
      </c>
      <c r="BI377" s="17">
        <f t="shared" si="131"/>
        <v>4.0254878921911555E-3</v>
      </c>
      <c r="BJ377" s="17">
        <f t="shared" si="132"/>
        <v>9.1886005179367125E-2</v>
      </c>
    </row>
    <row r="378" spans="1:62" x14ac:dyDescent="0.25">
      <c r="A378" s="84">
        <v>602</v>
      </c>
      <c r="B378" s="84">
        <v>346</v>
      </c>
      <c r="C378" s="17" t="s">
        <v>439</v>
      </c>
      <c r="D378" s="86">
        <v>1</v>
      </c>
      <c r="E378" s="98">
        <f t="shared" si="133"/>
        <v>13.34</v>
      </c>
      <c r="F378" s="98">
        <f t="shared" si="134"/>
        <v>0.79070636601470046</v>
      </c>
      <c r="G378" s="17">
        <v>4.04</v>
      </c>
      <c r="H378" s="17">
        <v>16.8</v>
      </c>
      <c r="I378" s="17">
        <v>0</v>
      </c>
      <c r="J378" s="17">
        <v>0</v>
      </c>
      <c r="K378" s="17">
        <v>0</v>
      </c>
      <c r="L378" s="17">
        <v>0</v>
      </c>
      <c r="M378" s="17">
        <v>0</v>
      </c>
      <c r="N378" s="17">
        <v>0</v>
      </c>
      <c r="O378" s="17">
        <v>13.34</v>
      </c>
      <c r="P378" s="17">
        <v>0</v>
      </c>
      <c r="Q378" s="17">
        <v>63.47</v>
      </c>
      <c r="R378" s="17">
        <v>0</v>
      </c>
      <c r="S378" s="17">
        <v>0</v>
      </c>
      <c r="T378" s="17">
        <v>0</v>
      </c>
      <c r="U378" s="17">
        <v>2.35</v>
      </c>
      <c r="V378" s="17">
        <v>0</v>
      </c>
      <c r="W378" s="17">
        <v>0</v>
      </c>
      <c r="X378" s="17">
        <v>0</v>
      </c>
      <c r="Y378" s="17">
        <v>0</v>
      </c>
      <c r="Z378" s="17">
        <v>0</v>
      </c>
      <c r="AA378" s="17">
        <v>0</v>
      </c>
      <c r="AB378" s="17">
        <v>0</v>
      </c>
      <c r="AC378" s="17">
        <v>0</v>
      </c>
      <c r="AD378" s="17">
        <v>0</v>
      </c>
      <c r="AE378" s="17">
        <v>0</v>
      </c>
      <c r="AF378" s="17">
        <v>0</v>
      </c>
      <c r="AG378" s="88">
        <f>'EWG-CCP-127 (1)'!I265</f>
        <v>39.690729833140175</v>
      </c>
      <c r="AH378" s="17" t="s">
        <v>3</v>
      </c>
      <c r="AI378" s="87" t="s">
        <v>506</v>
      </c>
      <c r="AJ378" s="87" t="s">
        <v>567</v>
      </c>
      <c r="AL378" s="87" t="s">
        <v>510</v>
      </c>
      <c r="AN378" s="17">
        <f t="shared" si="114"/>
        <v>100</v>
      </c>
      <c r="AO378" s="17">
        <f t="shared" si="115"/>
        <v>0.13339999999999999</v>
      </c>
      <c r="AP378" s="17">
        <f t="shared" si="116"/>
        <v>4.0399999999999998E-2</v>
      </c>
      <c r="AQ378" s="17">
        <f t="shared" si="116"/>
        <v>0.16800000000000001</v>
      </c>
      <c r="AR378" s="17">
        <f t="shared" si="117"/>
        <v>0.63470000000000004</v>
      </c>
      <c r="AS378" s="17">
        <f t="shared" si="118"/>
        <v>0.39690729833140176</v>
      </c>
      <c r="AU378" s="17">
        <f t="shared" si="119"/>
        <v>3.0455854126679465</v>
      </c>
      <c r="AV378" s="17">
        <f t="shared" si="120"/>
        <v>0.64011516314779271</v>
      </c>
      <c r="AW378" s="17">
        <f t="shared" si="121"/>
        <v>0.69034908829174668</v>
      </c>
      <c r="AX378" s="17">
        <f t="shared" si="122"/>
        <v>1.2613963531669867</v>
      </c>
      <c r="AY378" s="17">
        <f t="shared" si="123"/>
        <v>0.64011516314779271</v>
      </c>
      <c r="AZ378" s="17">
        <f t="shared" si="124"/>
        <v>0.64011516314779271</v>
      </c>
      <c r="BA378" s="17">
        <f t="shared" si="125"/>
        <v>0.24320786481639095</v>
      </c>
      <c r="BC378" s="17">
        <f t="shared" si="135"/>
        <v>1.5863534116470881</v>
      </c>
      <c r="BD378" s="17">
        <f t="shared" si="126"/>
        <v>0.3334166458385403</v>
      </c>
      <c r="BE378" s="17">
        <f t="shared" si="127"/>
        <v>0.61982193070315383</v>
      </c>
      <c r="BF378" s="17">
        <f t="shared" si="128"/>
        <v>0.89281382755498206</v>
      </c>
      <c r="BG378" s="17">
        <f t="shared" si="129"/>
        <v>0.3334166458385403</v>
      </c>
      <c r="BH378" s="17">
        <f t="shared" si="130"/>
        <v>0.3334166458385403</v>
      </c>
      <c r="BI378" s="17">
        <f t="shared" si="131"/>
        <v>4.0310629539692944E-3</v>
      </c>
      <c r="BJ378" s="17">
        <f t="shared" si="132"/>
        <v>9.9314320432905448E-5</v>
      </c>
    </row>
    <row r="379" spans="1:62" x14ac:dyDescent="0.25">
      <c r="A379" s="84">
        <v>545</v>
      </c>
      <c r="B379" s="84">
        <v>328</v>
      </c>
      <c r="C379" s="17" t="s">
        <v>390</v>
      </c>
      <c r="D379" s="86">
        <v>1</v>
      </c>
      <c r="E379" s="98">
        <f t="shared" si="133"/>
        <v>0</v>
      </c>
      <c r="F379" s="98">
        <f t="shared" si="134"/>
        <v>0.5</v>
      </c>
      <c r="G379" s="17">
        <f>'EWG-CCP-127 (1)'!N239</f>
        <v>20</v>
      </c>
      <c r="H379" s="17">
        <f>'EWG-CCP-127 (1)'!L239</f>
        <v>30</v>
      </c>
      <c r="I379" s="17">
        <f>'EWG-CCP-127 (1)'!O239</f>
        <v>0</v>
      </c>
      <c r="J379" s="17">
        <v>0</v>
      </c>
      <c r="K379" s="17">
        <v>0</v>
      </c>
      <c r="L379" s="17">
        <v>0</v>
      </c>
      <c r="M379" s="17">
        <v>0</v>
      </c>
      <c r="N379" s="17">
        <v>0</v>
      </c>
      <c r="O379" s="17">
        <v>0</v>
      </c>
      <c r="P379" s="17">
        <v>0</v>
      </c>
      <c r="Q379" s="17">
        <f>'EWG-CCP-127 (1)'!M239</f>
        <v>30</v>
      </c>
      <c r="R379" s="17">
        <v>0</v>
      </c>
      <c r="S379" s="17">
        <v>0</v>
      </c>
      <c r="T379" s="17">
        <v>0</v>
      </c>
      <c r="U379" s="17">
        <v>0</v>
      </c>
      <c r="V379" s="17">
        <f>'EWG-CCP-127 (1)'!P239</f>
        <v>0</v>
      </c>
      <c r="W379" s="17">
        <v>0</v>
      </c>
      <c r="X379" s="17">
        <v>0</v>
      </c>
      <c r="Y379" s="17">
        <v>0</v>
      </c>
      <c r="Z379" s="17">
        <f>'EWG-CCP-127 (1)'!Q239</f>
        <v>20</v>
      </c>
      <c r="AA379" s="17">
        <v>0</v>
      </c>
      <c r="AB379" s="17">
        <v>0</v>
      </c>
      <c r="AC379" s="17">
        <v>0</v>
      </c>
      <c r="AD379" s="17">
        <v>0</v>
      </c>
      <c r="AE379" s="17">
        <v>0</v>
      </c>
      <c r="AF379" s="17">
        <f>'EWG-CCP-127 (1)'!R239</f>
        <v>0</v>
      </c>
      <c r="AG379" s="88">
        <v>12.5</v>
      </c>
      <c r="AH379" s="92" t="s">
        <v>3</v>
      </c>
      <c r="AI379" s="87" t="s">
        <v>504</v>
      </c>
      <c r="AM379" s="80"/>
      <c r="AN379" s="17">
        <f t="shared" si="114"/>
        <v>100</v>
      </c>
      <c r="AO379" s="17">
        <f t="shared" si="115"/>
        <v>0</v>
      </c>
      <c r="AP379" s="17">
        <f t="shared" si="116"/>
        <v>0.2</v>
      </c>
      <c r="AQ379" s="17">
        <f t="shared" si="116"/>
        <v>0.3</v>
      </c>
      <c r="AR379" s="17">
        <f t="shared" si="117"/>
        <v>0.3</v>
      </c>
      <c r="AS379" s="17">
        <f t="shared" si="118"/>
        <v>0.125</v>
      </c>
      <c r="AU379" s="17">
        <f t="shared" si="119"/>
        <v>0.6</v>
      </c>
      <c r="AV379" s="17">
        <f t="shared" si="120"/>
        <v>0</v>
      </c>
      <c r="AW379" s="17">
        <f t="shared" si="121"/>
        <v>0.53749999999999998</v>
      </c>
      <c r="AX379" s="17">
        <f t="shared" si="122"/>
        <v>0.65</v>
      </c>
      <c r="AY379" s="17">
        <f t="shared" si="123"/>
        <v>0</v>
      </c>
      <c r="AZ379" s="17">
        <f t="shared" si="124"/>
        <v>0</v>
      </c>
      <c r="BA379" s="17">
        <f t="shared" si="125"/>
        <v>0.125</v>
      </c>
      <c r="BC379" s="17">
        <f t="shared" si="135"/>
        <v>0.27272727272727271</v>
      </c>
      <c r="BD379" s="17">
        <f t="shared" si="126"/>
        <v>6.0606060606060601E-2</v>
      </c>
      <c r="BE379" s="17">
        <f t="shared" si="127"/>
        <v>0.59498192984885889</v>
      </c>
      <c r="BF379" s="17">
        <f t="shared" si="128"/>
        <v>0.23296725507069427</v>
      </c>
      <c r="BG379" s="17">
        <f t="shared" si="129"/>
        <v>6.0606060606060601E-2</v>
      </c>
      <c r="BH379" s="17">
        <f t="shared" si="130"/>
        <v>6.0606060606060601E-2</v>
      </c>
      <c r="BI379" s="17">
        <f t="shared" si="131"/>
        <v>4.1465794306703397E-3</v>
      </c>
      <c r="BJ379" s="17">
        <f t="shared" si="132"/>
        <v>7.9452362975295537E-2</v>
      </c>
    </row>
    <row r="380" spans="1:62" x14ac:dyDescent="0.25">
      <c r="A380" s="84">
        <v>390</v>
      </c>
      <c r="B380" s="84">
        <v>258</v>
      </c>
      <c r="C380" s="17" t="s">
        <v>255</v>
      </c>
      <c r="D380" s="86">
        <v>1</v>
      </c>
      <c r="E380" s="98">
        <f t="shared" si="133"/>
        <v>33.699999999999996</v>
      </c>
      <c r="F380" s="98">
        <f t="shared" si="134"/>
        <v>0.75528169014084512</v>
      </c>
      <c r="G380" s="17">
        <v>9.5</v>
      </c>
      <c r="H380" s="17">
        <v>13.9</v>
      </c>
      <c r="I380" s="17">
        <v>26.4</v>
      </c>
      <c r="J380" s="17">
        <v>0</v>
      </c>
      <c r="K380" s="17">
        <v>0</v>
      </c>
      <c r="L380" s="17">
        <v>0</v>
      </c>
      <c r="M380" s="17">
        <v>0</v>
      </c>
      <c r="N380" s="17">
        <v>0</v>
      </c>
      <c r="O380" s="17">
        <v>7.3</v>
      </c>
      <c r="P380" s="17">
        <v>0</v>
      </c>
      <c r="Q380" s="17">
        <v>42.9</v>
      </c>
      <c r="R380" s="17">
        <v>0</v>
      </c>
      <c r="S380" s="17">
        <v>0</v>
      </c>
      <c r="T380" s="17">
        <v>0</v>
      </c>
      <c r="U380" s="17">
        <v>0</v>
      </c>
      <c r="V380" s="17">
        <v>0</v>
      </c>
      <c r="W380" s="41">
        <v>0</v>
      </c>
      <c r="X380" s="41">
        <v>0</v>
      </c>
      <c r="Y380" s="17">
        <v>0</v>
      </c>
      <c r="Z380" s="17">
        <v>0</v>
      </c>
      <c r="AA380" s="17">
        <v>0</v>
      </c>
      <c r="AB380" s="17">
        <v>0</v>
      </c>
      <c r="AC380" s="17">
        <v>0</v>
      </c>
      <c r="AD380" s="17">
        <v>0</v>
      </c>
      <c r="AE380" s="17">
        <v>0</v>
      </c>
      <c r="AF380" s="41">
        <v>0</v>
      </c>
      <c r="AG380" s="88">
        <v>33</v>
      </c>
      <c r="AH380" s="91" t="s">
        <v>3</v>
      </c>
      <c r="AI380" s="87" t="s">
        <v>504</v>
      </c>
      <c r="AN380" s="17">
        <f t="shared" si="114"/>
        <v>100</v>
      </c>
      <c r="AO380" s="17">
        <f t="shared" si="115"/>
        <v>7.2999999999999995E-2</v>
      </c>
      <c r="AP380" s="17">
        <f t="shared" si="116"/>
        <v>9.5000000000000001E-2</v>
      </c>
      <c r="AQ380" s="17">
        <f t="shared" si="116"/>
        <v>0.13900000000000001</v>
      </c>
      <c r="AR380" s="17">
        <f t="shared" si="117"/>
        <v>0.42899999999999999</v>
      </c>
      <c r="AS380" s="17">
        <f t="shared" si="118"/>
        <v>0.33</v>
      </c>
      <c r="AU380" s="17">
        <f t="shared" si="119"/>
        <v>1.8333333333333333</v>
      </c>
      <c r="AV380" s="17">
        <f t="shared" si="120"/>
        <v>0.31196581196581191</v>
      </c>
      <c r="AW380" s="17">
        <f t="shared" si="121"/>
        <v>0.61458333333333337</v>
      </c>
      <c r="AX380" s="17">
        <f t="shared" si="122"/>
        <v>0.95833333333333326</v>
      </c>
      <c r="AY380" s="17">
        <f t="shared" si="123"/>
        <v>0.31196581196581191</v>
      </c>
      <c r="AZ380" s="17">
        <f t="shared" si="124"/>
        <v>0.31196581196581191</v>
      </c>
      <c r="BA380" s="17">
        <f t="shared" si="125"/>
        <v>1.8034188034188103E-2</v>
      </c>
      <c r="BC380" s="17">
        <f t="shared" si="135"/>
        <v>0.82658959537572252</v>
      </c>
      <c r="BD380" s="17">
        <f t="shared" si="126"/>
        <v>0.39499036608863197</v>
      </c>
      <c r="BE380" s="17">
        <f t="shared" si="127"/>
        <v>0.60545518411819177</v>
      </c>
      <c r="BF380" s="17">
        <f t="shared" si="128"/>
        <v>0.51117742796530852</v>
      </c>
      <c r="BG380" s="17">
        <f t="shared" si="129"/>
        <v>0.39499036608863197</v>
      </c>
      <c r="BH380" s="17">
        <f t="shared" si="130"/>
        <v>0.39499036608863197</v>
      </c>
      <c r="BI380" s="17">
        <f t="shared" si="131"/>
        <v>4.2237476843344024E-3</v>
      </c>
      <c r="BJ380" s="17">
        <f t="shared" si="132"/>
        <v>5.9094512690300287E-3</v>
      </c>
    </row>
    <row r="381" spans="1:62" ht="14.45" customHeight="1" x14ac:dyDescent="0.25">
      <c r="A381" s="84">
        <v>404</v>
      </c>
      <c r="B381" s="84">
        <v>268</v>
      </c>
      <c r="C381" s="17" t="s">
        <v>269</v>
      </c>
      <c r="D381" s="86">
        <v>1</v>
      </c>
      <c r="E381" s="98">
        <f t="shared" si="133"/>
        <v>16.399999999999999</v>
      </c>
      <c r="F381" s="98">
        <f t="shared" si="134"/>
        <v>0.59569377990430628</v>
      </c>
      <c r="G381" s="17">
        <v>0</v>
      </c>
      <c r="H381" s="17">
        <v>33.799999999999997</v>
      </c>
      <c r="I381" s="17">
        <v>0</v>
      </c>
      <c r="J381" s="17">
        <v>0</v>
      </c>
      <c r="K381" s="17">
        <v>0</v>
      </c>
      <c r="L381" s="17">
        <v>0</v>
      </c>
      <c r="M381" s="17">
        <v>0</v>
      </c>
      <c r="N381" s="17">
        <v>0</v>
      </c>
      <c r="O381" s="17">
        <v>16.399999999999999</v>
      </c>
      <c r="P381" s="17">
        <v>0</v>
      </c>
      <c r="Q381" s="17">
        <v>49.8</v>
      </c>
      <c r="R381" s="17">
        <v>0</v>
      </c>
      <c r="S381" s="17">
        <v>0</v>
      </c>
      <c r="T381" s="17">
        <v>0</v>
      </c>
      <c r="U381" s="17">
        <v>0</v>
      </c>
      <c r="V381" s="17">
        <v>0</v>
      </c>
      <c r="W381" s="41">
        <v>0</v>
      </c>
      <c r="X381" s="41">
        <v>0</v>
      </c>
      <c r="Y381" s="17">
        <v>0</v>
      </c>
      <c r="Z381" s="17">
        <v>0</v>
      </c>
      <c r="AA381" s="17">
        <v>0</v>
      </c>
      <c r="AB381" s="17">
        <v>0</v>
      </c>
      <c r="AC381" s="17">
        <v>0</v>
      </c>
      <c r="AD381" s="17">
        <v>0</v>
      </c>
      <c r="AE381" s="17">
        <v>0</v>
      </c>
      <c r="AF381" s="41">
        <v>0</v>
      </c>
      <c r="AG381" s="88">
        <v>42</v>
      </c>
      <c r="AH381" s="91" t="s">
        <v>3</v>
      </c>
      <c r="AI381" s="87" t="s">
        <v>504</v>
      </c>
      <c r="AN381" s="17">
        <f t="shared" si="114"/>
        <v>100</v>
      </c>
      <c r="AO381" s="17">
        <f t="shared" si="115"/>
        <v>0.16399999999999998</v>
      </c>
      <c r="AP381" s="17">
        <f t="shared" si="116"/>
        <v>0</v>
      </c>
      <c r="AQ381" s="17">
        <f t="shared" si="116"/>
        <v>0.33799999999999997</v>
      </c>
      <c r="AR381" s="17">
        <f t="shared" si="117"/>
        <v>0.498</v>
      </c>
      <c r="AS381" s="17">
        <f t="shared" si="118"/>
        <v>0.42</v>
      </c>
      <c r="AU381" s="17">
        <f t="shared" si="119"/>
        <v>1.473372781065089</v>
      </c>
      <c r="AV381" s="17">
        <f t="shared" si="120"/>
        <v>0.48520710059171596</v>
      </c>
      <c r="AW381" s="17">
        <f t="shared" si="121"/>
        <v>0.59208579881656809</v>
      </c>
      <c r="AX381" s="17">
        <f t="shared" si="122"/>
        <v>0.86834319526627224</v>
      </c>
      <c r="AY381" s="17">
        <f t="shared" si="123"/>
        <v>0.48520710059171596</v>
      </c>
      <c r="AZ381" s="17">
        <f t="shared" si="124"/>
        <v>0.48520710059171596</v>
      </c>
      <c r="BA381" s="17">
        <f t="shared" si="125"/>
        <v>6.5207100591715972E-2</v>
      </c>
      <c r="BC381" s="17">
        <f t="shared" si="135"/>
        <v>1.4733727810650887</v>
      </c>
      <c r="BD381" s="17">
        <f t="shared" si="126"/>
        <v>0.48520710059171596</v>
      </c>
      <c r="BE381" s="17">
        <f t="shared" si="127"/>
        <v>0.61768552455453429</v>
      </c>
      <c r="BF381" s="17">
        <f t="shared" si="128"/>
        <v>0.83606261072250676</v>
      </c>
      <c r="BG381" s="17">
        <f t="shared" si="129"/>
        <v>0.48520710059171596</v>
      </c>
      <c r="BH381" s="17">
        <f t="shared" si="130"/>
        <v>0.48520710059171596</v>
      </c>
      <c r="BI381" s="17">
        <f t="shared" si="131"/>
        <v>4.2519659675781651E-3</v>
      </c>
      <c r="BJ381" s="17">
        <f t="shared" si="132"/>
        <v>1.7231930042566212E-4</v>
      </c>
    </row>
    <row r="382" spans="1:62" x14ac:dyDescent="0.25">
      <c r="A382" s="84">
        <v>429</v>
      </c>
      <c r="B382" s="84">
        <v>284</v>
      </c>
      <c r="D382" s="86">
        <v>1</v>
      </c>
      <c r="E382" s="98">
        <f t="shared" si="133"/>
        <v>13.900000000000002</v>
      </c>
      <c r="F382" s="98">
        <f t="shared" si="134"/>
        <v>0.91440217391304357</v>
      </c>
      <c r="G382" s="17">
        <f>'EWG-CCP-127 (1)'!E216</f>
        <v>12.5</v>
      </c>
      <c r="H382" s="17">
        <f>'EWG-CCP-127 (1)'!F216</f>
        <v>6.3</v>
      </c>
      <c r="I382" s="17">
        <v>0</v>
      </c>
      <c r="J382" s="17">
        <v>0</v>
      </c>
      <c r="K382" s="17">
        <v>0</v>
      </c>
      <c r="L382" s="17">
        <v>0</v>
      </c>
      <c r="M382" s="17">
        <v>0</v>
      </c>
      <c r="N382" s="17">
        <v>0</v>
      </c>
      <c r="O382" s="17">
        <f>'EWG-CCP-127 (1)'!C216</f>
        <v>13.900000000000002</v>
      </c>
      <c r="P382" s="17">
        <v>0</v>
      </c>
      <c r="Q382" s="17">
        <f>'EWG-CCP-127 (1)'!D216</f>
        <v>67.300000000000011</v>
      </c>
      <c r="R382" s="17">
        <v>0</v>
      </c>
      <c r="S382" s="17">
        <v>0</v>
      </c>
      <c r="T382" s="17">
        <v>0</v>
      </c>
      <c r="U382" s="17">
        <v>0</v>
      </c>
      <c r="V382" s="17">
        <v>0</v>
      </c>
      <c r="W382" s="41">
        <v>0</v>
      </c>
      <c r="X382" s="17">
        <v>0</v>
      </c>
      <c r="Y382" s="17">
        <v>0</v>
      </c>
      <c r="Z382" s="17">
        <v>0</v>
      </c>
      <c r="AA382" s="17">
        <v>0</v>
      </c>
      <c r="AB382" s="17">
        <v>0</v>
      </c>
      <c r="AC382" s="17">
        <v>0</v>
      </c>
      <c r="AD382" s="17">
        <v>0</v>
      </c>
      <c r="AE382" s="17">
        <v>0</v>
      </c>
      <c r="AF382" s="41">
        <v>0</v>
      </c>
      <c r="AG382" s="88">
        <f>'EWG-CCP-127 (1)'!J216</f>
        <v>18.096309999999999</v>
      </c>
      <c r="AH382" s="41" t="s">
        <v>3</v>
      </c>
      <c r="AI382" s="87" t="s">
        <v>506</v>
      </c>
      <c r="AK382" s="87" t="s">
        <v>505</v>
      </c>
      <c r="AL382" s="87" t="s">
        <v>510</v>
      </c>
      <c r="AN382" s="17">
        <f t="shared" si="114"/>
        <v>100.00000000000001</v>
      </c>
      <c r="AO382" s="17">
        <f t="shared" si="115"/>
        <v>0.13900000000000001</v>
      </c>
      <c r="AP382" s="17">
        <f t="shared" si="116"/>
        <v>0.125</v>
      </c>
      <c r="AQ382" s="17">
        <f t="shared" si="116"/>
        <v>6.3E-2</v>
      </c>
      <c r="AR382" s="17">
        <f t="shared" si="117"/>
        <v>0.67300000000000015</v>
      </c>
      <c r="AS382" s="17">
        <f t="shared" si="118"/>
        <v>0.18096309999999999</v>
      </c>
      <c r="AU382" s="17">
        <f t="shared" si="119"/>
        <v>3.5797872340425538</v>
      </c>
      <c r="AV382" s="17">
        <f t="shared" si="120"/>
        <v>0.73936170212765961</v>
      </c>
      <c r="AW382" s="17">
        <f t="shared" si="121"/>
        <v>0.72373670212765961</v>
      </c>
      <c r="AX382" s="17">
        <f t="shared" si="122"/>
        <v>1.3949468085106385</v>
      </c>
      <c r="AY382" s="17">
        <f t="shared" si="123"/>
        <v>0.72373670212765961</v>
      </c>
      <c r="AZ382" s="17">
        <f t="shared" si="124"/>
        <v>0.72373670212765961</v>
      </c>
      <c r="BA382" s="17">
        <f t="shared" si="125"/>
        <v>0.54277360212765968</v>
      </c>
      <c r="BC382" s="17">
        <f t="shared" si="135"/>
        <v>1.1953818827708707</v>
      </c>
      <c r="BD382" s="17">
        <f t="shared" si="126"/>
        <v>0.24689165186500894</v>
      </c>
      <c r="BE382" s="17">
        <f t="shared" si="127"/>
        <v>0.61242885833381433</v>
      </c>
      <c r="BF382" s="17">
        <f t="shared" si="128"/>
        <v>0.6964252085830348</v>
      </c>
      <c r="BG382" s="17">
        <f t="shared" si="129"/>
        <v>0.24689165186500894</v>
      </c>
      <c r="BH382" s="17">
        <f t="shared" si="130"/>
        <v>0.24689165186500894</v>
      </c>
      <c r="BI382" s="17">
        <f t="shared" si="131"/>
        <v>4.3465739510171759E-3</v>
      </c>
      <c r="BJ382" s="17">
        <f t="shared" si="132"/>
        <v>5.1035262758325511E-2</v>
      </c>
    </row>
    <row r="383" spans="1:62" x14ac:dyDescent="0.25">
      <c r="A383" s="84">
        <v>141</v>
      </c>
      <c r="B383" s="84">
        <v>464</v>
      </c>
      <c r="C383" s="17" t="s">
        <v>168</v>
      </c>
      <c r="D383" s="86">
        <v>1</v>
      </c>
      <c r="E383" s="98">
        <f t="shared" si="133"/>
        <v>47.7</v>
      </c>
      <c r="F383" s="98">
        <f t="shared" si="134"/>
        <v>0</v>
      </c>
      <c r="G383" s="17">
        <v>0</v>
      </c>
      <c r="H383" s="17">
        <v>52.3</v>
      </c>
      <c r="I383" s="17">
        <v>0</v>
      </c>
      <c r="J383" s="17">
        <v>0</v>
      </c>
      <c r="K383" s="17">
        <v>0</v>
      </c>
      <c r="L383" s="17">
        <v>0</v>
      </c>
      <c r="M383" s="17">
        <v>47.7</v>
      </c>
      <c r="N383" s="17">
        <v>0</v>
      </c>
      <c r="O383" s="17">
        <v>0</v>
      </c>
      <c r="P383" s="17">
        <v>0</v>
      </c>
      <c r="Q383" s="17">
        <v>0</v>
      </c>
      <c r="R383" s="17">
        <v>0</v>
      </c>
      <c r="S383" s="17">
        <v>0</v>
      </c>
      <c r="T383" s="17">
        <v>0</v>
      </c>
      <c r="U383" s="17">
        <v>0</v>
      </c>
      <c r="V383" s="17">
        <v>0</v>
      </c>
      <c r="W383" s="41">
        <v>0</v>
      </c>
      <c r="X383" s="41">
        <v>0</v>
      </c>
      <c r="Y383" s="17">
        <v>0</v>
      </c>
      <c r="Z383" s="17">
        <v>0</v>
      </c>
      <c r="AA383" s="17">
        <v>0</v>
      </c>
      <c r="AB383" s="41">
        <v>0</v>
      </c>
      <c r="AC383" s="17">
        <v>0</v>
      </c>
      <c r="AD383" s="17">
        <v>0</v>
      </c>
      <c r="AE383" s="41">
        <v>0</v>
      </c>
      <c r="AF383" s="41">
        <v>0</v>
      </c>
      <c r="AG383" s="88">
        <v>38.4</v>
      </c>
      <c r="AH383" s="41" t="s">
        <v>3</v>
      </c>
      <c r="AI383" s="87" t="s">
        <v>506</v>
      </c>
      <c r="AN383" s="17">
        <f t="shared" si="114"/>
        <v>100</v>
      </c>
      <c r="AO383" s="17">
        <f t="shared" si="115"/>
        <v>0.47700000000000004</v>
      </c>
      <c r="AP383" s="17">
        <f t="shared" si="116"/>
        <v>0</v>
      </c>
      <c r="AQ383" s="17">
        <f t="shared" si="116"/>
        <v>0.52300000000000002</v>
      </c>
      <c r="AR383" s="17">
        <f t="shared" si="117"/>
        <v>0</v>
      </c>
      <c r="AS383" s="17">
        <f t="shared" si="118"/>
        <v>0.38400000000000001</v>
      </c>
      <c r="AU383" s="17">
        <f t="shared" si="119"/>
        <v>0</v>
      </c>
      <c r="AV383" s="17">
        <f t="shared" si="120"/>
        <v>0.91204588910133844</v>
      </c>
      <c r="AW383" s="17">
        <f t="shared" si="121"/>
        <v>0.5</v>
      </c>
      <c r="AX383" s="17">
        <f t="shared" si="122"/>
        <v>0.5</v>
      </c>
      <c r="AY383" s="17">
        <f t="shared" si="123"/>
        <v>0.36265137029955385</v>
      </c>
      <c r="AZ383" s="17">
        <f t="shared" si="124"/>
        <v>0.36265137029955385</v>
      </c>
      <c r="BA383" s="17">
        <f t="shared" si="125"/>
        <v>2.1348629700446153E-2</v>
      </c>
      <c r="BC383" s="17">
        <f t="shared" si="135"/>
        <v>0</v>
      </c>
      <c r="BD383" s="17">
        <f t="shared" si="126"/>
        <v>0.91204588910133855</v>
      </c>
      <c r="BE383" s="17">
        <f t="shared" si="127"/>
        <v>0.58982479610523098</v>
      </c>
      <c r="BF383" s="17">
        <f t="shared" si="128"/>
        <v>9.5973820789570216E-2</v>
      </c>
      <c r="BG383" s="17">
        <f t="shared" si="129"/>
        <v>0.31780077333464152</v>
      </c>
      <c r="BH383" s="17">
        <f t="shared" si="130"/>
        <v>0.31780077333464152</v>
      </c>
      <c r="BI383" s="17">
        <f t="shared" si="131"/>
        <v>4.3823376110915108E-3</v>
      </c>
      <c r="BJ383" s="17">
        <f t="shared" si="132"/>
        <v>5.2317208786740966E-4</v>
      </c>
    </row>
    <row r="384" spans="1:62" x14ac:dyDescent="0.25">
      <c r="A384" s="84">
        <v>219</v>
      </c>
      <c r="B384" s="84">
        <v>483</v>
      </c>
      <c r="C384" s="17">
        <v>47</v>
      </c>
      <c r="D384" s="86">
        <v>1</v>
      </c>
      <c r="E384" s="98">
        <f t="shared" si="133"/>
        <v>35</v>
      </c>
      <c r="F384" s="98">
        <f t="shared" si="134"/>
        <v>0.30769230769230771</v>
      </c>
      <c r="G384" s="17">
        <v>0</v>
      </c>
      <c r="H384" s="17">
        <v>45</v>
      </c>
      <c r="I384" s="17">
        <v>0</v>
      </c>
      <c r="J384" s="17">
        <v>0</v>
      </c>
      <c r="K384" s="17">
        <v>0</v>
      </c>
      <c r="L384" s="17">
        <v>0</v>
      </c>
      <c r="M384" s="17">
        <v>0</v>
      </c>
      <c r="N384" s="17">
        <v>0</v>
      </c>
      <c r="O384" s="17">
        <v>35</v>
      </c>
      <c r="P384" s="17">
        <v>0</v>
      </c>
      <c r="Q384" s="17">
        <v>20</v>
      </c>
      <c r="R384" s="17">
        <v>0</v>
      </c>
      <c r="S384" s="17">
        <v>0</v>
      </c>
      <c r="T384" s="17">
        <v>0</v>
      </c>
      <c r="U384" s="17">
        <v>0</v>
      </c>
      <c r="V384" s="17">
        <v>0</v>
      </c>
      <c r="W384" s="41">
        <v>0</v>
      </c>
      <c r="X384" s="41">
        <v>0</v>
      </c>
      <c r="Y384" s="17">
        <v>0</v>
      </c>
      <c r="Z384" s="17">
        <v>0</v>
      </c>
      <c r="AA384" s="17">
        <v>0</v>
      </c>
      <c r="AB384" s="17">
        <v>0</v>
      </c>
      <c r="AC384" s="17">
        <v>0</v>
      </c>
      <c r="AD384" s="17">
        <v>0</v>
      </c>
      <c r="AE384" s="17">
        <v>0</v>
      </c>
      <c r="AF384" s="41">
        <v>0</v>
      </c>
      <c r="AG384" s="88">
        <v>40</v>
      </c>
      <c r="AH384" s="91" t="s">
        <v>3</v>
      </c>
      <c r="AI384" s="87" t="s">
        <v>504</v>
      </c>
      <c r="AN384" s="17">
        <f t="shared" si="114"/>
        <v>100</v>
      </c>
      <c r="AO384" s="17">
        <f t="shared" si="115"/>
        <v>0.35</v>
      </c>
      <c r="AP384" s="17">
        <f t="shared" si="116"/>
        <v>0</v>
      </c>
      <c r="AQ384" s="17">
        <f t="shared" si="116"/>
        <v>0.45</v>
      </c>
      <c r="AR384" s="17">
        <f t="shared" si="117"/>
        <v>0.2</v>
      </c>
      <c r="AS384" s="17">
        <f t="shared" si="118"/>
        <v>0.4</v>
      </c>
      <c r="AU384" s="17">
        <f t="shared" si="119"/>
        <v>0.44444444444444448</v>
      </c>
      <c r="AV384" s="17">
        <f t="shared" si="120"/>
        <v>0.77777777777777768</v>
      </c>
      <c r="AW384" s="17">
        <f t="shared" si="121"/>
        <v>0.52777777777777779</v>
      </c>
      <c r="AX384" s="17">
        <f t="shared" si="122"/>
        <v>0.61111111111111116</v>
      </c>
      <c r="AY384" s="17">
        <f t="shared" si="123"/>
        <v>0.47979797979797983</v>
      </c>
      <c r="AZ384" s="17">
        <f t="shared" si="124"/>
        <v>0.47979797979797983</v>
      </c>
      <c r="BA384" s="17">
        <f t="shared" si="125"/>
        <v>7.9797979797979812E-2</v>
      </c>
      <c r="BC384" s="17">
        <f t="shared" si="135"/>
        <v>0.44444444444444442</v>
      </c>
      <c r="BD384" s="17">
        <f t="shared" si="126"/>
        <v>0.77777777777777779</v>
      </c>
      <c r="BE384" s="17">
        <f t="shared" si="127"/>
        <v>0.59822901405780982</v>
      </c>
      <c r="BF384" s="17">
        <f t="shared" si="128"/>
        <v>0.31922238035880945</v>
      </c>
      <c r="BG384" s="17">
        <f t="shared" si="129"/>
        <v>0.4662206420735614</v>
      </c>
      <c r="BH384" s="17">
        <f t="shared" si="130"/>
        <v>0.4662206420735614</v>
      </c>
      <c r="BI384" s="17">
        <f t="shared" si="131"/>
        <v>4.3851734366347267E-3</v>
      </c>
      <c r="BJ384" s="17">
        <f t="shared" si="132"/>
        <v>4.7237515671077496E-5</v>
      </c>
    </row>
    <row r="385" spans="1:62" x14ac:dyDescent="0.25">
      <c r="A385" s="84">
        <v>555</v>
      </c>
      <c r="B385" s="84">
        <v>597</v>
      </c>
      <c r="D385" s="86">
        <v>1</v>
      </c>
      <c r="E385" s="98">
        <f t="shared" si="133"/>
        <v>0</v>
      </c>
      <c r="F385" s="98">
        <f t="shared" si="134"/>
        <v>0</v>
      </c>
      <c r="G385" s="17">
        <v>0</v>
      </c>
      <c r="H385" s="17">
        <v>60</v>
      </c>
      <c r="I385" s="17">
        <v>0</v>
      </c>
      <c r="J385" s="17">
        <v>0</v>
      </c>
      <c r="K385" s="17">
        <v>0</v>
      </c>
      <c r="L385" s="17">
        <v>0</v>
      </c>
      <c r="M385" s="17">
        <v>0</v>
      </c>
      <c r="N385" s="17">
        <v>0</v>
      </c>
      <c r="O385" s="17">
        <v>0</v>
      </c>
      <c r="P385" s="17">
        <v>0</v>
      </c>
      <c r="Q385" s="17">
        <v>0</v>
      </c>
      <c r="R385" s="17">
        <v>0</v>
      </c>
      <c r="S385" s="17">
        <v>0</v>
      </c>
      <c r="T385" s="17">
        <v>0</v>
      </c>
      <c r="U385" s="17">
        <v>0</v>
      </c>
      <c r="V385" s="17">
        <v>0</v>
      </c>
      <c r="W385" s="17">
        <v>0</v>
      </c>
      <c r="X385" s="17">
        <v>0</v>
      </c>
      <c r="Y385" s="17">
        <v>0</v>
      </c>
      <c r="Z385" s="17">
        <v>0</v>
      </c>
      <c r="AA385" s="17">
        <v>40</v>
      </c>
      <c r="AB385" s="17">
        <v>0</v>
      </c>
      <c r="AC385" s="17">
        <v>0</v>
      </c>
      <c r="AD385" s="17">
        <v>0</v>
      </c>
      <c r="AE385" s="17">
        <v>0</v>
      </c>
      <c r="AF385" s="17">
        <v>0</v>
      </c>
      <c r="AG385" s="88">
        <v>40</v>
      </c>
      <c r="AH385" s="17" t="s">
        <v>3</v>
      </c>
      <c r="AI385" s="87" t="s">
        <v>506</v>
      </c>
      <c r="AN385" s="17">
        <f t="shared" si="114"/>
        <v>100</v>
      </c>
      <c r="AO385" s="17">
        <f t="shared" si="115"/>
        <v>0</v>
      </c>
      <c r="AP385" s="17">
        <f t="shared" si="116"/>
        <v>0</v>
      </c>
      <c r="AQ385" s="17">
        <f t="shared" si="116"/>
        <v>0.6</v>
      </c>
      <c r="AR385" s="17">
        <f t="shared" si="117"/>
        <v>0</v>
      </c>
      <c r="AS385" s="17">
        <f t="shared" si="118"/>
        <v>0.4</v>
      </c>
      <c r="AU385" s="17">
        <f t="shared" si="119"/>
        <v>0</v>
      </c>
      <c r="AV385" s="17">
        <f t="shared" si="120"/>
        <v>0</v>
      </c>
      <c r="AW385" s="17">
        <f t="shared" si="121"/>
        <v>0.5</v>
      </c>
      <c r="AX385" s="17">
        <f t="shared" si="122"/>
        <v>0.5</v>
      </c>
      <c r="AY385" s="17">
        <f t="shared" si="123"/>
        <v>0</v>
      </c>
      <c r="AZ385" s="17">
        <f t="shared" si="124"/>
        <v>0</v>
      </c>
      <c r="BA385" s="17">
        <f t="shared" si="125"/>
        <v>0.4</v>
      </c>
      <c r="BC385" s="17">
        <f t="shared" si="135"/>
        <v>0</v>
      </c>
      <c r="BD385" s="17">
        <f t="shared" si="126"/>
        <v>0.33333333333333331</v>
      </c>
      <c r="BE385" s="17">
        <f t="shared" si="127"/>
        <v>0.58982479610523098</v>
      </c>
      <c r="BF385" s="17">
        <f t="shared" si="128"/>
        <v>9.5973820789570216E-2</v>
      </c>
      <c r="BG385" s="17">
        <f t="shared" si="129"/>
        <v>0.33333333333333331</v>
      </c>
      <c r="BH385" s="17">
        <f t="shared" si="130"/>
        <v>0.33333333333333331</v>
      </c>
      <c r="BI385" s="17">
        <f t="shared" si="131"/>
        <v>4.4444444444444496E-3</v>
      </c>
      <c r="BJ385" s="17">
        <f t="shared" si="132"/>
        <v>4.7237515671077496E-5</v>
      </c>
    </row>
    <row r="386" spans="1:62" x14ac:dyDescent="0.25">
      <c r="A386" s="84">
        <v>422</v>
      </c>
      <c r="B386" s="84">
        <v>277</v>
      </c>
      <c r="D386" s="86">
        <v>1</v>
      </c>
      <c r="E386" s="98">
        <f t="shared" si="133"/>
        <v>26.561</v>
      </c>
      <c r="F386" s="98">
        <f t="shared" si="134"/>
        <v>0.76546840958605666</v>
      </c>
      <c r="G386" s="17">
        <v>0</v>
      </c>
      <c r="H386" s="17">
        <v>17.224</v>
      </c>
      <c r="I386" s="17">
        <v>0</v>
      </c>
      <c r="J386" s="17">
        <v>0</v>
      </c>
      <c r="K386" s="17">
        <v>0</v>
      </c>
      <c r="L386" s="17">
        <v>0</v>
      </c>
      <c r="M386" s="17">
        <v>9.5440000000000005</v>
      </c>
      <c r="N386" s="17">
        <v>0</v>
      </c>
      <c r="O386" s="17">
        <v>9.7669999999999995</v>
      </c>
      <c r="P386" s="17">
        <v>0</v>
      </c>
      <c r="Q386" s="17">
        <v>56.216000000000001</v>
      </c>
      <c r="R386" s="17">
        <v>0</v>
      </c>
      <c r="S386" s="17">
        <v>0</v>
      </c>
      <c r="T386" s="17">
        <v>0</v>
      </c>
      <c r="U386" s="17">
        <v>0</v>
      </c>
      <c r="V386" s="17">
        <v>0</v>
      </c>
      <c r="W386" s="41">
        <v>0</v>
      </c>
      <c r="X386" s="17">
        <v>7.25</v>
      </c>
      <c r="Y386" s="17">
        <v>0</v>
      </c>
      <c r="Z386" s="17">
        <v>0</v>
      </c>
      <c r="AA386" s="17">
        <v>0</v>
      </c>
      <c r="AB386" s="17">
        <v>0</v>
      </c>
      <c r="AC386" s="17">
        <v>0</v>
      </c>
      <c r="AD386" s="17">
        <v>0</v>
      </c>
      <c r="AE386" s="17">
        <v>0</v>
      </c>
      <c r="AF386" s="41">
        <v>0</v>
      </c>
      <c r="AG386" s="88">
        <v>72</v>
      </c>
      <c r="AH386" s="41" t="s">
        <v>3</v>
      </c>
      <c r="AI386" s="87" t="s">
        <v>506</v>
      </c>
      <c r="AN386" s="17">
        <f t="shared" ref="AN386:AN449" si="136">SUM(G386:AF386)</f>
        <v>100.001</v>
      </c>
      <c r="AO386" s="17">
        <f t="shared" ref="AO386:AO449" si="137">(L386+M386+O386+X386)/100</f>
        <v>0.26561000000000001</v>
      </c>
      <c r="AP386" s="17">
        <f t="shared" ref="AP386:AQ449" si="138">G386/100</f>
        <v>0</v>
      </c>
      <c r="AQ386" s="17">
        <f t="shared" si="138"/>
        <v>0.17224</v>
      </c>
      <c r="AR386" s="17">
        <f t="shared" ref="AR386:AR449" si="139">Q386/100</f>
        <v>0.56215999999999999</v>
      </c>
      <c r="AS386" s="17">
        <f t="shared" ref="AS386:AS449" si="140">AG386/100</f>
        <v>0.72</v>
      </c>
      <c r="AU386" s="17">
        <f t="shared" ref="AU386:AU449" si="141">AR386/(AQ386+AP386)</f>
        <v>3.2638179284718998</v>
      </c>
      <c r="AV386" s="17">
        <f t="shared" ref="AV386:AV449" si="142">AO386/(AP386+AQ386)</f>
        <v>1.542092429168602</v>
      </c>
      <c r="AW386" s="17">
        <f t="shared" ref="AW386:AW449" si="143">0.5+AU386/16</f>
        <v>0.70398862052949374</v>
      </c>
      <c r="AX386" s="17">
        <f t="shared" ref="AX386:AX449" si="144">0.5+AU386/4</f>
        <v>1.3159544821179749</v>
      </c>
      <c r="AY386" s="17">
        <f t="shared" ref="AY386:AY449" si="145">IF(AV386&lt;=AW386,AV386,IF(AV386&lt;=AX386,AW386,AW386-(AV386-AX386)*(8+AU386)/(12*(2+AU386))))</f>
        <v>0.6636633804200438</v>
      </c>
      <c r="AZ386" s="17">
        <f t="shared" ref="AZ386:AZ449" si="146">IF(AY386&lt;1,AY386,1)</f>
        <v>0.6636633804200438</v>
      </c>
      <c r="BA386" s="17">
        <f t="shared" ref="BA386:BA449" si="147">ABS(AZ386-AS386)</f>
        <v>5.6336619579956171E-2</v>
      </c>
      <c r="BC386" s="17">
        <f t="shared" si="135"/>
        <v>3.2638179284718998</v>
      </c>
      <c r="BD386" s="17">
        <f t="shared" ref="BD386:BD449" si="148">(O386+$BM$11*M386+$BM$12*L386+$BM$13*X386+$BM$14*AD386+$BM$15*I386+$BM$16*N386+$BM$17*AB386+$BM$18*V386+$BM$19*T386+$BM$20*AA386+$BM$21*Z386+$BM$22*AF386+$BM$23*W386)/($BM$3*$H386+$BM$4*$G386+$BM$5*$P386+$BM$6*$K386+$BM$7*$S386+$BM$8*$U386+$BM$9*$Y386)</f>
        <v>1.542092429168602</v>
      </c>
      <c r="BE386" s="17">
        <f t="shared" ref="BE386:BE449" si="149">$BM$25+BC386*$BM$26</f>
        <v>0.65154192986915815</v>
      </c>
      <c r="BF386" s="17">
        <f t="shared" ref="BF386:BF449" si="150">$BM$27+BC386*$BM$28</f>
        <v>1.7354197860516924</v>
      </c>
      <c r="BG386" s="17">
        <f t="shared" ref="BG386:BG449" si="151">IF(BD386&lt;=BE386,BD386,IF(BD386&lt;=BF386,BE386,BE386-(BD386-BF386)*(8+BC386)/(12*(2+BC386))))</f>
        <v>0.65154192986915815</v>
      </c>
      <c r="BH386" s="17">
        <f t="shared" ref="BH386:BH449" si="152">IF(BG386&lt;1,IF(BG386&gt;0,BG386,0),1)</f>
        <v>0.65154192986915815</v>
      </c>
      <c r="BI386" s="17">
        <f t="shared" si="131"/>
        <v>4.6865073660392565E-3</v>
      </c>
      <c r="BJ386" s="17">
        <f t="shared" si="132"/>
        <v>9.8048546071744416E-2</v>
      </c>
    </row>
    <row r="387" spans="1:62" x14ac:dyDescent="0.25">
      <c r="A387" s="84">
        <v>451</v>
      </c>
      <c r="B387" s="84">
        <v>303</v>
      </c>
      <c r="D387" s="86">
        <v>1</v>
      </c>
      <c r="E387" s="98">
        <f t="shared" si="133"/>
        <v>9.3069306930693063</v>
      </c>
      <c r="F387" s="98">
        <f t="shared" si="134"/>
        <v>0.7196467991169978</v>
      </c>
      <c r="G387" s="17">
        <f>'EWG-CCP-127 (1)'!J231</f>
        <v>0.99009900990099009</v>
      </c>
      <c r="H387" s="17">
        <f>'EWG-CCP-127 (1)'!H231</f>
        <v>25.14851485148515</v>
      </c>
      <c r="I387" s="17">
        <v>0</v>
      </c>
      <c r="J387" s="17">
        <v>0</v>
      </c>
      <c r="K387" s="17">
        <v>0</v>
      </c>
      <c r="L387" s="17">
        <v>0</v>
      </c>
      <c r="M387" s="17">
        <v>0</v>
      </c>
      <c r="N387" s="17">
        <v>0</v>
      </c>
      <c r="O387" s="17">
        <f>'EWG-CCP-127 (1)'!G231</f>
        <v>9.3069306930693063</v>
      </c>
      <c r="P387" s="17">
        <v>0</v>
      </c>
      <c r="Q387" s="17">
        <f>'EWG-CCP-127 (1)'!I231</f>
        <v>64.554455445544562</v>
      </c>
      <c r="R387" s="17">
        <v>0</v>
      </c>
      <c r="S387" s="17">
        <v>0</v>
      </c>
      <c r="T387" s="17">
        <v>0</v>
      </c>
      <c r="U387" s="17">
        <v>0</v>
      </c>
      <c r="V387" s="17">
        <v>0</v>
      </c>
      <c r="W387" s="41">
        <v>0</v>
      </c>
      <c r="X387" s="17">
        <v>0</v>
      </c>
      <c r="Y387" s="17">
        <v>0</v>
      </c>
      <c r="Z387" s="17">
        <v>0</v>
      </c>
      <c r="AA387" s="17">
        <v>0</v>
      </c>
      <c r="AB387" s="17">
        <v>0</v>
      </c>
      <c r="AC387" s="17">
        <v>0</v>
      </c>
      <c r="AD387" s="17">
        <v>0</v>
      </c>
      <c r="AE387" s="17">
        <v>0</v>
      </c>
      <c r="AF387" s="41">
        <v>0</v>
      </c>
      <c r="AG387" s="88">
        <f>'EWG-CCP-127 (1)'!N231</f>
        <v>25.08371</v>
      </c>
      <c r="AH387" s="17" t="s">
        <v>3</v>
      </c>
      <c r="AI387" s="87" t="s">
        <v>506</v>
      </c>
      <c r="AN387" s="17">
        <f t="shared" si="136"/>
        <v>100</v>
      </c>
      <c r="AO387" s="17">
        <f t="shared" si="137"/>
        <v>9.3069306930693069E-2</v>
      </c>
      <c r="AP387" s="17">
        <f t="shared" si="138"/>
        <v>9.9009900990099011E-3</v>
      </c>
      <c r="AQ387" s="17">
        <f t="shared" si="138"/>
        <v>0.25148514851485149</v>
      </c>
      <c r="AR387" s="17">
        <f t="shared" si="139"/>
        <v>0.64554455445544567</v>
      </c>
      <c r="AS387" s="17">
        <f t="shared" si="140"/>
        <v>0.25083709999999998</v>
      </c>
      <c r="AU387" s="17">
        <f t="shared" si="141"/>
        <v>2.4696969696969702</v>
      </c>
      <c r="AV387" s="17">
        <f t="shared" si="142"/>
        <v>0.35606060606060602</v>
      </c>
      <c r="AW387" s="17">
        <f t="shared" si="143"/>
        <v>0.65435606060606066</v>
      </c>
      <c r="AX387" s="17">
        <f t="shared" si="144"/>
        <v>1.1174242424242427</v>
      </c>
      <c r="AY387" s="17">
        <f t="shared" si="145"/>
        <v>0.35606060606060602</v>
      </c>
      <c r="AZ387" s="17">
        <f t="shared" si="146"/>
        <v>0.35606060606060602</v>
      </c>
      <c r="BA387" s="17">
        <f t="shared" si="147"/>
        <v>0.10522350606060604</v>
      </c>
      <c r="BC387" s="17">
        <f t="shared" si="135"/>
        <v>2.2176870748299322</v>
      </c>
      <c r="BD387" s="17">
        <f t="shared" si="148"/>
        <v>0.31972789115646255</v>
      </c>
      <c r="BE387" s="17">
        <f t="shared" si="149"/>
        <v>0.63176012854207819</v>
      </c>
      <c r="BF387" s="17">
        <f t="shared" si="150"/>
        <v>1.2099385721095497</v>
      </c>
      <c r="BG387" s="17">
        <f t="shared" si="151"/>
        <v>0.31972789115646255</v>
      </c>
      <c r="BH387" s="17">
        <f t="shared" si="152"/>
        <v>0.31972789115646255</v>
      </c>
      <c r="BI387" s="17">
        <f t="shared" ref="BI387:BI450" si="153">(BH387-AS387)^2</f>
        <v>4.7459411061633421E-3</v>
      </c>
      <c r="BJ387" s="17">
        <f t="shared" ref="BJ387:BJ450" si="154">(AS387-AVERAGE($AS$2:$AS$647))^2</f>
        <v>2.4347188164522603E-2</v>
      </c>
    </row>
    <row r="388" spans="1:62" x14ac:dyDescent="0.25">
      <c r="A388" s="84">
        <v>221</v>
      </c>
      <c r="B388" s="84">
        <v>137</v>
      </c>
      <c r="C388" s="17">
        <v>49</v>
      </c>
      <c r="D388" s="86">
        <v>1</v>
      </c>
      <c r="E388" s="98">
        <f t="shared" si="133"/>
        <v>35</v>
      </c>
      <c r="F388" s="98">
        <f t="shared" si="134"/>
        <v>0.61538461538461542</v>
      </c>
      <c r="G388" s="17">
        <v>0</v>
      </c>
      <c r="H388" s="17">
        <v>25</v>
      </c>
      <c r="I388" s="17">
        <v>0</v>
      </c>
      <c r="J388" s="17">
        <v>0</v>
      </c>
      <c r="K388" s="17">
        <v>0</v>
      </c>
      <c r="L388" s="17">
        <v>0</v>
      </c>
      <c r="M388" s="17">
        <v>0</v>
      </c>
      <c r="N388" s="17">
        <v>0</v>
      </c>
      <c r="O388" s="17">
        <v>35</v>
      </c>
      <c r="P388" s="17">
        <v>0</v>
      </c>
      <c r="Q388" s="17">
        <v>40</v>
      </c>
      <c r="R388" s="17">
        <v>0</v>
      </c>
      <c r="S388" s="17">
        <v>0</v>
      </c>
      <c r="T388" s="17">
        <v>0</v>
      </c>
      <c r="U388" s="17">
        <v>0</v>
      </c>
      <c r="V388" s="17">
        <v>0</v>
      </c>
      <c r="W388" s="41">
        <v>0</v>
      </c>
      <c r="X388" s="41">
        <v>0</v>
      </c>
      <c r="Y388" s="17">
        <v>0</v>
      </c>
      <c r="Z388" s="17">
        <v>0</v>
      </c>
      <c r="AA388" s="17">
        <v>0</v>
      </c>
      <c r="AB388" s="17">
        <v>0</v>
      </c>
      <c r="AC388" s="17">
        <v>0</v>
      </c>
      <c r="AD388" s="17">
        <v>0</v>
      </c>
      <c r="AE388" s="17">
        <v>0</v>
      </c>
      <c r="AF388" s="41">
        <v>0</v>
      </c>
      <c r="AG388" s="88">
        <v>44</v>
      </c>
      <c r="AH388" s="91" t="s">
        <v>3</v>
      </c>
      <c r="AI388" s="87" t="s">
        <v>504</v>
      </c>
      <c r="AN388" s="17">
        <f t="shared" si="136"/>
        <v>100</v>
      </c>
      <c r="AO388" s="17">
        <f t="shared" si="137"/>
        <v>0.35</v>
      </c>
      <c r="AP388" s="17">
        <f t="shared" si="138"/>
        <v>0</v>
      </c>
      <c r="AQ388" s="17">
        <f t="shared" si="138"/>
        <v>0.25</v>
      </c>
      <c r="AR388" s="17">
        <f t="shared" si="139"/>
        <v>0.4</v>
      </c>
      <c r="AS388" s="17">
        <f t="shared" si="140"/>
        <v>0.44</v>
      </c>
      <c r="AU388" s="17">
        <f t="shared" si="141"/>
        <v>1.6</v>
      </c>
      <c r="AV388" s="17">
        <f t="shared" si="142"/>
        <v>1.4</v>
      </c>
      <c r="AW388" s="17">
        <f t="shared" si="143"/>
        <v>0.6</v>
      </c>
      <c r="AX388" s="17">
        <f t="shared" si="144"/>
        <v>0.9</v>
      </c>
      <c r="AY388" s="17">
        <f t="shared" si="145"/>
        <v>0.48888888888888893</v>
      </c>
      <c r="AZ388" s="17">
        <f t="shared" si="146"/>
        <v>0.48888888888888893</v>
      </c>
      <c r="BA388" s="17">
        <f t="shared" si="147"/>
        <v>4.8888888888888926E-2</v>
      </c>
      <c r="BC388" s="17">
        <f t="shared" si="135"/>
        <v>1.6</v>
      </c>
      <c r="BD388" s="17">
        <f t="shared" si="148"/>
        <v>1.4</v>
      </c>
      <c r="BE388" s="17">
        <f t="shared" si="149"/>
        <v>0.62007998073451465</v>
      </c>
      <c r="BF388" s="17">
        <f t="shared" si="150"/>
        <v>0.89966863523883145</v>
      </c>
      <c r="BG388" s="17">
        <f t="shared" si="151"/>
        <v>0.50889523300981054</v>
      </c>
      <c r="BH388" s="17">
        <f t="shared" si="152"/>
        <v>0.50889523300981054</v>
      </c>
      <c r="BI388" s="17">
        <f t="shared" si="153"/>
        <v>4.7465531314760884E-3</v>
      </c>
      <c r="BJ388" s="17">
        <f t="shared" si="154"/>
        <v>1.0974010851802474E-3</v>
      </c>
    </row>
    <row r="389" spans="1:62" x14ac:dyDescent="0.25">
      <c r="A389" s="84">
        <v>426</v>
      </c>
      <c r="B389" s="84">
        <v>281</v>
      </c>
      <c r="C389" s="17" t="s">
        <v>276</v>
      </c>
      <c r="D389" s="86">
        <v>1</v>
      </c>
      <c r="E389" s="98">
        <f t="shared" si="133"/>
        <v>21.98</v>
      </c>
      <c r="F389" s="98">
        <f t="shared" si="134"/>
        <v>0.78296988577362414</v>
      </c>
      <c r="G389" s="17">
        <v>0</v>
      </c>
      <c r="H389" s="17">
        <v>16.72</v>
      </c>
      <c r="I389" s="17">
        <v>0</v>
      </c>
      <c r="J389" s="17">
        <v>0</v>
      </c>
      <c r="K389" s="17">
        <v>0</v>
      </c>
      <c r="L389" s="17">
        <v>0</v>
      </c>
      <c r="M389" s="17">
        <v>12.01</v>
      </c>
      <c r="N389" s="17">
        <v>0</v>
      </c>
      <c r="O389" s="17">
        <v>9.9700000000000006</v>
      </c>
      <c r="P389" s="17">
        <v>0</v>
      </c>
      <c r="Q389" s="17">
        <v>60.32</v>
      </c>
      <c r="R389" s="17">
        <v>0</v>
      </c>
      <c r="S389" s="17">
        <v>0</v>
      </c>
      <c r="T389" s="17">
        <v>0</v>
      </c>
      <c r="U389" s="17">
        <v>0</v>
      </c>
      <c r="V389" s="17">
        <v>0</v>
      </c>
      <c r="W389" s="41">
        <v>0</v>
      </c>
      <c r="X389" s="17">
        <v>0</v>
      </c>
      <c r="Y389" s="17">
        <v>0</v>
      </c>
      <c r="Z389" s="17">
        <v>0</v>
      </c>
      <c r="AA389" s="17">
        <v>0</v>
      </c>
      <c r="AB389" s="17">
        <v>0</v>
      </c>
      <c r="AC389" s="17">
        <v>0</v>
      </c>
      <c r="AD389" s="17">
        <v>0</v>
      </c>
      <c r="AE389" s="17">
        <v>0.99</v>
      </c>
      <c r="AF389" s="41">
        <v>0</v>
      </c>
      <c r="AG389" s="88">
        <v>72.7</v>
      </c>
      <c r="AH389" s="41" t="s">
        <v>3</v>
      </c>
      <c r="AI389" s="87" t="s">
        <v>506</v>
      </c>
      <c r="AN389" s="17">
        <f t="shared" si="136"/>
        <v>100.00999999999999</v>
      </c>
      <c r="AO389" s="17">
        <f t="shared" si="137"/>
        <v>0.2198</v>
      </c>
      <c r="AP389" s="17">
        <f t="shared" si="138"/>
        <v>0</v>
      </c>
      <c r="AQ389" s="17">
        <f t="shared" si="138"/>
        <v>0.16719999999999999</v>
      </c>
      <c r="AR389" s="17">
        <f t="shared" si="139"/>
        <v>0.60319999999999996</v>
      </c>
      <c r="AS389" s="17">
        <f t="shared" si="140"/>
        <v>0.72699999999999998</v>
      </c>
      <c r="AU389" s="17">
        <f t="shared" si="141"/>
        <v>3.6076555023923444</v>
      </c>
      <c r="AV389" s="17">
        <f t="shared" si="142"/>
        <v>1.3145933014354068</v>
      </c>
      <c r="AW389" s="17">
        <f t="shared" si="143"/>
        <v>0.7254784688995215</v>
      </c>
      <c r="AX389" s="17">
        <f t="shared" si="144"/>
        <v>1.401913875598086</v>
      </c>
      <c r="AY389" s="17">
        <f t="shared" si="145"/>
        <v>0.7254784688995215</v>
      </c>
      <c r="AZ389" s="17">
        <f t="shared" si="146"/>
        <v>0.7254784688995215</v>
      </c>
      <c r="BA389" s="17">
        <f t="shared" si="147"/>
        <v>1.5215311004784793E-3</v>
      </c>
      <c r="BC389" s="17">
        <f t="shared" si="135"/>
        <v>3.6076555023923449</v>
      </c>
      <c r="BD389" s="17">
        <f t="shared" si="148"/>
        <v>1.3145933014354068</v>
      </c>
      <c r="BE389" s="17">
        <f t="shared" si="149"/>
        <v>0.6580437231700631</v>
      </c>
      <c r="BF389" s="17">
        <f t="shared" si="150"/>
        <v>1.9081325830346152</v>
      </c>
      <c r="BG389" s="17">
        <f t="shared" si="151"/>
        <v>0.6580437231700631</v>
      </c>
      <c r="BH389" s="17">
        <f t="shared" si="152"/>
        <v>0.6580437231700631</v>
      </c>
      <c r="BI389" s="17">
        <f t="shared" si="153"/>
        <v>4.7549681142468898E-3</v>
      </c>
      <c r="BJ389" s="17">
        <f t="shared" si="154"/>
        <v>0.10248132469640853</v>
      </c>
    </row>
    <row r="390" spans="1:62" x14ac:dyDescent="0.25">
      <c r="A390" s="84">
        <v>442</v>
      </c>
      <c r="B390" s="84">
        <v>297</v>
      </c>
      <c r="C390" s="17" t="s">
        <v>288</v>
      </c>
      <c r="D390" s="86">
        <v>1</v>
      </c>
      <c r="E390" s="98">
        <f t="shared" si="133"/>
        <v>14.23</v>
      </c>
      <c r="F390" s="98">
        <f t="shared" si="134"/>
        <v>0.7896700478022618</v>
      </c>
      <c r="G390" s="17">
        <v>0</v>
      </c>
      <c r="H390" s="17">
        <v>18.04</v>
      </c>
      <c r="I390" s="17">
        <v>0</v>
      </c>
      <c r="J390" s="17">
        <v>0</v>
      </c>
      <c r="K390" s="17">
        <v>0</v>
      </c>
      <c r="L390" s="17">
        <v>0</v>
      </c>
      <c r="M390" s="17">
        <v>0</v>
      </c>
      <c r="N390" s="17">
        <v>0</v>
      </c>
      <c r="O390" s="17">
        <v>14.23</v>
      </c>
      <c r="P390" s="17">
        <v>0</v>
      </c>
      <c r="Q390" s="17">
        <v>67.73</v>
      </c>
      <c r="R390" s="17">
        <v>0</v>
      </c>
      <c r="S390" s="17">
        <v>0</v>
      </c>
      <c r="T390" s="17">
        <v>0</v>
      </c>
      <c r="U390" s="17">
        <v>0</v>
      </c>
      <c r="V390" s="17">
        <v>0</v>
      </c>
      <c r="W390" s="41">
        <v>0</v>
      </c>
      <c r="X390" s="17">
        <v>0</v>
      </c>
      <c r="Y390" s="17">
        <v>0</v>
      </c>
      <c r="Z390" s="17">
        <v>0</v>
      </c>
      <c r="AA390" s="17">
        <v>0</v>
      </c>
      <c r="AB390" s="17">
        <v>0</v>
      </c>
      <c r="AC390" s="17">
        <v>0</v>
      </c>
      <c r="AD390" s="17">
        <v>0</v>
      </c>
      <c r="AE390" s="17">
        <v>0</v>
      </c>
      <c r="AF390" s="41">
        <v>0</v>
      </c>
      <c r="AG390" s="88">
        <v>73</v>
      </c>
      <c r="AH390" s="41" t="s">
        <v>3</v>
      </c>
      <c r="AI390" s="87" t="s">
        <v>506</v>
      </c>
      <c r="AN390" s="17">
        <f t="shared" si="136"/>
        <v>100</v>
      </c>
      <c r="AO390" s="17">
        <f t="shared" si="137"/>
        <v>0.14230000000000001</v>
      </c>
      <c r="AP390" s="17">
        <f t="shared" si="138"/>
        <v>0</v>
      </c>
      <c r="AQ390" s="17">
        <f t="shared" si="138"/>
        <v>0.1804</v>
      </c>
      <c r="AR390" s="17">
        <f t="shared" si="139"/>
        <v>0.67730000000000001</v>
      </c>
      <c r="AS390" s="17">
        <f t="shared" si="140"/>
        <v>0.73</v>
      </c>
      <c r="AU390" s="17">
        <f t="shared" si="141"/>
        <v>3.7544345898004434</v>
      </c>
      <c r="AV390" s="17">
        <f t="shared" si="142"/>
        <v>0.78880266075388028</v>
      </c>
      <c r="AW390" s="17">
        <f t="shared" si="143"/>
        <v>0.73465216186252769</v>
      </c>
      <c r="AX390" s="17">
        <f t="shared" si="144"/>
        <v>1.4386086474501107</v>
      </c>
      <c r="AY390" s="17">
        <f t="shared" si="145"/>
        <v>0.73465216186252769</v>
      </c>
      <c r="AZ390" s="17">
        <f t="shared" si="146"/>
        <v>0.73465216186252769</v>
      </c>
      <c r="BA390" s="17">
        <f t="shared" si="147"/>
        <v>4.6521618625277039E-3</v>
      </c>
      <c r="BC390" s="17">
        <f t="shared" si="135"/>
        <v>3.7544345898004439</v>
      </c>
      <c r="BD390" s="17">
        <f t="shared" si="148"/>
        <v>0.78880266075388028</v>
      </c>
      <c r="BE390" s="17">
        <f t="shared" si="149"/>
        <v>0.66081924091334421</v>
      </c>
      <c r="BF390" s="17">
        <f t="shared" si="150"/>
        <v>1.9818610776717926</v>
      </c>
      <c r="BG390" s="17">
        <f t="shared" si="151"/>
        <v>0.66081924091334421</v>
      </c>
      <c r="BH390" s="17">
        <f t="shared" si="152"/>
        <v>0.66081924091334421</v>
      </c>
      <c r="BI390" s="17">
        <f t="shared" si="153"/>
        <v>4.7859774278059056E-3</v>
      </c>
      <c r="BJ390" s="17">
        <f t="shared" si="154"/>
        <v>0.10441108696412171</v>
      </c>
    </row>
    <row r="391" spans="1:62" x14ac:dyDescent="0.25">
      <c r="A391" s="84">
        <v>19</v>
      </c>
      <c r="B391" s="84">
        <v>413</v>
      </c>
      <c r="C391" s="41" t="s">
        <v>7</v>
      </c>
      <c r="D391" s="86">
        <v>1</v>
      </c>
      <c r="E391" s="98">
        <f t="shared" si="133"/>
        <v>33.299999999999997</v>
      </c>
      <c r="F391" s="98">
        <f t="shared" si="134"/>
        <v>0</v>
      </c>
      <c r="G391" s="41">
        <v>0</v>
      </c>
      <c r="H391" s="41">
        <v>66.7</v>
      </c>
      <c r="I391" s="41">
        <v>0</v>
      </c>
      <c r="J391" s="17">
        <v>0</v>
      </c>
      <c r="K391" s="41">
        <v>0</v>
      </c>
      <c r="L391" s="41">
        <v>0</v>
      </c>
      <c r="M391" s="41">
        <v>0</v>
      </c>
      <c r="N391" s="41">
        <v>0</v>
      </c>
      <c r="O391" s="41">
        <v>33.299999999999997</v>
      </c>
      <c r="P391" s="41">
        <v>0</v>
      </c>
      <c r="Q391" s="17">
        <v>0</v>
      </c>
      <c r="R391" s="17">
        <v>0</v>
      </c>
      <c r="S391" s="17">
        <v>0</v>
      </c>
      <c r="T391" s="17">
        <v>0</v>
      </c>
      <c r="U391" s="41">
        <v>0</v>
      </c>
      <c r="V391" s="41">
        <v>0</v>
      </c>
      <c r="W391" s="41">
        <v>0</v>
      </c>
      <c r="X391" s="41">
        <v>0</v>
      </c>
      <c r="Y391" s="41">
        <v>0</v>
      </c>
      <c r="Z391" s="41">
        <v>0</v>
      </c>
      <c r="AA391" s="17">
        <v>0</v>
      </c>
      <c r="AB391" s="41">
        <v>0</v>
      </c>
      <c r="AC391" s="17">
        <v>0</v>
      </c>
      <c r="AD391" s="17">
        <v>0</v>
      </c>
      <c r="AE391" s="41">
        <v>0</v>
      </c>
      <c r="AF391" s="41">
        <v>0</v>
      </c>
      <c r="AG391" s="90">
        <v>43</v>
      </c>
      <c r="AH391" s="91" t="s">
        <v>3</v>
      </c>
      <c r="AI391" s="87" t="s">
        <v>504</v>
      </c>
      <c r="AN391" s="17">
        <f t="shared" si="136"/>
        <v>100</v>
      </c>
      <c r="AO391" s="17">
        <f t="shared" si="137"/>
        <v>0.33299999999999996</v>
      </c>
      <c r="AP391" s="17">
        <f t="shared" si="138"/>
        <v>0</v>
      </c>
      <c r="AQ391" s="17">
        <f t="shared" si="138"/>
        <v>0.66700000000000004</v>
      </c>
      <c r="AR391" s="17">
        <f t="shared" si="139"/>
        <v>0</v>
      </c>
      <c r="AS391" s="17">
        <f t="shared" si="140"/>
        <v>0.43</v>
      </c>
      <c r="AU391" s="17">
        <f t="shared" si="141"/>
        <v>0</v>
      </c>
      <c r="AV391" s="17">
        <f t="shared" si="142"/>
        <v>0.4992503748125936</v>
      </c>
      <c r="AW391" s="17">
        <f t="shared" si="143"/>
        <v>0.5</v>
      </c>
      <c r="AX391" s="17">
        <f t="shared" si="144"/>
        <v>0.5</v>
      </c>
      <c r="AY391" s="17">
        <f t="shared" si="145"/>
        <v>0.4992503748125936</v>
      </c>
      <c r="AZ391" s="17">
        <f t="shared" si="146"/>
        <v>0.4992503748125936</v>
      </c>
      <c r="BA391" s="17">
        <f t="shared" si="147"/>
        <v>6.9250374812593607E-2</v>
      </c>
      <c r="BC391" s="17">
        <f t="shared" si="135"/>
        <v>0</v>
      </c>
      <c r="BD391" s="17">
        <f t="shared" si="148"/>
        <v>0.49925037481259366</v>
      </c>
      <c r="BE391" s="17">
        <f t="shared" si="149"/>
        <v>0.58982479610523098</v>
      </c>
      <c r="BF391" s="17">
        <f t="shared" si="150"/>
        <v>9.5973820789570216E-2</v>
      </c>
      <c r="BG391" s="17">
        <f t="shared" si="151"/>
        <v>0.49925037481259366</v>
      </c>
      <c r="BH391" s="17">
        <f t="shared" si="152"/>
        <v>0.49925037481259366</v>
      </c>
      <c r="BI391" s="17">
        <f t="shared" si="153"/>
        <v>4.7956144116847064E-3</v>
      </c>
      <c r="BJ391" s="17">
        <f t="shared" si="154"/>
        <v>5.3486019280295455E-4</v>
      </c>
    </row>
    <row r="392" spans="1:62" x14ac:dyDescent="0.25">
      <c r="A392" s="84">
        <v>587</v>
      </c>
      <c r="B392" s="84">
        <v>614</v>
      </c>
      <c r="D392" s="86">
        <v>1</v>
      </c>
      <c r="E392" s="98">
        <f t="shared" si="133"/>
        <v>18</v>
      </c>
      <c r="F392" s="98">
        <f t="shared" si="134"/>
        <v>0</v>
      </c>
      <c r="G392" s="17">
        <v>0</v>
      </c>
      <c r="H392" s="17">
        <f>100-L392</f>
        <v>82</v>
      </c>
      <c r="I392" s="17">
        <v>0</v>
      </c>
      <c r="J392" s="17">
        <v>0</v>
      </c>
      <c r="K392" s="17">
        <v>0</v>
      </c>
      <c r="L392" s="17">
        <v>18</v>
      </c>
      <c r="M392" s="17">
        <v>0</v>
      </c>
      <c r="N392" s="17">
        <v>0</v>
      </c>
      <c r="O392" s="17">
        <v>0</v>
      </c>
      <c r="P392" s="17">
        <v>0</v>
      </c>
      <c r="Q392" s="17">
        <v>0</v>
      </c>
      <c r="R392" s="17">
        <v>0</v>
      </c>
      <c r="S392" s="17">
        <v>0</v>
      </c>
      <c r="T392" s="17">
        <v>0</v>
      </c>
      <c r="U392" s="17">
        <v>0</v>
      </c>
      <c r="V392" s="17">
        <v>0</v>
      </c>
      <c r="W392" s="17">
        <v>0</v>
      </c>
      <c r="X392" s="17">
        <v>0</v>
      </c>
      <c r="Y392" s="17">
        <v>0</v>
      </c>
      <c r="Z392" s="17">
        <v>0</v>
      </c>
      <c r="AA392" s="17">
        <v>0</v>
      </c>
      <c r="AB392" s="17">
        <v>0</v>
      </c>
      <c r="AC392" s="17">
        <v>0</v>
      </c>
      <c r="AD392" s="17">
        <v>0</v>
      </c>
      <c r="AE392" s="17">
        <v>0</v>
      </c>
      <c r="AF392" s="17">
        <v>0</v>
      </c>
      <c r="AG392" s="88">
        <v>15</v>
      </c>
      <c r="AH392" s="92" t="s">
        <v>3</v>
      </c>
      <c r="AI392" s="87" t="s">
        <v>541</v>
      </c>
      <c r="AN392" s="17">
        <f t="shared" si="136"/>
        <v>100</v>
      </c>
      <c r="AO392" s="17">
        <f t="shared" si="137"/>
        <v>0.18</v>
      </c>
      <c r="AP392" s="17">
        <f t="shared" si="138"/>
        <v>0</v>
      </c>
      <c r="AQ392" s="17">
        <f t="shared" si="138"/>
        <v>0.82</v>
      </c>
      <c r="AR392" s="17">
        <f t="shared" si="139"/>
        <v>0</v>
      </c>
      <c r="AS392" s="17">
        <f t="shared" si="140"/>
        <v>0.15</v>
      </c>
      <c r="AU392" s="17">
        <f t="shared" si="141"/>
        <v>0</v>
      </c>
      <c r="AV392" s="17">
        <f t="shared" si="142"/>
        <v>0.21951219512195122</v>
      </c>
      <c r="AW392" s="17">
        <f t="shared" si="143"/>
        <v>0.5</v>
      </c>
      <c r="AX392" s="17">
        <f t="shared" si="144"/>
        <v>0.5</v>
      </c>
      <c r="AY392" s="17">
        <f t="shared" si="145"/>
        <v>0.21951219512195122</v>
      </c>
      <c r="AZ392" s="17">
        <f t="shared" si="146"/>
        <v>0.21951219512195122</v>
      </c>
      <c r="BA392" s="17">
        <f t="shared" si="147"/>
        <v>6.9512195121951226E-2</v>
      </c>
      <c r="BC392" s="17">
        <f t="shared" si="135"/>
        <v>0</v>
      </c>
      <c r="BD392" s="17">
        <f t="shared" si="148"/>
        <v>0.21951219512195122</v>
      </c>
      <c r="BE392" s="17">
        <f t="shared" si="149"/>
        <v>0.58982479610523098</v>
      </c>
      <c r="BF392" s="17">
        <f t="shared" si="150"/>
        <v>9.5973820789570216E-2</v>
      </c>
      <c r="BG392" s="17">
        <f t="shared" si="151"/>
        <v>0.21951219512195122</v>
      </c>
      <c r="BH392" s="17">
        <f t="shared" si="152"/>
        <v>0.21951219512195122</v>
      </c>
      <c r="BI392" s="17">
        <f t="shared" si="153"/>
        <v>4.8319452706722197E-3</v>
      </c>
      <c r="BJ392" s="17">
        <f t="shared" si="154"/>
        <v>6.5983715206238788E-2</v>
      </c>
    </row>
    <row r="393" spans="1:62" x14ac:dyDescent="0.25">
      <c r="A393" s="84">
        <v>57</v>
      </c>
      <c r="B393" s="84">
        <v>398</v>
      </c>
      <c r="C393" s="17" t="s">
        <v>69</v>
      </c>
      <c r="D393" s="86">
        <v>1</v>
      </c>
      <c r="E393" s="98">
        <f t="shared" si="133"/>
        <v>15.38</v>
      </c>
      <c r="F393" s="98">
        <f t="shared" si="134"/>
        <v>0.85873498335504406</v>
      </c>
      <c r="G393" s="17">
        <v>15.11</v>
      </c>
      <c r="H393" s="17">
        <v>9.76</v>
      </c>
      <c r="I393" s="17">
        <v>15.38</v>
      </c>
      <c r="J393" s="17">
        <v>0</v>
      </c>
      <c r="K393" s="41">
        <v>0</v>
      </c>
      <c r="L393" s="41">
        <v>0</v>
      </c>
      <c r="M393" s="41">
        <v>0</v>
      </c>
      <c r="N393" s="41">
        <v>0</v>
      </c>
      <c r="O393" s="17">
        <v>0</v>
      </c>
      <c r="P393" s="17">
        <v>0</v>
      </c>
      <c r="Q393" s="17">
        <v>59.33</v>
      </c>
      <c r="R393" s="17">
        <v>0</v>
      </c>
      <c r="S393" s="17">
        <v>0</v>
      </c>
      <c r="T393" s="17">
        <v>0</v>
      </c>
      <c r="U393" s="17">
        <v>0</v>
      </c>
      <c r="V393" s="41">
        <v>0</v>
      </c>
      <c r="W393" s="41">
        <v>0</v>
      </c>
      <c r="X393" s="41">
        <v>0</v>
      </c>
      <c r="Y393" s="41">
        <v>0</v>
      </c>
      <c r="Z393" s="17">
        <v>0</v>
      </c>
      <c r="AA393" s="17">
        <v>0</v>
      </c>
      <c r="AB393" s="41">
        <v>0</v>
      </c>
      <c r="AC393" s="17">
        <v>0</v>
      </c>
      <c r="AD393" s="17">
        <v>0</v>
      </c>
      <c r="AE393" s="41">
        <v>0</v>
      </c>
      <c r="AF393" s="41">
        <v>0</v>
      </c>
      <c r="AG393" s="88">
        <v>4</v>
      </c>
      <c r="AH393" s="93" t="s">
        <v>3</v>
      </c>
      <c r="AI393" s="87" t="s">
        <v>556</v>
      </c>
      <c r="AN393" s="17">
        <f t="shared" si="136"/>
        <v>99.58</v>
      </c>
      <c r="AO393" s="17">
        <f t="shared" si="137"/>
        <v>0</v>
      </c>
      <c r="AP393" s="17">
        <f t="shared" si="138"/>
        <v>0.15109999999999998</v>
      </c>
      <c r="AQ393" s="17">
        <f t="shared" si="138"/>
        <v>9.7599999999999992E-2</v>
      </c>
      <c r="AR393" s="17">
        <f t="shared" si="139"/>
        <v>0.59329999999999994</v>
      </c>
      <c r="AS393" s="17">
        <f t="shared" si="140"/>
        <v>0.04</v>
      </c>
      <c r="AU393" s="17">
        <f t="shared" si="141"/>
        <v>2.3856051467631683</v>
      </c>
      <c r="AV393" s="17">
        <f t="shared" si="142"/>
        <v>0</v>
      </c>
      <c r="AW393" s="17">
        <f t="shared" si="143"/>
        <v>0.64910032167269804</v>
      </c>
      <c r="AX393" s="17">
        <f t="shared" si="144"/>
        <v>1.0964012866907922</v>
      </c>
      <c r="AY393" s="17">
        <f t="shared" si="145"/>
        <v>0</v>
      </c>
      <c r="AZ393" s="17">
        <f t="shared" si="146"/>
        <v>0</v>
      </c>
      <c r="BA393" s="17">
        <f t="shared" si="147"/>
        <v>0.04</v>
      </c>
      <c r="BC393" s="17">
        <f t="shared" si="135"/>
        <v>0.84515669515669511</v>
      </c>
      <c r="BD393" s="17">
        <f t="shared" si="148"/>
        <v>0.10954415954415954</v>
      </c>
      <c r="BE393" s="17">
        <f t="shared" si="149"/>
        <v>0.60580627851313162</v>
      </c>
      <c r="BF393" s="17">
        <f t="shared" si="150"/>
        <v>0.52050385409863953</v>
      </c>
      <c r="BG393" s="17">
        <f t="shared" si="151"/>
        <v>0.10954415954415954</v>
      </c>
      <c r="BH393" s="17">
        <f t="shared" si="152"/>
        <v>0.10954415954415954</v>
      </c>
      <c r="BI393" s="17">
        <f t="shared" si="153"/>
        <v>4.8363901267035169E-3</v>
      </c>
      <c r="BJ393" s="17">
        <f t="shared" si="154"/>
        <v>0.13459576539008858</v>
      </c>
    </row>
    <row r="394" spans="1:62" x14ac:dyDescent="0.25">
      <c r="A394" s="84">
        <v>632</v>
      </c>
      <c r="B394" s="84">
        <v>642</v>
      </c>
      <c r="D394" s="86">
        <v>1</v>
      </c>
      <c r="E394" s="98">
        <f t="shared" si="133"/>
        <v>44.994499449944989</v>
      </c>
      <c r="F394" s="98">
        <f t="shared" si="134"/>
        <v>0</v>
      </c>
      <c r="G394" s="17">
        <v>0</v>
      </c>
      <c r="H394" s="17">
        <f>'EWG-CCP-127 (1)'!G354</f>
        <v>55.005500550055011</v>
      </c>
      <c r="I394" s="17">
        <v>0</v>
      </c>
      <c r="J394" s="17">
        <v>0</v>
      </c>
      <c r="K394" s="17">
        <v>0</v>
      </c>
      <c r="L394" s="17">
        <v>0</v>
      </c>
      <c r="M394" s="17">
        <v>0</v>
      </c>
      <c r="N394" s="17">
        <v>0</v>
      </c>
      <c r="O394" s="17">
        <v>0</v>
      </c>
      <c r="P394" s="17">
        <v>0</v>
      </c>
      <c r="Q394" s="17">
        <v>0</v>
      </c>
      <c r="R394" s="17">
        <v>0</v>
      </c>
      <c r="S394" s="17">
        <v>0</v>
      </c>
      <c r="T394" s="17">
        <v>0</v>
      </c>
      <c r="U394" s="17">
        <v>0</v>
      </c>
      <c r="V394" s="17">
        <v>0</v>
      </c>
      <c r="W394" s="17">
        <v>0</v>
      </c>
      <c r="X394" s="17">
        <v>0</v>
      </c>
      <c r="Y394" s="17">
        <v>0</v>
      </c>
      <c r="Z394" s="17">
        <v>0</v>
      </c>
      <c r="AA394" s="17">
        <v>0</v>
      </c>
      <c r="AB394" s="17">
        <v>0</v>
      </c>
      <c r="AC394" s="17">
        <v>0</v>
      </c>
      <c r="AD394" s="17">
        <f>'EWG-CCP-127 (1)'!H339</f>
        <v>44.994499449944989</v>
      </c>
      <c r="AE394" s="17">
        <v>0</v>
      </c>
      <c r="AF394" s="17">
        <v>0</v>
      </c>
      <c r="AG394" s="88">
        <f>'EWG-CCP-127 (1)'!L354</f>
        <v>27.96</v>
      </c>
      <c r="AH394" s="17" t="s">
        <v>3</v>
      </c>
      <c r="AI394" s="87" t="s">
        <v>506</v>
      </c>
      <c r="AN394" s="17">
        <f t="shared" si="136"/>
        <v>100</v>
      </c>
      <c r="AO394" s="17">
        <f t="shared" si="137"/>
        <v>0</v>
      </c>
      <c r="AP394" s="17">
        <f t="shared" si="138"/>
        <v>0</v>
      </c>
      <c r="AQ394" s="17">
        <f t="shared" si="138"/>
        <v>0.55005500550055009</v>
      </c>
      <c r="AR394" s="17">
        <f t="shared" si="139"/>
        <v>0</v>
      </c>
      <c r="AS394" s="17">
        <f t="shared" si="140"/>
        <v>0.27960000000000002</v>
      </c>
      <c r="AU394" s="17">
        <f t="shared" si="141"/>
        <v>0</v>
      </c>
      <c r="AV394" s="17">
        <f t="shared" si="142"/>
        <v>0</v>
      </c>
      <c r="AW394" s="17">
        <f t="shared" si="143"/>
        <v>0.5</v>
      </c>
      <c r="AX394" s="17">
        <f t="shared" si="144"/>
        <v>0.5</v>
      </c>
      <c r="AY394" s="17">
        <f t="shared" si="145"/>
        <v>0</v>
      </c>
      <c r="AZ394" s="17">
        <f t="shared" si="146"/>
        <v>0</v>
      </c>
      <c r="BA394" s="17">
        <f t="shared" si="147"/>
        <v>0.27960000000000002</v>
      </c>
      <c r="BC394" s="17">
        <f t="shared" si="135"/>
        <v>0</v>
      </c>
      <c r="BD394" s="17">
        <f t="shared" si="148"/>
        <v>0.81799999999999984</v>
      </c>
      <c r="BE394" s="17">
        <f t="shared" si="149"/>
        <v>0.58982479610523098</v>
      </c>
      <c r="BF394" s="17">
        <f t="shared" si="150"/>
        <v>9.5973820789570216E-2</v>
      </c>
      <c r="BG394" s="17">
        <f t="shared" si="151"/>
        <v>0.34914940303508779</v>
      </c>
      <c r="BH394" s="17">
        <f t="shared" si="152"/>
        <v>0.34914940303508779</v>
      </c>
      <c r="BI394" s="17">
        <f t="shared" si="153"/>
        <v>4.8371194625370763E-3</v>
      </c>
      <c r="BJ394" s="17">
        <f t="shared" si="154"/>
        <v>1.6198405171448473E-2</v>
      </c>
    </row>
    <row r="395" spans="1:62" x14ac:dyDescent="0.25">
      <c r="A395" s="84">
        <v>34</v>
      </c>
      <c r="B395" s="84">
        <v>22</v>
      </c>
      <c r="C395" s="17" t="s">
        <v>42</v>
      </c>
      <c r="D395" s="86">
        <v>1</v>
      </c>
      <c r="E395" s="98">
        <f t="shared" si="133"/>
        <v>14</v>
      </c>
      <c r="F395" s="98">
        <f t="shared" si="134"/>
        <v>0.7831325301204819</v>
      </c>
      <c r="G395" s="41">
        <v>0</v>
      </c>
      <c r="H395" s="17">
        <v>18</v>
      </c>
      <c r="I395" s="17">
        <v>4</v>
      </c>
      <c r="J395" s="17">
        <v>0</v>
      </c>
      <c r="K395" s="41">
        <v>0</v>
      </c>
      <c r="L395" s="41">
        <v>0</v>
      </c>
      <c r="M395" s="41">
        <v>0</v>
      </c>
      <c r="N395" s="41">
        <v>0</v>
      </c>
      <c r="O395" s="17">
        <v>10</v>
      </c>
      <c r="P395" s="17">
        <v>0</v>
      </c>
      <c r="Q395" s="17">
        <v>65</v>
      </c>
      <c r="R395" s="17">
        <v>0</v>
      </c>
      <c r="S395" s="17">
        <v>0</v>
      </c>
      <c r="T395" s="17">
        <v>0</v>
      </c>
      <c r="U395" s="17">
        <v>4</v>
      </c>
      <c r="V395" s="41">
        <v>0</v>
      </c>
      <c r="W395" s="41">
        <v>0</v>
      </c>
      <c r="X395" s="41">
        <v>0</v>
      </c>
      <c r="Y395" s="41">
        <v>0</v>
      </c>
      <c r="Z395" s="41">
        <v>0</v>
      </c>
      <c r="AA395" s="17">
        <v>0</v>
      </c>
      <c r="AB395" s="41">
        <v>0</v>
      </c>
      <c r="AC395" s="17">
        <v>0</v>
      </c>
      <c r="AD395" s="17">
        <v>0</v>
      </c>
      <c r="AE395" s="41">
        <v>0</v>
      </c>
      <c r="AF395" s="41">
        <v>0</v>
      </c>
      <c r="AG395" s="88">
        <v>47</v>
      </c>
      <c r="AH395" s="41" t="s">
        <v>3</v>
      </c>
      <c r="AI395" s="87" t="s">
        <v>506</v>
      </c>
      <c r="AN395" s="17">
        <f t="shared" si="136"/>
        <v>101</v>
      </c>
      <c r="AO395" s="17">
        <f t="shared" si="137"/>
        <v>0.1</v>
      </c>
      <c r="AP395" s="17">
        <f t="shared" si="138"/>
        <v>0</v>
      </c>
      <c r="AQ395" s="17">
        <f t="shared" si="138"/>
        <v>0.18</v>
      </c>
      <c r="AR395" s="17">
        <f t="shared" si="139"/>
        <v>0.65</v>
      </c>
      <c r="AS395" s="17">
        <f t="shared" si="140"/>
        <v>0.47</v>
      </c>
      <c r="AU395" s="17">
        <f t="shared" si="141"/>
        <v>3.6111111111111112</v>
      </c>
      <c r="AV395" s="17">
        <f t="shared" si="142"/>
        <v>0.55555555555555558</v>
      </c>
      <c r="AW395" s="17">
        <f t="shared" si="143"/>
        <v>0.72569444444444442</v>
      </c>
      <c r="AX395" s="17">
        <f t="shared" si="144"/>
        <v>1.4027777777777777</v>
      </c>
      <c r="AY395" s="17">
        <f t="shared" si="145"/>
        <v>0.55555555555555558</v>
      </c>
      <c r="AZ395" s="17">
        <f t="shared" si="146"/>
        <v>0.55555555555555558</v>
      </c>
      <c r="BA395" s="17">
        <f t="shared" si="147"/>
        <v>8.5555555555555607E-2</v>
      </c>
      <c r="BC395" s="17">
        <f t="shared" si="135"/>
        <v>2.1666666666666665</v>
      </c>
      <c r="BD395" s="17">
        <f t="shared" si="148"/>
        <v>0.4</v>
      </c>
      <c r="BE395" s="17">
        <f t="shared" si="149"/>
        <v>0.63079535862405256</v>
      </c>
      <c r="BF395" s="17">
        <f t="shared" si="150"/>
        <v>1.1843105486896113</v>
      </c>
      <c r="BG395" s="17">
        <f t="shared" si="151"/>
        <v>0.4</v>
      </c>
      <c r="BH395" s="17">
        <f t="shared" si="152"/>
        <v>0.4</v>
      </c>
      <c r="BI395" s="17">
        <f t="shared" si="153"/>
        <v>4.8999999999999929E-3</v>
      </c>
      <c r="BJ395" s="17">
        <f t="shared" si="154"/>
        <v>3.9850237623121213E-3</v>
      </c>
    </row>
    <row r="396" spans="1:62" x14ac:dyDescent="0.25">
      <c r="A396" s="84">
        <v>412</v>
      </c>
      <c r="B396" s="84">
        <v>269</v>
      </c>
      <c r="D396" s="86">
        <v>1</v>
      </c>
      <c r="E396" s="98">
        <f t="shared" si="133"/>
        <v>13.043478260869565</v>
      </c>
      <c r="F396" s="98">
        <f t="shared" si="134"/>
        <v>0.66666666666666663</v>
      </c>
      <c r="G396" s="17">
        <v>0</v>
      </c>
      <c r="H396" s="17">
        <f>'EWG-CCP-127 (1)'!M208</f>
        <v>28.985507246376812</v>
      </c>
      <c r="I396" s="17">
        <v>0</v>
      </c>
      <c r="J396" s="17">
        <v>0</v>
      </c>
      <c r="K396" s="17">
        <v>0</v>
      </c>
      <c r="L396" s="17">
        <v>0</v>
      </c>
      <c r="M396" s="17">
        <v>0</v>
      </c>
      <c r="N396" s="17">
        <v>0</v>
      </c>
      <c r="O396" s="17">
        <f>'EWG-CCP-127 (1)'!L208</f>
        <v>13.043478260869565</v>
      </c>
      <c r="P396" s="17">
        <v>0</v>
      </c>
      <c r="Q396" s="17">
        <f>'EWG-CCP-127 (1)'!K208</f>
        <v>57.971014492753625</v>
      </c>
      <c r="R396" s="17">
        <v>0</v>
      </c>
      <c r="S396" s="17">
        <v>0</v>
      </c>
      <c r="T396" s="17">
        <v>0</v>
      </c>
      <c r="U396" s="17">
        <v>0</v>
      </c>
      <c r="V396" s="17">
        <v>0</v>
      </c>
      <c r="W396" s="41">
        <v>0</v>
      </c>
      <c r="X396" s="41">
        <v>0</v>
      </c>
      <c r="Y396" s="17">
        <v>0</v>
      </c>
      <c r="Z396" s="17">
        <v>0</v>
      </c>
      <c r="AA396" s="17">
        <v>0</v>
      </c>
      <c r="AB396" s="17">
        <v>0</v>
      </c>
      <c r="AC396" s="17">
        <v>0</v>
      </c>
      <c r="AD396" s="17">
        <v>0</v>
      </c>
      <c r="AE396" s="17">
        <v>0</v>
      </c>
      <c r="AF396" s="41">
        <v>0</v>
      </c>
      <c r="AG396" s="88">
        <f>'EWG-CCP-127 (1)'!E208</f>
        <v>38</v>
      </c>
      <c r="AH396" s="41" t="s">
        <v>3</v>
      </c>
      <c r="AI396" s="87" t="s">
        <v>506</v>
      </c>
      <c r="AN396" s="17">
        <f t="shared" si="136"/>
        <v>100</v>
      </c>
      <c r="AO396" s="17">
        <f t="shared" si="137"/>
        <v>0.13043478260869565</v>
      </c>
      <c r="AP396" s="17">
        <f t="shared" si="138"/>
        <v>0</v>
      </c>
      <c r="AQ396" s="17">
        <f t="shared" si="138"/>
        <v>0.28985507246376813</v>
      </c>
      <c r="AR396" s="17">
        <f t="shared" si="139"/>
        <v>0.57971014492753625</v>
      </c>
      <c r="AS396" s="17">
        <f t="shared" si="140"/>
        <v>0.38</v>
      </c>
      <c r="AU396" s="17">
        <f t="shared" si="141"/>
        <v>2</v>
      </c>
      <c r="AV396" s="17">
        <f t="shared" si="142"/>
        <v>0.44999999999999996</v>
      </c>
      <c r="AW396" s="17">
        <f t="shared" si="143"/>
        <v>0.625</v>
      </c>
      <c r="AX396" s="17">
        <f t="shared" si="144"/>
        <v>1</v>
      </c>
      <c r="AY396" s="17">
        <f t="shared" si="145"/>
        <v>0.44999999999999996</v>
      </c>
      <c r="AZ396" s="17">
        <f t="shared" si="146"/>
        <v>0.44999999999999996</v>
      </c>
      <c r="BA396" s="17">
        <f t="shared" si="147"/>
        <v>6.9999999999999951E-2</v>
      </c>
      <c r="BC396" s="17">
        <f t="shared" si="135"/>
        <v>2</v>
      </c>
      <c r="BD396" s="17">
        <f t="shared" si="148"/>
        <v>0.44999999999999996</v>
      </c>
      <c r="BE396" s="17">
        <f t="shared" si="149"/>
        <v>0.62764377689183548</v>
      </c>
      <c r="BF396" s="17">
        <f t="shared" si="150"/>
        <v>1.1005923388511467</v>
      </c>
      <c r="BG396" s="17">
        <f t="shared" si="151"/>
        <v>0.44999999999999996</v>
      </c>
      <c r="BH396" s="17">
        <f t="shared" si="152"/>
        <v>0.44999999999999996</v>
      </c>
      <c r="BI396" s="17">
        <f t="shared" si="153"/>
        <v>4.8999999999999929E-3</v>
      </c>
      <c r="BJ396" s="17">
        <f t="shared" si="154"/>
        <v>7.2215573091649284E-4</v>
      </c>
    </row>
    <row r="397" spans="1:62" x14ac:dyDescent="0.25">
      <c r="A397" s="84">
        <v>18</v>
      </c>
      <c r="B397" s="84">
        <v>412</v>
      </c>
      <c r="C397" s="41" t="s">
        <v>6</v>
      </c>
      <c r="D397" s="86">
        <v>1</v>
      </c>
      <c r="E397" s="98">
        <f t="shared" si="133"/>
        <v>20</v>
      </c>
      <c r="F397" s="98">
        <f t="shared" si="134"/>
        <v>0</v>
      </c>
      <c r="G397" s="41">
        <v>0</v>
      </c>
      <c r="H397" s="41">
        <v>80</v>
      </c>
      <c r="I397" s="41">
        <v>0</v>
      </c>
      <c r="J397" s="17">
        <v>0</v>
      </c>
      <c r="K397" s="41">
        <v>0</v>
      </c>
      <c r="L397" s="41">
        <v>0</v>
      </c>
      <c r="M397" s="41">
        <v>0</v>
      </c>
      <c r="N397" s="41">
        <v>0</v>
      </c>
      <c r="O397" s="41">
        <v>20</v>
      </c>
      <c r="P397" s="41">
        <v>0</v>
      </c>
      <c r="Q397" s="17">
        <v>0</v>
      </c>
      <c r="R397" s="17">
        <v>0</v>
      </c>
      <c r="S397" s="17">
        <v>0</v>
      </c>
      <c r="T397" s="17">
        <v>0</v>
      </c>
      <c r="U397" s="41">
        <v>0</v>
      </c>
      <c r="V397" s="41">
        <v>0</v>
      </c>
      <c r="W397" s="41">
        <v>0</v>
      </c>
      <c r="X397" s="41">
        <v>0</v>
      </c>
      <c r="Y397" s="41">
        <v>0</v>
      </c>
      <c r="Z397" s="41">
        <v>0</v>
      </c>
      <c r="AA397" s="17">
        <v>0</v>
      </c>
      <c r="AB397" s="41">
        <v>0</v>
      </c>
      <c r="AC397" s="17">
        <v>0</v>
      </c>
      <c r="AD397" s="17">
        <v>0</v>
      </c>
      <c r="AE397" s="41">
        <v>0</v>
      </c>
      <c r="AF397" s="41">
        <v>0</v>
      </c>
      <c r="AG397" s="90">
        <v>32</v>
      </c>
      <c r="AH397" s="91" t="s">
        <v>3</v>
      </c>
      <c r="AI397" s="87" t="s">
        <v>504</v>
      </c>
      <c r="AN397" s="17">
        <f t="shared" si="136"/>
        <v>100</v>
      </c>
      <c r="AO397" s="17">
        <f t="shared" si="137"/>
        <v>0.2</v>
      </c>
      <c r="AP397" s="17">
        <f t="shared" si="138"/>
        <v>0</v>
      </c>
      <c r="AQ397" s="17">
        <f t="shared" si="138"/>
        <v>0.8</v>
      </c>
      <c r="AR397" s="17">
        <f t="shared" si="139"/>
        <v>0</v>
      </c>
      <c r="AS397" s="17">
        <f t="shared" si="140"/>
        <v>0.32</v>
      </c>
      <c r="AU397" s="17">
        <f t="shared" si="141"/>
        <v>0</v>
      </c>
      <c r="AV397" s="17">
        <f t="shared" si="142"/>
        <v>0.25</v>
      </c>
      <c r="AW397" s="17">
        <f t="shared" si="143"/>
        <v>0.5</v>
      </c>
      <c r="AX397" s="17">
        <f t="shared" si="144"/>
        <v>0.5</v>
      </c>
      <c r="AY397" s="17">
        <f t="shared" si="145"/>
        <v>0.25</v>
      </c>
      <c r="AZ397" s="17">
        <f t="shared" si="146"/>
        <v>0.25</v>
      </c>
      <c r="BA397" s="17">
        <f t="shared" si="147"/>
        <v>7.0000000000000007E-2</v>
      </c>
      <c r="BC397" s="17">
        <f t="shared" si="135"/>
        <v>0</v>
      </c>
      <c r="BD397" s="17">
        <f t="shared" si="148"/>
        <v>0.25</v>
      </c>
      <c r="BE397" s="17">
        <f t="shared" si="149"/>
        <v>0.58982479610523098</v>
      </c>
      <c r="BF397" s="17">
        <f t="shared" si="150"/>
        <v>9.5973820789570216E-2</v>
      </c>
      <c r="BG397" s="17">
        <f t="shared" si="151"/>
        <v>0.25</v>
      </c>
      <c r="BH397" s="17">
        <f t="shared" si="152"/>
        <v>0.25</v>
      </c>
      <c r="BI397" s="17">
        <f t="shared" si="153"/>
        <v>4.9000000000000007E-3</v>
      </c>
      <c r="BJ397" s="17">
        <f t="shared" si="154"/>
        <v>7.5469103766527381E-3</v>
      </c>
    </row>
    <row r="398" spans="1:62" x14ac:dyDescent="0.25">
      <c r="A398" s="84">
        <v>236</v>
      </c>
      <c r="B398" s="84">
        <v>495</v>
      </c>
      <c r="C398" s="17" t="str">
        <f>'EWG-CCP-127 (1)'!B51</f>
        <v>a)</v>
      </c>
      <c r="D398" s="86">
        <v>1</v>
      </c>
      <c r="E398" s="98">
        <f t="shared" si="133"/>
        <v>33.333333333333329</v>
      </c>
      <c r="F398" s="98">
        <f t="shared" si="134"/>
        <v>0</v>
      </c>
      <c r="G398" s="17">
        <v>0</v>
      </c>
      <c r="H398" s="17">
        <f>'EWG-CCP-127 (1)'!M51</f>
        <v>66.666666666666657</v>
      </c>
      <c r="I398" s="17">
        <v>0</v>
      </c>
      <c r="J398" s="17">
        <v>0</v>
      </c>
      <c r="K398" s="17">
        <v>0</v>
      </c>
      <c r="L398" s="17">
        <v>0</v>
      </c>
      <c r="M398" s="17">
        <v>0</v>
      </c>
      <c r="N398" s="17">
        <v>0</v>
      </c>
      <c r="O398" s="17">
        <f>'EWG-CCP-127 (1)'!L51</f>
        <v>33.333333333333329</v>
      </c>
      <c r="P398" s="17">
        <v>0</v>
      </c>
      <c r="Q398" s="17">
        <f>'EWG-CCP-127 (1)'!K51</f>
        <v>0</v>
      </c>
      <c r="R398" s="17">
        <v>0</v>
      </c>
      <c r="S398" s="17">
        <v>0</v>
      </c>
      <c r="T398" s="17">
        <v>0</v>
      </c>
      <c r="U398" s="17">
        <v>0</v>
      </c>
      <c r="V398" s="17">
        <v>0</v>
      </c>
      <c r="W398" s="41">
        <v>0</v>
      </c>
      <c r="X398" s="41">
        <v>0</v>
      </c>
      <c r="Y398" s="17">
        <v>0</v>
      </c>
      <c r="Z398" s="17">
        <v>0</v>
      </c>
      <c r="AA398" s="17">
        <v>0</v>
      </c>
      <c r="AB398" s="17">
        <v>0</v>
      </c>
      <c r="AC398" s="17">
        <v>0</v>
      </c>
      <c r="AD398" s="17">
        <v>0</v>
      </c>
      <c r="AE398" s="17">
        <v>0</v>
      </c>
      <c r="AF398" s="41">
        <v>0</v>
      </c>
      <c r="AG398" s="88">
        <f>'EWG-CCP-127 (1)'!E51</f>
        <v>43</v>
      </c>
      <c r="AH398" s="41" t="s">
        <v>3</v>
      </c>
      <c r="AI398" s="87" t="s">
        <v>506</v>
      </c>
      <c r="AN398" s="17">
        <f t="shared" si="136"/>
        <v>99.999999999999986</v>
      </c>
      <c r="AO398" s="17">
        <f t="shared" si="137"/>
        <v>0.33333333333333326</v>
      </c>
      <c r="AP398" s="17">
        <f t="shared" si="138"/>
        <v>0</v>
      </c>
      <c r="AQ398" s="17">
        <f t="shared" si="138"/>
        <v>0.66666666666666652</v>
      </c>
      <c r="AR398" s="17">
        <f t="shared" si="139"/>
        <v>0</v>
      </c>
      <c r="AS398" s="17">
        <f t="shared" si="140"/>
        <v>0.43</v>
      </c>
      <c r="AU398" s="17">
        <f t="shared" si="141"/>
        <v>0</v>
      </c>
      <c r="AV398" s="17">
        <f t="shared" si="142"/>
        <v>0.5</v>
      </c>
      <c r="AW398" s="17">
        <f t="shared" si="143"/>
        <v>0.5</v>
      </c>
      <c r="AX398" s="17">
        <f t="shared" si="144"/>
        <v>0.5</v>
      </c>
      <c r="AY398" s="17">
        <f t="shared" si="145"/>
        <v>0.5</v>
      </c>
      <c r="AZ398" s="17">
        <f t="shared" si="146"/>
        <v>0.5</v>
      </c>
      <c r="BA398" s="17">
        <f t="shared" si="147"/>
        <v>7.0000000000000007E-2</v>
      </c>
      <c r="BC398" s="17">
        <f t="shared" si="135"/>
        <v>0</v>
      </c>
      <c r="BD398" s="17">
        <f t="shared" si="148"/>
        <v>0.5</v>
      </c>
      <c r="BE398" s="17">
        <f t="shared" si="149"/>
        <v>0.58982479610523098</v>
      </c>
      <c r="BF398" s="17">
        <f t="shared" si="150"/>
        <v>9.5973820789570216E-2</v>
      </c>
      <c r="BG398" s="17">
        <f t="shared" si="151"/>
        <v>0.5</v>
      </c>
      <c r="BH398" s="17">
        <f t="shared" si="152"/>
        <v>0.5</v>
      </c>
      <c r="BI398" s="17">
        <f t="shared" si="153"/>
        <v>4.9000000000000007E-3</v>
      </c>
      <c r="BJ398" s="17">
        <f t="shared" si="154"/>
        <v>5.3486019280295455E-4</v>
      </c>
    </row>
    <row r="399" spans="1:62" x14ac:dyDescent="0.25">
      <c r="A399" s="84">
        <v>500</v>
      </c>
      <c r="B399" s="84">
        <v>554</v>
      </c>
      <c r="C399" s="17" t="str">
        <f>'EWG-CCP-127 (1)'!B283</f>
        <v>Li-R0.5</v>
      </c>
      <c r="D399" s="86">
        <v>1</v>
      </c>
      <c r="E399" s="98">
        <f t="shared" si="133"/>
        <v>33.333333333333329</v>
      </c>
      <c r="F399" s="98">
        <f t="shared" si="134"/>
        <v>0</v>
      </c>
      <c r="G399" s="17">
        <v>0</v>
      </c>
      <c r="H399" s="17">
        <f>'EWG-CCP-127 (1)'!J283</f>
        <v>66.666666666666657</v>
      </c>
      <c r="I399" s="17">
        <v>0</v>
      </c>
      <c r="J399" s="17">
        <v>0</v>
      </c>
      <c r="K399" s="17">
        <v>0</v>
      </c>
      <c r="L399" s="17">
        <f>'EWG-CCP-127 (1)'!M283</f>
        <v>0</v>
      </c>
      <c r="M399" s="17">
        <v>33.333333333333329</v>
      </c>
      <c r="N399" s="17">
        <v>0</v>
      </c>
      <c r="O399" s="17">
        <f>'EWG-CCP-127 (1)'!L283</f>
        <v>0</v>
      </c>
      <c r="P399" s="17">
        <v>0</v>
      </c>
      <c r="Q399" s="17">
        <v>0</v>
      </c>
      <c r="R399" s="17">
        <v>0</v>
      </c>
      <c r="S399" s="17">
        <v>0</v>
      </c>
      <c r="T399" s="17">
        <v>0</v>
      </c>
      <c r="U399" s="17">
        <v>0</v>
      </c>
      <c r="V399" s="17">
        <v>0</v>
      </c>
      <c r="W399" s="17">
        <v>0</v>
      </c>
      <c r="X399" s="17">
        <f>'EWG-CCP-127 (1)'!O283</f>
        <v>0</v>
      </c>
      <c r="Y399" s="17">
        <v>0</v>
      </c>
      <c r="Z399" s="17">
        <v>0</v>
      </c>
      <c r="AA399" s="17">
        <v>0</v>
      </c>
      <c r="AB399" s="17">
        <v>0</v>
      </c>
      <c r="AC399" s="17">
        <v>0</v>
      </c>
      <c r="AD399" s="17">
        <f>'EWG-CCP-127 (1)'!N283</f>
        <v>0</v>
      </c>
      <c r="AE399" s="17">
        <v>0</v>
      </c>
      <c r="AF399" s="17">
        <v>0</v>
      </c>
      <c r="AG399" s="88">
        <f>'EWG-CCP-127 (1)'!I283</f>
        <v>43</v>
      </c>
      <c r="AH399" s="92" t="s">
        <v>3</v>
      </c>
      <c r="AI399" s="87" t="s">
        <v>531</v>
      </c>
      <c r="AN399" s="17">
        <f t="shared" si="136"/>
        <v>99.999999999999986</v>
      </c>
      <c r="AO399" s="17">
        <f t="shared" si="137"/>
        <v>0.33333333333333326</v>
      </c>
      <c r="AP399" s="17">
        <f t="shared" si="138"/>
        <v>0</v>
      </c>
      <c r="AQ399" s="17">
        <f t="shared" si="138"/>
        <v>0.66666666666666652</v>
      </c>
      <c r="AR399" s="17">
        <f t="shared" si="139"/>
        <v>0</v>
      </c>
      <c r="AS399" s="17">
        <f t="shared" si="140"/>
        <v>0.43</v>
      </c>
      <c r="AU399" s="17">
        <f t="shared" si="141"/>
        <v>0</v>
      </c>
      <c r="AV399" s="17">
        <f t="shared" si="142"/>
        <v>0.5</v>
      </c>
      <c r="AW399" s="17">
        <f t="shared" si="143"/>
        <v>0.5</v>
      </c>
      <c r="AX399" s="17">
        <f t="shared" si="144"/>
        <v>0.5</v>
      </c>
      <c r="AY399" s="17">
        <f t="shared" si="145"/>
        <v>0.5</v>
      </c>
      <c r="AZ399" s="17">
        <f t="shared" si="146"/>
        <v>0.5</v>
      </c>
      <c r="BA399" s="17">
        <f t="shared" si="147"/>
        <v>7.0000000000000007E-2</v>
      </c>
      <c r="BC399" s="17">
        <f t="shared" si="135"/>
        <v>0</v>
      </c>
      <c r="BD399" s="17">
        <f t="shared" si="148"/>
        <v>0.5</v>
      </c>
      <c r="BE399" s="17">
        <f t="shared" si="149"/>
        <v>0.58982479610523098</v>
      </c>
      <c r="BF399" s="17">
        <f t="shared" si="150"/>
        <v>9.5973820789570216E-2</v>
      </c>
      <c r="BG399" s="17">
        <f t="shared" si="151"/>
        <v>0.5</v>
      </c>
      <c r="BH399" s="17">
        <f t="shared" si="152"/>
        <v>0.5</v>
      </c>
      <c r="BI399" s="17">
        <f t="shared" si="153"/>
        <v>4.9000000000000007E-3</v>
      </c>
      <c r="BJ399" s="17">
        <f t="shared" si="154"/>
        <v>5.3486019280295455E-4</v>
      </c>
    </row>
    <row r="400" spans="1:62" x14ac:dyDescent="0.25">
      <c r="A400" s="84">
        <v>554</v>
      </c>
      <c r="B400" s="84">
        <v>596</v>
      </c>
      <c r="D400" s="86">
        <v>1</v>
      </c>
      <c r="E400" s="98">
        <f t="shared" si="133"/>
        <v>0</v>
      </c>
      <c r="F400" s="98">
        <f t="shared" si="134"/>
        <v>0</v>
      </c>
      <c r="G400" s="17">
        <v>0</v>
      </c>
      <c r="H400" s="17">
        <v>50</v>
      </c>
      <c r="I400" s="17">
        <v>0</v>
      </c>
      <c r="J400" s="17">
        <v>0</v>
      </c>
      <c r="K400" s="17">
        <v>0</v>
      </c>
      <c r="L400" s="17">
        <v>0</v>
      </c>
      <c r="M400" s="17">
        <v>0</v>
      </c>
      <c r="N400" s="17">
        <v>0</v>
      </c>
      <c r="O400" s="17">
        <v>0</v>
      </c>
      <c r="P400" s="17">
        <v>0</v>
      </c>
      <c r="Q400" s="17">
        <v>0</v>
      </c>
      <c r="R400" s="17">
        <v>0</v>
      </c>
      <c r="S400" s="17">
        <v>0</v>
      </c>
      <c r="T400" s="17">
        <v>0</v>
      </c>
      <c r="U400" s="17">
        <v>0</v>
      </c>
      <c r="V400" s="17">
        <v>0</v>
      </c>
      <c r="W400" s="17">
        <v>0</v>
      </c>
      <c r="X400" s="17">
        <v>0</v>
      </c>
      <c r="Y400" s="17">
        <v>0</v>
      </c>
      <c r="Z400" s="17">
        <v>0</v>
      </c>
      <c r="AA400" s="17">
        <v>50</v>
      </c>
      <c r="AB400" s="17">
        <v>0</v>
      </c>
      <c r="AC400" s="17">
        <v>0</v>
      </c>
      <c r="AD400" s="17">
        <v>0</v>
      </c>
      <c r="AE400" s="17">
        <v>0</v>
      </c>
      <c r="AF400" s="17">
        <v>0</v>
      </c>
      <c r="AG400" s="88">
        <v>43</v>
      </c>
      <c r="AH400" s="17" t="s">
        <v>3</v>
      </c>
      <c r="AI400" s="87" t="s">
        <v>506</v>
      </c>
      <c r="AN400" s="17">
        <f t="shared" si="136"/>
        <v>100</v>
      </c>
      <c r="AO400" s="17">
        <f t="shared" si="137"/>
        <v>0</v>
      </c>
      <c r="AP400" s="17">
        <f t="shared" si="138"/>
        <v>0</v>
      </c>
      <c r="AQ400" s="17">
        <f t="shared" si="138"/>
        <v>0.5</v>
      </c>
      <c r="AR400" s="17">
        <f t="shared" si="139"/>
        <v>0</v>
      </c>
      <c r="AS400" s="17">
        <f t="shared" si="140"/>
        <v>0.43</v>
      </c>
      <c r="AU400" s="17">
        <f t="shared" si="141"/>
        <v>0</v>
      </c>
      <c r="AV400" s="17">
        <f t="shared" si="142"/>
        <v>0</v>
      </c>
      <c r="AW400" s="17">
        <f t="shared" si="143"/>
        <v>0.5</v>
      </c>
      <c r="AX400" s="17">
        <f t="shared" si="144"/>
        <v>0.5</v>
      </c>
      <c r="AY400" s="17">
        <f t="shared" si="145"/>
        <v>0</v>
      </c>
      <c r="AZ400" s="17">
        <f t="shared" si="146"/>
        <v>0</v>
      </c>
      <c r="BA400" s="17">
        <f t="shared" si="147"/>
        <v>0.43</v>
      </c>
      <c r="BC400" s="17">
        <f t="shared" si="135"/>
        <v>0</v>
      </c>
      <c r="BD400" s="17">
        <f t="shared" si="148"/>
        <v>0.5</v>
      </c>
      <c r="BE400" s="17">
        <f t="shared" si="149"/>
        <v>0.58982479610523098</v>
      </c>
      <c r="BF400" s="17">
        <f t="shared" si="150"/>
        <v>9.5973820789570216E-2</v>
      </c>
      <c r="BG400" s="17">
        <f t="shared" si="151"/>
        <v>0.5</v>
      </c>
      <c r="BH400" s="17">
        <f t="shared" si="152"/>
        <v>0.5</v>
      </c>
      <c r="BI400" s="17">
        <f t="shared" si="153"/>
        <v>4.9000000000000007E-3</v>
      </c>
      <c r="BJ400" s="17">
        <f t="shared" si="154"/>
        <v>5.3486019280295455E-4</v>
      </c>
    </row>
    <row r="401" spans="1:62" x14ac:dyDescent="0.25">
      <c r="A401" s="84">
        <v>514</v>
      </c>
      <c r="B401" s="84">
        <v>568</v>
      </c>
      <c r="C401" s="17" t="str">
        <f>'EWG-CCP-127 (1)'!B297</f>
        <v>Rb-R0.48</v>
      </c>
      <c r="D401" s="86">
        <v>1</v>
      </c>
      <c r="E401" s="98">
        <f t="shared" si="133"/>
        <v>32.432432432432435</v>
      </c>
      <c r="F401" s="98">
        <f t="shared" si="134"/>
        <v>0</v>
      </c>
      <c r="G401" s="17">
        <v>0</v>
      </c>
      <c r="H401" s="17">
        <f>'EWG-CCP-127 (1)'!J297</f>
        <v>67.567567567567565</v>
      </c>
      <c r="I401" s="17">
        <v>0</v>
      </c>
      <c r="J401" s="17">
        <v>0</v>
      </c>
      <c r="K401" s="17">
        <v>0</v>
      </c>
      <c r="L401" s="17">
        <f>'EWG-CCP-127 (1)'!M297</f>
        <v>0</v>
      </c>
      <c r="M401" s="17">
        <v>0</v>
      </c>
      <c r="N401" s="17">
        <v>0</v>
      </c>
      <c r="O401" s="17">
        <f>'EWG-CCP-127 (1)'!L297</f>
        <v>0</v>
      </c>
      <c r="P401" s="17">
        <v>0</v>
      </c>
      <c r="Q401" s="17">
        <v>0</v>
      </c>
      <c r="R401" s="17">
        <v>0</v>
      </c>
      <c r="S401" s="17">
        <v>0</v>
      </c>
      <c r="T401" s="17">
        <v>0</v>
      </c>
      <c r="U401" s="17">
        <v>0</v>
      </c>
      <c r="V401" s="17">
        <v>0</v>
      </c>
      <c r="W401" s="17">
        <v>0</v>
      </c>
      <c r="X401" s="17">
        <f>'EWG-CCP-127 (1)'!O297</f>
        <v>0</v>
      </c>
      <c r="Y401" s="17">
        <v>0</v>
      </c>
      <c r="Z401" s="17">
        <v>0</v>
      </c>
      <c r="AA401" s="17">
        <v>0</v>
      </c>
      <c r="AB401" s="17">
        <v>0</v>
      </c>
      <c r="AC401" s="17">
        <v>0</v>
      </c>
      <c r="AD401" s="17">
        <f>'EWG-CCP-127 (1)'!N297</f>
        <v>32.432432432432435</v>
      </c>
      <c r="AE401" s="17">
        <v>0</v>
      </c>
      <c r="AF401" s="17">
        <v>0</v>
      </c>
      <c r="AG401" s="88">
        <f>'EWG-CCP-127 (1)'!I297</f>
        <v>41</v>
      </c>
      <c r="AH401" s="92" t="s">
        <v>3</v>
      </c>
      <c r="AI401" s="87" t="s">
        <v>531</v>
      </c>
      <c r="AN401" s="17">
        <f t="shared" si="136"/>
        <v>100</v>
      </c>
      <c r="AO401" s="17">
        <f t="shared" si="137"/>
        <v>0</v>
      </c>
      <c r="AP401" s="17">
        <f t="shared" si="138"/>
        <v>0</v>
      </c>
      <c r="AQ401" s="17">
        <f t="shared" si="138"/>
        <v>0.67567567567567566</v>
      </c>
      <c r="AR401" s="17">
        <f t="shared" si="139"/>
        <v>0</v>
      </c>
      <c r="AS401" s="17">
        <f t="shared" si="140"/>
        <v>0.41</v>
      </c>
      <c r="AU401" s="17">
        <f t="shared" si="141"/>
        <v>0</v>
      </c>
      <c r="AV401" s="17">
        <f t="shared" si="142"/>
        <v>0</v>
      </c>
      <c r="AW401" s="17">
        <f t="shared" si="143"/>
        <v>0.5</v>
      </c>
      <c r="AX401" s="17">
        <f t="shared" si="144"/>
        <v>0.5</v>
      </c>
      <c r="AY401" s="17">
        <f t="shared" si="145"/>
        <v>0</v>
      </c>
      <c r="AZ401" s="17">
        <f t="shared" si="146"/>
        <v>0</v>
      </c>
      <c r="BA401" s="17">
        <f t="shared" si="147"/>
        <v>0.41</v>
      </c>
      <c r="BC401" s="17">
        <f t="shared" si="135"/>
        <v>0</v>
      </c>
      <c r="BD401" s="17">
        <f t="shared" si="148"/>
        <v>0.48000000000000004</v>
      </c>
      <c r="BE401" s="17">
        <f t="shared" si="149"/>
        <v>0.58982479610523098</v>
      </c>
      <c r="BF401" s="17">
        <f t="shared" si="150"/>
        <v>9.5973820789570216E-2</v>
      </c>
      <c r="BG401" s="17">
        <f t="shared" si="151"/>
        <v>0.48000000000000004</v>
      </c>
      <c r="BH401" s="17">
        <f t="shared" si="152"/>
        <v>0.48000000000000004</v>
      </c>
      <c r="BI401" s="17">
        <f t="shared" si="153"/>
        <v>4.9000000000000085E-3</v>
      </c>
      <c r="BJ401" s="17">
        <f t="shared" si="154"/>
        <v>9.7784080483700143E-6</v>
      </c>
    </row>
    <row r="402" spans="1:62" ht="18.75" x14ac:dyDescent="0.25">
      <c r="A402" s="84">
        <v>2</v>
      </c>
      <c r="B402" s="84">
        <v>2</v>
      </c>
      <c r="C402" s="41" t="s">
        <v>29</v>
      </c>
      <c r="D402" s="86">
        <v>1</v>
      </c>
      <c r="E402" s="98">
        <f t="shared" si="133"/>
        <v>51.3</v>
      </c>
      <c r="F402" s="98">
        <f t="shared" si="134"/>
        <v>0.75770020533880911</v>
      </c>
      <c r="G402" s="41">
        <v>0</v>
      </c>
      <c r="H402" s="41">
        <v>9.1999999999999993</v>
      </c>
      <c r="I402" s="41">
        <v>26.7</v>
      </c>
      <c r="J402" s="17">
        <v>0</v>
      </c>
      <c r="K402" s="41">
        <v>0</v>
      </c>
      <c r="L402" s="41">
        <v>0</v>
      </c>
      <c r="M402" s="41">
        <v>0</v>
      </c>
      <c r="N402" s="41">
        <v>0</v>
      </c>
      <c r="O402" s="41">
        <v>24.6</v>
      </c>
      <c r="P402" s="41">
        <v>2.6</v>
      </c>
      <c r="Q402" s="41">
        <v>36.9</v>
      </c>
      <c r="R402" s="17">
        <v>0</v>
      </c>
      <c r="S402" s="17">
        <v>0</v>
      </c>
      <c r="T402" s="17">
        <v>0</v>
      </c>
      <c r="U402" s="41">
        <v>0</v>
      </c>
      <c r="V402" s="41">
        <v>0</v>
      </c>
      <c r="W402" s="41">
        <v>0</v>
      </c>
      <c r="X402" s="41">
        <v>0</v>
      </c>
      <c r="Y402" s="41">
        <v>0</v>
      </c>
      <c r="Z402" s="41">
        <v>0</v>
      </c>
      <c r="AA402" s="17">
        <v>0</v>
      </c>
      <c r="AB402" s="41">
        <v>0</v>
      </c>
      <c r="AC402" s="17">
        <v>0</v>
      </c>
      <c r="AD402" s="17">
        <v>0</v>
      </c>
      <c r="AE402" s="41">
        <v>0</v>
      </c>
      <c r="AF402" s="41">
        <v>0</v>
      </c>
      <c r="AG402" s="90">
        <v>26</v>
      </c>
      <c r="AH402" s="91" t="s">
        <v>3</v>
      </c>
      <c r="AI402" s="87" t="s">
        <v>504</v>
      </c>
      <c r="AN402" s="17">
        <f t="shared" si="136"/>
        <v>100</v>
      </c>
      <c r="AO402" s="17">
        <f t="shared" si="137"/>
        <v>0.24600000000000002</v>
      </c>
      <c r="AP402" s="17">
        <f t="shared" si="138"/>
        <v>0</v>
      </c>
      <c r="AQ402" s="17">
        <f t="shared" si="138"/>
        <v>9.1999999999999998E-2</v>
      </c>
      <c r="AR402" s="17">
        <f t="shared" si="139"/>
        <v>0.36899999999999999</v>
      </c>
      <c r="AS402" s="17">
        <f t="shared" si="140"/>
        <v>0.26</v>
      </c>
      <c r="AU402" s="17">
        <f t="shared" si="141"/>
        <v>4.0108695652173916</v>
      </c>
      <c r="AV402" s="17">
        <f t="shared" si="142"/>
        <v>2.6739130434782612</v>
      </c>
      <c r="AW402" s="17">
        <f t="shared" si="143"/>
        <v>0.75067934782608692</v>
      </c>
      <c r="AX402" s="17">
        <f t="shared" si="144"/>
        <v>1.5027173913043479</v>
      </c>
      <c r="AY402" s="17">
        <f t="shared" si="145"/>
        <v>0.55565656367114813</v>
      </c>
      <c r="AZ402" s="17">
        <f t="shared" si="146"/>
        <v>0.55565656367114813</v>
      </c>
      <c r="BA402" s="17">
        <f t="shared" si="147"/>
        <v>0.29565656367114812</v>
      </c>
      <c r="BC402" s="17">
        <f t="shared" si="135"/>
        <v>4.0108695652173916</v>
      </c>
      <c r="BD402" s="17">
        <f t="shared" si="148"/>
        <v>4.1250000000000009</v>
      </c>
      <c r="BE402" s="17">
        <f t="shared" si="149"/>
        <v>0.66566829561749774</v>
      </c>
      <c r="BF402" s="17">
        <f t="shared" si="150"/>
        <v>2.1106707401630582</v>
      </c>
      <c r="BG402" s="17">
        <f t="shared" si="151"/>
        <v>0.33025029801053252</v>
      </c>
      <c r="BH402" s="17">
        <f t="shared" si="152"/>
        <v>0.33025029801053252</v>
      </c>
      <c r="BI402" s="17">
        <f t="shared" si="153"/>
        <v>4.9351043705686279E-3</v>
      </c>
      <c r="BJ402" s="17">
        <f t="shared" si="154"/>
        <v>2.1571665022388983E-2</v>
      </c>
    </row>
    <row r="403" spans="1:62" x14ac:dyDescent="0.25">
      <c r="A403" s="84">
        <v>71</v>
      </c>
      <c r="B403" s="84">
        <v>49</v>
      </c>
      <c r="C403" s="17" t="s">
        <v>86</v>
      </c>
      <c r="D403" s="86">
        <v>1</v>
      </c>
      <c r="E403" s="98">
        <f t="shared" si="133"/>
        <v>18.799999999999997</v>
      </c>
      <c r="F403" s="98">
        <f t="shared" si="134"/>
        <v>0.66625615763546797</v>
      </c>
      <c r="G403" s="17">
        <v>0</v>
      </c>
      <c r="H403" s="17">
        <v>27.1</v>
      </c>
      <c r="I403" s="17">
        <v>0</v>
      </c>
      <c r="J403" s="17">
        <v>0</v>
      </c>
      <c r="K403" s="41">
        <v>0</v>
      </c>
      <c r="L403" s="17">
        <v>10.199999999999999</v>
      </c>
      <c r="M403" s="17">
        <v>0</v>
      </c>
      <c r="N403" s="17">
        <v>0</v>
      </c>
      <c r="O403" s="17">
        <v>8.6</v>
      </c>
      <c r="P403" s="17">
        <v>0</v>
      </c>
      <c r="Q403" s="17">
        <v>54.1</v>
      </c>
      <c r="R403" s="17">
        <v>0</v>
      </c>
      <c r="S403" s="17">
        <v>0</v>
      </c>
      <c r="T403" s="17">
        <v>0</v>
      </c>
      <c r="U403" s="17">
        <v>0</v>
      </c>
      <c r="V403" s="41">
        <v>0</v>
      </c>
      <c r="W403" s="41">
        <v>0</v>
      </c>
      <c r="X403" s="41">
        <v>0</v>
      </c>
      <c r="Y403" s="41">
        <v>0</v>
      </c>
      <c r="Z403" s="17">
        <v>0</v>
      </c>
      <c r="AA403" s="17">
        <v>0</v>
      </c>
      <c r="AB403" s="41">
        <v>0</v>
      </c>
      <c r="AC403" s="17">
        <v>0</v>
      </c>
      <c r="AD403" s="17">
        <v>0</v>
      </c>
      <c r="AE403" s="41">
        <v>0</v>
      </c>
      <c r="AF403" s="41">
        <v>0</v>
      </c>
      <c r="AG403" s="88">
        <v>55.7</v>
      </c>
      <c r="AH403" s="91" t="s">
        <v>3</v>
      </c>
      <c r="AI403" s="87" t="s">
        <v>504</v>
      </c>
      <c r="AN403" s="17">
        <f t="shared" si="136"/>
        <v>100</v>
      </c>
      <c r="AO403" s="17">
        <f t="shared" si="137"/>
        <v>0.18799999999999997</v>
      </c>
      <c r="AP403" s="17">
        <f t="shared" si="138"/>
        <v>0</v>
      </c>
      <c r="AQ403" s="17">
        <f t="shared" si="138"/>
        <v>0.27100000000000002</v>
      </c>
      <c r="AR403" s="17">
        <f t="shared" si="139"/>
        <v>0.54100000000000004</v>
      </c>
      <c r="AS403" s="17">
        <f t="shared" si="140"/>
        <v>0.55700000000000005</v>
      </c>
      <c r="AU403" s="17">
        <f t="shared" si="141"/>
        <v>1.996309963099631</v>
      </c>
      <c r="AV403" s="17">
        <f t="shared" si="142"/>
        <v>0.69372693726937251</v>
      </c>
      <c r="AW403" s="17">
        <f t="shared" si="143"/>
        <v>0.6247693726937269</v>
      </c>
      <c r="AX403" s="17">
        <f t="shared" si="144"/>
        <v>0.99907749077490782</v>
      </c>
      <c r="AY403" s="17">
        <f t="shared" si="145"/>
        <v>0.6247693726937269</v>
      </c>
      <c r="AZ403" s="17">
        <f t="shared" si="146"/>
        <v>0.6247693726937269</v>
      </c>
      <c r="BA403" s="17">
        <f t="shared" si="147"/>
        <v>6.7769372693726848E-2</v>
      </c>
      <c r="BC403" s="17">
        <f t="shared" si="135"/>
        <v>1.996309963099631</v>
      </c>
      <c r="BD403" s="17">
        <f t="shared" si="148"/>
        <v>0.69372693726937251</v>
      </c>
      <c r="BE403" s="17">
        <f t="shared" si="149"/>
        <v>0.62757400017451703</v>
      </c>
      <c r="BF403" s="17">
        <f t="shared" si="150"/>
        <v>1.0987387991499262</v>
      </c>
      <c r="BG403" s="17">
        <f t="shared" si="151"/>
        <v>0.62757400017451703</v>
      </c>
      <c r="BH403" s="17">
        <f t="shared" si="152"/>
        <v>0.62757400017451703</v>
      </c>
      <c r="BI403" s="17">
        <f t="shared" si="153"/>
        <v>4.9806895006327227E-3</v>
      </c>
      <c r="BJ403" s="17">
        <f t="shared" si="154"/>
        <v>2.2538129525994582E-2</v>
      </c>
    </row>
    <row r="404" spans="1:62" x14ac:dyDescent="0.25">
      <c r="A404" s="84">
        <v>397</v>
      </c>
      <c r="B404" s="84">
        <v>513</v>
      </c>
      <c r="C404" s="17" t="s">
        <v>262</v>
      </c>
      <c r="D404" s="86">
        <v>1</v>
      </c>
      <c r="E404" s="98">
        <f t="shared" si="133"/>
        <v>21</v>
      </c>
      <c r="F404" s="98">
        <f t="shared" si="134"/>
        <v>0.41012658227848098</v>
      </c>
      <c r="G404" s="17">
        <v>0</v>
      </c>
      <c r="H404" s="17">
        <v>46.6</v>
      </c>
      <c r="I404" s="17">
        <v>0</v>
      </c>
      <c r="J404" s="17">
        <v>0</v>
      </c>
      <c r="K404" s="17">
        <v>0</v>
      </c>
      <c r="L404" s="17">
        <v>0</v>
      </c>
      <c r="M404" s="17">
        <v>0</v>
      </c>
      <c r="N404" s="17">
        <v>0</v>
      </c>
      <c r="O404" s="17">
        <v>21</v>
      </c>
      <c r="P404" s="17">
        <v>0</v>
      </c>
      <c r="Q404" s="17">
        <v>32.4</v>
      </c>
      <c r="R404" s="17">
        <v>0</v>
      </c>
      <c r="S404" s="17">
        <v>0</v>
      </c>
      <c r="T404" s="17">
        <v>0</v>
      </c>
      <c r="U404" s="17">
        <v>0</v>
      </c>
      <c r="V404" s="17">
        <v>0</v>
      </c>
      <c r="W404" s="41">
        <v>0</v>
      </c>
      <c r="X404" s="41">
        <v>0</v>
      </c>
      <c r="Y404" s="17">
        <v>0</v>
      </c>
      <c r="Z404" s="17">
        <v>0</v>
      </c>
      <c r="AA404" s="17">
        <v>0</v>
      </c>
      <c r="AB404" s="17">
        <v>0</v>
      </c>
      <c r="AC404" s="17">
        <v>0</v>
      </c>
      <c r="AD404" s="17">
        <v>0</v>
      </c>
      <c r="AE404" s="17">
        <v>0</v>
      </c>
      <c r="AF404" s="41">
        <v>0</v>
      </c>
      <c r="AG404" s="88">
        <v>38</v>
      </c>
      <c r="AH404" s="91" t="s">
        <v>3</v>
      </c>
      <c r="AI404" s="87" t="s">
        <v>504</v>
      </c>
      <c r="AN404" s="17">
        <f t="shared" si="136"/>
        <v>100</v>
      </c>
      <c r="AO404" s="17">
        <f t="shared" si="137"/>
        <v>0.21</v>
      </c>
      <c r="AP404" s="17">
        <f t="shared" si="138"/>
        <v>0</v>
      </c>
      <c r="AQ404" s="17">
        <f t="shared" si="138"/>
        <v>0.46600000000000003</v>
      </c>
      <c r="AR404" s="17">
        <f t="shared" si="139"/>
        <v>0.32400000000000001</v>
      </c>
      <c r="AS404" s="17">
        <f t="shared" si="140"/>
        <v>0.38</v>
      </c>
      <c r="AU404" s="17">
        <f t="shared" si="141"/>
        <v>0.69527896995708149</v>
      </c>
      <c r="AV404" s="17">
        <f t="shared" si="142"/>
        <v>0.45064377682403428</v>
      </c>
      <c r="AW404" s="17">
        <f t="shared" si="143"/>
        <v>0.54345493562231761</v>
      </c>
      <c r="AX404" s="17">
        <f t="shared" si="144"/>
        <v>0.67381974248927035</v>
      </c>
      <c r="AY404" s="17">
        <f t="shared" si="145"/>
        <v>0.45064377682403428</v>
      </c>
      <c r="AZ404" s="17">
        <f t="shared" si="146"/>
        <v>0.45064377682403428</v>
      </c>
      <c r="BA404" s="17">
        <f t="shared" si="147"/>
        <v>7.0643776824034277E-2</v>
      </c>
      <c r="BC404" s="17">
        <f t="shared" si="135"/>
        <v>0.69527896995708149</v>
      </c>
      <c r="BD404" s="17">
        <f t="shared" si="148"/>
        <v>0.45064377682403434</v>
      </c>
      <c r="BE404" s="17">
        <f t="shared" si="149"/>
        <v>0.60297216710829948</v>
      </c>
      <c r="BF404" s="17">
        <f t="shared" si="150"/>
        <v>0.44521888500840151</v>
      </c>
      <c r="BG404" s="17">
        <f t="shared" si="151"/>
        <v>0.45064377682403434</v>
      </c>
      <c r="BH404" s="17">
        <f t="shared" si="152"/>
        <v>0.45064377682403434</v>
      </c>
      <c r="BI404" s="17">
        <f t="shared" si="153"/>
        <v>4.9905432039639699E-3</v>
      </c>
      <c r="BJ404" s="17">
        <f t="shared" si="154"/>
        <v>7.2215573091649284E-4</v>
      </c>
    </row>
    <row r="405" spans="1:62" x14ac:dyDescent="0.25">
      <c r="A405" s="84">
        <v>389</v>
      </c>
      <c r="B405" s="84">
        <v>257</v>
      </c>
      <c r="C405" s="17" t="s">
        <v>254</v>
      </c>
      <c r="D405" s="86">
        <v>1</v>
      </c>
      <c r="E405" s="98">
        <f t="shared" si="133"/>
        <v>33.9</v>
      </c>
      <c r="F405" s="98">
        <f t="shared" si="134"/>
        <v>0.66902654867256628</v>
      </c>
      <c r="G405" s="17">
        <v>9.6</v>
      </c>
      <c r="H405" s="17">
        <v>18.7</v>
      </c>
      <c r="I405" s="17">
        <v>26.6</v>
      </c>
      <c r="J405" s="17">
        <v>0</v>
      </c>
      <c r="K405" s="17">
        <v>0</v>
      </c>
      <c r="L405" s="17">
        <v>0</v>
      </c>
      <c r="M405" s="17">
        <v>0</v>
      </c>
      <c r="N405" s="17">
        <v>0</v>
      </c>
      <c r="O405" s="17">
        <v>7.3</v>
      </c>
      <c r="P405" s="17">
        <v>0</v>
      </c>
      <c r="Q405" s="17">
        <v>37.799999999999997</v>
      </c>
      <c r="R405" s="17">
        <v>0</v>
      </c>
      <c r="S405" s="17">
        <v>0</v>
      </c>
      <c r="T405" s="17">
        <v>0</v>
      </c>
      <c r="U405" s="17">
        <v>0</v>
      </c>
      <c r="V405" s="17">
        <v>0</v>
      </c>
      <c r="W405" s="41">
        <v>0</v>
      </c>
      <c r="X405" s="41">
        <v>0</v>
      </c>
      <c r="Y405" s="17">
        <v>0</v>
      </c>
      <c r="Z405" s="17">
        <v>0</v>
      </c>
      <c r="AA405" s="17">
        <v>0</v>
      </c>
      <c r="AB405" s="17">
        <v>0</v>
      </c>
      <c r="AC405" s="17">
        <v>0</v>
      </c>
      <c r="AD405" s="17">
        <v>0</v>
      </c>
      <c r="AE405" s="17">
        <v>0</v>
      </c>
      <c r="AF405" s="41">
        <v>0</v>
      </c>
      <c r="AG405" s="88">
        <v>29</v>
      </c>
      <c r="AH405" s="91" t="s">
        <v>3</v>
      </c>
      <c r="AI405" s="87" t="s">
        <v>504</v>
      </c>
      <c r="AN405" s="17">
        <f t="shared" si="136"/>
        <v>100</v>
      </c>
      <c r="AO405" s="17">
        <f t="shared" si="137"/>
        <v>7.2999999999999995E-2</v>
      </c>
      <c r="AP405" s="17">
        <f t="shared" si="138"/>
        <v>9.6000000000000002E-2</v>
      </c>
      <c r="AQ405" s="17">
        <f t="shared" si="138"/>
        <v>0.187</v>
      </c>
      <c r="AR405" s="17">
        <f t="shared" si="139"/>
        <v>0.37799999999999995</v>
      </c>
      <c r="AS405" s="17">
        <f t="shared" si="140"/>
        <v>0.28999999999999998</v>
      </c>
      <c r="AU405" s="17">
        <f t="shared" si="141"/>
        <v>1.3356890459363955</v>
      </c>
      <c r="AV405" s="17">
        <f t="shared" si="142"/>
        <v>0.25795053003533563</v>
      </c>
      <c r="AW405" s="17">
        <f t="shared" si="143"/>
        <v>0.58348056537102466</v>
      </c>
      <c r="AX405" s="17">
        <f t="shared" si="144"/>
        <v>0.83392226148409887</v>
      </c>
      <c r="AY405" s="17">
        <f t="shared" si="145"/>
        <v>0.25795053003533563</v>
      </c>
      <c r="AZ405" s="17">
        <f t="shared" si="146"/>
        <v>0.25795053003533563</v>
      </c>
      <c r="BA405" s="17">
        <f t="shared" si="147"/>
        <v>3.2049469964664346E-2</v>
      </c>
      <c r="BC405" s="17">
        <f t="shared" si="135"/>
        <v>0.66199649737302979</v>
      </c>
      <c r="BD405" s="17">
        <f t="shared" si="148"/>
        <v>0.36077057793345013</v>
      </c>
      <c r="BE405" s="17">
        <f t="shared" si="149"/>
        <v>0.60234281251270605</v>
      </c>
      <c r="BF405" s="17">
        <f t="shared" si="150"/>
        <v>0.42850079086599402</v>
      </c>
      <c r="BG405" s="17">
        <f t="shared" si="151"/>
        <v>0.36077057793345013</v>
      </c>
      <c r="BH405" s="17">
        <f t="shared" si="152"/>
        <v>0.36077057793345013</v>
      </c>
      <c r="BI405" s="17">
        <f t="shared" si="153"/>
        <v>5.0084747010345418E-3</v>
      </c>
      <c r="BJ405" s="17">
        <f t="shared" si="154"/>
        <v>1.3659287699520866E-2</v>
      </c>
    </row>
    <row r="406" spans="1:62" x14ac:dyDescent="0.25">
      <c r="A406" s="84">
        <v>537</v>
      </c>
      <c r="B406" s="84">
        <v>325</v>
      </c>
      <c r="C406" s="17" t="s">
        <v>379</v>
      </c>
      <c r="D406" s="86">
        <v>1</v>
      </c>
      <c r="E406" s="98">
        <f t="shared" si="133"/>
        <v>0</v>
      </c>
      <c r="F406" s="98">
        <f t="shared" si="134"/>
        <v>0.5</v>
      </c>
      <c r="G406" s="17">
        <v>14</v>
      </c>
      <c r="H406" s="17">
        <v>21</v>
      </c>
      <c r="I406" s="17">
        <v>0</v>
      </c>
      <c r="J406" s="17">
        <v>0</v>
      </c>
      <c r="K406" s="17">
        <v>0</v>
      </c>
      <c r="L406" s="17">
        <f>'EWG-CCP-127 (1)'!M321</f>
        <v>0</v>
      </c>
      <c r="M406" s="17">
        <v>0</v>
      </c>
      <c r="N406" s="17">
        <v>0</v>
      </c>
      <c r="O406" s="17">
        <v>0</v>
      </c>
      <c r="P406" s="17">
        <v>0</v>
      </c>
      <c r="Q406" s="17">
        <v>21</v>
      </c>
      <c r="R406" s="17">
        <v>0</v>
      </c>
      <c r="S406" s="17">
        <v>0</v>
      </c>
      <c r="T406" s="17">
        <v>0</v>
      </c>
      <c r="U406" s="17">
        <v>0</v>
      </c>
      <c r="V406" s="17">
        <v>0</v>
      </c>
      <c r="W406" s="17">
        <v>0</v>
      </c>
      <c r="X406" s="17">
        <v>0</v>
      </c>
      <c r="Y406" s="17">
        <v>0</v>
      </c>
      <c r="Z406" s="17">
        <v>0</v>
      </c>
      <c r="AA406" s="17">
        <v>0</v>
      </c>
      <c r="AB406" s="17">
        <v>0</v>
      </c>
      <c r="AC406" s="17">
        <v>0</v>
      </c>
      <c r="AD406" s="17">
        <v>0</v>
      </c>
      <c r="AE406" s="17">
        <v>0</v>
      </c>
      <c r="AF406" s="17">
        <v>43</v>
      </c>
      <c r="AG406" s="88">
        <v>11.5</v>
      </c>
      <c r="AH406" s="92" t="s">
        <v>3</v>
      </c>
      <c r="AI406" s="87" t="s">
        <v>504</v>
      </c>
      <c r="AN406" s="17">
        <f t="shared" si="136"/>
        <v>99</v>
      </c>
      <c r="AO406" s="17">
        <f t="shared" si="137"/>
        <v>0</v>
      </c>
      <c r="AP406" s="17">
        <f t="shared" si="138"/>
        <v>0.14000000000000001</v>
      </c>
      <c r="AQ406" s="17">
        <f t="shared" si="138"/>
        <v>0.21</v>
      </c>
      <c r="AR406" s="17">
        <f t="shared" si="139"/>
        <v>0.21</v>
      </c>
      <c r="AS406" s="17">
        <f t="shared" si="140"/>
        <v>0.115</v>
      </c>
      <c r="AU406" s="17">
        <f t="shared" si="141"/>
        <v>0.6</v>
      </c>
      <c r="AV406" s="17">
        <f t="shared" si="142"/>
        <v>0</v>
      </c>
      <c r="AW406" s="17">
        <f t="shared" si="143"/>
        <v>0.53749999999999998</v>
      </c>
      <c r="AX406" s="17">
        <f t="shared" si="144"/>
        <v>0.65</v>
      </c>
      <c r="AY406" s="17">
        <f t="shared" si="145"/>
        <v>0</v>
      </c>
      <c r="AZ406" s="17">
        <f t="shared" si="146"/>
        <v>0</v>
      </c>
      <c r="BA406" s="17">
        <f t="shared" si="147"/>
        <v>0.115</v>
      </c>
      <c r="BC406" s="17">
        <f t="shared" si="135"/>
        <v>0.27272727272727271</v>
      </c>
      <c r="BD406" s="17">
        <f t="shared" si="148"/>
        <v>0.18614718614718614</v>
      </c>
      <c r="BE406" s="17">
        <f t="shared" si="149"/>
        <v>0.59498192984885889</v>
      </c>
      <c r="BF406" s="17">
        <f t="shared" si="150"/>
        <v>0.23296725507069427</v>
      </c>
      <c r="BG406" s="17">
        <f t="shared" si="151"/>
        <v>0.18614718614718614</v>
      </c>
      <c r="BH406" s="17">
        <f t="shared" si="152"/>
        <v>0.18614718614718614</v>
      </c>
      <c r="BI406" s="17">
        <f t="shared" si="153"/>
        <v>5.0619220966623552E-3</v>
      </c>
      <c r="BJ406" s="17">
        <f t="shared" si="154"/>
        <v>8.5189822082918254E-2</v>
      </c>
    </row>
    <row r="407" spans="1:62" x14ac:dyDescent="0.25">
      <c r="A407" s="84">
        <v>461</v>
      </c>
      <c r="B407" s="84">
        <v>523</v>
      </c>
      <c r="C407" s="17" t="s">
        <v>303</v>
      </c>
      <c r="D407" s="86">
        <v>1</v>
      </c>
      <c r="E407" s="98">
        <f t="shared" si="133"/>
        <v>7</v>
      </c>
      <c r="F407" s="98">
        <f t="shared" si="134"/>
        <v>0.34146341463414637</v>
      </c>
      <c r="G407" s="17">
        <v>11</v>
      </c>
      <c r="H407" s="17">
        <v>54</v>
      </c>
      <c r="I407" s="17">
        <v>0</v>
      </c>
      <c r="J407" s="17">
        <v>0</v>
      </c>
      <c r="K407" s="17">
        <v>0</v>
      </c>
      <c r="L407" s="17">
        <v>0</v>
      </c>
      <c r="M407" s="17">
        <v>0</v>
      </c>
      <c r="N407" s="17">
        <v>0</v>
      </c>
      <c r="O407" s="17">
        <v>7</v>
      </c>
      <c r="P407" s="17">
        <v>0</v>
      </c>
      <c r="Q407" s="17">
        <v>28</v>
      </c>
      <c r="R407" s="17">
        <v>0</v>
      </c>
      <c r="S407" s="17">
        <v>0</v>
      </c>
      <c r="T407" s="17">
        <v>0</v>
      </c>
      <c r="U407" s="17">
        <v>0</v>
      </c>
      <c r="V407" s="17">
        <v>0</v>
      </c>
      <c r="W407" s="41">
        <v>0</v>
      </c>
      <c r="X407" s="17">
        <v>0</v>
      </c>
      <c r="Y407" s="17">
        <v>0</v>
      </c>
      <c r="Z407" s="17">
        <v>0</v>
      </c>
      <c r="AA407" s="17">
        <v>0</v>
      </c>
      <c r="AB407" s="17">
        <v>0</v>
      </c>
      <c r="AC407" s="17">
        <v>0</v>
      </c>
      <c r="AD407" s="17">
        <v>0</v>
      </c>
      <c r="AE407" s="17">
        <v>0</v>
      </c>
      <c r="AF407" s="41">
        <v>0</v>
      </c>
      <c r="AG407" s="88">
        <v>0</v>
      </c>
      <c r="AH407" s="92" t="s">
        <v>3</v>
      </c>
      <c r="AI407" s="87" t="s">
        <v>504</v>
      </c>
      <c r="AN407" s="17">
        <f t="shared" si="136"/>
        <v>100</v>
      </c>
      <c r="AO407" s="17">
        <f t="shared" si="137"/>
        <v>7.0000000000000007E-2</v>
      </c>
      <c r="AP407" s="17">
        <f t="shared" si="138"/>
        <v>0.11</v>
      </c>
      <c r="AQ407" s="17">
        <f t="shared" si="138"/>
        <v>0.54</v>
      </c>
      <c r="AR407" s="17">
        <f t="shared" si="139"/>
        <v>0.28000000000000003</v>
      </c>
      <c r="AS407" s="17">
        <f t="shared" si="140"/>
        <v>0</v>
      </c>
      <c r="AU407" s="17">
        <f t="shared" si="141"/>
        <v>0.43076923076923079</v>
      </c>
      <c r="AV407" s="17">
        <f t="shared" si="142"/>
        <v>0.1076923076923077</v>
      </c>
      <c r="AW407" s="17">
        <f t="shared" si="143"/>
        <v>0.52692307692307694</v>
      </c>
      <c r="AX407" s="17">
        <f t="shared" si="144"/>
        <v>0.60769230769230775</v>
      </c>
      <c r="AY407" s="17">
        <f t="shared" si="145"/>
        <v>0.1076923076923077</v>
      </c>
      <c r="AZ407" s="17">
        <f t="shared" si="146"/>
        <v>0.1076923076923077</v>
      </c>
      <c r="BA407" s="17">
        <f t="shared" si="147"/>
        <v>0.1076923076923077</v>
      </c>
      <c r="BC407" s="17">
        <f t="shared" si="135"/>
        <v>0.2857142857142857</v>
      </c>
      <c r="BD407" s="17">
        <f t="shared" si="148"/>
        <v>7.1428571428571425E-2</v>
      </c>
      <c r="BE407" s="17">
        <f t="shared" si="149"/>
        <v>0.59522750764617449</v>
      </c>
      <c r="BF407" s="17">
        <f t="shared" si="150"/>
        <v>0.23949075194122399</v>
      </c>
      <c r="BG407" s="17">
        <f t="shared" si="151"/>
        <v>7.1428571428571425E-2</v>
      </c>
      <c r="BH407" s="17">
        <f t="shared" si="152"/>
        <v>7.1428571428571425E-2</v>
      </c>
      <c r="BI407" s="17">
        <f t="shared" si="153"/>
        <v>5.1020408163265302E-3</v>
      </c>
      <c r="BJ407" s="17">
        <f t="shared" si="154"/>
        <v>0.1655456018205794</v>
      </c>
    </row>
    <row r="408" spans="1:62" x14ac:dyDescent="0.25">
      <c r="A408" s="84">
        <v>598</v>
      </c>
      <c r="B408" s="84">
        <v>619</v>
      </c>
      <c r="C408" s="17" t="s">
        <v>436</v>
      </c>
      <c r="D408" s="86">
        <v>1</v>
      </c>
      <c r="E408" s="98">
        <f t="shared" si="133"/>
        <v>41.17647058823529</v>
      </c>
      <c r="F408" s="98">
        <f t="shared" si="134"/>
        <v>0</v>
      </c>
      <c r="G408" s="17">
        <v>0</v>
      </c>
      <c r="H408" s="17">
        <f>'EWG-CCP-127 (1)'!G259</f>
        <v>58.82352941176471</v>
      </c>
      <c r="I408" s="17">
        <v>0</v>
      </c>
      <c r="J408" s="17">
        <v>0</v>
      </c>
      <c r="K408" s="17">
        <v>0</v>
      </c>
      <c r="L408" s="17">
        <v>0</v>
      </c>
      <c r="M408" s="17">
        <f>'EWG-CCP-127 (1)'!H259</f>
        <v>41.17647058823529</v>
      </c>
      <c r="N408" s="17">
        <v>0</v>
      </c>
      <c r="O408" s="17">
        <v>0</v>
      </c>
      <c r="P408" s="17">
        <v>0</v>
      </c>
      <c r="Q408" s="17">
        <v>0</v>
      </c>
      <c r="R408" s="17">
        <v>0</v>
      </c>
      <c r="S408" s="17">
        <v>0</v>
      </c>
      <c r="T408" s="17">
        <v>0</v>
      </c>
      <c r="U408" s="17">
        <v>0</v>
      </c>
      <c r="V408" s="17">
        <v>0</v>
      </c>
      <c r="W408" s="17">
        <v>0</v>
      </c>
      <c r="X408" s="17">
        <f>'EWG-CCP-127 (1)'!I259</f>
        <v>0</v>
      </c>
      <c r="Y408" s="17">
        <v>0</v>
      </c>
      <c r="Z408" s="17">
        <v>0</v>
      </c>
      <c r="AA408" s="17">
        <v>0</v>
      </c>
      <c r="AB408" s="17">
        <v>0</v>
      </c>
      <c r="AC408" s="17">
        <v>0</v>
      </c>
      <c r="AD408" s="17">
        <v>0</v>
      </c>
      <c r="AE408" s="17">
        <v>0</v>
      </c>
      <c r="AF408" s="17">
        <v>0</v>
      </c>
      <c r="AG408" s="88">
        <v>46</v>
      </c>
      <c r="AH408" s="95" t="s">
        <v>3</v>
      </c>
      <c r="AI408" s="87" t="s">
        <v>556</v>
      </c>
      <c r="AL408" s="87" t="s">
        <v>510</v>
      </c>
      <c r="AN408" s="17">
        <f t="shared" si="136"/>
        <v>100</v>
      </c>
      <c r="AO408" s="17">
        <f t="shared" si="137"/>
        <v>0.41176470588235292</v>
      </c>
      <c r="AP408" s="17">
        <f t="shared" si="138"/>
        <v>0</v>
      </c>
      <c r="AQ408" s="17">
        <f t="shared" si="138"/>
        <v>0.58823529411764708</v>
      </c>
      <c r="AR408" s="17">
        <f t="shared" si="139"/>
        <v>0</v>
      </c>
      <c r="AS408" s="17">
        <f t="shared" si="140"/>
        <v>0.46</v>
      </c>
      <c r="AU408" s="17">
        <f t="shared" si="141"/>
        <v>0</v>
      </c>
      <c r="AV408" s="17">
        <f t="shared" si="142"/>
        <v>0.7</v>
      </c>
      <c r="AW408" s="17">
        <f t="shared" si="143"/>
        <v>0.5</v>
      </c>
      <c r="AX408" s="17">
        <f t="shared" si="144"/>
        <v>0.5</v>
      </c>
      <c r="AY408" s="17">
        <f t="shared" si="145"/>
        <v>0.43333333333333335</v>
      </c>
      <c r="AZ408" s="17">
        <f t="shared" si="146"/>
        <v>0.43333333333333335</v>
      </c>
      <c r="BA408" s="17">
        <f t="shared" si="147"/>
        <v>2.6666666666666672E-2</v>
      </c>
      <c r="BC408" s="17">
        <f t="shared" si="135"/>
        <v>0</v>
      </c>
      <c r="BD408" s="17">
        <f t="shared" si="148"/>
        <v>0.69999999999999984</v>
      </c>
      <c r="BE408" s="17">
        <f t="shared" si="149"/>
        <v>0.58982479610523098</v>
      </c>
      <c r="BF408" s="17">
        <f t="shared" si="150"/>
        <v>9.5973820789570216E-2</v>
      </c>
      <c r="BG408" s="17">
        <f t="shared" si="151"/>
        <v>0.38848273636842112</v>
      </c>
      <c r="BH408" s="17">
        <f t="shared" si="152"/>
        <v>0.38848273636842112</v>
      </c>
      <c r="BI408" s="17">
        <f t="shared" si="153"/>
        <v>5.1147189973487573E-3</v>
      </c>
      <c r="BJ408" s="17">
        <f t="shared" si="154"/>
        <v>2.8224828699348341E-3</v>
      </c>
    </row>
    <row r="409" spans="1:62" x14ac:dyDescent="0.25">
      <c r="A409" s="84">
        <v>601</v>
      </c>
      <c r="B409" s="84">
        <v>622</v>
      </c>
      <c r="C409" s="17" t="s">
        <v>435</v>
      </c>
      <c r="D409" s="86">
        <v>1</v>
      </c>
      <c r="E409" s="98">
        <f t="shared" si="133"/>
        <v>47.368421052631582</v>
      </c>
      <c r="F409" s="98">
        <f t="shared" si="134"/>
        <v>0</v>
      </c>
      <c r="G409" s="17">
        <v>0</v>
      </c>
      <c r="H409" s="17">
        <f>'EWG-CCP-127 (1)'!G262</f>
        <v>52.631578947368418</v>
      </c>
      <c r="I409" s="17">
        <v>0</v>
      </c>
      <c r="J409" s="17">
        <v>0</v>
      </c>
      <c r="K409" s="17">
        <v>0</v>
      </c>
      <c r="L409" s="17">
        <v>0</v>
      </c>
      <c r="M409" s="17">
        <f>'EWG-CCP-127 (1)'!H262</f>
        <v>0</v>
      </c>
      <c r="N409" s="17">
        <v>0</v>
      </c>
      <c r="O409" s="17">
        <v>0</v>
      </c>
      <c r="P409" s="17">
        <v>0</v>
      </c>
      <c r="Q409" s="17">
        <v>0</v>
      </c>
      <c r="R409" s="17">
        <v>0</v>
      </c>
      <c r="S409" s="17">
        <v>0</v>
      </c>
      <c r="T409" s="17">
        <v>0</v>
      </c>
      <c r="U409" s="17">
        <v>0</v>
      </c>
      <c r="V409" s="17">
        <v>0</v>
      </c>
      <c r="W409" s="17">
        <v>0</v>
      </c>
      <c r="X409" s="17">
        <f>'EWG-CCP-127 (1)'!I262</f>
        <v>47.368421052631582</v>
      </c>
      <c r="Y409" s="17">
        <v>0</v>
      </c>
      <c r="Z409" s="17">
        <v>0</v>
      </c>
      <c r="AA409" s="17">
        <v>0</v>
      </c>
      <c r="AB409" s="17">
        <v>0</v>
      </c>
      <c r="AC409" s="17">
        <v>0</v>
      </c>
      <c r="AD409" s="17">
        <v>0</v>
      </c>
      <c r="AE409" s="17">
        <v>0</v>
      </c>
      <c r="AF409" s="17">
        <v>0</v>
      </c>
      <c r="AG409" s="88">
        <v>25</v>
      </c>
      <c r="AH409" s="95" t="s">
        <v>3</v>
      </c>
      <c r="AI409" s="87" t="s">
        <v>556</v>
      </c>
      <c r="AN409" s="17">
        <f t="shared" si="136"/>
        <v>100</v>
      </c>
      <c r="AO409" s="17">
        <f t="shared" si="137"/>
        <v>0.47368421052631582</v>
      </c>
      <c r="AP409" s="17">
        <f t="shared" si="138"/>
        <v>0</v>
      </c>
      <c r="AQ409" s="17">
        <f t="shared" si="138"/>
        <v>0.52631578947368418</v>
      </c>
      <c r="AR409" s="17">
        <f t="shared" si="139"/>
        <v>0</v>
      </c>
      <c r="AS409" s="17">
        <f t="shared" si="140"/>
        <v>0.25</v>
      </c>
      <c r="AU409" s="17">
        <f t="shared" si="141"/>
        <v>0</v>
      </c>
      <c r="AV409" s="17">
        <f t="shared" si="142"/>
        <v>0.90000000000000013</v>
      </c>
      <c r="AW409" s="17">
        <f t="shared" si="143"/>
        <v>0.5</v>
      </c>
      <c r="AX409" s="17">
        <f t="shared" si="144"/>
        <v>0.5</v>
      </c>
      <c r="AY409" s="17">
        <f t="shared" si="145"/>
        <v>0.36666666666666659</v>
      </c>
      <c r="AZ409" s="17">
        <f t="shared" si="146"/>
        <v>0.36666666666666659</v>
      </c>
      <c r="BA409" s="17">
        <f t="shared" si="147"/>
        <v>0.11666666666666659</v>
      </c>
      <c r="BC409" s="17">
        <f t="shared" si="135"/>
        <v>0</v>
      </c>
      <c r="BD409" s="17">
        <f t="shared" si="148"/>
        <v>0.90000000000000013</v>
      </c>
      <c r="BE409" s="17">
        <f t="shared" si="149"/>
        <v>0.58982479610523098</v>
      </c>
      <c r="BF409" s="17">
        <f t="shared" si="150"/>
        <v>9.5973820789570216E-2</v>
      </c>
      <c r="BG409" s="17">
        <f t="shared" si="151"/>
        <v>0.3218160697017543</v>
      </c>
      <c r="BH409" s="17">
        <f t="shared" si="152"/>
        <v>0.3218160697017543</v>
      </c>
      <c r="BI409" s="17">
        <f t="shared" si="153"/>
        <v>5.1575478674072322E-3</v>
      </c>
      <c r="BJ409" s="17">
        <f t="shared" si="154"/>
        <v>2.4609124130011692E-2</v>
      </c>
    </row>
    <row r="410" spans="1:62" x14ac:dyDescent="0.25">
      <c r="A410" s="84">
        <v>609</v>
      </c>
      <c r="B410" s="84">
        <v>353</v>
      </c>
      <c r="C410" s="17" t="s">
        <v>446</v>
      </c>
      <c r="D410" s="86">
        <v>1</v>
      </c>
      <c r="E410" s="98">
        <f t="shared" si="133"/>
        <v>13.44</v>
      </c>
      <c r="F410" s="98">
        <f t="shared" si="134"/>
        <v>0.79070636601470046</v>
      </c>
      <c r="G410" s="17">
        <v>4.04</v>
      </c>
      <c r="H410" s="17">
        <v>16.8</v>
      </c>
      <c r="I410" s="17">
        <v>0</v>
      </c>
      <c r="J410" s="17">
        <v>0</v>
      </c>
      <c r="K410" s="17">
        <v>0</v>
      </c>
      <c r="L410" s="17">
        <v>0</v>
      </c>
      <c r="M410" s="17">
        <v>3.34</v>
      </c>
      <c r="N410" s="17">
        <v>0</v>
      </c>
      <c r="O410" s="17">
        <v>10.1</v>
      </c>
      <c r="P410" s="17">
        <v>0</v>
      </c>
      <c r="Q410" s="17">
        <v>63.47</v>
      </c>
      <c r="R410" s="17">
        <v>0</v>
      </c>
      <c r="S410" s="17">
        <v>0</v>
      </c>
      <c r="T410" s="17">
        <v>0</v>
      </c>
      <c r="U410" s="17">
        <v>2.35</v>
      </c>
      <c r="V410" s="17">
        <v>0</v>
      </c>
      <c r="W410" s="17">
        <v>0</v>
      </c>
      <c r="X410" s="17">
        <v>0</v>
      </c>
      <c r="Y410" s="17">
        <v>0</v>
      </c>
      <c r="Z410" s="17">
        <v>0</v>
      </c>
      <c r="AA410" s="17">
        <v>0</v>
      </c>
      <c r="AB410" s="17">
        <v>0</v>
      </c>
      <c r="AC410" s="17">
        <v>0</v>
      </c>
      <c r="AD410" s="17">
        <v>0</v>
      </c>
      <c r="AE410" s="17">
        <v>0</v>
      </c>
      <c r="AF410" s="17">
        <v>0</v>
      </c>
      <c r="AG410" s="88">
        <f>'EWG-CCP-127 (1)'!I272</f>
        <v>40.799340682654574</v>
      </c>
      <c r="AH410" s="17" t="s">
        <v>3</v>
      </c>
      <c r="AI410" s="87" t="s">
        <v>506</v>
      </c>
      <c r="AN410" s="17">
        <f t="shared" si="136"/>
        <v>100.1</v>
      </c>
      <c r="AO410" s="17">
        <f t="shared" si="137"/>
        <v>0.13439999999999999</v>
      </c>
      <c r="AP410" s="17">
        <f t="shared" si="138"/>
        <v>4.0399999999999998E-2</v>
      </c>
      <c r="AQ410" s="17">
        <f t="shared" si="138"/>
        <v>0.16800000000000001</v>
      </c>
      <c r="AR410" s="17">
        <f t="shared" si="139"/>
        <v>0.63470000000000004</v>
      </c>
      <c r="AS410" s="17">
        <f t="shared" si="140"/>
        <v>0.40799340682654572</v>
      </c>
      <c r="AU410" s="17">
        <f t="shared" si="141"/>
        <v>3.0455854126679465</v>
      </c>
      <c r="AV410" s="17">
        <f t="shared" si="142"/>
        <v>0.64491362763915538</v>
      </c>
      <c r="AW410" s="17">
        <f t="shared" si="143"/>
        <v>0.69034908829174668</v>
      </c>
      <c r="AX410" s="17">
        <f t="shared" si="144"/>
        <v>1.2613963531669867</v>
      </c>
      <c r="AY410" s="17">
        <f t="shared" si="145"/>
        <v>0.64491362763915538</v>
      </c>
      <c r="AZ410" s="17">
        <f t="shared" si="146"/>
        <v>0.64491362763915538</v>
      </c>
      <c r="BA410" s="17">
        <f t="shared" si="147"/>
        <v>0.23692022081260966</v>
      </c>
      <c r="BC410" s="17">
        <f t="shared" si="135"/>
        <v>1.5863534116470881</v>
      </c>
      <c r="BD410" s="17">
        <f t="shared" si="148"/>
        <v>0.33591602099475126</v>
      </c>
      <c r="BE410" s="17">
        <f t="shared" si="149"/>
        <v>0.61982193070315383</v>
      </c>
      <c r="BF410" s="17">
        <f t="shared" si="150"/>
        <v>0.89281382755498206</v>
      </c>
      <c r="BG410" s="17">
        <f t="shared" si="151"/>
        <v>0.33591602099475126</v>
      </c>
      <c r="BH410" s="17">
        <f t="shared" si="152"/>
        <v>0.33591602099475126</v>
      </c>
      <c r="BI410" s="17">
        <f t="shared" si="153"/>
        <v>5.1951495483453652E-3</v>
      </c>
      <c r="BJ410" s="17">
        <f t="shared" si="154"/>
        <v>1.2554114415221246E-6</v>
      </c>
    </row>
    <row r="411" spans="1:62" x14ac:dyDescent="0.25">
      <c r="A411" s="84">
        <v>39</v>
      </c>
      <c r="B411" s="84">
        <v>27</v>
      </c>
      <c r="C411" s="17" t="s">
        <v>47</v>
      </c>
      <c r="D411" s="86">
        <v>1</v>
      </c>
      <c r="E411" s="98">
        <f t="shared" si="133"/>
        <v>22</v>
      </c>
      <c r="F411" s="98">
        <f t="shared" si="134"/>
        <v>0.78205128205128205</v>
      </c>
      <c r="G411" s="41">
        <v>0</v>
      </c>
      <c r="H411" s="17">
        <v>17</v>
      </c>
      <c r="I411" s="17">
        <v>4</v>
      </c>
      <c r="J411" s="17">
        <v>0</v>
      </c>
      <c r="K411" s="41">
        <v>0</v>
      </c>
      <c r="L411" s="41">
        <v>0</v>
      </c>
      <c r="M411" s="41">
        <v>0</v>
      </c>
      <c r="N411" s="41">
        <v>0</v>
      </c>
      <c r="O411" s="17">
        <v>18</v>
      </c>
      <c r="P411" s="17">
        <v>0</v>
      </c>
      <c r="Q411" s="17">
        <v>61</v>
      </c>
      <c r="R411" s="17">
        <v>0</v>
      </c>
      <c r="S411" s="17">
        <v>0</v>
      </c>
      <c r="T411" s="17">
        <v>0</v>
      </c>
      <c r="U411" s="17">
        <v>0</v>
      </c>
      <c r="V411" s="41">
        <v>0</v>
      </c>
      <c r="W411" s="41">
        <v>0</v>
      </c>
      <c r="X411" s="41">
        <v>0</v>
      </c>
      <c r="Y411" s="41">
        <v>0</v>
      </c>
      <c r="Z411" s="41">
        <v>0</v>
      </c>
      <c r="AA411" s="17">
        <v>0</v>
      </c>
      <c r="AB411" s="41">
        <v>0</v>
      </c>
      <c r="AC411" s="17">
        <v>0</v>
      </c>
      <c r="AD411" s="17">
        <v>0</v>
      </c>
      <c r="AE411" s="41">
        <v>0</v>
      </c>
      <c r="AF411" s="41">
        <v>0</v>
      </c>
      <c r="AG411" s="88">
        <v>73</v>
      </c>
      <c r="AH411" s="41" t="s">
        <v>3</v>
      </c>
      <c r="AI411" s="87" t="s">
        <v>506</v>
      </c>
      <c r="AN411" s="17">
        <f t="shared" si="136"/>
        <v>100</v>
      </c>
      <c r="AO411" s="17">
        <f t="shared" si="137"/>
        <v>0.18</v>
      </c>
      <c r="AP411" s="17">
        <f t="shared" si="138"/>
        <v>0</v>
      </c>
      <c r="AQ411" s="17">
        <f t="shared" si="138"/>
        <v>0.17</v>
      </c>
      <c r="AR411" s="17">
        <f t="shared" si="139"/>
        <v>0.61</v>
      </c>
      <c r="AS411" s="17">
        <f t="shared" si="140"/>
        <v>0.73</v>
      </c>
      <c r="AU411" s="17">
        <f t="shared" si="141"/>
        <v>3.5882352941176467</v>
      </c>
      <c r="AV411" s="17">
        <f t="shared" si="142"/>
        <v>1.0588235294117645</v>
      </c>
      <c r="AW411" s="17">
        <f t="shared" si="143"/>
        <v>0.72426470588235292</v>
      </c>
      <c r="AX411" s="17">
        <f t="shared" si="144"/>
        <v>1.3970588235294117</v>
      </c>
      <c r="AY411" s="17">
        <f t="shared" si="145"/>
        <v>0.72426470588235292</v>
      </c>
      <c r="AZ411" s="17">
        <f t="shared" si="146"/>
        <v>0.72426470588235292</v>
      </c>
      <c r="BA411" s="17">
        <f t="shared" si="147"/>
        <v>5.7352941176470607E-3</v>
      </c>
      <c r="BC411" s="17">
        <f t="shared" si="135"/>
        <v>3.5882352941176472</v>
      </c>
      <c r="BD411" s="17">
        <f t="shared" si="148"/>
        <v>1.1764705882352942</v>
      </c>
      <c r="BE411" s="17">
        <f t="shared" si="149"/>
        <v>0.6576764969282568</v>
      </c>
      <c r="BF411" s="17">
        <f t="shared" si="150"/>
        <v>1.8983776326059281</v>
      </c>
      <c r="BG411" s="17">
        <f t="shared" si="151"/>
        <v>0.6576764969282568</v>
      </c>
      <c r="BH411" s="17">
        <f t="shared" si="152"/>
        <v>0.6576764969282568</v>
      </c>
      <c r="BI411" s="17">
        <f t="shared" si="153"/>
        <v>5.2306890965684453E-3</v>
      </c>
      <c r="BJ411" s="17">
        <f t="shared" si="154"/>
        <v>0.10441108696412171</v>
      </c>
    </row>
    <row r="412" spans="1:62" x14ac:dyDescent="0.25">
      <c r="A412" s="84">
        <v>205</v>
      </c>
      <c r="B412" s="84">
        <v>129</v>
      </c>
      <c r="C412" s="101">
        <v>33</v>
      </c>
      <c r="D412" s="86">
        <v>1</v>
      </c>
      <c r="E412" s="98">
        <f t="shared" si="133"/>
        <v>25</v>
      </c>
      <c r="F412" s="98">
        <f t="shared" si="134"/>
        <v>0.66666666666666663</v>
      </c>
      <c r="G412" s="17">
        <v>0</v>
      </c>
      <c r="H412" s="17">
        <v>25</v>
      </c>
      <c r="I412" s="17">
        <v>0</v>
      </c>
      <c r="J412" s="17">
        <v>0</v>
      </c>
      <c r="K412" s="17">
        <v>0</v>
      </c>
      <c r="L412" s="17">
        <v>0</v>
      </c>
      <c r="M412" s="17">
        <v>0</v>
      </c>
      <c r="N412" s="17">
        <v>0</v>
      </c>
      <c r="O412" s="17">
        <v>25</v>
      </c>
      <c r="P412" s="17">
        <v>0</v>
      </c>
      <c r="Q412" s="17">
        <v>50</v>
      </c>
      <c r="R412" s="17">
        <v>0</v>
      </c>
      <c r="S412" s="17">
        <v>0</v>
      </c>
      <c r="T412" s="17">
        <v>0</v>
      </c>
      <c r="U412" s="17">
        <v>0</v>
      </c>
      <c r="V412" s="17">
        <v>0</v>
      </c>
      <c r="W412" s="41">
        <v>0</v>
      </c>
      <c r="X412" s="41">
        <v>0</v>
      </c>
      <c r="Y412" s="17">
        <v>0</v>
      </c>
      <c r="Z412" s="17">
        <v>0</v>
      </c>
      <c r="AA412" s="17">
        <v>0</v>
      </c>
      <c r="AB412" s="17">
        <v>0</v>
      </c>
      <c r="AC412" s="17">
        <v>0</v>
      </c>
      <c r="AD412" s="17">
        <v>0</v>
      </c>
      <c r="AE412" s="17">
        <v>0</v>
      </c>
      <c r="AF412" s="41">
        <v>0</v>
      </c>
      <c r="AG412" s="88">
        <v>70</v>
      </c>
      <c r="AH412" s="91" t="s">
        <v>3</v>
      </c>
      <c r="AI412" s="87" t="s">
        <v>504</v>
      </c>
      <c r="AN412" s="17">
        <f t="shared" si="136"/>
        <v>100</v>
      </c>
      <c r="AO412" s="17">
        <f t="shared" si="137"/>
        <v>0.25</v>
      </c>
      <c r="AP412" s="17">
        <f t="shared" si="138"/>
        <v>0</v>
      </c>
      <c r="AQ412" s="17">
        <f t="shared" si="138"/>
        <v>0.25</v>
      </c>
      <c r="AR412" s="17">
        <f t="shared" si="139"/>
        <v>0.5</v>
      </c>
      <c r="AS412" s="17">
        <f t="shared" si="140"/>
        <v>0.7</v>
      </c>
      <c r="AU412" s="17">
        <f t="shared" si="141"/>
        <v>2</v>
      </c>
      <c r="AV412" s="17">
        <f t="shared" si="142"/>
        <v>1</v>
      </c>
      <c r="AW412" s="17">
        <f t="shared" si="143"/>
        <v>0.625</v>
      </c>
      <c r="AX412" s="17">
        <f t="shared" si="144"/>
        <v>1</v>
      </c>
      <c r="AY412" s="17">
        <f t="shared" si="145"/>
        <v>0.625</v>
      </c>
      <c r="AZ412" s="17">
        <f t="shared" si="146"/>
        <v>0.625</v>
      </c>
      <c r="BA412" s="17">
        <f t="shared" si="147"/>
        <v>7.4999999999999956E-2</v>
      </c>
      <c r="BC412" s="17">
        <f t="shared" si="135"/>
        <v>2</v>
      </c>
      <c r="BD412" s="17">
        <f t="shared" si="148"/>
        <v>1</v>
      </c>
      <c r="BE412" s="17">
        <f t="shared" si="149"/>
        <v>0.62764377689183548</v>
      </c>
      <c r="BF412" s="17">
        <f t="shared" si="150"/>
        <v>1.1005923388511467</v>
      </c>
      <c r="BG412" s="17">
        <f t="shared" si="151"/>
        <v>0.62764377689183548</v>
      </c>
      <c r="BH412" s="17">
        <f t="shared" si="152"/>
        <v>0.62764377689183548</v>
      </c>
      <c r="BI412" s="17">
        <f t="shared" si="153"/>
        <v>5.2354230224784751E-3</v>
      </c>
      <c r="BJ412" s="17">
        <f t="shared" si="154"/>
        <v>8.5923464286989826E-2</v>
      </c>
    </row>
    <row r="413" spans="1:62" x14ac:dyDescent="0.25">
      <c r="A413" s="84">
        <v>383</v>
      </c>
      <c r="B413" s="84">
        <v>252</v>
      </c>
      <c r="C413" s="58">
        <v>33</v>
      </c>
      <c r="D413" s="86">
        <v>1</v>
      </c>
      <c r="E413" s="98">
        <f t="shared" si="133"/>
        <v>41.666666666666671</v>
      </c>
      <c r="F413" s="98">
        <f t="shared" si="134"/>
        <v>0.85714285714285721</v>
      </c>
      <c r="G413" s="17">
        <v>0</v>
      </c>
      <c r="H413" s="17">
        <f>'EWG-CCP-127 (1)'!M196</f>
        <v>8.3333333333333321</v>
      </c>
      <c r="I413" s="17">
        <v>0</v>
      </c>
      <c r="J413" s="17">
        <v>0</v>
      </c>
      <c r="K413" s="17">
        <v>0</v>
      </c>
      <c r="L413" s="17">
        <v>0</v>
      </c>
      <c r="M413" s="17">
        <v>0</v>
      </c>
      <c r="N413" s="17">
        <v>0</v>
      </c>
      <c r="O413" s="17">
        <f>'EWG-CCP-127 (1)'!L196</f>
        <v>41.666666666666671</v>
      </c>
      <c r="P413" s="17">
        <v>0</v>
      </c>
      <c r="Q413" s="17">
        <f>'EWG-CCP-127 (1)'!K196</f>
        <v>50</v>
      </c>
      <c r="R413" s="17">
        <v>0</v>
      </c>
      <c r="S413" s="17">
        <v>0</v>
      </c>
      <c r="T413" s="17">
        <v>0</v>
      </c>
      <c r="U413" s="17">
        <v>0</v>
      </c>
      <c r="V413" s="17">
        <v>0</v>
      </c>
      <c r="W413" s="41">
        <v>0</v>
      </c>
      <c r="X413" s="41">
        <v>0</v>
      </c>
      <c r="Y413" s="17">
        <v>0</v>
      </c>
      <c r="Z413" s="17">
        <v>0</v>
      </c>
      <c r="AA413" s="17">
        <v>0</v>
      </c>
      <c r="AB413" s="17">
        <v>0</v>
      </c>
      <c r="AC413" s="17">
        <v>0</v>
      </c>
      <c r="AD413" s="17">
        <v>0</v>
      </c>
      <c r="AE413" s="17">
        <v>0</v>
      </c>
      <c r="AF413" s="41">
        <v>0</v>
      </c>
      <c r="AG413" s="88">
        <f>'EWG-CCP-127 (1)'!E196</f>
        <v>50</v>
      </c>
      <c r="AH413" s="41" t="s">
        <v>3</v>
      </c>
      <c r="AI413" s="87" t="s">
        <v>506</v>
      </c>
      <c r="AN413" s="17">
        <f t="shared" si="136"/>
        <v>100</v>
      </c>
      <c r="AO413" s="17">
        <f t="shared" si="137"/>
        <v>0.41666666666666674</v>
      </c>
      <c r="AP413" s="17">
        <f t="shared" si="138"/>
        <v>0</v>
      </c>
      <c r="AQ413" s="17">
        <f t="shared" si="138"/>
        <v>8.3333333333333315E-2</v>
      </c>
      <c r="AR413" s="17">
        <f t="shared" si="139"/>
        <v>0.5</v>
      </c>
      <c r="AS413" s="17">
        <f t="shared" si="140"/>
        <v>0.5</v>
      </c>
      <c r="AU413" s="17">
        <f t="shared" si="141"/>
        <v>6.0000000000000018</v>
      </c>
      <c r="AV413" s="17">
        <f t="shared" si="142"/>
        <v>5.0000000000000018</v>
      </c>
      <c r="AW413" s="17">
        <f t="shared" si="143"/>
        <v>0.87500000000000011</v>
      </c>
      <c r="AX413" s="17">
        <f t="shared" si="144"/>
        <v>2.0000000000000004</v>
      </c>
      <c r="AY413" s="17">
        <f t="shared" si="145"/>
        <v>0.4375</v>
      </c>
      <c r="AZ413" s="17">
        <f t="shared" si="146"/>
        <v>0.4375</v>
      </c>
      <c r="BA413" s="17">
        <f t="shared" si="147"/>
        <v>6.25E-2</v>
      </c>
      <c r="BC413" s="17">
        <f t="shared" si="135"/>
        <v>6.0000000000000009</v>
      </c>
      <c r="BD413" s="17">
        <f t="shared" si="148"/>
        <v>5.0000000000000009</v>
      </c>
      <c r="BE413" s="17">
        <f t="shared" si="149"/>
        <v>0.70328173846504471</v>
      </c>
      <c r="BF413" s="17">
        <f t="shared" si="150"/>
        <v>3.1098293749743005</v>
      </c>
      <c r="BG413" s="17">
        <f t="shared" si="151"/>
        <v>0.42763185564879674</v>
      </c>
      <c r="BH413" s="17">
        <f t="shared" si="152"/>
        <v>0.42763185564879674</v>
      </c>
      <c r="BI413" s="17">
        <f t="shared" si="153"/>
        <v>5.2371483168365922E-3</v>
      </c>
      <c r="BJ413" s="17">
        <f t="shared" si="154"/>
        <v>8.6726464394440012E-3</v>
      </c>
    </row>
    <row r="414" spans="1:62" x14ac:dyDescent="0.25">
      <c r="A414" s="84">
        <v>170</v>
      </c>
      <c r="B414" s="84">
        <v>106</v>
      </c>
      <c r="C414" s="17" t="s">
        <v>221</v>
      </c>
      <c r="D414" s="86">
        <v>1</v>
      </c>
      <c r="E414" s="98">
        <f t="shared" si="133"/>
        <v>20</v>
      </c>
      <c r="F414" s="98">
        <f t="shared" si="134"/>
        <v>0.70833333333333337</v>
      </c>
      <c r="G414" s="17">
        <v>8</v>
      </c>
      <c r="H414" s="17">
        <v>21</v>
      </c>
      <c r="I414" s="17">
        <v>0</v>
      </c>
      <c r="J414" s="17">
        <v>0</v>
      </c>
      <c r="K414" s="17">
        <v>0</v>
      </c>
      <c r="L414" s="17">
        <v>0</v>
      </c>
      <c r="M414" s="17">
        <v>0</v>
      </c>
      <c r="N414" s="17">
        <v>0</v>
      </c>
      <c r="O414" s="17">
        <v>20</v>
      </c>
      <c r="P414" s="17">
        <v>0</v>
      </c>
      <c r="Q414" s="17">
        <v>51</v>
      </c>
      <c r="R414" s="17">
        <v>0</v>
      </c>
      <c r="S414" s="17">
        <v>0</v>
      </c>
      <c r="T414" s="17">
        <v>0</v>
      </c>
      <c r="U414" s="100">
        <v>0</v>
      </c>
      <c r="V414" s="17">
        <v>0</v>
      </c>
      <c r="W414" s="41">
        <v>0</v>
      </c>
      <c r="X414" s="41">
        <v>0</v>
      </c>
      <c r="Y414" s="17">
        <v>0</v>
      </c>
      <c r="Z414" s="17">
        <v>0</v>
      </c>
      <c r="AA414" s="17">
        <v>0</v>
      </c>
      <c r="AB414" s="17">
        <v>0</v>
      </c>
      <c r="AC414" s="17">
        <v>0</v>
      </c>
      <c r="AD414" s="17">
        <v>0</v>
      </c>
      <c r="AE414" s="41">
        <v>0</v>
      </c>
      <c r="AF414" s="41">
        <v>0</v>
      </c>
      <c r="AG414" s="88">
        <v>45</v>
      </c>
      <c r="AH414" s="91" t="s">
        <v>3</v>
      </c>
      <c r="AI414" s="87" t="s">
        <v>504</v>
      </c>
      <c r="AM414" s="80"/>
      <c r="AN414" s="17">
        <f t="shared" si="136"/>
        <v>100</v>
      </c>
      <c r="AO414" s="17">
        <f t="shared" si="137"/>
        <v>0.2</v>
      </c>
      <c r="AP414" s="17">
        <f t="shared" si="138"/>
        <v>0.08</v>
      </c>
      <c r="AQ414" s="17">
        <f t="shared" si="138"/>
        <v>0.21</v>
      </c>
      <c r="AR414" s="17">
        <f t="shared" si="139"/>
        <v>0.51</v>
      </c>
      <c r="AS414" s="17">
        <f t="shared" si="140"/>
        <v>0.45</v>
      </c>
      <c r="AU414" s="17">
        <f t="shared" si="141"/>
        <v>1.7586206896551726</v>
      </c>
      <c r="AV414" s="17">
        <f t="shared" si="142"/>
        <v>0.68965517241379315</v>
      </c>
      <c r="AW414" s="17">
        <f t="shared" si="143"/>
        <v>0.60991379310344829</v>
      </c>
      <c r="AX414" s="17">
        <f t="shared" si="144"/>
        <v>0.93965517241379315</v>
      </c>
      <c r="AY414" s="17">
        <f t="shared" si="145"/>
        <v>0.60991379310344829</v>
      </c>
      <c r="AZ414" s="17">
        <f t="shared" si="146"/>
        <v>0.60991379310344829</v>
      </c>
      <c r="BA414" s="17">
        <f t="shared" si="147"/>
        <v>0.15991379310344828</v>
      </c>
      <c r="BC414" s="17">
        <f t="shared" si="135"/>
        <v>0.96226415094339623</v>
      </c>
      <c r="BD414" s="17">
        <f t="shared" si="148"/>
        <v>0.37735849056603776</v>
      </c>
      <c r="BE414" s="17">
        <f t="shared" si="149"/>
        <v>0.60802072082331426</v>
      </c>
      <c r="BF414" s="17">
        <f t="shared" si="150"/>
        <v>0.57932801344183815</v>
      </c>
      <c r="BG414" s="17">
        <f t="shared" si="151"/>
        <v>0.37735849056603776</v>
      </c>
      <c r="BH414" s="17">
        <f t="shared" si="152"/>
        <v>0.37735849056603776</v>
      </c>
      <c r="BI414" s="17">
        <f t="shared" si="153"/>
        <v>5.2767888928444261E-3</v>
      </c>
      <c r="BJ414" s="17">
        <f t="shared" si="154"/>
        <v>1.8599419775575405E-3</v>
      </c>
    </row>
    <row r="415" spans="1:62" x14ac:dyDescent="0.25">
      <c r="A415" s="84">
        <v>570</v>
      </c>
      <c r="B415" s="84">
        <v>405</v>
      </c>
      <c r="C415" s="17" t="s">
        <v>221</v>
      </c>
      <c r="D415" s="86">
        <v>1</v>
      </c>
      <c r="E415" s="98">
        <f t="shared" si="133"/>
        <v>20</v>
      </c>
      <c r="F415" s="98">
        <f t="shared" si="134"/>
        <v>0.70833333333333337</v>
      </c>
      <c r="G415" s="17">
        <v>8</v>
      </c>
      <c r="H415" s="17">
        <v>21</v>
      </c>
      <c r="I415" s="17">
        <v>0</v>
      </c>
      <c r="J415" s="17">
        <v>0</v>
      </c>
      <c r="K415" s="17">
        <v>0</v>
      </c>
      <c r="L415" s="17">
        <v>0</v>
      </c>
      <c r="M415" s="17">
        <v>0</v>
      </c>
      <c r="N415" s="17">
        <v>0</v>
      </c>
      <c r="O415" s="17">
        <v>20</v>
      </c>
      <c r="P415" s="17">
        <v>0</v>
      </c>
      <c r="Q415" s="17">
        <v>51</v>
      </c>
      <c r="R415" s="17">
        <v>0</v>
      </c>
      <c r="S415" s="17">
        <v>0</v>
      </c>
      <c r="T415" s="17">
        <v>0</v>
      </c>
      <c r="U415" s="17">
        <v>0</v>
      </c>
      <c r="V415" s="17">
        <v>0</v>
      </c>
      <c r="W415" s="17">
        <v>0</v>
      </c>
      <c r="X415" s="17">
        <v>0</v>
      </c>
      <c r="Y415" s="17">
        <v>0</v>
      </c>
      <c r="Z415" s="17">
        <v>0</v>
      </c>
      <c r="AA415" s="17">
        <v>0</v>
      </c>
      <c r="AB415" s="17">
        <v>0</v>
      </c>
      <c r="AC415" s="17">
        <v>0</v>
      </c>
      <c r="AD415" s="17">
        <v>0</v>
      </c>
      <c r="AE415" s="17">
        <v>0</v>
      </c>
      <c r="AF415" s="17">
        <v>0</v>
      </c>
      <c r="AG415" s="88">
        <v>45</v>
      </c>
      <c r="AH415" s="92" t="s">
        <v>3</v>
      </c>
      <c r="AI415" s="87" t="s">
        <v>504</v>
      </c>
      <c r="AM415" s="17">
        <v>40</v>
      </c>
      <c r="AN415" s="17">
        <f t="shared" si="136"/>
        <v>100</v>
      </c>
      <c r="AO415" s="17">
        <f t="shared" si="137"/>
        <v>0.2</v>
      </c>
      <c r="AP415" s="17">
        <f t="shared" si="138"/>
        <v>0.08</v>
      </c>
      <c r="AQ415" s="17">
        <f t="shared" si="138"/>
        <v>0.21</v>
      </c>
      <c r="AR415" s="17">
        <f t="shared" si="139"/>
        <v>0.51</v>
      </c>
      <c r="AS415" s="17">
        <f t="shared" si="140"/>
        <v>0.45</v>
      </c>
      <c r="AU415" s="17">
        <f t="shared" si="141"/>
        <v>1.7586206896551726</v>
      </c>
      <c r="AV415" s="17">
        <f t="shared" si="142"/>
        <v>0.68965517241379315</v>
      </c>
      <c r="AW415" s="17">
        <f t="shared" si="143"/>
        <v>0.60991379310344829</v>
      </c>
      <c r="AX415" s="17">
        <f t="shared" si="144"/>
        <v>0.93965517241379315</v>
      </c>
      <c r="AY415" s="17">
        <f t="shared" si="145"/>
        <v>0.60991379310344829</v>
      </c>
      <c r="AZ415" s="17">
        <f t="shared" si="146"/>
        <v>0.60991379310344829</v>
      </c>
      <c r="BA415" s="17">
        <f t="shared" si="147"/>
        <v>0.15991379310344828</v>
      </c>
      <c r="BC415" s="17">
        <f t="shared" si="135"/>
        <v>0.96226415094339623</v>
      </c>
      <c r="BD415" s="17">
        <f t="shared" si="148"/>
        <v>0.37735849056603776</v>
      </c>
      <c r="BE415" s="17">
        <f t="shared" si="149"/>
        <v>0.60802072082331426</v>
      </c>
      <c r="BF415" s="17">
        <f t="shared" si="150"/>
        <v>0.57932801344183815</v>
      </c>
      <c r="BG415" s="17">
        <f t="shared" si="151"/>
        <v>0.37735849056603776</v>
      </c>
      <c r="BH415" s="17">
        <f t="shared" si="152"/>
        <v>0.37735849056603776</v>
      </c>
      <c r="BI415" s="17">
        <f t="shared" si="153"/>
        <v>5.2767888928444261E-3</v>
      </c>
      <c r="BJ415" s="17">
        <f t="shared" si="154"/>
        <v>1.8599419775575405E-3</v>
      </c>
    </row>
    <row r="416" spans="1:62" x14ac:dyDescent="0.25">
      <c r="A416" s="84">
        <v>343</v>
      </c>
      <c r="B416" s="84">
        <v>510</v>
      </c>
      <c r="C416" s="17" t="s">
        <v>241</v>
      </c>
      <c r="D416" s="86">
        <v>1</v>
      </c>
      <c r="E416" s="98">
        <f t="shared" si="133"/>
        <v>25</v>
      </c>
      <c r="F416" s="98">
        <f t="shared" si="134"/>
        <v>0.33333333333333331</v>
      </c>
      <c r="G416" s="17">
        <v>0</v>
      </c>
      <c r="H416" s="17">
        <v>50</v>
      </c>
      <c r="I416" s="17">
        <v>0</v>
      </c>
      <c r="J416" s="17">
        <v>0</v>
      </c>
      <c r="K416" s="17">
        <v>0</v>
      </c>
      <c r="L416" s="17">
        <v>0</v>
      </c>
      <c r="M416" s="17">
        <v>0</v>
      </c>
      <c r="N416" s="17">
        <v>0</v>
      </c>
      <c r="O416" s="17">
        <v>25</v>
      </c>
      <c r="P416" s="17">
        <v>0</v>
      </c>
      <c r="Q416" s="17">
        <v>25</v>
      </c>
      <c r="R416" s="17">
        <v>0</v>
      </c>
      <c r="S416" s="17">
        <v>0</v>
      </c>
      <c r="T416" s="17">
        <v>0</v>
      </c>
      <c r="U416" s="17">
        <v>0</v>
      </c>
      <c r="V416" s="17">
        <v>0</v>
      </c>
      <c r="W416" s="41">
        <v>0</v>
      </c>
      <c r="X416" s="41">
        <v>0</v>
      </c>
      <c r="Y416" s="17">
        <v>0</v>
      </c>
      <c r="Z416" s="17">
        <v>0</v>
      </c>
      <c r="AA416" s="17">
        <v>0</v>
      </c>
      <c r="AB416" s="17">
        <v>0</v>
      </c>
      <c r="AC416" s="17">
        <v>0</v>
      </c>
      <c r="AD416" s="17">
        <v>0</v>
      </c>
      <c r="AE416" s="17">
        <v>0</v>
      </c>
      <c r="AF416" s="41">
        <v>0</v>
      </c>
      <c r="AG416" s="88">
        <v>42.7</v>
      </c>
      <c r="AH416" s="91" t="s">
        <v>3</v>
      </c>
      <c r="AI416" s="87" t="s">
        <v>504</v>
      </c>
      <c r="AN416" s="17">
        <f t="shared" si="136"/>
        <v>100</v>
      </c>
      <c r="AO416" s="17">
        <f t="shared" si="137"/>
        <v>0.25</v>
      </c>
      <c r="AP416" s="17">
        <f t="shared" si="138"/>
        <v>0</v>
      </c>
      <c r="AQ416" s="17">
        <f t="shared" si="138"/>
        <v>0.5</v>
      </c>
      <c r="AR416" s="17">
        <f t="shared" si="139"/>
        <v>0.25</v>
      </c>
      <c r="AS416" s="17">
        <f t="shared" si="140"/>
        <v>0.42700000000000005</v>
      </c>
      <c r="AU416" s="17">
        <f t="shared" si="141"/>
        <v>0.5</v>
      </c>
      <c r="AV416" s="17">
        <f t="shared" si="142"/>
        <v>0.5</v>
      </c>
      <c r="AW416" s="17">
        <f t="shared" si="143"/>
        <v>0.53125</v>
      </c>
      <c r="AX416" s="17">
        <f t="shared" si="144"/>
        <v>0.625</v>
      </c>
      <c r="AY416" s="17">
        <f t="shared" si="145"/>
        <v>0.5</v>
      </c>
      <c r="AZ416" s="17">
        <f t="shared" si="146"/>
        <v>0.5</v>
      </c>
      <c r="BA416" s="17">
        <f t="shared" si="147"/>
        <v>7.2999999999999954E-2</v>
      </c>
      <c r="BC416" s="17">
        <f t="shared" si="135"/>
        <v>0.5</v>
      </c>
      <c r="BD416" s="17">
        <f t="shared" si="148"/>
        <v>0.5</v>
      </c>
      <c r="BE416" s="17">
        <f t="shared" si="149"/>
        <v>0.5992795413018821</v>
      </c>
      <c r="BF416" s="17">
        <f t="shared" si="150"/>
        <v>0.34712845030496436</v>
      </c>
      <c r="BG416" s="17">
        <f t="shared" si="151"/>
        <v>0.5</v>
      </c>
      <c r="BH416" s="17">
        <f t="shared" si="152"/>
        <v>0.5</v>
      </c>
      <c r="BI416" s="17">
        <f t="shared" si="153"/>
        <v>5.3289999999999935E-3</v>
      </c>
      <c r="BJ416" s="17">
        <f t="shared" si="154"/>
        <v>4.0509792508976904E-4</v>
      </c>
    </row>
    <row r="417" spans="1:62" x14ac:dyDescent="0.25">
      <c r="A417" s="84">
        <v>115</v>
      </c>
      <c r="B417" s="84">
        <v>441</v>
      </c>
      <c r="C417" s="17" t="s">
        <v>140</v>
      </c>
      <c r="D417" s="86">
        <v>1</v>
      </c>
      <c r="E417" s="98">
        <f t="shared" si="133"/>
        <v>33.700000000000003</v>
      </c>
      <c r="F417" s="98">
        <f t="shared" si="134"/>
        <v>0</v>
      </c>
      <c r="G417" s="17">
        <v>0</v>
      </c>
      <c r="H417" s="17">
        <v>66.3</v>
      </c>
      <c r="I417" s="17">
        <v>0</v>
      </c>
      <c r="J417" s="17">
        <v>0</v>
      </c>
      <c r="K417" s="17">
        <v>0</v>
      </c>
      <c r="L417" s="17">
        <v>0</v>
      </c>
      <c r="M417" s="17">
        <v>0</v>
      </c>
      <c r="N417" s="17">
        <v>0</v>
      </c>
      <c r="O417" s="17">
        <v>33.700000000000003</v>
      </c>
      <c r="P417" s="17">
        <v>0</v>
      </c>
      <c r="Q417" s="17">
        <v>0</v>
      </c>
      <c r="R417" s="17">
        <v>0</v>
      </c>
      <c r="S417" s="17">
        <v>0</v>
      </c>
      <c r="T417" s="17">
        <v>0</v>
      </c>
      <c r="U417" s="17">
        <v>0</v>
      </c>
      <c r="V417" s="17">
        <v>0</v>
      </c>
      <c r="W417" s="41">
        <v>0</v>
      </c>
      <c r="X417" s="41">
        <v>0</v>
      </c>
      <c r="Y417" s="17">
        <v>0</v>
      </c>
      <c r="Z417" s="17">
        <v>0</v>
      </c>
      <c r="AA417" s="17">
        <v>0</v>
      </c>
      <c r="AB417" s="41">
        <v>0</v>
      </c>
      <c r="AC417" s="17">
        <v>0</v>
      </c>
      <c r="AD417" s="17">
        <v>0</v>
      </c>
      <c r="AE417" s="41">
        <v>0</v>
      </c>
      <c r="AF417" s="41">
        <v>0</v>
      </c>
      <c r="AG417" s="88">
        <v>43.4</v>
      </c>
      <c r="AH417" s="91" t="s">
        <v>3</v>
      </c>
      <c r="AI417" s="87" t="s">
        <v>504</v>
      </c>
      <c r="AN417" s="17">
        <f t="shared" si="136"/>
        <v>100</v>
      </c>
      <c r="AO417" s="17">
        <f t="shared" si="137"/>
        <v>0.33700000000000002</v>
      </c>
      <c r="AP417" s="17">
        <f t="shared" si="138"/>
        <v>0</v>
      </c>
      <c r="AQ417" s="17">
        <f t="shared" si="138"/>
        <v>0.66299999999999992</v>
      </c>
      <c r="AR417" s="17">
        <f t="shared" si="139"/>
        <v>0</v>
      </c>
      <c r="AS417" s="17">
        <f t="shared" si="140"/>
        <v>0.434</v>
      </c>
      <c r="AU417" s="17">
        <f t="shared" si="141"/>
        <v>0</v>
      </c>
      <c r="AV417" s="17">
        <f t="shared" si="142"/>
        <v>0.50829562594268485</v>
      </c>
      <c r="AW417" s="17">
        <f t="shared" si="143"/>
        <v>0.5</v>
      </c>
      <c r="AX417" s="17">
        <f t="shared" si="144"/>
        <v>0.5</v>
      </c>
      <c r="AY417" s="17">
        <f t="shared" si="145"/>
        <v>0.49723479135243837</v>
      </c>
      <c r="AZ417" s="17">
        <f t="shared" si="146"/>
        <v>0.49723479135243837</v>
      </c>
      <c r="BA417" s="17">
        <f t="shared" si="147"/>
        <v>6.3234791352438369E-2</v>
      </c>
      <c r="BC417" s="17">
        <f t="shared" si="135"/>
        <v>0</v>
      </c>
      <c r="BD417" s="17">
        <f t="shared" si="148"/>
        <v>0.50829562594268485</v>
      </c>
      <c r="BE417" s="17">
        <f t="shared" si="149"/>
        <v>0.58982479610523098</v>
      </c>
      <c r="BF417" s="17">
        <f t="shared" si="150"/>
        <v>9.5973820789570216E-2</v>
      </c>
      <c r="BG417" s="17">
        <f t="shared" si="151"/>
        <v>0.50829562594268485</v>
      </c>
      <c r="BH417" s="17">
        <f t="shared" si="152"/>
        <v>0.50829562594268485</v>
      </c>
      <c r="BI417" s="17">
        <f t="shared" si="153"/>
        <v>5.5198400342153465E-3</v>
      </c>
      <c r="BJ417" s="17">
        <f t="shared" si="154"/>
        <v>7.3587654975387166E-4</v>
      </c>
    </row>
    <row r="418" spans="1:62" x14ac:dyDescent="0.25">
      <c r="A418" s="84">
        <v>129</v>
      </c>
      <c r="B418" s="84">
        <v>455</v>
      </c>
      <c r="C418" s="17" t="s">
        <v>155</v>
      </c>
      <c r="D418" s="86">
        <v>1</v>
      </c>
      <c r="E418" s="98">
        <f t="shared" si="133"/>
        <v>25.8</v>
      </c>
      <c r="F418" s="98">
        <f t="shared" si="134"/>
        <v>0.33557951482479786</v>
      </c>
      <c r="G418" s="17">
        <v>0</v>
      </c>
      <c r="H418" s="17">
        <v>49.3</v>
      </c>
      <c r="I418" s="17">
        <v>10.8</v>
      </c>
      <c r="J418" s="17">
        <v>0</v>
      </c>
      <c r="K418" s="17">
        <v>0</v>
      </c>
      <c r="L418" s="17">
        <v>0</v>
      </c>
      <c r="M418" s="17">
        <v>0</v>
      </c>
      <c r="N418" s="17">
        <v>0</v>
      </c>
      <c r="O418" s="17">
        <v>15</v>
      </c>
      <c r="P418" s="17">
        <v>0</v>
      </c>
      <c r="Q418" s="17">
        <v>24.9</v>
      </c>
      <c r="R418" s="17">
        <v>0</v>
      </c>
      <c r="S418" s="17">
        <v>0</v>
      </c>
      <c r="T418" s="17">
        <v>0</v>
      </c>
      <c r="U418" s="17">
        <v>0</v>
      </c>
      <c r="V418" s="17">
        <v>0</v>
      </c>
      <c r="W418" s="41">
        <v>0</v>
      </c>
      <c r="X418" s="41">
        <v>0</v>
      </c>
      <c r="Y418" s="17">
        <v>0</v>
      </c>
      <c r="Z418" s="17">
        <v>0</v>
      </c>
      <c r="AA418" s="17">
        <v>0</v>
      </c>
      <c r="AB418" s="41">
        <v>0</v>
      </c>
      <c r="AC418" s="17">
        <v>0</v>
      </c>
      <c r="AD418" s="17">
        <v>0</v>
      </c>
      <c r="AE418" s="41">
        <v>0</v>
      </c>
      <c r="AF418" s="41">
        <v>0</v>
      </c>
      <c r="AG418" s="88">
        <v>48.9</v>
      </c>
      <c r="AH418" s="41" t="s">
        <v>3</v>
      </c>
      <c r="AI418" s="87" t="s">
        <v>557</v>
      </c>
      <c r="AN418" s="17">
        <f t="shared" si="136"/>
        <v>100</v>
      </c>
      <c r="AO418" s="17">
        <f t="shared" si="137"/>
        <v>0.15</v>
      </c>
      <c r="AP418" s="17">
        <f t="shared" si="138"/>
        <v>0</v>
      </c>
      <c r="AQ418" s="17">
        <f t="shared" si="138"/>
        <v>0.49299999999999999</v>
      </c>
      <c r="AR418" s="17">
        <f t="shared" si="139"/>
        <v>0.249</v>
      </c>
      <c r="AS418" s="17">
        <f t="shared" si="140"/>
        <v>0.48899999999999999</v>
      </c>
      <c r="AU418" s="17">
        <f t="shared" si="141"/>
        <v>0.50507099391480725</v>
      </c>
      <c r="AV418" s="17">
        <f t="shared" si="142"/>
        <v>0.3042596348884381</v>
      </c>
      <c r="AW418" s="17">
        <f t="shared" si="143"/>
        <v>0.5315669371196754</v>
      </c>
      <c r="AX418" s="17">
        <f t="shared" si="144"/>
        <v>0.62626774847870181</v>
      </c>
      <c r="AY418" s="17">
        <f t="shared" si="145"/>
        <v>0.3042596348884381</v>
      </c>
      <c r="AZ418" s="17">
        <f t="shared" si="146"/>
        <v>0.3042596348884381</v>
      </c>
      <c r="BA418" s="17">
        <f t="shared" si="147"/>
        <v>0.18474036511156189</v>
      </c>
      <c r="BC418" s="17">
        <f t="shared" si="135"/>
        <v>0.50507099391480725</v>
      </c>
      <c r="BD418" s="17">
        <f t="shared" si="148"/>
        <v>0.41379310344827586</v>
      </c>
      <c r="BE418" s="17">
        <f t="shared" si="149"/>
        <v>0.59937543121259862</v>
      </c>
      <c r="BF418" s="17">
        <f t="shared" si="150"/>
        <v>0.34967565750086083</v>
      </c>
      <c r="BG418" s="17">
        <f t="shared" si="151"/>
        <v>0.41379310344827586</v>
      </c>
      <c r="BH418" s="17">
        <f t="shared" si="152"/>
        <v>0.41379310344827586</v>
      </c>
      <c r="BI418" s="17">
        <f t="shared" si="153"/>
        <v>5.6560772889417358E-3</v>
      </c>
      <c r="BJ418" s="17">
        <f t="shared" si="154"/>
        <v>6.7448514578289783E-3</v>
      </c>
    </row>
    <row r="419" spans="1:62" x14ac:dyDescent="0.25">
      <c r="A419" s="84">
        <v>69</v>
      </c>
      <c r="B419" s="84">
        <v>47</v>
      </c>
      <c r="C419" s="17" t="s">
        <v>84</v>
      </c>
      <c r="D419" s="86">
        <v>1</v>
      </c>
      <c r="E419" s="98">
        <f t="shared" si="133"/>
        <v>18.799999999999997</v>
      </c>
      <c r="F419" s="98">
        <f t="shared" si="134"/>
        <v>0.66625615763546797</v>
      </c>
      <c r="G419" s="17">
        <v>0</v>
      </c>
      <c r="H419" s="17">
        <v>27.1</v>
      </c>
      <c r="I419" s="17">
        <v>0</v>
      </c>
      <c r="J419" s="17">
        <v>0</v>
      </c>
      <c r="K419" s="41">
        <v>0</v>
      </c>
      <c r="L419" s="17">
        <v>0</v>
      </c>
      <c r="M419" s="17">
        <v>10.199999999999999</v>
      </c>
      <c r="N419" s="17">
        <v>0</v>
      </c>
      <c r="O419" s="17">
        <v>8.6</v>
      </c>
      <c r="P419" s="17">
        <v>0</v>
      </c>
      <c r="Q419" s="17">
        <v>54.1</v>
      </c>
      <c r="R419" s="17">
        <v>0</v>
      </c>
      <c r="S419" s="17">
        <v>0</v>
      </c>
      <c r="T419" s="17">
        <v>0</v>
      </c>
      <c r="U419" s="17">
        <v>0</v>
      </c>
      <c r="V419" s="41">
        <v>0</v>
      </c>
      <c r="W419" s="41">
        <v>0</v>
      </c>
      <c r="X419" s="41">
        <v>0</v>
      </c>
      <c r="Y419" s="41">
        <v>0</v>
      </c>
      <c r="Z419" s="17">
        <v>0</v>
      </c>
      <c r="AA419" s="17">
        <v>0</v>
      </c>
      <c r="AB419" s="41">
        <v>0</v>
      </c>
      <c r="AC419" s="17">
        <v>0</v>
      </c>
      <c r="AD419" s="17">
        <v>0</v>
      </c>
      <c r="AE419" s="41">
        <v>0</v>
      </c>
      <c r="AF419" s="41">
        <v>0</v>
      </c>
      <c r="AG419" s="88">
        <v>55.2</v>
      </c>
      <c r="AH419" s="91" t="s">
        <v>3</v>
      </c>
      <c r="AI419" s="87" t="s">
        <v>504</v>
      </c>
      <c r="AN419" s="17">
        <f t="shared" si="136"/>
        <v>100</v>
      </c>
      <c r="AO419" s="17">
        <f t="shared" si="137"/>
        <v>0.18799999999999997</v>
      </c>
      <c r="AP419" s="17">
        <f t="shared" si="138"/>
        <v>0</v>
      </c>
      <c r="AQ419" s="17">
        <f t="shared" si="138"/>
        <v>0.27100000000000002</v>
      </c>
      <c r="AR419" s="17">
        <f t="shared" si="139"/>
        <v>0.54100000000000004</v>
      </c>
      <c r="AS419" s="17">
        <f t="shared" si="140"/>
        <v>0.55200000000000005</v>
      </c>
      <c r="AU419" s="17">
        <f t="shared" si="141"/>
        <v>1.996309963099631</v>
      </c>
      <c r="AV419" s="17">
        <f t="shared" si="142"/>
        <v>0.69372693726937251</v>
      </c>
      <c r="AW419" s="17">
        <f t="shared" si="143"/>
        <v>0.6247693726937269</v>
      </c>
      <c r="AX419" s="17">
        <f t="shared" si="144"/>
        <v>0.99907749077490782</v>
      </c>
      <c r="AY419" s="17">
        <f t="shared" si="145"/>
        <v>0.6247693726937269</v>
      </c>
      <c r="AZ419" s="17">
        <f t="shared" si="146"/>
        <v>0.6247693726937269</v>
      </c>
      <c r="BA419" s="17">
        <f t="shared" si="147"/>
        <v>7.2769372693726853E-2</v>
      </c>
      <c r="BC419" s="17">
        <f t="shared" si="135"/>
        <v>1.996309963099631</v>
      </c>
      <c r="BD419" s="17">
        <f t="shared" si="148"/>
        <v>0.69372693726937251</v>
      </c>
      <c r="BE419" s="17">
        <f t="shared" si="149"/>
        <v>0.62757400017451703</v>
      </c>
      <c r="BF419" s="17">
        <f t="shared" si="150"/>
        <v>1.0987387991499262</v>
      </c>
      <c r="BG419" s="17">
        <f t="shared" si="151"/>
        <v>0.62757400017451703</v>
      </c>
      <c r="BH419" s="17">
        <f t="shared" si="152"/>
        <v>0.62757400017451703</v>
      </c>
      <c r="BI419" s="17">
        <f t="shared" si="153"/>
        <v>5.7114295023778933E-3</v>
      </c>
      <c r="BJ419" s="17">
        <f t="shared" si="154"/>
        <v>2.1061859079805935E-2</v>
      </c>
    </row>
    <row r="420" spans="1:62" x14ac:dyDescent="0.25">
      <c r="A420" s="84">
        <v>171</v>
      </c>
      <c r="B420" s="84">
        <v>107</v>
      </c>
      <c r="C420" s="17" t="s">
        <v>223</v>
      </c>
      <c r="D420" s="86">
        <v>1</v>
      </c>
      <c r="E420" s="98">
        <f t="shared" si="133"/>
        <v>14.23</v>
      </c>
      <c r="F420" s="98">
        <f t="shared" si="134"/>
        <v>0.7896700478022618</v>
      </c>
      <c r="G420" s="17">
        <v>0</v>
      </c>
      <c r="H420" s="17">
        <v>18.04</v>
      </c>
      <c r="I420" s="17">
        <v>0</v>
      </c>
      <c r="J420" s="17">
        <v>0</v>
      </c>
      <c r="K420" s="17">
        <v>0</v>
      </c>
      <c r="L420" s="17">
        <v>0</v>
      </c>
      <c r="M420" s="17">
        <v>0</v>
      </c>
      <c r="N420" s="17">
        <v>0</v>
      </c>
      <c r="O420" s="17">
        <v>14.23</v>
      </c>
      <c r="P420" s="17">
        <v>0</v>
      </c>
      <c r="Q420" s="17">
        <v>67.73</v>
      </c>
      <c r="R420" s="17">
        <v>0</v>
      </c>
      <c r="S420" s="17">
        <v>0</v>
      </c>
      <c r="T420" s="17">
        <v>0</v>
      </c>
      <c r="U420" s="17">
        <v>0</v>
      </c>
      <c r="V420" s="17">
        <v>0</v>
      </c>
      <c r="W420" s="41">
        <v>0</v>
      </c>
      <c r="X420" s="41">
        <v>0</v>
      </c>
      <c r="Y420" s="17">
        <v>0</v>
      </c>
      <c r="Z420" s="17">
        <v>0</v>
      </c>
      <c r="AA420" s="17">
        <v>0</v>
      </c>
      <c r="AB420" s="17">
        <v>0</v>
      </c>
      <c r="AC420" s="17">
        <v>0</v>
      </c>
      <c r="AD420" s="17">
        <v>0</v>
      </c>
      <c r="AE420" s="41">
        <v>0</v>
      </c>
      <c r="AF420" s="41">
        <v>0</v>
      </c>
      <c r="AG420" s="88">
        <f>(42.4+31.3)</f>
        <v>73.7</v>
      </c>
      <c r="AH420" s="41" t="s">
        <v>3</v>
      </c>
      <c r="AI420" s="87" t="s">
        <v>506</v>
      </c>
      <c r="AJ420" s="87" t="s">
        <v>521</v>
      </c>
      <c r="AN420" s="17">
        <f t="shared" si="136"/>
        <v>100</v>
      </c>
      <c r="AO420" s="17">
        <f t="shared" si="137"/>
        <v>0.14230000000000001</v>
      </c>
      <c r="AP420" s="17">
        <f t="shared" si="138"/>
        <v>0</v>
      </c>
      <c r="AQ420" s="17">
        <f t="shared" si="138"/>
        <v>0.1804</v>
      </c>
      <c r="AR420" s="17">
        <f t="shared" si="139"/>
        <v>0.67730000000000001</v>
      </c>
      <c r="AS420" s="17">
        <f t="shared" si="140"/>
        <v>0.73699999999999999</v>
      </c>
      <c r="AU420" s="17">
        <f t="shared" si="141"/>
        <v>3.7544345898004434</v>
      </c>
      <c r="AV420" s="17">
        <f t="shared" si="142"/>
        <v>0.78880266075388028</v>
      </c>
      <c r="AW420" s="17">
        <f t="shared" si="143"/>
        <v>0.73465216186252769</v>
      </c>
      <c r="AX420" s="17">
        <f t="shared" si="144"/>
        <v>1.4386086474501107</v>
      </c>
      <c r="AY420" s="17">
        <f t="shared" si="145"/>
        <v>0.73465216186252769</v>
      </c>
      <c r="AZ420" s="17">
        <f t="shared" si="146"/>
        <v>0.73465216186252769</v>
      </c>
      <c r="BA420" s="17">
        <f t="shared" si="147"/>
        <v>2.3478381374723023E-3</v>
      </c>
      <c r="BC420" s="17">
        <f t="shared" si="135"/>
        <v>3.7544345898004439</v>
      </c>
      <c r="BD420" s="17">
        <f t="shared" si="148"/>
        <v>0.78880266075388028</v>
      </c>
      <c r="BE420" s="17">
        <f t="shared" si="149"/>
        <v>0.66081924091334421</v>
      </c>
      <c r="BF420" s="17">
        <f t="shared" si="150"/>
        <v>1.9818610776717926</v>
      </c>
      <c r="BG420" s="17">
        <f t="shared" si="151"/>
        <v>0.66081924091334421</v>
      </c>
      <c r="BH420" s="17">
        <f t="shared" si="152"/>
        <v>0.66081924091334421</v>
      </c>
      <c r="BI420" s="17">
        <f t="shared" si="153"/>
        <v>5.8035080550190871E-3</v>
      </c>
      <c r="BJ420" s="17">
        <f t="shared" si="154"/>
        <v>0.10898386558878582</v>
      </c>
    </row>
    <row r="421" spans="1:62" x14ac:dyDescent="0.25">
      <c r="A421" s="84">
        <v>657</v>
      </c>
      <c r="B421" s="84">
        <v>667</v>
      </c>
      <c r="D421" s="86">
        <v>1</v>
      </c>
      <c r="E421" s="98">
        <f t="shared" si="133"/>
        <v>32.308941988763287</v>
      </c>
      <c r="F421" s="98">
        <f t="shared" si="134"/>
        <v>0</v>
      </c>
      <c r="G421" s="17">
        <v>0</v>
      </c>
      <c r="H421" s="17">
        <f>'EWG-CCP-127 (1)'!H385</f>
        <v>67.69105801123672</v>
      </c>
      <c r="I421" s="17">
        <v>0</v>
      </c>
      <c r="J421" s="17">
        <v>0</v>
      </c>
      <c r="K421" s="17">
        <v>0</v>
      </c>
      <c r="L421" s="17">
        <v>0</v>
      </c>
      <c r="M421" s="17">
        <v>0</v>
      </c>
      <c r="N421" s="17">
        <v>0</v>
      </c>
      <c r="O421" s="17">
        <v>0</v>
      </c>
      <c r="P421" s="17">
        <v>0</v>
      </c>
      <c r="Q421" s="17">
        <v>0</v>
      </c>
      <c r="R421" s="17">
        <v>0</v>
      </c>
      <c r="S421" s="17">
        <v>0</v>
      </c>
      <c r="T421" s="17">
        <v>0</v>
      </c>
      <c r="U421" s="17">
        <v>0</v>
      </c>
      <c r="V421" s="17">
        <v>0</v>
      </c>
      <c r="W421" s="17">
        <v>0</v>
      </c>
      <c r="X421" s="17">
        <f>'EWG-CCP-127 (1)'!I385</f>
        <v>32.308941988763287</v>
      </c>
      <c r="Y421" s="17">
        <v>0</v>
      </c>
      <c r="Z421" s="17">
        <v>0</v>
      </c>
      <c r="AA421" s="17">
        <v>0</v>
      </c>
      <c r="AB421" s="17">
        <v>0</v>
      </c>
      <c r="AC421" s="17">
        <v>0</v>
      </c>
      <c r="AD421" s="17">
        <v>0</v>
      </c>
      <c r="AE421" s="17">
        <v>0</v>
      </c>
      <c r="AF421" s="17">
        <v>0</v>
      </c>
      <c r="AG421" s="88">
        <f>'EWG-CCP-127 (1)'!E385</f>
        <v>40.100999999999999</v>
      </c>
      <c r="AH421" s="95" t="s">
        <v>3</v>
      </c>
      <c r="AI421" s="87" t="s">
        <v>556</v>
      </c>
      <c r="AN421" s="17">
        <f t="shared" si="136"/>
        <v>100</v>
      </c>
      <c r="AO421" s="17">
        <f t="shared" si="137"/>
        <v>0.32308941988763284</v>
      </c>
      <c r="AP421" s="17">
        <f t="shared" si="138"/>
        <v>0</v>
      </c>
      <c r="AQ421" s="17">
        <f t="shared" si="138"/>
        <v>0.67691058011236716</v>
      </c>
      <c r="AR421" s="17">
        <f t="shared" si="139"/>
        <v>0</v>
      </c>
      <c r="AS421" s="17">
        <f t="shared" si="140"/>
        <v>0.40100999999999998</v>
      </c>
      <c r="AU421" s="17">
        <f t="shared" si="141"/>
        <v>0</v>
      </c>
      <c r="AV421" s="17">
        <f t="shared" si="142"/>
        <v>0.4773</v>
      </c>
      <c r="AW421" s="17">
        <f t="shared" si="143"/>
        <v>0.5</v>
      </c>
      <c r="AX421" s="17">
        <f t="shared" si="144"/>
        <v>0.5</v>
      </c>
      <c r="AY421" s="17">
        <f t="shared" si="145"/>
        <v>0.4773</v>
      </c>
      <c r="AZ421" s="17">
        <f t="shared" si="146"/>
        <v>0.4773</v>
      </c>
      <c r="BA421" s="17">
        <f t="shared" si="147"/>
        <v>7.6290000000000024E-2</v>
      </c>
      <c r="BC421" s="17">
        <f t="shared" si="135"/>
        <v>0</v>
      </c>
      <c r="BD421" s="17">
        <f t="shared" si="148"/>
        <v>0.4773</v>
      </c>
      <c r="BE421" s="17">
        <f t="shared" si="149"/>
        <v>0.58982479610523098</v>
      </c>
      <c r="BF421" s="17">
        <f t="shared" si="150"/>
        <v>9.5973820789570216E-2</v>
      </c>
      <c r="BG421" s="17">
        <f t="shared" si="151"/>
        <v>0.4773</v>
      </c>
      <c r="BH421" s="17">
        <f t="shared" si="152"/>
        <v>0.4773</v>
      </c>
      <c r="BI421" s="17">
        <f t="shared" si="153"/>
        <v>5.820164100000004E-3</v>
      </c>
      <c r="BJ421" s="17">
        <f t="shared" si="154"/>
        <v>3.4374245801184589E-5</v>
      </c>
    </row>
    <row r="422" spans="1:62" x14ac:dyDescent="0.25">
      <c r="A422" s="84">
        <v>56</v>
      </c>
      <c r="B422" s="84">
        <v>397</v>
      </c>
      <c r="C422" s="17" t="s">
        <v>68</v>
      </c>
      <c r="D422" s="86">
        <v>1</v>
      </c>
      <c r="E422" s="98">
        <f t="shared" ref="E422:E441" si="155">I422+L422+M422+N422+O422+V422+X422+AB422+AD422</f>
        <v>15.29</v>
      </c>
      <c r="F422" s="98">
        <f t="shared" ref="F422:F441" si="156">Q422/(H422+P422+Q422+AC422)</f>
        <v>0.9285920786354438</v>
      </c>
      <c r="G422" s="17">
        <v>15.09</v>
      </c>
      <c r="H422" s="17">
        <v>4.9400000000000004</v>
      </c>
      <c r="I422" s="17">
        <v>15.29</v>
      </c>
      <c r="J422" s="17">
        <v>0</v>
      </c>
      <c r="K422" s="41">
        <v>0</v>
      </c>
      <c r="L422" s="41">
        <v>0</v>
      </c>
      <c r="M422" s="41">
        <v>0</v>
      </c>
      <c r="N422" s="41">
        <v>0</v>
      </c>
      <c r="O422" s="17">
        <v>0</v>
      </c>
      <c r="P422" s="17">
        <v>0</v>
      </c>
      <c r="Q422" s="17">
        <v>64.239999999999995</v>
      </c>
      <c r="R422" s="17">
        <v>0</v>
      </c>
      <c r="S422" s="17">
        <v>0</v>
      </c>
      <c r="T422" s="17">
        <v>0</v>
      </c>
      <c r="U422" s="17">
        <v>0</v>
      </c>
      <c r="V422" s="41">
        <v>0</v>
      </c>
      <c r="W422" s="41">
        <v>0</v>
      </c>
      <c r="X422" s="41">
        <v>0</v>
      </c>
      <c r="Y422" s="41">
        <v>0</v>
      </c>
      <c r="Z422" s="17">
        <v>0</v>
      </c>
      <c r="AA422" s="17">
        <v>0</v>
      </c>
      <c r="AB422" s="41">
        <v>0</v>
      </c>
      <c r="AC422" s="17">
        <v>0</v>
      </c>
      <c r="AD422" s="17">
        <v>0</v>
      </c>
      <c r="AE422" s="41">
        <v>0</v>
      </c>
      <c r="AF422" s="41">
        <v>0</v>
      </c>
      <c r="AG422" s="88">
        <v>4</v>
      </c>
      <c r="AH422" s="93" t="s">
        <v>3</v>
      </c>
      <c r="AI422" s="87" t="s">
        <v>556</v>
      </c>
      <c r="AL422" s="87" t="s">
        <v>508</v>
      </c>
      <c r="AN422" s="17">
        <f t="shared" si="136"/>
        <v>99.56</v>
      </c>
      <c r="AO422" s="17">
        <f t="shared" si="137"/>
        <v>0</v>
      </c>
      <c r="AP422" s="17">
        <f t="shared" si="138"/>
        <v>0.15090000000000001</v>
      </c>
      <c r="AQ422" s="17">
        <f t="shared" si="138"/>
        <v>4.9400000000000006E-2</v>
      </c>
      <c r="AR422" s="17">
        <f t="shared" si="139"/>
        <v>0.64239999999999997</v>
      </c>
      <c r="AS422" s="17">
        <f t="shared" si="140"/>
        <v>0.04</v>
      </c>
      <c r="AU422" s="17">
        <f t="shared" si="141"/>
        <v>3.207189216175736</v>
      </c>
      <c r="AV422" s="17">
        <f t="shared" si="142"/>
        <v>0</v>
      </c>
      <c r="AW422" s="17">
        <f t="shared" si="143"/>
        <v>0.70044932601098353</v>
      </c>
      <c r="AX422" s="17">
        <f t="shared" si="144"/>
        <v>1.3017973040439341</v>
      </c>
      <c r="AY422" s="17">
        <f t="shared" si="145"/>
        <v>0</v>
      </c>
      <c r="AZ422" s="17">
        <f t="shared" si="146"/>
        <v>0</v>
      </c>
      <c r="BA422" s="17">
        <f t="shared" si="147"/>
        <v>0.04</v>
      </c>
      <c r="BC422" s="17">
        <f t="shared" ref="BC422:BC441" si="157">(Q422)/($BM$3*H422+$BM$4*G422+$BM$5*P422+$BM$6*K422+$BM$7*S422+$BM$8*U422+$BM$9*Y422)</f>
        <v>0.98376722817764162</v>
      </c>
      <c r="BD422" s="17">
        <f t="shared" si="148"/>
        <v>0.1170750382848392</v>
      </c>
      <c r="BE422" s="17">
        <f t="shared" si="149"/>
        <v>0.60842733305570174</v>
      </c>
      <c r="BF422" s="17">
        <f t="shared" si="150"/>
        <v>0.59012920823425374</v>
      </c>
      <c r="BG422" s="17">
        <f t="shared" si="151"/>
        <v>0.1170750382848392</v>
      </c>
      <c r="BH422" s="17">
        <f t="shared" si="152"/>
        <v>0.1170750382848392</v>
      </c>
      <c r="BI422" s="17">
        <f t="shared" si="153"/>
        <v>5.9405615266094275E-3</v>
      </c>
      <c r="BJ422" s="17">
        <f t="shared" si="154"/>
        <v>0.13459576539008858</v>
      </c>
    </row>
    <row r="423" spans="1:62" x14ac:dyDescent="0.25">
      <c r="A423" s="84">
        <v>199</v>
      </c>
      <c r="B423" s="84">
        <v>127</v>
      </c>
      <c r="C423" s="17">
        <v>27</v>
      </c>
      <c r="D423" s="86">
        <v>1</v>
      </c>
      <c r="E423" s="98">
        <f t="shared" si="155"/>
        <v>22.2</v>
      </c>
      <c r="F423" s="98">
        <f t="shared" si="156"/>
        <v>0.66580976863753216</v>
      </c>
      <c r="G423" s="17">
        <v>0</v>
      </c>
      <c r="H423" s="17">
        <v>26</v>
      </c>
      <c r="I423" s="17">
        <v>0</v>
      </c>
      <c r="J423" s="17">
        <v>0</v>
      </c>
      <c r="K423" s="17">
        <v>0</v>
      </c>
      <c r="L423" s="17">
        <v>0</v>
      </c>
      <c r="M423" s="17">
        <v>0</v>
      </c>
      <c r="N423" s="17">
        <v>0</v>
      </c>
      <c r="O423" s="17">
        <v>22.2</v>
      </c>
      <c r="P423" s="17">
        <v>0</v>
      </c>
      <c r="Q423" s="17">
        <v>51.8</v>
      </c>
      <c r="R423" s="17">
        <v>0</v>
      </c>
      <c r="S423" s="17">
        <v>0</v>
      </c>
      <c r="T423" s="17">
        <v>0</v>
      </c>
      <c r="U423" s="17">
        <v>0</v>
      </c>
      <c r="V423" s="17">
        <v>0</v>
      </c>
      <c r="W423" s="41">
        <v>0</v>
      </c>
      <c r="X423" s="41">
        <v>0</v>
      </c>
      <c r="Y423" s="17">
        <v>0</v>
      </c>
      <c r="Z423" s="17">
        <v>0</v>
      </c>
      <c r="AA423" s="17">
        <v>0</v>
      </c>
      <c r="AB423" s="17">
        <v>0</v>
      </c>
      <c r="AC423" s="17">
        <v>0</v>
      </c>
      <c r="AD423" s="17">
        <v>0</v>
      </c>
      <c r="AE423" s="17">
        <v>0</v>
      </c>
      <c r="AF423" s="41">
        <v>0</v>
      </c>
      <c r="AG423" s="88">
        <v>55</v>
      </c>
      <c r="AH423" s="91" t="s">
        <v>3</v>
      </c>
      <c r="AI423" s="87" t="s">
        <v>504</v>
      </c>
      <c r="AN423" s="17">
        <f t="shared" si="136"/>
        <v>100</v>
      </c>
      <c r="AO423" s="17">
        <f t="shared" si="137"/>
        <v>0.222</v>
      </c>
      <c r="AP423" s="17">
        <f t="shared" si="138"/>
        <v>0</v>
      </c>
      <c r="AQ423" s="17">
        <f t="shared" si="138"/>
        <v>0.26</v>
      </c>
      <c r="AR423" s="17">
        <f t="shared" si="139"/>
        <v>0.51800000000000002</v>
      </c>
      <c r="AS423" s="17">
        <f t="shared" si="140"/>
        <v>0.55000000000000004</v>
      </c>
      <c r="AU423" s="17">
        <f t="shared" si="141"/>
        <v>1.9923076923076923</v>
      </c>
      <c r="AV423" s="17">
        <f t="shared" si="142"/>
        <v>0.85384615384615381</v>
      </c>
      <c r="AW423" s="17">
        <f t="shared" si="143"/>
        <v>0.62451923076923077</v>
      </c>
      <c r="AX423" s="17">
        <f t="shared" si="144"/>
        <v>0.99807692307692308</v>
      </c>
      <c r="AY423" s="17">
        <f t="shared" si="145"/>
        <v>0.62451923076923077</v>
      </c>
      <c r="AZ423" s="17">
        <f t="shared" si="146"/>
        <v>0.62451923076923077</v>
      </c>
      <c r="BA423" s="17">
        <f t="shared" si="147"/>
        <v>7.4519230769230727E-2</v>
      </c>
      <c r="BC423" s="17">
        <f t="shared" si="157"/>
        <v>1.9923076923076921</v>
      </c>
      <c r="BD423" s="17">
        <f t="shared" si="148"/>
        <v>0.85384615384615381</v>
      </c>
      <c r="BE423" s="17">
        <f t="shared" si="149"/>
        <v>0.62749831927342548</v>
      </c>
      <c r="BF423" s="17">
        <f t="shared" si="150"/>
        <v>1.0967284214739867</v>
      </c>
      <c r="BG423" s="17">
        <f t="shared" si="151"/>
        <v>0.62749831927342548</v>
      </c>
      <c r="BH423" s="17">
        <f t="shared" si="152"/>
        <v>0.62749831927342548</v>
      </c>
      <c r="BI423" s="17">
        <f t="shared" si="153"/>
        <v>6.0059894902057837E-3</v>
      </c>
      <c r="BJ423" s="17">
        <f t="shared" si="154"/>
        <v>2.0485350901330475E-2</v>
      </c>
    </row>
    <row r="424" spans="1:62" x14ac:dyDescent="0.25">
      <c r="A424" s="84">
        <v>293</v>
      </c>
      <c r="B424" s="84">
        <v>182</v>
      </c>
      <c r="D424" s="86">
        <v>1</v>
      </c>
      <c r="E424" s="98">
        <f t="shared" si="155"/>
        <v>17.58241758241758</v>
      </c>
      <c r="F424" s="98">
        <f t="shared" si="156"/>
        <v>0.66666666666666674</v>
      </c>
      <c r="G424" s="17">
        <v>0</v>
      </c>
      <c r="H424" s="17">
        <f>'EWG-CCP-127 (1)'!M111</f>
        <v>27.472527472527471</v>
      </c>
      <c r="I424" s="17">
        <v>0</v>
      </c>
      <c r="J424" s="17">
        <v>0</v>
      </c>
      <c r="K424" s="17">
        <v>0</v>
      </c>
      <c r="L424" s="17">
        <v>0</v>
      </c>
      <c r="M424" s="17">
        <v>0</v>
      </c>
      <c r="N424" s="17">
        <v>0</v>
      </c>
      <c r="O424" s="17">
        <f>'EWG-CCP-127 (1)'!L111</f>
        <v>17.58241758241758</v>
      </c>
      <c r="P424" s="17">
        <v>0</v>
      </c>
      <c r="Q424" s="17">
        <f>'EWG-CCP-127 (1)'!K111</f>
        <v>54.945054945054942</v>
      </c>
      <c r="R424" s="17">
        <v>0</v>
      </c>
      <c r="S424" s="17">
        <v>0</v>
      </c>
      <c r="T424" s="17">
        <v>0</v>
      </c>
      <c r="U424" s="17">
        <v>0</v>
      </c>
      <c r="V424" s="17">
        <v>0</v>
      </c>
      <c r="W424" s="41">
        <v>0</v>
      </c>
      <c r="X424" s="41">
        <v>0</v>
      </c>
      <c r="Y424" s="17">
        <v>0</v>
      </c>
      <c r="Z424" s="17">
        <v>0</v>
      </c>
      <c r="AA424" s="17">
        <v>0</v>
      </c>
      <c r="AB424" s="17">
        <v>0</v>
      </c>
      <c r="AC424" s="17">
        <v>0</v>
      </c>
      <c r="AD424" s="17">
        <v>0</v>
      </c>
      <c r="AE424" s="17">
        <v>0</v>
      </c>
      <c r="AF424" s="41">
        <v>0</v>
      </c>
      <c r="AG424" s="88">
        <f>'EWG-CCP-127 (1)'!E111</f>
        <v>55.000000000000007</v>
      </c>
      <c r="AH424" s="91" t="s">
        <v>3</v>
      </c>
      <c r="AI424" s="87" t="s">
        <v>504</v>
      </c>
      <c r="AN424" s="17">
        <f t="shared" si="136"/>
        <v>100</v>
      </c>
      <c r="AO424" s="17">
        <f t="shared" si="137"/>
        <v>0.17582417582417581</v>
      </c>
      <c r="AP424" s="17">
        <f t="shared" si="138"/>
        <v>0</v>
      </c>
      <c r="AQ424" s="17">
        <f t="shared" si="138"/>
        <v>0.27472527472527469</v>
      </c>
      <c r="AR424" s="17">
        <f t="shared" si="139"/>
        <v>0.54945054945054939</v>
      </c>
      <c r="AS424" s="17">
        <f t="shared" si="140"/>
        <v>0.55000000000000004</v>
      </c>
      <c r="AU424" s="17">
        <f t="shared" si="141"/>
        <v>2</v>
      </c>
      <c r="AV424" s="17">
        <f t="shared" si="142"/>
        <v>0.64</v>
      </c>
      <c r="AW424" s="17">
        <f t="shared" si="143"/>
        <v>0.625</v>
      </c>
      <c r="AX424" s="17">
        <f t="shared" si="144"/>
        <v>1</v>
      </c>
      <c r="AY424" s="17">
        <f t="shared" si="145"/>
        <v>0.625</v>
      </c>
      <c r="AZ424" s="17">
        <f t="shared" si="146"/>
        <v>0.625</v>
      </c>
      <c r="BA424" s="17">
        <f t="shared" si="147"/>
        <v>7.4999999999999956E-2</v>
      </c>
      <c r="BC424" s="17">
        <f t="shared" si="157"/>
        <v>2</v>
      </c>
      <c r="BD424" s="17">
        <f t="shared" si="148"/>
        <v>0.64</v>
      </c>
      <c r="BE424" s="17">
        <f t="shared" si="149"/>
        <v>0.62764377689183548</v>
      </c>
      <c r="BF424" s="17">
        <f t="shared" si="150"/>
        <v>1.1005923388511467</v>
      </c>
      <c r="BG424" s="17">
        <f t="shared" si="151"/>
        <v>0.62764377689183548</v>
      </c>
      <c r="BH424" s="17">
        <f t="shared" si="152"/>
        <v>0.62764377689183548</v>
      </c>
      <c r="BI424" s="17">
        <f t="shared" si="153"/>
        <v>6.0285560900291187E-3</v>
      </c>
      <c r="BJ424" s="17">
        <f t="shared" si="154"/>
        <v>2.0485350901330475E-2</v>
      </c>
    </row>
    <row r="425" spans="1:62" x14ac:dyDescent="0.25">
      <c r="A425" s="84">
        <v>65</v>
      </c>
      <c r="B425" s="84">
        <v>422</v>
      </c>
      <c r="C425" s="17" t="s">
        <v>80</v>
      </c>
      <c r="D425" s="86">
        <v>1</v>
      </c>
      <c r="E425" s="98">
        <f t="shared" si="155"/>
        <v>40</v>
      </c>
      <c r="F425" s="98">
        <f t="shared" si="156"/>
        <v>0</v>
      </c>
      <c r="G425" s="17">
        <v>20</v>
      </c>
      <c r="H425" s="17">
        <v>40</v>
      </c>
      <c r="I425" s="17">
        <v>0</v>
      </c>
      <c r="J425" s="17">
        <v>0</v>
      </c>
      <c r="K425" s="41">
        <v>0</v>
      </c>
      <c r="L425" s="41">
        <v>0</v>
      </c>
      <c r="M425" s="41">
        <v>0</v>
      </c>
      <c r="N425" s="17">
        <v>40</v>
      </c>
      <c r="O425" s="17">
        <v>0</v>
      </c>
      <c r="P425" s="17">
        <v>0</v>
      </c>
      <c r="Q425" s="17">
        <v>0</v>
      </c>
      <c r="R425" s="17">
        <v>0</v>
      </c>
      <c r="S425" s="17">
        <v>0</v>
      </c>
      <c r="T425" s="17">
        <v>0</v>
      </c>
      <c r="U425" s="17">
        <v>0</v>
      </c>
      <c r="V425" s="41">
        <v>0</v>
      </c>
      <c r="W425" s="41">
        <v>0</v>
      </c>
      <c r="X425" s="41">
        <v>0</v>
      </c>
      <c r="Y425" s="41">
        <v>0</v>
      </c>
      <c r="Z425" s="17">
        <v>0</v>
      </c>
      <c r="AA425" s="17">
        <v>0</v>
      </c>
      <c r="AB425" s="41">
        <v>0</v>
      </c>
      <c r="AC425" s="17">
        <v>0</v>
      </c>
      <c r="AD425" s="17">
        <v>0</v>
      </c>
      <c r="AE425" s="41">
        <v>0</v>
      </c>
      <c r="AF425" s="41">
        <v>0</v>
      </c>
      <c r="AG425" s="88">
        <v>8.9</v>
      </c>
      <c r="AH425" s="91" t="s">
        <v>3</v>
      </c>
      <c r="AI425" s="87" t="s">
        <v>504</v>
      </c>
      <c r="AN425" s="17">
        <f t="shared" si="136"/>
        <v>100</v>
      </c>
      <c r="AO425" s="17">
        <f t="shared" si="137"/>
        <v>0</v>
      </c>
      <c r="AP425" s="17">
        <f t="shared" si="138"/>
        <v>0.2</v>
      </c>
      <c r="AQ425" s="17">
        <f t="shared" si="138"/>
        <v>0.4</v>
      </c>
      <c r="AR425" s="17">
        <f t="shared" si="139"/>
        <v>0</v>
      </c>
      <c r="AS425" s="17">
        <f t="shared" si="140"/>
        <v>8.900000000000001E-2</v>
      </c>
      <c r="AU425" s="17">
        <f t="shared" si="141"/>
        <v>0</v>
      </c>
      <c r="AV425" s="17">
        <f t="shared" si="142"/>
        <v>0</v>
      </c>
      <c r="AW425" s="17">
        <f t="shared" si="143"/>
        <v>0.5</v>
      </c>
      <c r="AX425" s="17">
        <f t="shared" si="144"/>
        <v>0.5</v>
      </c>
      <c r="AY425" s="17">
        <f t="shared" si="145"/>
        <v>0</v>
      </c>
      <c r="AZ425" s="17">
        <f t="shared" si="146"/>
        <v>0</v>
      </c>
      <c r="BA425" s="17">
        <f t="shared" si="147"/>
        <v>8.900000000000001E-2</v>
      </c>
      <c r="BC425" s="17">
        <f t="shared" si="157"/>
        <v>0</v>
      </c>
      <c r="BD425" s="17">
        <f t="shared" si="148"/>
        <v>0.16666666666666666</v>
      </c>
      <c r="BE425" s="17">
        <f t="shared" si="149"/>
        <v>0.58982479610523098</v>
      </c>
      <c r="BF425" s="17">
        <f t="shared" si="150"/>
        <v>9.5973820789570216E-2</v>
      </c>
      <c r="BG425" s="17">
        <f t="shared" si="151"/>
        <v>0.16666666666666666</v>
      </c>
      <c r="BH425" s="17">
        <f t="shared" si="152"/>
        <v>0.16666666666666666</v>
      </c>
      <c r="BI425" s="17">
        <f t="shared" si="153"/>
        <v>6.0321111111111079E-3</v>
      </c>
      <c r="BJ425" s="17">
        <f t="shared" si="154"/>
        <v>0.10104321576273727</v>
      </c>
    </row>
    <row r="426" spans="1:62" x14ac:dyDescent="0.25">
      <c r="A426" s="84">
        <v>387</v>
      </c>
      <c r="B426" s="84">
        <v>255</v>
      </c>
      <c r="C426" s="17" t="s">
        <v>252</v>
      </c>
      <c r="D426" s="86">
        <v>1</v>
      </c>
      <c r="E426" s="98">
        <f t="shared" si="155"/>
        <v>18.600000000000001</v>
      </c>
      <c r="F426" s="98">
        <f t="shared" si="156"/>
        <v>0.78967741935483871</v>
      </c>
      <c r="G426" s="17">
        <v>3.9</v>
      </c>
      <c r="H426" s="17">
        <v>16.3</v>
      </c>
      <c r="I426" s="17">
        <v>5.8</v>
      </c>
      <c r="J426" s="17">
        <v>0</v>
      </c>
      <c r="K426" s="17">
        <v>0</v>
      </c>
      <c r="L426" s="17">
        <v>0</v>
      </c>
      <c r="M426" s="17">
        <v>0</v>
      </c>
      <c r="N426" s="17">
        <v>0</v>
      </c>
      <c r="O426" s="17">
        <v>12.8</v>
      </c>
      <c r="P426" s="17">
        <v>0</v>
      </c>
      <c r="Q426" s="17">
        <v>61.2</v>
      </c>
      <c r="R426" s="17">
        <v>0</v>
      </c>
      <c r="S426" s="17">
        <v>0</v>
      </c>
      <c r="T426" s="17">
        <v>0</v>
      </c>
      <c r="U426" s="17">
        <v>0</v>
      </c>
      <c r="V426" s="17">
        <v>0</v>
      </c>
      <c r="W426" s="41">
        <v>0</v>
      </c>
      <c r="X426" s="41">
        <v>0</v>
      </c>
      <c r="Y426" s="17">
        <v>0</v>
      </c>
      <c r="Z426" s="17">
        <v>0</v>
      </c>
      <c r="AA426" s="17">
        <v>0</v>
      </c>
      <c r="AB426" s="17">
        <v>0</v>
      </c>
      <c r="AC426" s="17">
        <v>0</v>
      </c>
      <c r="AD426" s="17">
        <v>0</v>
      </c>
      <c r="AE426" s="17">
        <v>0</v>
      </c>
      <c r="AF426" s="41">
        <v>0</v>
      </c>
      <c r="AG426" s="88">
        <v>57</v>
      </c>
      <c r="AH426" s="91" t="s">
        <v>3</v>
      </c>
      <c r="AI426" s="87" t="s">
        <v>504</v>
      </c>
      <c r="AN426" s="17">
        <f t="shared" si="136"/>
        <v>100</v>
      </c>
      <c r="AO426" s="17">
        <f t="shared" si="137"/>
        <v>0.128</v>
      </c>
      <c r="AP426" s="17">
        <f t="shared" si="138"/>
        <v>3.9E-2</v>
      </c>
      <c r="AQ426" s="17">
        <f t="shared" si="138"/>
        <v>0.16300000000000001</v>
      </c>
      <c r="AR426" s="17">
        <f t="shared" si="139"/>
        <v>0.61199999999999999</v>
      </c>
      <c r="AS426" s="17">
        <f t="shared" si="140"/>
        <v>0.56999999999999995</v>
      </c>
      <c r="AU426" s="17">
        <f t="shared" si="141"/>
        <v>3.0297029702970293</v>
      </c>
      <c r="AV426" s="17">
        <f t="shared" si="142"/>
        <v>0.63366336633663367</v>
      </c>
      <c r="AW426" s="17">
        <f t="shared" si="143"/>
        <v>0.6893564356435643</v>
      </c>
      <c r="AX426" s="17">
        <f t="shared" si="144"/>
        <v>1.2574257425742572</v>
      </c>
      <c r="AY426" s="17">
        <f t="shared" si="145"/>
        <v>0.63366336633663367</v>
      </c>
      <c r="AZ426" s="17">
        <f t="shared" si="146"/>
        <v>0.63366336633663367</v>
      </c>
      <c r="BA426" s="17">
        <f t="shared" si="147"/>
        <v>6.366336633663372E-2</v>
      </c>
      <c r="BC426" s="17">
        <f t="shared" si="157"/>
        <v>1.9184952978056429</v>
      </c>
      <c r="BD426" s="17">
        <f t="shared" si="148"/>
        <v>0.49216300940438878</v>
      </c>
      <c r="BE426" s="17">
        <f t="shared" si="149"/>
        <v>0.6261025645086824</v>
      </c>
      <c r="BF426" s="17">
        <f t="shared" si="150"/>
        <v>1.0596517722843741</v>
      </c>
      <c r="BG426" s="17">
        <f t="shared" si="151"/>
        <v>0.49216300940438878</v>
      </c>
      <c r="BH426" s="17">
        <f t="shared" si="152"/>
        <v>0.49216300940438878</v>
      </c>
      <c r="BI426" s="17">
        <f t="shared" si="153"/>
        <v>6.0585971049812613E-3</v>
      </c>
      <c r="BJ426" s="17">
        <f t="shared" si="154"/>
        <v>2.6610432686085032E-2</v>
      </c>
    </row>
    <row r="427" spans="1:62" x14ac:dyDescent="0.25">
      <c r="A427" s="84">
        <v>634</v>
      </c>
      <c r="B427" s="84">
        <v>644</v>
      </c>
      <c r="D427" s="86">
        <v>1</v>
      </c>
      <c r="E427" s="98">
        <f t="shared" si="155"/>
        <v>25.037481259370313</v>
      </c>
      <c r="F427" s="98">
        <f t="shared" si="156"/>
        <v>0</v>
      </c>
      <c r="G427" s="17">
        <v>0</v>
      </c>
      <c r="H427" s="17">
        <f>'EWG-CCP-127 (1)'!G356</f>
        <v>74.962518740629676</v>
      </c>
      <c r="I427" s="17">
        <v>0</v>
      </c>
      <c r="J427" s="17">
        <v>0</v>
      </c>
      <c r="K427" s="17">
        <v>0</v>
      </c>
      <c r="L427" s="17">
        <v>0</v>
      </c>
      <c r="M427" s="17">
        <v>0</v>
      </c>
      <c r="N427" s="17">
        <v>0</v>
      </c>
      <c r="O427" s="17">
        <v>0</v>
      </c>
      <c r="P427" s="17">
        <v>0</v>
      </c>
      <c r="Q427" s="17">
        <v>0</v>
      </c>
      <c r="R427" s="17">
        <v>0</v>
      </c>
      <c r="S427" s="17">
        <v>0</v>
      </c>
      <c r="T427" s="17">
        <v>0</v>
      </c>
      <c r="U427" s="17">
        <v>0</v>
      </c>
      <c r="V427" s="17">
        <v>0</v>
      </c>
      <c r="W427" s="17">
        <v>0</v>
      </c>
      <c r="X427" s="17">
        <f>'EWG-CCP-127 (1)'!H336</f>
        <v>25.037481259370313</v>
      </c>
      <c r="Y427" s="17">
        <v>0</v>
      </c>
      <c r="Z427" s="17">
        <v>0</v>
      </c>
      <c r="AA427" s="17">
        <v>0</v>
      </c>
      <c r="AB427" s="17">
        <v>0</v>
      </c>
      <c r="AC427" s="17">
        <v>0</v>
      </c>
      <c r="AD427" s="17">
        <v>0</v>
      </c>
      <c r="AE427" s="17">
        <v>0</v>
      </c>
      <c r="AF427" s="17">
        <v>0</v>
      </c>
      <c r="AG427" s="88">
        <f>'EWG-CCP-127 (1)'!L356</f>
        <v>25.589000000000002</v>
      </c>
      <c r="AH427" s="17" t="s">
        <v>3</v>
      </c>
      <c r="AI427" s="87" t="s">
        <v>506</v>
      </c>
      <c r="AN427" s="17">
        <f t="shared" si="136"/>
        <v>99.999999999999986</v>
      </c>
      <c r="AO427" s="17">
        <f t="shared" si="137"/>
        <v>0.25037481259370314</v>
      </c>
      <c r="AP427" s="17">
        <f t="shared" si="138"/>
        <v>0</v>
      </c>
      <c r="AQ427" s="17">
        <f t="shared" si="138"/>
        <v>0.7496251874062968</v>
      </c>
      <c r="AR427" s="17">
        <f t="shared" si="139"/>
        <v>0</v>
      </c>
      <c r="AS427" s="17">
        <f t="shared" si="140"/>
        <v>0.25589000000000001</v>
      </c>
      <c r="AU427" s="17">
        <f t="shared" si="141"/>
        <v>0</v>
      </c>
      <c r="AV427" s="17">
        <f t="shared" si="142"/>
        <v>0.33400000000000002</v>
      </c>
      <c r="AW427" s="17">
        <f t="shared" si="143"/>
        <v>0.5</v>
      </c>
      <c r="AX427" s="17">
        <f t="shared" si="144"/>
        <v>0.5</v>
      </c>
      <c r="AY427" s="17">
        <f t="shared" si="145"/>
        <v>0.33400000000000002</v>
      </c>
      <c r="AZ427" s="17">
        <f t="shared" si="146"/>
        <v>0.33400000000000002</v>
      </c>
      <c r="BA427" s="17">
        <f t="shared" si="147"/>
        <v>7.8110000000000013E-2</v>
      </c>
      <c r="BC427" s="17">
        <f t="shared" si="157"/>
        <v>0</v>
      </c>
      <c r="BD427" s="17">
        <f t="shared" si="148"/>
        <v>0.33400000000000002</v>
      </c>
      <c r="BE427" s="17">
        <f t="shared" si="149"/>
        <v>0.58982479610523098</v>
      </c>
      <c r="BF427" s="17">
        <f t="shared" si="150"/>
        <v>9.5973820789570216E-2</v>
      </c>
      <c r="BG427" s="17">
        <f t="shared" si="151"/>
        <v>0.33400000000000002</v>
      </c>
      <c r="BH427" s="17">
        <f t="shared" si="152"/>
        <v>0.33400000000000002</v>
      </c>
      <c r="BI427" s="17">
        <f t="shared" si="153"/>
        <v>6.1011721000000024E-3</v>
      </c>
      <c r="BJ427" s="17">
        <f t="shared" si="154"/>
        <v>2.2795852815621916E-2</v>
      </c>
    </row>
    <row r="428" spans="1:62" x14ac:dyDescent="0.25">
      <c r="A428" s="84">
        <v>502</v>
      </c>
      <c r="B428" s="84">
        <v>556</v>
      </c>
      <c r="C428" s="17" t="str">
        <f>'EWG-CCP-127 (1)'!B285</f>
        <v>Li-R0.9</v>
      </c>
      <c r="D428" s="86">
        <v>1</v>
      </c>
      <c r="E428" s="98">
        <f t="shared" si="155"/>
        <v>47.368421052631582</v>
      </c>
      <c r="F428" s="98">
        <f t="shared" si="156"/>
        <v>0</v>
      </c>
      <c r="G428" s="17">
        <v>0</v>
      </c>
      <c r="H428" s="17">
        <f>'EWG-CCP-127 (1)'!J285</f>
        <v>52.631578947368418</v>
      </c>
      <c r="I428" s="17">
        <v>0</v>
      </c>
      <c r="J428" s="17">
        <v>0</v>
      </c>
      <c r="K428" s="17">
        <v>0</v>
      </c>
      <c r="L428" s="17">
        <f>'EWG-CCP-127 (1)'!M285</f>
        <v>0</v>
      </c>
      <c r="M428" s="17">
        <v>47.368421052631582</v>
      </c>
      <c r="N428" s="17">
        <v>0</v>
      </c>
      <c r="O428" s="17">
        <f>'EWG-CCP-127 (1)'!L285</f>
        <v>0</v>
      </c>
      <c r="P428" s="17">
        <v>0</v>
      </c>
      <c r="Q428" s="17">
        <v>0</v>
      </c>
      <c r="R428" s="17">
        <v>0</v>
      </c>
      <c r="S428" s="17">
        <v>0</v>
      </c>
      <c r="T428" s="17">
        <v>0</v>
      </c>
      <c r="U428" s="17">
        <v>0</v>
      </c>
      <c r="V428" s="17">
        <v>0</v>
      </c>
      <c r="W428" s="17">
        <v>0</v>
      </c>
      <c r="X428" s="17">
        <f>'EWG-CCP-127 (1)'!O285</f>
        <v>0</v>
      </c>
      <c r="Y428" s="17">
        <v>0</v>
      </c>
      <c r="Z428" s="17">
        <v>0</v>
      </c>
      <c r="AA428" s="17">
        <v>0</v>
      </c>
      <c r="AB428" s="17">
        <v>0</v>
      </c>
      <c r="AC428" s="17">
        <v>0</v>
      </c>
      <c r="AD428" s="17">
        <f>'EWG-CCP-127 (1)'!N285</f>
        <v>0</v>
      </c>
      <c r="AE428" s="17">
        <v>0</v>
      </c>
      <c r="AF428" s="17">
        <v>0</v>
      </c>
      <c r="AG428" s="88">
        <f>'EWG-CCP-127 (1)'!I285</f>
        <v>40</v>
      </c>
      <c r="AH428" s="92" t="s">
        <v>3</v>
      </c>
      <c r="AI428" s="87" t="s">
        <v>531</v>
      </c>
      <c r="AN428" s="17">
        <f t="shared" si="136"/>
        <v>100</v>
      </c>
      <c r="AO428" s="17">
        <f t="shared" si="137"/>
        <v>0.47368421052631582</v>
      </c>
      <c r="AP428" s="17">
        <f t="shared" si="138"/>
        <v>0</v>
      </c>
      <c r="AQ428" s="17">
        <f t="shared" si="138"/>
        <v>0.52631578947368418</v>
      </c>
      <c r="AR428" s="17">
        <f t="shared" si="139"/>
        <v>0</v>
      </c>
      <c r="AS428" s="17">
        <f t="shared" si="140"/>
        <v>0.4</v>
      </c>
      <c r="AU428" s="17">
        <f t="shared" si="141"/>
        <v>0</v>
      </c>
      <c r="AV428" s="17">
        <f t="shared" si="142"/>
        <v>0.90000000000000013</v>
      </c>
      <c r="AW428" s="17">
        <f t="shared" si="143"/>
        <v>0.5</v>
      </c>
      <c r="AX428" s="17">
        <f t="shared" si="144"/>
        <v>0.5</v>
      </c>
      <c r="AY428" s="17">
        <f t="shared" si="145"/>
        <v>0.36666666666666659</v>
      </c>
      <c r="AZ428" s="17">
        <f t="shared" si="146"/>
        <v>0.36666666666666659</v>
      </c>
      <c r="BA428" s="17">
        <f t="shared" si="147"/>
        <v>3.3333333333333437E-2</v>
      </c>
      <c r="BC428" s="17">
        <f t="shared" si="157"/>
        <v>0</v>
      </c>
      <c r="BD428" s="17">
        <f t="shared" si="148"/>
        <v>0.90000000000000013</v>
      </c>
      <c r="BE428" s="17">
        <f t="shared" si="149"/>
        <v>0.58982479610523098</v>
      </c>
      <c r="BF428" s="17">
        <f t="shared" si="150"/>
        <v>9.5973820789570216E-2</v>
      </c>
      <c r="BG428" s="17">
        <f t="shared" si="151"/>
        <v>0.3218160697017543</v>
      </c>
      <c r="BH428" s="17">
        <f t="shared" si="152"/>
        <v>0.3218160697017543</v>
      </c>
      <c r="BI428" s="17">
        <f t="shared" si="153"/>
        <v>6.1127269568809449E-3</v>
      </c>
      <c r="BJ428" s="17">
        <f t="shared" si="154"/>
        <v>4.7237515671077496E-5</v>
      </c>
    </row>
    <row r="429" spans="1:62" x14ac:dyDescent="0.25">
      <c r="A429" s="84">
        <v>156</v>
      </c>
      <c r="B429" s="84">
        <v>92</v>
      </c>
      <c r="C429" s="17" t="s">
        <v>187</v>
      </c>
      <c r="D429" s="86">
        <v>1</v>
      </c>
      <c r="E429" s="98">
        <f t="shared" si="155"/>
        <v>11.778755559438249</v>
      </c>
      <c r="F429" s="98">
        <f t="shared" si="156"/>
        <v>0.79108729356138352</v>
      </c>
      <c r="G429" s="102">
        <v>0</v>
      </c>
      <c r="H429" s="102">
        <f>'EWG-CCP-127 (1)'!I19</f>
        <v>16.353444720578647</v>
      </c>
      <c r="I429" s="102">
        <v>0</v>
      </c>
      <c r="J429" s="17">
        <v>0</v>
      </c>
      <c r="K429" s="103">
        <f>'EWG-CCP-127 (1)'!L19</f>
        <v>9.9424025292217255</v>
      </c>
      <c r="L429" s="17">
        <v>0</v>
      </c>
      <c r="M429" s="58">
        <v>0</v>
      </c>
      <c r="N429" s="58">
        <v>0</v>
      </c>
      <c r="O429" s="102">
        <f>'EWG-CCP-127 (1)'!K19</f>
        <v>11.778755559438249</v>
      </c>
      <c r="P429" s="58">
        <v>0</v>
      </c>
      <c r="Q429" s="102">
        <f>'EWG-CCP-127 (1)'!J19</f>
        <v>61.92539719076138</v>
      </c>
      <c r="R429" s="17">
        <v>0</v>
      </c>
      <c r="S429" s="17">
        <v>0</v>
      </c>
      <c r="T429" s="17">
        <v>0</v>
      </c>
      <c r="U429" s="102">
        <v>0</v>
      </c>
      <c r="V429" s="17">
        <v>0</v>
      </c>
      <c r="W429" s="41">
        <v>0</v>
      </c>
      <c r="X429" s="41">
        <v>0</v>
      </c>
      <c r="Y429" s="17">
        <v>0</v>
      </c>
      <c r="Z429" s="58">
        <v>0</v>
      </c>
      <c r="AA429" s="17">
        <v>0</v>
      </c>
      <c r="AB429" s="41">
        <v>0</v>
      </c>
      <c r="AC429" s="17">
        <v>0</v>
      </c>
      <c r="AD429" s="17">
        <v>0</v>
      </c>
      <c r="AE429" s="41">
        <v>0</v>
      </c>
      <c r="AF429" s="41">
        <v>0</v>
      </c>
      <c r="AG429" s="88">
        <v>74</v>
      </c>
      <c r="AH429" s="41" t="s">
        <v>545</v>
      </c>
      <c r="AI429" s="87" t="s">
        <v>506</v>
      </c>
      <c r="AM429" s="80"/>
      <c r="AN429" s="17">
        <f t="shared" si="136"/>
        <v>100</v>
      </c>
      <c r="AO429" s="17">
        <f t="shared" si="137"/>
        <v>0.11778755559438249</v>
      </c>
      <c r="AP429" s="17">
        <f t="shared" si="138"/>
        <v>0</v>
      </c>
      <c r="AQ429" s="17">
        <f t="shared" si="138"/>
        <v>0.16353444720578647</v>
      </c>
      <c r="AR429" s="17">
        <f t="shared" si="139"/>
        <v>0.61925397190761378</v>
      </c>
      <c r="AS429" s="17">
        <f t="shared" si="140"/>
        <v>0.74</v>
      </c>
      <c r="AU429" s="17">
        <f t="shared" si="141"/>
        <v>3.7866882634724939</v>
      </c>
      <c r="AV429" s="17">
        <f t="shared" si="142"/>
        <v>0.72026143486553895</v>
      </c>
      <c r="AW429" s="17">
        <f t="shared" si="143"/>
        <v>0.73666801646703084</v>
      </c>
      <c r="AX429" s="17">
        <f t="shared" si="144"/>
        <v>1.4466720658681234</v>
      </c>
      <c r="AY429" s="17">
        <f t="shared" si="145"/>
        <v>0.72026143486553895</v>
      </c>
      <c r="AZ429" s="17">
        <f t="shared" si="146"/>
        <v>0.72026143486553895</v>
      </c>
      <c r="BA429" s="17">
        <f t="shared" si="147"/>
        <v>1.9738565134461039E-2</v>
      </c>
      <c r="BC429" s="17">
        <f t="shared" si="157"/>
        <v>3.7866882634724939</v>
      </c>
      <c r="BD429" s="17">
        <f t="shared" si="148"/>
        <v>0.72026143486553895</v>
      </c>
      <c r="BE429" s="17">
        <f t="shared" si="149"/>
        <v>0.66142914144579457</v>
      </c>
      <c r="BF429" s="17">
        <f t="shared" si="150"/>
        <v>1.9980623965950208</v>
      </c>
      <c r="BG429" s="17">
        <f t="shared" si="151"/>
        <v>0.66142914144579457</v>
      </c>
      <c r="BH429" s="17">
        <f t="shared" si="152"/>
        <v>0.66142914144579457</v>
      </c>
      <c r="BI429" s="17">
        <f t="shared" si="153"/>
        <v>6.1733798139449554E-3</v>
      </c>
      <c r="BJ429" s="17">
        <f t="shared" si="154"/>
        <v>0.11097362785649902</v>
      </c>
    </row>
    <row r="430" spans="1:62" x14ac:dyDescent="0.25">
      <c r="A430" s="84">
        <v>54</v>
      </c>
      <c r="B430" s="84">
        <v>42</v>
      </c>
      <c r="C430" s="17" t="s">
        <v>65</v>
      </c>
      <c r="D430" s="86">
        <v>1</v>
      </c>
      <c r="E430" s="98">
        <f t="shared" si="155"/>
        <v>26</v>
      </c>
      <c r="F430" s="98">
        <f t="shared" si="156"/>
        <v>0.7567567567567568</v>
      </c>
      <c r="G430" s="41">
        <v>0</v>
      </c>
      <c r="H430" s="17">
        <v>18</v>
      </c>
      <c r="I430" s="17">
        <v>12</v>
      </c>
      <c r="J430" s="17">
        <v>0</v>
      </c>
      <c r="K430" s="41">
        <v>0</v>
      </c>
      <c r="L430" s="41">
        <v>0</v>
      </c>
      <c r="M430" s="41">
        <v>0</v>
      </c>
      <c r="N430" s="41">
        <v>0</v>
      </c>
      <c r="O430" s="17">
        <v>14</v>
      </c>
      <c r="P430" s="17">
        <v>0</v>
      </c>
      <c r="Q430" s="17">
        <v>56</v>
      </c>
      <c r="R430" s="17">
        <v>0</v>
      </c>
      <c r="S430" s="17">
        <v>0</v>
      </c>
      <c r="T430" s="17">
        <v>0</v>
      </c>
      <c r="U430" s="17">
        <v>0</v>
      </c>
      <c r="V430" s="41">
        <v>0</v>
      </c>
      <c r="W430" s="41">
        <v>0</v>
      </c>
      <c r="X430" s="41">
        <v>0</v>
      </c>
      <c r="Y430" s="41">
        <v>0</v>
      </c>
      <c r="Z430" s="17">
        <v>0</v>
      </c>
      <c r="AA430" s="17">
        <v>0</v>
      </c>
      <c r="AB430" s="41">
        <v>0</v>
      </c>
      <c r="AC430" s="17">
        <v>0</v>
      </c>
      <c r="AD430" s="17">
        <v>0</v>
      </c>
      <c r="AE430" s="41">
        <v>0</v>
      </c>
      <c r="AF430" s="41">
        <v>0</v>
      </c>
      <c r="AG430" s="88">
        <v>57</v>
      </c>
      <c r="AH430" s="41" t="s">
        <v>3</v>
      </c>
      <c r="AI430" s="87" t="s">
        <v>506</v>
      </c>
      <c r="AN430" s="17">
        <f t="shared" si="136"/>
        <v>100</v>
      </c>
      <c r="AO430" s="17">
        <f t="shared" si="137"/>
        <v>0.14000000000000001</v>
      </c>
      <c r="AP430" s="17">
        <f t="shared" si="138"/>
        <v>0</v>
      </c>
      <c r="AQ430" s="17">
        <f t="shared" si="138"/>
        <v>0.18</v>
      </c>
      <c r="AR430" s="17">
        <f t="shared" si="139"/>
        <v>0.56000000000000005</v>
      </c>
      <c r="AS430" s="17">
        <f t="shared" si="140"/>
        <v>0.56999999999999995</v>
      </c>
      <c r="AU430" s="17">
        <f t="shared" si="141"/>
        <v>3.1111111111111116</v>
      </c>
      <c r="AV430" s="17">
        <f t="shared" si="142"/>
        <v>0.7777777777777779</v>
      </c>
      <c r="AW430" s="17">
        <f t="shared" si="143"/>
        <v>0.69444444444444442</v>
      </c>
      <c r="AX430" s="17">
        <f t="shared" si="144"/>
        <v>1.2777777777777779</v>
      </c>
      <c r="AY430" s="17">
        <f t="shared" si="145"/>
        <v>0.69444444444444442</v>
      </c>
      <c r="AZ430" s="17">
        <f t="shared" si="146"/>
        <v>0.69444444444444442</v>
      </c>
      <c r="BA430" s="17">
        <f t="shared" si="147"/>
        <v>0.12444444444444447</v>
      </c>
      <c r="BC430" s="17">
        <f t="shared" si="157"/>
        <v>3.1111111111111112</v>
      </c>
      <c r="BD430" s="17">
        <f t="shared" si="148"/>
        <v>1.1111111111111112</v>
      </c>
      <c r="BE430" s="17">
        <f t="shared" si="149"/>
        <v>0.64865432177328253</v>
      </c>
      <c r="BF430" s="17">
        <f t="shared" si="150"/>
        <v>1.6587137377742449</v>
      </c>
      <c r="BG430" s="17">
        <f t="shared" si="151"/>
        <v>0.64865432177328253</v>
      </c>
      <c r="BH430" s="17">
        <f t="shared" si="152"/>
        <v>0.64865432177328253</v>
      </c>
      <c r="BI430" s="17">
        <f t="shared" si="153"/>
        <v>6.1865023336150739E-3</v>
      </c>
      <c r="BJ430" s="17">
        <f t="shared" si="154"/>
        <v>2.6610432686085032E-2</v>
      </c>
    </row>
    <row r="431" spans="1:62" x14ac:dyDescent="0.25">
      <c r="A431" s="84">
        <v>588</v>
      </c>
      <c r="B431" s="84">
        <v>615</v>
      </c>
      <c r="D431" s="86">
        <v>1</v>
      </c>
      <c r="E431" s="98">
        <f t="shared" si="155"/>
        <v>23</v>
      </c>
      <c r="F431" s="98">
        <f t="shared" si="156"/>
        <v>0</v>
      </c>
      <c r="G431" s="17">
        <v>0</v>
      </c>
      <c r="H431" s="17">
        <f>100-L431</f>
        <v>77</v>
      </c>
      <c r="I431" s="17">
        <v>0</v>
      </c>
      <c r="J431" s="17">
        <v>0</v>
      </c>
      <c r="K431" s="17">
        <v>0</v>
      </c>
      <c r="L431" s="17">
        <v>23</v>
      </c>
      <c r="M431" s="17">
        <v>0</v>
      </c>
      <c r="N431" s="17">
        <v>0</v>
      </c>
      <c r="O431" s="17">
        <v>0</v>
      </c>
      <c r="P431" s="17">
        <v>0</v>
      </c>
      <c r="Q431" s="17">
        <v>0</v>
      </c>
      <c r="R431" s="17">
        <v>0</v>
      </c>
      <c r="S431" s="17">
        <v>0</v>
      </c>
      <c r="T431" s="17">
        <v>0</v>
      </c>
      <c r="U431" s="17">
        <v>0</v>
      </c>
      <c r="V431" s="17">
        <v>0</v>
      </c>
      <c r="W431" s="17">
        <v>0</v>
      </c>
      <c r="X431" s="17">
        <v>0</v>
      </c>
      <c r="Y431" s="17">
        <v>0</v>
      </c>
      <c r="Z431" s="17">
        <v>0</v>
      </c>
      <c r="AA431" s="17">
        <v>0</v>
      </c>
      <c r="AB431" s="17">
        <v>0</v>
      </c>
      <c r="AC431" s="17">
        <v>0</v>
      </c>
      <c r="AD431" s="17">
        <v>0</v>
      </c>
      <c r="AE431" s="17">
        <v>0</v>
      </c>
      <c r="AF431" s="17">
        <v>0</v>
      </c>
      <c r="AG431" s="88">
        <v>22</v>
      </c>
      <c r="AH431" s="92" t="s">
        <v>3</v>
      </c>
      <c r="AI431" s="87" t="s">
        <v>541</v>
      </c>
      <c r="AN431" s="17">
        <f t="shared" si="136"/>
        <v>100</v>
      </c>
      <c r="AO431" s="17">
        <f t="shared" si="137"/>
        <v>0.23</v>
      </c>
      <c r="AP431" s="17">
        <f t="shared" si="138"/>
        <v>0</v>
      </c>
      <c r="AQ431" s="17">
        <f t="shared" si="138"/>
        <v>0.77</v>
      </c>
      <c r="AR431" s="17">
        <f t="shared" si="139"/>
        <v>0</v>
      </c>
      <c r="AS431" s="17">
        <f t="shared" si="140"/>
        <v>0.22</v>
      </c>
      <c r="AU431" s="17">
        <f t="shared" si="141"/>
        <v>0</v>
      </c>
      <c r="AV431" s="17">
        <f t="shared" si="142"/>
        <v>0.29870129870129869</v>
      </c>
      <c r="AW431" s="17">
        <f t="shared" si="143"/>
        <v>0.5</v>
      </c>
      <c r="AX431" s="17">
        <f t="shared" si="144"/>
        <v>0.5</v>
      </c>
      <c r="AY431" s="17">
        <f t="shared" si="145"/>
        <v>0.29870129870129869</v>
      </c>
      <c r="AZ431" s="17">
        <f t="shared" si="146"/>
        <v>0.29870129870129869</v>
      </c>
      <c r="BA431" s="17">
        <f t="shared" si="147"/>
        <v>7.8701298701298689E-2</v>
      </c>
      <c r="BC431" s="17">
        <f t="shared" si="157"/>
        <v>0</v>
      </c>
      <c r="BD431" s="17">
        <f t="shared" si="148"/>
        <v>0.29870129870129869</v>
      </c>
      <c r="BE431" s="17">
        <f t="shared" si="149"/>
        <v>0.58982479610523098</v>
      </c>
      <c r="BF431" s="17">
        <f t="shared" si="150"/>
        <v>9.5973820789570216E-2</v>
      </c>
      <c r="BG431" s="17">
        <f t="shared" si="151"/>
        <v>0.29870129870129869</v>
      </c>
      <c r="BH431" s="17">
        <f t="shared" si="152"/>
        <v>0.29870129870129869</v>
      </c>
      <c r="BI431" s="17">
        <f t="shared" si="153"/>
        <v>6.193894417271039E-3</v>
      </c>
      <c r="BJ431" s="17">
        <f t="shared" si="154"/>
        <v>3.4921501452879818E-2</v>
      </c>
    </row>
    <row r="432" spans="1:62" x14ac:dyDescent="0.25">
      <c r="A432" s="84">
        <v>548</v>
      </c>
      <c r="B432" s="84">
        <v>590</v>
      </c>
      <c r="C432" s="17" t="s">
        <v>392</v>
      </c>
      <c r="D432" s="86">
        <v>1</v>
      </c>
      <c r="E432" s="98">
        <f t="shared" si="155"/>
        <v>42.857142857142854</v>
      </c>
      <c r="F432" s="98">
        <f t="shared" si="156"/>
        <v>0.33333333333333331</v>
      </c>
      <c r="G432" s="17">
        <f>'EWG-CCP-127 (1)'!N242</f>
        <v>14.285714285714285</v>
      </c>
      <c r="H432" s="17">
        <f>'EWG-CCP-127 (1)'!L242</f>
        <v>28.571428571428569</v>
      </c>
      <c r="I432" s="17">
        <f>'EWG-CCP-127 (1)'!O242</f>
        <v>42.857142857142854</v>
      </c>
      <c r="J432" s="17">
        <v>0</v>
      </c>
      <c r="K432" s="17">
        <v>0</v>
      </c>
      <c r="L432" s="17">
        <v>0</v>
      </c>
      <c r="M432" s="17">
        <v>0</v>
      </c>
      <c r="N432" s="17">
        <v>0</v>
      </c>
      <c r="O432" s="17">
        <v>0</v>
      </c>
      <c r="P432" s="17">
        <v>0</v>
      </c>
      <c r="Q432" s="17">
        <f>'EWG-CCP-127 (1)'!M242</f>
        <v>14.285714285714285</v>
      </c>
      <c r="R432" s="17">
        <v>0</v>
      </c>
      <c r="S432" s="17">
        <v>0</v>
      </c>
      <c r="T432" s="17">
        <v>0</v>
      </c>
      <c r="U432" s="17">
        <v>0</v>
      </c>
      <c r="V432" s="17">
        <f>'EWG-CCP-127 (1)'!P242</f>
        <v>0</v>
      </c>
      <c r="W432" s="17">
        <v>0</v>
      </c>
      <c r="X432" s="17">
        <v>0</v>
      </c>
      <c r="Y432" s="17">
        <v>0</v>
      </c>
      <c r="Z432" s="17">
        <f>'EWG-CCP-127 (1)'!Q242</f>
        <v>0</v>
      </c>
      <c r="AA432" s="17">
        <v>0</v>
      </c>
      <c r="AB432" s="17">
        <v>0</v>
      </c>
      <c r="AC432" s="17">
        <v>0</v>
      </c>
      <c r="AD432" s="17">
        <v>0</v>
      </c>
      <c r="AE432" s="17">
        <v>0</v>
      </c>
      <c r="AF432" s="17">
        <f>'EWG-CCP-127 (1)'!R242</f>
        <v>0</v>
      </c>
      <c r="AG432" s="88">
        <v>17.100000000000001</v>
      </c>
      <c r="AH432" s="92" t="s">
        <v>3</v>
      </c>
      <c r="AI432" s="87" t="s">
        <v>504</v>
      </c>
      <c r="AM432" s="80"/>
      <c r="AN432" s="17">
        <f t="shared" si="136"/>
        <v>100</v>
      </c>
      <c r="AO432" s="17">
        <f t="shared" si="137"/>
        <v>0</v>
      </c>
      <c r="AP432" s="17">
        <f t="shared" si="138"/>
        <v>0.14285714285714285</v>
      </c>
      <c r="AQ432" s="17">
        <f t="shared" si="138"/>
        <v>0.2857142857142857</v>
      </c>
      <c r="AR432" s="17">
        <f t="shared" si="139"/>
        <v>0.14285714285714285</v>
      </c>
      <c r="AS432" s="17">
        <f t="shared" si="140"/>
        <v>0.17100000000000001</v>
      </c>
      <c r="AU432" s="17">
        <f t="shared" si="141"/>
        <v>0.33333333333333331</v>
      </c>
      <c r="AV432" s="17">
        <f t="shared" si="142"/>
        <v>0</v>
      </c>
      <c r="AW432" s="17">
        <f t="shared" si="143"/>
        <v>0.52083333333333337</v>
      </c>
      <c r="AX432" s="17">
        <f t="shared" si="144"/>
        <v>0.58333333333333337</v>
      </c>
      <c r="AY432" s="17">
        <f t="shared" si="145"/>
        <v>0</v>
      </c>
      <c r="AZ432" s="17">
        <f t="shared" si="146"/>
        <v>0</v>
      </c>
      <c r="BA432" s="17">
        <f t="shared" si="147"/>
        <v>0.17100000000000001</v>
      </c>
      <c r="BC432" s="17">
        <f t="shared" si="157"/>
        <v>0.16666666666666666</v>
      </c>
      <c r="BD432" s="17">
        <f t="shared" si="148"/>
        <v>0.25</v>
      </c>
      <c r="BE432" s="17">
        <f t="shared" si="149"/>
        <v>0.59297637783744805</v>
      </c>
      <c r="BF432" s="17">
        <f t="shared" si="150"/>
        <v>0.1796920306280349</v>
      </c>
      <c r="BG432" s="17">
        <f t="shared" si="151"/>
        <v>0.25</v>
      </c>
      <c r="BH432" s="17">
        <f t="shared" si="152"/>
        <v>0.25</v>
      </c>
      <c r="BI432" s="17">
        <f t="shared" si="153"/>
        <v>6.2409999999999983E-3</v>
      </c>
      <c r="BJ432" s="17">
        <f t="shared" si="154"/>
        <v>5.5636051080231078E-2</v>
      </c>
    </row>
    <row r="433" spans="1:62" x14ac:dyDescent="0.25">
      <c r="A433" s="84">
        <v>449</v>
      </c>
      <c r="B433" s="84">
        <v>301</v>
      </c>
      <c r="D433" s="86">
        <v>1</v>
      </c>
      <c r="E433" s="98">
        <f t="shared" si="155"/>
        <v>9.4</v>
      </c>
      <c r="F433" s="98">
        <f t="shared" si="156"/>
        <v>0.71964679911699792</v>
      </c>
      <c r="G433" s="17">
        <f>'EWG-CCP-127 (1)'!J229</f>
        <v>0</v>
      </c>
      <c r="H433" s="17">
        <f>'EWG-CCP-127 (1)'!H229</f>
        <v>25.4</v>
      </c>
      <c r="I433" s="17">
        <v>0</v>
      </c>
      <c r="J433" s="17">
        <v>0</v>
      </c>
      <c r="K433" s="17">
        <v>0</v>
      </c>
      <c r="L433" s="17">
        <v>0</v>
      </c>
      <c r="M433" s="17">
        <v>0</v>
      </c>
      <c r="N433" s="17">
        <v>0</v>
      </c>
      <c r="O433" s="17">
        <f>'EWG-CCP-127 (1)'!G229</f>
        <v>9.4</v>
      </c>
      <c r="P433" s="17">
        <v>0</v>
      </c>
      <c r="Q433" s="17">
        <f>'EWG-CCP-127 (1)'!I229</f>
        <v>65.2</v>
      </c>
      <c r="R433" s="17">
        <v>0</v>
      </c>
      <c r="S433" s="17">
        <v>0</v>
      </c>
      <c r="T433" s="17">
        <v>0</v>
      </c>
      <c r="U433" s="17">
        <v>0</v>
      </c>
      <c r="V433" s="17">
        <v>0</v>
      </c>
      <c r="W433" s="41">
        <v>0</v>
      </c>
      <c r="X433" s="17">
        <v>0</v>
      </c>
      <c r="Y433" s="17">
        <v>0</v>
      </c>
      <c r="Z433" s="17">
        <v>0</v>
      </c>
      <c r="AA433" s="17">
        <v>0</v>
      </c>
      <c r="AB433" s="17">
        <v>0</v>
      </c>
      <c r="AC433" s="17">
        <v>0</v>
      </c>
      <c r="AD433" s="17">
        <v>0</v>
      </c>
      <c r="AE433" s="17">
        <v>0</v>
      </c>
      <c r="AF433" s="41">
        <v>0</v>
      </c>
      <c r="AG433" s="88">
        <f>'EWG-CCP-127 (1)'!N229</f>
        <v>29.092199999999998</v>
      </c>
      <c r="AH433" s="17" t="s">
        <v>3</v>
      </c>
      <c r="AI433" s="87" t="s">
        <v>506</v>
      </c>
      <c r="AL433" s="87" t="s">
        <v>510</v>
      </c>
      <c r="AN433" s="17">
        <f t="shared" si="136"/>
        <v>100</v>
      </c>
      <c r="AO433" s="17">
        <f t="shared" si="137"/>
        <v>9.4E-2</v>
      </c>
      <c r="AP433" s="17">
        <f t="shared" si="138"/>
        <v>0</v>
      </c>
      <c r="AQ433" s="17">
        <f t="shared" si="138"/>
        <v>0.254</v>
      </c>
      <c r="AR433" s="17">
        <f t="shared" si="139"/>
        <v>0.65200000000000002</v>
      </c>
      <c r="AS433" s="17">
        <f t="shared" si="140"/>
        <v>0.29092199999999996</v>
      </c>
      <c r="AU433" s="17">
        <f t="shared" si="141"/>
        <v>2.5669291338582676</v>
      </c>
      <c r="AV433" s="17">
        <f t="shared" si="142"/>
        <v>0.37007874015748032</v>
      </c>
      <c r="AW433" s="17">
        <f t="shared" si="143"/>
        <v>0.66043307086614167</v>
      </c>
      <c r="AX433" s="17">
        <f t="shared" si="144"/>
        <v>1.1417322834645669</v>
      </c>
      <c r="AY433" s="17">
        <f t="shared" si="145"/>
        <v>0.37007874015748032</v>
      </c>
      <c r="AZ433" s="17">
        <f t="shared" si="146"/>
        <v>0.37007874015748032</v>
      </c>
      <c r="BA433" s="17">
        <f t="shared" si="147"/>
        <v>7.9156740157480365E-2</v>
      </c>
      <c r="BC433" s="17">
        <f t="shared" si="157"/>
        <v>2.566929133858268</v>
      </c>
      <c r="BD433" s="17">
        <f t="shared" si="148"/>
        <v>0.37007874015748032</v>
      </c>
      <c r="BE433" s="17">
        <f t="shared" si="149"/>
        <v>0.63836411790221159</v>
      </c>
      <c r="BF433" s="17">
        <f t="shared" si="150"/>
        <v>1.38536609200246</v>
      </c>
      <c r="BG433" s="17">
        <f t="shared" si="151"/>
        <v>0.37007874015748032</v>
      </c>
      <c r="BH433" s="17">
        <f t="shared" si="152"/>
        <v>0.37007874015748032</v>
      </c>
      <c r="BI433" s="17">
        <f t="shared" si="153"/>
        <v>6.2657895123588644E-3</v>
      </c>
      <c r="BJ433" s="17">
        <f t="shared" si="154"/>
        <v>1.3444624053798059E-2</v>
      </c>
    </row>
    <row r="434" spans="1:62" x14ac:dyDescent="0.25">
      <c r="A434" s="84">
        <v>239</v>
      </c>
      <c r="B434" s="84">
        <v>498</v>
      </c>
      <c r="C434" s="17" t="str">
        <f>'EWG-CCP-127 (1)'!B54</f>
        <v>a)</v>
      </c>
      <c r="D434" s="86">
        <v>1</v>
      </c>
      <c r="E434" s="98">
        <f t="shared" si="155"/>
        <v>66.666666666666657</v>
      </c>
      <c r="F434" s="98">
        <f t="shared" si="156"/>
        <v>0</v>
      </c>
      <c r="G434" s="17">
        <v>0</v>
      </c>
      <c r="H434" s="17">
        <f>'EWG-CCP-127 (1)'!M54</f>
        <v>33.333333333333329</v>
      </c>
      <c r="I434" s="17">
        <v>0</v>
      </c>
      <c r="J434" s="17">
        <v>0</v>
      </c>
      <c r="K434" s="17">
        <v>0</v>
      </c>
      <c r="L434" s="17">
        <v>0</v>
      </c>
      <c r="M434" s="17">
        <v>0</v>
      </c>
      <c r="N434" s="17">
        <v>0</v>
      </c>
      <c r="O434" s="17">
        <f>'EWG-CCP-127 (1)'!L54</f>
        <v>66.666666666666657</v>
      </c>
      <c r="P434" s="17">
        <v>0</v>
      </c>
      <c r="Q434" s="17">
        <f>'EWG-CCP-127 (1)'!K54</f>
        <v>0</v>
      </c>
      <c r="R434" s="17">
        <v>0</v>
      </c>
      <c r="S434" s="17">
        <v>0</v>
      </c>
      <c r="T434" s="17">
        <v>0</v>
      </c>
      <c r="U434" s="17">
        <v>0</v>
      </c>
      <c r="V434" s="17">
        <v>0</v>
      </c>
      <c r="W434" s="41">
        <v>0</v>
      </c>
      <c r="X434" s="41">
        <v>0</v>
      </c>
      <c r="Y434" s="17">
        <v>0</v>
      </c>
      <c r="Z434" s="17">
        <v>0</v>
      </c>
      <c r="AA434" s="17">
        <v>0</v>
      </c>
      <c r="AB434" s="17">
        <v>0</v>
      </c>
      <c r="AC434" s="17">
        <v>0</v>
      </c>
      <c r="AD434" s="17">
        <v>0</v>
      </c>
      <c r="AE434" s="17">
        <v>0</v>
      </c>
      <c r="AF434" s="41">
        <v>0</v>
      </c>
      <c r="AG434" s="88">
        <f>'EWG-CCP-127 (1)'!E54</f>
        <v>8</v>
      </c>
      <c r="AH434" s="41" t="s">
        <v>3</v>
      </c>
      <c r="AI434" s="87" t="s">
        <v>506</v>
      </c>
      <c r="AN434" s="17">
        <f t="shared" si="136"/>
        <v>99.999999999999986</v>
      </c>
      <c r="AO434" s="17">
        <f t="shared" si="137"/>
        <v>0.66666666666666652</v>
      </c>
      <c r="AP434" s="17">
        <f t="shared" si="138"/>
        <v>0</v>
      </c>
      <c r="AQ434" s="17">
        <f t="shared" si="138"/>
        <v>0.33333333333333326</v>
      </c>
      <c r="AR434" s="17">
        <f t="shared" si="139"/>
        <v>0</v>
      </c>
      <c r="AS434" s="17">
        <f t="shared" si="140"/>
        <v>0.08</v>
      </c>
      <c r="AU434" s="17">
        <f t="shared" si="141"/>
        <v>0</v>
      </c>
      <c r="AV434" s="17">
        <f t="shared" si="142"/>
        <v>2</v>
      </c>
      <c r="AW434" s="17">
        <f t="shared" si="143"/>
        <v>0.5</v>
      </c>
      <c r="AX434" s="17">
        <f t="shared" si="144"/>
        <v>0.5</v>
      </c>
      <c r="AY434" s="17">
        <f t="shared" si="145"/>
        <v>0</v>
      </c>
      <c r="AZ434" s="17">
        <f t="shared" si="146"/>
        <v>0</v>
      </c>
      <c r="BA434" s="17">
        <f t="shared" si="147"/>
        <v>0.08</v>
      </c>
      <c r="BC434" s="17">
        <f t="shared" si="157"/>
        <v>0</v>
      </c>
      <c r="BD434" s="17">
        <f t="shared" si="148"/>
        <v>2</v>
      </c>
      <c r="BE434" s="17">
        <f t="shared" si="149"/>
        <v>0.58982479610523098</v>
      </c>
      <c r="BF434" s="17">
        <f t="shared" si="150"/>
        <v>9.5973820789570216E-2</v>
      </c>
      <c r="BG434" s="17">
        <f t="shared" si="151"/>
        <v>-4.4850596964912337E-2</v>
      </c>
      <c r="BH434" s="17">
        <f t="shared" si="152"/>
        <v>0</v>
      </c>
      <c r="BI434" s="17">
        <f t="shared" si="153"/>
        <v>6.4000000000000003E-3</v>
      </c>
      <c r="BJ434" s="17">
        <f t="shared" si="154"/>
        <v>0.10684592895959771</v>
      </c>
    </row>
    <row r="435" spans="1:62" x14ac:dyDescent="0.25">
      <c r="A435" s="84">
        <v>25</v>
      </c>
      <c r="B435" s="84">
        <v>415</v>
      </c>
      <c r="C435" s="41" t="s">
        <v>20</v>
      </c>
      <c r="D435" s="86">
        <v>1</v>
      </c>
      <c r="E435" s="98">
        <f t="shared" si="155"/>
        <v>25</v>
      </c>
      <c r="F435" s="98">
        <f t="shared" si="156"/>
        <v>0.33333333333333331</v>
      </c>
      <c r="G435" s="41">
        <v>0</v>
      </c>
      <c r="H435" s="41">
        <v>50</v>
      </c>
      <c r="I435" s="41">
        <v>0</v>
      </c>
      <c r="J435" s="17">
        <v>0</v>
      </c>
      <c r="K435" s="41">
        <v>0</v>
      </c>
      <c r="L435" s="41">
        <v>0</v>
      </c>
      <c r="M435" s="41">
        <v>0</v>
      </c>
      <c r="N435" s="41">
        <v>0</v>
      </c>
      <c r="O435" s="41">
        <v>25</v>
      </c>
      <c r="P435" s="41">
        <v>0</v>
      </c>
      <c r="Q435" s="41">
        <v>25</v>
      </c>
      <c r="R435" s="17">
        <v>0</v>
      </c>
      <c r="S435" s="17">
        <v>0</v>
      </c>
      <c r="T435" s="17">
        <v>0</v>
      </c>
      <c r="U435" s="41">
        <v>0</v>
      </c>
      <c r="V435" s="41">
        <v>0</v>
      </c>
      <c r="W435" s="41">
        <v>0</v>
      </c>
      <c r="X435" s="41">
        <v>0</v>
      </c>
      <c r="Y435" s="41">
        <v>0</v>
      </c>
      <c r="Z435" s="41">
        <v>0</v>
      </c>
      <c r="AA435" s="17">
        <v>0</v>
      </c>
      <c r="AB435" s="41">
        <v>0</v>
      </c>
      <c r="AC435" s="17">
        <v>0</v>
      </c>
      <c r="AD435" s="17">
        <v>0</v>
      </c>
      <c r="AE435" s="41">
        <v>0</v>
      </c>
      <c r="AF435" s="41">
        <v>0</v>
      </c>
      <c r="AG435" s="90">
        <v>42</v>
      </c>
      <c r="AH435" s="91" t="s">
        <v>3</v>
      </c>
      <c r="AI435" s="87" t="s">
        <v>504</v>
      </c>
      <c r="AN435" s="17">
        <f t="shared" si="136"/>
        <v>100</v>
      </c>
      <c r="AO435" s="17">
        <f t="shared" si="137"/>
        <v>0.25</v>
      </c>
      <c r="AP435" s="17">
        <f t="shared" si="138"/>
        <v>0</v>
      </c>
      <c r="AQ435" s="17">
        <f t="shared" si="138"/>
        <v>0.5</v>
      </c>
      <c r="AR435" s="17">
        <f t="shared" si="139"/>
        <v>0.25</v>
      </c>
      <c r="AS435" s="17">
        <f t="shared" si="140"/>
        <v>0.42</v>
      </c>
      <c r="AU435" s="17">
        <f t="shared" si="141"/>
        <v>0.5</v>
      </c>
      <c r="AV435" s="17">
        <f t="shared" si="142"/>
        <v>0.5</v>
      </c>
      <c r="AW435" s="17">
        <f t="shared" si="143"/>
        <v>0.53125</v>
      </c>
      <c r="AX435" s="17">
        <f t="shared" si="144"/>
        <v>0.625</v>
      </c>
      <c r="AY435" s="17">
        <f t="shared" si="145"/>
        <v>0.5</v>
      </c>
      <c r="AZ435" s="17">
        <f t="shared" si="146"/>
        <v>0.5</v>
      </c>
      <c r="BA435" s="17">
        <f t="shared" si="147"/>
        <v>8.0000000000000016E-2</v>
      </c>
      <c r="BC435" s="17">
        <f t="shared" si="157"/>
        <v>0.5</v>
      </c>
      <c r="BD435" s="17">
        <f t="shared" si="148"/>
        <v>0.5</v>
      </c>
      <c r="BE435" s="17">
        <f t="shared" si="149"/>
        <v>0.5992795413018821</v>
      </c>
      <c r="BF435" s="17">
        <f t="shared" si="150"/>
        <v>0.34712845030496436</v>
      </c>
      <c r="BG435" s="17">
        <f t="shared" si="151"/>
        <v>0.5</v>
      </c>
      <c r="BH435" s="17">
        <f t="shared" si="152"/>
        <v>0.5</v>
      </c>
      <c r="BI435" s="17">
        <f t="shared" si="153"/>
        <v>6.4000000000000029E-3</v>
      </c>
      <c r="BJ435" s="17">
        <f t="shared" si="154"/>
        <v>1.7231930042566212E-4</v>
      </c>
    </row>
    <row r="436" spans="1:62" x14ac:dyDescent="0.25">
      <c r="A436" s="84">
        <v>374</v>
      </c>
      <c r="B436" s="84">
        <v>246</v>
      </c>
      <c r="C436" s="58">
        <v>24</v>
      </c>
      <c r="D436" s="86">
        <v>1</v>
      </c>
      <c r="E436" s="98">
        <f t="shared" si="155"/>
        <v>44.444444444444443</v>
      </c>
      <c r="F436" s="98">
        <f t="shared" si="156"/>
        <v>0.79999999999999993</v>
      </c>
      <c r="G436" s="17">
        <v>0</v>
      </c>
      <c r="H436" s="17">
        <f>'EWG-CCP-127 (1)'!M187</f>
        <v>11.111111111111111</v>
      </c>
      <c r="I436" s="17">
        <v>0</v>
      </c>
      <c r="J436" s="17">
        <v>0</v>
      </c>
      <c r="K436" s="17">
        <v>0</v>
      </c>
      <c r="L436" s="17">
        <v>0</v>
      </c>
      <c r="M436" s="17">
        <v>0</v>
      </c>
      <c r="N436" s="17">
        <v>0</v>
      </c>
      <c r="O436" s="17">
        <f>'EWG-CCP-127 (1)'!L187</f>
        <v>44.444444444444443</v>
      </c>
      <c r="P436" s="17">
        <v>0</v>
      </c>
      <c r="Q436" s="17">
        <f>'EWG-CCP-127 (1)'!K187</f>
        <v>44.444444444444443</v>
      </c>
      <c r="R436" s="17">
        <v>0</v>
      </c>
      <c r="S436" s="17">
        <v>0</v>
      </c>
      <c r="T436" s="17">
        <v>0</v>
      </c>
      <c r="U436" s="17">
        <v>0</v>
      </c>
      <c r="V436" s="17">
        <v>0</v>
      </c>
      <c r="W436" s="41">
        <v>0</v>
      </c>
      <c r="X436" s="41">
        <v>0</v>
      </c>
      <c r="Y436" s="17">
        <v>0</v>
      </c>
      <c r="Z436" s="17">
        <v>0</v>
      </c>
      <c r="AA436" s="17">
        <v>0</v>
      </c>
      <c r="AB436" s="17">
        <v>0</v>
      </c>
      <c r="AC436" s="17">
        <v>0</v>
      </c>
      <c r="AD436" s="17">
        <v>0</v>
      </c>
      <c r="AE436" s="17">
        <v>0</v>
      </c>
      <c r="AF436" s="41">
        <v>0</v>
      </c>
      <c r="AG436" s="88">
        <f>'EWG-CCP-127 (1)'!E187</f>
        <v>43</v>
      </c>
      <c r="AH436" s="41" t="s">
        <v>3</v>
      </c>
      <c r="AI436" s="87" t="s">
        <v>506</v>
      </c>
      <c r="AN436" s="17">
        <f t="shared" si="136"/>
        <v>100</v>
      </c>
      <c r="AO436" s="17">
        <f t="shared" si="137"/>
        <v>0.44444444444444442</v>
      </c>
      <c r="AP436" s="17">
        <f t="shared" si="138"/>
        <v>0</v>
      </c>
      <c r="AQ436" s="17">
        <f t="shared" si="138"/>
        <v>0.1111111111111111</v>
      </c>
      <c r="AR436" s="17">
        <f t="shared" si="139"/>
        <v>0.44444444444444442</v>
      </c>
      <c r="AS436" s="17">
        <f t="shared" si="140"/>
        <v>0.43</v>
      </c>
      <c r="AU436" s="17">
        <f t="shared" si="141"/>
        <v>4</v>
      </c>
      <c r="AV436" s="17">
        <f t="shared" si="142"/>
        <v>4</v>
      </c>
      <c r="AW436" s="17">
        <f t="shared" si="143"/>
        <v>0.75</v>
      </c>
      <c r="AX436" s="17">
        <f t="shared" si="144"/>
        <v>1.5</v>
      </c>
      <c r="AY436" s="17">
        <f t="shared" si="145"/>
        <v>0.33333333333333331</v>
      </c>
      <c r="AZ436" s="17">
        <f t="shared" si="146"/>
        <v>0.33333333333333331</v>
      </c>
      <c r="BA436" s="17">
        <f t="shared" si="147"/>
        <v>9.6666666666666679E-2</v>
      </c>
      <c r="BC436" s="17">
        <f t="shared" si="157"/>
        <v>4</v>
      </c>
      <c r="BD436" s="17">
        <f t="shared" si="148"/>
        <v>4</v>
      </c>
      <c r="BE436" s="17">
        <f t="shared" si="149"/>
        <v>0.6654627576784401</v>
      </c>
      <c r="BF436" s="17">
        <f t="shared" si="150"/>
        <v>2.1052108569127235</v>
      </c>
      <c r="BG436" s="17">
        <f t="shared" si="151"/>
        <v>0.34966456716389399</v>
      </c>
      <c r="BH436" s="17">
        <f t="shared" si="152"/>
        <v>0.34966456716389399</v>
      </c>
      <c r="BI436" s="17">
        <f t="shared" si="153"/>
        <v>6.4537817689644984E-3</v>
      </c>
      <c r="BJ436" s="17">
        <f t="shared" si="154"/>
        <v>5.3486019280295455E-4</v>
      </c>
    </row>
    <row r="437" spans="1:62" x14ac:dyDescent="0.25">
      <c r="A437" s="84">
        <v>464</v>
      </c>
      <c r="B437" s="84">
        <v>311</v>
      </c>
      <c r="C437" s="17" t="s">
        <v>307</v>
      </c>
      <c r="D437" s="86">
        <v>1</v>
      </c>
      <c r="E437" s="98">
        <f t="shared" si="155"/>
        <v>15.2</v>
      </c>
      <c r="F437" s="98">
        <f t="shared" si="156"/>
        <v>0.68004722550177099</v>
      </c>
      <c r="G437" s="17">
        <v>0</v>
      </c>
      <c r="H437" s="17">
        <v>27.1</v>
      </c>
      <c r="I437" s="17">
        <v>0</v>
      </c>
      <c r="J437" s="17">
        <v>0</v>
      </c>
      <c r="K437" s="17">
        <v>0</v>
      </c>
      <c r="L437" s="17">
        <v>0</v>
      </c>
      <c r="M437" s="17">
        <v>0</v>
      </c>
      <c r="N437" s="17">
        <v>0</v>
      </c>
      <c r="O437" s="17">
        <v>15.2</v>
      </c>
      <c r="P437" s="17">
        <v>0</v>
      </c>
      <c r="Q437" s="17">
        <v>57.6</v>
      </c>
      <c r="R437" s="17">
        <v>0</v>
      </c>
      <c r="S437" s="17">
        <v>0</v>
      </c>
      <c r="T437" s="17">
        <v>0</v>
      </c>
      <c r="U437" s="17">
        <v>0</v>
      </c>
      <c r="V437" s="17">
        <v>0</v>
      </c>
      <c r="W437" s="41">
        <v>0</v>
      </c>
      <c r="X437" s="17">
        <v>0</v>
      </c>
      <c r="Y437" s="17">
        <v>0</v>
      </c>
      <c r="Z437" s="17">
        <v>0</v>
      </c>
      <c r="AA437" s="17">
        <v>0</v>
      </c>
      <c r="AB437" s="17">
        <v>0</v>
      </c>
      <c r="AC437" s="17">
        <v>0</v>
      </c>
      <c r="AD437" s="17">
        <v>0</v>
      </c>
      <c r="AE437" s="17">
        <v>0</v>
      </c>
      <c r="AF437" s="41">
        <v>0</v>
      </c>
      <c r="AG437" s="88">
        <v>48</v>
      </c>
      <c r="AH437" s="17" t="s">
        <v>3</v>
      </c>
      <c r="AI437" s="87" t="s">
        <v>506</v>
      </c>
      <c r="AN437" s="17">
        <f t="shared" si="136"/>
        <v>99.9</v>
      </c>
      <c r="AO437" s="17">
        <f t="shared" si="137"/>
        <v>0.152</v>
      </c>
      <c r="AP437" s="17">
        <f t="shared" si="138"/>
        <v>0</v>
      </c>
      <c r="AQ437" s="17">
        <f t="shared" si="138"/>
        <v>0.27100000000000002</v>
      </c>
      <c r="AR437" s="17">
        <f t="shared" si="139"/>
        <v>0.57600000000000007</v>
      </c>
      <c r="AS437" s="17">
        <f t="shared" si="140"/>
        <v>0.48</v>
      </c>
      <c r="AU437" s="17">
        <f t="shared" si="141"/>
        <v>2.1254612546125462</v>
      </c>
      <c r="AV437" s="17">
        <f t="shared" si="142"/>
        <v>0.56088560885608851</v>
      </c>
      <c r="AW437" s="17">
        <f t="shared" si="143"/>
        <v>0.63284132841328411</v>
      </c>
      <c r="AX437" s="17">
        <f t="shared" si="144"/>
        <v>1.0313653136531364</v>
      </c>
      <c r="AY437" s="17">
        <f t="shared" si="145"/>
        <v>0.56088560885608851</v>
      </c>
      <c r="AZ437" s="17">
        <f t="shared" si="146"/>
        <v>0.56088560885608851</v>
      </c>
      <c r="BA437" s="17">
        <f t="shared" si="147"/>
        <v>8.0885608856088531E-2</v>
      </c>
      <c r="BC437" s="17">
        <f t="shared" si="157"/>
        <v>2.1254612546125462</v>
      </c>
      <c r="BD437" s="17">
        <f t="shared" si="148"/>
        <v>0.56088560885608851</v>
      </c>
      <c r="BE437" s="17">
        <f t="shared" si="149"/>
        <v>0.63001618528066317</v>
      </c>
      <c r="BF437" s="17">
        <f t="shared" si="150"/>
        <v>1.1636126886926479</v>
      </c>
      <c r="BG437" s="17">
        <f t="shared" si="151"/>
        <v>0.56088560885608851</v>
      </c>
      <c r="BH437" s="17">
        <f t="shared" si="152"/>
        <v>0.56088560885608851</v>
      </c>
      <c r="BI437" s="17">
        <f t="shared" si="153"/>
        <v>6.5424817200201478E-3</v>
      </c>
      <c r="BJ437" s="17">
        <f t="shared" si="154"/>
        <v>5.3475646546894138E-3</v>
      </c>
    </row>
    <row r="438" spans="1:62" x14ac:dyDescent="0.25">
      <c r="A438" s="84">
        <v>321</v>
      </c>
      <c r="B438" s="84">
        <v>208</v>
      </c>
      <c r="D438" s="86">
        <v>1</v>
      </c>
      <c r="E438" s="98">
        <f t="shared" si="155"/>
        <v>29.82456140350877</v>
      </c>
      <c r="F438" s="98">
        <f t="shared" si="156"/>
        <v>0.75</v>
      </c>
      <c r="G438" s="17">
        <v>0</v>
      </c>
      <c r="H438" s="17">
        <f>'EWG-CCP-127 (1)'!M139</f>
        <v>17.543859649122805</v>
      </c>
      <c r="I438" s="17">
        <v>0</v>
      </c>
      <c r="J438" s="17">
        <v>0</v>
      </c>
      <c r="K438" s="17">
        <v>0</v>
      </c>
      <c r="L438" s="17">
        <v>0</v>
      </c>
      <c r="M438" s="17">
        <v>0</v>
      </c>
      <c r="N438" s="17">
        <v>0</v>
      </c>
      <c r="O438" s="17">
        <f>'EWG-CCP-127 (1)'!L139</f>
        <v>29.82456140350877</v>
      </c>
      <c r="P438" s="17">
        <v>0</v>
      </c>
      <c r="Q438" s="17">
        <f>'EWG-CCP-127 (1)'!K139</f>
        <v>52.631578947368418</v>
      </c>
      <c r="R438" s="17">
        <v>0</v>
      </c>
      <c r="S438" s="17">
        <v>0</v>
      </c>
      <c r="T438" s="17">
        <v>0</v>
      </c>
      <c r="U438" s="17">
        <v>0</v>
      </c>
      <c r="V438" s="17">
        <v>0</v>
      </c>
      <c r="W438" s="41">
        <v>0</v>
      </c>
      <c r="X438" s="41">
        <v>0</v>
      </c>
      <c r="Y438" s="17">
        <v>0</v>
      </c>
      <c r="Z438" s="17">
        <v>0</v>
      </c>
      <c r="AA438" s="17">
        <v>0</v>
      </c>
      <c r="AB438" s="17">
        <v>0</v>
      </c>
      <c r="AC438" s="17">
        <v>0</v>
      </c>
      <c r="AD438" s="17">
        <v>0</v>
      </c>
      <c r="AE438" s="17">
        <v>0</v>
      </c>
      <c r="AF438" s="41">
        <v>0</v>
      </c>
      <c r="AG438" s="88">
        <f>'EWG-CCP-127 (1)'!E139</f>
        <v>71</v>
      </c>
      <c r="AH438" s="91" t="s">
        <v>3</v>
      </c>
      <c r="AI438" s="87" t="s">
        <v>504</v>
      </c>
      <c r="AN438" s="17">
        <f t="shared" si="136"/>
        <v>100</v>
      </c>
      <c r="AO438" s="17">
        <f t="shared" si="137"/>
        <v>0.2982456140350877</v>
      </c>
      <c r="AP438" s="17">
        <f t="shared" si="138"/>
        <v>0</v>
      </c>
      <c r="AQ438" s="17">
        <f t="shared" si="138"/>
        <v>0.17543859649122806</v>
      </c>
      <c r="AR438" s="17">
        <f t="shared" si="139"/>
        <v>0.52631578947368418</v>
      </c>
      <c r="AS438" s="17">
        <f t="shared" si="140"/>
        <v>0.71</v>
      </c>
      <c r="AU438" s="17">
        <f t="shared" si="141"/>
        <v>3</v>
      </c>
      <c r="AV438" s="17">
        <f t="shared" si="142"/>
        <v>1.7</v>
      </c>
      <c r="AW438" s="17">
        <f t="shared" si="143"/>
        <v>0.6875</v>
      </c>
      <c r="AX438" s="17">
        <f t="shared" si="144"/>
        <v>1.25</v>
      </c>
      <c r="AY438" s="17">
        <f t="shared" si="145"/>
        <v>0.60499999999999998</v>
      </c>
      <c r="AZ438" s="17">
        <f t="shared" si="146"/>
        <v>0.60499999999999998</v>
      </c>
      <c r="BA438" s="17">
        <f t="shared" si="147"/>
        <v>0.10499999999999998</v>
      </c>
      <c r="BC438" s="17">
        <f t="shared" si="157"/>
        <v>3</v>
      </c>
      <c r="BD438" s="17">
        <f t="shared" si="148"/>
        <v>1.7000000000000002</v>
      </c>
      <c r="BE438" s="17">
        <f t="shared" si="149"/>
        <v>0.64655326728513784</v>
      </c>
      <c r="BF438" s="17">
        <f t="shared" si="150"/>
        <v>1.602901597881935</v>
      </c>
      <c r="BG438" s="17">
        <f t="shared" si="151"/>
        <v>0.62875189356349259</v>
      </c>
      <c r="BH438" s="17">
        <f t="shared" si="152"/>
        <v>0.62875189356349259</v>
      </c>
      <c r="BI438" s="17">
        <f t="shared" si="153"/>
        <v>6.6012547995180307E-3</v>
      </c>
      <c r="BJ438" s="17">
        <f t="shared" si="154"/>
        <v>9.1886005179367125E-2</v>
      </c>
    </row>
    <row r="439" spans="1:62" x14ac:dyDescent="0.25">
      <c r="A439" s="84">
        <v>626</v>
      </c>
      <c r="B439" s="84">
        <v>636</v>
      </c>
      <c r="D439" s="86">
        <v>1</v>
      </c>
      <c r="E439" s="98">
        <f t="shared" si="155"/>
        <v>40.011997600479901</v>
      </c>
      <c r="F439" s="98">
        <f t="shared" si="156"/>
        <v>0</v>
      </c>
      <c r="G439" s="17">
        <v>0</v>
      </c>
      <c r="H439" s="17">
        <f>'EWG-CCP-127 (1)'!G348</f>
        <v>59.988002399520092</v>
      </c>
      <c r="I439" s="17">
        <v>0</v>
      </c>
      <c r="J439" s="17">
        <v>0</v>
      </c>
      <c r="K439" s="17">
        <v>0</v>
      </c>
      <c r="L439" s="17">
        <f>'EWG-CCP-127 (1)'!H338</f>
        <v>40.011997600479901</v>
      </c>
      <c r="M439" s="17">
        <v>0</v>
      </c>
      <c r="N439" s="17">
        <v>0</v>
      </c>
      <c r="O439" s="17">
        <v>0</v>
      </c>
      <c r="P439" s="17">
        <v>0</v>
      </c>
      <c r="Q439" s="17">
        <v>0</v>
      </c>
      <c r="R439" s="17">
        <v>0</v>
      </c>
      <c r="S439" s="17">
        <v>0</v>
      </c>
      <c r="T439" s="17">
        <v>0</v>
      </c>
      <c r="U439" s="17">
        <v>0</v>
      </c>
      <c r="V439" s="17">
        <v>0</v>
      </c>
      <c r="W439" s="17">
        <v>0</v>
      </c>
      <c r="X439" s="17">
        <v>0</v>
      </c>
      <c r="Y439" s="17">
        <v>0</v>
      </c>
      <c r="Z439" s="17">
        <v>0</v>
      </c>
      <c r="AA439" s="17">
        <v>0</v>
      </c>
      <c r="AB439" s="17">
        <v>0</v>
      </c>
      <c r="AC439" s="17">
        <v>0</v>
      </c>
      <c r="AD439" s="17">
        <v>0</v>
      </c>
      <c r="AE439" s="17">
        <v>0</v>
      </c>
      <c r="AF439" s="17">
        <v>0</v>
      </c>
      <c r="AG439" s="88">
        <f>'EWG-CCP-127 (1)'!L348</f>
        <v>31.786999999999999</v>
      </c>
      <c r="AH439" s="17" t="s">
        <v>3</v>
      </c>
      <c r="AI439" s="87" t="s">
        <v>506</v>
      </c>
      <c r="AN439" s="17">
        <f t="shared" si="136"/>
        <v>100</v>
      </c>
      <c r="AO439" s="17">
        <f t="shared" si="137"/>
        <v>0.40011997600479904</v>
      </c>
      <c r="AP439" s="17">
        <f t="shared" si="138"/>
        <v>0</v>
      </c>
      <c r="AQ439" s="17">
        <f t="shared" si="138"/>
        <v>0.59988002399520091</v>
      </c>
      <c r="AR439" s="17">
        <f t="shared" si="139"/>
        <v>0</v>
      </c>
      <c r="AS439" s="17">
        <f t="shared" si="140"/>
        <v>0.31786999999999999</v>
      </c>
      <c r="AU439" s="17">
        <f t="shared" si="141"/>
        <v>0</v>
      </c>
      <c r="AV439" s="17">
        <f t="shared" si="142"/>
        <v>0.66700000000000004</v>
      </c>
      <c r="AW439" s="17">
        <f t="shared" si="143"/>
        <v>0.5</v>
      </c>
      <c r="AX439" s="17">
        <f t="shared" si="144"/>
        <v>0.5</v>
      </c>
      <c r="AY439" s="17">
        <f t="shared" si="145"/>
        <v>0.4443333333333333</v>
      </c>
      <c r="AZ439" s="17">
        <f t="shared" si="146"/>
        <v>0.4443333333333333</v>
      </c>
      <c r="BA439" s="17">
        <f t="shared" si="147"/>
        <v>0.12646333333333332</v>
      </c>
      <c r="BC439" s="17">
        <f t="shared" si="157"/>
        <v>0</v>
      </c>
      <c r="BD439" s="17">
        <f t="shared" si="148"/>
        <v>0.66700000000000004</v>
      </c>
      <c r="BE439" s="17">
        <f t="shared" si="149"/>
        <v>0.58982479610523098</v>
      </c>
      <c r="BF439" s="17">
        <f t="shared" si="150"/>
        <v>9.5973820789570216E-2</v>
      </c>
      <c r="BG439" s="17">
        <f t="shared" si="151"/>
        <v>0.39948273636842102</v>
      </c>
      <c r="BH439" s="17">
        <f t="shared" si="152"/>
        <v>0.39948273636842102</v>
      </c>
      <c r="BI439" s="17">
        <f t="shared" si="153"/>
        <v>6.6606387375413934E-3</v>
      </c>
      <c r="BJ439" s="17">
        <f t="shared" si="154"/>
        <v>7.921526066576378E-3</v>
      </c>
    </row>
    <row r="440" spans="1:62" x14ac:dyDescent="0.25">
      <c r="A440" s="84">
        <v>425</v>
      </c>
      <c r="B440" s="84">
        <v>280</v>
      </c>
      <c r="C440" s="17" t="s">
        <v>275</v>
      </c>
      <c r="D440" s="86">
        <v>1</v>
      </c>
      <c r="E440" s="98">
        <f t="shared" si="155"/>
        <v>22.810000000000002</v>
      </c>
      <c r="F440" s="98">
        <f t="shared" si="156"/>
        <v>0.79300899960871263</v>
      </c>
      <c r="G440" s="17">
        <v>0</v>
      </c>
      <c r="H440" s="17">
        <v>15.87</v>
      </c>
      <c r="I440" s="17">
        <v>0</v>
      </c>
      <c r="J440" s="17">
        <v>0</v>
      </c>
      <c r="K440" s="17">
        <v>0</v>
      </c>
      <c r="L440" s="17">
        <v>0</v>
      </c>
      <c r="M440" s="17">
        <v>12.8</v>
      </c>
      <c r="N440" s="17">
        <v>0</v>
      </c>
      <c r="O440" s="17">
        <v>10.01</v>
      </c>
      <c r="P440" s="17">
        <v>0</v>
      </c>
      <c r="Q440" s="17">
        <v>60.8</v>
      </c>
      <c r="R440" s="17">
        <v>0</v>
      </c>
      <c r="S440" s="17">
        <v>0</v>
      </c>
      <c r="T440" s="17">
        <v>0</v>
      </c>
      <c r="U440" s="17">
        <v>0</v>
      </c>
      <c r="V440" s="17">
        <v>0</v>
      </c>
      <c r="W440" s="41">
        <v>0</v>
      </c>
      <c r="X440" s="17">
        <v>0</v>
      </c>
      <c r="Y440" s="17">
        <v>0</v>
      </c>
      <c r="Z440" s="17">
        <v>0</v>
      </c>
      <c r="AA440" s="17">
        <v>0</v>
      </c>
      <c r="AB440" s="17">
        <v>0</v>
      </c>
      <c r="AC440" s="17">
        <v>0</v>
      </c>
      <c r="AD440" s="17">
        <v>0</v>
      </c>
      <c r="AE440" s="17">
        <v>0.52</v>
      </c>
      <c r="AF440" s="41">
        <v>0</v>
      </c>
      <c r="AG440" s="88">
        <v>74.400000000000006</v>
      </c>
      <c r="AH440" s="41" t="s">
        <v>3</v>
      </c>
      <c r="AI440" s="87" t="s">
        <v>506</v>
      </c>
      <c r="AN440" s="17">
        <f t="shared" si="136"/>
        <v>99.999999999999986</v>
      </c>
      <c r="AO440" s="17">
        <f t="shared" si="137"/>
        <v>0.22810000000000002</v>
      </c>
      <c r="AP440" s="17">
        <f t="shared" si="138"/>
        <v>0</v>
      </c>
      <c r="AQ440" s="17">
        <f t="shared" si="138"/>
        <v>0.15869999999999998</v>
      </c>
      <c r="AR440" s="17">
        <f t="shared" si="139"/>
        <v>0.60799999999999998</v>
      </c>
      <c r="AS440" s="17">
        <f t="shared" si="140"/>
        <v>0.74400000000000011</v>
      </c>
      <c r="AU440" s="17">
        <f t="shared" si="141"/>
        <v>3.831127914303718</v>
      </c>
      <c r="AV440" s="17">
        <f t="shared" si="142"/>
        <v>1.4373030875866417</v>
      </c>
      <c r="AW440" s="17">
        <f t="shared" si="143"/>
        <v>0.73944549464398235</v>
      </c>
      <c r="AX440" s="17">
        <f t="shared" si="144"/>
        <v>1.4577819785759294</v>
      </c>
      <c r="AY440" s="17">
        <f t="shared" si="145"/>
        <v>0.73944549464398235</v>
      </c>
      <c r="AZ440" s="17">
        <f t="shared" si="146"/>
        <v>0.73944549464398235</v>
      </c>
      <c r="BA440" s="17">
        <f t="shared" si="147"/>
        <v>4.5545053560177573E-3</v>
      </c>
      <c r="BC440" s="17">
        <f t="shared" si="157"/>
        <v>3.8311279143037176</v>
      </c>
      <c r="BD440" s="17">
        <f t="shared" si="148"/>
        <v>1.4373030875866417</v>
      </c>
      <c r="BE440" s="17">
        <f t="shared" si="149"/>
        <v>0.66226947259626934</v>
      </c>
      <c r="BF440" s="17">
        <f t="shared" si="150"/>
        <v>2.0203848446756401</v>
      </c>
      <c r="BG440" s="17">
        <f t="shared" si="151"/>
        <v>0.66226947259626934</v>
      </c>
      <c r="BH440" s="17">
        <f t="shared" si="152"/>
        <v>0.66226947259626934</v>
      </c>
      <c r="BI440" s="17">
        <f t="shared" si="153"/>
        <v>6.6798791096919861E-3</v>
      </c>
      <c r="BJ440" s="17">
        <f t="shared" si="154"/>
        <v>0.11365464421345001</v>
      </c>
    </row>
    <row r="441" spans="1:62" x14ac:dyDescent="0.25">
      <c r="A441" s="84">
        <v>547</v>
      </c>
      <c r="B441" s="84">
        <v>589</v>
      </c>
      <c r="C441" s="17" t="s">
        <v>391</v>
      </c>
      <c r="D441" s="86">
        <v>1</v>
      </c>
      <c r="E441" s="98">
        <f t="shared" si="155"/>
        <v>42.857142857142854</v>
      </c>
      <c r="F441" s="98">
        <f t="shared" si="156"/>
        <v>0.33333333333333331</v>
      </c>
      <c r="G441" s="17">
        <f>'EWG-CCP-127 (1)'!N241</f>
        <v>14.285714285714285</v>
      </c>
      <c r="H441" s="17">
        <f>'EWG-CCP-127 (1)'!L241</f>
        <v>28.571428571428569</v>
      </c>
      <c r="I441" s="17">
        <f>'EWG-CCP-127 (1)'!O241</f>
        <v>0</v>
      </c>
      <c r="J441" s="17">
        <v>0</v>
      </c>
      <c r="K441" s="17">
        <v>0</v>
      </c>
      <c r="L441" s="17">
        <v>0</v>
      </c>
      <c r="M441" s="17">
        <v>0</v>
      </c>
      <c r="N441" s="17">
        <v>0</v>
      </c>
      <c r="O441" s="17">
        <v>0</v>
      </c>
      <c r="P441" s="17">
        <v>0</v>
      </c>
      <c r="Q441" s="17">
        <f>'EWG-CCP-127 (1)'!M241</f>
        <v>14.285714285714285</v>
      </c>
      <c r="R441" s="17">
        <v>0</v>
      </c>
      <c r="S441" s="17">
        <v>0</v>
      </c>
      <c r="T441" s="17">
        <v>0</v>
      </c>
      <c r="U441" s="17">
        <v>0</v>
      </c>
      <c r="V441" s="17">
        <f>'EWG-CCP-127 (1)'!P241</f>
        <v>42.857142857142854</v>
      </c>
      <c r="W441" s="17">
        <v>0</v>
      </c>
      <c r="X441" s="17">
        <v>0</v>
      </c>
      <c r="Y441" s="17">
        <v>0</v>
      </c>
      <c r="Z441" s="17">
        <f>'EWG-CCP-127 (1)'!Q241</f>
        <v>0</v>
      </c>
      <c r="AA441" s="17">
        <v>0</v>
      </c>
      <c r="AB441" s="17">
        <v>0</v>
      </c>
      <c r="AC441" s="17">
        <v>0</v>
      </c>
      <c r="AD441" s="17">
        <v>0</v>
      </c>
      <c r="AE441" s="17">
        <v>0</v>
      </c>
      <c r="AF441" s="17">
        <f>'EWG-CCP-127 (1)'!R241</f>
        <v>0</v>
      </c>
      <c r="AG441" s="88">
        <v>16.8</v>
      </c>
      <c r="AH441" s="92" t="s">
        <v>3</v>
      </c>
      <c r="AI441" s="87" t="s">
        <v>504</v>
      </c>
      <c r="AM441" s="80"/>
      <c r="AN441" s="17">
        <f t="shared" si="136"/>
        <v>100</v>
      </c>
      <c r="AO441" s="17">
        <f t="shared" si="137"/>
        <v>0</v>
      </c>
      <c r="AP441" s="17">
        <f t="shared" si="138"/>
        <v>0.14285714285714285</v>
      </c>
      <c r="AQ441" s="17">
        <f t="shared" si="138"/>
        <v>0.2857142857142857</v>
      </c>
      <c r="AR441" s="17">
        <f t="shared" si="139"/>
        <v>0.14285714285714285</v>
      </c>
      <c r="AS441" s="17">
        <f t="shared" si="140"/>
        <v>0.16800000000000001</v>
      </c>
      <c r="AU441" s="17">
        <f t="shared" si="141"/>
        <v>0.33333333333333331</v>
      </c>
      <c r="AV441" s="17">
        <f t="shared" si="142"/>
        <v>0</v>
      </c>
      <c r="AW441" s="17">
        <f t="shared" si="143"/>
        <v>0.52083333333333337</v>
      </c>
      <c r="AX441" s="17">
        <f t="shared" si="144"/>
        <v>0.58333333333333337</v>
      </c>
      <c r="AY441" s="17">
        <f t="shared" si="145"/>
        <v>0</v>
      </c>
      <c r="AZ441" s="17">
        <f t="shared" si="146"/>
        <v>0</v>
      </c>
      <c r="BA441" s="17">
        <f t="shared" si="147"/>
        <v>0.16800000000000001</v>
      </c>
      <c r="BC441" s="17">
        <f t="shared" si="157"/>
        <v>0.16666666666666666</v>
      </c>
      <c r="BD441" s="17">
        <f t="shared" si="148"/>
        <v>0.25</v>
      </c>
      <c r="BE441" s="17">
        <f t="shared" si="149"/>
        <v>0.59297637783744805</v>
      </c>
      <c r="BF441" s="17">
        <f t="shared" si="150"/>
        <v>0.1796920306280349</v>
      </c>
      <c r="BG441" s="17">
        <f t="shared" si="151"/>
        <v>0.25</v>
      </c>
      <c r="BH441" s="17">
        <f t="shared" si="152"/>
        <v>0.25</v>
      </c>
      <c r="BI441" s="17">
        <f t="shared" si="153"/>
        <v>6.7239999999999982E-3</v>
      </c>
      <c r="BJ441" s="17">
        <f t="shared" si="154"/>
        <v>5.7060288812517887E-2</v>
      </c>
    </row>
    <row r="442" spans="1:62" x14ac:dyDescent="0.25">
      <c r="A442" s="84">
        <v>100</v>
      </c>
      <c r="B442" s="84">
        <v>65</v>
      </c>
      <c r="C442" s="17" t="s">
        <v>122</v>
      </c>
      <c r="D442" s="87">
        <v>1</v>
      </c>
      <c r="E442" s="17"/>
      <c r="F442" s="17"/>
      <c r="G442" s="17">
        <v>0.16</v>
      </c>
      <c r="H442" s="17">
        <v>4.84</v>
      </c>
      <c r="I442" s="17">
        <v>0</v>
      </c>
      <c r="J442" s="17">
        <v>0</v>
      </c>
      <c r="K442" s="17">
        <v>0.15</v>
      </c>
      <c r="L442" s="17">
        <v>0</v>
      </c>
      <c r="M442" s="17">
        <v>0</v>
      </c>
      <c r="N442" s="17">
        <v>0</v>
      </c>
      <c r="O442" s="17">
        <v>14.77</v>
      </c>
      <c r="P442" s="17">
        <v>0</v>
      </c>
      <c r="Q442" s="17">
        <v>80.08</v>
      </c>
      <c r="R442" s="17">
        <v>0</v>
      </c>
      <c r="S442" s="17">
        <v>0</v>
      </c>
      <c r="T442" s="17">
        <v>0</v>
      </c>
      <c r="U442" s="17">
        <v>0</v>
      </c>
      <c r="V442" s="41">
        <v>0</v>
      </c>
      <c r="W442" s="41">
        <v>0</v>
      </c>
      <c r="X442" s="41">
        <v>0</v>
      </c>
      <c r="Y442" s="17">
        <v>0</v>
      </c>
      <c r="Z442" s="17">
        <v>0</v>
      </c>
      <c r="AA442" s="17">
        <v>0</v>
      </c>
      <c r="AB442" s="41">
        <v>0</v>
      </c>
      <c r="AC442" s="17">
        <v>0</v>
      </c>
      <c r="AD442" s="17">
        <v>0</v>
      </c>
      <c r="AE442" s="41">
        <v>0</v>
      </c>
      <c r="AF442" s="41">
        <v>0</v>
      </c>
      <c r="AG442" s="88">
        <v>94.9</v>
      </c>
      <c r="AH442" s="41" t="s">
        <v>3</v>
      </c>
      <c r="AI442" s="87" t="s">
        <v>506</v>
      </c>
      <c r="AJ442" s="87" t="s">
        <v>529</v>
      </c>
      <c r="AK442" s="87" t="s">
        <v>505</v>
      </c>
      <c r="AL442" s="87" t="s">
        <v>507</v>
      </c>
      <c r="AN442" s="17">
        <f t="shared" si="136"/>
        <v>100</v>
      </c>
      <c r="AO442" s="17">
        <f t="shared" si="137"/>
        <v>0.1477</v>
      </c>
      <c r="AP442" s="17">
        <f t="shared" si="138"/>
        <v>1.6000000000000001E-3</v>
      </c>
      <c r="AQ442" s="17">
        <f t="shared" si="138"/>
        <v>4.8399999999999999E-2</v>
      </c>
      <c r="AR442" s="17">
        <f t="shared" si="139"/>
        <v>0.80079999999999996</v>
      </c>
      <c r="AS442" s="17">
        <f t="shared" si="140"/>
        <v>0.94900000000000007</v>
      </c>
      <c r="AU442" s="17">
        <f t="shared" si="141"/>
        <v>16.016000000000002</v>
      </c>
      <c r="AV442" s="17">
        <f t="shared" si="142"/>
        <v>2.9540000000000002</v>
      </c>
      <c r="AW442" s="17">
        <f t="shared" si="143"/>
        <v>1.5010000000000001</v>
      </c>
      <c r="AX442" s="17">
        <f t="shared" si="144"/>
        <v>4.5040000000000004</v>
      </c>
      <c r="AY442" s="17">
        <f t="shared" si="145"/>
        <v>1.5010000000000001</v>
      </c>
      <c r="AZ442" s="17">
        <f t="shared" si="146"/>
        <v>1</v>
      </c>
      <c r="BA442" s="17">
        <f t="shared" si="147"/>
        <v>5.0999999999999934E-2</v>
      </c>
      <c r="BC442" s="17">
        <f>(Q442+$BM$34*AC442)/($BM$3*H442+$BM$4*G442+$BM$5*P442+$BM$6*K442+$BM$7*S442+$BM$8*U442+$BM$9*Y442)</f>
        <v>14.613138686131387</v>
      </c>
      <c r="BD442" s="17">
        <f t="shared" si="148"/>
        <v>2.695255474452555</v>
      </c>
      <c r="BE442" s="17">
        <f t="shared" si="149"/>
        <v>0.86615180170662631</v>
      </c>
      <c r="BF442" s="17">
        <f t="shared" si="150"/>
        <v>7.4362886863343745</v>
      </c>
      <c r="BG442" s="17">
        <f t="shared" si="151"/>
        <v>0.86615180170662631</v>
      </c>
      <c r="BH442" s="17">
        <f t="shared" si="152"/>
        <v>0.86615180170662631</v>
      </c>
      <c r="BI442" s="17">
        <f t="shared" si="153"/>
        <v>6.8638239604581781E-3</v>
      </c>
      <c r="BJ442" s="17">
        <f t="shared" si="154"/>
        <v>0.29390173250718443</v>
      </c>
    </row>
    <row r="443" spans="1:62" x14ac:dyDescent="0.25">
      <c r="A443" s="84">
        <v>485</v>
      </c>
      <c r="B443" s="84">
        <v>539</v>
      </c>
      <c r="C443" s="17" t="s">
        <v>330</v>
      </c>
      <c r="D443" s="86">
        <v>1</v>
      </c>
      <c r="E443" s="98">
        <f t="shared" ref="E443:E506" si="158">I443+L443+M443+N443+O443+V443+X443+AB443+AD443</f>
        <v>0</v>
      </c>
      <c r="F443" s="98">
        <f t="shared" ref="F443:F506" si="159">Q443/(H443+P443+Q443+AC443)</f>
        <v>0.41666666666666669</v>
      </c>
      <c r="G443" s="17">
        <v>2</v>
      </c>
      <c r="H443" s="17">
        <v>28</v>
      </c>
      <c r="I443" s="17">
        <v>0</v>
      </c>
      <c r="J443" s="17">
        <v>0</v>
      </c>
      <c r="K443" s="17">
        <v>0</v>
      </c>
      <c r="L443" s="17">
        <v>0</v>
      </c>
      <c r="M443" s="17">
        <v>0</v>
      </c>
      <c r="N443" s="17">
        <v>0</v>
      </c>
      <c r="O443" s="17">
        <v>0</v>
      </c>
      <c r="P443" s="17">
        <v>0</v>
      </c>
      <c r="Q443" s="17">
        <v>20</v>
      </c>
      <c r="R443" s="17">
        <v>0</v>
      </c>
      <c r="S443" s="17">
        <v>0</v>
      </c>
      <c r="T443" s="17">
        <v>0</v>
      </c>
      <c r="U443" s="17">
        <v>0</v>
      </c>
      <c r="V443" s="17">
        <v>0</v>
      </c>
      <c r="W443" s="17">
        <v>50</v>
      </c>
      <c r="X443" s="17">
        <v>0</v>
      </c>
      <c r="Y443" s="17">
        <v>0</v>
      </c>
      <c r="Z443" s="17">
        <v>0</v>
      </c>
      <c r="AA443" s="17">
        <v>0</v>
      </c>
      <c r="AB443" s="17">
        <v>0</v>
      </c>
      <c r="AC443" s="17">
        <v>0</v>
      </c>
      <c r="AD443" s="17">
        <v>0</v>
      </c>
      <c r="AE443" s="17">
        <v>0</v>
      </c>
      <c r="AF443" s="41">
        <v>0</v>
      </c>
      <c r="AG443" s="88">
        <v>38</v>
      </c>
      <c r="AH443" s="17" t="s">
        <v>3</v>
      </c>
      <c r="AI443" s="87" t="s">
        <v>506</v>
      </c>
      <c r="AN443" s="17">
        <f t="shared" si="136"/>
        <v>100</v>
      </c>
      <c r="AO443" s="17">
        <f t="shared" si="137"/>
        <v>0</v>
      </c>
      <c r="AP443" s="17">
        <f t="shared" si="138"/>
        <v>0.02</v>
      </c>
      <c r="AQ443" s="17">
        <f t="shared" si="138"/>
        <v>0.28000000000000003</v>
      </c>
      <c r="AR443" s="17">
        <f t="shared" si="139"/>
        <v>0.2</v>
      </c>
      <c r="AS443" s="17">
        <f t="shared" si="140"/>
        <v>0.38</v>
      </c>
      <c r="AU443" s="17">
        <f t="shared" si="141"/>
        <v>0.66666666666666663</v>
      </c>
      <c r="AV443" s="17">
        <f t="shared" si="142"/>
        <v>0</v>
      </c>
      <c r="AW443" s="17">
        <f t="shared" si="143"/>
        <v>0.54166666666666663</v>
      </c>
      <c r="AX443" s="17">
        <f t="shared" si="144"/>
        <v>0.66666666666666663</v>
      </c>
      <c r="AY443" s="17">
        <f t="shared" si="145"/>
        <v>0</v>
      </c>
      <c r="AZ443" s="17">
        <f t="shared" si="146"/>
        <v>0</v>
      </c>
      <c r="BA443" s="17">
        <f t="shared" si="147"/>
        <v>0.38</v>
      </c>
      <c r="BC443" s="17">
        <f t="shared" ref="BC443:BC506" si="160">(Q443)/($BM$3*H443+$BM$4*G443+$BM$5*P443+$BM$6*K443+$BM$7*S443+$BM$8*U443+$BM$9*Y443)</f>
        <v>0.55555555555555558</v>
      </c>
      <c r="BD443" s="17">
        <f t="shared" si="148"/>
        <v>0.46296296296296291</v>
      </c>
      <c r="BE443" s="17">
        <f t="shared" si="149"/>
        <v>0.6003300685459545</v>
      </c>
      <c r="BF443" s="17">
        <f t="shared" si="150"/>
        <v>0.37503452025111927</v>
      </c>
      <c r="BG443" s="17">
        <f t="shared" si="151"/>
        <v>0.46296296296296291</v>
      </c>
      <c r="BH443" s="17">
        <f t="shared" si="152"/>
        <v>0.46296296296296291</v>
      </c>
      <c r="BI443" s="17">
        <f t="shared" si="153"/>
        <v>6.8828532235939545E-3</v>
      </c>
      <c r="BJ443" s="17">
        <f t="shared" si="154"/>
        <v>7.2215573091649284E-4</v>
      </c>
    </row>
    <row r="444" spans="1:62" x14ac:dyDescent="0.25">
      <c r="A444" s="84">
        <v>483</v>
      </c>
      <c r="B444" s="84">
        <v>537</v>
      </c>
      <c r="C444" s="17" t="s">
        <v>328</v>
      </c>
      <c r="D444" s="86">
        <v>1</v>
      </c>
      <c r="E444" s="98">
        <f t="shared" si="158"/>
        <v>0</v>
      </c>
      <c r="F444" s="98">
        <f t="shared" si="159"/>
        <v>0.10416666666666667</v>
      </c>
      <c r="G444" s="17">
        <v>2</v>
      </c>
      <c r="H444" s="17">
        <v>43</v>
      </c>
      <c r="I444" s="17">
        <v>0</v>
      </c>
      <c r="J444" s="17">
        <v>0</v>
      </c>
      <c r="K444" s="17">
        <v>0</v>
      </c>
      <c r="L444" s="17">
        <v>0</v>
      </c>
      <c r="M444" s="17">
        <v>0</v>
      </c>
      <c r="N444" s="17">
        <v>0</v>
      </c>
      <c r="O444" s="17">
        <v>0</v>
      </c>
      <c r="P444" s="17">
        <v>0</v>
      </c>
      <c r="Q444" s="17">
        <v>5</v>
      </c>
      <c r="R444" s="17">
        <v>0</v>
      </c>
      <c r="S444" s="17">
        <v>0</v>
      </c>
      <c r="T444" s="17">
        <v>0</v>
      </c>
      <c r="U444" s="17">
        <v>0</v>
      </c>
      <c r="V444" s="17">
        <v>0</v>
      </c>
      <c r="W444" s="17">
        <v>50</v>
      </c>
      <c r="X444" s="17">
        <v>0</v>
      </c>
      <c r="Y444" s="17">
        <v>0</v>
      </c>
      <c r="Z444" s="17">
        <v>0</v>
      </c>
      <c r="AA444" s="17">
        <v>0</v>
      </c>
      <c r="AB444" s="17">
        <v>0</v>
      </c>
      <c r="AC444" s="17">
        <v>0</v>
      </c>
      <c r="AD444" s="17">
        <v>0</v>
      </c>
      <c r="AE444" s="17">
        <v>0</v>
      </c>
      <c r="AF444" s="41">
        <v>0</v>
      </c>
      <c r="AG444" s="88">
        <v>41</v>
      </c>
      <c r="AH444" s="17" t="s">
        <v>3</v>
      </c>
      <c r="AI444" s="87" t="s">
        <v>506</v>
      </c>
      <c r="AN444" s="17">
        <f t="shared" si="136"/>
        <v>100</v>
      </c>
      <c r="AO444" s="17">
        <f t="shared" si="137"/>
        <v>0</v>
      </c>
      <c r="AP444" s="17">
        <f t="shared" si="138"/>
        <v>0.02</v>
      </c>
      <c r="AQ444" s="17">
        <f t="shared" si="138"/>
        <v>0.43</v>
      </c>
      <c r="AR444" s="17">
        <f t="shared" si="139"/>
        <v>0.05</v>
      </c>
      <c r="AS444" s="17">
        <f t="shared" si="140"/>
        <v>0.41</v>
      </c>
      <c r="AU444" s="17">
        <f t="shared" si="141"/>
        <v>0.11111111111111112</v>
      </c>
      <c r="AV444" s="17">
        <f t="shared" si="142"/>
        <v>0</v>
      </c>
      <c r="AW444" s="17">
        <f t="shared" si="143"/>
        <v>0.50694444444444442</v>
      </c>
      <c r="AX444" s="17">
        <f t="shared" si="144"/>
        <v>0.52777777777777779</v>
      </c>
      <c r="AY444" s="17">
        <f t="shared" si="145"/>
        <v>0</v>
      </c>
      <c r="AZ444" s="17">
        <f t="shared" si="146"/>
        <v>0</v>
      </c>
      <c r="BA444" s="17">
        <f t="shared" si="147"/>
        <v>0.41</v>
      </c>
      <c r="BC444" s="17">
        <f t="shared" si="160"/>
        <v>9.8039215686274508E-2</v>
      </c>
      <c r="BD444" s="17">
        <f t="shared" si="148"/>
        <v>0.32679738562091498</v>
      </c>
      <c r="BE444" s="17">
        <f t="shared" si="149"/>
        <v>0.59167866771241751</v>
      </c>
      <c r="BF444" s="17">
        <f t="shared" si="150"/>
        <v>0.14521982657690241</v>
      </c>
      <c r="BG444" s="17">
        <f t="shared" si="151"/>
        <v>0.32679738562091498</v>
      </c>
      <c r="BH444" s="17">
        <f t="shared" si="152"/>
        <v>0.32679738562091498</v>
      </c>
      <c r="BI444" s="17">
        <f t="shared" si="153"/>
        <v>6.922675039514721E-3</v>
      </c>
      <c r="BJ444" s="17">
        <f t="shared" si="154"/>
        <v>9.7784080483700143E-6</v>
      </c>
    </row>
    <row r="445" spans="1:62" x14ac:dyDescent="0.25">
      <c r="A445" s="84">
        <v>320</v>
      </c>
      <c r="B445" s="84">
        <v>207</v>
      </c>
      <c r="D445" s="86">
        <v>1</v>
      </c>
      <c r="E445" s="98">
        <f t="shared" si="158"/>
        <v>28.571428571428577</v>
      </c>
      <c r="F445" s="98">
        <f t="shared" si="159"/>
        <v>0.75</v>
      </c>
      <c r="G445" s="17">
        <v>0</v>
      </c>
      <c r="H445" s="17">
        <f>'EWG-CCP-127 (1)'!M138</f>
        <v>17.857142857142858</v>
      </c>
      <c r="I445" s="17">
        <v>0</v>
      </c>
      <c r="J445" s="17">
        <v>0</v>
      </c>
      <c r="K445" s="17">
        <v>0</v>
      </c>
      <c r="L445" s="17">
        <v>0</v>
      </c>
      <c r="M445" s="17">
        <v>0</v>
      </c>
      <c r="N445" s="17">
        <v>0</v>
      </c>
      <c r="O445" s="17">
        <f>'EWG-CCP-127 (1)'!L138</f>
        <v>28.571428571428577</v>
      </c>
      <c r="P445" s="17">
        <v>0</v>
      </c>
      <c r="Q445" s="17">
        <f>'EWG-CCP-127 (1)'!K138</f>
        <v>53.571428571428569</v>
      </c>
      <c r="R445" s="17">
        <v>0</v>
      </c>
      <c r="S445" s="17">
        <v>0</v>
      </c>
      <c r="T445" s="17">
        <v>0</v>
      </c>
      <c r="U445" s="17">
        <v>0</v>
      </c>
      <c r="V445" s="17">
        <v>0</v>
      </c>
      <c r="W445" s="41">
        <v>0</v>
      </c>
      <c r="X445" s="41">
        <v>0</v>
      </c>
      <c r="Y445" s="17">
        <v>0</v>
      </c>
      <c r="Z445" s="17">
        <v>0</v>
      </c>
      <c r="AA445" s="17">
        <v>0</v>
      </c>
      <c r="AB445" s="17">
        <v>0</v>
      </c>
      <c r="AC445" s="17">
        <v>0</v>
      </c>
      <c r="AD445" s="17">
        <v>0</v>
      </c>
      <c r="AE445" s="17">
        <v>0</v>
      </c>
      <c r="AF445" s="41">
        <v>0</v>
      </c>
      <c r="AG445" s="88">
        <f>'EWG-CCP-127 (1)'!E138</f>
        <v>73</v>
      </c>
      <c r="AH445" s="91" t="s">
        <v>3</v>
      </c>
      <c r="AI445" s="87" t="s">
        <v>504</v>
      </c>
      <c r="AN445" s="17">
        <f t="shared" si="136"/>
        <v>100</v>
      </c>
      <c r="AO445" s="17">
        <f t="shared" si="137"/>
        <v>0.28571428571428575</v>
      </c>
      <c r="AP445" s="17">
        <f t="shared" si="138"/>
        <v>0</v>
      </c>
      <c r="AQ445" s="17">
        <f t="shared" si="138"/>
        <v>0.17857142857142858</v>
      </c>
      <c r="AR445" s="17">
        <f t="shared" si="139"/>
        <v>0.5357142857142857</v>
      </c>
      <c r="AS445" s="17">
        <f t="shared" si="140"/>
        <v>0.73</v>
      </c>
      <c r="AU445" s="17">
        <f t="shared" si="141"/>
        <v>3</v>
      </c>
      <c r="AV445" s="17">
        <f t="shared" si="142"/>
        <v>1.6</v>
      </c>
      <c r="AW445" s="17">
        <f t="shared" si="143"/>
        <v>0.6875</v>
      </c>
      <c r="AX445" s="17">
        <f t="shared" si="144"/>
        <v>1.25</v>
      </c>
      <c r="AY445" s="17">
        <f t="shared" si="145"/>
        <v>0.62333333333333329</v>
      </c>
      <c r="AZ445" s="17">
        <f t="shared" si="146"/>
        <v>0.62333333333333329</v>
      </c>
      <c r="BA445" s="17">
        <f t="shared" si="147"/>
        <v>0.10666666666666669</v>
      </c>
      <c r="BC445" s="17">
        <f t="shared" si="160"/>
        <v>3</v>
      </c>
      <c r="BD445" s="17">
        <f t="shared" si="148"/>
        <v>1.6000000000000003</v>
      </c>
      <c r="BE445" s="17">
        <f t="shared" si="149"/>
        <v>0.64655326728513784</v>
      </c>
      <c r="BF445" s="17">
        <f t="shared" si="150"/>
        <v>1.602901597881935</v>
      </c>
      <c r="BG445" s="17">
        <f t="shared" si="151"/>
        <v>0.64655326728513784</v>
      </c>
      <c r="BH445" s="17">
        <f t="shared" si="152"/>
        <v>0.64655326728513784</v>
      </c>
      <c r="BI445" s="17">
        <f t="shared" si="153"/>
        <v>6.9633572007856432E-3</v>
      </c>
      <c r="BJ445" s="17">
        <f t="shared" si="154"/>
        <v>0.10441108696412171</v>
      </c>
    </row>
    <row r="446" spans="1:62" x14ac:dyDescent="0.25">
      <c r="A446" s="84">
        <v>641</v>
      </c>
      <c r="B446" s="84">
        <v>651</v>
      </c>
      <c r="D446" s="86">
        <v>1</v>
      </c>
      <c r="E446" s="98">
        <f t="shared" si="158"/>
        <v>10.024889999999999</v>
      </c>
      <c r="F446" s="98">
        <f t="shared" si="159"/>
        <v>0</v>
      </c>
      <c r="G446" s="17">
        <v>0</v>
      </c>
      <c r="H446" s="17">
        <f>'EWG-CCP-127 (1)'!C365</f>
        <v>89.975110000000001</v>
      </c>
      <c r="I446" s="17">
        <v>0</v>
      </c>
      <c r="J446" s="17">
        <v>0</v>
      </c>
      <c r="K446" s="17">
        <v>0</v>
      </c>
      <c r="L446" s="17">
        <v>0</v>
      </c>
      <c r="M446" s="17">
        <v>0</v>
      </c>
      <c r="N446" s="17">
        <v>0</v>
      </c>
      <c r="O446" s="17">
        <f>'EWG-CCP-127 (1)'!D365</f>
        <v>10.024889999999999</v>
      </c>
      <c r="P446" s="17">
        <v>0</v>
      </c>
      <c r="Q446" s="17">
        <v>0</v>
      </c>
      <c r="R446" s="17">
        <v>0</v>
      </c>
      <c r="S446" s="17">
        <v>0</v>
      </c>
      <c r="T446" s="17">
        <v>0</v>
      </c>
      <c r="U446" s="17">
        <v>0</v>
      </c>
      <c r="V446" s="17">
        <v>0</v>
      </c>
      <c r="W446" s="17">
        <v>0</v>
      </c>
      <c r="X446" s="17">
        <v>0</v>
      </c>
      <c r="Y446" s="17">
        <v>0</v>
      </c>
      <c r="Z446" s="17">
        <v>0</v>
      </c>
      <c r="AA446" s="17">
        <v>0</v>
      </c>
      <c r="AB446" s="17">
        <v>0</v>
      </c>
      <c r="AC446" s="17">
        <v>0</v>
      </c>
      <c r="AD446" s="17">
        <v>0</v>
      </c>
      <c r="AE446" s="17">
        <v>0</v>
      </c>
      <c r="AF446" s="17">
        <v>0</v>
      </c>
      <c r="AG446" s="88">
        <f>'EWG-CCP-127 (1)'!F365</f>
        <v>19.497</v>
      </c>
      <c r="AH446" s="17" t="s">
        <v>3</v>
      </c>
      <c r="AI446" s="87" t="s">
        <v>506</v>
      </c>
      <c r="AN446" s="17">
        <f t="shared" si="136"/>
        <v>100</v>
      </c>
      <c r="AO446" s="17">
        <f t="shared" si="137"/>
        <v>0.10024889999999999</v>
      </c>
      <c r="AP446" s="17">
        <f t="shared" si="138"/>
        <v>0</v>
      </c>
      <c r="AQ446" s="17">
        <f t="shared" si="138"/>
        <v>0.89975110000000003</v>
      </c>
      <c r="AR446" s="17">
        <f t="shared" si="139"/>
        <v>0</v>
      </c>
      <c r="AS446" s="17">
        <f t="shared" si="140"/>
        <v>0.19497</v>
      </c>
      <c r="AU446" s="17">
        <f t="shared" si="141"/>
        <v>0</v>
      </c>
      <c r="AV446" s="17">
        <f t="shared" si="142"/>
        <v>0.11141848006632055</v>
      </c>
      <c r="AW446" s="17">
        <f t="shared" si="143"/>
        <v>0.5</v>
      </c>
      <c r="AX446" s="17">
        <f t="shared" si="144"/>
        <v>0.5</v>
      </c>
      <c r="AY446" s="17">
        <f t="shared" si="145"/>
        <v>0.11141848006632055</v>
      </c>
      <c r="AZ446" s="17">
        <f t="shared" si="146"/>
        <v>0.11141848006632055</v>
      </c>
      <c r="BA446" s="17">
        <f t="shared" si="147"/>
        <v>8.3551519933679458E-2</v>
      </c>
      <c r="BC446" s="17">
        <f t="shared" si="160"/>
        <v>0</v>
      </c>
      <c r="BD446" s="17">
        <f t="shared" si="148"/>
        <v>0.11141848006632056</v>
      </c>
      <c r="BE446" s="17">
        <f t="shared" si="149"/>
        <v>0.58982479610523098</v>
      </c>
      <c r="BF446" s="17">
        <f t="shared" si="150"/>
        <v>9.5973820789570216E-2</v>
      </c>
      <c r="BG446" s="17">
        <f t="shared" si="151"/>
        <v>0.11141848006632056</v>
      </c>
      <c r="BH446" s="17">
        <f t="shared" si="152"/>
        <v>0.11141848006632056</v>
      </c>
      <c r="BI446" s="17">
        <f t="shared" si="153"/>
        <v>6.9808564832280337E-3</v>
      </c>
      <c r="BJ446" s="17">
        <f t="shared" si="154"/>
        <v>4.4902862499259448E-2</v>
      </c>
    </row>
    <row r="447" spans="1:62" x14ac:dyDescent="0.25">
      <c r="A447" s="84">
        <v>538</v>
      </c>
      <c r="B447" s="84">
        <v>584</v>
      </c>
      <c r="C447" s="17" t="s">
        <v>380</v>
      </c>
      <c r="D447" s="86">
        <v>1</v>
      </c>
      <c r="E447" s="98">
        <f t="shared" si="158"/>
        <v>43</v>
      </c>
      <c r="F447" s="98">
        <f t="shared" si="159"/>
        <v>0.33333333333333331</v>
      </c>
      <c r="G447" s="17">
        <v>14</v>
      </c>
      <c r="H447" s="17">
        <v>28</v>
      </c>
      <c r="I447" s="17">
        <v>43</v>
      </c>
      <c r="J447" s="17">
        <v>0</v>
      </c>
      <c r="K447" s="17">
        <v>0</v>
      </c>
      <c r="L447" s="17">
        <f>'EWG-CCP-127 (1)'!M322</f>
        <v>0</v>
      </c>
      <c r="M447" s="17">
        <v>0</v>
      </c>
      <c r="N447" s="17">
        <v>0</v>
      </c>
      <c r="O447" s="17">
        <v>0</v>
      </c>
      <c r="P447" s="17">
        <v>0</v>
      </c>
      <c r="Q447" s="17">
        <v>14</v>
      </c>
      <c r="R447" s="17">
        <v>0</v>
      </c>
      <c r="S447" s="17">
        <v>0</v>
      </c>
      <c r="T447" s="17">
        <v>0</v>
      </c>
      <c r="U447" s="17">
        <v>0</v>
      </c>
      <c r="V447" s="17">
        <v>0</v>
      </c>
      <c r="W447" s="17">
        <v>0</v>
      </c>
      <c r="X447" s="17">
        <v>0</v>
      </c>
      <c r="Y447" s="17">
        <v>0</v>
      </c>
      <c r="Z447" s="17">
        <v>0</v>
      </c>
      <c r="AA447" s="17">
        <v>0</v>
      </c>
      <c r="AB447" s="17">
        <v>0</v>
      </c>
      <c r="AC447" s="17">
        <v>0</v>
      </c>
      <c r="AD447" s="17">
        <v>0</v>
      </c>
      <c r="AE447" s="17">
        <v>0</v>
      </c>
      <c r="AF447" s="17">
        <v>0</v>
      </c>
      <c r="AG447" s="88">
        <v>17.100000000000001</v>
      </c>
      <c r="AH447" s="92" t="s">
        <v>3</v>
      </c>
      <c r="AI447" s="87" t="s">
        <v>504</v>
      </c>
      <c r="AN447" s="17">
        <f t="shared" si="136"/>
        <v>99</v>
      </c>
      <c r="AO447" s="17">
        <f t="shared" si="137"/>
        <v>0</v>
      </c>
      <c r="AP447" s="17">
        <f t="shared" si="138"/>
        <v>0.14000000000000001</v>
      </c>
      <c r="AQ447" s="17">
        <f t="shared" si="138"/>
        <v>0.28000000000000003</v>
      </c>
      <c r="AR447" s="17">
        <f t="shared" si="139"/>
        <v>0.14000000000000001</v>
      </c>
      <c r="AS447" s="17">
        <f t="shared" si="140"/>
        <v>0.17100000000000001</v>
      </c>
      <c r="AU447" s="17">
        <f t="shared" si="141"/>
        <v>0.33333333333333331</v>
      </c>
      <c r="AV447" s="17">
        <f t="shared" si="142"/>
        <v>0</v>
      </c>
      <c r="AW447" s="17">
        <f t="shared" si="143"/>
        <v>0.52083333333333337</v>
      </c>
      <c r="AX447" s="17">
        <f t="shared" si="144"/>
        <v>0.58333333333333337</v>
      </c>
      <c r="AY447" s="17">
        <f t="shared" si="145"/>
        <v>0</v>
      </c>
      <c r="AZ447" s="17">
        <f t="shared" si="146"/>
        <v>0</v>
      </c>
      <c r="BA447" s="17">
        <f t="shared" si="147"/>
        <v>0.17100000000000001</v>
      </c>
      <c r="BC447" s="17">
        <f t="shared" si="160"/>
        <v>0.16666666666666666</v>
      </c>
      <c r="BD447" s="17">
        <f t="shared" si="148"/>
        <v>0.25595238095238093</v>
      </c>
      <c r="BE447" s="17">
        <f t="shared" si="149"/>
        <v>0.59297637783744805</v>
      </c>
      <c r="BF447" s="17">
        <f t="shared" si="150"/>
        <v>0.1796920306280349</v>
      </c>
      <c r="BG447" s="17">
        <f t="shared" si="151"/>
        <v>0.25595238095238093</v>
      </c>
      <c r="BH447" s="17">
        <f t="shared" si="152"/>
        <v>0.25595238095238093</v>
      </c>
      <c r="BI447" s="17">
        <f t="shared" si="153"/>
        <v>7.2169070294784525E-3</v>
      </c>
      <c r="BJ447" s="17">
        <f t="shared" si="154"/>
        <v>5.5636051080231078E-2</v>
      </c>
    </row>
    <row r="448" spans="1:62" x14ac:dyDescent="0.25">
      <c r="A448" s="84">
        <v>530</v>
      </c>
      <c r="B448" s="84">
        <v>318</v>
      </c>
      <c r="C448" s="17" t="s">
        <v>373</v>
      </c>
      <c r="D448" s="86">
        <v>1</v>
      </c>
      <c r="E448" s="98">
        <f t="shared" si="158"/>
        <v>20</v>
      </c>
      <c r="F448" s="98">
        <f t="shared" si="159"/>
        <v>0.90277777777777779</v>
      </c>
      <c r="G448" s="17">
        <v>8</v>
      </c>
      <c r="H448" s="17">
        <v>7</v>
      </c>
      <c r="I448" s="17">
        <v>20</v>
      </c>
      <c r="J448" s="17">
        <v>0</v>
      </c>
      <c r="K448" s="17">
        <v>0</v>
      </c>
      <c r="L448" s="17">
        <f>'EWG-CCP-127 (1)'!M314</f>
        <v>0</v>
      </c>
      <c r="M448" s="17">
        <v>0</v>
      </c>
      <c r="N448" s="17">
        <v>0</v>
      </c>
      <c r="O448" s="17">
        <v>0</v>
      </c>
      <c r="P448" s="17">
        <v>0</v>
      </c>
      <c r="Q448" s="17">
        <v>65</v>
      </c>
      <c r="R448" s="17">
        <v>0</v>
      </c>
      <c r="S448" s="17">
        <v>0</v>
      </c>
      <c r="T448" s="17">
        <v>0</v>
      </c>
      <c r="U448" s="17">
        <v>0</v>
      </c>
      <c r="V448" s="17">
        <v>0</v>
      </c>
      <c r="W448" s="17">
        <v>0</v>
      </c>
      <c r="X448" s="17">
        <v>0</v>
      </c>
      <c r="Y448" s="17">
        <v>0</v>
      </c>
      <c r="Z448" s="17">
        <v>0</v>
      </c>
      <c r="AA448" s="17">
        <v>0</v>
      </c>
      <c r="AB448" s="17">
        <v>0</v>
      </c>
      <c r="AC448" s="17">
        <v>0</v>
      </c>
      <c r="AD448" s="17">
        <v>0</v>
      </c>
      <c r="AE448" s="17">
        <v>0</v>
      </c>
      <c r="AF448" s="17">
        <v>0</v>
      </c>
      <c r="AG448" s="88">
        <v>17</v>
      </c>
      <c r="AH448" s="92" t="s">
        <v>3</v>
      </c>
      <c r="AI448" s="87" t="s">
        <v>504</v>
      </c>
      <c r="AJ448" s="87" t="s">
        <v>532</v>
      </c>
      <c r="AL448" s="87" t="s">
        <v>510</v>
      </c>
      <c r="AM448" s="80" t="s">
        <v>533</v>
      </c>
      <c r="AN448" s="17">
        <f t="shared" si="136"/>
        <v>100</v>
      </c>
      <c r="AO448" s="17">
        <f t="shared" si="137"/>
        <v>0</v>
      </c>
      <c r="AP448" s="17">
        <f t="shared" si="138"/>
        <v>0.08</v>
      </c>
      <c r="AQ448" s="17">
        <f t="shared" si="138"/>
        <v>7.0000000000000007E-2</v>
      </c>
      <c r="AR448" s="17">
        <f t="shared" si="139"/>
        <v>0.65</v>
      </c>
      <c r="AS448" s="17">
        <f t="shared" si="140"/>
        <v>0.17</v>
      </c>
      <c r="AU448" s="17">
        <f t="shared" si="141"/>
        <v>4.333333333333333</v>
      </c>
      <c r="AV448" s="17">
        <f t="shared" si="142"/>
        <v>0</v>
      </c>
      <c r="AW448" s="17">
        <f t="shared" si="143"/>
        <v>0.77083333333333326</v>
      </c>
      <c r="AX448" s="17">
        <f t="shared" si="144"/>
        <v>1.5833333333333333</v>
      </c>
      <c r="AY448" s="17">
        <f t="shared" si="145"/>
        <v>0</v>
      </c>
      <c r="AZ448" s="17">
        <f t="shared" si="146"/>
        <v>0</v>
      </c>
      <c r="BA448" s="17">
        <f t="shared" si="147"/>
        <v>0.17</v>
      </c>
      <c r="BC448" s="17">
        <f t="shared" si="160"/>
        <v>1.6666666666666667</v>
      </c>
      <c r="BD448" s="17">
        <f t="shared" si="148"/>
        <v>0.25641025641025639</v>
      </c>
      <c r="BE448" s="17">
        <f t="shared" si="149"/>
        <v>0.62134061342740143</v>
      </c>
      <c r="BF448" s="17">
        <f t="shared" si="150"/>
        <v>0.93315591917421736</v>
      </c>
      <c r="BG448" s="17">
        <f t="shared" si="151"/>
        <v>0.25641025641025639</v>
      </c>
      <c r="BH448" s="17">
        <f t="shared" si="152"/>
        <v>0.25641025641025639</v>
      </c>
      <c r="BI448" s="17">
        <f t="shared" si="153"/>
        <v>7.4667324128862532E-3</v>
      </c>
      <c r="BJ448" s="17">
        <f t="shared" si="154"/>
        <v>5.6108796990993345E-2</v>
      </c>
    </row>
    <row r="449" spans="1:62" x14ac:dyDescent="0.25">
      <c r="A449" s="84">
        <v>550</v>
      </c>
      <c r="B449" s="84">
        <v>592</v>
      </c>
      <c r="C449" s="17" t="s">
        <v>394</v>
      </c>
      <c r="D449" s="86">
        <v>1</v>
      </c>
      <c r="E449" s="98">
        <f t="shared" si="158"/>
        <v>0</v>
      </c>
      <c r="F449" s="98">
        <f t="shared" si="159"/>
        <v>0.33333333333333331</v>
      </c>
      <c r="G449" s="17">
        <f>'EWG-CCP-127 (1)'!N244</f>
        <v>20</v>
      </c>
      <c r="H449" s="17">
        <f>'EWG-CCP-127 (1)'!L244</f>
        <v>40</v>
      </c>
      <c r="I449" s="17">
        <f>'EWG-CCP-127 (1)'!O244</f>
        <v>0</v>
      </c>
      <c r="J449" s="17">
        <v>0</v>
      </c>
      <c r="K449" s="17">
        <v>0</v>
      </c>
      <c r="L449" s="17">
        <v>0</v>
      </c>
      <c r="M449" s="17">
        <v>0</v>
      </c>
      <c r="N449" s="17">
        <v>0</v>
      </c>
      <c r="O449" s="17">
        <v>0</v>
      </c>
      <c r="P449" s="17">
        <v>0</v>
      </c>
      <c r="Q449" s="17">
        <f>'EWG-CCP-127 (1)'!M244</f>
        <v>20</v>
      </c>
      <c r="R449" s="17">
        <v>0</v>
      </c>
      <c r="S449" s="17">
        <v>0</v>
      </c>
      <c r="T449" s="17">
        <v>0</v>
      </c>
      <c r="U449" s="17">
        <v>0</v>
      </c>
      <c r="V449" s="17">
        <f>'EWG-CCP-127 (1)'!P244</f>
        <v>0</v>
      </c>
      <c r="W449" s="17">
        <v>0</v>
      </c>
      <c r="X449" s="17">
        <v>0</v>
      </c>
      <c r="Y449" s="17">
        <v>0</v>
      </c>
      <c r="Z449" s="17">
        <f>'EWG-CCP-127 (1)'!Q244</f>
        <v>0</v>
      </c>
      <c r="AA449" s="17">
        <v>0</v>
      </c>
      <c r="AB449" s="17">
        <v>0</v>
      </c>
      <c r="AC449" s="17">
        <v>0</v>
      </c>
      <c r="AD449" s="17">
        <v>0</v>
      </c>
      <c r="AE449" s="17">
        <v>0</v>
      </c>
      <c r="AF449" s="17">
        <f>'EWG-CCP-127 (1)'!R244</f>
        <v>20</v>
      </c>
      <c r="AG449" s="88">
        <v>14.2</v>
      </c>
      <c r="AH449" s="92" t="s">
        <v>3</v>
      </c>
      <c r="AI449" s="87" t="s">
        <v>504</v>
      </c>
      <c r="AN449" s="17">
        <f t="shared" si="136"/>
        <v>100</v>
      </c>
      <c r="AO449" s="17">
        <f t="shared" si="137"/>
        <v>0</v>
      </c>
      <c r="AP449" s="17">
        <f t="shared" si="138"/>
        <v>0.2</v>
      </c>
      <c r="AQ449" s="17">
        <f t="shared" si="138"/>
        <v>0.4</v>
      </c>
      <c r="AR449" s="17">
        <f t="shared" si="139"/>
        <v>0.2</v>
      </c>
      <c r="AS449" s="17">
        <f t="shared" si="140"/>
        <v>0.14199999999999999</v>
      </c>
      <c r="AU449" s="17">
        <f t="shared" si="141"/>
        <v>0.33333333333333331</v>
      </c>
      <c r="AV449" s="17">
        <f t="shared" si="142"/>
        <v>0</v>
      </c>
      <c r="AW449" s="17">
        <f t="shared" si="143"/>
        <v>0.52083333333333337</v>
      </c>
      <c r="AX449" s="17">
        <f t="shared" si="144"/>
        <v>0.58333333333333337</v>
      </c>
      <c r="AY449" s="17">
        <f t="shared" si="145"/>
        <v>0</v>
      </c>
      <c r="AZ449" s="17">
        <f t="shared" si="146"/>
        <v>0</v>
      </c>
      <c r="BA449" s="17">
        <f t="shared" si="147"/>
        <v>0.14199999999999999</v>
      </c>
      <c r="BC449" s="17">
        <f t="shared" si="160"/>
        <v>0.16666666666666666</v>
      </c>
      <c r="BD449" s="17">
        <f t="shared" si="148"/>
        <v>5.5555555555555552E-2</v>
      </c>
      <c r="BE449" s="17">
        <f t="shared" si="149"/>
        <v>0.59297637783744805</v>
      </c>
      <c r="BF449" s="17">
        <f t="shared" si="150"/>
        <v>0.1796920306280349</v>
      </c>
      <c r="BG449" s="17">
        <f t="shared" si="151"/>
        <v>5.5555555555555552E-2</v>
      </c>
      <c r="BH449" s="17">
        <f t="shared" si="152"/>
        <v>5.5555555555555552E-2</v>
      </c>
      <c r="BI449" s="17">
        <f t="shared" si="153"/>
        <v>7.4726419753086406E-3</v>
      </c>
      <c r="BJ449" s="17">
        <f t="shared" si="154"/>
        <v>7.0157682492336962E-2</v>
      </c>
    </row>
    <row r="450" spans="1:62" x14ac:dyDescent="0.25">
      <c r="A450" s="84">
        <v>380</v>
      </c>
      <c r="B450" s="84">
        <v>249</v>
      </c>
      <c r="C450" s="58">
        <v>30</v>
      </c>
      <c r="D450" s="86">
        <v>1</v>
      </c>
      <c r="E450" s="98">
        <f t="shared" si="158"/>
        <v>26.315789473684209</v>
      </c>
      <c r="F450" s="98">
        <f t="shared" si="159"/>
        <v>0.85714285714285721</v>
      </c>
      <c r="G450" s="17">
        <v>0</v>
      </c>
      <c r="H450" s="17">
        <f>'EWG-CCP-127 (1)'!M193</f>
        <v>10.526315789473683</v>
      </c>
      <c r="I450" s="17">
        <v>0</v>
      </c>
      <c r="J450" s="17">
        <v>0</v>
      </c>
      <c r="K450" s="17">
        <v>0</v>
      </c>
      <c r="L450" s="17">
        <v>0</v>
      </c>
      <c r="M450" s="17">
        <v>0</v>
      </c>
      <c r="N450" s="17">
        <v>0</v>
      </c>
      <c r="O450" s="17">
        <f>'EWG-CCP-127 (1)'!L193</f>
        <v>26.315789473684209</v>
      </c>
      <c r="P450" s="17">
        <v>0</v>
      </c>
      <c r="Q450" s="17">
        <f>'EWG-CCP-127 (1)'!K193</f>
        <v>63.157894736842103</v>
      </c>
      <c r="R450" s="17">
        <v>0</v>
      </c>
      <c r="S450" s="17">
        <v>0</v>
      </c>
      <c r="T450" s="17">
        <v>0</v>
      </c>
      <c r="U450" s="17">
        <v>0</v>
      </c>
      <c r="V450" s="17">
        <v>0</v>
      </c>
      <c r="W450" s="41">
        <v>0</v>
      </c>
      <c r="X450" s="41">
        <v>0</v>
      </c>
      <c r="Y450" s="17">
        <v>0</v>
      </c>
      <c r="Z450" s="17">
        <v>0</v>
      </c>
      <c r="AA450" s="17">
        <v>0</v>
      </c>
      <c r="AB450" s="17">
        <v>0</v>
      </c>
      <c r="AC450" s="17">
        <v>0</v>
      </c>
      <c r="AD450" s="17">
        <v>0</v>
      </c>
      <c r="AE450" s="17">
        <v>0</v>
      </c>
      <c r="AF450" s="41">
        <v>0</v>
      </c>
      <c r="AG450" s="88">
        <f>'EWG-CCP-127 (1)'!E193</f>
        <v>79</v>
      </c>
      <c r="AH450" s="41" t="s">
        <v>3</v>
      </c>
      <c r="AI450" s="87" t="s">
        <v>506</v>
      </c>
      <c r="AN450" s="17">
        <f t="shared" ref="AN450:AN513" si="161">SUM(G450:AF450)</f>
        <v>100</v>
      </c>
      <c r="AO450" s="17">
        <f t="shared" ref="AO450:AO513" si="162">(L450+M450+O450+X450)/100</f>
        <v>0.26315789473684209</v>
      </c>
      <c r="AP450" s="17">
        <f t="shared" ref="AP450:AQ513" si="163">G450/100</f>
        <v>0</v>
      </c>
      <c r="AQ450" s="17">
        <f t="shared" si="163"/>
        <v>0.10526315789473684</v>
      </c>
      <c r="AR450" s="17">
        <f t="shared" ref="AR450:AR513" si="164">Q450/100</f>
        <v>0.63157894736842102</v>
      </c>
      <c r="AS450" s="17">
        <f t="shared" ref="AS450:AS513" si="165">AG450/100</f>
        <v>0.79</v>
      </c>
      <c r="AU450" s="17">
        <f t="shared" ref="AU450:AU513" si="166">AR450/(AQ450+AP450)</f>
        <v>6</v>
      </c>
      <c r="AV450" s="17">
        <f t="shared" ref="AV450:AV513" si="167">AO450/(AP450+AQ450)</f>
        <v>2.5</v>
      </c>
      <c r="AW450" s="17">
        <f t="shared" ref="AW450:AW513" si="168">0.5+AU450/16</f>
        <v>0.875</v>
      </c>
      <c r="AX450" s="17">
        <f t="shared" ref="AX450:AX513" si="169">0.5+AU450/4</f>
        <v>2</v>
      </c>
      <c r="AY450" s="17">
        <f t="shared" ref="AY450:AY513" si="170">IF(AV450&lt;=AW450,AV450,IF(AV450&lt;=AX450,AW450,AW450-(AV450-AX450)*(8+AU450)/(12*(2+AU450))))</f>
        <v>0.80208333333333337</v>
      </c>
      <c r="AZ450" s="17">
        <f t="shared" ref="AZ450:AZ513" si="171">IF(AY450&lt;1,AY450,1)</f>
        <v>0.80208333333333337</v>
      </c>
      <c r="BA450" s="17">
        <f t="shared" ref="BA450:BA513" si="172">ABS(AZ450-AS450)</f>
        <v>1.2083333333333335E-2</v>
      </c>
      <c r="BC450" s="17">
        <f t="shared" si="160"/>
        <v>6</v>
      </c>
      <c r="BD450" s="17">
        <f t="shared" ref="BD450:BD513" si="173">(O450+$BM$11*M450+$BM$12*L450+$BM$13*X450+$BM$14*AD450+$BM$15*I450+$BM$16*N450+$BM$17*AB450+$BM$18*V450+$BM$19*T450+$BM$20*AA450+$BM$21*Z450+$BM$22*AF450+$BM$23*W450)/($BM$3*$H450+$BM$4*$G450+$BM$5*$P450+$BM$6*$K450+$BM$7*$S450+$BM$8*$U450+$BM$9*$Y450)</f>
        <v>2.5</v>
      </c>
      <c r="BE450" s="17">
        <f t="shared" ref="BE450:BE513" si="174">$BM$25+BC450*$BM$26</f>
        <v>0.70328173846504471</v>
      </c>
      <c r="BF450" s="17">
        <f t="shared" ref="BF450:BF513" si="175">$BM$27+BC450*$BM$28</f>
        <v>3.1098293749743</v>
      </c>
      <c r="BG450" s="17">
        <f t="shared" ref="BG450:BG513" si="176">IF(BD450&lt;=BE450,BD450,IF(BD450&lt;=BF450,BE450,BE450-(BD450-BF450)*(8+BC450)/(12*(2+BC450))))</f>
        <v>0.70328173846504471</v>
      </c>
      <c r="BH450" s="17">
        <f t="shared" ref="BH450:BH513" si="177">IF(BG450&lt;1,IF(BG450&gt;0,BG450,0),1)</f>
        <v>0.70328173846504471</v>
      </c>
      <c r="BI450" s="17">
        <f t="shared" si="153"/>
        <v>7.5200568836449114E-3</v>
      </c>
      <c r="BJ450" s="17">
        <f t="shared" si="154"/>
        <v>0.1467863323183855</v>
      </c>
    </row>
    <row r="451" spans="1:62" x14ac:dyDescent="0.25">
      <c r="A451" s="84">
        <v>379</v>
      </c>
      <c r="B451" s="84">
        <v>248</v>
      </c>
      <c r="C451" s="58">
        <v>29</v>
      </c>
      <c r="D451" s="86">
        <v>1</v>
      </c>
      <c r="E451" s="98">
        <f t="shared" si="158"/>
        <v>22.222222222222221</v>
      </c>
      <c r="F451" s="98">
        <f t="shared" si="159"/>
        <v>0.8571428571428571</v>
      </c>
      <c r="G451" s="17">
        <v>0</v>
      </c>
      <c r="H451" s="17">
        <f>'EWG-CCP-127 (1)'!M192</f>
        <v>11.111111111111111</v>
      </c>
      <c r="I451" s="17">
        <v>0</v>
      </c>
      <c r="J451" s="17">
        <v>0</v>
      </c>
      <c r="K451" s="17">
        <v>0</v>
      </c>
      <c r="L451" s="17">
        <v>0</v>
      </c>
      <c r="M451" s="17">
        <v>0</v>
      </c>
      <c r="N451" s="17">
        <v>0</v>
      </c>
      <c r="O451" s="17">
        <f>'EWG-CCP-127 (1)'!L192</f>
        <v>22.222222222222221</v>
      </c>
      <c r="P451" s="17">
        <v>0</v>
      </c>
      <c r="Q451" s="17">
        <f>'EWG-CCP-127 (1)'!K192</f>
        <v>66.666666666666657</v>
      </c>
      <c r="R451" s="17">
        <v>0</v>
      </c>
      <c r="S451" s="17">
        <v>0</v>
      </c>
      <c r="T451" s="17">
        <v>0</v>
      </c>
      <c r="U451" s="17">
        <v>0</v>
      </c>
      <c r="V451" s="17">
        <v>0</v>
      </c>
      <c r="W451" s="41">
        <v>0</v>
      </c>
      <c r="X451" s="41">
        <v>0</v>
      </c>
      <c r="Y451" s="17">
        <v>0</v>
      </c>
      <c r="Z451" s="17">
        <v>0</v>
      </c>
      <c r="AA451" s="17">
        <v>0</v>
      </c>
      <c r="AB451" s="17">
        <v>0</v>
      </c>
      <c r="AC451" s="17">
        <v>0</v>
      </c>
      <c r="AD451" s="17">
        <v>0</v>
      </c>
      <c r="AE451" s="17">
        <v>0</v>
      </c>
      <c r="AF451" s="41">
        <v>0</v>
      </c>
      <c r="AG451" s="88">
        <f>'EWG-CCP-127 (1)'!E192</f>
        <v>79</v>
      </c>
      <c r="AH451" s="41" t="s">
        <v>3</v>
      </c>
      <c r="AI451" s="87" t="s">
        <v>506</v>
      </c>
      <c r="AN451" s="17">
        <f t="shared" si="161"/>
        <v>99.999999999999986</v>
      </c>
      <c r="AO451" s="17">
        <f t="shared" si="162"/>
        <v>0.22222222222222221</v>
      </c>
      <c r="AP451" s="17">
        <f t="shared" si="163"/>
        <v>0</v>
      </c>
      <c r="AQ451" s="17">
        <f t="shared" si="163"/>
        <v>0.1111111111111111</v>
      </c>
      <c r="AR451" s="17">
        <f t="shared" si="164"/>
        <v>0.66666666666666652</v>
      </c>
      <c r="AS451" s="17">
        <f t="shared" si="165"/>
        <v>0.79</v>
      </c>
      <c r="AU451" s="17">
        <f t="shared" si="166"/>
        <v>5.9999999999999991</v>
      </c>
      <c r="AV451" s="17">
        <f t="shared" si="167"/>
        <v>2</v>
      </c>
      <c r="AW451" s="17">
        <f t="shared" si="168"/>
        <v>0.875</v>
      </c>
      <c r="AX451" s="17">
        <f t="shared" si="169"/>
        <v>1.9999999999999998</v>
      </c>
      <c r="AY451" s="17">
        <f t="shared" si="170"/>
        <v>0.875</v>
      </c>
      <c r="AZ451" s="17">
        <f t="shared" si="171"/>
        <v>0.875</v>
      </c>
      <c r="BA451" s="17">
        <f t="shared" si="172"/>
        <v>8.4999999999999964E-2</v>
      </c>
      <c r="BC451" s="17">
        <f t="shared" si="160"/>
        <v>5.9999999999999991</v>
      </c>
      <c r="BD451" s="17">
        <f t="shared" si="173"/>
        <v>2</v>
      </c>
      <c r="BE451" s="17">
        <f t="shared" si="174"/>
        <v>0.7032817384650446</v>
      </c>
      <c r="BF451" s="17">
        <f t="shared" si="175"/>
        <v>3.1098293749742996</v>
      </c>
      <c r="BG451" s="17">
        <f t="shared" si="176"/>
        <v>0.7032817384650446</v>
      </c>
      <c r="BH451" s="17">
        <f t="shared" si="177"/>
        <v>0.7032817384650446</v>
      </c>
      <c r="BI451" s="17">
        <f t="shared" ref="BI451:BI514" si="178">(BH451-AS451)^2</f>
        <v>7.5200568836449305E-3</v>
      </c>
      <c r="BJ451" s="17">
        <f t="shared" ref="BJ451:BJ514" si="179">(AS451-AVERAGE($AS$2:$AS$647))^2</f>
        <v>0.1467863323183855</v>
      </c>
    </row>
    <row r="452" spans="1:62" x14ac:dyDescent="0.25">
      <c r="A452" s="84">
        <v>375</v>
      </c>
      <c r="B452" s="84">
        <v>385</v>
      </c>
      <c r="C452" s="58">
        <v>25</v>
      </c>
      <c r="D452" s="86">
        <v>1</v>
      </c>
      <c r="E452" s="98">
        <f t="shared" si="158"/>
        <v>50</v>
      </c>
      <c r="F452" s="98">
        <f t="shared" si="159"/>
        <v>0.8</v>
      </c>
      <c r="G452" s="17">
        <v>0</v>
      </c>
      <c r="H452" s="17">
        <f>'EWG-CCP-127 (1)'!M188</f>
        <v>10</v>
      </c>
      <c r="I452" s="17">
        <v>0</v>
      </c>
      <c r="J452" s="17">
        <v>0</v>
      </c>
      <c r="K452" s="17">
        <v>0</v>
      </c>
      <c r="L452" s="17">
        <v>0</v>
      </c>
      <c r="M452" s="17">
        <v>0</v>
      </c>
      <c r="N452" s="17">
        <v>0</v>
      </c>
      <c r="O452" s="17">
        <f>'EWG-CCP-127 (1)'!L188</f>
        <v>50</v>
      </c>
      <c r="P452" s="17">
        <v>0</v>
      </c>
      <c r="Q452" s="17">
        <f>'EWG-CCP-127 (1)'!K188</f>
        <v>40</v>
      </c>
      <c r="R452" s="17">
        <v>0</v>
      </c>
      <c r="S452" s="17">
        <v>0</v>
      </c>
      <c r="T452" s="17">
        <v>0</v>
      </c>
      <c r="U452" s="17">
        <v>0</v>
      </c>
      <c r="V452" s="17">
        <v>0</v>
      </c>
      <c r="W452" s="41">
        <v>0</v>
      </c>
      <c r="X452" s="41">
        <v>0</v>
      </c>
      <c r="Y452" s="17">
        <v>0</v>
      </c>
      <c r="Z452" s="17">
        <v>0</v>
      </c>
      <c r="AA452" s="17">
        <v>0</v>
      </c>
      <c r="AB452" s="17">
        <v>0</v>
      </c>
      <c r="AC452" s="17">
        <v>0</v>
      </c>
      <c r="AD452" s="17">
        <v>0</v>
      </c>
      <c r="AE452" s="17">
        <v>0</v>
      </c>
      <c r="AF452" s="41">
        <v>0</v>
      </c>
      <c r="AG452" s="88">
        <f>'EWG-CCP-127 (1)'!E188</f>
        <v>27</v>
      </c>
      <c r="AH452" s="41" t="s">
        <v>3</v>
      </c>
      <c r="AI452" s="87" t="s">
        <v>506</v>
      </c>
      <c r="AN452" s="17">
        <f t="shared" si="161"/>
        <v>100</v>
      </c>
      <c r="AO452" s="17">
        <f t="shared" si="162"/>
        <v>0.5</v>
      </c>
      <c r="AP452" s="17">
        <f t="shared" si="163"/>
        <v>0</v>
      </c>
      <c r="AQ452" s="17">
        <f t="shared" si="163"/>
        <v>0.1</v>
      </c>
      <c r="AR452" s="17">
        <f t="shared" si="164"/>
        <v>0.4</v>
      </c>
      <c r="AS452" s="17">
        <f t="shared" si="165"/>
        <v>0.27</v>
      </c>
      <c r="AU452" s="17">
        <f t="shared" si="166"/>
        <v>4</v>
      </c>
      <c r="AV452" s="17">
        <f t="shared" si="167"/>
        <v>5</v>
      </c>
      <c r="AW452" s="17">
        <f t="shared" si="168"/>
        <v>0.75</v>
      </c>
      <c r="AX452" s="17">
        <f t="shared" si="169"/>
        <v>1.5</v>
      </c>
      <c r="AY452" s="17">
        <f t="shared" si="170"/>
        <v>0.16666666666666663</v>
      </c>
      <c r="AZ452" s="17">
        <f t="shared" si="171"/>
        <v>0.16666666666666663</v>
      </c>
      <c r="BA452" s="17">
        <f t="shared" si="172"/>
        <v>0.10333333333333339</v>
      </c>
      <c r="BC452" s="17">
        <f t="shared" si="160"/>
        <v>4</v>
      </c>
      <c r="BD452" s="17">
        <f t="shared" si="173"/>
        <v>5</v>
      </c>
      <c r="BE452" s="17">
        <f t="shared" si="174"/>
        <v>0.6654627576784401</v>
      </c>
      <c r="BF452" s="17">
        <f t="shared" si="175"/>
        <v>2.1052108569127235</v>
      </c>
      <c r="BG452" s="17">
        <f t="shared" si="176"/>
        <v>0.18299790049722736</v>
      </c>
      <c r="BH452" s="17">
        <f t="shared" si="177"/>
        <v>0.18299790049722736</v>
      </c>
      <c r="BI452" s="17">
        <f t="shared" si="178"/>
        <v>7.5693653178903544E-3</v>
      </c>
      <c r="BJ452" s="17">
        <f t="shared" si="179"/>
        <v>1.8734205914766273E-2</v>
      </c>
    </row>
    <row r="453" spans="1:62" x14ac:dyDescent="0.25">
      <c r="A453" s="84">
        <v>349</v>
      </c>
      <c r="B453" s="84">
        <v>233</v>
      </c>
      <c r="C453" s="17" t="s">
        <v>247</v>
      </c>
      <c r="D453" s="86">
        <v>1</v>
      </c>
      <c r="E453" s="98">
        <f t="shared" si="158"/>
        <v>9.1</v>
      </c>
      <c r="F453" s="98">
        <f t="shared" si="159"/>
        <v>0.79977997799779976</v>
      </c>
      <c r="G453" s="17">
        <v>0</v>
      </c>
      <c r="H453" s="17">
        <v>18.2</v>
      </c>
      <c r="I453" s="17">
        <v>0</v>
      </c>
      <c r="J453" s="17">
        <v>0</v>
      </c>
      <c r="K453" s="17">
        <v>0</v>
      </c>
      <c r="L453" s="17">
        <v>0</v>
      </c>
      <c r="M453" s="17">
        <v>0</v>
      </c>
      <c r="N453" s="17">
        <v>0</v>
      </c>
      <c r="O453" s="17">
        <v>9.1</v>
      </c>
      <c r="P453" s="17">
        <v>0</v>
      </c>
      <c r="Q453" s="17">
        <v>72.7</v>
      </c>
      <c r="R453" s="17">
        <v>0</v>
      </c>
      <c r="S453" s="17">
        <v>0</v>
      </c>
      <c r="T453" s="17">
        <v>0</v>
      </c>
      <c r="U453" s="17">
        <v>0</v>
      </c>
      <c r="V453" s="17">
        <v>0</v>
      </c>
      <c r="W453" s="41">
        <v>0</v>
      </c>
      <c r="X453" s="41">
        <v>0</v>
      </c>
      <c r="Y453" s="17">
        <v>0</v>
      </c>
      <c r="Z453" s="17">
        <v>0</v>
      </c>
      <c r="AA453" s="17">
        <v>0</v>
      </c>
      <c r="AB453" s="17">
        <v>0</v>
      </c>
      <c r="AC453" s="17">
        <v>0</v>
      </c>
      <c r="AD453" s="17">
        <v>0</v>
      </c>
      <c r="AE453" s="17">
        <v>0</v>
      </c>
      <c r="AF453" s="41">
        <v>0</v>
      </c>
      <c r="AG453" s="88">
        <v>41.2</v>
      </c>
      <c r="AH453" s="91" t="s">
        <v>3</v>
      </c>
      <c r="AI453" s="87" t="s">
        <v>504</v>
      </c>
      <c r="AN453" s="17">
        <f t="shared" si="161"/>
        <v>100</v>
      </c>
      <c r="AO453" s="17">
        <f t="shared" si="162"/>
        <v>9.0999999999999998E-2</v>
      </c>
      <c r="AP453" s="17">
        <f t="shared" si="163"/>
        <v>0</v>
      </c>
      <c r="AQ453" s="17">
        <f t="shared" si="163"/>
        <v>0.182</v>
      </c>
      <c r="AR453" s="17">
        <f t="shared" si="164"/>
        <v>0.72699999999999998</v>
      </c>
      <c r="AS453" s="17">
        <f t="shared" si="165"/>
        <v>0.41200000000000003</v>
      </c>
      <c r="AU453" s="17">
        <f t="shared" si="166"/>
        <v>3.9945054945054945</v>
      </c>
      <c r="AV453" s="17">
        <f t="shared" si="167"/>
        <v>0.5</v>
      </c>
      <c r="AW453" s="17">
        <f t="shared" si="168"/>
        <v>0.74965659340659341</v>
      </c>
      <c r="AX453" s="17">
        <f t="shared" si="169"/>
        <v>1.4986263736263736</v>
      </c>
      <c r="AY453" s="17">
        <f t="shared" si="170"/>
        <v>0.5</v>
      </c>
      <c r="AZ453" s="17">
        <f t="shared" si="171"/>
        <v>0.5</v>
      </c>
      <c r="BA453" s="17">
        <f t="shared" si="172"/>
        <v>8.7999999999999967E-2</v>
      </c>
      <c r="BC453" s="17">
        <f t="shared" si="160"/>
        <v>3.994505494505495</v>
      </c>
      <c r="BD453" s="17">
        <f t="shared" si="173"/>
        <v>0.5</v>
      </c>
      <c r="BE453" s="17">
        <f t="shared" si="174"/>
        <v>0.66535885937957584</v>
      </c>
      <c r="BF453" s="17">
        <f t="shared" si="175"/>
        <v>2.1024509159290381</v>
      </c>
      <c r="BG453" s="17">
        <f t="shared" si="176"/>
        <v>0.5</v>
      </c>
      <c r="BH453" s="17">
        <f t="shared" si="177"/>
        <v>0.5</v>
      </c>
      <c r="BI453" s="17">
        <f t="shared" si="178"/>
        <v>7.7439999999999939E-3</v>
      </c>
      <c r="BJ453" s="17">
        <f t="shared" si="179"/>
        <v>2.6286586523828978E-5</v>
      </c>
    </row>
    <row r="454" spans="1:62" x14ac:dyDescent="0.25">
      <c r="A454" s="84">
        <v>599</v>
      </c>
      <c r="B454" s="84">
        <v>620</v>
      </c>
      <c r="C454" s="17" t="s">
        <v>433</v>
      </c>
      <c r="D454" s="86">
        <v>1</v>
      </c>
      <c r="E454" s="98">
        <f t="shared" si="158"/>
        <v>47.368421052631582</v>
      </c>
      <c r="F454" s="98">
        <f t="shared" si="159"/>
        <v>0</v>
      </c>
      <c r="G454" s="17">
        <v>0</v>
      </c>
      <c r="H454" s="17">
        <f>'EWG-CCP-127 (1)'!G260</f>
        <v>52.631578947368418</v>
      </c>
      <c r="I454" s="17">
        <v>0</v>
      </c>
      <c r="J454" s="17">
        <v>0</v>
      </c>
      <c r="K454" s="17">
        <v>0</v>
      </c>
      <c r="L454" s="17">
        <v>0</v>
      </c>
      <c r="M454" s="17">
        <f>'EWG-CCP-127 (1)'!H260</f>
        <v>47.368421052631582</v>
      </c>
      <c r="N454" s="17">
        <v>0</v>
      </c>
      <c r="O454" s="17">
        <v>0</v>
      </c>
      <c r="P454" s="17">
        <v>0</v>
      </c>
      <c r="Q454" s="17">
        <v>0</v>
      </c>
      <c r="R454" s="17">
        <v>0</v>
      </c>
      <c r="S454" s="17">
        <v>0</v>
      </c>
      <c r="T454" s="17">
        <v>0</v>
      </c>
      <c r="U454" s="17">
        <v>0</v>
      </c>
      <c r="V454" s="17">
        <v>0</v>
      </c>
      <c r="W454" s="17">
        <v>0</v>
      </c>
      <c r="X454" s="17">
        <f>'EWG-CCP-127 (1)'!I260</f>
        <v>0</v>
      </c>
      <c r="Y454" s="17">
        <v>0</v>
      </c>
      <c r="Z454" s="17">
        <v>0</v>
      </c>
      <c r="AA454" s="17">
        <v>0</v>
      </c>
      <c r="AB454" s="17">
        <v>0</v>
      </c>
      <c r="AC454" s="17">
        <v>0</v>
      </c>
      <c r="AD454" s="17">
        <v>0</v>
      </c>
      <c r="AE454" s="17">
        <v>0</v>
      </c>
      <c r="AF454" s="17">
        <v>0</v>
      </c>
      <c r="AG454" s="88">
        <v>41</v>
      </c>
      <c r="AH454" s="95" t="s">
        <v>3</v>
      </c>
      <c r="AI454" s="87" t="s">
        <v>556</v>
      </c>
      <c r="AN454" s="17">
        <f t="shared" si="161"/>
        <v>100</v>
      </c>
      <c r="AO454" s="17">
        <f t="shared" si="162"/>
        <v>0.47368421052631582</v>
      </c>
      <c r="AP454" s="17">
        <f t="shared" si="163"/>
        <v>0</v>
      </c>
      <c r="AQ454" s="17">
        <f t="shared" si="163"/>
        <v>0.52631578947368418</v>
      </c>
      <c r="AR454" s="17">
        <f t="shared" si="164"/>
        <v>0</v>
      </c>
      <c r="AS454" s="17">
        <f t="shared" si="165"/>
        <v>0.41</v>
      </c>
      <c r="AU454" s="17">
        <f t="shared" si="166"/>
        <v>0</v>
      </c>
      <c r="AV454" s="17">
        <f t="shared" si="167"/>
        <v>0.90000000000000013</v>
      </c>
      <c r="AW454" s="17">
        <f t="shared" si="168"/>
        <v>0.5</v>
      </c>
      <c r="AX454" s="17">
        <f t="shared" si="169"/>
        <v>0.5</v>
      </c>
      <c r="AY454" s="17">
        <f t="shared" si="170"/>
        <v>0.36666666666666659</v>
      </c>
      <c r="AZ454" s="17">
        <f t="shared" si="171"/>
        <v>0.36666666666666659</v>
      </c>
      <c r="BA454" s="17">
        <f t="shared" si="172"/>
        <v>4.333333333333339E-2</v>
      </c>
      <c r="BC454" s="17">
        <f t="shared" si="160"/>
        <v>0</v>
      </c>
      <c r="BD454" s="17">
        <f t="shared" si="173"/>
        <v>0.90000000000000013</v>
      </c>
      <c r="BE454" s="17">
        <f t="shared" si="174"/>
        <v>0.58982479610523098</v>
      </c>
      <c r="BF454" s="17">
        <f t="shared" si="175"/>
        <v>9.5973820789570216E-2</v>
      </c>
      <c r="BG454" s="17">
        <f t="shared" si="176"/>
        <v>0.3218160697017543</v>
      </c>
      <c r="BH454" s="17">
        <f t="shared" si="177"/>
        <v>0.3218160697017543</v>
      </c>
      <c r="BI454" s="17">
        <f t="shared" si="178"/>
        <v>7.7764055628458508E-3</v>
      </c>
      <c r="BJ454" s="17">
        <f t="shared" si="179"/>
        <v>9.7784080483700143E-6</v>
      </c>
    </row>
    <row r="455" spans="1:62" x14ac:dyDescent="0.25">
      <c r="A455" s="84">
        <v>35</v>
      </c>
      <c r="B455" s="84">
        <v>23</v>
      </c>
      <c r="C455" s="17" t="s">
        <v>43</v>
      </c>
      <c r="D455" s="86">
        <v>1</v>
      </c>
      <c r="E455" s="98">
        <f t="shared" si="158"/>
        <v>18</v>
      </c>
      <c r="F455" s="98">
        <f t="shared" si="159"/>
        <v>0.78749999999999998</v>
      </c>
      <c r="G455" s="41">
        <v>0</v>
      </c>
      <c r="H455" s="17">
        <v>17</v>
      </c>
      <c r="I455" s="17">
        <v>0</v>
      </c>
      <c r="J455" s="17">
        <v>0</v>
      </c>
      <c r="K455" s="41">
        <v>0</v>
      </c>
      <c r="L455" s="41">
        <v>0</v>
      </c>
      <c r="M455" s="41">
        <v>0</v>
      </c>
      <c r="N455" s="41">
        <v>0</v>
      </c>
      <c r="O455" s="17">
        <v>18</v>
      </c>
      <c r="P455" s="17">
        <v>0</v>
      </c>
      <c r="Q455" s="17">
        <v>63</v>
      </c>
      <c r="R455" s="17">
        <v>0</v>
      </c>
      <c r="S455" s="17">
        <v>0</v>
      </c>
      <c r="T455" s="17">
        <v>0</v>
      </c>
      <c r="U455" s="17">
        <v>2</v>
      </c>
      <c r="V455" s="41">
        <v>0</v>
      </c>
      <c r="W455" s="41">
        <v>0</v>
      </c>
      <c r="X455" s="41">
        <v>0</v>
      </c>
      <c r="Y455" s="41">
        <v>0</v>
      </c>
      <c r="Z455" s="41">
        <v>0</v>
      </c>
      <c r="AA455" s="17">
        <v>0</v>
      </c>
      <c r="AB455" s="41">
        <v>0</v>
      </c>
      <c r="AC455" s="17">
        <v>0</v>
      </c>
      <c r="AD455" s="17">
        <v>0</v>
      </c>
      <c r="AE455" s="41">
        <v>0</v>
      </c>
      <c r="AF455" s="41">
        <v>0</v>
      </c>
      <c r="AG455" s="88">
        <v>73</v>
      </c>
      <c r="AH455" s="41" t="s">
        <v>3</v>
      </c>
      <c r="AI455" s="87" t="s">
        <v>506</v>
      </c>
      <c r="AN455" s="17">
        <f t="shared" si="161"/>
        <v>100</v>
      </c>
      <c r="AO455" s="17">
        <f t="shared" si="162"/>
        <v>0.18</v>
      </c>
      <c r="AP455" s="17">
        <f t="shared" si="163"/>
        <v>0</v>
      </c>
      <c r="AQ455" s="17">
        <f t="shared" si="163"/>
        <v>0.17</v>
      </c>
      <c r="AR455" s="17">
        <f t="shared" si="164"/>
        <v>0.63</v>
      </c>
      <c r="AS455" s="17">
        <f t="shared" si="165"/>
        <v>0.73</v>
      </c>
      <c r="AU455" s="17">
        <f t="shared" si="166"/>
        <v>3.7058823529411762</v>
      </c>
      <c r="AV455" s="17">
        <f t="shared" si="167"/>
        <v>1.0588235294117645</v>
      </c>
      <c r="AW455" s="17">
        <f t="shared" si="168"/>
        <v>0.73161764705882348</v>
      </c>
      <c r="AX455" s="17">
        <f t="shared" si="169"/>
        <v>1.4264705882352939</v>
      </c>
      <c r="AY455" s="17">
        <f t="shared" si="170"/>
        <v>0.73161764705882348</v>
      </c>
      <c r="AZ455" s="17">
        <f t="shared" si="171"/>
        <v>0.73161764705882348</v>
      </c>
      <c r="BA455" s="17">
        <f t="shared" si="172"/>
        <v>1.6176470588235015E-3</v>
      </c>
      <c r="BC455" s="17">
        <f t="shared" si="160"/>
        <v>2.7391304347826089</v>
      </c>
      <c r="BD455" s="17">
        <f t="shared" si="173"/>
        <v>0.78260869565217395</v>
      </c>
      <c r="BE455" s="17">
        <f t="shared" si="174"/>
        <v>0.64162035674775464</v>
      </c>
      <c r="BF455" s="17">
        <f t="shared" si="175"/>
        <v>1.4718643998739034</v>
      </c>
      <c r="BG455" s="17">
        <f t="shared" si="176"/>
        <v>0.64162035674775464</v>
      </c>
      <c r="BH455" s="17">
        <f t="shared" si="177"/>
        <v>0.64162035674775464</v>
      </c>
      <c r="BI455" s="17">
        <f t="shared" si="178"/>
        <v>7.8109613413941559E-3</v>
      </c>
      <c r="BJ455" s="17">
        <f t="shared" si="179"/>
        <v>0.10441108696412171</v>
      </c>
    </row>
    <row r="456" spans="1:62" x14ac:dyDescent="0.25">
      <c r="A456" s="84">
        <v>398</v>
      </c>
      <c r="B456" s="84">
        <v>514</v>
      </c>
      <c r="C456" s="17" t="s">
        <v>263</v>
      </c>
      <c r="D456" s="86">
        <v>1</v>
      </c>
      <c r="E456" s="98">
        <f t="shared" si="158"/>
        <v>20.8</v>
      </c>
      <c r="F456" s="98">
        <f t="shared" si="159"/>
        <v>0.47348484848484845</v>
      </c>
      <c r="G456" s="17">
        <v>0</v>
      </c>
      <c r="H456" s="17">
        <v>41.7</v>
      </c>
      <c r="I456" s="17">
        <v>0</v>
      </c>
      <c r="J456" s="17">
        <v>0</v>
      </c>
      <c r="K456" s="17">
        <v>0</v>
      </c>
      <c r="L456" s="17">
        <v>0</v>
      </c>
      <c r="M456" s="17">
        <v>0</v>
      </c>
      <c r="N456" s="17">
        <v>0</v>
      </c>
      <c r="O456" s="17">
        <v>20.8</v>
      </c>
      <c r="P456" s="17">
        <v>0</v>
      </c>
      <c r="Q456" s="17">
        <v>37.5</v>
      </c>
      <c r="R456" s="17">
        <v>0</v>
      </c>
      <c r="S456" s="17">
        <v>0</v>
      </c>
      <c r="T456" s="17">
        <v>0</v>
      </c>
      <c r="U456" s="17">
        <v>0</v>
      </c>
      <c r="V456" s="17">
        <v>0</v>
      </c>
      <c r="W456" s="41">
        <v>0</v>
      </c>
      <c r="X456" s="41">
        <v>0</v>
      </c>
      <c r="Y456" s="17">
        <v>0</v>
      </c>
      <c r="Z456" s="17">
        <v>0</v>
      </c>
      <c r="AA456" s="17">
        <v>0</v>
      </c>
      <c r="AB456" s="17">
        <v>0</v>
      </c>
      <c r="AC456" s="17">
        <v>0</v>
      </c>
      <c r="AD456" s="17">
        <v>0</v>
      </c>
      <c r="AE456" s="17">
        <v>0</v>
      </c>
      <c r="AF456" s="41">
        <v>0</v>
      </c>
      <c r="AG456" s="88">
        <v>41</v>
      </c>
      <c r="AH456" s="91" t="s">
        <v>3</v>
      </c>
      <c r="AI456" s="87" t="s">
        <v>504</v>
      </c>
      <c r="AN456" s="17">
        <f t="shared" si="161"/>
        <v>100</v>
      </c>
      <c r="AO456" s="17">
        <f t="shared" si="162"/>
        <v>0.20800000000000002</v>
      </c>
      <c r="AP456" s="17">
        <f t="shared" si="163"/>
        <v>0</v>
      </c>
      <c r="AQ456" s="17">
        <f t="shared" si="163"/>
        <v>0.41700000000000004</v>
      </c>
      <c r="AR456" s="17">
        <f t="shared" si="164"/>
        <v>0.375</v>
      </c>
      <c r="AS456" s="17">
        <f t="shared" si="165"/>
        <v>0.41</v>
      </c>
      <c r="AU456" s="17">
        <f t="shared" si="166"/>
        <v>0.89928057553956831</v>
      </c>
      <c r="AV456" s="17">
        <f t="shared" si="167"/>
        <v>0.49880095923261392</v>
      </c>
      <c r="AW456" s="17">
        <f t="shared" si="168"/>
        <v>0.55620503597122306</v>
      </c>
      <c r="AX456" s="17">
        <f t="shared" si="169"/>
        <v>0.72482014388489202</v>
      </c>
      <c r="AY456" s="17">
        <f t="shared" si="170"/>
        <v>0.49880095923261392</v>
      </c>
      <c r="AZ456" s="17">
        <f t="shared" si="171"/>
        <v>0.49880095923261392</v>
      </c>
      <c r="BA456" s="17">
        <f t="shared" si="172"/>
        <v>8.8800959232613941E-2</v>
      </c>
      <c r="BC456" s="17">
        <f t="shared" si="160"/>
        <v>0.89928057553956831</v>
      </c>
      <c r="BD456" s="17">
        <f t="shared" si="173"/>
        <v>0.49880095923261392</v>
      </c>
      <c r="BE456" s="17">
        <f t="shared" si="174"/>
        <v>0.60682973350927982</v>
      </c>
      <c r="BF456" s="17">
        <f t="shared" si="175"/>
        <v>0.54769078034963159</v>
      </c>
      <c r="BG456" s="17">
        <f t="shared" si="176"/>
        <v>0.49880095923261392</v>
      </c>
      <c r="BH456" s="17">
        <f t="shared" si="177"/>
        <v>0.49880095923261392</v>
      </c>
      <c r="BI456" s="17">
        <f t="shared" si="178"/>
        <v>7.8856103606323637E-3</v>
      </c>
      <c r="BJ456" s="17">
        <f t="shared" si="179"/>
        <v>9.7784080483700143E-6</v>
      </c>
    </row>
    <row r="457" spans="1:62" x14ac:dyDescent="0.25">
      <c r="A457" s="84">
        <v>579</v>
      </c>
      <c r="B457" s="84">
        <v>335</v>
      </c>
      <c r="C457" s="17" t="s">
        <v>419</v>
      </c>
      <c r="D457" s="86">
        <v>1</v>
      </c>
      <c r="E457" s="98">
        <f t="shared" si="158"/>
        <v>9.83</v>
      </c>
      <c r="F457" s="98">
        <f t="shared" si="159"/>
        <v>0.87213042031717869</v>
      </c>
      <c r="G457" s="17">
        <v>0</v>
      </c>
      <c r="H457" s="17">
        <v>9.83</v>
      </c>
      <c r="I457" s="17">
        <v>0</v>
      </c>
      <c r="J457" s="17">
        <v>0</v>
      </c>
      <c r="K457" s="17">
        <v>0</v>
      </c>
      <c r="L457" s="17">
        <v>9.83</v>
      </c>
      <c r="M457" s="17">
        <v>0</v>
      </c>
      <c r="N457" s="17">
        <v>0</v>
      </c>
      <c r="O457" s="17">
        <v>0</v>
      </c>
      <c r="P457" s="17">
        <v>1.7</v>
      </c>
      <c r="Q457" s="17">
        <v>78.64</v>
      </c>
      <c r="R457" s="17">
        <v>0</v>
      </c>
      <c r="S457" s="17">
        <v>0</v>
      </c>
      <c r="T457" s="17">
        <v>0</v>
      </c>
      <c r="U457" s="17">
        <v>0</v>
      </c>
      <c r="V457" s="17">
        <v>0</v>
      </c>
      <c r="W457" s="17">
        <v>0</v>
      </c>
      <c r="X457" s="17">
        <v>0</v>
      </c>
      <c r="Y457" s="17">
        <v>0</v>
      </c>
      <c r="Z457" s="17">
        <v>0</v>
      </c>
      <c r="AA457" s="17">
        <v>0</v>
      </c>
      <c r="AB457" s="17">
        <v>0</v>
      </c>
      <c r="AC457" s="17">
        <v>0</v>
      </c>
      <c r="AD457" s="17">
        <v>0</v>
      </c>
      <c r="AE457" s="17">
        <v>0</v>
      </c>
      <c r="AF457" s="17">
        <v>0</v>
      </c>
      <c r="AG457" s="88">
        <v>83</v>
      </c>
      <c r="AH457" s="17" t="s">
        <v>3</v>
      </c>
      <c r="AI457" s="87" t="s">
        <v>506</v>
      </c>
      <c r="AN457" s="17">
        <f t="shared" si="161"/>
        <v>100</v>
      </c>
      <c r="AO457" s="17">
        <f t="shared" si="162"/>
        <v>9.8299999999999998E-2</v>
      </c>
      <c r="AP457" s="17">
        <f t="shared" si="163"/>
        <v>0</v>
      </c>
      <c r="AQ457" s="17">
        <f t="shared" si="163"/>
        <v>9.8299999999999998E-2</v>
      </c>
      <c r="AR457" s="17">
        <f t="shared" si="164"/>
        <v>0.78639999999999999</v>
      </c>
      <c r="AS457" s="17">
        <f t="shared" si="165"/>
        <v>0.83</v>
      </c>
      <c r="AU457" s="17">
        <f t="shared" si="166"/>
        <v>8</v>
      </c>
      <c r="AV457" s="17">
        <f t="shared" si="167"/>
        <v>1</v>
      </c>
      <c r="AW457" s="17">
        <f t="shared" si="168"/>
        <v>1</v>
      </c>
      <c r="AX457" s="17">
        <f t="shared" si="169"/>
        <v>2.5</v>
      </c>
      <c r="AY457" s="17">
        <f t="shared" si="170"/>
        <v>1</v>
      </c>
      <c r="AZ457" s="17">
        <f t="shared" si="171"/>
        <v>1</v>
      </c>
      <c r="BA457" s="17">
        <f t="shared" si="172"/>
        <v>0.17000000000000004</v>
      </c>
      <c r="BC457" s="17">
        <f t="shared" si="160"/>
        <v>8</v>
      </c>
      <c r="BD457" s="17">
        <f t="shared" si="173"/>
        <v>1</v>
      </c>
      <c r="BE457" s="17">
        <f t="shared" si="174"/>
        <v>0.74110071925164922</v>
      </c>
      <c r="BF457" s="17">
        <f t="shared" si="175"/>
        <v>4.1144478930358765</v>
      </c>
      <c r="BG457" s="17">
        <f t="shared" si="176"/>
        <v>0.74110071925164922</v>
      </c>
      <c r="BH457" s="17">
        <f t="shared" si="177"/>
        <v>0.74110071925164922</v>
      </c>
      <c r="BI457" s="17">
        <f t="shared" si="178"/>
        <v>7.9030821175740847E-3</v>
      </c>
      <c r="BJ457" s="17">
        <f t="shared" si="179"/>
        <v>0.17903649588789461</v>
      </c>
    </row>
    <row r="458" spans="1:62" x14ac:dyDescent="0.25">
      <c r="A458" s="84">
        <v>52</v>
      </c>
      <c r="B458" s="84">
        <v>40</v>
      </c>
      <c r="C458" s="17" t="s">
        <v>63</v>
      </c>
      <c r="D458" s="86">
        <v>1</v>
      </c>
      <c r="E458" s="98">
        <f t="shared" si="158"/>
        <v>20</v>
      </c>
      <c r="F458" s="98">
        <f t="shared" si="159"/>
        <v>0.78749999999999998</v>
      </c>
      <c r="G458" s="41">
        <v>0</v>
      </c>
      <c r="H458" s="17">
        <v>17</v>
      </c>
      <c r="I458" s="17">
        <v>8</v>
      </c>
      <c r="J458" s="17">
        <v>0</v>
      </c>
      <c r="K458" s="41">
        <v>0</v>
      </c>
      <c r="L458" s="41">
        <v>0</v>
      </c>
      <c r="M458" s="41">
        <v>0</v>
      </c>
      <c r="N458" s="41">
        <v>0</v>
      </c>
      <c r="O458" s="17">
        <v>12</v>
      </c>
      <c r="P458" s="17">
        <v>0</v>
      </c>
      <c r="Q458" s="17">
        <v>63</v>
      </c>
      <c r="R458" s="17">
        <v>0</v>
      </c>
      <c r="S458" s="17">
        <v>0</v>
      </c>
      <c r="T458" s="17">
        <v>0</v>
      </c>
      <c r="U458" s="17">
        <v>0</v>
      </c>
      <c r="V458" s="41">
        <v>0</v>
      </c>
      <c r="W458" s="41">
        <v>0</v>
      </c>
      <c r="X458" s="41">
        <v>0</v>
      </c>
      <c r="Y458" s="41">
        <v>0</v>
      </c>
      <c r="Z458" s="17">
        <v>0</v>
      </c>
      <c r="AA458" s="17">
        <v>0</v>
      </c>
      <c r="AB458" s="41">
        <v>0</v>
      </c>
      <c r="AC458" s="17">
        <v>0</v>
      </c>
      <c r="AD458" s="17">
        <v>0</v>
      </c>
      <c r="AE458" s="41">
        <v>0</v>
      </c>
      <c r="AF458" s="41">
        <v>0</v>
      </c>
      <c r="AG458" s="88">
        <v>57</v>
      </c>
      <c r="AH458" s="41" t="s">
        <v>3</v>
      </c>
      <c r="AI458" s="87" t="s">
        <v>506</v>
      </c>
      <c r="AN458" s="17">
        <f t="shared" si="161"/>
        <v>100</v>
      </c>
      <c r="AO458" s="17">
        <f t="shared" si="162"/>
        <v>0.12</v>
      </c>
      <c r="AP458" s="17">
        <f t="shared" si="163"/>
        <v>0</v>
      </c>
      <c r="AQ458" s="17">
        <f t="shared" si="163"/>
        <v>0.17</v>
      </c>
      <c r="AR458" s="17">
        <f t="shared" si="164"/>
        <v>0.63</v>
      </c>
      <c r="AS458" s="17">
        <f t="shared" si="165"/>
        <v>0.56999999999999995</v>
      </c>
      <c r="AU458" s="17">
        <f t="shared" si="166"/>
        <v>3.7058823529411762</v>
      </c>
      <c r="AV458" s="17">
        <f t="shared" si="167"/>
        <v>0.70588235294117641</v>
      </c>
      <c r="AW458" s="17">
        <f t="shared" si="168"/>
        <v>0.73161764705882348</v>
      </c>
      <c r="AX458" s="17">
        <f t="shared" si="169"/>
        <v>1.4264705882352939</v>
      </c>
      <c r="AY458" s="17">
        <f t="shared" si="170"/>
        <v>0.70588235294117641</v>
      </c>
      <c r="AZ458" s="17">
        <f t="shared" si="171"/>
        <v>0.70588235294117641</v>
      </c>
      <c r="BA458" s="17">
        <f t="shared" si="172"/>
        <v>0.13588235294117645</v>
      </c>
      <c r="BC458" s="17">
        <f t="shared" si="160"/>
        <v>3.7058823529411766</v>
      </c>
      <c r="BD458" s="17">
        <f t="shared" si="173"/>
        <v>0.94117647058823528</v>
      </c>
      <c r="BE458" s="17">
        <f t="shared" si="174"/>
        <v>0.65990114285688062</v>
      </c>
      <c r="BF458" s="17">
        <f t="shared" si="175"/>
        <v>1.9574728395507268</v>
      </c>
      <c r="BG458" s="17">
        <f t="shared" si="176"/>
        <v>0.65990114285688062</v>
      </c>
      <c r="BH458" s="17">
        <f t="shared" si="177"/>
        <v>0.65990114285688062</v>
      </c>
      <c r="BI458" s="17">
        <f t="shared" si="178"/>
        <v>8.0822154869732658E-3</v>
      </c>
      <c r="BJ458" s="17">
        <f t="shared" si="179"/>
        <v>2.6610432686085032E-2</v>
      </c>
    </row>
    <row r="459" spans="1:62" x14ac:dyDescent="0.25">
      <c r="A459" s="84">
        <v>151</v>
      </c>
      <c r="B459" s="84">
        <v>87</v>
      </c>
      <c r="C459" s="17" t="s">
        <v>178</v>
      </c>
      <c r="D459" s="86">
        <v>1</v>
      </c>
      <c r="E459" s="98">
        <f t="shared" si="158"/>
        <v>13.109737010193589</v>
      </c>
      <c r="F459" s="98">
        <f t="shared" si="159"/>
        <v>0.7877479765980957</v>
      </c>
      <c r="G459" s="102">
        <v>0</v>
      </c>
      <c r="H459" s="102">
        <f>'EWG-CCP-127 (1)'!I8</f>
        <v>18.224578670715822</v>
      </c>
      <c r="I459" s="102">
        <v>0</v>
      </c>
      <c r="J459" s="17">
        <v>0</v>
      </c>
      <c r="K459" s="103">
        <f>'EWG-CCP-127 (1)'!L8</f>
        <v>1.0273422099787888</v>
      </c>
      <c r="L459" s="17">
        <v>0</v>
      </c>
      <c r="M459" s="58">
        <v>0</v>
      </c>
      <c r="N459" s="58">
        <v>0</v>
      </c>
      <c r="O459" s="102">
        <f>'EWG-CCP-127 (1)'!K8</f>
        <v>13.109737010193589</v>
      </c>
      <c r="P459" s="58">
        <v>0</v>
      </c>
      <c r="Q459" s="102">
        <f>'EWG-CCP-127 (1)'!J8</f>
        <v>67.638342109111818</v>
      </c>
      <c r="R459" s="17">
        <v>0</v>
      </c>
      <c r="S459" s="17">
        <v>0</v>
      </c>
      <c r="T459" s="17">
        <v>0</v>
      </c>
      <c r="U459" s="102">
        <v>0</v>
      </c>
      <c r="V459" s="17">
        <v>0</v>
      </c>
      <c r="W459" s="41">
        <v>0</v>
      </c>
      <c r="X459" s="41">
        <v>0</v>
      </c>
      <c r="Y459" s="17">
        <v>0</v>
      </c>
      <c r="Z459" s="58">
        <v>0</v>
      </c>
      <c r="AA459" s="17">
        <v>0</v>
      </c>
      <c r="AB459" s="41">
        <v>0</v>
      </c>
      <c r="AC459" s="17">
        <v>0</v>
      </c>
      <c r="AD459" s="17">
        <v>0</v>
      </c>
      <c r="AE459" s="41">
        <v>0</v>
      </c>
      <c r="AF459" s="41">
        <v>0</v>
      </c>
      <c r="AG459" s="88">
        <v>75</v>
      </c>
      <c r="AH459" s="41" t="s">
        <v>545</v>
      </c>
      <c r="AI459" s="87" t="s">
        <v>506</v>
      </c>
      <c r="AM459" s="80"/>
      <c r="AN459" s="17">
        <f t="shared" si="161"/>
        <v>100.00000000000001</v>
      </c>
      <c r="AO459" s="17">
        <f t="shared" si="162"/>
        <v>0.1310973701019359</v>
      </c>
      <c r="AP459" s="17">
        <f t="shared" si="163"/>
        <v>0</v>
      </c>
      <c r="AQ459" s="17">
        <f t="shared" si="163"/>
        <v>0.18224578670715821</v>
      </c>
      <c r="AR459" s="17">
        <f t="shared" si="164"/>
        <v>0.67638342109111815</v>
      </c>
      <c r="AS459" s="17">
        <f t="shared" si="165"/>
        <v>0.75</v>
      </c>
      <c r="AU459" s="17">
        <f t="shared" si="166"/>
        <v>3.7113802920336667</v>
      </c>
      <c r="AV459" s="17">
        <f t="shared" si="167"/>
        <v>0.71934376355481844</v>
      </c>
      <c r="AW459" s="17">
        <f t="shared" si="168"/>
        <v>0.73196126825210417</v>
      </c>
      <c r="AX459" s="17">
        <f t="shared" si="169"/>
        <v>1.4278450730084167</v>
      </c>
      <c r="AY459" s="17">
        <f t="shared" si="170"/>
        <v>0.71934376355481844</v>
      </c>
      <c r="AZ459" s="17">
        <f t="shared" si="171"/>
        <v>0.71934376355481844</v>
      </c>
      <c r="BA459" s="17">
        <f t="shared" si="172"/>
        <v>3.0656236445181562E-2</v>
      </c>
      <c r="BC459" s="17">
        <f t="shared" si="160"/>
        <v>3.7113802920336667</v>
      </c>
      <c r="BD459" s="17">
        <f t="shared" si="173"/>
        <v>0.71934376355481844</v>
      </c>
      <c r="BE459" s="17">
        <f t="shared" si="174"/>
        <v>0.66000510608333296</v>
      </c>
      <c r="BF459" s="17">
        <f t="shared" si="175"/>
        <v>1.9602345052624719</v>
      </c>
      <c r="BG459" s="17">
        <f t="shared" si="176"/>
        <v>0.66000510608333296</v>
      </c>
      <c r="BH459" s="17">
        <f t="shared" si="177"/>
        <v>0.66000510608333296</v>
      </c>
      <c r="BI459" s="17">
        <f t="shared" si="178"/>
        <v>8.099080931072155E-3</v>
      </c>
      <c r="BJ459" s="17">
        <f t="shared" si="179"/>
        <v>0.11773616874887631</v>
      </c>
    </row>
    <row r="460" spans="1:62" x14ac:dyDescent="0.25">
      <c r="A460" s="84">
        <v>437</v>
      </c>
      <c r="B460" s="84">
        <v>292</v>
      </c>
      <c r="D460" s="86">
        <v>1</v>
      </c>
      <c r="E460" s="98">
        <f t="shared" si="158"/>
        <v>18.8</v>
      </c>
      <c r="F460" s="98">
        <f t="shared" si="159"/>
        <v>0.90700808625336926</v>
      </c>
      <c r="G460" s="17">
        <f>'EWG-CCP-127 (1)'!E224</f>
        <v>7.0000000000000009</v>
      </c>
      <c r="H460" s="17">
        <f>'EWG-CCP-127 (1)'!F224</f>
        <v>6.9</v>
      </c>
      <c r="I460" s="17">
        <v>0</v>
      </c>
      <c r="J460" s="17">
        <v>0</v>
      </c>
      <c r="K460" s="17">
        <v>0</v>
      </c>
      <c r="L460" s="17">
        <v>0</v>
      </c>
      <c r="M460" s="17">
        <v>0</v>
      </c>
      <c r="N460" s="17">
        <v>0</v>
      </c>
      <c r="O460" s="17">
        <f>'EWG-CCP-127 (1)'!C224</f>
        <v>18.8</v>
      </c>
      <c r="P460" s="17">
        <v>0</v>
      </c>
      <c r="Q460" s="17">
        <f>'EWG-CCP-127 (1)'!D224</f>
        <v>67.300000000000011</v>
      </c>
      <c r="R460" s="17">
        <v>0</v>
      </c>
      <c r="S460" s="17">
        <v>0</v>
      </c>
      <c r="T460" s="17">
        <v>0</v>
      </c>
      <c r="U460" s="17">
        <v>0</v>
      </c>
      <c r="V460" s="17">
        <v>0</v>
      </c>
      <c r="W460" s="41">
        <v>0</v>
      </c>
      <c r="X460" s="17">
        <v>0</v>
      </c>
      <c r="Y460" s="17">
        <v>0</v>
      </c>
      <c r="Z460" s="17">
        <v>0</v>
      </c>
      <c r="AA460" s="17">
        <v>0</v>
      </c>
      <c r="AB460" s="17">
        <v>0</v>
      </c>
      <c r="AC460" s="17">
        <v>0</v>
      </c>
      <c r="AD460" s="17">
        <v>0</v>
      </c>
      <c r="AE460" s="17">
        <v>0</v>
      </c>
      <c r="AF460" s="41">
        <v>0</v>
      </c>
      <c r="AG460" s="88">
        <f>'EWG-CCP-127 (1)'!J224</f>
        <v>62.867919999999998</v>
      </c>
      <c r="AH460" s="41" t="s">
        <v>3</v>
      </c>
      <c r="AI460" s="87" t="s">
        <v>506</v>
      </c>
      <c r="AN460" s="17">
        <f t="shared" si="161"/>
        <v>100.00000000000001</v>
      </c>
      <c r="AO460" s="17">
        <f t="shared" si="162"/>
        <v>0.188</v>
      </c>
      <c r="AP460" s="17">
        <f t="shared" si="163"/>
        <v>7.0000000000000007E-2</v>
      </c>
      <c r="AQ460" s="17">
        <f t="shared" si="163"/>
        <v>6.9000000000000006E-2</v>
      </c>
      <c r="AR460" s="17">
        <f t="shared" si="164"/>
        <v>0.67300000000000015</v>
      </c>
      <c r="AS460" s="17">
        <f t="shared" si="165"/>
        <v>0.62867919999999999</v>
      </c>
      <c r="AU460" s="17">
        <f t="shared" si="166"/>
        <v>4.841726618705037</v>
      </c>
      <c r="AV460" s="17">
        <f t="shared" si="167"/>
        <v>1.3525179856115106</v>
      </c>
      <c r="AW460" s="17">
        <f t="shared" si="168"/>
        <v>0.80260791366906481</v>
      </c>
      <c r="AX460" s="17">
        <f t="shared" si="169"/>
        <v>1.7104316546762592</v>
      </c>
      <c r="AY460" s="17">
        <f t="shared" si="170"/>
        <v>0.80260791366906481</v>
      </c>
      <c r="AZ460" s="17">
        <f t="shared" si="171"/>
        <v>0.80260791366906481</v>
      </c>
      <c r="BA460" s="17">
        <f t="shared" si="172"/>
        <v>0.17392871366906482</v>
      </c>
      <c r="BC460" s="17">
        <f t="shared" si="160"/>
        <v>1.9283667621776504</v>
      </c>
      <c r="BD460" s="17">
        <f t="shared" si="173"/>
        <v>0.53868194842406869</v>
      </c>
      <c r="BE460" s="17">
        <f t="shared" si="174"/>
        <v>0.62628922886939264</v>
      </c>
      <c r="BF460" s="17">
        <f t="shared" si="175"/>
        <v>1.064610300238626</v>
      </c>
      <c r="BG460" s="17">
        <f t="shared" si="176"/>
        <v>0.53868194842406869</v>
      </c>
      <c r="BH460" s="17">
        <f t="shared" si="177"/>
        <v>0.53868194842406869</v>
      </c>
      <c r="BI460" s="17">
        <f t="shared" si="178"/>
        <v>8.0995052912214687E-3</v>
      </c>
      <c r="BJ460" s="17">
        <f t="shared" si="179"/>
        <v>4.9198010151923606E-2</v>
      </c>
    </row>
    <row r="461" spans="1:62" x14ac:dyDescent="0.25">
      <c r="A461" s="84">
        <v>465</v>
      </c>
      <c r="B461" s="84">
        <v>312</v>
      </c>
      <c r="C461" s="17" t="s">
        <v>308</v>
      </c>
      <c r="D461" s="86">
        <v>1</v>
      </c>
      <c r="E461" s="98">
        <f t="shared" si="158"/>
        <v>20.3</v>
      </c>
      <c r="F461" s="98">
        <f t="shared" si="159"/>
        <v>0.68005018820577168</v>
      </c>
      <c r="G461" s="17">
        <v>0</v>
      </c>
      <c r="H461" s="17">
        <v>25.5</v>
      </c>
      <c r="I461" s="17">
        <v>0</v>
      </c>
      <c r="J461" s="17">
        <v>0</v>
      </c>
      <c r="K461" s="17">
        <v>0</v>
      </c>
      <c r="L461" s="17">
        <v>0</v>
      </c>
      <c r="M461" s="17">
        <v>0</v>
      </c>
      <c r="N461" s="17">
        <v>0</v>
      </c>
      <c r="O461" s="17">
        <v>20.3</v>
      </c>
      <c r="P461" s="17">
        <v>0</v>
      </c>
      <c r="Q461" s="17">
        <v>54.2</v>
      </c>
      <c r="R461" s="17">
        <v>0</v>
      </c>
      <c r="S461" s="17">
        <v>0</v>
      </c>
      <c r="T461" s="17">
        <v>0</v>
      </c>
      <c r="U461" s="17">
        <v>0</v>
      </c>
      <c r="V461" s="17">
        <v>0</v>
      </c>
      <c r="W461" s="41">
        <v>0</v>
      </c>
      <c r="X461" s="17">
        <v>0</v>
      </c>
      <c r="Y461" s="17">
        <v>0</v>
      </c>
      <c r="Z461" s="17">
        <v>0</v>
      </c>
      <c r="AA461" s="17">
        <v>0</v>
      </c>
      <c r="AB461" s="17">
        <v>0</v>
      </c>
      <c r="AC461" s="17">
        <v>0</v>
      </c>
      <c r="AD461" s="17">
        <v>0</v>
      </c>
      <c r="AE461" s="17">
        <v>0</v>
      </c>
      <c r="AF461" s="41">
        <v>0</v>
      </c>
      <c r="AG461" s="88">
        <v>54</v>
      </c>
      <c r="AH461" s="17" t="s">
        <v>3</v>
      </c>
      <c r="AI461" s="87" t="s">
        <v>506</v>
      </c>
      <c r="AN461" s="17">
        <f t="shared" si="161"/>
        <v>100</v>
      </c>
      <c r="AO461" s="17">
        <f t="shared" si="162"/>
        <v>0.20300000000000001</v>
      </c>
      <c r="AP461" s="17">
        <f t="shared" si="163"/>
        <v>0</v>
      </c>
      <c r="AQ461" s="17">
        <f t="shared" si="163"/>
        <v>0.255</v>
      </c>
      <c r="AR461" s="17">
        <f t="shared" si="164"/>
        <v>0.54200000000000004</v>
      </c>
      <c r="AS461" s="17">
        <f t="shared" si="165"/>
        <v>0.54</v>
      </c>
      <c r="AU461" s="17">
        <f t="shared" si="166"/>
        <v>2.1254901960784314</v>
      </c>
      <c r="AV461" s="17">
        <f t="shared" si="167"/>
        <v>0.79607843137254908</v>
      </c>
      <c r="AW461" s="17">
        <f t="shared" si="168"/>
        <v>0.63284313725490193</v>
      </c>
      <c r="AX461" s="17">
        <f t="shared" si="169"/>
        <v>1.0313725490196077</v>
      </c>
      <c r="AY461" s="17">
        <f t="shared" si="170"/>
        <v>0.63284313725490193</v>
      </c>
      <c r="AZ461" s="17">
        <f t="shared" si="171"/>
        <v>0.63284313725490193</v>
      </c>
      <c r="BA461" s="17">
        <f t="shared" si="172"/>
        <v>9.2843137254901897E-2</v>
      </c>
      <c r="BC461" s="17">
        <f t="shared" si="160"/>
        <v>2.1254901960784314</v>
      </c>
      <c r="BD461" s="17">
        <f t="shared" si="173"/>
        <v>0.79607843137254908</v>
      </c>
      <c r="BE461" s="17">
        <f t="shared" si="174"/>
        <v>0.63001673254903423</v>
      </c>
      <c r="BF461" s="17">
        <f t="shared" si="175"/>
        <v>1.163627226258932</v>
      </c>
      <c r="BG461" s="17">
        <f t="shared" si="176"/>
        <v>0.63001673254903423</v>
      </c>
      <c r="BH461" s="17">
        <f t="shared" si="177"/>
        <v>0.63001673254903423</v>
      </c>
      <c r="BI461" s="17">
        <f t="shared" si="178"/>
        <v>8.1030121388043531E-3</v>
      </c>
      <c r="BJ461" s="17">
        <f t="shared" si="179"/>
        <v>1.7722810008953181E-2</v>
      </c>
    </row>
    <row r="462" spans="1:62" x14ac:dyDescent="0.25">
      <c r="A462" s="84">
        <v>480</v>
      </c>
      <c r="B462" s="84">
        <v>534</v>
      </c>
      <c r="C462" s="17" t="s">
        <v>325</v>
      </c>
      <c r="D462" s="86">
        <v>1</v>
      </c>
      <c r="E462" s="98">
        <f t="shared" si="158"/>
        <v>0</v>
      </c>
      <c r="F462" s="98">
        <f t="shared" si="159"/>
        <v>0</v>
      </c>
      <c r="G462" s="17">
        <v>4</v>
      </c>
      <c r="H462" s="17">
        <v>46</v>
      </c>
      <c r="I462" s="17">
        <v>0</v>
      </c>
      <c r="J462" s="17">
        <v>0</v>
      </c>
      <c r="K462" s="17">
        <v>0</v>
      </c>
      <c r="L462" s="17">
        <v>0</v>
      </c>
      <c r="M462" s="17">
        <v>0</v>
      </c>
      <c r="N462" s="17">
        <v>0</v>
      </c>
      <c r="O462" s="17">
        <v>0</v>
      </c>
      <c r="P462" s="17">
        <v>0</v>
      </c>
      <c r="Q462" s="17">
        <v>0</v>
      </c>
      <c r="R462" s="17">
        <v>0</v>
      </c>
      <c r="S462" s="17">
        <v>0</v>
      </c>
      <c r="T462" s="17">
        <v>0</v>
      </c>
      <c r="U462" s="17">
        <v>0</v>
      </c>
      <c r="V462" s="17">
        <v>0</v>
      </c>
      <c r="W462" s="17">
        <v>50</v>
      </c>
      <c r="X462" s="17">
        <v>0</v>
      </c>
      <c r="Y462" s="17">
        <v>0</v>
      </c>
      <c r="Z462" s="17">
        <v>0</v>
      </c>
      <c r="AA462" s="17">
        <v>0</v>
      </c>
      <c r="AB462" s="17">
        <v>0</v>
      </c>
      <c r="AC462" s="17">
        <v>0</v>
      </c>
      <c r="AD462" s="17">
        <v>0</v>
      </c>
      <c r="AE462" s="17">
        <v>0</v>
      </c>
      <c r="AF462" s="41">
        <v>0</v>
      </c>
      <c r="AG462" s="88">
        <v>36</v>
      </c>
      <c r="AH462" s="17" t="s">
        <v>3</v>
      </c>
      <c r="AI462" s="87" t="s">
        <v>506</v>
      </c>
      <c r="AN462" s="17">
        <f t="shared" si="161"/>
        <v>100</v>
      </c>
      <c r="AO462" s="17">
        <f t="shared" si="162"/>
        <v>0</v>
      </c>
      <c r="AP462" s="17">
        <f t="shared" si="163"/>
        <v>0.04</v>
      </c>
      <c r="AQ462" s="17">
        <f t="shared" si="163"/>
        <v>0.46</v>
      </c>
      <c r="AR462" s="17">
        <f t="shared" si="164"/>
        <v>0</v>
      </c>
      <c r="AS462" s="17">
        <f t="shared" si="165"/>
        <v>0.36</v>
      </c>
      <c r="AU462" s="17">
        <f t="shared" si="166"/>
        <v>0</v>
      </c>
      <c r="AV462" s="17">
        <f t="shared" si="167"/>
        <v>0</v>
      </c>
      <c r="AW462" s="17">
        <f t="shared" si="168"/>
        <v>0.5</v>
      </c>
      <c r="AX462" s="17">
        <f t="shared" si="169"/>
        <v>0.5</v>
      </c>
      <c r="AY462" s="17">
        <f t="shared" si="170"/>
        <v>0</v>
      </c>
      <c r="AZ462" s="17">
        <f t="shared" si="171"/>
        <v>0</v>
      </c>
      <c r="BA462" s="17">
        <f t="shared" si="172"/>
        <v>0.36</v>
      </c>
      <c r="BC462" s="17">
        <f t="shared" si="160"/>
        <v>0</v>
      </c>
      <c r="BD462" s="17">
        <f t="shared" si="173"/>
        <v>0.26881720430107525</v>
      </c>
      <c r="BE462" s="17">
        <f t="shared" si="174"/>
        <v>0.58982479610523098</v>
      </c>
      <c r="BF462" s="17">
        <f t="shared" si="175"/>
        <v>9.5973820789570216E-2</v>
      </c>
      <c r="BG462" s="17">
        <f t="shared" si="176"/>
        <v>0.26881720430107525</v>
      </c>
      <c r="BH462" s="17">
        <f t="shared" si="177"/>
        <v>0.26881720430107525</v>
      </c>
      <c r="BI462" s="17">
        <f t="shared" si="178"/>
        <v>8.3143022314718477E-3</v>
      </c>
      <c r="BJ462" s="17">
        <f t="shared" si="179"/>
        <v>2.1970739461619096E-3</v>
      </c>
    </row>
    <row r="463" spans="1:62" x14ac:dyDescent="0.25">
      <c r="A463" s="84">
        <v>430</v>
      </c>
      <c r="B463" s="84">
        <v>285</v>
      </c>
      <c r="D463" s="86">
        <v>1</v>
      </c>
      <c r="E463" s="98">
        <f t="shared" si="158"/>
        <v>13.900000000000002</v>
      </c>
      <c r="F463" s="98">
        <f t="shared" si="159"/>
        <v>0.87744458930899605</v>
      </c>
      <c r="G463" s="17">
        <f>'EWG-CCP-127 (1)'!E217</f>
        <v>9.4</v>
      </c>
      <c r="H463" s="17">
        <f>'EWG-CCP-127 (1)'!F217</f>
        <v>9.4</v>
      </c>
      <c r="I463" s="17">
        <v>0</v>
      </c>
      <c r="J463" s="17">
        <v>0</v>
      </c>
      <c r="K463" s="17">
        <v>0</v>
      </c>
      <c r="L463" s="17">
        <v>0</v>
      </c>
      <c r="M463" s="17">
        <v>0</v>
      </c>
      <c r="N463" s="17">
        <v>0</v>
      </c>
      <c r="O463" s="17">
        <f>'EWG-CCP-127 (1)'!C217</f>
        <v>13.900000000000002</v>
      </c>
      <c r="P463" s="17">
        <v>0</v>
      </c>
      <c r="Q463" s="17">
        <f>'EWG-CCP-127 (1)'!D217</f>
        <v>67.300000000000011</v>
      </c>
      <c r="R463" s="17">
        <v>0</v>
      </c>
      <c r="S463" s="17">
        <v>0</v>
      </c>
      <c r="T463" s="17">
        <v>0</v>
      </c>
      <c r="U463" s="17">
        <v>0</v>
      </c>
      <c r="V463" s="17">
        <v>0</v>
      </c>
      <c r="W463" s="41">
        <v>0</v>
      </c>
      <c r="X463" s="17">
        <v>0</v>
      </c>
      <c r="Y463" s="17">
        <v>0</v>
      </c>
      <c r="Z463" s="17">
        <v>0</v>
      </c>
      <c r="AA463" s="17">
        <v>0</v>
      </c>
      <c r="AB463" s="17">
        <v>0</v>
      </c>
      <c r="AC463" s="17">
        <v>0</v>
      </c>
      <c r="AD463" s="17">
        <v>0</v>
      </c>
      <c r="AE463" s="17">
        <v>0</v>
      </c>
      <c r="AF463" s="41">
        <v>0</v>
      </c>
      <c r="AG463" s="88">
        <f>'EWG-CCP-127 (1)'!J217</f>
        <v>38.70814</v>
      </c>
      <c r="AH463" s="41" t="s">
        <v>3</v>
      </c>
      <c r="AI463" s="87" t="s">
        <v>506</v>
      </c>
      <c r="AN463" s="17">
        <f t="shared" si="161"/>
        <v>100.00000000000001</v>
      </c>
      <c r="AO463" s="17">
        <f t="shared" si="162"/>
        <v>0.13900000000000001</v>
      </c>
      <c r="AP463" s="17">
        <f t="shared" si="163"/>
        <v>9.4E-2</v>
      </c>
      <c r="AQ463" s="17">
        <f t="shared" si="163"/>
        <v>9.4E-2</v>
      </c>
      <c r="AR463" s="17">
        <f t="shared" si="164"/>
        <v>0.67300000000000015</v>
      </c>
      <c r="AS463" s="17">
        <f t="shared" si="165"/>
        <v>0.38708140000000002</v>
      </c>
      <c r="AU463" s="17">
        <f t="shared" si="166"/>
        <v>3.5797872340425538</v>
      </c>
      <c r="AV463" s="17">
        <f t="shared" si="167"/>
        <v>0.73936170212765961</v>
      </c>
      <c r="AW463" s="17">
        <f t="shared" si="168"/>
        <v>0.72373670212765961</v>
      </c>
      <c r="AX463" s="17">
        <f t="shared" si="169"/>
        <v>1.3949468085106385</v>
      </c>
      <c r="AY463" s="17">
        <f t="shared" si="170"/>
        <v>0.72373670212765961</v>
      </c>
      <c r="AZ463" s="17">
        <f t="shared" si="171"/>
        <v>0.72373670212765961</v>
      </c>
      <c r="BA463" s="17">
        <f t="shared" si="172"/>
        <v>0.33665530212765959</v>
      </c>
      <c r="BC463" s="17">
        <f t="shared" si="160"/>
        <v>1.4319148936170216</v>
      </c>
      <c r="BD463" s="17">
        <f t="shared" si="173"/>
        <v>0.29574468085106387</v>
      </c>
      <c r="BE463" s="17">
        <f t="shared" si="174"/>
        <v>0.61690157703010851</v>
      </c>
      <c r="BF463" s="17">
        <f t="shared" si="175"/>
        <v>0.81523792999748634</v>
      </c>
      <c r="BG463" s="17">
        <f t="shared" si="176"/>
        <v>0.29574468085106387</v>
      </c>
      <c r="BH463" s="17">
        <f t="shared" si="177"/>
        <v>0.29574468085106387</v>
      </c>
      <c r="BI463" s="17">
        <f t="shared" si="178"/>
        <v>8.3423962648916401E-3</v>
      </c>
      <c r="BJ463" s="17">
        <f t="shared" si="179"/>
        <v>3.9170566440454809E-4</v>
      </c>
    </row>
    <row r="464" spans="1:62" x14ac:dyDescent="0.25">
      <c r="A464" s="84">
        <v>60</v>
      </c>
      <c r="B464" s="84">
        <v>417</v>
      </c>
      <c r="C464" s="17" t="s">
        <v>75</v>
      </c>
      <c r="D464" s="86">
        <v>1</v>
      </c>
      <c r="E464" s="98">
        <f t="shared" si="158"/>
        <v>20</v>
      </c>
      <c r="F464" s="98">
        <f t="shared" si="159"/>
        <v>0</v>
      </c>
      <c r="G464" s="17">
        <v>30</v>
      </c>
      <c r="H464" s="17">
        <v>50</v>
      </c>
      <c r="I464" s="17">
        <v>0</v>
      </c>
      <c r="J464" s="17">
        <v>0</v>
      </c>
      <c r="K464" s="41">
        <v>0</v>
      </c>
      <c r="L464" s="41">
        <v>0</v>
      </c>
      <c r="M464" s="41">
        <v>0</v>
      </c>
      <c r="N464" s="17">
        <v>0</v>
      </c>
      <c r="O464" s="17">
        <v>20</v>
      </c>
      <c r="P464" s="17">
        <v>0</v>
      </c>
      <c r="Q464" s="17">
        <v>0</v>
      </c>
      <c r="R464" s="17">
        <v>0</v>
      </c>
      <c r="S464" s="17">
        <v>0</v>
      </c>
      <c r="T464" s="17">
        <v>0</v>
      </c>
      <c r="U464" s="17">
        <v>0</v>
      </c>
      <c r="V464" s="41">
        <v>0</v>
      </c>
      <c r="W464" s="41">
        <v>0</v>
      </c>
      <c r="X464" s="41">
        <v>0</v>
      </c>
      <c r="Y464" s="41">
        <v>0</v>
      </c>
      <c r="Z464" s="17">
        <v>0</v>
      </c>
      <c r="AA464" s="17">
        <v>0</v>
      </c>
      <c r="AB464" s="41">
        <v>0</v>
      </c>
      <c r="AC464" s="17">
        <v>0</v>
      </c>
      <c r="AD464" s="17">
        <v>0</v>
      </c>
      <c r="AE464" s="41">
        <v>0</v>
      </c>
      <c r="AF464" s="41">
        <v>0</v>
      </c>
      <c r="AG464" s="88">
        <v>2.6</v>
      </c>
      <c r="AH464" s="91" t="s">
        <v>3</v>
      </c>
      <c r="AI464" s="87" t="s">
        <v>504</v>
      </c>
      <c r="AL464" s="87" t="s">
        <v>507</v>
      </c>
      <c r="AN464" s="17">
        <f t="shared" si="161"/>
        <v>100</v>
      </c>
      <c r="AO464" s="17">
        <f t="shared" si="162"/>
        <v>0.2</v>
      </c>
      <c r="AP464" s="17">
        <f t="shared" si="163"/>
        <v>0.3</v>
      </c>
      <c r="AQ464" s="17">
        <f t="shared" si="163"/>
        <v>0.5</v>
      </c>
      <c r="AR464" s="17">
        <f t="shared" si="164"/>
        <v>0</v>
      </c>
      <c r="AS464" s="17">
        <f t="shared" si="165"/>
        <v>2.6000000000000002E-2</v>
      </c>
      <c r="AU464" s="17">
        <f t="shared" si="166"/>
        <v>0</v>
      </c>
      <c r="AV464" s="17">
        <f t="shared" si="167"/>
        <v>0.25</v>
      </c>
      <c r="AW464" s="17">
        <f t="shared" si="168"/>
        <v>0.5</v>
      </c>
      <c r="AX464" s="17">
        <f t="shared" si="169"/>
        <v>0.5</v>
      </c>
      <c r="AY464" s="17">
        <f t="shared" si="170"/>
        <v>0.25</v>
      </c>
      <c r="AZ464" s="17">
        <f t="shared" si="171"/>
        <v>0.25</v>
      </c>
      <c r="BA464" s="17">
        <f t="shared" si="172"/>
        <v>0.224</v>
      </c>
      <c r="BC464" s="17">
        <f t="shared" si="160"/>
        <v>0</v>
      </c>
      <c r="BD464" s="17">
        <f t="shared" si="173"/>
        <v>0.11764705882352941</v>
      </c>
      <c r="BE464" s="17">
        <f t="shared" si="174"/>
        <v>0.58982479610523098</v>
      </c>
      <c r="BF464" s="17">
        <f t="shared" si="175"/>
        <v>9.5973820789570216E-2</v>
      </c>
      <c r="BG464" s="17">
        <f t="shared" si="176"/>
        <v>0.11764705882352941</v>
      </c>
      <c r="BH464" s="17">
        <f t="shared" si="177"/>
        <v>0.11764705882352941</v>
      </c>
      <c r="BI464" s="17">
        <f t="shared" si="178"/>
        <v>8.3991833910034615E-3</v>
      </c>
      <c r="BJ464" s="17">
        <f t="shared" si="179"/>
        <v>0.14506420814076032</v>
      </c>
    </row>
    <row r="465" spans="1:62" x14ac:dyDescent="0.25">
      <c r="A465" s="84">
        <v>238</v>
      </c>
      <c r="B465" s="84">
        <v>497</v>
      </c>
      <c r="C465" s="17" t="str">
        <f>'EWG-CCP-127 (1)'!B53</f>
        <v>a)</v>
      </c>
      <c r="D465" s="86">
        <v>1</v>
      </c>
      <c r="E465" s="98">
        <f t="shared" si="158"/>
        <v>64.912280701754383</v>
      </c>
      <c r="F465" s="98">
        <f t="shared" si="159"/>
        <v>0</v>
      </c>
      <c r="G465" s="17">
        <v>0</v>
      </c>
      <c r="H465" s="17">
        <f>'EWG-CCP-127 (1)'!M53</f>
        <v>35.087719298245609</v>
      </c>
      <c r="I465" s="17">
        <v>0</v>
      </c>
      <c r="J465" s="17">
        <v>0</v>
      </c>
      <c r="K465" s="17">
        <v>0</v>
      </c>
      <c r="L465" s="17">
        <v>0</v>
      </c>
      <c r="M465" s="17">
        <v>0</v>
      </c>
      <c r="N465" s="17">
        <v>0</v>
      </c>
      <c r="O465" s="17">
        <f>'EWG-CCP-127 (1)'!L53</f>
        <v>64.912280701754383</v>
      </c>
      <c r="P465" s="17">
        <v>0</v>
      </c>
      <c r="Q465" s="17">
        <f>'EWG-CCP-127 (1)'!K53</f>
        <v>0</v>
      </c>
      <c r="R465" s="17">
        <v>0</v>
      </c>
      <c r="S465" s="17">
        <v>0</v>
      </c>
      <c r="T465" s="17">
        <v>0</v>
      </c>
      <c r="U465" s="17">
        <v>0</v>
      </c>
      <c r="V465" s="17">
        <v>0</v>
      </c>
      <c r="W465" s="41">
        <v>0</v>
      </c>
      <c r="X465" s="41">
        <v>0</v>
      </c>
      <c r="Y465" s="17">
        <v>0</v>
      </c>
      <c r="Z465" s="17">
        <v>0</v>
      </c>
      <c r="AA465" s="17">
        <v>0</v>
      </c>
      <c r="AB465" s="17">
        <v>0</v>
      </c>
      <c r="AC465" s="17">
        <v>0</v>
      </c>
      <c r="AD465" s="17">
        <v>0</v>
      </c>
      <c r="AE465" s="17">
        <v>0</v>
      </c>
      <c r="AF465" s="41">
        <v>0</v>
      </c>
      <c r="AG465" s="88">
        <f>'EWG-CCP-127 (1)'!E53</f>
        <v>9.7000000000000011</v>
      </c>
      <c r="AH465" s="41" t="s">
        <v>3</v>
      </c>
      <c r="AI465" s="87" t="s">
        <v>506</v>
      </c>
      <c r="AN465" s="17">
        <f t="shared" si="161"/>
        <v>100</v>
      </c>
      <c r="AO465" s="17">
        <f t="shared" si="162"/>
        <v>0.64912280701754388</v>
      </c>
      <c r="AP465" s="17">
        <f t="shared" si="163"/>
        <v>0</v>
      </c>
      <c r="AQ465" s="17">
        <f t="shared" si="163"/>
        <v>0.35087719298245612</v>
      </c>
      <c r="AR465" s="17">
        <f t="shared" si="164"/>
        <v>0</v>
      </c>
      <c r="AS465" s="17">
        <f t="shared" si="165"/>
        <v>9.7000000000000017E-2</v>
      </c>
      <c r="AU465" s="17">
        <f t="shared" si="166"/>
        <v>0</v>
      </c>
      <c r="AV465" s="17">
        <f t="shared" si="167"/>
        <v>1.85</v>
      </c>
      <c r="AW465" s="17">
        <f t="shared" si="168"/>
        <v>0.5</v>
      </c>
      <c r="AX465" s="17">
        <f t="shared" si="169"/>
        <v>0.5</v>
      </c>
      <c r="AY465" s="17">
        <f t="shared" si="170"/>
        <v>4.9999999999999989E-2</v>
      </c>
      <c r="AZ465" s="17">
        <f t="shared" si="171"/>
        <v>4.9999999999999989E-2</v>
      </c>
      <c r="BA465" s="17">
        <f t="shared" si="172"/>
        <v>4.7000000000000028E-2</v>
      </c>
      <c r="BC465" s="17">
        <f t="shared" si="160"/>
        <v>0</v>
      </c>
      <c r="BD465" s="17">
        <f t="shared" si="173"/>
        <v>1.85</v>
      </c>
      <c r="BE465" s="17">
        <f t="shared" si="174"/>
        <v>0.58982479610523098</v>
      </c>
      <c r="BF465" s="17">
        <f t="shared" si="175"/>
        <v>9.5973820789570216E-2</v>
      </c>
      <c r="BG465" s="17">
        <f t="shared" si="176"/>
        <v>5.1494030350877074E-3</v>
      </c>
      <c r="BH465" s="17">
        <f t="shared" si="177"/>
        <v>5.1494030350877074E-3</v>
      </c>
      <c r="BI465" s="17">
        <f t="shared" si="178"/>
        <v>8.436532162810758E-3</v>
      </c>
      <c r="BJ465" s="17">
        <f t="shared" si="179"/>
        <v>9.6021248476639107E-2</v>
      </c>
    </row>
    <row r="466" spans="1:62" x14ac:dyDescent="0.25">
      <c r="A466" s="84">
        <v>450</v>
      </c>
      <c r="B466" s="84">
        <v>302</v>
      </c>
      <c r="D466" s="86">
        <v>1</v>
      </c>
      <c r="E466" s="98">
        <f t="shared" si="158"/>
        <v>9.3532338308457703</v>
      </c>
      <c r="F466" s="98">
        <f t="shared" si="159"/>
        <v>0.7196467991169978</v>
      </c>
      <c r="G466" s="17">
        <f>'EWG-CCP-127 (1)'!J230</f>
        <v>0.49751243781094528</v>
      </c>
      <c r="H466" s="17">
        <f>'EWG-CCP-127 (1)'!H230</f>
        <v>25.273631840796018</v>
      </c>
      <c r="I466" s="17">
        <v>0</v>
      </c>
      <c r="J466" s="17">
        <v>0</v>
      </c>
      <c r="K466" s="17">
        <v>0</v>
      </c>
      <c r="L466" s="17">
        <v>0</v>
      </c>
      <c r="M466" s="17">
        <v>0</v>
      </c>
      <c r="N466" s="17">
        <v>0</v>
      </c>
      <c r="O466" s="17">
        <f>'EWG-CCP-127 (1)'!G230</f>
        <v>9.3532338308457703</v>
      </c>
      <c r="P466" s="17">
        <v>0</v>
      </c>
      <c r="Q466" s="17">
        <f>'EWG-CCP-127 (1)'!I230</f>
        <v>64.875621890547265</v>
      </c>
      <c r="R466" s="17">
        <v>0</v>
      </c>
      <c r="S466" s="17">
        <v>0</v>
      </c>
      <c r="T466" s="17">
        <v>0</v>
      </c>
      <c r="U466" s="17">
        <v>0</v>
      </c>
      <c r="V466" s="17">
        <v>0</v>
      </c>
      <c r="W466" s="41">
        <v>0</v>
      </c>
      <c r="X466" s="17">
        <v>0</v>
      </c>
      <c r="Y466" s="17">
        <v>0</v>
      </c>
      <c r="Z466" s="17">
        <v>0</v>
      </c>
      <c r="AA466" s="17">
        <v>0</v>
      </c>
      <c r="AB466" s="17">
        <v>0</v>
      </c>
      <c r="AC466" s="17">
        <v>0</v>
      </c>
      <c r="AD466" s="17">
        <v>0</v>
      </c>
      <c r="AE466" s="17">
        <v>0</v>
      </c>
      <c r="AF466" s="41">
        <v>0</v>
      </c>
      <c r="AG466" s="88">
        <f>'EWG-CCP-127 (1)'!N230</f>
        <v>25.114730000000002</v>
      </c>
      <c r="AH466" s="17" t="s">
        <v>3</v>
      </c>
      <c r="AI466" s="87" t="s">
        <v>506</v>
      </c>
      <c r="AN466" s="17">
        <f t="shared" si="161"/>
        <v>100</v>
      </c>
      <c r="AO466" s="17">
        <f t="shared" si="162"/>
        <v>9.3532338308457696E-2</v>
      </c>
      <c r="AP466" s="17">
        <f t="shared" si="163"/>
        <v>4.9751243781094526E-3</v>
      </c>
      <c r="AQ466" s="17">
        <f t="shared" si="163"/>
        <v>0.25273631840796018</v>
      </c>
      <c r="AR466" s="17">
        <f t="shared" si="164"/>
        <v>0.64875621890547264</v>
      </c>
      <c r="AS466" s="17">
        <f t="shared" si="165"/>
        <v>0.25114730000000002</v>
      </c>
      <c r="AU466" s="17">
        <f t="shared" si="166"/>
        <v>2.5173745173745177</v>
      </c>
      <c r="AV466" s="17">
        <f t="shared" si="167"/>
        <v>0.36293436293436293</v>
      </c>
      <c r="AW466" s="17">
        <f t="shared" si="168"/>
        <v>0.6573359073359073</v>
      </c>
      <c r="AX466" s="17">
        <f t="shared" si="169"/>
        <v>1.1293436293436294</v>
      </c>
      <c r="AY466" s="17">
        <f t="shared" si="170"/>
        <v>0.36293436293436293</v>
      </c>
      <c r="AZ466" s="17">
        <f t="shared" si="171"/>
        <v>0.36293436293436293</v>
      </c>
      <c r="BA466" s="17">
        <f t="shared" si="172"/>
        <v>0.11178706293436291</v>
      </c>
      <c r="BC466" s="17">
        <f t="shared" si="160"/>
        <v>2.3795620437956209</v>
      </c>
      <c r="BD466" s="17">
        <f t="shared" si="173"/>
        <v>0.34306569343065696</v>
      </c>
      <c r="BE466" s="17">
        <f t="shared" si="174"/>
        <v>0.63482110171265105</v>
      </c>
      <c r="BF466" s="17">
        <f t="shared" si="175"/>
        <v>1.2912498678263367</v>
      </c>
      <c r="BG466" s="17">
        <f t="shared" si="176"/>
        <v>0.34306569343065696</v>
      </c>
      <c r="BH466" s="17">
        <f t="shared" si="177"/>
        <v>0.34306569343065696</v>
      </c>
      <c r="BI466" s="17">
        <f t="shared" si="178"/>
        <v>8.4489910508730379E-3</v>
      </c>
      <c r="BJ466" s="17">
        <f t="shared" si="179"/>
        <v>2.4250479743884133E-2</v>
      </c>
    </row>
    <row r="467" spans="1:62" x14ac:dyDescent="0.25">
      <c r="A467" s="84">
        <v>590</v>
      </c>
      <c r="B467" s="84">
        <v>617</v>
      </c>
      <c r="D467" s="86">
        <v>1</v>
      </c>
      <c r="E467" s="98">
        <f t="shared" si="158"/>
        <v>33</v>
      </c>
      <c r="F467" s="98">
        <f t="shared" si="159"/>
        <v>0</v>
      </c>
      <c r="G467" s="17">
        <v>0</v>
      </c>
      <c r="H467" s="17">
        <f>100-L467</f>
        <v>67</v>
      </c>
      <c r="I467" s="17">
        <v>0</v>
      </c>
      <c r="J467" s="17">
        <v>0</v>
      </c>
      <c r="K467" s="17">
        <v>0</v>
      </c>
      <c r="L467" s="17">
        <v>33</v>
      </c>
      <c r="M467" s="17">
        <v>0</v>
      </c>
      <c r="N467" s="17">
        <v>0</v>
      </c>
      <c r="O467" s="17">
        <v>0</v>
      </c>
      <c r="P467" s="17">
        <v>0</v>
      </c>
      <c r="Q467" s="17">
        <v>0</v>
      </c>
      <c r="R467" s="17">
        <v>0</v>
      </c>
      <c r="S467" s="17">
        <v>0</v>
      </c>
      <c r="T467" s="17">
        <v>0</v>
      </c>
      <c r="U467" s="17">
        <v>0</v>
      </c>
      <c r="V467" s="17">
        <v>0</v>
      </c>
      <c r="W467" s="17">
        <v>0</v>
      </c>
      <c r="X467" s="17">
        <v>0</v>
      </c>
      <c r="Y467" s="17">
        <v>0</v>
      </c>
      <c r="Z467" s="17">
        <v>0</v>
      </c>
      <c r="AA467" s="17">
        <v>0</v>
      </c>
      <c r="AB467" s="17">
        <v>0</v>
      </c>
      <c r="AC467" s="17">
        <v>0</v>
      </c>
      <c r="AD467" s="17">
        <v>0</v>
      </c>
      <c r="AE467" s="17">
        <v>0</v>
      </c>
      <c r="AF467" s="17">
        <v>0</v>
      </c>
      <c r="AG467" s="88">
        <v>40</v>
      </c>
      <c r="AH467" s="92" t="s">
        <v>3</v>
      </c>
      <c r="AI467" s="87" t="s">
        <v>541</v>
      </c>
      <c r="AN467" s="17">
        <f t="shared" si="161"/>
        <v>100</v>
      </c>
      <c r="AO467" s="17">
        <f t="shared" si="162"/>
        <v>0.33</v>
      </c>
      <c r="AP467" s="17">
        <f t="shared" si="163"/>
        <v>0</v>
      </c>
      <c r="AQ467" s="17">
        <f t="shared" si="163"/>
        <v>0.67</v>
      </c>
      <c r="AR467" s="17">
        <f t="shared" si="164"/>
        <v>0</v>
      </c>
      <c r="AS467" s="17">
        <f t="shared" si="165"/>
        <v>0.4</v>
      </c>
      <c r="AU467" s="17">
        <f t="shared" si="166"/>
        <v>0</v>
      </c>
      <c r="AV467" s="17">
        <f t="shared" si="167"/>
        <v>0.4925373134328358</v>
      </c>
      <c r="AW467" s="17">
        <f t="shared" si="168"/>
        <v>0.5</v>
      </c>
      <c r="AX467" s="17">
        <f t="shared" si="169"/>
        <v>0.5</v>
      </c>
      <c r="AY467" s="17">
        <f t="shared" si="170"/>
        <v>0.4925373134328358</v>
      </c>
      <c r="AZ467" s="17">
        <f t="shared" si="171"/>
        <v>0.4925373134328358</v>
      </c>
      <c r="BA467" s="17">
        <f t="shared" si="172"/>
        <v>9.2537313432835777E-2</v>
      </c>
      <c r="BC467" s="17">
        <f t="shared" si="160"/>
        <v>0</v>
      </c>
      <c r="BD467" s="17">
        <f t="shared" si="173"/>
        <v>0.4925373134328358</v>
      </c>
      <c r="BE467" s="17">
        <f t="shared" si="174"/>
        <v>0.58982479610523098</v>
      </c>
      <c r="BF467" s="17">
        <f t="shared" si="175"/>
        <v>9.5973820789570216E-2</v>
      </c>
      <c r="BG467" s="17">
        <f t="shared" si="176"/>
        <v>0.4925373134328358</v>
      </c>
      <c r="BH467" s="17">
        <f t="shared" si="177"/>
        <v>0.4925373134328358</v>
      </c>
      <c r="BI467" s="17">
        <f t="shared" si="178"/>
        <v>8.5631543773668894E-3</v>
      </c>
      <c r="BJ467" s="17">
        <f t="shared" si="179"/>
        <v>4.7237515671077496E-5</v>
      </c>
    </row>
    <row r="468" spans="1:62" x14ac:dyDescent="0.25">
      <c r="A468" s="84">
        <v>664</v>
      </c>
      <c r="B468" s="84">
        <v>361</v>
      </c>
      <c r="C468" s="17" t="s">
        <v>491</v>
      </c>
      <c r="D468" s="86">
        <v>1</v>
      </c>
      <c r="E468" s="98">
        <f t="shared" si="158"/>
        <v>28.922996003853953</v>
      </c>
      <c r="F468" s="98">
        <f t="shared" si="159"/>
        <v>0.84733009861073516</v>
      </c>
      <c r="G468" s="106">
        <f>'EWG-CCP-127 (1)'!C37</f>
        <v>3.7965701360148882</v>
      </c>
      <c r="H468" s="106">
        <f>'EWG-CCP-127 (1)'!D37</f>
        <v>9.1156047366981738</v>
      </c>
      <c r="I468" s="106">
        <f>'EWG-CCP-127 (1)'!E37</f>
        <v>7.853721349904121</v>
      </c>
      <c r="J468" s="17">
        <v>0</v>
      </c>
      <c r="K468" s="106">
        <f>'EWG-CCP-127 (1)'!G37</f>
        <v>2.1857169351612478</v>
      </c>
      <c r="L468" s="106">
        <f>'EWG-CCP-127 (1)'!H37</f>
        <v>0.16236408964816257</v>
      </c>
      <c r="M468" s="106">
        <f>'EWG-CCP-127 (1)'!R37</f>
        <v>8.8779156253914628</v>
      </c>
      <c r="N468" s="106">
        <f>'EWG-CCP-127 (1)'!J37</f>
        <v>4.0937940226336424</v>
      </c>
      <c r="O468" s="106">
        <f>'EWG-CCP-127 (1)'!K37</f>
        <v>7.9352009162765693</v>
      </c>
      <c r="P468" s="17">
        <v>0</v>
      </c>
      <c r="Q468" s="106">
        <f>'EWG-CCP-127 (1)'!N37</f>
        <v>50.592331495316365</v>
      </c>
      <c r="R468" s="17">
        <v>0</v>
      </c>
      <c r="S468" s="106">
        <f>'EWG-CCP-127 (1)'!O37</f>
        <v>1.1124290702267619</v>
      </c>
      <c r="T468" s="106">
        <f>'EWG-CCP-127 (1)'!P37</f>
        <v>2.7293327422818034</v>
      </c>
      <c r="U468" s="106">
        <f>'EWG-CCP-127 (1)'!Q37</f>
        <v>1.5450188804467953</v>
      </c>
      <c r="V468" s="17">
        <v>0</v>
      </c>
      <c r="W468" s="17">
        <v>0</v>
      </c>
      <c r="X468" s="17">
        <v>0</v>
      </c>
      <c r="Y468" s="17">
        <v>0</v>
      </c>
      <c r="Z468" s="17">
        <v>0</v>
      </c>
      <c r="AA468" s="17">
        <v>0</v>
      </c>
      <c r="AB468" s="17">
        <v>0</v>
      </c>
      <c r="AC468" s="17">
        <v>0</v>
      </c>
      <c r="AD468" s="17">
        <v>0</v>
      </c>
      <c r="AE468" s="17">
        <v>0</v>
      </c>
      <c r="AF468" s="17">
        <v>0</v>
      </c>
      <c r="AG468" s="88">
        <v>53</v>
      </c>
      <c r="AH468" s="17" t="s">
        <v>3</v>
      </c>
      <c r="AI468" s="87" t="s">
        <v>506</v>
      </c>
      <c r="AN468" s="17">
        <f t="shared" si="161"/>
        <v>99.999999999999986</v>
      </c>
      <c r="AO468" s="17">
        <f t="shared" si="162"/>
        <v>0.16975480631316195</v>
      </c>
      <c r="AP468" s="17">
        <f t="shared" si="163"/>
        <v>3.796570136014888E-2</v>
      </c>
      <c r="AQ468" s="17">
        <f t="shared" si="163"/>
        <v>9.1156047366981741E-2</v>
      </c>
      <c r="AR468" s="17">
        <f t="shared" si="164"/>
        <v>0.50592331495316367</v>
      </c>
      <c r="AS468" s="17">
        <f t="shared" si="165"/>
        <v>0.53</v>
      </c>
      <c r="AU468" s="17">
        <f t="shared" si="166"/>
        <v>3.9181882211208068</v>
      </c>
      <c r="AV468" s="17">
        <f t="shared" si="167"/>
        <v>1.3146879436391468</v>
      </c>
      <c r="AW468" s="17">
        <f t="shared" si="168"/>
        <v>0.74488676382005048</v>
      </c>
      <c r="AX468" s="17">
        <f t="shared" si="169"/>
        <v>1.4795470552802017</v>
      </c>
      <c r="AY468" s="17">
        <f t="shared" si="170"/>
        <v>0.74488676382005048</v>
      </c>
      <c r="AZ468" s="17">
        <f t="shared" si="171"/>
        <v>0.74488676382005048</v>
      </c>
      <c r="BA468" s="17">
        <f t="shared" si="172"/>
        <v>0.21488676382005045</v>
      </c>
      <c r="BC468" s="17">
        <f t="shared" si="160"/>
        <v>1.7483648283055371</v>
      </c>
      <c r="BD468" s="17">
        <f t="shared" si="173"/>
        <v>0.84023753284580194</v>
      </c>
      <c r="BE468" s="17">
        <f t="shared" si="174"/>
        <v>0.62288548403006216</v>
      </c>
      <c r="BF468" s="17">
        <f t="shared" si="175"/>
        <v>0.97419366221121584</v>
      </c>
      <c r="BG468" s="17">
        <f t="shared" si="176"/>
        <v>0.62288548403006216</v>
      </c>
      <c r="BH468" s="17">
        <f t="shared" si="177"/>
        <v>0.62288548403006216</v>
      </c>
      <c r="BI468" s="17">
        <f t="shared" si="178"/>
        <v>8.6277131434989284E-3</v>
      </c>
      <c r="BJ468" s="17">
        <f t="shared" si="179"/>
        <v>1.5160269116575885E-2</v>
      </c>
    </row>
    <row r="469" spans="1:62" x14ac:dyDescent="0.25">
      <c r="A469" s="84">
        <v>557</v>
      </c>
      <c r="B469" s="84">
        <v>599</v>
      </c>
      <c r="D469" s="86">
        <v>1</v>
      </c>
      <c r="E469" s="98">
        <f t="shared" si="158"/>
        <v>0</v>
      </c>
      <c r="F469" s="98">
        <f t="shared" si="159"/>
        <v>0</v>
      </c>
      <c r="G469" s="17">
        <v>0</v>
      </c>
      <c r="H469" s="17">
        <v>75</v>
      </c>
      <c r="I469" s="17">
        <v>0</v>
      </c>
      <c r="J469" s="17">
        <v>0</v>
      </c>
      <c r="K469" s="17">
        <v>0</v>
      </c>
      <c r="L469" s="17">
        <v>0</v>
      </c>
      <c r="M469" s="17">
        <v>0</v>
      </c>
      <c r="N469" s="17">
        <v>0</v>
      </c>
      <c r="O469" s="17">
        <v>0</v>
      </c>
      <c r="P469" s="17">
        <v>0</v>
      </c>
      <c r="Q469" s="17">
        <v>0</v>
      </c>
      <c r="R469" s="17">
        <v>0</v>
      </c>
      <c r="S469" s="17">
        <v>0</v>
      </c>
      <c r="T469" s="17">
        <v>0</v>
      </c>
      <c r="U469" s="17">
        <v>0</v>
      </c>
      <c r="V469" s="17">
        <v>0</v>
      </c>
      <c r="W469" s="17">
        <v>0</v>
      </c>
      <c r="X469" s="17">
        <v>0</v>
      </c>
      <c r="Y469" s="17">
        <v>0</v>
      </c>
      <c r="Z469" s="17">
        <v>0</v>
      </c>
      <c r="AA469" s="17">
        <v>25</v>
      </c>
      <c r="AB469" s="17">
        <v>0</v>
      </c>
      <c r="AC469" s="17">
        <v>0</v>
      </c>
      <c r="AD469" s="17">
        <v>0</v>
      </c>
      <c r="AE469" s="17">
        <v>0</v>
      </c>
      <c r="AF469" s="17">
        <v>0</v>
      </c>
      <c r="AG469" s="88">
        <v>26</v>
      </c>
      <c r="AH469" s="17" t="s">
        <v>3</v>
      </c>
      <c r="AI469" s="87" t="s">
        <v>506</v>
      </c>
      <c r="AN469" s="17">
        <f t="shared" si="161"/>
        <v>100</v>
      </c>
      <c r="AO469" s="17">
        <f t="shared" si="162"/>
        <v>0</v>
      </c>
      <c r="AP469" s="17">
        <f t="shared" si="163"/>
        <v>0</v>
      </c>
      <c r="AQ469" s="17">
        <f t="shared" si="163"/>
        <v>0.75</v>
      </c>
      <c r="AR469" s="17">
        <f t="shared" si="164"/>
        <v>0</v>
      </c>
      <c r="AS469" s="17">
        <f t="shared" si="165"/>
        <v>0.26</v>
      </c>
      <c r="AU469" s="17">
        <f t="shared" si="166"/>
        <v>0</v>
      </c>
      <c r="AV469" s="17">
        <f t="shared" si="167"/>
        <v>0</v>
      </c>
      <c r="AW469" s="17">
        <f t="shared" si="168"/>
        <v>0.5</v>
      </c>
      <c r="AX469" s="17">
        <f t="shared" si="169"/>
        <v>0.5</v>
      </c>
      <c r="AY469" s="17">
        <f t="shared" si="170"/>
        <v>0</v>
      </c>
      <c r="AZ469" s="17">
        <f t="shared" si="171"/>
        <v>0</v>
      </c>
      <c r="BA469" s="17">
        <f t="shared" si="172"/>
        <v>0.26</v>
      </c>
      <c r="BC469" s="17">
        <f t="shared" si="160"/>
        <v>0</v>
      </c>
      <c r="BD469" s="17">
        <f t="shared" si="173"/>
        <v>0.16666666666666666</v>
      </c>
      <c r="BE469" s="17">
        <f t="shared" si="174"/>
        <v>0.58982479610523098</v>
      </c>
      <c r="BF469" s="17">
        <f t="shared" si="175"/>
        <v>9.5973820789570216E-2</v>
      </c>
      <c r="BG469" s="17">
        <f t="shared" si="176"/>
        <v>0.16666666666666666</v>
      </c>
      <c r="BH469" s="17">
        <f t="shared" si="177"/>
        <v>0.16666666666666666</v>
      </c>
      <c r="BI469" s="17">
        <f t="shared" si="178"/>
        <v>8.7111111111111139E-3</v>
      </c>
      <c r="BJ469" s="17">
        <f t="shared" si="179"/>
        <v>2.1571665022388983E-2</v>
      </c>
    </row>
    <row r="470" spans="1:62" x14ac:dyDescent="0.25">
      <c r="A470" s="84">
        <v>463</v>
      </c>
      <c r="B470" s="84">
        <v>310</v>
      </c>
      <c r="C470" s="17" t="s">
        <v>306</v>
      </c>
      <c r="D470" s="86">
        <v>1</v>
      </c>
      <c r="E470" s="98">
        <f t="shared" si="158"/>
        <v>12.2</v>
      </c>
      <c r="F470" s="98">
        <f t="shared" si="159"/>
        <v>0.67995444191343957</v>
      </c>
      <c r="G470" s="17">
        <v>0</v>
      </c>
      <c r="H470" s="17">
        <v>28.1</v>
      </c>
      <c r="I470" s="17">
        <v>0</v>
      </c>
      <c r="J470" s="17">
        <v>0</v>
      </c>
      <c r="K470" s="17">
        <v>0</v>
      </c>
      <c r="L470" s="17">
        <v>0</v>
      </c>
      <c r="M470" s="17">
        <v>0</v>
      </c>
      <c r="N470" s="17">
        <v>0</v>
      </c>
      <c r="O470" s="17">
        <v>12.2</v>
      </c>
      <c r="P470" s="17">
        <v>0</v>
      </c>
      <c r="Q470" s="17">
        <v>59.7</v>
      </c>
      <c r="R470" s="17">
        <v>0</v>
      </c>
      <c r="S470" s="17">
        <v>0</v>
      </c>
      <c r="T470" s="17">
        <v>0</v>
      </c>
      <c r="U470" s="17">
        <v>0</v>
      </c>
      <c r="V470" s="17">
        <v>0</v>
      </c>
      <c r="W470" s="41">
        <v>0</v>
      </c>
      <c r="X470" s="17">
        <v>0</v>
      </c>
      <c r="Y470" s="17">
        <v>0</v>
      </c>
      <c r="Z470" s="17">
        <v>0</v>
      </c>
      <c r="AA470" s="17">
        <v>0</v>
      </c>
      <c r="AB470" s="17">
        <v>0</v>
      </c>
      <c r="AC470" s="17">
        <v>0</v>
      </c>
      <c r="AD470" s="17">
        <v>0</v>
      </c>
      <c r="AE470" s="17">
        <v>0</v>
      </c>
      <c r="AF470" s="41">
        <v>0</v>
      </c>
      <c r="AG470" s="88">
        <v>34</v>
      </c>
      <c r="AH470" s="17" t="s">
        <v>3</v>
      </c>
      <c r="AI470" s="87" t="s">
        <v>506</v>
      </c>
      <c r="AK470" s="87" t="s">
        <v>505</v>
      </c>
      <c r="AL470" s="87" t="s">
        <v>510</v>
      </c>
      <c r="AN470" s="17">
        <f t="shared" si="161"/>
        <v>100</v>
      </c>
      <c r="AO470" s="17">
        <f t="shared" si="162"/>
        <v>0.122</v>
      </c>
      <c r="AP470" s="17">
        <f t="shared" si="163"/>
        <v>0</v>
      </c>
      <c r="AQ470" s="17">
        <f t="shared" si="163"/>
        <v>0.28100000000000003</v>
      </c>
      <c r="AR470" s="17">
        <f t="shared" si="164"/>
        <v>0.59699999999999998</v>
      </c>
      <c r="AS470" s="17">
        <f t="shared" si="165"/>
        <v>0.34</v>
      </c>
      <c r="AU470" s="17">
        <f t="shared" si="166"/>
        <v>2.1245551601423482</v>
      </c>
      <c r="AV470" s="17">
        <f t="shared" si="167"/>
        <v>0.43416370106761559</v>
      </c>
      <c r="AW470" s="17">
        <f t="shared" si="168"/>
        <v>0.63278469750889677</v>
      </c>
      <c r="AX470" s="17">
        <f t="shared" si="169"/>
        <v>1.0311387900355871</v>
      </c>
      <c r="AY470" s="17">
        <f t="shared" si="170"/>
        <v>0.43416370106761559</v>
      </c>
      <c r="AZ470" s="17">
        <f t="shared" si="171"/>
        <v>0.43416370106761559</v>
      </c>
      <c r="BA470" s="17">
        <f t="shared" si="172"/>
        <v>9.4163701067615568E-2</v>
      </c>
      <c r="BC470" s="17">
        <f t="shared" si="160"/>
        <v>2.1245551601423487</v>
      </c>
      <c r="BD470" s="17">
        <f t="shared" si="173"/>
        <v>0.43416370106761559</v>
      </c>
      <c r="BE470" s="17">
        <f t="shared" si="174"/>
        <v>0.62999905149598345</v>
      </c>
      <c r="BF470" s="17">
        <f t="shared" si="175"/>
        <v>1.1631575490507111</v>
      </c>
      <c r="BG470" s="17">
        <f t="shared" si="176"/>
        <v>0.43416370106761559</v>
      </c>
      <c r="BH470" s="17">
        <f t="shared" si="177"/>
        <v>0.43416370106761559</v>
      </c>
      <c r="BI470" s="17">
        <f t="shared" si="178"/>
        <v>8.8668025987512656E-3</v>
      </c>
      <c r="BJ470" s="17">
        <f t="shared" si="179"/>
        <v>4.47199216140732E-3</v>
      </c>
    </row>
    <row r="471" spans="1:62" x14ac:dyDescent="0.25">
      <c r="A471" s="84">
        <v>196</v>
      </c>
      <c r="B471" s="84">
        <v>124</v>
      </c>
      <c r="C471" s="17">
        <v>24</v>
      </c>
      <c r="D471" s="86">
        <v>1</v>
      </c>
      <c r="E471" s="98">
        <f t="shared" si="158"/>
        <v>20</v>
      </c>
      <c r="F471" s="98">
        <f t="shared" si="159"/>
        <v>0.83374999999999999</v>
      </c>
      <c r="G471" s="17">
        <v>0</v>
      </c>
      <c r="H471" s="17">
        <v>13.3</v>
      </c>
      <c r="I471" s="17">
        <v>0</v>
      </c>
      <c r="J471" s="17">
        <v>0</v>
      </c>
      <c r="K471" s="17">
        <v>0</v>
      </c>
      <c r="L471" s="17">
        <v>0</v>
      </c>
      <c r="M471" s="17">
        <v>0</v>
      </c>
      <c r="N471" s="17">
        <v>0</v>
      </c>
      <c r="O471" s="17">
        <v>20</v>
      </c>
      <c r="P471" s="17">
        <v>0</v>
      </c>
      <c r="Q471" s="17">
        <v>66.7</v>
      </c>
      <c r="R471" s="17">
        <v>0</v>
      </c>
      <c r="S471" s="17">
        <v>0</v>
      </c>
      <c r="T471" s="17">
        <v>0</v>
      </c>
      <c r="U471" s="17">
        <v>0</v>
      </c>
      <c r="V471" s="17">
        <v>0</v>
      </c>
      <c r="W471" s="41">
        <v>0</v>
      </c>
      <c r="X471" s="41">
        <v>0</v>
      </c>
      <c r="Y471" s="17">
        <v>0</v>
      </c>
      <c r="Z471" s="17">
        <v>0</v>
      </c>
      <c r="AA471" s="17">
        <v>0</v>
      </c>
      <c r="AB471" s="17">
        <v>0</v>
      </c>
      <c r="AC471" s="17">
        <v>0</v>
      </c>
      <c r="AD471" s="17">
        <v>0</v>
      </c>
      <c r="AE471" s="17">
        <v>0</v>
      </c>
      <c r="AF471" s="41">
        <v>0</v>
      </c>
      <c r="AG471" s="88">
        <v>59</v>
      </c>
      <c r="AH471" s="91" t="s">
        <v>3</v>
      </c>
      <c r="AI471" s="87" t="s">
        <v>504</v>
      </c>
      <c r="AN471" s="17">
        <f t="shared" si="161"/>
        <v>100</v>
      </c>
      <c r="AO471" s="17">
        <f t="shared" si="162"/>
        <v>0.2</v>
      </c>
      <c r="AP471" s="17">
        <f t="shared" si="163"/>
        <v>0</v>
      </c>
      <c r="AQ471" s="17">
        <f t="shared" si="163"/>
        <v>0.13300000000000001</v>
      </c>
      <c r="AR471" s="17">
        <f t="shared" si="164"/>
        <v>0.66700000000000004</v>
      </c>
      <c r="AS471" s="17">
        <f t="shared" si="165"/>
        <v>0.59</v>
      </c>
      <c r="AU471" s="17">
        <f t="shared" si="166"/>
        <v>5.0150375939849621</v>
      </c>
      <c r="AV471" s="17">
        <f t="shared" si="167"/>
        <v>1.5037593984962405</v>
      </c>
      <c r="AW471" s="17">
        <f t="shared" si="168"/>
        <v>0.81343984962406013</v>
      </c>
      <c r="AX471" s="17">
        <f t="shared" si="169"/>
        <v>1.7537593984962405</v>
      </c>
      <c r="AY471" s="17">
        <f t="shared" si="170"/>
        <v>0.81343984962406013</v>
      </c>
      <c r="AZ471" s="17">
        <f t="shared" si="171"/>
        <v>0.81343984962406013</v>
      </c>
      <c r="BA471" s="17">
        <f t="shared" si="172"/>
        <v>0.22343984962406016</v>
      </c>
      <c r="BC471" s="17">
        <f t="shared" si="160"/>
        <v>5.0150375939849621</v>
      </c>
      <c r="BD471" s="17">
        <f t="shared" si="173"/>
        <v>1.5037593984962405</v>
      </c>
      <c r="BE471" s="17">
        <f t="shared" si="174"/>
        <v>0.68465660131073935</v>
      </c>
      <c r="BF471" s="17">
        <f t="shared" si="175"/>
        <v>2.6150736386357041</v>
      </c>
      <c r="BG471" s="17">
        <f t="shared" si="176"/>
        <v>0.68465660131073935</v>
      </c>
      <c r="BH471" s="17">
        <f t="shared" si="177"/>
        <v>0.68465660131073935</v>
      </c>
      <c r="BI471" s="17">
        <f t="shared" si="178"/>
        <v>8.9598721717002693E-3</v>
      </c>
      <c r="BJ471" s="17">
        <f t="shared" si="179"/>
        <v>3.353551447083962E-2</v>
      </c>
    </row>
    <row r="472" spans="1:62" x14ac:dyDescent="0.25">
      <c r="A472" s="84">
        <v>309</v>
      </c>
      <c r="B472" s="84">
        <v>196</v>
      </c>
      <c r="D472" s="86">
        <v>1</v>
      </c>
      <c r="E472" s="98">
        <f t="shared" si="158"/>
        <v>29.979466119096511</v>
      </c>
      <c r="F472" s="98">
        <f t="shared" si="159"/>
        <v>0.70674486803519065</v>
      </c>
      <c r="G472" s="17">
        <v>0</v>
      </c>
      <c r="H472" s="17">
        <f>'EWG-CCP-127 (1)'!M127</f>
        <v>20.533880903490758</v>
      </c>
      <c r="I472" s="17">
        <v>0</v>
      </c>
      <c r="J472" s="17">
        <v>0</v>
      </c>
      <c r="K472" s="17">
        <v>0</v>
      </c>
      <c r="L472" s="17">
        <v>0</v>
      </c>
      <c r="M472" s="17">
        <v>0</v>
      </c>
      <c r="N472" s="17">
        <v>0</v>
      </c>
      <c r="O472" s="17">
        <f>'EWG-CCP-127 (1)'!L127</f>
        <v>29.979466119096511</v>
      </c>
      <c r="P472" s="17">
        <v>0</v>
      </c>
      <c r="Q472" s="17">
        <f>'EWG-CCP-127 (1)'!K127</f>
        <v>49.486652977412732</v>
      </c>
      <c r="R472" s="17">
        <v>0</v>
      </c>
      <c r="S472" s="17">
        <v>0</v>
      </c>
      <c r="T472" s="17">
        <v>0</v>
      </c>
      <c r="U472" s="17">
        <v>0</v>
      </c>
      <c r="V472" s="17">
        <v>0</v>
      </c>
      <c r="W472" s="41">
        <v>0</v>
      </c>
      <c r="X472" s="41">
        <v>0</v>
      </c>
      <c r="Y472" s="17">
        <v>0</v>
      </c>
      <c r="Z472" s="17">
        <v>0</v>
      </c>
      <c r="AA472" s="17">
        <v>0</v>
      </c>
      <c r="AB472" s="17">
        <v>0</v>
      </c>
      <c r="AC472" s="17">
        <v>0</v>
      </c>
      <c r="AD472" s="17">
        <v>0</v>
      </c>
      <c r="AE472" s="17">
        <v>0</v>
      </c>
      <c r="AF472" s="41">
        <v>0</v>
      </c>
      <c r="AG472" s="88">
        <f>'EWG-CCP-127 (1)'!E127</f>
        <v>70</v>
      </c>
      <c r="AH472" s="91" t="s">
        <v>3</v>
      </c>
      <c r="AI472" s="87" t="s">
        <v>504</v>
      </c>
      <c r="AN472" s="17">
        <f t="shared" si="161"/>
        <v>100</v>
      </c>
      <c r="AO472" s="17">
        <f t="shared" si="162"/>
        <v>0.29979466119096509</v>
      </c>
      <c r="AP472" s="17">
        <f t="shared" si="163"/>
        <v>0</v>
      </c>
      <c r="AQ472" s="17">
        <f t="shared" si="163"/>
        <v>0.20533880903490759</v>
      </c>
      <c r="AR472" s="17">
        <f t="shared" si="164"/>
        <v>0.49486652977412732</v>
      </c>
      <c r="AS472" s="17">
        <f t="shared" si="165"/>
        <v>0.7</v>
      </c>
      <c r="AU472" s="17">
        <f t="shared" si="166"/>
        <v>2.41</v>
      </c>
      <c r="AV472" s="17">
        <f t="shared" si="167"/>
        <v>1.4600000000000002</v>
      </c>
      <c r="AW472" s="17">
        <f t="shared" si="168"/>
        <v>0.65062500000000001</v>
      </c>
      <c r="AX472" s="17">
        <f t="shared" si="169"/>
        <v>1.1025</v>
      </c>
      <c r="AY472" s="17">
        <f t="shared" si="170"/>
        <v>0.58030045351473925</v>
      </c>
      <c r="AZ472" s="17">
        <f t="shared" si="171"/>
        <v>0.58030045351473925</v>
      </c>
      <c r="BA472" s="17">
        <f t="shared" si="172"/>
        <v>0.11969954648526071</v>
      </c>
      <c r="BC472" s="17">
        <f t="shared" si="160"/>
        <v>2.41</v>
      </c>
      <c r="BD472" s="17">
        <f t="shared" si="173"/>
        <v>1.4600000000000002</v>
      </c>
      <c r="BE472" s="17">
        <f t="shared" si="174"/>
        <v>0.63539666795308947</v>
      </c>
      <c r="BF472" s="17">
        <f t="shared" si="175"/>
        <v>1.3065391350537701</v>
      </c>
      <c r="BG472" s="17">
        <f t="shared" si="176"/>
        <v>0.60520907150391612</v>
      </c>
      <c r="BH472" s="17">
        <f t="shared" si="177"/>
        <v>0.60520907150391612</v>
      </c>
      <c r="BI472" s="17">
        <f t="shared" si="178"/>
        <v>8.9853201251496786E-3</v>
      </c>
      <c r="BJ472" s="17">
        <f t="shared" si="179"/>
        <v>8.5923464286989826E-2</v>
      </c>
    </row>
    <row r="473" spans="1:62" x14ac:dyDescent="0.25">
      <c r="A473" s="84">
        <v>481</v>
      </c>
      <c r="B473" s="84">
        <v>535</v>
      </c>
      <c r="C473" s="17" t="s">
        <v>326</v>
      </c>
      <c r="D473" s="86">
        <v>1</v>
      </c>
      <c r="E473" s="98">
        <f t="shared" si="158"/>
        <v>0</v>
      </c>
      <c r="F473" s="98">
        <f t="shared" si="159"/>
        <v>0</v>
      </c>
      <c r="G473" s="17">
        <v>6</v>
      </c>
      <c r="H473" s="17">
        <v>44</v>
      </c>
      <c r="I473" s="17">
        <v>0</v>
      </c>
      <c r="J473" s="17">
        <v>0</v>
      </c>
      <c r="K473" s="17">
        <v>0</v>
      </c>
      <c r="L473" s="17">
        <v>0</v>
      </c>
      <c r="M473" s="17">
        <v>0</v>
      </c>
      <c r="N473" s="17">
        <v>0</v>
      </c>
      <c r="O473" s="17">
        <v>0</v>
      </c>
      <c r="P473" s="17">
        <v>0</v>
      </c>
      <c r="Q473" s="17">
        <v>0</v>
      </c>
      <c r="R473" s="17">
        <v>0</v>
      </c>
      <c r="S473" s="17">
        <v>0</v>
      </c>
      <c r="T473" s="17">
        <v>0</v>
      </c>
      <c r="U473" s="17">
        <v>0</v>
      </c>
      <c r="V473" s="17">
        <v>0</v>
      </c>
      <c r="W473" s="17">
        <v>50</v>
      </c>
      <c r="X473" s="17">
        <v>0</v>
      </c>
      <c r="Y473" s="17">
        <v>0</v>
      </c>
      <c r="Z473" s="17">
        <v>0</v>
      </c>
      <c r="AA473" s="17">
        <v>0</v>
      </c>
      <c r="AB473" s="17">
        <v>0</v>
      </c>
      <c r="AC473" s="17">
        <v>0</v>
      </c>
      <c r="AD473" s="17">
        <v>0</v>
      </c>
      <c r="AE473" s="17">
        <v>0</v>
      </c>
      <c r="AF473" s="41">
        <v>0</v>
      </c>
      <c r="AG473" s="88">
        <v>34</v>
      </c>
      <c r="AH473" s="17" t="s">
        <v>3</v>
      </c>
      <c r="AI473" s="87" t="s">
        <v>506</v>
      </c>
      <c r="AN473" s="17">
        <f t="shared" si="161"/>
        <v>100</v>
      </c>
      <c r="AO473" s="17">
        <f t="shared" si="162"/>
        <v>0</v>
      </c>
      <c r="AP473" s="17">
        <f t="shared" si="163"/>
        <v>0.06</v>
      </c>
      <c r="AQ473" s="17">
        <f t="shared" si="163"/>
        <v>0.44</v>
      </c>
      <c r="AR473" s="17">
        <f t="shared" si="164"/>
        <v>0</v>
      </c>
      <c r="AS473" s="17">
        <f t="shared" si="165"/>
        <v>0.34</v>
      </c>
      <c r="AU473" s="17">
        <f t="shared" si="166"/>
        <v>0</v>
      </c>
      <c r="AV473" s="17">
        <f t="shared" si="167"/>
        <v>0</v>
      </c>
      <c r="AW473" s="17">
        <f t="shared" si="168"/>
        <v>0.5</v>
      </c>
      <c r="AX473" s="17">
        <f t="shared" si="169"/>
        <v>0.5</v>
      </c>
      <c r="AY473" s="17">
        <f t="shared" si="170"/>
        <v>0</v>
      </c>
      <c r="AZ473" s="17">
        <f t="shared" si="171"/>
        <v>0</v>
      </c>
      <c r="BA473" s="17">
        <f t="shared" si="172"/>
        <v>0.34</v>
      </c>
      <c r="BC473" s="17">
        <f t="shared" si="160"/>
        <v>0</v>
      </c>
      <c r="BD473" s="17">
        <f t="shared" si="173"/>
        <v>0.24509803921568624</v>
      </c>
      <c r="BE473" s="17">
        <f t="shared" si="174"/>
        <v>0.58982479610523098</v>
      </c>
      <c r="BF473" s="17">
        <f t="shared" si="175"/>
        <v>9.5973820789570216E-2</v>
      </c>
      <c r="BG473" s="17">
        <f t="shared" si="176"/>
        <v>0.24509803921568624</v>
      </c>
      <c r="BH473" s="17">
        <f t="shared" si="177"/>
        <v>0.24509803921568624</v>
      </c>
      <c r="BI473" s="17">
        <f t="shared" si="178"/>
        <v>9.006382160707432E-3</v>
      </c>
      <c r="BJ473" s="17">
        <f t="shared" si="179"/>
        <v>4.47199216140732E-3</v>
      </c>
    </row>
    <row r="474" spans="1:62" x14ac:dyDescent="0.25">
      <c r="A474" s="84">
        <v>346</v>
      </c>
      <c r="B474" s="84">
        <v>230</v>
      </c>
      <c r="C474" s="17" t="s">
        <v>244</v>
      </c>
      <c r="D474" s="86">
        <v>1</v>
      </c>
      <c r="E474" s="98">
        <f t="shared" si="158"/>
        <v>14.3</v>
      </c>
      <c r="F474" s="98">
        <f t="shared" si="159"/>
        <v>0.66627771295215865</v>
      </c>
      <c r="G474" s="17">
        <v>0</v>
      </c>
      <c r="H474" s="17">
        <v>28.6</v>
      </c>
      <c r="I474" s="17">
        <v>0</v>
      </c>
      <c r="J474" s="17">
        <v>0</v>
      </c>
      <c r="K474" s="17">
        <v>0</v>
      </c>
      <c r="L474" s="17">
        <v>0</v>
      </c>
      <c r="M474" s="17">
        <v>0</v>
      </c>
      <c r="N474" s="17">
        <v>0</v>
      </c>
      <c r="O474" s="17">
        <v>14.3</v>
      </c>
      <c r="P474" s="17">
        <v>0</v>
      </c>
      <c r="Q474" s="17">
        <v>57.1</v>
      </c>
      <c r="R474" s="17">
        <v>0</v>
      </c>
      <c r="S474" s="17">
        <v>0</v>
      </c>
      <c r="T474" s="17">
        <v>0</v>
      </c>
      <c r="U474" s="17">
        <v>0</v>
      </c>
      <c r="V474" s="17">
        <v>0</v>
      </c>
      <c r="W474" s="41">
        <v>0</v>
      </c>
      <c r="X474" s="41">
        <v>0</v>
      </c>
      <c r="Y474" s="17">
        <v>0</v>
      </c>
      <c r="Z474" s="17">
        <v>0</v>
      </c>
      <c r="AA474" s="17">
        <v>0</v>
      </c>
      <c r="AB474" s="17">
        <v>0</v>
      </c>
      <c r="AC474" s="17">
        <v>0</v>
      </c>
      <c r="AD474" s="17">
        <v>0</v>
      </c>
      <c r="AE474" s="17">
        <v>0</v>
      </c>
      <c r="AF474" s="41">
        <v>0</v>
      </c>
      <c r="AG474" s="88">
        <v>40.4</v>
      </c>
      <c r="AH474" s="91" t="s">
        <v>3</v>
      </c>
      <c r="AI474" s="87" t="s">
        <v>504</v>
      </c>
      <c r="AN474" s="17">
        <f t="shared" si="161"/>
        <v>100</v>
      </c>
      <c r="AO474" s="17">
        <f t="shared" si="162"/>
        <v>0.14300000000000002</v>
      </c>
      <c r="AP474" s="17">
        <f t="shared" si="163"/>
        <v>0</v>
      </c>
      <c r="AQ474" s="17">
        <f t="shared" si="163"/>
        <v>0.28600000000000003</v>
      </c>
      <c r="AR474" s="17">
        <f t="shared" si="164"/>
        <v>0.57100000000000006</v>
      </c>
      <c r="AS474" s="17">
        <f t="shared" si="165"/>
        <v>0.40399999999999997</v>
      </c>
      <c r="AU474" s="17">
        <f t="shared" si="166"/>
        <v>1.9965034965034965</v>
      </c>
      <c r="AV474" s="17">
        <f t="shared" si="167"/>
        <v>0.5</v>
      </c>
      <c r="AW474" s="17">
        <f t="shared" si="168"/>
        <v>0.62478146853146854</v>
      </c>
      <c r="AX474" s="17">
        <f t="shared" si="169"/>
        <v>0.99912587412587417</v>
      </c>
      <c r="AY474" s="17">
        <f t="shared" si="170"/>
        <v>0.5</v>
      </c>
      <c r="AZ474" s="17">
        <f t="shared" si="171"/>
        <v>0.5</v>
      </c>
      <c r="BA474" s="17">
        <f t="shared" si="172"/>
        <v>9.600000000000003E-2</v>
      </c>
      <c r="BC474" s="17">
        <f t="shared" si="160"/>
        <v>1.9965034965034965</v>
      </c>
      <c r="BD474" s="17">
        <f t="shared" si="173"/>
        <v>0.5</v>
      </c>
      <c r="BE474" s="17">
        <f t="shared" si="174"/>
        <v>0.62757765979255831</v>
      </c>
      <c r="BF474" s="17">
        <f t="shared" si="175"/>
        <v>1.0988360127706194</v>
      </c>
      <c r="BG474" s="17">
        <f t="shared" si="176"/>
        <v>0.5</v>
      </c>
      <c r="BH474" s="17">
        <f t="shared" si="177"/>
        <v>0.5</v>
      </c>
      <c r="BI474" s="17">
        <f t="shared" si="178"/>
        <v>9.2160000000000054E-3</v>
      </c>
      <c r="BJ474" s="17">
        <f t="shared" si="179"/>
        <v>8.2538726219949168E-6</v>
      </c>
    </row>
    <row r="475" spans="1:62" x14ac:dyDescent="0.25">
      <c r="A475" s="84">
        <v>392</v>
      </c>
      <c r="B475" s="84">
        <v>260</v>
      </c>
      <c r="C475" s="17" t="s">
        <v>257</v>
      </c>
      <c r="D475" s="86">
        <v>1</v>
      </c>
      <c r="E475" s="98">
        <f t="shared" si="158"/>
        <v>34.1</v>
      </c>
      <c r="F475" s="98">
        <f t="shared" si="159"/>
        <v>0.61743772241992889</v>
      </c>
      <c r="G475" s="17">
        <v>9.6</v>
      </c>
      <c r="H475" s="17">
        <v>21.5</v>
      </c>
      <c r="I475" s="17">
        <v>26.7</v>
      </c>
      <c r="J475" s="17">
        <v>0</v>
      </c>
      <c r="K475" s="17">
        <v>0</v>
      </c>
      <c r="L475" s="17">
        <v>0</v>
      </c>
      <c r="M475" s="17">
        <v>0</v>
      </c>
      <c r="N475" s="17">
        <v>0</v>
      </c>
      <c r="O475" s="17">
        <v>7.4</v>
      </c>
      <c r="P475" s="17">
        <v>0</v>
      </c>
      <c r="Q475" s="17">
        <v>34.700000000000003</v>
      </c>
      <c r="R475" s="17">
        <v>0</v>
      </c>
      <c r="S475" s="17">
        <v>0</v>
      </c>
      <c r="T475" s="17">
        <v>0</v>
      </c>
      <c r="U475" s="17">
        <v>0</v>
      </c>
      <c r="V475" s="17">
        <v>0</v>
      </c>
      <c r="W475" s="41">
        <v>0</v>
      </c>
      <c r="X475" s="41">
        <v>0</v>
      </c>
      <c r="Y475" s="17">
        <v>0</v>
      </c>
      <c r="Z475" s="17">
        <v>0</v>
      </c>
      <c r="AA475" s="17">
        <v>0</v>
      </c>
      <c r="AB475" s="17">
        <v>0</v>
      </c>
      <c r="AC475" s="17">
        <v>0</v>
      </c>
      <c r="AD475" s="17">
        <v>0</v>
      </c>
      <c r="AE475" s="17">
        <v>0</v>
      </c>
      <c r="AF475" s="41">
        <v>0</v>
      </c>
      <c r="AG475" s="88">
        <v>25</v>
      </c>
      <c r="AH475" s="91" t="s">
        <v>3</v>
      </c>
      <c r="AI475" s="87" t="s">
        <v>504</v>
      </c>
      <c r="AN475" s="17">
        <f t="shared" si="161"/>
        <v>99.9</v>
      </c>
      <c r="AO475" s="17">
        <f t="shared" si="162"/>
        <v>7.400000000000001E-2</v>
      </c>
      <c r="AP475" s="17">
        <f t="shared" si="163"/>
        <v>9.6000000000000002E-2</v>
      </c>
      <c r="AQ475" s="17">
        <f t="shared" si="163"/>
        <v>0.215</v>
      </c>
      <c r="AR475" s="17">
        <f t="shared" si="164"/>
        <v>0.34700000000000003</v>
      </c>
      <c r="AS475" s="17">
        <f t="shared" si="165"/>
        <v>0.25</v>
      </c>
      <c r="AU475" s="17">
        <f t="shared" si="166"/>
        <v>1.1157556270096465</v>
      </c>
      <c r="AV475" s="17">
        <f t="shared" si="167"/>
        <v>0.23794212218649521</v>
      </c>
      <c r="AW475" s="17">
        <f t="shared" si="168"/>
        <v>0.56973472668810288</v>
      </c>
      <c r="AX475" s="17">
        <f t="shared" si="169"/>
        <v>0.77893890675241162</v>
      </c>
      <c r="AY475" s="17">
        <f t="shared" si="170"/>
        <v>0.23794212218649521</v>
      </c>
      <c r="AZ475" s="17">
        <f t="shared" si="171"/>
        <v>0.23794212218649521</v>
      </c>
      <c r="BA475" s="17">
        <f t="shared" si="172"/>
        <v>1.2057877813504786E-2</v>
      </c>
      <c r="BC475" s="17">
        <f t="shared" si="160"/>
        <v>0.57929883138564275</v>
      </c>
      <c r="BD475" s="17">
        <f t="shared" si="173"/>
        <v>0.34641068447412354</v>
      </c>
      <c r="BE475" s="17">
        <f t="shared" si="174"/>
        <v>0.60077904179216901</v>
      </c>
      <c r="BF475" s="17">
        <f t="shared" si="175"/>
        <v>0.38696098754029401</v>
      </c>
      <c r="BG475" s="17">
        <f t="shared" si="176"/>
        <v>0.34641068447412354</v>
      </c>
      <c r="BH475" s="17">
        <f t="shared" si="177"/>
        <v>0.34641068447412354</v>
      </c>
      <c r="BI475" s="17">
        <f t="shared" si="178"/>
        <v>9.2950200807690071E-3</v>
      </c>
      <c r="BJ475" s="17">
        <f t="shared" si="179"/>
        <v>2.4609124130011692E-2</v>
      </c>
    </row>
    <row r="476" spans="1:62" x14ac:dyDescent="0.25">
      <c r="A476" s="84">
        <v>668</v>
      </c>
      <c r="B476" s="84">
        <v>365</v>
      </c>
      <c r="C476" s="17" t="s">
        <v>496</v>
      </c>
      <c r="D476" s="86">
        <v>1</v>
      </c>
      <c r="E476" s="98">
        <f t="shared" si="158"/>
        <v>25</v>
      </c>
      <c r="F476" s="98">
        <f t="shared" si="159"/>
        <v>0.76923076923076927</v>
      </c>
      <c r="G476" s="17">
        <v>10</v>
      </c>
      <c r="H476" s="17">
        <v>15</v>
      </c>
      <c r="I476" s="17">
        <v>0</v>
      </c>
      <c r="J476" s="17">
        <v>0</v>
      </c>
      <c r="K476" s="17">
        <v>0</v>
      </c>
      <c r="L476" s="17">
        <v>0</v>
      </c>
      <c r="M476" s="17">
        <v>0</v>
      </c>
      <c r="N476" s="17">
        <v>0</v>
      </c>
      <c r="O476" s="17">
        <v>25</v>
      </c>
      <c r="P476" s="17">
        <v>0</v>
      </c>
      <c r="Q476" s="17">
        <v>50</v>
      </c>
      <c r="R476" s="17">
        <v>0</v>
      </c>
      <c r="S476" s="17">
        <v>0</v>
      </c>
      <c r="T476" s="17">
        <v>0</v>
      </c>
      <c r="U476" s="17">
        <v>0</v>
      </c>
      <c r="V476" s="17">
        <v>0</v>
      </c>
      <c r="W476" s="17">
        <v>0</v>
      </c>
      <c r="X476" s="17">
        <v>0</v>
      </c>
      <c r="Y476" s="17">
        <v>0</v>
      </c>
      <c r="Z476" s="17">
        <v>0</v>
      </c>
      <c r="AA476" s="17">
        <v>0</v>
      </c>
      <c r="AB476" s="17">
        <v>0</v>
      </c>
      <c r="AC476" s="17">
        <v>0</v>
      </c>
      <c r="AD476" s="17">
        <v>0</v>
      </c>
      <c r="AE476" s="17">
        <v>0</v>
      </c>
      <c r="AF476" s="17">
        <v>0</v>
      </c>
      <c r="AG476" s="88">
        <v>55.1</v>
      </c>
      <c r="AH476" s="17" t="s">
        <v>3</v>
      </c>
      <c r="AI476" s="87" t="s">
        <v>506</v>
      </c>
      <c r="AN476" s="17">
        <f t="shared" si="161"/>
        <v>100</v>
      </c>
      <c r="AO476" s="17">
        <f t="shared" si="162"/>
        <v>0.25</v>
      </c>
      <c r="AP476" s="17">
        <f t="shared" si="163"/>
        <v>0.1</v>
      </c>
      <c r="AQ476" s="17">
        <f t="shared" si="163"/>
        <v>0.15</v>
      </c>
      <c r="AR476" s="17">
        <f t="shared" si="164"/>
        <v>0.5</v>
      </c>
      <c r="AS476" s="17">
        <f t="shared" si="165"/>
        <v>0.55100000000000005</v>
      </c>
      <c r="AU476" s="17">
        <f t="shared" si="166"/>
        <v>2</v>
      </c>
      <c r="AV476" s="17">
        <f t="shared" si="167"/>
        <v>1</v>
      </c>
      <c r="AW476" s="17">
        <f t="shared" si="168"/>
        <v>0.625</v>
      </c>
      <c r="AX476" s="17">
        <f t="shared" si="169"/>
        <v>1</v>
      </c>
      <c r="AY476" s="17">
        <f t="shared" si="170"/>
        <v>0.625</v>
      </c>
      <c r="AZ476" s="17">
        <f t="shared" si="171"/>
        <v>0.625</v>
      </c>
      <c r="BA476" s="17">
        <f t="shared" si="172"/>
        <v>7.3999999999999955E-2</v>
      </c>
      <c r="BC476" s="17">
        <f t="shared" si="160"/>
        <v>0.90909090909090906</v>
      </c>
      <c r="BD476" s="17">
        <f t="shared" si="173"/>
        <v>0.45454545454545453</v>
      </c>
      <c r="BE476" s="17">
        <f t="shared" si="174"/>
        <v>0.60701524191732392</v>
      </c>
      <c r="BF476" s="17">
        <f t="shared" si="175"/>
        <v>0.55261860172665045</v>
      </c>
      <c r="BG476" s="17">
        <f t="shared" si="176"/>
        <v>0.45454545454545453</v>
      </c>
      <c r="BH476" s="17">
        <f t="shared" si="177"/>
        <v>0.45454545454545453</v>
      </c>
      <c r="BI476" s="17">
        <f t="shared" si="178"/>
        <v>9.3034793388429866E-3</v>
      </c>
      <c r="BJ476" s="17">
        <f t="shared" si="179"/>
        <v>2.0772604990568204E-2</v>
      </c>
    </row>
    <row r="477" spans="1:62" x14ac:dyDescent="0.25">
      <c r="A477" s="84">
        <v>201</v>
      </c>
      <c r="B477" s="84">
        <v>474</v>
      </c>
      <c r="C477" s="17">
        <v>29</v>
      </c>
      <c r="D477" s="86">
        <v>1</v>
      </c>
      <c r="E477" s="98">
        <f t="shared" si="158"/>
        <v>25</v>
      </c>
      <c r="F477" s="98">
        <f t="shared" si="159"/>
        <v>0.2</v>
      </c>
      <c r="G477" s="17">
        <v>0</v>
      </c>
      <c r="H477" s="17">
        <v>60</v>
      </c>
      <c r="I477" s="17">
        <v>0</v>
      </c>
      <c r="J477" s="17">
        <v>0</v>
      </c>
      <c r="K477" s="17">
        <v>0</v>
      </c>
      <c r="L477" s="17">
        <v>0</v>
      </c>
      <c r="M477" s="17">
        <v>0</v>
      </c>
      <c r="N477" s="17">
        <v>0</v>
      </c>
      <c r="O477" s="17">
        <v>25</v>
      </c>
      <c r="P477" s="17">
        <v>0</v>
      </c>
      <c r="Q477" s="17">
        <v>15</v>
      </c>
      <c r="R477" s="17">
        <v>0</v>
      </c>
      <c r="S477" s="17">
        <v>0</v>
      </c>
      <c r="T477" s="17">
        <v>0</v>
      </c>
      <c r="U477" s="17">
        <v>0</v>
      </c>
      <c r="V477" s="17">
        <v>0</v>
      </c>
      <c r="W477" s="41">
        <v>0</v>
      </c>
      <c r="X477" s="41">
        <v>0</v>
      </c>
      <c r="Y477" s="17">
        <v>0</v>
      </c>
      <c r="Z477" s="17">
        <v>0</v>
      </c>
      <c r="AA477" s="17">
        <v>0</v>
      </c>
      <c r="AB477" s="17">
        <v>0</v>
      </c>
      <c r="AC477" s="17">
        <v>0</v>
      </c>
      <c r="AD477" s="17">
        <v>0</v>
      </c>
      <c r="AE477" s="17">
        <v>0</v>
      </c>
      <c r="AF477" s="41">
        <v>0</v>
      </c>
      <c r="AG477" s="88">
        <v>32</v>
      </c>
      <c r="AH477" s="91" t="s">
        <v>3</v>
      </c>
      <c r="AI477" s="87" t="s">
        <v>504</v>
      </c>
      <c r="AN477" s="17">
        <f t="shared" si="161"/>
        <v>100</v>
      </c>
      <c r="AO477" s="17">
        <f t="shared" si="162"/>
        <v>0.25</v>
      </c>
      <c r="AP477" s="17">
        <f t="shared" si="163"/>
        <v>0</v>
      </c>
      <c r="AQ477" s="17">
        <f t="shared" si="163"/>
        <v>0.6</v>
      </c>
      <c r="AR477" s="17">
        <f t="shared" si="164"/>
        <v>0.15</v>
      </c>
      <c r="AS477" s="17">
        <f t="shared" si="165"/>
        <v>0.32</v>
      </c>
      <c r="AU477" s="17">
        <f t="shared" si="166"/>
        <v>0.25</v>
      </c>
      <c r="AV477" s="17">
        <f t="shared" si="167"/>
        <v>0.41666666666666669</v>
      </c>
      <c r="AW477" s="17">
        <f t="shared" si="168"/>
        <v>0.515625</v>
      </c>
      <c r="AX477" s="17">
        <f t="shared" si="169"/>
        <v>0.5625</v>
      </c>
      <c r="AY477" s="17">
        <f t="shared" si="170"/>
        <v>0.41666666666666669</v>
      </c>
      <c r="AZ477" s="17">
        <f t="shared" si="171"/>
        <v>0.41666666666666669</v>
      </c>
      <c r="BA477" s="17">
        <f t="shared" si="172"/>
        <v>9.6666666666666679E-2</v>
      </c>
      <c r="BC477" s="17">
        <f t="shared" si="160"/>
        <v>0.25</v>
      </c>
      <c r="BD477" s="17">
        <f t="shared" si="173"/>
        <v>0.41666666666666669</v>
      </c>
      <c r="BE477" s="17">
        <f t="shared" si="174"/>
        <v>0.59455216870355654</v>
      </c>
      <c r="BF477" s="17">
        <f t="shared" si="175"/>
        <v>0.2215511355472673</v>
      </c>
      <c r="BG477" s="17">
        <f t="shared" si="176"/>
        <v>0.41666666666666669</v>
      </c>
      <c r="BH477" s="17">
        <f t="shared" si="177"/>
        <v>0.41666666666666669</v>
      </c>
      <c r="BI477" s="17">
        <f t="shared" si="178"/>
        <v>9.3444444444444469E-3</v>
      </c>
      <c r="BJ477" s="17">
        <f t="shared" si="179"/>
        <v>7.5469103766527381E-3</v>
      </c>
    </row>
    <row r="478" spans="1:62" x14ac:dyDescent="0.25">
      <c r="A478" s="84">
        <v>488</v>
      </c>
      <c r="B478" s="84">
        <v>542</v>
      </c>
      <c r="C478" s="17" t="s">
        <v>339</v>
      </c>
      <c r="D478" s="86">
        <v>1</v>
      </c>
      <c r="E478" s="98">
        <f t="shared" si="158"/>
        <v>0</v>
      </c>
      <c r="F478" s="98">
        <f t="shared" si="159"/>
        <v>0.43478260869565216</v>
      </c>
      <c r="G478" s="17">
        <v>4</v>
      </c>
      <c r="H478" s="17">
        <v>26</v>
      </c>
      <c r="I478" s="17">
        <v>0</v>
      </c>
      <c r="J478" s="17">
        <v>0</v>
      </c>
      <c r="K478" s="17">
        <v>0</v>
      </c>
      <c r="L478" s="17">
        <v>0</v>
      </c>
      <c r="M478" s="17">
        <v>0</v>
      </c>
      <c r="N478" s="17">
        <v>0</v>
      </c>
      <c r="O478" s="17">
        <v>0</v>
      </c>
      <c r="P478" s="17">
        <v>0</v>
      </c>
      <c r="Q478" s="17">
        <v>20</v>
      </c>
      <c r="R478" s="17">
        <v>0</v>
      </c>
      <c r="S478" s="17">
        <v>0</v>
      </c>
      <c r="T478" s="17">
        <v>0</v>
      </c>
      <c r="U478" s="17">
        <v>0</v>
      </c>
      <c r="V478" s="17">
        <v>0</v>
      </c>
      <c r="W478" s="17">
        <v>50</v>
      </c>
      <c r="X478" s="17">
        <v>0</v>
      </c>
      <c r="Y478" s="17">
        <v>0</v>
      </c>
      <c r="Z478" s="17">
        <v>0</v>
      </c>
      <c r="AA478" s="17">
        <v>0</v>
      </c>
      <c r="AB478" s="17">
        <v>0</v>
      </c>
      <c r="AC478" s="17">
        <v>0</v>
      </c>
      <c r="AD478" s="17">
        <v>0</v>
      </c>
      <c r="AE478" s="17">
        <v>0</v>
      </c>
      <c r="AF478" s="41">
        <v>0</v>
      </c>
      <c r="AG478" s="88">
        <v>30</v>
      </c>
      <c r="AH478" s="17" t="s">
        <v>3</v>
      </c>
      <c r="AI478" s="87" t="s">
        <v>506</v>
      </c>
      <c r="AN478" s="17">
        <f t="shared" si="161"/>
        <v>100</v>
      </c>
      <c r="AO478" s="17">
        <f t="shared" si="162"/>
        <v>0</v>
      </c>
      <c r="AP478" s="17">
        <f t="shared" si="163"/>
        <v>0.04</v>
      </c>
      <c r="AQ478" s="17">
        <f t="shared" si="163"/>
        <v>0.26</v>
      </c>
      <c r="AR478" s="17">
        <f t="shared" si="164"/>
        <v>0.2</v>
      </c>
      <c r="AS478" s="17">
        <f t="shared" si="165"/>
        <v>0.3</v>
      </c>
      <c r="AU478" s="17">
        <f t="shared" si="166"/>
        <v>0.66666666666666674</v>
      </c>
      <c r="AV478" s="17">
        <f t="shared" si="167"/>
        <v>0</v>
      </c>
      <c r="AW478" s="17">
        <f t="shared" si="168"/>
        <v>0.54166666666666663</v>
      </c>
      <c r="AX478" s="17">
        <f t="shared" si="169"/>
        <v>0.66666666666666674</v>
      </c>
      <c r="AY478" s="17">
        <f t="shared" si="170"/>
        <v>0</v>
      </c>
      <c r="AZ478" s="17">
        <f t="shared" si="171"/>
        <v>0</v>
      </c>
      <c r="BA478" s="17">
        <f t="shared" si="172"/>
        <v>0.3</v>
      </c>
      <c r="BC478" s="17">
        <f t="shared" si="160"/>
        <v>0.47619047619047616</v>
      </c>
      <c r="BD478" s="17">
        <f t="shared" si="173"/>
        <v>0.39682539682539675</v>
      </c>
      <c r="BE478" s="17">
        <f t="shared" si="174"/>
        <v>0.59882931534013684</v>
      </c>
      <c r="BF478" s="17">
        <f t="shared" si="175"/>
        <v>0.33516870604232651</v>
      </c>
      <c r="BG478" s="17">
        <f t="shared" si="176"/>
        <v>0.39682539682539675</v>
      </c>
      <c r="BH478" s="17">
        <f t="shared" si="177"/>
        <v>0.39682539682539675</v>
      </c>
      <c r="BI478" s="17">
        <f t="shared" si="178"/>
        <v>9.3751574703955527E-3</v>
      </c>
      <c r="BJ478" s="17">
        <f t="shared" si="179"/>
        <v>1.1421828591898156E-2</v>
      </c>
    </row>
    <row r="479" spans="1:62" x14ac:dyDescent="0.25">
      <c r="A479" s="84">
        <v>200</v>
      </c>
      <c r="B479" s="84">
        <v>473</v>
      </c>
      <c r="C479" s="17">
        <v>28</v>
      </c>
      <c r="D479" s="86">
        <v>1</v>
      </c>
      <c r="E479" s="98">
        <f t="shared" si="158"/>
        <v>25</v>
      </c>
      <c r="F479" s="98">
        <f t="shared" si="159"/>
        <v>6.6666666666666666E-2</v>
      </c>
      <c r="G479" s="17">
        <v>0</v>
      </c>
      <c r="H479" s="17">
        <v>70</v>
      </c>
      <c r="I479" s="17">
        <v>0</v>
      </c>
      <c r="J479" s="17">
        <v>0</v>
      </c>
      <c r="K479" s="17">
        <v>0</v>
      </c>
      <c r="L479" s="17">
        <v>0</v>
      </c>
      <c r="M479" s="17">
        <v>0</v>
      </c>
      <c r="N479" s="17">
        <v>0</v>
      </c>
      <c r="O479" s="17">
        <v>25</v>
      </c>
      <c r="P479" s="17">
        <v>0</v>
      </c>
      <c r="Q479" s="17">
        <v>5</v>
      </c>
      <c r="R479" s="17">
        <v>0</v>
      </c>
      <c r="S479" s="17">
        <v>0</v>
      </c>
      <c r="T479" s="17">
        <v>0</v>
      </c>
      <c r="U479" s="17">
        <v>0</v>
      </c>
      <c r="V479" s="17">
        <v>0</v>
      </c>
      <c r="W479" s="41">
        <v>0</v>
      </c>
      <c r="X479" s="41">
        <v>0</v>
      </c>
      <c r="Y479" s="17">
        <v>0</v>
      </c>
      <c r="Z479" s="17">
        <v>0</v>
      </c>
      <c r="AA479" s="17">
        <v>0</v>
      </c>
      <c r="AB479" s="17">
        <v>0</v>
      </c>
      <c r="AC479" s="17">
        <v>0</v>
      </c>
      <c r="AD479" s="17">
        <v>0</v>
      </c>
      <c r="AE479" s="17">
        <v>0</v>
      </c>
      <c r="AF479" s="41">
        <v>0</v>
      </c>
      <c r="AG479" s="88">
        <v>26</v>
      </c>
      <c r="AH479" s="91" t="s">
        <v>3</v>
      </c>
      <c r="AI479" s="87" t="s">
        <v>504</v>
      </c>
      <c r="AN479" s="17">
        <f t="shared" si="161"/>
        <v>100</v>
      </c>
      <c r="AO479" s="17">
        <f t="shared" si="162"/>
        <v>0.25</v>
      </c>
      <c r="AP479" s="17">
        <f t="shared" si="163"/>
        <v>0</v>
      </c>
      <c r="AQ479" s="17">
        <f t="shared" si="163"/>
        <v>0.7</v>
      </c>
      <c r="AR479" s="17">
        <f t="shared" si="164"/>
        <v>0.05</v>
      </c>
      <c r="AS479" s="17">
        <f t="shared" si="165"/>
        <v>0.26</v>
      </c>
      <c r="AU479" s="17">
        <f t="shared" si="166"/>
        <v>7.1428571428571438E-2</v>
      </c>
      <c r="AV479" s="17">
        <f t="shared" si="167"/>
        <v>0.35714285714285715</v>
      </c>
      <c r="AW479" s="17">
        <f t="shared" si="168"/>
        <v>0.5044642857142857</v>
      </c>
      <c r="AX479" s="17">
        <f t="shared" si="169"/>
        <v>0.5178571428571429</v>
      </c>
      <c r="AY479" s="17">
        <f t="shared" si="170"/>
        <v>0.35714285714285715</v>
      </c>
      <c r="AZ479" s="17">
        <f t="shared" si="171"/>
        <v>0.35714285714285715</v>
      </c>
      <c r="BA479" s="17">
        <f t="shared" si="172"/>
        <v>9.7142857142857142E-2</v>
      </c>
      <c r="BC479" s="17">
        <f t="shared" si="160"/>
        <v>7.1428571428571425E-2</v>
      </c>
      <c r="BD479" s="17">
        <f t="shared" si="173"/>
        <v>0.35714285714285715</v>
      </c>
      <c r="BE479" s="17">
        <f t="shared" si="174"/>
        <v>0.59117547399046688</v>
      </c>
      <c r="BF479" s="17">
        <f t="shared" si="175"/>
        <v>0.13185305357748367</v>
      </c>
      <c r="BG479" s="17">
        <f t="shared" si="176"/>
        <v>0.35714285714285715</v>
      </c>
      <c r="BH479" s="17">
        <f t="shared" si="177"/>
        <v>0.35714285714285715</v>
      </c>
      <c r="BI479" s="17">
        <f t="shared" si="178"/>
        <v>9.4367346938775513E-3</v>
      </c>
      <c r="BJ479" s="17">
        <f t="shared" si="179"/>
        <v>2.1571665022388983E-2</v>
      </c>
    </row>
    <row r="480" spans="1:62" x14ac:dyDescent="0.25">
      <c r="A480" s="84">
        <v>139</v>
      </c>
      <c r="B480" s="84">
        <v>462</v>
      </c>
      <c r="C480" s="17" t="s">
        <v>166</v>
      </c>
      <c r="D480" s="86">
        <v>1</v>
      </c>
      <c r="E480" s="98">
        <f t="shared" si="158"/>
        <v>34.5</v>
      </c>
      <c r="F480" s="98">
        <f t="shared" si="159"/>
        <v>0</v>
      </c>
      <c r="G480" s="17">
        <v>0</v>
      </c>
      <c r="H480" s="17">
        <v>65.5</v>
      </c>
      <c r="I480" s="17">
        <v>0</v>
      </c>
      <c r="J480" s="17">
        <v>0</v>
      </c>
      <c r="K480" s="17">
        <v>0</v>
      </c>
      <c r="L480" s="17">
        <v>0</v>
      </c>
      <c r="M480" s="17">
        <v>34.5</v>
      </c>
      <c r="N480" s="17">
        <v>0</v>
      </c>
      <c r="O480" s="17">
        <v>0</v>
      </c>
      <c r="P480" s="17">
        <v>0</v>
      </c>
      <c r="Q480" s="17">
        <v>0</v>
      </c>
      <c r="R480" s="17">
        <v>0</v>
      </c>
      <c r="S480" s="17">
        <v>0</v>
      </c>
      <c r="T480" s="17">
        <v>0</v>
      </c>
      <c r="U480" s="17">
        <v>0</v>
      </c>
      <c r="V480" s="17">
        <v>0</v>
      </c>
      <c r="W480" s="41">
        <v>0</v>
      </c>
      <c r="X480" s="41">
        <v>0</v>
      </c>
      <c r="Y480" s="17">
        <v>0</v>
      </c>
      <c r="Z480" s="17">
        <v>0</v>
      </c>
      <c r="AA480" s="17">
        <v>0</v>
      </c>
      <c r="AB480" s="41">
        <v>0</v>
      </c>
      <c r="AC480" s="17">
        <v>0</v>
      </c>
      <c r="AD480" s="17">
        <v>0</v>
      </c>
      <c r="AE480" s="41">
        <v>0</v>
      </c>
      <c r="AF480" s="41">
        <v>0</v>
      </c>
      <c r="AG480" s="88">
        <v>42.9</v>
      </c>
      <c r="AH480" s="41" t="s">
        <v>3</v>
      </c>
      <c r="AI480" s="87" t="s">
        <v>506</v>
      </c>
      <c r="AN480" s="17">
        <f t="shared" si="161"/>
        <v>100</v>
      </c>
      <c r="AO480" s="17">
        <f t="shared" si="162"/>
        <v>0.34499999999999997</v>
      </c>
      <c r="AP480" s="17">
        <f t="shared" si="163"/>
        <v>0</v>
      </c>
      <c r="AQ480" s="17">
        <f t="shared" si="163"/>
        <v>0.65500000000000003</v>
      </c>
      <c r="AR480" s="17">
        <f t="shared" si="164"/>
        <v>0</v>
      </c>
      <c r="AS480" s="17">
        <f t="shared" si="165"/>
        <v>0.42899999999999999</v>
      </c>
      <c r="AU480" s="17">
        <f t="shared" si="166"/>
        <v>0</v>
      </c>
      <c r="AV480" s="17">
        <f t="shared" si="167"/>
        <v>0.52671755725190839</v>
      </c>
      <c r="AW480" s="17">
        <f t="shared" si="168"/>
        <v>0.5</v>
      </c>
      <c r="AX480" s="17">
        <f t="shared" si="169"/>
        <v>0.5</v>
      </c>
      <c r="AY480" s="17">
        <f t="shared" si="170"/>
        <v>0.4910941475826972</v>
      </c>
      <c r="AZ480" s="17">
        <f t="shared" si="171"/>
        <v>0.4910941475826972</v>
      </c>
      <c r="BA480" s="17">
        <f t="shared" si="172"/>
        <v>6.2094147582697212E-2</v>
      </c>
      <c r="BC480" s="17">
        <f t="shared" si="160"/>
        <v>0</v>
      </c>
      <c r="BD480" s="17">
        <f t="shared" si="173"/>
        <v>0.52671755725190839</v>
      </c>
      <c r="BE480" s="17">
        <f t="shared" si="174"/>
        <v>0.58982479610523098</v>
      </c>
      <c r="BF480" s="17">
        <f t="shared" si="175"/>
        <v>9.5973820789570216E-2</v>
      </c>
      <c r="BG480" s="17">
        <f t="shared" si="176"/>
        <v>0.52671755725190839</v>
      </c>
      <c r="BH480" s="17">
        <f t="shared" si="177"/>
        <v>0.52671755725190839</v>
      </c>
      <c r="BI480" s="17">
        <f t="shared" si="178"/>
        <v>9.548720995279994E-3</v>
      </c>
      <c r="BJ480" s="17">
        <f t="shared" si="179"/>
        <v>4.8960610356522537E-4</v>
      </c>
    </row>
    <row r="481" spans="1:62" x14ac:dyDescent="0.25">
      <c r="A481" s="84">
        <v>610</v>
      </c>
      <c r="B481" s="84">
        <v>354</v>
      </c>
      <c r="C481" s="17" t="s">
        <v>447</v>
      </c>
      <c r="D481" s="86">
        <v>1</v>
      </c>
      <c r="E481" s="98">
        <f t="shared" si="158"/>
        <v>13.34</v>
      </c>
      <c r="F481" s="98">
        <f t="shared" si="159"/>
        <v>0.79070636601470046</v>
      </c>
      <c r="G481" s="17">
        <v>4.04</v>
      </c>
      <c r="H481" s="17">
        <v>16.8</v>
      </c>
      <c r="I481" s="17">
        <v>0</v>
      </c>
      <c r="J481" s="17">
        <v>0</v>
      </c>
      <c r="K481" s="17">
        <v>0</v>
      </c>
      <c r="L481" s="17">
        <v>0</v>
      </c>
      <c r="M481" s="17">
        <v>6.67</v>
      </c>
      <c r="N481" s="17">
        <v>0</v>
      </c>
      <c r="O481" s="17">
        <v>6.67</v>
      </c>
      <c r="P481" s="17">
        <v>0</v>
      </c>
      <c r="Q481" s="17">
        <v>63.47</v>
      </c>
      <c r="R481" s="17">
        <v>0</v>
      </c>
      <c r="S481" s="17">
        <v>0</v>
      </c>
      <c r="T481" s="17">
        <v>0</v>
      </c>
      <c r="U481" s="17">
        <v>2.35</v>
      </c>
      <c r="V481" s="17">
        <v>0</v>
      </c>
      <c r="W481" s="17">
        <v>0</v>
      </c>
      <c r="X481" s="17">
        <v>0</v>
      </c>
      <c r="Y481" s="17">
        <v>0</v>
      </c>
      <c r="Z481" s="17">
        <v>0</v>
      </c>
      <c r="AA481" s="17">
        <v>0</v>
      </c>
      <c r="AB481" s="17">
        <v>0</v>
      </c>
      <c r="AC481" s="17">
        <v>0</v>
      </c>
      <c r="AD481" s="17">
        <v>0</v>
      </c>
      <c r="AE481" s="17">
        <v>0</v>
      </c>
      <c r="AF481" s="17">
        <v>0</v>
      </c>
      <c r="AG481" s="88">
        <f>'EWG-CCP-127 (1)'!I273</f>
        <v>43.140266261723369</v>
      </c>
      <c r="AH481" s="17" t="s">
        <v>3</v>
      </c>
      <c r="AI481" s="87" t="s">
        <v>506</v>
      </c>
      <c r="AN481" s="17">
        <f t="shared" si="161"/>
        <v>100</v>
      </c>
      <c r="AO481" s="17">
        <f t="shared" si="162"/>
        <v>0.13339999999999999</v>
      </c>
      <c r="AP481" s="17">
        <f t="shared" si="163"/>
        <v>4.0399999999999998E-2</v>
      </c>
      <c r="AQ481" s="17">
        <f t="shared" si="163"/>
        <v>0.16800000000000001</v>
      </c>
      <c r="AR481" s="17">
        <f t="shared" si="164"/>
        <v>0.63470000000000004</v>
      </c>
      <c r="AS481" s="17">
        <f t="shared" si="165"/>
        <v>0.4314026626172337</v>
      </c>
      <c r="AU481" s="17">
        <f t="shared" si="166"/>
        <v>3.0455854126679465</v>
      </c>
      <c r="AV481" s="17">
        <f t="shared" si="167"/>
        <v>0.64011516314779271</v>
      </c>
      <c r="AW481" s="17">
        <f t="shared" si="168"/>
        <v>0.69034908829174668</v>
      </c>
      <c r="AX481" s="17">
        <f t="shared" si="169"/>
        <v>1.2613963531669867</v>
      </c>
      <c r="AY481" s="17">
        <f t="shared" si="170"/>
        <v>0.64011516314779271</v>
      </c>
      <c r="AZ481" s="17">
        <f t="shared" si="171"/>
        <v>0.64011516314779271</v>
      </c>
      <c r="BA481" s="17">
        <f t="shared" si="172"/>
        <v>0.20871250053055901</v>
      </c>
      <c r="BC481" s="17">
        <f t="shared" si="160"/>
        <v>1.5863534116470881</v>
      </c>
      <c r="BD481" s="17">
        <f t="shared" si="173"/>
        <v>0.3334166458385403</v>
      </c>
      <c r="BE481" s="17">
        <f t="shared" si="174"/>
        <v>0.61982193070315383</v>
      </c>
      <c r="BF481" s="17">
        <f t="shared" si="175"/>
        <v>0.89281382755498206</v>
      </c>
      <c r="BG481" s="17">
        <f t="shared" si="176"/>
        <v>0.3334166458385403</v>
      </c>
      <c r="BH481" s="17">
        <f t="shared" si="177"/>
        <v>0.3334166458385403</v>
      </c>
      <c r="BI481" s="17">
        <f t="shared" si="178"/>
        <v>9.6012594841543841E-3</v>
      </c>
      <c r="BJ481" s="17">
        <f t="shared" si="179"/>
        <v>6.0170653708869429E-4</v>
      </c>
    </row>
    <row r="482" spans="1:62" x14ac:dyDescent="0.25">
      <c r="A482" s="84">
        <v>154</v>
      </c>
      <c r="B482" s="84">
        <v>90</v>
      </c>
      <c r="C482" s="17" t="s">
        <v>184</v>
      </c>
      <c r="D482" s="86">
        <v>1</v>
      </c>
      <c r="E482" s="98">
        <f t="shared" si="158"/>
        <v>12.903439503729915</v>
      </c>
      <c r="F482" s="98">
        <f t="shared" si="159"/>
        <v>0.79237146795563607</v>
      </c>
      <c r="G482" s="102">
        <v>0</v>
      </c>
      <c r="H482" s="102">
        <f>'EWG-CCP-127 (1)'!I15</f>
        <v>17.074924309360302</v>
      </c>
      <c r="I482" s="102">
        <v>0</v>
      </c>
      <c r="J482" s="17">
        <v>0</v>
      </c>
      <c r="K482" s="103">
        <f>'EWG-CCP-127 (1)'!L15</f>
        <v>4.8587093626315356</v>
      </c>
      <c r="L482" s="17">
        <v>0</v>
      </c>
      <c r="M482" s="58">
        <v>0</v>
      </c>
      <c r="N482" s="58">
        <v>0</v>
      </c>
      <c r="O482" s="102">
        <f>'EWG-CCP-127 (1)'!K15</f>
        <v>12.903439503729915</v>
      </c>
      <c r="P482" s="58">
        <v>0</v>
      </c>
      <c r="Q482" s="102">
        <f>'EWG-CCP-127 (1)'!J15</f>
        <v>65.162926824278244</v>
      </c>
      <c r="R482" s="17">
        <v>0</v>
      </c>
      <c r="S482" s="17">
        <v>0</v>
      </c>
      <c r="T482" s="17">
        <v>0</v>
      </c>
      <c r="U482" s="102">
        <v>0</v>
      </c>
      <c r="V482" s="17">
        <v>0</v>
      </c>
      <c r="W482" s="41">
        <v>0</v>
      </c>
      <c r="X482" s="41">
        <v>0</v>
      </c>
      <c r="Y482" s="17">
        <v>0</v>
      </c>
      <c r="Z482" s="58">
        <v>0</v>
      </c>
      <c r="AA482" s="17">
        <v>0</v>
      </c>
      <c r="AB482" s="41">
        <v>0</v>
      </c>
      <c r="AC482" s="17">
        <v>0</v>
      </c>
      <c r="AD482" s="17">
        <v>0</v>
      </c>
      <c r="AE482" s="41">
        <v>0</v>
      </c>
      <c r="AF482" s="41">
        <v>0</v>
      </c>
      <c r="AG482" s="88">
        <v>76</v>
      </c>
      <c r="AH482" s="41" t="s">
        <v>545</v>
      </c>
      <c r="AI482" s="87" t="s">
        <v>506</v>
      </c>
      <c r="AM482" s="80"/>
      <c r="AN482" s="17">
        <f t="shared" si="161"/>
        <v>100</v>
      </c>
      <c r="AO482" s="17">
        <f t="shared" si="162"/>
        <v>0.12903439503729916</v>
      </c>
      <c r="AP482" s="17">
        <f t="shared" si="163"/>
        <v>0</v>
      </c>
      <c r="AQ482" s="17">
        <f t="shared" si="163"/>
        <v>0.17074924309360301</v>
      </c>
      <c r="AR482" s="17">
        <f t="shared" si="164"/>
        <v>0.65162926824278244</v>
      </c>
      <c r="AS482" s="17">
        <f t="shared" si="165"/>
        <v>0.76</v>
      </c>
      <c r="AU482" s="17">
        <f t="shared" si="166"/>
        <v>3.816293744187</v>
      </c>
      <c r="AV482" s="17">
        <f t="shared" si="167"/>
        <v>0.75569526809886833</v>
      </c>
      <c r="AW482" s="17">
        <f t="shared" si="168"/>
        <v>0.7385183590116875</v>
      </c>
      <c r="AX482" s="17">
        <f t="shared" si="169"/>
        <v>1.45407343604675</v>
      </c>
      <c r="AY482" s="17">
        <f t="shared" si="170"/>
        <v>0.7385183590116875</v>
      </c>
      <c r="AZ482" s="17">
        <f t="shared" si="171"/>
        <v>0.7385183590116875</v>
      </c>
      <c r="BA482" s="17">
        <f t="shared" si="172"/>
        <v>2.1481640988312511E-2</v>
      </c>
      <c r="BC482" s="17">
        <f t="shared" si="160"/>
        <v>3.8162937441869995</v>
      </c>
      <c r="BD482" s="17">
        <f t="shared" si="173"/>
        <v>0.75569526809886822</v>
      </c>
      <c r="BE482" s="17">
        <f t="shared" si="174"/>
        <v>0.66198896599895463</v>
      </c>
      <c r="BF482" s="17">
        <f t="shared" si="175"/>
        <v>2.0129335036759746</v>
      </c>
      <c r="BG482" s="17">
        <f t="shared" si="176"/>
        <v>0.66198896599895463</v>
      </c>
      <c r="BH482" s="17">
        <f t="shared" si="177"/>
        <v>0.66198896599895463</v>
      </c>
      <c r="BI482" s="17">
        <f t="shared" si="178"/>
        <v>9.6061627859540741E-3</v>
      </c>
      <c r="BJ482" s="17">
        <f t="shared" si="179"/>
        <v>0.12469870964125361</v>
      </c>
    </row>
    <row r="483" spans="1:62" x14ac:dyDescent="0.25">
      <c r="A483" s="84">
        <v>208</v>
      </c>
      <c r="B483" s="84">
        <v>132</v>
      </c>
      <c r="C483" s="17">
        <v>36</v>
      </c>
      <c r="D483" s="86">
        <v>1</v>
      </c>
      <c r="E483" s="98">
        <f t="shared" si="158"/>
        <v>26.6</v>
      </c>
      <c r="F483" s="98">
        <f t="shared" si="159"/>
        <v>0.90871934604904625</v>
      </c>
      <c r="G483" s="17">
        <v>0</v>
      </c>
      <c r="H483" s="17">
        <v>6.7</v>
      </c>
      <c r="I483" s="17">
        <v>0</v>
      </c>
      <c r="J483" s="17">
        <v>0</v>
      </c>
      <c r="K483" s="17">
        <v>0</v>
      </c>
      <c r="L483" s="17">
        <v>0</v>
      </c>
      <c r="M483" s="17">
        <v>0</v>
      </c>
      <c r="N483" s="17">
        <v>0</v>
      </c>
      <c r="O483" s="17">
        <v>26.6</v>
      </c>
      <c r="P483" s="17">
        <v>0</v>
      </c>
      <c r="Q483" s="17">
        <v>66.7</v>
      </c>
      <c r="R483" s="17">
        <v>0</v>
      </c>
      <c r="S483" s="17">
        <v>0</v>
      </c>
      <c r="T483" s="17">
        <v>0</v>
      </c>
      <c r="U483" s="17">
        <v>0</v>
      </c>
      <c r="V483" s="17">
        <v>0</v>
      </c>
      <c r="W483" s="41">
        <v>0</v>
      </c>
      <c r="X483" s="41">
        <v>0</v>
      </c>
      <c r="Y483" s="17">
        <v>0</v>
      </c>
      <c r="Z483" s="17">
        <v>0</v>
      </c>
      <c r="AA483" s="17">
        <v>0</v>
      </c>
      <c r="AB483" s="17">
        <v>0</v>
      </c>
      <c r="AC483" s="17">
        <v>0</v>
      </c>
      <c r="AD483" s="17">
        <v>0</v>
      </c>
      <c r="AE483" s="17">
        <v>0</v>
      </c>
      <c r="AF483" s="41">
        <v>0</v>
      </c>
      <c r="AG483" s="88">
        <v>68</v>
      </c>
      <c r="AH483" s="91" t="s">
        <v>3</v>
      </c>
      <c r="AI483" s="87" t="s">
        <v>504</v>
      </c>
      <c r="AN483" s="17">
        <f t="shared" si="161"/>
        <v>100</v>
      </c>
      <c r="AO483" s="17">
        <f t="shared" si="162"/>
        <v>0.26600000000000001</v>
      </c>
      <c r="AP483" s="17">
        <f t="shared" si="163"/>
        <v>0</v>
      </c>
      <c r="AQ483" s="17">
        <f t="shared" si="163"/>
        <v>6.7000000000000004E-2</v>
      </c>
      <c r="AR483" s="17">
        <f t="shared" si="164"/>
        <v>0.66700000000000004</v>
      </c>
      <c r="AS483" s="17">
        <f t="shared" si="165"/>
        <v>0.68</v>
      </c>
      <c r="AU483" s="17">
        <f t="shared" si="166"/>
        <v>9.9552238805970141</v>
      </c>
      <c r="AV483" s="17">
        <f t="shared" si="167"/>
        <v>3.9701492537313432</v>
      </c>
      <c r="AW483" s="17">
        <f t="shared" si="168"/>
        <v>1.1222014925373134</v>
      </c>
      <c r="AX483" s="17">
        <f t="shared" si="169"/>
        <v>2.9888059701492535</v>
      </c>
      <c r="AY483" s="17">
        <f t="shared" si="170"/>
        <v>0.99938043863081583</v>
      </c>
      <c r="AZ483" s="17">
        <f t="shared" si="171"/>
        <v>0.99938043863081583</v>
      </c>
      <c r="BA483" s="17">
        <f t="shared" si="172"/>
        <v>0.31938043863081578</v>
      </c>
      <c r="BC483" s="17">
        <f t="shared" si="160"/>
        <v>9.9552238805970159</v>
      </c>
      <c r="BD483" s="17">
        <f t="shared" si="173"/>
        <v>3.9701492537313432</v>
      </c>
      <c r="BE483" s="17">
        <f t="shared" si="174"/>
        <v>0.7780730064385537</v>
      </c>
      <c r="BF483" s="17">
        <f t="shared" si="175"/>
        <v>5.0965749517378658</v>
      </c>
      <c r="BG483" s="17">
        <f t="shared" si="176"/>
        <v>0.7780730064385537</v>
      </c>
      <c r="BH483" s="17">
        <f t="shared" si="177"/>
        <v>0.7780730064385537</v>
      </c>
      <c r="BI483" s="17">
        <f t="shared" si="178"/>
        <v>9.6183145918965866E-3</v>
      </c>
      <c r="BJ483" s="17">
        <f t="shared" si="179"/>
        <v>7.4598382502235286E-2</v>
      </c>
    </row>
    <row r="484" spans="1:62" x14ac:dyDescent="0.25">
      <c r="A484" s="84">
        <v>423</v>
      </c>
      <c r="B484" s="84">
        <v>278</v>
      </c>
      <c r="D484" s="86">
        <v>1</v>
      </c>
      <c r="E484" s="98">
        <f t="shared" si="158"/>
        <v>28.468999999999998</v>
      </c>
      <c r="F484" s="98">
        <f t="shared" si="159"/>
        <v>0.76547231270358307</v>
      </c>
      <c r="G484" s="17">
        <v>0</v>
      </c>
      <c r="H484" s="17">
        <v>16.776</v>
      </c>
      <c r="I484" s="17">
        <v>0</v>
      </c>
      <c r="J484" s="17">
        <v>0</v>
      </c>
      <c r="K484" s="17">
        <v>0</v>
      </c>
      <c r="L484" s="17">
        <v>0</v>
      </c>
      <c r="M484" s="17">
        <v>9.2959999999999994</v>
      </c>
      <c r="N484" s="17">
        <v>0</v>
      </c>
      <c r="O484" s="17">
        <v>9.5129999999999999</v>
      </c>
      <c r="P484" s="17">
        <v>0</v>
      </c>
      <c r="Q484" s="17">
        <v>54.755000000000003</v>
      </c>
      <c r="R484" s="17">
        <v>0</v>
      </c>
      <c r="S484" s="17">
        <v>0</v>
      </c>
      <c r="T484" s="17">
        <v>0</v>
      </c>
      <c r="U484" s="17">
        <v>0</v>
      </c>
      <c r="V484" s="17">
        <v>0</v>
      </c>
      <c r="W484" s="41">
        <v>0</v>
      </c>
      <c r="X484" s="17">
        <v>9.66</v>
      </c>
      <c r="Y484" s="17">
        <v>0</v>
      </c>
      <c r="Z484" s="17">
        <v>0</v>
      </c>
      <c r="AA484" s="17">
        <v>0</v>
      </c>
      <c r="AB484" s="17">
        <v>0</v>
      </c>
      <c r="AC484" s="17">
        <v>0</v>
      </c>
      <c r="AD484" s="17">
        <v>0</v>
      </c>
      <c r="AE484" s="17">
        <v>0</v>
      </c>
      <c r="AF484" s="41">
        <v>0</v>
      </c>
      <c r="AG484" s="88">
        <v>75</v>
      </c>
      <c r="AH484" s="41" t="s">
        <v>3</v>
      </c>
      <c r="AI484" s="87" t="s">
        <v>506</v>
      </c>
      <c r="AN484" s="17">
        <f t="shared" si="161"/>
        <v>100</v>
      </c>
      <c r="AO484" s="17">
        <f t="shared" si="162"/>
        <v>0.28469</v>
      </c>
      <c r="AP484" s="17">
        <f t="shared" si="163"/>
        <v>0</v>
      </c>
      <c r="AQ484" s="17">
        <f t="shared" si="163"/>
        <v>0.16775999999999999</v>
      </c>
      <c r="AR484" s="17">
        <f t="shared" si="164"/>
        <v>0.54754999999999998</v>
      </c>
      <c r="AS484" s="17">
        <f t="shared" si="165"/>
        <v>0.75</v>
      </c>
      <c r="AU484" s="17">
        <f t="shared" si="166"/>
        <v>3.2638888888888888</v>
      </c>
      <c r="AV484" s="17">
        <f t="shared" si="167"/>
        <v>1.6970076299475443</v>
      </c>
      <c r="AW484" s="17">
        <f t="shared" si="168"/>
        <v>0.70399305555555558</v>
      </c>
      <c r="AX484" s="17">
        <f t="shared" si="169"/>
        <v>1.3159722222222223</v>
      </c>
      <c r="AY484" s="17">
        <f t="shared" si="170"/>
        <v>0.63604676803021787</v>
      </c>
      <c r="AZ484" s="17">
        <f t="shared" si="171"/>
        <v>0.63604676803021787</v>
      </c>
      <c r="BA484" s="17">
        <f t="shared" si="172"/>
        <v>0.11395323196978213</v>
      </c>
      <c r="BC484" s="17">
        <f t="shared" si="160"/>
        <v>3.2638888888888893</v>
      </c>
      <c r="BD484" s="17">
        <f t="shared" si="173"/>
        <v>1.6970076299475441</v>
      </c>
      <c r="BE484" s="17">
        <f t="shared" si="174"/>
        <v>0.65154327169448145</v>
      </c>
      <c r="BF484" s="17">
        <f t="shared" si="175"/>
        <v>1.7354554301261709</v>
      </c>
      <c r="BG484" s="17">
        <f t="shared" si="176"/>
        <v>0.65154327169448145</v>
      </c>
      <c r="BH484" s="17">
        <f t="shared" si="177"/>
        <v>0.65154327169448145</v>
      </c>
      <c r="BI484" s="17">
        <f t="shared" si="178"/>
        <v>9.6937273486266979E-3</v>
      </c>
      <c r="BJ484" s="17">
        <f t="shared" si="179"/>
        <v>0.11773616874887631</v>
      </c>
    </row>
    <row r="485" spans="1:62" x14ac:dyDescent="0.25">
      <c r="A485" s="84">
        <v>185</v>
      </c>
      <c r="B485" s="84">
        <v>118</v>
      </c>
      <c r="C485" s="17">
        <v>13</v>
      </c>
      <c r="D485" s="86">
        <v>1</v>
      </c>
      <c r="E485" s="98">
        <f t="shared" si="158"/>
        <v>18.8</v>
      </c>
      <c r="F485" s="98">
        <f t="shared" si="159"/>
        <v>0.92364532019704426</v>
      </c>
      <c r="G485" s="17">
        <v>0</v>
      </c>
      <c r="H485" s="17">
        <v>6.2</v>
      </c>
      <c r="I485" s="17">
        <v>0</v>
      </c>
      <c r="J485" s="17">
        <v>0</v>
      </c>
      <c r="K485" s="17">
        <v>0</v>
      </c>
      <c r="L485" s="17">
        <v>0</v>
      </c>
      <c r="M485" s="17">
        <v>0</v>
      </c>
      <c r="N485" s="17">
        <v>0</v>
      </c>
      <c r="O485" s="17">
        <v>18.8</v>
      </c>
      <c r="P485" s="17">
        <v>0</v>
      </c>
      <c r="Q485" s="17">
        <v>75</v>
      </c>
      <c r="R485" s="17">
        <v>0</v>
      </c>
      <c r="S485" s="17">
        <v>0</v>
      </c>
      <c r="T485" s="17">
        <v>0</v>
      </c>
      <c r="U485" s="17">
        <v>0</v>
      </c>
      <c r="V485" s="17">
        <v>0</v>
      </c>
      <c r="W485" s="41">
        <v>0</v>
      </c>
      <c r="X485" s="41">
        <v>0</v>
      </c>
      <c r="Y485" s="17">
        <v>0</v>
      </c>
      <c r="Z485" s="17">
        <v>0</v>
      </c>
      <c r="AA485" s="17">
        <v>0</v>
      </c>
      <c r="AB485" s="17">
        <v>0</v>
      </c>
      <c r="AC485" s="17">
        <v>0</v>
      </c>
      <c r="AD485" s="17">
        <v>0</v>
      </c>
      <c r="AE485" s="17">
        <v>0</v>
      </c>
      <c r="AF485" s="41">
        <v>0</v>
      </c>
      <c r="AG485" s="88">
        <v>72</v>
      </c>
      <c r="AH485" s="91" t="s">
        <v>3</v>
      </c>
      <c r="AI485" s="87" t="s">
        <v>504</v>
      </c>
      <c r="AN485" s="17">
        <f t="shared" si="161"/>
        <v>100</v>
      </c>
      <c r="AO485" s="17">
        <f t="shared" si="162"/>
        <v>0.188</v>
      </c>
      <c r="AP485" s="17">
        <f t="shared" si="163"/>
        <v>0</v>
      </c>
      <c r="AQ485" s="17">
        <f t="shared" si="163"/>
        <v>6.2E-2</v>
      </c>
      <c r="AR485" s="17">
        <f t="shared" si="164"/>
        <v>0.75</v>
      </c>
      <c r="AS485" s="17">
        <f t="shared" si="165"/>
        <v>0.72</v>
      </c>
      <c r="AU485" s="17">
        <f t="shared" si="166"/>
        <v>12.096774193548388</v>
      </c>
      <c r="AV485" s="17">
        <f t="shared" si="167"/>
        <v>3.032258064516129</v>
      </c>
      <c r="AW485" s="17">
        <f t="shared" si="168"/>
        <v>1.2560483870967742</v>
      </c>
      <c r="AX485" s="17">
        <f t="shared" si="169"/>
        <v>3.524193548387097</v>
      </c>
      <c r="AY485" s="17">
        <f t="shared" si="170"/>
        <v>1.2560483870967742</v>
      </c>
      <c r="AZ485" s="17">
        <f t="shared" si="171"/>
        <v>1</v>
      </c>
      <c r="BA485" s="17">
        <f t="shared" si="172"/>
        <v>0.28000000000000003</v>
      </c>
      <c r="BC485" s="17">
        <f t="shared" si="160"/>
        <v>12.096774193548386</v>
      </c>
      <c r="BD485" s="17">
        <f t="shared" si="173"/>
        <v>3.032258064516129</v>
      </c>
      <c r="BE485" s="17">
        <f t="shared" si="174"/>
        <v>0.81856863150808112</v>
      </c>
      <c r="BF485" s="17">
        <f t="shared" si="175"/>
        <v>6.1722955026136219</v>
      </c>
      <c r="BG485" s="17">
        <f t="shared" si="176"/>
        <v>0.81856863150808112</v>
      </c>
      <c r="BH485" s="17">
        <f t="shared" si="177"/>
        <v>0.81856863150808112</v>
      </c>
      <c r="BI485" s="17">
        <f t="shared" si="178"/>
        <v>9.7157751173758879E-3</v>
      </c>
      <c r="BJ485" s="17">
        <f t="shared" si="179"/>
        <v>9.8048546071744416E-2</v>
      </c>
    </row>
    <row r="486" spans="1:62" x14ac:dyDescent="0.25">
      <c r="A486" s="84">
        <v>212</v>
      </c>
      <c r="B486" s="84">
        <v>480</v>
      </c>
      <c r="C486" s="17">
        <v>40</v>
      </c>
      <c r="D486" s="86">
        <v>1</v>
      </c>
      <c r="E486" s="98">
        <f t="shared" si="158"/>
        <v>30</v>
      </c>
      <c r="F486" s="98">
        <f t="shared" si="159"/>
        <v>0.42857142857142855</v>
      </c>
      <c r="G486" s="17">
        <v>0</v>
      </c>
      <c r="H486" s="17">
        <v>40</v>
      </c>
      <c r="I486" s="17">
        <v>0</v>
      </c>
      <c r="J486" s="17">
        <v>0</v>
      </c>
      <c r="K486" s="17">
        <v>0</v>
      </c>
      <c r="L486" s="17">
        <v>0</v>
      </c>
      <c r="M486" s="17">
        <v>0</v>
      </c>
      <c r="N486" s="17">
        <v>0</v>
      </c>
      <c r="O486" s="17">
        <v>30</v>
      </c>
      <c r="P486" s="17">
        <v>0</v>
      </c>
      <c r="Q486" s="17">
        <v>30</v>
      </c>
      <c r="R486" s="17">
        <v>0</v>
      </c>
      <c r="S486" s="17">
        <v>0</v>
      </c>
      <c r="T486" s="17">
        <v>0</v>
      </c>
      <c r="U486" s="17">
        <v>0</v>
      </c>
      <c r="V486" s="17">
        <v>0</v>
      </c>
      <c r="W486" s="41">
        <v>0</v>
      </c>
      <c r="X486" s="41">
        <v>0</v>
      </c>
      <c r="Y486" s="17">
        <v>0</v>
      </c>
      <c r="Z486" s="17">
        <v>0</v>
      </c>
      <c r="AA486" s="17">
        <v>0</v>
      </c>
      <c r="AB486" s="17">
        <v>0</v>
      </c>
      <c r="AC486" s="17">
        <v>0</v>
      </c>
      <c r="AD486" s="17">
        <v>0</v>
      </c>
      <c r="AE486" s="17">
        <v>0</v>
      </c>
      <c r="AF486" s="41">
        <v>0</v>
      </c>
      <c r="AG486" s="88">
        <v>43</v>
      </c>
      <c r="AH486" s="91" t="s">
        <v>3</v>
      </c>
      <c r="AI486" s="87" t="s">
        <v>504</v>
      </c>
      <c r="AN486" s="17">
        <f t="shared" si="161"/>
        <v>100</v>
      </c>
      <c r="AO486" s="17">
        <f t="shared" si="162"/>
        <v>0.3</v>
      </c>
      <c r="AP486" s="17">
        <f t="shared" si="163"/>
        <v>0</v>
      </c>
      <c r="AQ486" s="17">
        <f t="shared" si="163"/>
        <v>0.4</v>
      </c>
      <c r="AR486" s="17">
        <f t="shared" si="164"/>
        <v>0.3</v>
      </c>
      <c r="AS486" s="17">
        <f t="shared" si="165"/>
        <v>0.43</v>
      </c>
      <c r="AU486" s="17">
        <f t="shared" si="166"/>
        <v>0.74999999999999989</v>
      </c>
      <c r="AV486" s="17">
        <f t="shared" si="167"/>
        <v>0.74999999999999989</v>
      </c>
      <c r="AW486" s="17">
        <f t="shared" si="168"/>
        <v>0.546875</v>
      </c>
      <c r="AX486" s="17">
        <f t="shared" si="169"/>
        <v>0.6875</v>
      </c>
      <c r="AY486" s="17">
        <f t="shared" si="170"/>
        <v>0.53030303030303028</v>
      </c>
      <c r="AZ486" s="17">
        <f t="shared" si="171"/>
        <v>0.53030303030303028</v>
      </c>
      <c r="BA486" s="17">
        <f t="shared" si="172"/>
        <v>0.10030303030303028</v>
      </c>
      <c r="BC486" s="17">
        <f t="shared" si="160"/>
        <v>0.75</v>
      </c>
      <c r="BD486" s="17">
        <f t="shared" si="173"/>
        <v>0.75</v>
      </c>
      <c r="BE486" s="17">
        <f t="shared" si="174"/>
        <v>0.60400691390020766</v>
      </c>
      <c r="BF486" s="17">
        <f t="shared" si="175"/>
        <v>0.47270576506266143</v>
      </c>
      <c r="BG486" s="17">
        <f t="shared" si="176"/>
        <v>0.53048192736379218</v>
      </c>
      <c r="BH486" s="17">
        <f t="shared" si="177"/>
        <v>0.53048192736379218</v>
      </c>
      <c r="BI486" s="17">
        <f t="shared" si="178"/>
        <v>1.009661772674241E-2</v>
      </c>
      <c r="BJ486" s="17">
        <f t="shared" si="179"/>
        <v>5.3486019280295455E-4</v>
      </c>
    </row>
    <row r="487" spans="1:62" x14ac:dyDescent="0.25">
      <c r="A487" s="84">
        <v>549</v>
      </c>
      <c r="B487" s="84">
        <v>591</v>
      </c>
      <c r="C487" s="17" t="s">
        <v>393</v>
      </c>
      <c r="D487" s="86">
        <v>1</v>
      </c>
      <c r="E487" s="98">
        <f t="shared" si="158"/>
        <v>0</v>
      </c>
      <c r="F487" s="98">
        <f t="shared" si="159"/>
        <v>0.33333333333333331</v>
      </c>
      <c r="G487" s="17">
        <f>'EWG-CCP-127 (1)'!N243</f>
        <v>20</v>
      </c>
      <c r="H487" s="17">
        <f>'EWG-CCP-127 (1)'!L243</f>
        <v>40</v>
      </c>
      <c r="I487" s="17">
        <f>'EWG-CCP-127 (1)'!O243</f>
        <v>0</v>
      </c>
      <c r="J487" s="17">
        <v>0</v>
      </c>
      <c r="K487" s="17">
        <v>0</v>
      </c>
      <c r="L487" s="17">
        <v>0</v>
      </c>
      <c r="M487" s="17">
        <v>0</v>
      </c>
      <c r="N487" s="17">
        <v>0</v>
      </c>
      <c r="O487" s="17">
        <v>0</v>
      </c>
      <c r="P487" s="17">
        <v>0</v>
      </c>
      <c r="Q487" s="17">
        <f>'EWG-CCP-127 (1)'!M243</f>
        <v>20</v>
      </c>
      <c r="R487" s="17">
        <v>0</v>
      </c>
      <c r="S487" s="17">
        <v>0</v>
      </c>
      <c r="T487" s="17">
        <v>0</v>
      </c>
      <c r="U487" s="17">
        <v>0</v>
      </c>
      <c r="V487" s="17">
        <f>'EWG-CCP-127 (1)'!P243</f>
        <v>0</v>
      </c>
      <c r="W487" s="17">
        <v>0</v>
      </c>
      <c r="X487" s="17">
        <v>0</v>
      </c>
      <c r="Y487" s="17">
        <v>0</v>
      </c>
      <c r="Z487" s="17">
        <f>'EWG-CCP-127 (1)'!Q243</f>
        <v>20</v>
      </c>
      <c r="AA487" s="17">
        <v>0</v>
      </c>
      <c r="AB487" s="17">
        <v>0</v>
      </c>
      <c r="AC487" s="17">
        <v>0</v>
      </c>
      <c r="AD487" s="17">
        <v>0</v>
      </c>
      <c r="AE487" s="17">
        <v>0</v>
      </c>
      <c r="AF487" s="17">
        <f>'EWG-CCP-127 (1)'!R243</f>
        <v>0</v>
      </c>
      <c r="AG487" s="88">
        <v>15.7</v>
      </c>
      <c r="AH487" s="92" t="s">
        <v>3</v>
      </c>
      <c r="AI487" s="87" t="s">
        <v>504</v>
      </c>
      <c r="AN487" s="17">
        <f t="shared" si="161"/>
        <v>100</v>
      </c>
      <c r="AO487" s="17">
        <f t="shared" si="162"/>
        <v>0</v>
      </c>
      <c r="AP487" s="17">
        <f t="shared" si="163"/>
        <v>0.2</v>
      </c>
      <c r="AQ487" s="17">
        <f t="shared" si="163"/>
        <v>0.4</v>
      </c>
      <c r="AR487" s="17">
        <f t="shared" si="164"/>
        <v>0.2</v>
      </c>
      <c r="AS487" s="17">
        <f t="shared" si="165"/>
        <v>0.157</v>
      </c>
      <c r="AU487" s="17">
        <f t="shared" si="166"/>
        <v>0.33333333333333331</v>
      </c>
      <c r="AV487" s="17">
        <f t="shared" si="167"/>
        <v>0</v>
      </c>
      <c r="AW487" s="17">
        <f t="shared" si="168"/>
        <v>0.52083333333333337</v>
      </c>
      <c r="AX487" s="17">
        <f t="shared" si="169"/>
        <v>0.58333333333333337</v>
      </c>
      <c r="AY487" s="17">
        <f t="shared" si="170"/>
        <v>0</v>
      </c>
      <c r="AZ487" s="17">
        <f t="shared" si="171"/>
        <v>0</v>
      </c>
      <c r="BA487" s="17">
        <f t="shared" si="172"/>
        <v>0.157</v>
      </c>
      <c r="BC487" s="17">
        <f t="shared" si="160"/>
        <v>0.16666666666666666</v>
      </c>
      <c r="BD487" s="17">
        <f t="shared" si="173"/>
        <v>5.5555555555555552E-2</v>
      </c>
      <c r="BE487" s="17">
        <f t="shared" si="174"/>
        <v>0.59297637783744805</v>
      </c>
      <c r="BF487" s="17">
        <f t="shared" si="175"/>
        <v>0.1796920306280349</v>
      </c>
      <c r="BG487" s="17">
        <f t="shared" si="176"/>
        <v>5.5555555555555552E-2</v>
      </c>
      <c r="BH487" s="17">
        <f t="shared" si="177"/>
        <v>5.5555555555555552E-2</v>
      </c>
      <c r="BI487" s="17">
        <f t="shared" si="178"/>
        <v>1.0290975308641976E-2</v>
      </c>
      <c r="BJ487" s="17">
        <f t="shared" si="179"/>
        <v>6.243649383090287E-2</v>
      </c>
    </row>
    <row r="488" spans="1:62" x14ac:dyDescent="0.25">
      <c r="A488" s="84">
        <v>333</v>
      </c>
      <c r="B488" s="84">
        <v>220</v>
      </c>
      <c r="C488" s="58" t="s">
        <v>230</v>
      </c>
      <c r="D488" s="86">
        <v>1</v>
      </c>
      <c r="E488" s="98">
        <f t="shared" si="158"/>
        <v>25.012499999999999</v>
      </c>
      <c r="F488" s="98">
        <f t="shared" si="159"/>
        <v>0.93021632937892529</v>
      </c>
      <c r="G488" s="17">
        <f>'EWG-CCP-127 (1)'!O153</f>
        <v>21.25</v>
      </c>
      <c r="H488" s="17">
        <f>'EWG-CCP-127 (1)'!P153</f>
        <v>3.75</v>
      </c>
      <c r="I488" s="17">
        <v>0</v>
      </c>
      <c r="J488" s="17">
        <v>0</v>
      </c>
      <c r="K488" s="17">
        <v>0</v>
      </c>
      <c r="L488" s="17">
        <v>0</v>
      </c>
      <c r="M488" s="17">
        <v>0</v>
      </c>
      <c r="N488" s="17">
        <v>0</v>
      </c>
      <c r="O488" s="17">
        <f>'EWG-CCP-127 (1)'!N153</f>
        <v>25.012499999999999</v>
      </c>
      <c r="P488" s="17">
        <v>0</v>
      </c>
      <c r="Q488" s="17">
        <f>'EWG-CCP-127 (1)'!M153</f>
        <v>49.987499999999997</v>
      </c>
      <c r="R488" s="17">
        <v>0</v>
      </c>
      <c r="S488" s="17">
        <v>0</v>
      </c>
      <c r="T488" s="17">
        <v>0</v>
      </c>
      <c r="U488" s="17">
        <v>0</v>
      </c>
      <c r="V488" s="17">
        <v>0</v>
      </c>
      <c r="W488" s="41">
        <v>0</v>
      </c>
      <c r="X488" s="41">
        <v>0</v>
      </c>
      <c r="Y488" s="17">
        <v>0</v>
      </c>
      <c r="Z488" s="17">
        <v>0</v>
      </c>
      <c r="AA488" s="17">
        <v>0</v>
      </c>
      <c r="AB488" s="17">
        <v>0</v>
      </c>
      <c r="AC488" s="17">
        <v>0</v>
      </c>
      <c r="AD488" s="17">
        <v>0</v>
      </c>
      <c r="AE488" s="17">
        <v>0</v>
      </c>
      <c r="AF488" s="41">
        <v>0</v>
      </c>
      <c r="AG488" s="88">
        <f>'EWG-CCP-127 (1)'!E153</f>
        <v>18</v>
      </c>
      <c r="AH488" s="41" t="s">
        <v>3</v>
      </c>
      <c r="AI488" s="87" t="s">
        <v>528</v>
      </c>
      <c r="AN488" s="17">
        <f t="shared" si="161"/>
        <v>100</v>
      </c>
      <c r="AO488" s="17">
        <f t="shared" si="162"/>
        <v>0.25012499999999999</v>
      </c>
      <c r="AP488" s="17">
        <f t="shared" si="163"/>
        <v>0.21249999999999999</v>
      </c>
      <c r="AQ488" s="17">
        <f t="shared" si="163"/>
        <v>3.7499999999999999E-2</v>
      </c>
      <c r="AR488" s="17">
        <f t="shared" si="164"/>
        <v>0.49987499999999996</v>
      </c>
      <c r="AS488" s="17">
        <f t="shared" si="165"/>
        <v>0.18</v>
      </c>
      <c r="AU488" s="17">
        <f t="shared" si="166"/>
        <v>1.9994999999999998</v>
      </c>
      <c r="AV488" s="17">
        <f t="shared" si="167"/>
        <v>1.0004999999999999</v>
      </c>
      <c r="AW488" s="17">
        <f t="shared" si="168"/>
        <v>0.62496874999999996</v>
      </c>
      <c r="AX488" s="17">
        <f t="shared" si="169"/>
        <v>0.99987499999999996</v>
      </c>
      <c r="AY488" s="17">
        <f t="shared" si="170"/>
        <v>0.62483853189982075</v>
      </c>
      <c r="AZ488" s="17">
        <f t="shared" si="171"/>
        <v>0.62483853189982075</v>
      </c>
      <c r="BA488" s="17">
        <f t="shared" si="172"/>
        <v>0.44483853189982075</v>
      </c>
      <c r="BC488" s="17">
        <f t="shared" si="160"/>
        <v>0.56323943661971831</v>
      </c>
      <c r="BD488" s="17">
        <f t="shared" si="173"/>
        <v>0.28183098591549294</v>
      </c>
      <c r="BE488" s="17">
        <f t="shared" si="174"/>
        <v>0.60047536682112057</v>
      </c>
      <c r="BF488" s="17">
        <f t="shared" si="175"/>
        <v>0.37889420485493958</v>
      </c>
      <c r="BG488" s="17">
        <f t="shared" si="176"/>
        <v>0.28183098591549294</v>
      </c>
      <c r="BH488" s="17">
        <f t="shared" si="177"/>
        <v>0.28183098591549294</v>
      </c>
      <c r="BI488" s="17">
        <f t="shared" si="178"/>
        <v>1.0369549692521322E-2</v>
      </c>
      <c r="BJ488" s="17">
        <f t="shared" si="179"/>
        <v>5.1471337883370646E-2</v>
      </c>
    </row>
    <row r="489" spans="1:62" x14ac:dyDescent="0.25">
      <c r="A489" s="84">
        <v>206</v>
      </c>
      <c r="B489" s="84">
        <v>130</v>
      </c>
      <c r="C489" s="17">
        <v>34</v>
      </c>
      <c r="D489" s="86">
        <v>1</v>
      </c>
      <c r="E489" s="98">
        <f t="shared" si="158"/>
        <v>25</v>
      </c>
      <c r="F489" s="98">
        <f t="shared" si="159"/>
        <v>0.66666666666666663</v>
      </c>
      <c r="G489" s="17">
        <v>0</v>
      </c>
      <c r="H489" s="17">
        <v>25</v>
      </c>
      <c r="I489" s="17">
        <v>0</v>
      </c>
      <c r="J489" s="17">
        <v>0</v>
      </c>
      <c r="K489" s="17">
        <v>0</v>
      </c>
      <c r="L489" s="17">
        <v>0</v>
      </c>
      <c r="M489" s="17">
        <v>0</v>
      </c>
      <c r="N489" s="17">
        <v>0</v>
      </c>
      <c r="O489" s="17">
        <v>25</v>
      </c>
      <c r="P489" s="17">
        <v>0</v>
      </c>
      <c r="Q489" s="17">
        <v>50</v>
      </c>
      <c r="R489" s="17">
        <v>0</v>
      </c>
      <c r="S489" s="17">
        <v>0</v>
      </c>
      <c r="T489" s="17">
        <v>0</v>
      </c>
      <c r="U489" s="17">
        <v>0</v>
      </c>
      <c r="V489" s="17">
        <v>0</v>
      </c>
      <c r="W489" s="41">
        <v>0</v>
      </c>
      <c r="X489" s="41">
        <v>0</v>
      </c>
      <c r="Y489" s="17">
        <v>0</v>
      </c>
      <c r="Z489" s="17">
        <v>0</v>
      </c>
      <c r="AA489" s="17">
        <v>0</v>
      </c>
      <c r="AB489" s="17">
        <v>0</v>
      </c>
      <c r="AC489" s="17">
        <v>0</v>
      </c>
      <c r="AD489" s="17">
        <v>0</v>
      </c>
      <c r="AE489" s="17">
        <v>0</v>
      </c>
      <c r="AF489" s="41">
        <v>0</v>
      </c>
      <c r="AG489" s="88">
        <v>73</v>
      </c>
      <c r="AH489" s="91" t="s">
        <v>3</v>
      </c>
      <c r="AI489" s="87" t="s">
        <v>504</v>
      </c>
      <c r="AN489" s="17">
        <f t="shared" si="161"/>
        <v>100</v>
      </c>
      <c r="AO489" s="17">
        <f t="shared" si="162"/>
        <v>0.25</v>
      </c>
      <c r="AP489" s="17">
        <f t="shared" si="163"/>
        <v>0</v>
      </c>
      <c r="AQ489" s="17">
        <f t="shared" si="163"/>
        <v>0.25</v>
      </c>
      <c r="AR489" s="17">
        <f t="shared" si="164"/>
        <v>0.5</v>
      </c>
      <c r="AS489" s="17">
        <f t="shared" si="165"/>
        <v>0.73</v>
      </c>
      <c r="AU489" s="17">
        <f t="shared" si="166"/>
        <v>2</v>
      </c>
      <c r="AV489" s="17">
        <f t="shared" si="167"/>
        <v>1</v>
      </c>
      <c r="AW489" s="17">
        <f t="shared" si="168"/>
        <v>0.625</v>
      </c>
      <c r="AX489" s="17">
        <f t="shared" si="169"/>
        <v>1</v>
      </c>
      <c r="AY489" s="17">
        <f t="shared" si="170"/>
        <v>0.625</v>
      </c>
      <c r="AZ489" s="17">
        <f t="shared" si="171"/>
        <v>0.625</v>
      </c>
      <c r="BA489" s="17">
        <f t="shared" si="172"/>
        <v>0.10499999999999998</v>
      </c>
      <c r="BC489" s="17">
        <f t="shared" si="160"/>
        <v>2</v>
      </c>
      <c r="BD489" s="17">
        <f t="shared" si="173"/>
        <v>1</v>
      </c>
      <c r="BE489" s="17">
        <f t="shared" si="174"/>
        <v>0.62764377689183548</v>
      </c>
      <c r="BF489" s="17">
        <f t="shared" si="175"/>
        <v>1.1005923388511467</v>
      </c>
      <c r="BG489" s="17">
        <f t="shared" si="176"/>
        <v>0.62764377689183548</v>
      </c>
      <c r="BH489" s="17">
        <f t="shared" si="177"/>
        <v>0.62764377689183548</v>
      </c>
      <c r="BI489" s="17">
        <f t="shared" si="178"/>
        <v>1.0476796408968349E-2</v>
      </c>
      <c r="BJ489" s="17">
        <f t="shared" si="179"/>
        <v>0.10441108696412171</v>
      </c>
    </row>
    <row r="490" spans="1:62" x14ac:dyDescent="0.25">
      <c r="A490" s="84">
        <v>350</v>
      </c>
      <c r="B490" s="84">
        <v>234</v>
      </c>
      <c r="C490" s="17" t="s">
        <v>248</v>
      </c>
      <c r="D490" s="86">
        <v>1</v>
      </c>
      <c r="E490" s="98">
        <f t="shared" si="158"/>
        <v>13</v>
      </c>
      <c r="F490" s="98">
        <f t="shared" si="159"/>
        <v>0.79999999999999993</v>
      </c>
      <c r="G490" s="17">
        <v>0</v>
      </c>
      <c r="H490" s="17">
        <v>17.399999999999999</v>
      </c>
      <c r="I490" s="17">
        <v>0</v>
      </c>
      <c r="J490" s="17">
        <v>0</v>
      </c>
      <c r="K490" s="17">
        <v>0</v>
      </c>
      <c r="L490" s="17">
        <v>0</v>
      </c>
      <c r="M490" s="17">
        <v>0</v>
      </c>
      <c r="N490" s="17">
        <v>0</v>
      </c>
      <c r="O490" s="17">
        <v>13</v>
      </c>
      <c r="P490" s="17">
        <v>0</v>
      </c>
      <c r="Q490" s="17">
        <v>69.599999999999994</v>
      </c>
      <c r="R490" s="17">
        <v>0</v>
      </c>
      <c r="S490" s="17">
        <v>0</v>
      </c>
      <c r="T490" s="17">
        <v>0</v>
      </c>
      <c r="U490" s="17">
        <v>0</v>
      </c>
      <c r="V490" s="17">
        <v>0</v>
      </c>
      <c r="W490" s="41">
        <v>0</v>
      </c>
      <c r="X490" s="41">
        <v>0</v>
      </c>
      <c r="Y490" s="17">
        <v>0</v>
      </c>
      <c r="Z490" s="17">
        <v>0</v>
      </c>
      <c r="AA490" s="17">
        <v>0</v>
      </c>
      <c r="AB490" s="17">
        <v>0</v>
      </c>
      <c r="AC490" s="17">
        <v>0</v>
      </c>
      <c r="AD490" s="17">
        <v>0</v>
      </c>
      <c r="AE490" s="17">
        <v>0</v>
      </c>
      <c r="AF490" s="41">
        <v>0</v>
      </c>
      <c r="AG490" s="88">
        <v>56.3</v>
      </c>
      <c r="AH490" s="91" t="s">
        <v>3</v>
      </c>
      <c r="AI490" s="87" t="s">
        <v>504</v>
      </c>
      <c r="AN490" s="17">
        <f t="shared" si="161"/>
        <v>100</v>
      </c>
      <c r="AO490" s="17">
        <f t="shared" si="162"/>
        <v>0.13</v>
      </c>
      <c r="AP490" s="17">
        <f t="shared" si="163"/>
        <v>0</v>
      </c>
      <c r="AQ490" s="17">
        <f t="shared" si="163"/>
        <v>0.17399999999999999</v>
      </c>
      <c r="AR490" s="17">
        <f t="shared" si="164"/>
        <v>0.69599999999999995</v>
      </c>
      <c r="AS490" s="17">
        <f t="shared" si="165"/>
        <v>0.56299999999999994</v>
      </c>
      <c r="AU490" s="17">
        <f t="shared" si="166"/>
        <v>4</v>
      </c>
      <c r="AV490" s="17">
        <f t="shared" si="167"/>
        <v>0.74712643678160928</v>
      </c>
      <c r="AW490" s="17">
        <f t="shared" si="168"/>
        <v>0.75</v>
      </c>
      <c r="AX490" s="17">
        <f t="shared" si="169"/>
        <v>1.5</v>
      </c>
      <c r="AY490" s="17">
        <f t="shared" si="170"/>
        <v>0.74712643678160928</v>
      </c>
      <c r="AZ490" s="17">
        <f t="shared" si="171"/>
        <v>0.74712643678160928</v>
      </c>
      <c r="BA490" s="17">
        <f t="shared" si="172"/>
        <v>0.18412643678160934</v>
      </c>
      <c r="BC490" s="17">
        <f t="shared" si="160"/>
        <v>4</v>
      </c>
      <c r="BD490" s="17">
        <f t="shared" si="173"/>
        <v>0.74712643678160928</v>
      </c>
      <c r="BE490" s="17">
        <f t="shared" si="174"/>
        <v>0.6654627576784401</v>
      </c>
      <c r="BF490" s="17">
        <f t="shared" si="175"/>
        <v>2.1052108569127235</v>
      </c>
      <c r="BG490" s="17">
        <f t="shared" si="176"/>
        <v>0.6654627576784401</v>
      </c>
      <c r="BH490" s="17">
        <f t="shared" si="177"/>
        <v>0.6654627576784401</v>
      </c>
      <c r="BI490" s="17">
        <f t="shared" si="178"/>
        <v>1.0498616711070746E-2</v>
      </c>
      <c r="BJ490" s="17">
        <f t="shared" si="179"/>
        <v>2.4375654061420927E-2</v>
      </c>
    </row>
    <row r="491" spans="1:62" x14ac:dyDescent="0.25">
      <c r="A491" s="84">
        <v>145</v>
      </c>
      <c r="B491" s="84">
        <v>81</v>
      </c>
      <c r="C491" s="17" t="s">
        <v>170</v>
      </c>
      <c r="D491" s="86">
        <v>1</v>
      </c>
      <c r="E491" s="98">
        <f t="shared" si="158"/>
        <v>18.29</v>
      </c>
      <c r="F491" s="98">
        <f t="shared" si="159"/>
        <v>0.73745954692556637</v>
      </c>
      <c r="G491" s="17">
        <v>7.55</v>
      </c>
      <c r="H491" s="17">
        <v>19.47</v>
      </c>
      <c r="I491" s="17">
        <v>0</v>
      </c>
      <c r="J491" s="17">
        <v>0</v>
      </c>
      <c r="K491" s="17">
        <v>0</v>
      </c>
      <c r="L491" s="17">
        <v>0</v>
      </c>
      <c r="M491" s="17">
        <v>0</v>
      </c>
      <c r="N491" s="17">
        <v>0</v>
      </c>
      <c r="O491" s="17">
        <v>0</v>
      </c>
      <c r="P491" s="17">
        <v>0</v>
      </c>
      <c r="Q491" s="17">
        <v>54.69</v>
      </c>
      <c r="R491" s="17">
        <v>0</v>
      </c>
      <c r="S491" s="17">
        <v>0</v>
      </c>
      <c r="T491" s="17">
        <v>0</v>
      </c>
      <c r="U491" s="17">
        <v>0</v>
      </c>
      <c r="V491" s="17">
        <v>18.29</v>
      </c>
      <c r="W491" s="17">
        <v>0</v>
      </c>
      <c r="X491" s="17">
        <v>0</v>
      </c>
      <c r="Y491" s="17">
        <v>0</v>
      </c>
      <c r="Z491" s="17">
        <v>0</v>
      </c>
      <c r="AA491" s="17">
        <v>0</v>
      </c>
      <c r="AB491" s="17">
        <v>0</v>
      </c>
      <c r="AC491" s="17">
        <v>0</v>
      </c>
      <c r="AD491" s="17">
        <v>0</v>
      </c>
      <c r="AE491" s="17">
        <v>0</v>
      </c>
      <c r="AF491" s="17">
        <v>0</v>
      </c>
      <c r="AG491" s="88">
        <v>28.8</v>
      </c>
      <c r="AH491" s="91" t="s">
        <v>3</v>
      </c>
      <c r="AI491" s="87" t="s">
        <v>513</v>
      </c>
      <c r="AL491" s="87" t="s">
        <v>507</v>
      </c>
      <c r="AN491" s="17">
        <f t="shared" si="161"/>
        <v>100</v>
      </c>
      <c r="AO491" s="17">
        <f t="shared" si="162"/>
        <v>0</v>
      </c>
      <c r="AP491" s="17">
        <f t="shared" si="163"/>
        <v>7.5499999999999998E-2</v>
      </c>
      <c r="AQ491" s="17">
        <f t="shared" si="163"/>
        <v>0.19469999999999998</v>
      </c>
      <c r="AR491" s="17">
        <f t="shared" si="164"/>
        <v>0.54689999999999994</v>
      </c>
      <c r="AS491" s="17">
        <f t="shared" si="165"/>
        <v>0.28800000000000003</v>
      </c>
      <c r="AU491" s="17">
        <f t="shared" si="166"/>
        <v>2.0240562546262026</v>
      </c>
      <c r="AV491" s="17">
        <f t="shared" si="167"/>
        <v>0</v>
      </c>
      <c r="AW491" s="17">
        <f t="shared" si="168"/>
        <v>0.62650351591413767</v>
      </c>
      <c r="AX491" s="17">
        <f t="shared" si="169"/>
        <v>1.0060140636565507</v>
      </c>
      <c r="AY491" s="17">
        <f t="shared" si="170"/>
        <v>0</v>
      </c>
      <c r="AZ491" s="17">
        <f t="shared" si="171"/>
        <v>0</v>
      </c>
      <c r="BA491" s="17">
        <f t="shared" si="172"/>
        <v>0.28800000000000003</v>
      </c>
      <c r="BC491" s="17">
        <f t="shared" si="160"/>
        <v>1.1010670424803704</v>
      </c>
      <c r="BD491" s="17">
        <f t="shared" si="173"/>
        <v>0.18411516005637205</v>
      </c>
      <c r="BE491" s="17">
        <f t="shared" si="174"/>
        <v>0.61064541276739526</v>
      </c>
      <c r="BF491" s="17">
        <f t="shared" si="175"/>
        <v>0.6490499910411065</v>
      </c>
      <c r="BG491" s="17">
        <f t="shared" si="176"/>
        <v>0.18411516005637205</v>
      </c>
      <c r="BH491" s="17">
        <f t="shared" si="177"/>
        <v>0.18411516005637205</v>
      </c>
      <c r="BI491" s="17">
        <f t="shared" si="178"/>
        <v>1.0792059970113205E-2</v>
      </c>
      <c r="BJ491" s="17">
        <f t="shared" si="179"/>
        <v>1.4130779521045396E-2</v>
      </c>
    </row>
    <row r="492" spans="1:62" x14ac:dyDescent="0.25">
      <c r="A492" s="84">
        <v>183</v>
      </c>
      <c r="B492" s="84">
        <v>116</v>
      </c>
      <c r="C492" s="17">
        <v>11</v>
      </c>
      <c r="D492" s="86">
        <v>1</v>
      </c>
      <c r="E492" s="98">
        <f t="shared" si="158"/>
        <v>16.600000000000001</v>
      </c>
      <c r="F492" s="98">
        <f t="shared" si="159"/>
        <v>0.80095923261390878</v>
      </c>
      <c r="G492" s="17">
        <v>0</v>
      </c>
      <c r="H492" s="17">
        <v>16.600000000000001</v>
      </c>
      <c r="I492" s="17">
        <v>0</v>
      </c>
      <c r="J492" s="17">
        <v>0</v>
      </c>
      <c r="K492" s="17">
        <v>0</v>
      </c>
      <c r="L492" s="17">
        <v>0</v>
      </c>
      <c r="M492" s="17">
        <v>0</v>
      </c>
      <c r="N492" s="17">
        <v>0</v>
      </c>
      <c r="O492" s="17">
        <v>16.600000000000001</v>
      </c>
      <c r="P492" s="17">
        <v>0</v>
      </c>
      <c r="Q492" s="17">
        <v>66.8</v>
      </c>
      <c r="R492" s="17">
        <v>0</v>
      </c>
      <c r="S492" s="17">
        <v>0</v>
      </c>
      <c r="T492" s="17">
        <v>0</v>
      </c>
      <c r="U492" s="17">
        <v>0</v>
      </c>
      <c r="V492" s="17">
        <v>0</v>
      </c>
      <c r="W492" s="41">
        <v>0</v>
      </c>
      <c r="X492" s="41">
        <v>0</v>
      </c>
      <c r="Y492" s="17">
        <v>0</v>
      </c>
      <c r="Z492" s="17">
        <v>0</v>
      </c>
      <c r="AA492" s="17">
        <v>0</v>
      </c>
      <c r="AB492" s="17">
        <v>0</v>
      </c>
      <c r="AC492" s="17">
        <v>0</v>
      </c>
      <c r="AD492" s="17">
        <v>0</v>
      </c>
      <c r="AE492" s="17">
        <v>0</v>
      </c>
      <c r="AF492" s="41">
        <v>0</v>
      </c>
      <c r="AG492" s="88">
        <v>77</v>
      </c>
      <c r="AH492" s="91" t="s">
        <v>3</v>
      </c>
      <c r="AI492" s="87" t="s">
        <v>504</v>
      </c>
      <c r="AN492" s="17">
        <f t="shared" si="161"/>
        <v>100</v>
      </c>
      <c r="AO492" s="17">
        <f t="shared" si="162"/>
        <v>0.16600000000000001</v>
      </c>
      <c r="AP492" s="17">
        <f t="shared" si="163"/>
        <v>0</v>
      </c>
      <c r="AQ492" s="17">
        <f t="shared" si="163"/>
        <v>0.16600000000000001</v>
      </c>
      <c r="AR492" s="17">
        <f t="shared" si="164"/>
        <v>0.66799999999999993</v>
      </c>
      <c r="AS492" s="17">
        <f t="shared" si="165"/>
        <v>0.77</v>
      </c>
      <c r="AU492" s="17">
        <f t="shared" si="166"/>
        <v>4.0240963855421681</v>
      </c>
      <c r="AV492" s="17">
        <f t="shared" si="167"/>
        <v>1</v>
      </c>
      <c r="AW492" s="17">
        <f t="shared" si="168"/>
        <v>0.75150602409638556</v>
      </c>
      <c r="AX492" s="17">
        <f t="shared" si="169"/>
        <v>1.506024096385542</v>
      </c>
      <c r="AY492" s="17">
        <f t="shared" si="170"/>
        <v>0.75150602409638556</v>
      </c>
      <c r="AZ492" s="17">
        <f t="shared" si="171"/>
        <v>0.75150602409638556</v>
      </c>
      <c r="BA492" s="17">
        <f t="shared" si="172"/>
        <v>1.8493975903614457E-2</v>
      </c>
      <c r="BC492" s="17">
        <f t="shared" si="160"/>
        <v>4.0240963855421681</v>
      </c>
      <c r="BD492" s="17">
        <f t="shared" si="173"/>
        <v>1</v>
      </c>
      <c r="BE492" s="17">
        <f t="shared" si="174"/>
        <v>0.66591840804936298</v>
      </c>
      <c r="BF492" s="17">
        <f t="shared" si="175"/>
        <v>2.1173146944797301</v>
      </c>
      <c r="BG492" s="17">
        <f t="shared" si="176"/>
        <v>0.66591840804936298</v>
      </c>
      <c r="BH492" s="17">
        <f t="shared" si="177"/>
        <v>0.66591840804936298</v>
      </c>
      <c r="BI492" s="17">
        <f t="shared" si="178"/>
        <v>1.0832977782978913E-2</v>
      </c>
      <c r="BJ492" s="17">
        <f t="shared" si="179"/>
        <v>0.1318612505336309</v>
      </c>
    </row>
    <row r="493" spans="1:62" x14ac:dyDescent="0.25">
      <c r="A493" s="84">
        <v>327</v>
      </c>
      <c r="B493" s="84">
        <v>214</v>
      </c>
      <c r="D493" s="86">
        <v>1</v>
      </c>
      <c r="E493" s="98">
        <f t="shared" si="158"/>
        <v>24.99249924992499</v>
      </c>
      <c r="F493" s="98">
        <f t="shared" si="159"/>
        <v>0.79999999999999993</v>
      </c>
      <c r="G493" s="17">
        <v>0</v>
      </c>
      <c r="H493" s="17">
        <f>'EWG-CCP-127 (1)'!M145</f>
        <v>15.001500150015001</v>
      </c>
      <c r="I493" s="17">
        <v>0</v>
      </c>
      <c r="J493" s="17">
        <v>0</v>
      </c>
      <c r="K493" s="17">
        <v>0</v>
      </c>
      <c r="L493" s="17">
        <v>0</v>
      </c>
      <c r="M493" s="17">
        <v>0</v>
      </c>
      <c r="N493" s="17">
        <v>0</v>
      </c>
      <c r="O493" s="17">
        <f>'EWG-CCP-127 (1)'!L145</f>
        <v>24.99249924992499</v>
      </c>
      <c r="P493" s="17">
        <v>0</v>
      </c>
      <c r="Q493" s="17">
        <f>'EWG-CCP-127 (1)'!K145</f>
        <v>60.006000600060005</v>
      </c>
      <c r="R493" s="17">
        <v>0</v>
      </c>
      <c r="S493" s="17">
        <v>0</v>
      </c>
      <c r="T493" s="17">
        <v>0</v>
      </c>
      <c r="U493" s="17">
        <v>0</v>
      </c>
      <c r="V493" s="17">
        <v>0</v>
      </c>
      <c r="W493" s="41">
        <v>0</v>
      </c>
      <c r="X493" s="41">
        <v>0</v>
      </c>
      <c r="Y493" s="17">
        <v>0</v>
      </c>
      <c r="Z493" s="17">
        <v>0</v>
      </c>
      <c r="AA493" s="17">
        <v>0</v>
      </c>
      <c r="AB493" s="17">
        <v>0</v>
      </c>
      <c r="AC493" s="17">
        <v>0</v>
      </c>
      <c r="AD493" s="17">
        <v>0</v>
      </c>
      <c r="AE493" s="17">
        <v>0</v>
      </c>
      <c r="AF493" s="41">
        <v>0</v>
      </c>
      <c r="AG493" s="88">
        <f>'EWG-CCP-127 (1)'!E145</f>
        <v>77</v>
      </c>
      <c r="AH493" s="91" t="s">
        <v>3</v>
      </c>
      <c r="AI493" s="87" t="s">
        <v>504</v>
      </c>
      <c r="AN493" s="17">
        <f t="shared" si="161"/>
        <v>100</v>
      </c>
      <c r="AO493" s="17">
        <f t="shared" si="162"/>
        <v>0.2499249924992499</v>
      </c>
      <c r="AP493" s="17">
        <f t="shared" si="163"/>
        <v>0</v>
      </c>
      <c r="AQ493" s="17">
        <f t="shared" si="163"/>
        <v>0.15001500150015001</v>
      </c>
      <c r="AR493" s="17">
        <f t="shared" si="164"/>
        <v>0.60006000600060005</v>
      </c>
      <c r="AS493" s="17">
        <f t="shared" si="165"/>
        <v>0.77</v>
      </c>
      <c r="AU493" s="17">
        <f t="shared" si="166"/>
        <v>4</v>
      </c>
      <c r="AV493" s="17">
        <f t="shared" si="167"/>
        <v>1.6659999999999999</v>
      </c>
      <c r="AW493" s="17">
        <f t="shared" si="168"/>
        <v>0.75</v>
      </c>
      <c r="AX493" s="17">
        <f t="shared" si="169"/>
        <v>1.5</v>
      </c>
      <c r="AY493" s="17">
        <f t="shared" si="170"/>
        <v>0.72233333333333338</v>
      </c>
      <c r="AZ493" s="17">
        <f t="shared" si="171"/>
        <v>0.72233333333333338</v>
      </c>
      <c r="BA493" s="17">
        <f t="shared" si="172"/>
        <v>4.7666666666666635E-2</v>
      </c>
      <c r="BC493" s="17">
        <f t="shared" si="160"/>
        <v>4</v>
      </c>
      <c r="BD493" s="17">
        <f t="shared" si="173"/>
        <v>1.6659999999999999</v>
      </c>
      <c r="BE493" s="17">
        <f t="shared" si="174"/>
        <v>0.6654627576784401</v>
      </c>
      <c r="BF493" s="17">
        <f t="shared" si="175"/>
        <v>2.1052108569127235</v>
      </c>
      <c r="BG493" s="17">
        <f t="shared" si="176"/>
        <v>0.6654627576784401</v>
      </c>
      <c r="BH493" s="17">
        <f t="shared" si="177"/>
        <v>0.6654627576784401</v>
      </c>
      <c r="BI493" s="17">
        <f t="shared" si="178"/>
        <v>1.0928035032196538E-2</v>
      </c>
      <c r="BJ493" s="17">
        <f t="shared" si="179"/>
        <v>0.1318612505336309</v>
      </c>
    </row>
    <row r="494" spans="1:62" x14ac:dyDescent="0.25">
      <c r="A494" s="84">
        <v>70</v>
      </c>
      <c r="B494" s="84">
        <v>48</v>
      </c>
      <c r="C494" s="17" t="s">
        <v>85</v>
      </c>
      <c r="D494" s="86">
        <v>1</v>
      </c>
      <c r="E494" s="98">
        <f t="shared" si="158"/>
        <v>20</v>
      </c>
      <c r="F494" s="98">
        <f t="shared" si="159"/>
        <v>0.66625000000000001</v>
      </c>
      <c r="G494" s="17">
        <v>0</v>
      </c>
      <c r="H494" s="17">
        <v>26.7</v>
      </c>
      <c r="I494" s="17">
        <v>0</v>
      </c>
      <c r="J494" s="17">
        <v>0</v>
      </c>
      <c r="K494" s="41">
        <v>0</v>
      </c>
      <c r="L494" s="17">
        <v>10</v>
      </c>
      <c r="M494" s="17">
        <v>10</v>
      </c>
      <c r="N494" s="17">
        <v>0</v>
      </c>
      <c r="O494" s="17">
        <v>0</v>
      </c>
      <c r="P494" s="17">
        <v>0</v>
      </c>
      <c r="Q494" s="17">
        <v>53.3</v>
      </c>
      <c r="R494" s="17">
        <v>0</v>
      </c>
      <c r="S494" s="17">
        <v>0</v>
      </c>
      <c r="T494" s="17">
        <v>0</v>
      </c>
      <c r="U494" s="17">
        <v>0</v>
      </c>
      <c r="V494" s="41">
        <v>0</v>
      </c>
      <c r="W494" s="41">
        <v>0</v>
      </c>
      <c r="X494" s="41">
        <v>0</v>
      </c>
      <c r="Y494" s="41">
        <v>0</v>
      </c>
      <c r="Z494" s="17">
        <v>0</v>
      </c>
      <c r="AA494" s="17">
        <v>0</v>
      </c>
      <c r="AB494" s="41">
        <v>0</v>
      </c>
      <c r="AC494" s="17">
        <v>0</v>
      </c>
      <c r="AD494" s="17">
        <v>0</v>
      </c>
      <c r="AE494" s="41">
        <v>0</v>
      </c>
      <c r="AF494" s="41">
        <v>0</v>
      </c>
      <c r="AG494" s="88">
        <v>52.3</v>
      </c>
      <c r="AH494" s="91" t="s">
        <v>3</v>
      </c>
      <c r="AI494" s="87" t="s">
        <v>504</v>
      </c>
      <c r="AN494" s="17">
        <f t="shared" si="161"/>
        <v>100</v>
      </c>
      <c r="AO494" s="17">
        <f t="shared" si="162"/>
        <v>0.2</v>
      </c>
      <c r="AP494" s="17">
        <f t="shared" si="163"/>
        <v>0</v>
      </c>
      <c r="AQ494" s="17">
        <f t="shared" si="163"/>
        <v>0.26700000000000002</v>
      </c>
      <c r="AR494" s="17">
        <f t="shared" si="164"/>
        <v>0.53299999999999992</v>
      </c>
      <c r="AS494" s="17">
        <f t="shared" si="165"/>
        <v>0.52300000000000002</v>
      </c>
      <c r="AU494" s="17">
        <f t="shared" si="166"/>
        <v>1.9962546816479396</v>
      </c>
      <c r="AV494" s="17">
        <f t="shared" si="167"/>
        <v>0.74906367041198507</v>
      </c>
      <c r="AW494" s="17">
        <f t="shared" si="168"/>
        <v>0.62476591760299627</v>
      </c>
      <c r="AX494" s="17">
        <f t="shared" si="169"/>
        <v>0.99906367041198485</v>
      </c>
      <c r="AY494" s="17">
        <f t="shared" si="170"/>
        <v>0.62476591760299627</v>
      </c>
      <c r="AZ494" s="17">
        <f t="shared" si="171"/>
        <v>0.62476591760299627</v>
      </c>
      <c r="BA494" s="17">
        <f t="shared" si="172"/>
        <v>0.10176591760299625</v>
      </c>
      <c r="BC494" s="17">
        <f t="shared" si="160"/>
        <v>1.9962546816479401</v>
      </c>
      <c r="BD494" s="17">
        <f t="shared" si="173"/>
        <v>0.74906367041198507</v>
      </c>
      <c r="BE494" s="17">
        <f t="shared" si="174"/>
        <v>0.6275729548304374</v>
      </c>
      <c r="BF494" s="17">
        <f t="shared" si="175"/>
        <v>1.0987110307648891</v>
      </c>
      <c r="BG494" s="17">
        <f t="shared" si="176"/>
        <v>0.6275729548304374</v>
      </c>
      <c r="BH494" s="17">
        <f t="shared" si="177"/>
        <v>0.6275729548304374</v>
      </c>
      <c r="BI494" s="17">
        <f t="shared" si="178"/>
        <v>1.0935502881968697E-2</v>
      </c>
      <c r="BJ494" s="17">
        <f t="shared" si="179"/>
        <v>1.3485490491911778E-2</v>
      </c>
    </row>
    <row r="495" spans="1:62" x14ac:dyDescent="0.25">
      <c r="A495" s="84">
        <v>92</v>
      </c>
      <c r="B495" s="84">
        <v>57</v>
      </c>
      <c r="C495" s="17" t="s">
        <v>113</v>
      </c>
      <c r="D495" s="86">
        <v>1</v>
      </c>
      <c r="E495" s="98">
        <f t="shared" si="158"/>
        <v>20</v>
      </c>
      <c r="F495" s="98">
        <f t="shared" si="159"/>
        <v>0.90277777777777779</v>
      </c>
      <c r="G495" s="17">
        <v>8</v>
      </c>
      <c r="H495" s="17">
        <v>7</v>
      </c>
      <c r="I495" s="17">
        <v>10</v>
      </c>
      <c r="J495" s="17">
        <v>0</v>
      </c>
      <c r="K495" s="41">
        <v>0</v>
      </c>
      <c r="L495" s="17">
        <v>0</v>
      </c>
      <c r="M495" s="17">
        <v>0</v>
      </c>
      <c r="N495" s="17">
        <v>0</v>
      </c>
      <c r="O495" s="17">
        <v>10</v>
      </c>
      <c r="P495" s="17">
        <v>0</v>
      </c>
      <c r="Q495" s="17">
        <v>65</v>
      </c>
      <c r="R495" s="17">
        <v>0</v>
      </c>
      <c r="S495" s="17">
        <v>0</v>
      </c>
      <c r="T495" s="17">
        <v>0</v>
      </c>
      <c r="U495" s="17">
        <v>0</v>
      </c>
      <c r="V495" s="41">
        <v>0</v>
      </c>
      <c r="W495" s="41">
        <v>0</v>
      </c>
      <c r="X495" s="41">
        <v>0</v>
      </c>
      <c r="Y495" s="17">
        <v>0</v>
      </c>
      <c r="Z495" s="17">
        <v>0</v>
      </c>
      <c r="AA495" s="17">
        <v>0</v>
      </c>
      <c r="AB495" s="41">
        <v>0</v>
      </c>
      <c r="AC495" s="17">
        <v>0</v>
      </c>
      <c r="AD495" s="17">
        <v>0</v>
      </c>
      <c r="AE495" s="41">
        <v>0</v>
      </c>
      <c r="AF495" s="41">
        <v>0</v>
      </c>
      <c r="AG495" s="88">
        <v>28</v>
      </c>
      <c r="AH495" s="91" t="s">
        <v>3</v>
      </c>
      <c r="AI495" s="87" t="s">
        <v>504</v>
      </c>
      <c r="AN495" s="17">
        <f t="shared" si="161"/>
        <v>100</v>
      </c>
      <c r="AO495" s="17">
        <f t="shared" si="162"/>
        <v>0.1</v>
      </c>
      <c r="AP495" s="17">
        <f t="shared" si="163"/>
        <v>0.08</v>
      </c>
      <c r="AQ495" s="17">
        <f t="shared" si="163"/>
        <v>7.0000000000000007E-2</v>
      </c>
      <c r="AR495" s="17">
        <f t="shared" si="164"/>
        <v>0.65</v>
      </c>
      <c r="AS495" s="17">
        <f t="shared" si="165"/>
        <v>0.28000000000000003</v>
      </c>
      <c r="AU495" s="17">
        <f t="shared" si="166"/>
        <v>4.333333333333333</v>
      </c>
      <c r="AV495" s="17">
        <f t="shared" si="167"/>
        <v>0.66666666666666663</v>
      </c>
      <c r="AW495" s="17">
        <f t="shared" si="168"/>
        <v>0.77083333333333326</v>
      </c>
      <c r="AX495" s="17">
        <f t="shared" si="169"/>
        <v>1.5833333333333333</v>
      </c>
      <c r="AY495" s="17">
        <f t="shared" si="170"/>
        <v>0.66666666666666663</v>
      </c>
      <c r="AZ495" s="17">
        <f t="shared" si="171"/>
        <v>0.66666666666666663</v>
      </c>
      <c r="BA495" s="17">
        <f t="shared" si="172"/>
        <v>0.3866666666666666</v>
      </c>
      <c r="BC495" s="17">
        <f t="shared" si="160"/>
        <v>1.6666666666666667</v>
      </c>
      <c r="BD495" s="17">
        <f t="shared" si="173"/>
        <v>0.38461538461538464</v>
      </c>
      <c r="BE495" s="17">
        <f t="shared" si="174"/>
        <v>0.62134061342740143</v>
      </c>
      <c r="BF495" s="17">
        <f t="shared" si="175"/>
        <v>0.93315591917421736</v>
      </c>
      <c r="BG495" s="17">
        <f t="shared" si="176"/>
        <v>0.38461538461538464</v>
      </c>
      <c r="BH495" s="17">
        <f t="shared" si="177"/>
        <v>0.38461538461538464</v>
      </c>
      <c r="BI495" s="17">
        <f t="shared" si="178"/>
        <v>1.0944378698224851E-2</v>
      </c>
      <c r="BJ495" s="17">
        <f t="shared" si="179"/>
        <v>1.6096746807143562E-2</v>
      </c>
    </row>
    <row r="496" spans="1:62" x14ac:dyDescent="0.25">
      <c r="A496" s="84">
        <v>125</v>
      </c>
      <c r="B496" s="84">
        <v>451</v>
      </c>
      <c r="C496" s="17" t="s">
        <v>149</v>
      </c>
      <c r="D496" s="86">
        <v>1</v>
      </c>
      <c r="E496" s="98">
        <f t="shared" si="158"/>
        <v>38.6</v>
      </c>
      <c r="F496" s="98">
        <f t="shared" si="159"/>
        <v>0</v>
      </c>
      <c r="G496" s="17">
        <v>0</v>
      </c>
      <c r="H496" s="17">
        <v>61.4</v>
      </c>
      <c r="I496" s="17">
        <v>38.6</v>
      </c>
      <c r="J496" s="17">
        <v>0</v>
      </c>
      <c r="K496" s="17">
        <v>0</v>
      </c>
      <c r="L496" s="17">
        <v>0</v>
      </c>
      <c r="M496" s="17">
        <v>0</v>
      </c>
      <c r="N496" s="17">
        <v>0</v>
      </c>
      <c r="O496" s="17">
        <v>0</v>
      </c>
      <c r="P496" s="17">
        <v>0</v>
      </c>
      <c r="Q496" s="17">
        <v>0</v>
      </c>
      <c r="R496" s="17">
        <v>0</v>
      </c>
      <c r="S496" s="17">
        <v>0</v>
      </c>
      <c r="T496" s="17">
        <v>0</v>
      </c>
      <c r="U496" s="17">
        <v>0</v>
      </c>
      <c r="V496" s="17">
        <v>0</v>
      </c>
      <c r="W496" s="41">
        <v>0</v>
      </c>
      <c r="X496" s="41">
        <v>0</v>
      </c>
      <c r="Y496" s="17">
        <v>0</v>
      </c>
      <c r="Z496" s="17">
        <v>0</v>
      </c>
      <c r="AA496" s="17">
        <v>0</v>
      </c>
      <c r="AB496" s="41">
        <v>0</v>
      </c>
      <c r="AC496" s="17">
        <v>0</v>
      </c>
      <c r="AD496" s="17">
        <v>0</v>
      </c>
      <c r="AE496" s="41">
        <v>0</v>
      </c>
      <c r="AF496" s="41">
        <v>0</v>
      </c>
      <c r="AG496" s="88">
        <v>41.9</v>
      </c>
      <c r="AH496" s="91" t="s">
        <v>3</v>
      </c>
      <c r="AI496" s="87" t="s">
        <v>504</v>
      </c>
      <c r="AN496" s="17">
        <f t="shared" si="161"/>
        <v>100</v>
      </c>
      <c r="AO496" s="17">
        <f t="shared" si="162"/>
        <v>0</v>
      </c>
      <c r="AP496" s="17">
        <f t="shared" si="163"/>
        <v>0</v>
      </c>
      <c r="AQ496" s="17">
        <f t="shared" si="163"/>
        <v>0.61399999999999999</v>
      </c>
      <c r="AR496" s="17">
        <f t="shared" si="164"/>
        <v>0</v>
      </c>
      <c r="AS496" s="17">
        <f t="shared" si="165"/>
        <v>0.41899999999999998</v>
      </c>
      <c r="AU496" s="17">
        <f t="shared" si="166"/>
        <v>0</v>
      </c>
      <c r="AV496" s="17">
        <f t="shared" si="167"/>
        <v>0</v>
      </c>
      <c r="AW496" s="17">
        <f t="shared" si="168"/>
        <v>0.5</v>
      </c>
      <c r="AX496" s="17">
        <f t="shared" si="169"/>
        <v>0.5</v>
      </c>
      <c r="AY496" s="17">
        <f t="shared" si="170"/>
        <v>0</v>
      </c>
      <c r="AZ496" s="17">
        <f t="shared" si="171"/>
        <v>0</v>
      </c>
      <c r="BA496" s="17">
        <f t="shared" si="172"/>
        <v>0.41899999999999998</v>
      </c>
      <c r="BC496" s="17">
        <f t="shared" si="160"/>
        <v>0</v>
      </c>
      <c r="BD496" s="17">
        <f t="shared" si="173"/>
        <v>0.31433224755700329</v>
      </c>
      <c r="BE496" s="17">
        <f t="shared" si="174"/>
        <v>0.58982479610523098</v>
      </c>
      <c r="BF496" s="17">
        <f t="shared" si="175"/>
        <v>9.5973820789570216E-2</v>
      </c>
      <c r="BG496" s="17">
        <f t="shared" si="176"/>
        <v>0.31433224755700329</v>
      </c>
      <c r="BH496" s="17">
        <f t="shared" si="177"/>
        <v>0.31433224755700329</v>
      </c>
      <c r="BI496" s="17">
        <f t="shared" si="178"/>
        <v>1.095533840146844E-2</v>
      </c>
      <c r="BJ496" s="17">
        <f t="shared" si="179"/>
        <v>1.4706521118793291E-4</v>
      </c>
    </row>
    <row r="497" spans="1:62" x14ac:dyDescent="0.25">
      <c r="A497" s="84">
        <v>482</v>
      </c>
      <c r="B497" s="84">
        <v>536</v>
      </c>
      <c r="C497" s="17" t="s">
        <v>327</v>
      </c>
      <c r="D497" s="86">
        <v>1</v>
      </c>
      <c r="E497" s="98">
        <f t="shared" si="158"/>
        <v>0</v>
      </c>
      <c r="F497" s="98">
        <f t="shared" si="159"/>
        <v>0</v>
      </c>
      <c r="G497" s="17">
        <v>8</v>
      </c>
      <c r="H497" s="17">
        <v>42</v>
      </c>
      <c r="I497" s="17">
        <v>0</v>
      </c>
      <c r="J497" s="17">
        <v>0</v>
      </c>
      <c r="K497" s="17">
        <v>0</v>
      </c>
      <c r="L497" s="17">
        <v>0</v>
      </c>
      <c r="M497" s="17">
        <v>0</v>
      </c>
      <c r="N497" s="17">
        <v>0</v>
      </c>
      <c r="O497" s="17">
        <v>0</v>
      </c>
      <c r="P497" s="17">
        <v>0</v>
      </c>
      <c r="Q497" s="17">
        <v>0</v>
      </c>
      <c r="R497" s="17">
        <v>0</v>
      </c>
      <c r="S497" s="17">
        <v>0</v>
      </c>
      <c r="T497" s="17">
        <v>0</v>
      </c>
      <c r="U497" s="17">
        <v>0</v>
      </c>
      <c r="V497" s="17">
        <v>0</v>
      </c>
      <c r="W497" s="17">
        <v>50</v>
      </c>
      <c r="X497" s="17">
        <v>0</v>
      </c>
      <c r="Y497" s="17">
        <v>0</v>
      </c>
      <c r="Z497" s="17">
        <v>0</v>
      </c>
      <c r="AA497" s="17">
        <v>0</v>
      </c>
      <c r="AB497" s="17">
        <v>0</v>
      </c>
      <c r="AC497" s="17">
        <v>0</v>
      </c>
      <c r="AD497" s="17">
        <v>0</v>
      </c>
      <c r="AE497" s="17">
        <v>0</v>
      </c>
      <c r="AF497" s="41">
        <v>0</v>
      </c>
      <c r="AG497" s="88">
        <v>33</v>
      </c>
      <c r="AH497" s="17" t="s">
        <v>3</v>
      </c>
      <c r="AI497" s="87" t="s">
        <v>506</v>
      </c>
      <c r="AN497" s="17">
        <f t="shared" si="161"/>
        <v>100</v>
      </c>
      <c r="AO497" s="17">
        <f t="shared" si="162"/>
        <v>0</v>
      </c>
      <c r="AP497" s="17">
        <f t="shared" si="163"/>
        <v>0.08</v>
      </c>
      <c r="AQ497" s="17">
        <f t="shared" si="163"/>
        <v>0.42</v>
      </c>
      <c r="AR497" s="17">
        <f t="shared" si="164"/>
        <v>0</v>
      </c>
      <c r="AS497" s="17">
        <f t="shared" si="165"/>
        <v>0.33</v>
      </c>
      <c r="AU497" s="17">
        <f t="shared" si="166"/>
        <v>0</v>
      </c>
      <c r="AV497" s="17">
        <f t="shared" si="167"/>
        <v>0</v>
      </c>
      <c r="AW497" s="17">
        <f t="shared" si="168"/>
        <v>0.5</v>
      </c>
      <c r="AX497" s="17">
        <f t="shared" si="169"/>
        <v>0.5</v>
      </c>
      <c r="AY497" s="17">
        <f t="shared" si="170"/>
        <v>0</v>
      </c>
      <c r="AZ497" s="17">
        <f t="shared" si="171"/>
        <v>0</v>
      </c>
      <c r="BA497" s="17">
        <f t="shared" si="172"/>
        <v>0.33</v>
      </c>
      <c r="BC497" s="17">
        <f t="shared" si="160"/>
        <v>0</v>
      </c>
      <c r="BD497" s="17">
        <f t="shared" si="173"/>
        <v>0.2252252252252252</v>
      </c>
      <c r="BE497" s="17">
        <f t="shared" si="174"/>
        <v>0.58982479610523098</v>
      </c>
      <c r="BF497" s="17">
        <f t="shared" si="175"/>
        <v>9.5973820789570216E-2</v>
      </c>
      <c r="BG497" s="17">
        <f t="shared" si="176"/>
        <v>0.2252252252252252</v>
      </c>
      <c r="BH497" s="17">
        <f t="shared" si="177"/>
        <v>0.2252252252252252</v>
      </c>
      <c r="BI497" s="17">
        <f t="shared" si="178"/>
        <v>1.097775342910479E-2</v>
      </c>
      <c r="BJ497" s="17">
        <f t="shared" si="179"/>
        <v>5.9094512690300287E-3</v>
      </c>
    </row>
    <row r="498" spans="1:62" x14ac:dyDescent="0.25">
      <c r="A498" s="84">
        <v>556</v>
      </c>
      <c r="B498" s="84">
        <v>598</v>
      </c>
      <c r="D498" s="86">
        <v>1</v>
      </c>
      <c r="E498" s="98">
        <f t="shared" si="158"/>
        <v>0</v>
      </c>
      <c r="F498" s="98">
        <f t="shared" si="159"/>
        <v>0</v>
      </c>
      <c r="G498" s="17">
        <v>0</v>
      </c>
      <c r="H498" s="17">
        <v>70</v>
      </c>
      <c r="I498" s="17">
        <v>0</v>
      </c>
      <c r="J498" s="17">
        <v>0</v>
      </c>
      <c r="K498" s="17">
        <v>0</v>
      </c>
      <c r="L498" s="17">
        <v>0</v>
      </c>
      <c r="M498" s="17">
        <v>0</v>
      </c>
      <c r="N498" s="17">
        <v>0</v>
      </c>
      <c r="O498" s="17">
        <v>0</v>
      </c>
      <c r="P498" s="17">
        <v>0</v>
      </c>
      <c r="Q498" s="17">
        <v>0</v>
      </c>
      <c r="R498" s="17">
        <v>0</v>
      </c>
      <c r="S498" s="17">
        <v>0</v>
      </c>
      <c r="T498" s="17">
        <v>0</v>
      </c>
      <c r="U498" s="17">
        <v>0</v>
      </c>
      <c r="V498" s="17">
        <v>0</v>
      </c>
      <c r="W498" s="17">
        <v>0</v>
      </c>
      <c r="X498" s="17">
        <v>0</v>
      </c>
      <c r="Y498" s="17">
        <v>0</v>
      </c>
      <c r="Z498" s="17">
        <v>0</v>
      </c>
      <c r="AA498" s="17">
        <v>30</v>
      </c>
      <c r="AB498" s="17">
        <v>0</v>
      </c>
      <c r="AC498" s="17">
        <v>0</v>
      </c>
      <c r="AD498" s="17">
        <v>0</v>
      </c>
      <c r="AE498" s="17">
        <v>0</v>
      </c>
      <c r="AF498" s="17">
        <v>0</v>
      </c>
      <c r="AG498" s="88">
        <v>32</v>
      </c>
      <c r="AH498" s="17" t="s">
        <v>3</v>
      </c>
      <c r="AI498" s="87" t="s">
        <v>506</v>
      </c>
      <c r="AN498" s="17">
        <f t="shared" si="161"/>
        <v>100</v>
      </c>
      <c r="AO498" s="17">
        <f t="shared" si="162"/>
        <v>0</v>
      </c>
      <c r="AP498" s="17">
        <f t="shared" si="163"/>
        <v>0</v>
      </c>
      <c r="AQ498" s="17">
        <f t="shared" si="163"/>
        <v>0.7</v>
      </c>
      <c r="AR498" s="17">
        <f t="shared" si="164"/>
        <v>0</v>
      </c>
      <c r="AS498" s="17">
        <f t="shared" si="165"/>
        <v>0.32</v>
      </c>
      <c r="AU498" s="17">
        <f t="shared" si="166"/>
        <v>0</v>
      </c>
      <c r="AV498" s="17">
        <f t="shared" si="167"/>
        <v>0</v>
      </c>
      <c r="AW498" s="17">
        <f t="shared" si="168"/>
        <v>0.5</v>
      </c>
      <c r="AX498" s="17">
        <f t="shared" si="169"/>
        <v>0.5</v>
      </c>
      <c r="AY498" s="17">
        <f t="shared" si="170"/>
        <v>0</v>
      </c>
      <c r="AZ498" s="17">
        <f t="shared" si="171"/>
        <v>0</v>
      </c>
      <c r="BA498" s="17">
        <f t="shared" si="172"/>
        <v>0.32</v>
      </c>
      <c r="BC498" s="17">
        <f t="shared" si="160"/>
        <v>0</v>
      </c>
      <c r="BD498" s="17">
        <f t="shared" si="173"/>
        <v>0.21428571428571427</v>
      </c>
      <c r="BE498" s="17">
        <f t="shared" si="174"/>
        <v>0.58982479610523098</v>
      </c>
      <c r="BF498" s="17">
        <f t="shared" si="175"/>
        <v>9.5973820789570216E-2</v>
      </c>
      <c r="BG498" s="17">
        <f t="shared" si="176"/>
        <v>0.21428571428571427</v>
      </c>
      <c r="BH498" s="17">
        <f t="shared" si="177"/>
        <v>0.21428571428571427</v>
      </c>
      <c r="BI498" s="17">
        <f t="shared" si="178"/>
        <v>1.1175510204081637E-2</v>
      </c>
      <c r="BJ498" s="17">
        <f t="shared" si="179"/>
        <v>7.5469103766527381E-3</v>
      </c>
    </row>
    <row r="499" spans="1:62" x14ac:dyDescent="0.25">
      <c r="A499" s="84">
        <v>94</v>
      </c>
      <c r="B499" s="84">
        <v>59</v>
      </c>
      <c r="C499" s="17" t="s">
        <v>114</v>
      </c>
      <c r="D499" s="86">
        <v>1</v>
      </c>
      <c r="E499" s="98">
        <f t="shared" si="158"/>
        <v>20</v>
      </c>
      <c r="F499" s="98">
        <f t="shared" si="159"/>
        <v>0.90277777777777779</v>
      </c>
      <c r="G499" s="17">
        <v>8</v>
      </c>
      <c r="H499" s="17">
        <v>7</v>
      </c>
      <c r="I499" s="17">
        <v>20</v>
      </c>
      <c r="J499" s="17">
        <v>0</v>
      </c>
      <c r="K499" s="41">
        <v>0</v>
      </c>
      <c r="L499" s="17">
        <v>0</v>
      </c>
      <c r="M499" s="17">
        <v>0</v>
      </c>
      <c r="N499" s="17">
        <v>0</v>
      </c>
      <c r="O499" s="17">
        <v>0</v>
      </c>
      <c r="P499" s="17">
        <v>0</v>
      </c>
      <c r="Q499" s="17">
        <v>65</v>
      </c>
      <c r="R499" s="17">
        <v>0</v>
      </c>
      <c r="S499" s="17">
        <v>0</v>
      </c>
      <c r="T499" s="17">
        <v>0</v>
      </c>
      <c r="U499" s="17">
        <v>0</v>
      </c>
      <c r="V499" s="41">
        <v>0</v>
      </c>
      <c r="W499" s="41">
        <v>0</v>
      </c>
      <c r="X499" s="41">
        <v>0</v>
      </c>
      <c r="Y499" s="17">
        <v>0</v>
      </c>
      <c r="Z499" s="17">
        <v>0</v>
      </c>
      <c r="AA499" s="17">
        <v>0</v>
      </c>
      <c r="AB499" s="41">
        <v>0</v>
      </c>
      <c r="AC499" s="17">
        <v>0</v>
      </c>
      <c r="AD499" s="17">
        <v>0</v>
      </c>
      <c r="AE499" s="41">
        <v>0</v>
      </c>
      <c r="AF499" s="41">
        <v>0</v>
      </c>
      <c r="AG499" s="88">
        <v>15</v>
      </c>
      <c r="AH499" s="91" t="s">
        <v>3</v>
      </c>
      <c r="AI499" s="87" t="s">
        <v>504</v>
      </c>
      <c r="AN499" s="17">
        <f t="shared" si="161"/>
        <v>100</v>
      </c>
      <c r="AO499" s="17">
        <f t="shared" si="162"/>
        <v>0</v>
      </c>
      <c r="AP499" s="17">
        <f t="shared" si="163"/>
        <v>0.08</v>
      </c>
      <c r="AQ499" s="17">
        <f t="shared" si="163"/>
        <v>7.0000000000000007E-2</v>
      </c>
      <c r="AR499" s="17">
        <f t="shared" si="164"/>
        <v>0.65</v>
      </c>
      <c r="AS499" s="17">
        <f t="shared" si="165"/>
        <v>0.15</v>
      </c>
      <c r="AU499" s="17">
        <f t="shared" si="166"/>
        <v>4.333333333333333</v>
      </c>
      <c r="AV499" s="17">
        <f t="shared" si="167"/>
        <v>0</v>
      </c>
      <c r="AW499" s="17">
        <f t="shared" si="168"/>
        <v>0.77083333333333326</v>
      </c>
      <c r="AX499" s="17">
        <f t="shared" si="169"/>
        <v>1.5833333333333333</v>
      </c>
      <c r="AY499" s="17">
        <f t="shared" si="170"/>
        <v>0</v>
      </c>
      <c r="AZ499" s="17">
        <f t="shared" si="171"/>
        <v>0</v>
      </c>
      <c r="BA499" s="17">
        <f t="shared" si="172"/>
        <v>0.15</v>
      </c>
      <c r="BC499" s="17">
        <f t="shared" si="160"/>
        <v>1.6666666666666667</v>
      </c>
      <c r="BD499" s="17">
        <f t="shared" si="173"/>
        <v>0.25641025641025639</v>
      </c>
      <c r="BE499" s="17">
        <f t="shared" si="174"/>
        <v>0.62134061342740143</v>
      </c>
      <c r="BF499" s="17">
        <f t="shared" si="175"/>
        <v>0.93315591917421736</v>
      </c>
      <c r="BG499" s="17">
        <f t="shared" si="176"/>
        <v>0.25641025641025639</v>
      </c>
      <c r="BH499" s="17">
        <f t="shared" si="177"/>
        <v>0.25641025641025639</v>
      </c>
      <c r="BI499" s="17">
        <f t="shared" si="178"/>
        <v>1.1323142669296512E-2</v>
      </c>
      <c r="BJ499" s="17">
        <f t="shared" si="179"/>
        <v>6.5983715206238788E-2</v>
      </c>
    </row>
    <row r="500" spans="1:62" x14ac:dyDescent="0.25">
      <c r="A500" s="84">
        <v>378</v>
      </c>
      <c r="B500" s="84">
        <v>247</v>
      </c>
      <c r="C500" s="58">
        <v>28</v>
      </c>
      <c r="D500" s="86">
        <v>1</v>
      </c>
      <c r="E500" s="98">
        <f t="shared" si="158"/>
        <v>17.647058823529413</v>
      </c>
      <c r="F500" s="98">
        <f t="shared" si="159"/>
        <v>0.8571428571428571</v>
      </c>
      <c r="G500" s="17">
        <v>0</v>
      </c>
      <c r="H500" s="17">
        <f>'EWG-CCP-127 (1)'!M191</f>
        <v>11.76470588235294</v>
      </c>
      <c r="I500" s="17">
        <v>0</v>
      </c>
      <c r="J500" s="17">
        <v>0</v>
      </c>
      <c r="K500" s="17">
        <v>0</v>
      </c>
      <c r="L500" s="17">
        <v>0</v>
      </c>
      <c r="M500" s="17">
        <v>0</v>
      </c>
      <c r="N500" s="17">
        <v>0</v>
      </c>
      <c r="O500" s="17">
        <f>'EWG-CCP-127 (1)'!L191</f>
        <v>17.647058823529413</v>
      </c>
      <c r="P500" s="17">
        <v>0</v>
      </c>
      <c r="Q500" s="17">
        <f>'EWG-CCP-127 (1)'!K191</f>
        <v>70.588235294117652</v>
      </c>
      <c r="R500" s="17">
        <v>0</v>
      </c>
      <c r="S500" s="17">
        <v>0</v>
      </c>
      <c r="T500" s="17">
        <v>0</v>
      </c>
      <c r="U500" s="17">
        <v>0</v>
      </c>
      <c r="V500" s="17">
        <v>0</v>
      </c>
      <c r="W500" s="41">
        <v>0</v>
      </c>
      <c r="X500" s="41">
        <v>0</v>
      </c>
      <c r="Y500" s="17">
        <v>0</v>
      </c>
      <c r="Z500" s="17">
        <v>0</v>
      </c>
      <c r="AA500" s="17">
        <v>0</v>
      </c>
      <c r="AB500" s="17">
        <v>0</v>
      </c>
      <c r="AC500" s="17">
        <v>0</v>
      </c>
      <c r="AD500" s="17">
        <v>0</v>
      </c>
      <c r="AE500" s="17">
        <v>0</v>
      </c>
      <c r="AF500" s="41">
        <v>0</v>
      </c>
      <c r="AG500" s="88">
        <f>'EWG-CCP-127 (1)'!E191</f>
        <v>81</v>
      </c>
      <c r="AH500" s="41" t="s">
        <v>3</v>
      </c>
      <c r="AI500" s="87" t="s">
        <v>506</v>
      </c>
      <c r="AN500" s="17">
        <f t="shared" si="161"/>
        <v>100</v>
      </c>
      <c r="AO500" s="17">
        <f t="shared" si="162"/>
        <v>0.17647058823529413</v>
      </c>
      <c r="AP500" s="17">
        <f t="shared" si="163"/>
        <v>0</v>
      </c>
      <c r="AQ500" s="17">
        <f t="shared" si="163"/>
        <v>0.1176470588235294</v>
      </c>
      <c r="AR500" s="17">
        <f t="shared" si="164"/>
        <v>0.70588235294117652</v>
      </c>
      <c r="AS500" s="17">
        <f t="shared" si="165"/>
        <v>0.81</v>
      </c>
      <c r="AU500" s="17">
        <f t="shared" si="166"/>
        <v>6.0000000000000009</v>
      </c>
      <c r="AV500" s="17">
        <f t="shared" si="167"/>
        <v>1.5000000000000002</v>
      </c>
      <c r="AW500" s="17">
        <f t="shared" si="168"/>
        <v>0.875</v>
      </c>
      <c r="AX500" s="17">
        <f t="shared" si="169"/>
        <v>2</v>
      </c>
      <c r="AY500" s="17">
        <f t="shared" si="170"/>
        <v>0.875</v>
      </c>
      <c r="AZ500" s="17">
        <f t="shared" si="171"/>
        <v>0.875</v>
      </c>
      <c r="BA500" s="17">
        <f t="shared" si="172"/>
        <v>6.4999999999999947E-2</v>
      </c>
      <c r="BC500" s="17">
        <f t="shared" si="160"/>
        <v>6.0000000000000009</v>
      </c>
      <c r="BD500" s="17">
        <f t="shared" si="173"/>
        <v>1.5000000000000002</v>
      </c>
      <c r="BE500" s="17">
        <f t="shared" si="174"/>
        <v>0.70328173846504471</v>
      </c>
      <c r="BF500" s="17">
        <f t="shared" si="175"/>
        <v>3.1098293749743005</v>
      </c>
      <c r="BG500" s="17">
        <f t="shared" si="176"/>
        <v>0.70328173846504471</v>
      </c>
      <c r="BH500" s="17">
        <f t="shared" si="177"/>
        <v>0.70328173846504471</v>
      </c>
      <c r="BI500" s="17">
        <f t="shared" si="178"/>
        <v>1.1388787345043129E-2</v>
      </c>
      <c r="BJ500" s="17">
        <f t="shared" si="179"/>
        <v>0.1625114141031401</v>
      </c>
    </row>
    <row r="501" spans="1:62" x14ac:dyDescent="0.25">
      <c r="A501" s="84">
        <v>90</v>
      </c>
      <c r="B501" s="84">
        <v>55</v>
      </c>
      <c r="C501" s="17" t="s">
        <v>111</v>
      </c>
      <c r="D501" s="86">
        <v>1</v>
      </c>
      <c r="E501" s="98">
        <f t="shared" si="158"/>
        <v>20</v>
      </c>
      <c r="F501" s="98">
        <f t="shared" si="159"/>
        <v>0.90277777777777779</v>
      </c>
      <c r="G501" s="17">
        <v>8</v>
      </c>
      <c r="H501" s="17">
        <v>7</v>
      </c>
      <c r="I501" s="17">
        <v>0</v>
      </c>
      <c r="J501" s="17">
        <v>0</v>
      </c>
      <c r="K501" s="41">
        <v>0</v>
      </c>
      <c r="L501" s="17">
        <v>0</v>
      </c>
      <c r="M501" s="17">
        <v>0</v>
      </c>
      <c r="N501" s="17">
        <v>0</v>
      </c>
      <c r="O501" s="17">
        <v>20</v>
      </c>
      <c r="P501" s="17">
        <v>0</v>
      </c>
      <c r="Q501" s="17">
        <v>65</v>
      </c>
      <c r="R501" s="17">
        <v>0</v>
      </c>
      <c r="S501" s="17">
        <v>0</v>
      </c>
      <c r="T501" s="17">
        <v>0</v>
      </c>
      <c r="U501" s="17">
        <v>0</v>
      </c>
      <c r="V501" s="41">
        <v>0</v>
      </c>
      <c r="W501" s="41">
        <v>0</v>
      </c>
      <c r="X501" s="41">
        <v>0</v>
      </c>
      <c r="Y501" s="17">
        <v>0</v>
      </c>
      <c r="Z501" s="17">
        <v>0</v>
      </c>
      <c r="AA501" s="17">
        <v>0</v>
      </c>
      <c r="AB501" s="41">
        <v>0</v>
      </c>
      <c r="AC501" s="17">
        <v>0</v>
      </c>
      <c r="AD501" s="17">
        <v>0</v>
      </c>
      <c r="AE501" s="41">
        <v>0</v>
      </c>
      <c r="AF501" s="41">
        <v>0</v>
      </c>
      <c r="AG501" s="88">
        <v>62</v>
      </c>
      <c r="AH501" s="91" t="s">
        <v>3</v>
      </c>
      <c r="AI501" s="87" t="s">
        <v>504</v>
      </c>
      <c r="AL501" s="87" t="s">
        <v>507</v>
      </c>
      <c r="AN501" s="17">
        <f t="shared" si="161"/>
        <v>100</v>
      </c>
      <c r="AO501" s="17">
        <f t="shared" si="162"/>
        <v>0.2</v>
      </c>
      <c r="AP501" s="17">
        <f t="shared" si="163"/>
        <v>0.08</v>
      </c>
      <c r="AQ501" s="17">
        <f t="shared" si="163"/>
        <v>7.0000000000000007E-2</v>
      </c>
      <c r="AR501" s="17">
        <f t="shared" si="164"/>
        <v>0.65</v>
      </c>
      <c r="AS501" s="17">
        <f t="shared" si="165"/>
        <v>0.62</v>
      </c>
      <c r="AU501" s="17">
        <f t="shared" si="166"/>
        <v>4.333333333333333</v>
      </c>
      <c r="AV501" s="17">
        <f t="shared" si="167"/>
        <v>1.3333333333333333</v>
      </c>
      <c r="AW501" s="17">
        <f t="shared" si="168"/>
        <v>0.77083333333333326</v>
      </c>
      <c r="AX501" s="17">
        <f t="shared" si="169"/>
        <v>1.5833333333333333</v>
      </c>
      <c r="AY501" s="17">
        <f t="shared" si="170"/>
        <v>0.77083333333333326</v>
      </c>
      <c r="AZ501" s="17">
        <f t="shared" si="171"/>
        <v>0.77083333333333326</v>
      </c>
      <c r="BA501" s="17">
        <f t="shared" si="172"/>
        <v>0.15083333333333326</v>
      </c>
      <c r="BC501" s="17">
        <f t="shared" si="160"/>
        <v>1.6666666666666667</v>
      </c>
      <c r="BD501" s="17">
        <f t="shared" si="173"/>
        <v>0.51282051282051277</v>
      </c>
      <c r="BE501" s="17">
        <f t="shared" si="174"/>
        <v>0.62134061342740143</v>
      </c>
      <c r="BF501" s="17">
        <f t="shared" si="175"/>
        <v>0.93315591917421736</v>
      </c>
      <c r="BG501" s="17">
        <f t="shared" si="176"/>
        <v>0.51282051282051277</v>
      </c>
      <c r="BH501" s="17">
        <f t="shared" si="177"/>
        <v>0.51282051282051277</v>
      </c>
      <c r="BI501" s="17">
        <f t="shared" si="178"/>
        <v>1.1487442472057866E-2</v>
      </c>
      <c r="BJ501" s="17">
        <f t="shared" si="179"/>
        <v>4.5423137147971505E-2</v>
      </c>
    </row>
    <row r="502" spans="1:62" x14ac:dyDescent="0.25">
      <c r="A502" s="84">
        <v>575</v>
      </c>
      <c r="B502" s="84">
        <v>331</v>
      </c>
      <c r="C502" s="17" t="s">
        <v>415</v>
      </c>
      <c r="D502" s="86">
        <v>1</v>
      </c>
      <c r="E502" s="98">
        <f t="shared" si="158"/>
        <v>15</v>
      </c>
      <c r="F502" s="98">
        <f t="shared" si="159"/>
        <v>0.94117647058823528</v>
      </c>
      <c r="G502" s="17">
        <v>0</v>
      </c>
      <c r="H502" s="17">
        <v>5</v>
      </c>
      <c r="I502" s="17">
        <v>0</v>
      </c>
      <c r="J502" s="17">
        <v>0</v>
      </c>
      <c r="K502" s="17">
        <v>0</v>
      </c>
      <c r="L502" s="17">
        <v>15</v>
      </c>
      <c r="M502" s="17">
        <v>0</v>
      </c>
      <c r="N502" s="17">
        <v>0</v>
      </c>
      <c r="O502" s="17">
        <v>0</v>
      </c>
      <c r="P502" s="17">
        <v>0</v>
      </c>
      <c r="Q502" s="17">
        <v>80</v>
      </c>
      <c r="R502" s="17">
        <v>0</v>
      </c>
      <c r="S502" s="17">
        <v>0</v>
      </c>
      <c r="T502" s="17">
        <v>0</v>
      </c>
      <c r="U502" s="17">
        <v>0</v>
      </c>
      <c r="V502" s="17">
        <v>0</v>
      </c>
      <c r="W502" s="17">
        <v>0</v>
      </c>
      <c r="X502" s="17">
        <v>0</v>
      </c>
      <c r="Y502" s="17">
        <v>0</v>
      </c>
      <c r="Z502" s="17">
        <v>0</v>
      </c>
      <c r="AA502" s="17">
        <v>0</v>
      </c>
      <c r="AB502" s="17">
        <v>0</v>
      </c>
      <c r="AC502" s="17">
        <v>0</v>
      </c>
      <c r="AD502" s="17">
        <v>0</v>
      </c>
      <c r="AE502" s="17">
        <v>0</v>
      </c>
      <c r="AF502" s="17">
        <v>0</v>
      </c>
      <c r="AG502" s="88">
        <v>100</v>
      </c>
      <c r="AH502" s="17" t="s">
        <v>3</v>
      </c>
      <c r="AI502" s="87" t="s">
        <v>506</v>
      </c>
      <c r="AL502" s="87" t="s">
        <v>510</v>
      </c>
      <c r="AN502" s="17">
        <f t="shared" si="161"/>
        <v>100</v>
      </c>
      <c r="AO502" s="17">
        <f t="shared" si="162"/>
        <v>0.15</v>
      </c>
      <c r="AP502" s="17">
        <f t="shared" si="163"/>
        <v>0</v>
      </c>
      <c r="AQ502" s="17">
        <f t="shared" si="163"/>
        <v>0.05</v>
      </c>
      <c r="AR502" s="17">
        <f t="shared" si="164"/>
        <v>0.8</v>
      </c>
      <c r="AS502" s="17">
        <f t="shared" si="165"/>
        <v>1</v>
      </c>
      <c r="AU502" s="17">
        <f t="shared" si="166"/>
        <v>16</v>
      </c>
      <c r="AV502" s="17">
        <f t="shared" si="167"/>
        <v>2.9999999999999996</v>
      </c>
      <c r="AW502" s="17">
        <f t="shared" si="168"/>
        <v>1.5</v>
      </c>
      <c r="AX502" s="17">
        <f t="shared" si="169"/>
        <v>4.5</v>
      </c>
      <c r="AY502" s="17">
        <f t="shared" si="170"/>
        <v>1.5</v>
      </c>
      <c r="AZ502" s="17">
        <f t="shared" si="171"/>
        <v>1</v>
      </c>
      <c r="BA502" s="17">
        <f t="shared" si="172"/>
        <v>0</v>
      </c>
      <c r="BC502" s="17">
        <f t="shared" si="160"/>
        <v>16</v>
      </c>
      <c r="BD502" s="17">
        <f t="shared" si="173"/>
        <v>3</v>
      </c>
      <c r="BE502" s="17">
        <f t="shared" si="174"/>
        <v>0.89237664239806747</v>
      </c>
      <c r="BF502" s="17">
        <f t="shared" si="175"/>
        <v>8.1329219652821827</v>
      </c>
      <c r="BG502" s="17">
        <f t="shared" si="176"/>
        <v>0.89237664239806747</v>
      </c>
      <c r="BH502" s="17">
        <f t="shared" si="177"/>
        <v>0.89237664239806747</v>
      </c>
      <c r="BI502" s="17">
        <f t="shared" si="178"/>
        <v>1.1582787101513449E-2</v>
      </c>
      <c r="BJ502" s="17">
        <f t="shared" si="179"/>
        <v>0.35179969105830855</v>
      </c>
    </row>
    <row r="503" spans="1:62" x14ac:dyDescent="0.25">
      <c r="A503" s="84">
        <v>543</v>
      </c>
      <c r="B503" s="84">
        <v>326</v>
      </c>
      <c r="C503" s="17" t="s">
        <v>387</v>
      </c>
      <c r="D503" s="86">
        <v>1</v>
      </c>
      <c r="E503" s="98">
        <f t="shared" si="158"/>
        <v>42.857142857142854</v>
      </c>
      <c r="F503" s="98">
        <f t="shared" si="159"/>
        <v>0.5</v>
      </c>
      <c r="G503" s="17">
        <f>'EWG-CCP-127 (1)'!N237</f>
        <v>14.285714285714285</v>
      </c>
      <c r="H503" s="17">
        <f>'EWG-CCP-127 (1)'!L237</f>
        <v>21.428571428571427</v>
      </c>
      <c r="I503" s="17">
        <f>'EWG-CCP-127 (1)'!O237</f>
        <v>0</v>
      </c>
      <c r="J503" s="17">
        <v>0</v>
      </c>
      <c r="K503" s="17">
        <v>0</v>
      </c>
      <c r="L503" s="17">
        <f>'EWG-CCP-127 (1)'!M327</f>
        <v>0</v>
      </c>
      <c r="M503" s="17">
        <v>0</v>
      </c>
      <c r="N503" s="17">
        <v>0</v>
      </c>
      <c r="O503" s="17">
        <v>0</v>
      </c>
      <c r="P503" s="17">
        <v>0</v>
      </c>
      <c r="Q503" s="17">
        <f>'EWG-CCP-127 (1)'!M237</f>
        <v>21.428571428571427</v>
      </c>
      <c r="R503" s="17">
        <v>0</v>
      </c>
      <c r="S503" s="17">
        <v>0</v>
      </c>
      <c r="T503" s="17">
        <v>0</v>
      </c>
      <c r="U503" s="17">
        <v>0</v>
      </c>
      <c r="V503" s="17">
        <f>'EWG-CCP-127 (1)'!P237</f>
        <v>42.857142857142854</v>
      </c>
      <c r="W503" s="17">
        <v>0</v>
      </c>
      <c r="X503" s="17">
        <v>0</v>
      </c>
      <c r="Y503" s="17">
        <v>0</v>
      </c>
      <c r="Z503" s="17">
        <f>'EWG-CCP-127 (1)'!Q237</f>
        <v>0</v>
      </c>
      <c r="AA503" s="17">
        <v>0</v>
      </c>
      <c r="AB503" s="17">
        <v>0</v>
      </c>
      <c r="AC503" s="17">
        <v>0</v>
      </c>
      <c r="AD503" s="17">
        <v>0</v>
      </c>
      <c r="AE503" s="17">
        <v>0</v>
      </c>
      <c r="AF503" s="17">
        <f>'EWG-CCP-127 (1)'!R237</f>
        <v>0</v>
      </c>
      <c r="AG503" s="88">
        <v>16.5</v>
      </c>
      <c r="AH503" s="92" t="s">
        <v>3</v>
      </c>
      <c r="AI503" s="87" t="s">
        <v>504</v>
      </c>
      <c r="AJ503" s="87" t="s">
        <v>532</v>
      </c>
      <c r="AL503" s="87" t="s">
        <v>510</v>
      </c>
      <c r="AM503" s="80" t="s">
        <v>533</v>
      </c>
      <c r="AN503" s="17">
        <f t="shared" si="161"/>
        <v>100</v>
      </c>
      <c r="AO503" s="17">
        <f t="shared" si="162"/>
        <v>0</v>
      </c>
      <c r="AP503" s="17">
        <f t="shared" si="163"/>
        <v>0.14285714285714285</v>
      </c>
      <c r="AQ503" s="17">
        <f t="shared" si="163"/>
        <v>0.21428571428571427</v>
      </c>
      <c r="AR503" s="17">
        <f t="shared" si="164"/>
        <v>0.21428571428571427</v>
      </c>
      <c r="AS503" s="17">
        <f t="shared" si="165"/>
        <v>0.16500000000000001</v>
      </c>
      <c r="AU503" s="17">
        <f t="shared" si="166"/>
        <v>0.60000000000000009</v>
      </c>
      <c r="AV503" s="17">
        <f t="shared" si="167"/>
        <v>0</v>
      </c>
      <c r="AW503" s="17">
        <f t="shared" si="168"/>
        <v>0.53749999999999998</v>
      </c>
      <c r="AX503" s="17">
        <f t="shared" si="169"/>
        <v>0.65</v>
      </c>
      <c r="AY503" s="17">
        <f t="shared" si="170"/>
        <v>0</v>
      </c>
      <c r="AZ503" s="17">
        <f t="shared" si="171"/>
        <v>0</v>
      </c>
      <c r="BA503" s="17">
        <f t="shared" si="172"/>
        <v>0.16500000000000001</v>
      </c>
      <c r="BC503" s="17">
        <f t="shared" si="160"/>
        <v>0.27272727272727271</v>
      </c>
      <c r="BD503" s="17">
        <f t="shared" si="173"/>
        <v>0.27272727272727271</v>
      </c>
      <c r="BE503" s="17">
        <f t="shared" si="174"/>
        <v>0.59498192984885889</v>
      </c>
      <c r="BF503" s="17">
        <f t="shared" si="175"/>
        <v>0.23296725507069427</v>
      </c>
      <c r="BG503" s="17">
        <f t="shared" si="176"/>
        <v>0.27272727272727271</v>
      </c>
      <c r="BH503" s="17">
        <f t="shared" si="177"/>
        <v>0.27272727272727271</v>
      </c>
      <c r="BI503" s="17">
        <f t="shared" si="178"/>
        <v>1.1605165289256193E-2</v>
      </c>
      <c r="BJ503" s="17">
        <f t="shared" si="179"/>
        <v>5.85025265448047E-2</v>
      </c>
    </row>
    <row r="504" spans="1:62" x14ac:dyDescent="0.25">
      <c r="A504" s="84">
        <v>424</v>
      </c>
      <c r="B504" s="84">
        <v>279</v>
      </c>
      <c r="C504" s="17" t="s">
        <v>274</v>
      </c>
      <c r="D504" s="86">
        <v>1</v>
      </c>
      <c r="E504" s="98">
        <f t="shared" si="158"/>
        <v>22.47</v>
      </c>
      <c r="F504" s="98">
        <f t="shared" si="159"/>
        <v>0.79517606087965942</v>
      </c>
      <c r="G504" s="17">
        <v>0</v>
      </c>
      <c r="H504" s="17">
        <v>15.88</v>
      </c>
      <c r="I504" s="17">
        <v>0</v>
      </c>
      <c r="J504" s="17">
        <v>0</v>
      </c>
      <c r="K504" s="17">
        <v>0</v>
      </c>
      <c r="L504" s="17">
        <v>0</v>
      </c>
      <c r="M504" s="17">
        <v>12.1</v>
      </c>
      <c r="N504" s="17">
        <v>0</v>
      </c>
      <c r="O504" s="17">
        <v>10.37</v>
      </c>
      <c r="P504" s="17">
        <v>0</v>
      </c>
      <c r="Q504" s="17">
        <v>61.65</v>
      </c>
      <c r="R504" s="17">
        <v>0</v>
      </c>
      <c r="S504" s="17">
        <v>0</v>
      </c>
      <c r="T504" s="17">
        <v>0</v>
      </c>
      <c r="U504" s="17">
        <v>0</v>
      </c>
      <c r="V504" s="17">
        <v>0</v>
      </c>
      <c r="W504" s="41">
        <v>0</v>
      </c>
      <c r="X504" s="17">
        <v>0</v>
      </c>
      <c r="Y504" s="17">
        <v>0</v>
      </c>
      <c r="Z504" s="17">
        <v>0</v>
      </c>
      <c r="AA504" s="17">
        <v>0</v>
      </c>
      <c r="AB504" s="17">
        <v>0</v>
      </c>
      <c r="AC504" s="17">
        <v>0</v>
      </c>
      <c r="AD504" s="17">
        <v>0</v>
      </c>
      <c r="AE504" s="17">
        <v>0</v>
      </c>
      <c r="AF504" s="41">
        <v>0</v>
      </c>
      <c r="AG504" s="88">
        <v>77.099999999999994</v>
      </c>
      <c r="AH504" s="41" t="s">
        <v>3</v>
      </c>
      <c r="AI504" s="87" t="s">
        <v>506</v>
      </c>
      <c r="AJ504" s="87" t="s">
        <v>526</v>
      </c>
      <c r="AL504" s="87" t="s">
        <v>510</v>
      </c>
      <c r="AN504" s="17">
        <f t="shared" si="161"/>
        <v>100</v>
      </c>
      <c r="AO504" s="17">
        <f t="shared" si="162"/>
        <v>0.22469999999999998</v>
      </c>
      <c r="AP504" s="17">
        <f t="shared" si="163"/>
        <v>0</v>
      </c>
      <c r="AQ504" s="17">
        <f t="shared" si="163"/>
        <v>0.1588</v>
      </c>
      <c r="AR504" s="17">
        <f t="shared" si="164"/>
        <v>0.61649999999999994</v>
      </c>
      <c r="AS504" s="17">
        <f t="shared" si="165"/>
        <v>0.77099999999999991</v>
      </c>
      <c r="AU504" s="17">
        <f t="shared" si="166"/>
        <v>3.8822418136020147</v>
      </c>
      <c r="AV504" s="17">
        <f t="shared" si="167"/>
        <v>1.4149874055415617</v>
      </c>
      <c r="AW504" s="17">
        <f t="shared" si="168"/>
        <v>0.74264011335012592</v>
      </c>
      <c r="AX504" s="17">
        <f t="shared" si="169"/>
        <v>1.4705604534005037</v>
      </c>
      <c r="AY504" s="17">
        <f t="shared" si="170"/>
        <v>0.74264011335012592</v>
      </c>
      <c r="AZ504" s="17">
        <f t="shared" si="171"/>
        <v>0.74264011335012592</v>
      </c>
      <c r="BA504" s="17">
        <f t="shared" si="172"/>
        <v>2.8359886649873989E-2</v>
      </c>
      <c r="BC504" s="17">
        <f t="shared" si="160"/>
        <v>3.8822418136020147</v>
      </c>
      <c r="BD504" s="17">
        <f t="shared" si="173"/>
        <v>1.4149874055415617</v>
      </c>
      <c r="BE504" s="17">
        <f t="shared" si="174"/>
        <v>0.6632360103840147</v>
      </c>
      <c r="BF504" s="17">
        <f t="shared" si="175"/>
        <v>2.0460598295583421</v>
      </c>
      <c r="BG504" s="17">
        <f t="shared" si="176"/>
        <v>0.6632360103840147</v>
      </c>
      <c r="BH504" s="17">
        <f t="shared" si="177"/>
        <v>0.6632360103840147</v>
      </c>
      <c r="BI504" s="17">
        <f t="shared" si="178"/>
        <v>1.1613077457954169E-2</v>
      </c>
      <c r="BJ504" s="17">
        <f t="shared" si="179"/>
        <v>0.13258850462286856</v>
      </c>
    </row>
    <row r="505" spans="1:62" x14ac:dyDescent="0.25">
      <c r="A505" s="84">
        <v>458</v>
      </c>
      <c r="B505" s="84">
        <v>307</v>
      </c>
      <c r="C505" s="17" t="s">
        <v>300</v>
      </c>
      <c r="D505" s="86">
        <v>1</v>
      </c>
      <c r="E505" s="98">
        <f t="shared" si="158"/>
        <v>25</v>
      </c>
      <c r="F505" s="98">
        <f t="shared" si="159"/>
        <v>0.5</v>
      </c>
      <c r="G505" s="17">
        <v>15</v>
      </c>
      <c r="H505" s="17">
        <v>30</v>
      </c>
      <c r="I505" s="17">
        <v>0</v>
      </c>
      <c r="J505" s="17">
        <v>0</v>
      </c>
      <c r="K505" s="17">
        <v>0</v>
      </c>
      <c r="L505" s="17">
        <v>0</v>
      </c>
      <c r="M505" s="17">
        <v>0</v>
      </c>
      <c r="N505" s="17">
        <v>0</v>
      </c>
      <c r="O505" s="17">
        <v>25</v>
      </c>
      <c r="P505" s="17">
        <v>0</v>
      </c>
      <c r="Q505" s="17">
        <v>30</v>
      </c>
      <c r="R505" s="17">
        <v>0</v>
      </c>
      <c r="S505" s="17">
        <v>0</v>
      </c>
      <c r="T505" s="17">
        <v>0</v>
      </c>
      <c r="U505" s="17">
        <v>0</v>
      </c>
      <c r="V505" s="17">
        <v>0</v>
      </c>
      <c r="W505" s="41">
        <v>0</v>
      </c>
      <c r="X505" s="17">
        <v>0</v>
      </c>
      <c r="Y505" s="17">
        <v>0</v>
      </c>
      <c r="Z505" s="17">
        <v>0</v>
      </c>
      <c r="AA505" s="17">
        <v>0</v>
      </c>
      <c r="AB505" s="17">
        <v>0</v>
      </c>
      <c r="AC505" s="17">
        <v>0</v>
      </c>
      <c r="AD505" s="17">
        <v>0</v>
      </c>
      <c r="AE505" s="17">
        <v>0</v>
      </c>
      <c r="AF505" s="41">
        <v>0</v>
      </c>
      <c r="AG505" s="88">
        <v>17</v>
      </c>
      <c r="AH505" s="92" t="s">
        <v>3</v>
      </c>
      <c r="AI505" s="87" t="s">
        <v>504</v>
      </c>
      <c r="AN505" s="17">
        <f t="shared" si="161"/>
        <v>100</v>
      </c>
      <c r="AO505" s="17">
        <f t="shared" si="162"/>
        <v>0.25</v>
      </c>
      <c r="AP505" s="17">
        <f t="shared" si="163"/>
        <v>0.15</v>
      </c>
      <c r="AQ505" s="17">
        <f t="shared" si="163"/>
        <v>0.3</v>
      </c>
      <c r="AR505" s="17">
        <f t="shared" si="164"/>
        <v>0.3</v>
      </c>
      <c r="AS505" s="17">
        <f t="shared" si="165"/>
        <v>0.17</v>
      </c>
      <c r="AU505" s="17">
        <f t="shared" si="166"/>
        <v>0.66666666666666674</v>
      </c>
      <c r="AV505" s="17">
        <f t="shared" si="167"/>
        <v>0.55555555555555558</v>
      </c>
      <c r="AW505" s="17">
        <f t="shared" si="168"/>
        <v>0.54166666666666663</v>
      </c>
      <c r="AX505" s="17">
        <f t="shared" si="169"/>
        <v>0.66666666666666674</v>
      </c>
      <c r="AY505" s="17">
        <f t="shared" si="170"/>
        <v>0.54166666666666663</v>
      </c>
      <c r="AZ505" s="17">
        <f t="shared" si="171"/>
        <v>0.54166666666666663</v>
      </c>
      <c r="BA505" s="17">
        <f t="shared" si="172"/>
        <v>0.37166666666666659</v>
      </c>
      <c r="BC505" s="17">
        <f t="shared" si="160"/>
        <v>0.33333333333333331</v>
      </c>
      <c r="BD505" s="17">
        <f t="shared" si="173"/>
        <v>0.27777777777777779</v>
      </c>
      <c r="BE505" s="17">
        <f t="shared" si="174"/>
        <v>0.59612795956966502</v>
      </c>
      <c r="BF505" s="17">
        <f t="shared" si="175"/>
        <v>0.26341024046649963</v>
      </c>
      <c r="BG505" s="17">
        <f t="shared" si="176"/>
        <v>0.27777777777777779</v>
      </c>
      <c r="BH505" s="17">
        <f t="shared" si="177"/>
        <v>0.27777777777777779</v>
      </c>
      <c r="BI505" s="17">
        <f t="shared" si="178"/>
        <v>1.161604938271605E-2</v>
      </c>
      <c r="BJ505" s="17">
        <f t="shared" si="179"/>
        <v>5.6108796990993345E-2</v>
      </c>
    </row>
    <row r="506" spans="1:62" x14ac:dyDescent="0.25">
      <c r="A506" s="84">
        <v>576</v>
      </c>
      <c r="B506" s="84">
        <v>332</v>
      </c>
      <c r="C506" s="17" t="s">
        <v>416</v>
      </c>
      <c r="D506" s="86">
        <v>1</v>
      </c>
      <c r="E506" s="98">
        <f t="shared" si="158"/>
        <v>14.87</v>
      </c>
      <c r="F506" s="98">
        <f t="shared" si="159"/>
        <v>0.9317193559760254</v>
      </c>
      <c r="G506" s="17">
        <v>0</v>
      </c>
      <c r="H506" s="17">
        <v>4.96</v>
      </c>
      <c r="I506" s="17">
        <v>0</v>
      </c>
      <c r="J506" s="17">
        <v>0</v>
      </c>
      <c r="K506" s="17">
        <v>0</v>
      </c>
      <c r="L506" s="17">
        <v>14.87</v>
      </c>
      <c r="M506" s="17">
        <v>0</v>
      </c>
      <c r="N506" s="17">
        <v>0</v>
      </c>
      <c r="O506" s="17">
        <v>0</v>
      </c>
      <c r="P506" s="17">
        <v>0.85</v>
      </c>
      <c r="Q506" s="17">
        <v>79.28</v>
      </c>
      <c r="R506" s="17">
        <v>0</v>
      </c>
      <c r="S506" s="17">
        <v>0</v>
      </c>
      <c r="T506" s="17">
        <v>0</v>
      </c>
      <c r="U506" s="17">
        <v>0</v>
      </c>
      <c r="V506" s="17">
        <v>0</v>
      </c>
      <c r="W506" s="17">
        <v>0</v>
      </c>
      <c r="X506" s="17">
        <v>0</v>
      </c>
      <c r="Y506" s="17">
        <v>0</v>
      </c>
      <c r="Z506" s="17">
        <v>0</v>
      </c>
      <c r="AA506" s="17">
        <v>0</v>
      </c>
      <c r="AB506" s="17">
        <v>0</v>
      </c>
      <c r="AC506" s="17">
        <v>0</v>
      </c>
      <c r="AD506" s="17">
        <v>0</v>
      </c>
      <c r="AE506" s="17">
        <v>0</v>
      </c>
      <c r="AF506" s="17">
        <v>0</v>
      </c>
      <c r="AG506" s="88">
        <v>100</v>
      </c>
      <c r="AH506" s="92" t="s">
        <v>3</v>
      </c>
      <c r="AI506" s="87" t="s">
        <v>504</v>
      </c>
      <c r="AN506" s="17">
        <f t="shared" si="161"/>
        <v>99.960000000000008</v>
      </c>
      <c r="AO506" s="17">
        <f t="shared" si="162"/>
        <v>0.1487</v>
      </c>
      <c r="AP506" s="17">
        <f t="shared" si="163"/>
        <v>0</v>
      </c>
      <c r="AQ506" s="17">
        <f t="shared" si="163"/>
        <v>4.9599999999999998E-2</v>
      </c>
      <c r="AR506" s="17">
        <f t="shared" si="164"/>
        <v>0.79280000000000006</v>
      </c>
      <c r="AS506" s="17">
        <f t="shared" si="165"/>
        <v>1</v>
      </c>
      <c r="AU506" s="17">
        <f t="shared" si="166"/>
        <v>15.983870967741938</v>
      </c>
      <c r="AV506" s="17">
        <f t="shared" si="167"/>
        <v>2.997983870967742</v>
      </c>
      <c r="AW506" s="17">
        <f t="shared" si="168"/>
        <v>1.498991935483871</v>
      </c>
      <c r="AX506" s="17">
        <f t="shared" si="169"/>
        <v>4.495967741935484</v>
      </c>
      <c r="AY506" s="17">
        <f t="shared" si="170"/>
        <v>1.498991935483871</v>
      </c>
      <c r="AZ506" s="17">
        <f t="shared" si="171"/>
        <v>1</v>
      </c>
      <c r="BA506" s="17">
        <f t="shared" si="172"/>
        <v>0</v>
      </c>
      <c r="BC506" s="17">
        <f t="shared" si="160"/>
        <v>15.983870967741936</v>
      </c>
      <c r="BD506" s="17">
        <f t="shared" si="173"/>
        <v>2.997983870967742</v>
      </c>
      <c r="BE506" s="17">
        <f t="shared" si="174"/>
        <v>0.89207165061753035</v>
      </c>
      <c r="BF506" s="17">
        <f t="shared" si="175"/>
        <v>8.1248202030397501</v>
      </c>
      <c r="BG506" s="17">
        <f t="shared" si="176"/>
        <v>0.89207165061753035</v>
      </c>
      <c r="BH506" s="17">
        <f t="shared" si="177"/>
        <v>0.89207165061753035</v>
      </c>
      <c r="BI506" s="17">
        <f t="shared" si="178"/>
        <v>1.1648528600424436E-2</v>
      </c>
      <c r="BJ506" s="17">
        <f t="shared" si="179"/>
        <v>0.35179969105830855</v>
      </c>
    </row>
    <row r="507" spans="1:62" x14ac:dyDescent="0.25">
      <c r="A507" s="84">
        <v>577</v>
      </c>
      <c r="B507" s="84">
        <v>333</v>
      </c>
      <c r="C507" s="17" t="s">
        <v>417</v>
      </c>
      <c r="D507" s="86">
        <v>1</v>
      </c>
      <c r="E507" s="98">
        <f t="shared" ref="E507:E570" si="180">I507+L507+M507+N507+O507+V507+X507+AB507+AD507</f>
        <v>14.75</v>
      </c>
      <c r="F507" s="98">
        <f t="shared" ref="F507:F570" si="181">Q507/(H507+P507+Q507+AC507)</f>
        <v>0.92235514895613413</v>
      </c>
      <c r="G507" s="17">
        <v>0</v>
      </c>
      <c r="H507" s="17">
        <v>4.92</v>
      </c>
      <c r="I507" s="17">
        <v>0</v>
      </c>
      <c r="J507" s="17">
        <v>0</v>
      </c>
      <c r="K507" s="17">
        <v>0</v>
      </c>
      <c r="L507" s="17">
        <v>14.75</v>
      </c>
      <c r="M507" s="17">
        <v>0</v>
      </c>
      <c r="N507" s="17">
        <v>0</v>
      </c>
      <c r="O507" s="17">
        <v>0</v>
      </c>
      <c r="P507" s="17">
        <v>1.7</v>
      </c>
      <c r="Q507" s="17">
        <v>78.64</v>
      </c>
      <c r="R507" s="17">
        <v>0</v>
      </c>
      <c r="S507" s="17">
        <v>0</v>
      </c>
      <c r="T507" s="17">
        <v>0</v>
      </c>
      <c r="U507" s="17">
        <v>0</v>
      </c>
      <c r="V507" s="17">
        <v>0</v>
      </c>
      <c r="W507" s="17">
        <v>0</v>
      </c>
      <c r="X507" s="17">
        <v>0</v>
      </c>
      <c r="Y507" s="17">
        <v>0</v>
      </c>
      <c r="Z507" s="17">
        <v>0</v>
      </c>
      <c r="AA507" s="17">
        <v>0</v>
      </c>
      <c r="AB507" s="17">
        <v>0</v>
      </c>
      <c r="AC507" s="17">
        <v>0</v>
      </c>
      <c r="AD507" s="17">
        <v>0</v>
      </c>
      <c r="AE507" s="17">
        <v>0</v>
      </c>
      <c r="AF507" s="17">
        <v>0</v>
      </c>
      <c r="AG507" s="88">
        <v>100</v>
      </c>
      <c r="AH507" s="17" t="s">
        <v>3</v>
      </c>
      <c r="AI507" s="87" t="s">
        <v>506</v>
      </c>
      <c r="AN507" s="17">
        <f t="shared" si="161"/>
        <v>100.01</v>
      </c>
      <c r="AO507" s="17">
        <f t="shared" si="162"/>
        <v>0.14749999999999999</v>
      </c>
      <c r="AP507" s="17">
        <f t="shared" si="163"/>
        <v>0</v>
      </c>
      <c r="AQ507" s="17">
        <f t="shared" si="163"/>
        <v>4.9200000000000001E-2</v>
      </c>
      <c r="AR507" s="17">
        <f t="shared" si="164"/>
        <v>0.78639999999999999</v>
      </c>
      <c r="AS507" s="17">
        <f t="shared" si="165"/>
        <v>1</v>
      </c>
      <c r="AU507" s="17">
        <f t="shared" si="166"/>
        <v>15.983739837398373</v>
      </c>
      <c r="AV507" s="17">
        <f t="shared" si="167"/>
        <v>2.9979674796747964</v>
      </c>
      <c r="AW507" s="17">
        <f t="shared" si="168"/>
        <v>1.4989837398373984</v>
      </c>
      <c r="AX507" s="17">
        <f t="shared" si="169"/>
        <v>4.4959349593495936</v>
      </c>
      <c r="AY507" s="17">
        <f t="shared" si="170"/>
        <v>1.4989837398373984</v>
      </c>
      <c r="AZ507" s="17">
        <f t="shared" si="171"/>
        <v>1</v>
      </c>
      <c r="BA507" s="17">
        <f t="shared" si="172"/>
        <v>0</v>
      </c>
      <c r="BC507" s="17">
        <f t="shared" ref="BC507:BC570" si="182">(Q507)/($BM$3*H507+$BM$4*G507+$BM$5*P507+$BM$6*K507+$BM$7*S507+$BM$8*U507+$BM$9*Y507)</f>
        <v>15.983739837398375</v>
      </c>
      <c r="BD507" s="17">
        <f t="shared" si="173"/>
        <v>2.9979674796747968</v>
      </c>
      <c r="BE507" s="17">
        <f t="shared" si="174"/>
        <v>0.89206917100955851</v>
      </c>
      <c r="BF507" s="17">
        <f t="shared" si="175"/>
        <v>8.1247543350540408</v>
      </c>
      <c r="BG507" s="17">
        <f t="shared" si="176"/>
        <v>0.89206917100955851</v>
      </c>
      <c r="BH507" s="17">
        <f t="shared" si="177"/>
        <v>0.89206917100955851</v>
      </c>
      <c r="BI507" s="17">
        <f t="shared" si="178"/>
        <v>1.1649063846563924E-2</v>
      </c>
      <c r="BJ507" s="17">
        <f t="shared" si="179"/>
        <v>0.35179969105830855</v>
      </c>
    </row>
    <row r="508" spans="1:62" x14ac:dyDescent="0.25">
      <c r="A508" s="84">
        <v>658</v>
      </c>
      <c r="B508" s="84">
        <v>668</v>
      </c>
      <c r="D508" s="86">
        <v>1</v>
      </c>
      <c r="E508" s="98">
        <f t="shared" si="180"/>
        <v>33.367094005703777</v>
      </c>
      <c r="F508" s="98">
        <f t="shared" si="181"/>
        <v>0</v>
      </c>
      <c r="G508" s="17">
        <v>0</v>
      </c>
      <c r="H508" s="17">
        <f>'EWG-CCP-127 (1)'!H386</f>
        <v>66.632905994296223</v>
      </c>
      <c r="I508" s="17">
        <v>0</v>
      </c>
      <c r="J508" s="17">
        <v>0</v>
      </c>
      <c r="K508" s="17">
        <v>0</v>
      </c>
      <c r="L508" s="17">
        <v>0</v>
      </c>
      <c r="M508" s="17">
        <v>0</v>
      </c>
      <c r="N508" s="17">
        <v>0</v>
      </c>
      <c r="O508" s="17">
        <v>0</v>
      </c>
      <c r="P508" s="17">
        <v>0</v>
      </c>
      <c r="Q508" s="17">
        <v>0</v>
      </c>
      <c r="R508" s="17">
        <v>0</v>
      </c>
      <c r="S508" s="17">
        <v>0</v>
      </c>
      <c r="T508" s="17">
        <v>0</v>
      </c>
      <c r="U508" s="17">
        <v>0</v>
      </c>
      <c r="V508" s="17">
        <v>0</v>
      </c>
      <c r="W508" s="17">
        <v>0</v>
      </c>
      <c r="X508" s="17">
        <f>'EWG-CCP-127 (1)'!I386</f>
        <v>33.367094005703777</v>
      </c>
      <c r="Y508" s="17">
        <v>0</v>
      </c>
      <c r="Z508" s="17">
        <v>0</v>
      </c>
      <c r="AA508" s="17">
        <v>0</v>
      </c>
      <c r="AB508" s="17">
        <v>0</v>
      </c>
      <c r="AC508" s="17">
        <v>0</v>
      </c>
      <c r="AD508" s="17">
        <v>0</v>
      </c>
      <c r="AE508" s="17">
        <v>0</v>
      </c>
      <c r="AF508" s="17">
        <v>0</v>
      </c>
      <c r="AG508" s="88">
        <f>'EWG-CCP-127 (1)'!E386</f>
        <v>39.204000000000001</v>
      </c>
      <c r="AH508" s="95" t="s">
        <v>3</v>
      </c>
      <c r="AI508" s="87" t="s">
        <v>556</v>
      </c>
      <c r="AN508" s="17">
        <f t="shared" si="161"/>
        <v>100</v>
      </c>
      <c r="AO508" s="17">
        <f t="shared" si="162"/>
        <v>0.33367094005703779</v>
      </c>
      <c r="AP508" s="17">
        <f t="shared" si="163"/>
        <v>0</v>
      </c>
      <c r="AQ508" s="17">
        <f t="shared" si="163"/>
        <v>0.66632905994296221</v>
      </c>
      <c r="AR508" s="17">
        <f t="shared" si="164"/>
        <v>0</v>
      </c>
      <c r="AS508" s="17">
        <f t="shared" si="165"/>
        <v>0.39204</v>
      </c>
      <c r="AU508" s="17">
        <f t="shared" si="166"/>
        <v>0</v>
      </c>
      <c r="AV508" s="17">
        <f t="shared" si="167"/>
        <v>0.50076000000000009</v>
      </c>
      <c r="AW508" s="17">
        <f t="shared" si="168"/>
        <v>0.5</v>
      </c>
      <c r="AX508" s="17">
        <f t="shared" si="169"/>
        <v>0.5</v>
      </c>
      <c r="AY508" s="17">
        <f t="shared" si="170"/>
        <v>0.49974666666666662</v>
      </c>
      <c r="AZ508" s="17">
        <f t="shared" si="171"/>
        <v>0.49974666666666662</v>
      </c>
      <c r="BA508" s="17">
        <f t="shared" si="172"/>
        <v>0.10770666666666662</v>
      </c>
      <c r="BC508" s="17">
        <f t="shared" si="182"/>
        <v>0</v>
      </c>
      <c r="BD508" s="17">
        <f t="shared" si="173"/>
        <v>0.50075999999999998</v>
      </c>
      <c r="BE508" s="17">
        <f t="shared" si="174"/>
        <v>0.58982479610523098</v>
      </c>
      <c r="BF508" s="17">
        <f t="shared" si="175"/>
        <v>9.5973820789570216E-2</v>
      </c>
      <c r="BG508" s="17">
        <f t="shared" si="176"/>
        <v>0.50075999999999998</v>
      </c>
      <c r="BH508" s="17">
        <f t="shared" si="177"/>
        <v>0.50075999999999998</v>
      </c>
      <c r="BI508" s="17">
        <f t="shared" si="178"/>
        <v>1.1820038399999996E-2</v>
      </c>
      <c r="BJ508" s="17">
        <f t="shared" si="179"/>
        <v>2.2001656533875309E-4</v>
      </c>
    </row>
    <row r="509" spans="1:62" x14ac:dyDescent="0.25">
      <c r="A509" s="84">
        <v>431</v>
      </c>
      <c r="B509" s="84">
        <v>286</v>
      </c>
      <c r="D509" s="86">
        <v>1</v>
      </c>
      <c r="E509" s="98">
        <f t="shared" si="180"/>
        <v>13.900000000000002</v>
      </c>
      <c r="F509" s="98">
        <f t="shared" si="181"/>
        <v>0.84230287859824793</v>
      </c>
      <c r="G509" s="17">
        <f>'EWG-CCP-127 (1)'!E218</f>
        <v>6.2</v>
      </c>
      <c r="H509" s="17">
        <f>'EWG-CCP-127 (1)'!F218</f>
        <v>12.6</v>
      </c>
      <c r="I509" s="17">
        <v>0</v>
      </c>
      <c r="J509" s="17">
        <v>0</v>
      </c>
      <c r="K509" s="17">
        <v>0</v>
      </c>
      <c r="L509" s="17">
        <v>0</v>
      </c>
      <c r="M509" s="17">
        <v>0</v>
      </c>
      <c r="N509" s="17">
        <v>0</v>
      </c>
      <c r="O509" s="17">
        <f>'EWG-CCP-127 (1)'!C218</f>
        <v>13.900000000000002</v>
      </c>
      <c r="P509" s="17">
        <v>0</v>
      </c>
      <c r="Q509" s="17">
        <f>'EWG-CCP-127 (1)'!D218</f>
        <v>67.300000000000011</v>
      </c>
      <c r="R509" s="17">
        <v>0</v>
      </c>
      <c r="S509" s="17">
        <v>0</v>
      </c>
      <c r="T509" s="17">
        <v>0</v>
      </c>
      <c r="U509" s="17">
        <v>0</v>
      </c>
      <c r="V509" s="17">
        <v>0</v>
      </c>
      <c r="W509" s="41">
        <v>0</v>
      </c>
      <c r="X509" s="17">
        <v>0</v>
      </c>
      <c r="Y509" s="17">
        <v>0</v>
      </c>
      <c r="Z509" s="17">
        <v>0</v>
      </c>
      <c r="AA509" s="17">
        <v>0</v>
      </c>
      <c r="AB509" s="17">
        <v>0</v>
      </c>
      <c r="AC509" s="17">
        <v>0</v>
      </c>
      <c r="AD509" s="17">
        <v>0</v>
      </c>
      <c r="AE509" s="17">
        <v>0</v>
      </c>
      <c r="AF509" s="41">
        <v>0</v>
      </c>
      <c r="AG509" s="88">
        <f>'EWG-CCP-127 (1)'!J218</f>
        <v>48.08484</v>
      </c>
      <c r="AH509" s="41" t="s">
        <v>3</v>
      </c>
      <c r="AI509" s="87" t="s">
        <v>506</v>
      </c>
      <c r="AN509" s="17">
        <f t="shared" si="161"/>
        <v>100.00000000000001</v>
      </c>
      <c r="AO509" s="17">
        <f t="shared" si="162"/>
        <v>0.13900000000000001</v>
      </c>
      <c r="AP509" s="17">
        <f t="shared" si="163"/>
        <v>6.2E-2</v>
      </c>
      <c r="AQ509" s="17">
        <f t="shared" si="163"/>
        <v>0.126</v>
      </c>
      <c r="AR509" s="17">
        <f t="shared" si="164"/>
        <v>0.67300000000000015</v>
      </c>
      <c r="AS509" s="17">
        <f t="shared" si="165"/>
        <v>0.48084840000000001</v>
      </c>
      <c r="AU509" s="17">
        <f t="shared" si="166"/>
        <v>3.5797872340425538</v>
      </c>
      <c r="AV509" s="17">
        <f t="shared" si="167"/>
        <v>0.73936170212765961</v>
      </c>
      <c r="AW509" s="17">
        <f t="shared" si="168"/>
        <v>0.72373670212765961</v>
      </c>
      <c r="AX509" s="17">
        <f t="shared" si="169"/>
        <v>1.3949468085106385</v>
      </c>
      <c r="AY509" s="17">
        <f t="shared" si="170"/>
        <v>0.72373670212765961</v>
      </c>
      <c r="AZ509" s="17">
        <f t="shared" si="171"/>
        <v>0.72373670212765961</v>
      </c>
      <c r="BA509" s="17">
        <f t="shared" si="172"/>
        <v>0.24288830212765961</v>
      </c>
      <c r="BC509" s="17">
        <f t="shared" si="182"/>
        <v>1.7994652406417115</v>
      </c>
      <c r="BD509" s="17">
        <f t="shared" si="173"/>
        <v>0.37165775401069528</v>
      </c>
      <c r="BE509" s="17">
        <f t="shared" si="174"/>
        <v>0.62385176678622678</v>
      </c>
      <c r="BF509" s="17">
        <f t="shared" si="175"/>
        <v>0.99986187246796743</v>
      </c>
      <c r="BG509" s="17">
        <f t="shared" si="176"/>
        <v>0.37165775401069528</v>
      </c>
      <c r="BH509" s="17">
        <f t="shared" si="177"/>
        <v>0.37165775401069528</v>
      </c>
      <c r="BI509" s="17">
        <f t="shared" si="178"/>
        <v>1.1922597171561668E-2</v>
      </c>
      <c r="BJ509" s="17">
        <f t="shared" si="179"/>
        <v>5.4723664065587079E-3</v>
      </c>
    </row>
    <row r="510" spans="1:62" x14ac:dyDescent="0.25">
      <c r="A510" s="84">
        <v>225</v>
      </c>
      <c r="B510" s="84">
        <v>140</v>
      </c>
      <c r="C510" s="17">
        <v>53</v>
      </c>
      <c r="D510" s="86">
        <v>1</v>
      </c>
      <c r="E510" s="98">
        <f t="shared" si="180"/>
        <v>40</v>
      </c>
      <c r="F510" s="98">
        <f t="shared" si="181"/>
        <v>0.66666666666666663</v>
      </c>
      <c r="G510" s="17">
        <v>0</v>
      </c>
      <c r="H510" s="17">
        <v>20</v>
      </c>
      <c r="I510" s="17">
        <v>0</v>
      </c>
      <c r="J510" s="17">
        <v>0</v>
      </c>
      <c r="K510" s="17">
        <v>0</v>
      </c>
      <c r="L510" s="17">
        <v>0</v>
      </c>
      <c r="M510" s="17">
        <v>0</v>
      </c>
      <c r="N510" s="17">
        <v>0</v>
      </c>
      <c r="O510" s="17">
        <v>40</v>
      </c>
      <c r="P510" s="17">
        <v>0</v>
      </c>
      <c r="Q510" s="17">
        <v>40</v>
      </c>
      <c r="R510" s="17">
        <v>0</v>
      </c>
      <c r="S510" s="17">
        <v>0</v>
      </c>
      <c r="T510" s="17">
        <v>0</v>
      </c>
      <c r="U510" s="17">
        <v>0</v>
      </c>
      <c r="V510" s="17">
        <v>0</v>
      </c>
      <c r="W510" s="41">
        <v>0</v>
      </c>
      <c r="X510" s="41">
        <v>0</v>
      </c>
      <c r="Y510" s="17">
        <v>0</v>
      </c>
      <c r="Z510" s="17">
        <v>0</v>
      </c>
      <c r="AA510" s="17">
        <v>0</v>
      </c>
      <c r="AB510" s="17">
        <v>0</v>
      </c>
      <c r="AC510" s="17">
        <v>0</v>
      </c>
      <c r="AD510" s="17">
        <v>0</v>
      </c>
      <c r="AE510" s="17">
        <v>0</v>
      </c>
      <c r="AF510" s="41">
        <v>0</v>
      </c>
      <c r="AG510" s="88">
        <v>55</v>
      </c>
      <c r="AH510" s="91" t="s">
        <v>3</v>
      </c>
      <c r="AI510" s="87" t="s">
        <v>504</v>
      </c>
      <c r="AN510" s="17">
        <f t="shared" si="161"/>
        <v>100</v>
      </c>
      <c r="AO510" s="17">
        <f t="shared" si="162"/>
        <v>0.4</v>
      </c>
      <c r="AP510" s="17">
        <f t="shared" si="163"/>
        <v>0</v>
      </c>
      <c r="AQ510" s="17">
        <f t="shared" si="163"/>
        <v>0.2</v>
      </c>
      <c r="AR510" s="17">
        <f t="shared" si="164"/>
        <v>0.4</v>
      </c>
      <c r="AS510" s="17">
        <f t="shared" si="165"/>
        <v>0.55000000000000004</v>
      </c>
      <c r="AU510" s="17">
        <f t="shared" si="166"/>
        <v>2</v>
      </c>
      <c r="AV510" s="17">
        <f t="shared" si="167"/>
        <v>2</v>
      </c>
      <c r="AW510" s="17">
        <f t="shared" si="168"/>
        <v>0.625</v>
      </c>
      <c r="AX510" s="17">
        <f t="shared" si="169"/>
        <v>1</v>
      </c>
      <c r="AY510" s="17">
        <f t="shared" si="170"/>
        <v>0.41666666666666663</v>
      </c>
      <c r="AZ510" s="17">
        <f t="shared" si="171"/>
        <v>0.41666666666666663</v>
      </c>
      <c r="BA510" s="17">
        <f t="shared" si="172"/>
        <v>0.13333333333333341</v>
      </c>
      <c r="BC510" s="17">
        <f t="shared" si="182"/>
        <v>2</v>
      </c>
      <c r="BD510" s="17">
        <f t="shared" si="173"/>
        <v>2</v>
      </c>
      <c r="BE510" s="17">
        <f t="shared" si="174"/>
        <v>0.62764377689183548</v>
      </c>
      <c r="BF510" s="17">
        <f t="shared" si="175"/>
        <v>1.1005923388511467</v>
      </c>
      <c r="BG510" s="17">
        <f t="shared" si="176"/>
        <v>0.44026718081915772</v>
      </c>
      <c r="BH510" s="17">
        <f t="shared" si="177"/>
        <v>0.44026718081915772</v>
      </c>
      <c r="BI510" s="17">
        <f t="shared" si="178"/>
        <v>1.2041291605375436E-2</v>
      </c>
      <c r="BJ510" s="17">
        <f t="shared" si="179"/>
        <v>2.0485350901330475E-2</v>
      </c>
    </row>
    <row r="511" spans="1:62" x14ac:dyDescent="0.25">
      <c r="A511" s="84">
        <v>631</v>
      </c>
      <c r="B511" s="84">
        <v>641</v>
      </c>
      <c r="D511" s="86">
        <v>1</v>
      </c>
      <c r="E511" s="98">
        <f t="shared" si="180"/>
        <v>40.011997600479901</v>
      </c>
      <c r="F511" s="98">
        <f t="shared" si="181"/>
        <v>0</v>
      </c>
      <c r="G511" s="17">
        <v>0</v>
      </c>
      <c r="H511" s="17">
        <f>'EWG-CCP-127 (1)'!G353</f>
        <v>59.988002399520092</v>
      </c>
      <c r="I511" s="17">
        <v>0</v>
      </c>
      <c r="J511" s="17">
        <v>0</v>
      </c>
      <c r="K511" s="17">
        <v>0</v>
      </c>
      <c r="L511" s="17">
        <v>0</v>
      </c>
      <c r="M511" s="17">
        <v>0</v>
      </c>
      <c r="N511" s="17">
        <v>0</v>
      </c>
      <c r="O511" s="17">
        <v>0</v>
      </c>
      <c r="P511" s="17">
        <v>0</v>
      </c>
      <c r="Q511" s="17">
        <v>0</v>
      </c>
      <c r="R511" s="17">
        <v>0</v>
      </c>
      <c r="S511" s="17">
        <v>0</v>
      </c>
      <c r="T511" s="17">
        <v>0</v>
      </c>
      <c r="U511" s="17">
        <v>0</v>
      </c>
      <c r="V511" s="17">
        <v>0</v>
      </c>
      <c r="W511" s="17">
        <v>0</v>
      </c>
      <c r="X511" s="17">
        <v>0</v>
      </c>
      <c r="Y511" s="17">
        <v>0</v>
      </c>
      <c r="Z511" s="17">
        <v>0</v>
      </c>
      <c r="AA511" s="17">
        <v>0</v>
      </c>
      <c r="AB511" s="17">
        <v>0</v>
      </c>
      <c r="AC511" s="17">
        <v>0</v>
      </c>
      <c r="AD511" s="17">
        <f>'EWG-CCP-127 (1)'!H338</f>
        <v>40.011997600479901</v>
      </c>
      <c r="AE511" s="17">
        <v>0</v>
      </c>
      <c r="AF511" s="17">
        <v>0</v>
      </c>
      <c r="AG511" s="88">
        <f>'EWG-CCP-127 (1)'!L353</f>
        <v>28.893000000000001</v>
      </c>
      <c r="AH511" s="17" t="s">
        <v>3</v>
      </c>
      <c r="AI511" s="87" t="s">
        <v>506</v>
      </c>
      <c r="AN511" s="17">
        <f t="shared" si="161"/>
        <v>100</v>
      </c>
      <c r="AO511" s="17">
        <f t="shared" si="162"/>
        <v>0</v>
      </c>
      <c r="AP511" s="17">
        <f t="shared" si="163"/>
        <v>0</v>
      </c>
      <c r="AQ511" s="17">
        <f t="shared" si="163"/>
        <v>0.59988002399520091</v>
      </c>
      <c r="AR511" s="17">
        <f t="shared" si="164"/>
        <v>0</v>
      </c>
      <c r="AS511" s="17">
        <f t="shared" si="165"/>
        <v>0.28893000000000002</v>
      </c>
      <c r="AU511" s="17">
        <f t="shared" si="166"/>
        <v>0</v>
      </c>
      <c r="AV511" s="17">
        <f t="shared" si="167"/>
        <v>0</v>
      </c>
      <c r="AW511" s="17">
        <f t="shared" si="168"/>
        <v>0.5</v>
      </c>
      <c r="AX511" s="17">
        <f t="shared" si="169"/>
        <v>0.5</v>
      </c>
      <c r="AY511" s="17">
        <f t="shared" si="170"/>
        <v>0</v>
      </c>
      <c r="AZ511" s="17">
        <f t="shared" si="171"/>
        <v>0</v>
      </c>
      <c r="BA511" s="17">
        <f t="shared" si="172"/>
        <v>0.28893000000000002</v>
      </c>
      <c r="BC511" s="17">
        <f t="shared" si="182"/>
        <v>0</v>
      </c>
      <c r="BD511" s="17">
        <f t="shared" si="173"/>
        <v>0.66700000000000004</v>
      </c>
      <c r="BE511" s="17">
        <f t="shared" si="174"/>
        <v>0.58982479610523098</v>
      </c>
      <c r="BF511" s="17">
        <f t="shared" si="175"/>
        <v>9.5973820789570216E-2</v>
      </c>
      <c r="BG511" s="17">
        <f t="shared" si="176"/>
        <v>0.39948273636842102</v>
      </c>
      <c r="BH511" s="17">
        <f t="shared" si="177"/>
        <v>0.39948273636842102</v>
      </c>
      <c r="BI511" s="17">
        <f t="shared" si="178"/>
        <v>1.2221907518545596E-2</v>
      </c>
      <c r="BJ511" s="17">
        <f t="shared" si="179"/>
        <v>1.3910540724036486E-2</v>
      </c>
    </row>
    <row r="512" spans="1:62" x14ac:dyDescent="0.25">
      <c r="A512" s="84">
        <v>615</v>
      </c>
      <c r="B512" s="84">
        <v>625</v>
      </c>
      <c r="D512" s="86">
        <v>1</v>
      </c>
      <c r="E512" s="98">
        <f t="shared" si="180"/>
        <v>33.333333333333329</v>
      </c>
      <c r="F512" s="98">
        <f t="shared" si="181"/>
        <v>0</v>
      </c>
      <c r="G512" s="17">
        <v>0</v>
      </c>
      <c r="H512" s="17">
        <f>'EWG-CCP-127 (1)'!G337</f>
        <v>66.666666666666657</v>
      </c>
      <c r="I512" s="17">
        <v>0</v>
      </c>
      <c r="J512" s="17">
        <v>0</v>
      </c>
      <c r="K512" s="17">
        <v>0</v>
      </c>
      <c r="L512" s="17">
        <v>0</v>
      </c>
      <c r="M512" s="17">
        <f>'EWG-CCP-127 (1)'!H337</f>
        <v>33.333333333333329</v>
      </c>
      <c r="N512" s="17">
        <v>0</v>
      </c>
      <c r="O512" s="17">
        <v>0</v>
      </c>
      <c r="P512" s="17">
        <v>0</v>
      </c>
      <c r="Q512" s="17">
        <v>0</v>
      </c>
      <c r="R512" s="17">
        <v>0</v>
      </c>
      <c r="S512" s="17">
        <v>0</v>
      </c>
      <c r="T512" s="17">
        <v>0</v>
      </c>
      <c r="U512" s="17">
        <v>0</v>
      </c>
      <c r="V512" s="17">
        <v>0</v>
      </c>
      <c r="W512" s="17">
        <v>0</v>
      </c>
      <c r="X512" s="17">
        <v>0</v>
      </c>
      <c r="Y512" s="17">
        <v>0</v>
      </c>
      <c r="Z512" s="17">
        <v>0</v>
      </c>
      <c r="AA512" s="17">
        <v>0</v>
      </c>
      <c r="AB512" s="17">
        <v>0</v>
      </c>
      <c r="AC512" s="17">
        <v>0</v>
      </c>
      <c r="AD512" s="17">
        <v>0</v>
      </c>
      <c r="AE512" s="17">
        <v>0</v>
      </c>
      <c r="AF512" s="17">
        <v>0</v>
      </c>
      <c r="AG512" s="88">
        <f>'EWG-CCP-127 (1)'!L337</f>
        <v>38.934000000000005</v>
      </c>
      <c r="AH512" s="17" t="s">
        <v>3</v>
      </c>
      <c r="AI512" s="87" t="s">
        <v>506</v>
      </c>
      <c r="AN512" s="17">
        <f t="shared" si="161"/>
        <v>99.999999999999986</v>
      </c>
      <c r="AO512" s="17">
        <f t="shared" si="162"/>
        <v>0.33333333333333326</v>
      </c>
      <c r="AP512" s="17">
        <f t="shared" si="163"/>
        <v>0</v>
      </c>
      <c r="AQ512" s="17">
        <f t="shared" si="163"/>
        <v>0.66666666666666652</v>
      </c>
      <c r="AR512" s="17">
        <f t="shared" si="164"/>
        <v>0</v>
      </c>
      <c r="AS512" s="17">
        <f t="shared" si="165"/>
        <v>0.38934000000000002</v>
      </c>
      <c r="AU512" s="17">
        <f t="shared" si="166"/>
        <v>0</v>
      </c>
      <c r="AV512" s="17">
        <f t="shared" si="167"/>
        <v>0.5</v>
      </c>
      <c r="AW512" s="17">
        <f t="shared" si="168"/>
        <v>0.5</v>
      </c>
      <c r="AX512" s="17">
        <f t="shared" si="169"/>
        <v>0.5</v>
      </c>
      <c r="AY512" s="17">
        <f t="shared" si="170"/>
        <v>0.5</v>
      </c>
      <c r="AZ512" s="17">
        <f t="shared" si="171"/>
        <v>0.5</v>
      </c>
      <c r="BA512" s="17">
        <f t="shared" si="172"/>
        <v>0.11065999999999998</v>
      </c>
      <c r="BC512" s="17">
        <f t="shared" si="182"/>
        <v>0</v>
      </c>
      <c r="BD512" s="17">
        <f t="shared" si="173"/>
        <v>0.5</v>
      </c>
      <c r="BE512" s="17">
        <f t="shared" si="174"/>
        <v>0.58982479610523098</v>
      </c>
      <c r="BF512" s="17">
        <f t="shared" si="175"/>
        <v>9.5973820789570216E-2</v>
      </c>
      <c r="BG512" s="17">
        <f t="shared" si="176"/>
        <v>0.5</v>
      </c>
      <c r="BH512" s="17">
        <f t="shared" si="177"/>
        <v>0.5</v>
      </c>
      <c r="BI512" s="17">
        <f t="shared" si="178"/>
        <v>1.2245635599999995E-2</v>
      </c>
      <c r="BJ512" s="17">
        <f t="shared" si="179"/>
        <v>3.0740452439688345E-4</v>
      </c>
    </row>
    <row r="513" spans="1:62" x14ac:dyDescent="0.25">
      <c r="A513" s="84">
        <v>55</v>
      </c>
      <c r="B513" s="84">
        <v>43</v>
      </c>
      <c r="C513" s="17" t="s">
        <v>66</v>
      </c>
      <c r="D513" s="86">
        <v>1</v>
      </c>
      <c r="E513" s="98">
        <f t="shared" si="180"/>
        <v>25</v>
      </c>
      <c r="F513" s="98">
        <f t="shared" si="181"/>
        <v>0.76388888888888884</v>
      </c>
      <c r="G513" s="41">
        <v>0</v>
      </c>
      <c r="H513" s="17">
        <v>17</v>
      </c>
      <c r="I513" s="17">
        <v>5</v>
      </c>
      <c r="J513" s="17">
        <v>0</v>
      </c>
      <c r="K513" s="41">
        <v>0</v>
      </c>
      <c r="L513" s="41">
        <v>0</v>
      </c>
      <c r="M513" s="41">
        <v>0</v>
      </c>
      <c r="N513" s="41">
        <v>0</v>
      </c>
      <c r="O513" s="17">
        <v>20</v>
      </c>
      <c r="P513" s="17">
        <v>0</v>
      </c>
      <c r="Q513" s="17">
        <v>55</v>
      </c>
      <c r="R513" s="17">
        <v>0</v>
      </c>
      <c r="S513" s="17">
        <v>0</v>
      </c>
      <c r="T513" s="17">
        <v>0</v>
      </c>
      <c r="U513" s="17">
        <v>0</v>
      </c>
      <c r="V513" s="41">
        <v>0</v>
      </c>
      <c r="W513" s="41">
        <v>0</v>
      </c>
      <c r="X513" s="41">
        <v>0</v>
      </c>
      <c r="Y513" s="41">
        <v>0</v>
      </c>
      <c r="Z513" s="17">
        <v>4</v>
      </c>
      <c r="AA513" s="17">
        <v>0</v>
      </c>
      <c r="AB513" s="41">
        <v>0</v>
      </c>
      <c r="AC513" s="17">
        <v>0</v>
      </c>
      <c r="AD513" s="17">
        <v>0</v>
      </c>
      <c r="AE513" s="41">
        <v>0</v>
      </c>
      <c r="AF513" s="41">
        <v>0</v>
      </c>
      <c r="AG513" s="88">
        <v>54</v>
      </c>
      <c r="AH513" s="41" t="s">
        <v>3</v>
      </c>
      <c r="AI513" s="87" t="s">
        <v>506</v>
      </c>
      <c r="AN513" s="17">
        <f t="shared" si="161"/>
        <v>101</v>
      </c>
      <c r="AO513" s="17">
        <f t="shared" si="162"/>
        <v>0.2</v>
      </c>
      <c r="AP513" s="17">
        <f t="shared" si="163"/>
        <v>0</v>
      </c>
      <c r="AQ513" s="17">
        <f t="shared" si="163"/>
        <v>0.17</v>
      </c>
      <c r="AR513" s="17">
        <f t="shared" si="164"/>
        <v>0.55000000000000004</v>
      </c>
      <c r="AS513" s="17">
        <f t="shared" si="165"/>
        <v>0.54</v>
      </c>
      <c r="AU513" s="17">
        <f t="shared" si="166"/>
        <v>3.2352941176470589</v>
      </c>
      <c r="AV513" s="17">
        <f t="shared" si="167"/>
        <v>1.1764705882352942</v>
      </c>
      <c r="AW513" s="17">
        <f t="shared" si="168"/>
        <v>0.70220588235294112</v>
      </c>
      <c r="AX513" s="17">
        <f t="shared" si="169"/>
        <v>1.3088235294117647</v>
      </c>
      <c r="AY513" s="17">
        <f t="shared" si="170"/>
        <v>0.70220588235294112</v>
      </c>
      <c r="AZ513" s="17">
        <f t="shared" si="171"/>
        <v>0.70220588235294112</v>
      </c>
      <c r="BA513" s="17">
        <f t="shared" si="172"/>
        <v>0.16220588235294109</v>
      </c>
      <c r="BC513" s="17">
        <f t="shared" si="182"/>
        <v>3.2352941176470589</v>
      </c>
      <c r="BD513" s="17">
        <f t="shared" si="173"/>
        <v>1.4019607843137254</v>
      </c>
      <c r="BE513" s="17">
        <f t="shared" si="174"/>
        <v>0.65100255914238536</v>
      </c>
      <c r="BF513" s="17">
        <f t="shared" si="175"/>
        <v>1.7210920117715323</v>
      </c>
      <c r="BG513" s="17">
        <f t="shared" si="176"/>
        <v>0.65100255914238536</v>
      </c>
      <c r="BH513" s="17">
        <f t="shared" si="177"/>
        <v>0.65100255914238536</v>
      </c>
      <c r="BI513" s="17">
        <f t="shared" si="178"/>
        <v>1.2321568136158752E-2</v>
      </c>
      <c r="BJ513" s="17">
        <f t="shared" si="179"/>
        <v>1.7722810008953181E-2</v>
      </c>
    </row>
    <row r="514" spans="1:62" x14ac:dyDescent="0.25">
      <c r="A514" s="84">
        <v>285</v>
      </c>
      <c r="B514" s="84">
        <v>175</v>
      </c>
      <c r="D514" s="86">
        <v>1</v>
      </c>
      <c r="E514" s="98">
        <f t="shared" si="180"/>
        <v>33.333333333333329</v>
      </c>
      <c r="F514" s="98">
        <f t="shared" si="181"/>
        <v>0.5</v>
      </c>
      <c r="G514" s="17">
        <v>0</v>
      </c>
      <c r="H514" s="17">
        <f>'EWG-CCP-127 (1)'!M103</f>
        <v>33.333333333333329</v>
      </c>
      <c r="I514" s="17">
        <v>0</v>
      </c>
      <c r="J514" s="17">
        <v>0</v>
      </c>
      <c r="K514" s="17">
        <v>0</v>
      </c>
      <c r="L514" s="17">
        <v>0</v>
      </c>
      <c r="M514" s="17">
        <v>0</v>
      </c>
      <c r="N514" s="17">
        <v>0</v>
      </c>
      <c r="O514" s="17">
        <f>'EWG-CCP-127 (1)'!L103</f>
        <v>33.333333333333329</v>
      </c>
      <c r="P514" s="17">
        <v>0</v>
      </c>
      <c r="Q514" s="17">
        <f>'EWG-CCP-127 (1)'!K103</f>
        <v>33.333333333333329</v>
      </c>
      <c r="R514" s="17">
        <v>0</v>
      </c>
      <c r="S514" s="17">
        <v>0</v>
      </c>
      <c r="T514" s="17">
        <v>0</v>
      </c>
      <c r="U514" s="17">
        <v>0</v>
      </c>
      <c r="V514" s="17">
        <v>0</v>
      </c>
      <c r="W514" s="41">
        <v>0</v>
      </c>
      <c r="X514" s="41">
        <v>0</v>
      </c>
      <c r="Y514" s="17">
        <v>0</v>
      </c>
      <c r="Z514" s="17">
        <v>0</v>
      </c>
      <c r="AA514" s="17">
        <v>0</v>
      </c>
      <c r="AB514" s="17">
        <v>0</v>
      </c>
      <c r="AC514" s="17">
        <v>0</v>
      </c>
      <c r="AD514" s="17">
        <v>0</v>
      </c>
      <c r="AE514" s="17">
        <v>0</v>
      </c>
      <c r="AF514" s="41">
        <v>0</v>
      </c>
      <c r="AG514" s="88">
        <f>'EWG-CCP-127 (1)'!E103</f>
        <v>62</v>
      </c>
      <c r="AH514" s="91" t="s">
        <v>3</v>
      </c>
      <c r="AI514" s="87" t="s">
        <v>504</v>
      </c>
      <c r="AN514" s="17">
        <f t="shared" ref="AN514:AN577" si="183">SUM(G514:AF514)</f>
        <v>99.999999999999986</v>
      </c>
      <c r="AO514" s="17">
        <f t="shared" ref="AO514:AO577" si="184">(L514+M514+O514+X514)/100</f>
        <v>0.33333333333333326</v>
      </c>
      <c r="AP514" s="17">
        <f t="shared" ref="AP514:AQ577" si="185">G514/100</f>
        <v>0</v>
      </c>
      <c r="AQ514" s="17">
        <f t="shared" si="185"/>
        <v>0.33333333333333326</v>
      </c>
      <c r="AR514" s="17">
        <f t="shared" ref="AR514:AR577" si="186">Q514/100</f>
        <v>0.33333333333333326</v>
      </c>
      <c r="AS514" s="17">
        <f t="shared" ref="AS514:AS577" si="187">AG514/100</f>
        <v>0.62</v>
      </c>
      <c r="AU514" s="17">
        <f t="shared" ref="AU514:AU577" si="188">AR514/(AQ514+AP514)</f>
        <v>1</v>
      </c>
      <c r="AV514" s="17">
        <f t="shared" ref="AV514:AV577" si="189">AO514/(AP514+AQ514)</f>
        <v>1</v>
      </c>
      <c r="AW514" s="17">
        <f t="shared" ref="AW514:AW577" si="190">0.5+AU514/16</f>
        <v>0.5625</v>
      </c>
      <c r="AX514" s="17">
        <f t="shared" ref="AX514:AX577" si="191">0.5+AU514/4</f>
        <v>0.75</v>
      </c>
      <c r="AY514" s="17">
        <f t="shared" ref="AY514:AY577" si="192">IF(AV514&lt;=AW514,AV514,IF(AV514&lt;=AX514,AW514,AW514-(AV514-AX514)*(8+AU514)/(12*(2+AU514))))</f>
        <v>0.5</v>
      </c>
      <c r="AZ514" s="17">
        <f t="shared" ref="AZ514:AZ577" si="193">IF(AY514&lt;1,AY514,1)</f>
        <v>0.5</v>
      </c>
      <c r="BA514" s="17">
        <f t="shared" ref="BA514:BA577" si="194">ABS(AZ514-AS514)</f>
        <v>0.12</v>
      </c>
      <c r="BC514" s="17">
        <f t="shared" si="182"/>
        <v>1</v>
      </c>
      <c r="BD514" s="17">
        <f t="shared" ref="BD514:BD577" si="195">(O514+$BM$11*M514+$BM$12*L514+$BM$13*X514+$BM$14*AD514+$BM$15*I514+$BM$16*N514+$BM$17*AB514+$BM$18*V514+$BM$19*T514+$BM$20*AA514+$BM$21*Z514+$BM$22*AF514+$BM$23*W514)/($BM$3*$H514+$BM$4*$G514+$BM$5*$P514+$BM$6*$K514+$BM$7*$S514+$BM$8*$U514+$BM$9*$Y514)</f>
        <v>1</v>
      </c>
      <c r="BE514" s="17">
        <f t="shared" ref="BE514:BE577" si="196">$BM$25+BC514*$BM$26</f>
        <v>0.60873428649853323</v>
      </c>
      <c r="BF514" s="17">
        <f t="shared" ref="BF514:BF577" si="197">$BM$27+BC514*$BM$28</f>
        <v>0.59828307982035844</v>
      </c>
      <c r="BG514" s="17">
        <f t="shared" ref="BG514:BG577" si="198">IF(BD514&lt;=BE514,BD514,IF(BD514&lt;=BF514,BE514,BE514-(BD514-BF514)*(8+BC514)/(12*(2+BC514))))</f>
        <v>0.50830505645362289</v>
      </c>
      <c r="BH514" s="17">
        <f t="shared" ref="BH514:BH577" si="199">IF(BG514&lt;1,IF(BG514&gt;0,BG514,0),1)</f>
        <v>0.50830505645362289</v>
      </c>
      <c r="BI514" s="17">
        <f t="shared" si="178"/>
        <v>1.2475760413828368E-2</v>
      </c>
      <c r="BJ514" s="17">
        <f t="shared" si="179"/>
        <v>4.5423137147971505E-2</v>
      </c>
    </row>
    <row r="515" spans="1:62" x14ac:dyDescent="0.25">
      <c r="A515" s="84">
        <v>341</v>
      </c>
      <c r="B515" s="84">
        <v>228</v>
      </c>
      <c r="C515" s="58" t="s">
        <v>235</v>
      </c>
      <c r="D515" s="86">
        <v>1</v>
      </c>
      <c r="E515" s="98">
        <f t="shared" si="180"/>
        <v>25.012499999999999</v>
      </c>
      <c r="F515" s="98">
        <f t="shared" si="181"/>
        <v>0.93021632937892529</v>
      </c>
      <c r="G515" s="17">
        <f>'EWG-CCP-127 (1)'!O161</f>
        <v>21.25</v>
      </c>
      <c r="H515" s="17">
        <f>'EWG-CCP-127 (1)'!P161</f>
        <v>3.75</v>
      </c>
      <c r="I515" s="17">
        <v>0</v>
      </c>
      <c r="J515" s="17">
        <v>0</v>
      </c>
      <c r="K515" s="17">
        <v>0</v>
      </c>
      <c r="L515" s="17">
        <v>0</v>
      </c>
      <c r="M515" s="17">
        <v>0</v>
      </c>
      <c r="N515" s="17">
        <v>0</v>
      </c>
      <c r="O515" s="17">
        <f>'EWG-CCP-127 (1)'!N161</f>
        <v>25.012499999999999</v>
      </c>
      <c r="P515" s="17">
        <v>0</v>
      </c>
      <c r="Q515" s="17">
        <f>'EWG-CCP-127 (1)'!M161</f>
        <v>49.987499999999997</v>
      </c>
      <c r="R515" s="17">
        <v>0</v>
      </c>
      <c r="S515" s="17">
        <v>0</v>
      </c>
      <c r="T515" s="17">
        <v>0</v>
      </c>
      <c r="U515" s="17">
        <v>0</v>
      </c>
      <c r="V515" s="17">
        <v>0</v>
      </c>
      <c r="W515" s="41">
        <v>0</v>
      </c>
      <c r="X515" s="41">
        <v>0</v>
      </c>
      <c r="Y515" s="17">
        <v>0</v>
      </c>
      <c r="Z515" s="17">
        <v>0</v>
      </c>
      <c r="AA515" s="17">
        <v>0</v>
      </c>
      <c r="AB515" s="17">
        <v>0</v>
      </c>
      <c r="AC515" s="17">
        <v>0</v>
      </c>
      <c r="AD515" s="17">
        <v>0</v>
      </c>
      <c r="AE515" s="17">
        <v>0</v>
      </c>
      <c r="AF515" s="41">
        <v>0</v>
      </c>
      <c r="AG515" s="88">
        <f>'EWG-CCP-127 (1)'!E161</f>
        <v>17</v>
      </c>
      <c r="AH515" s="41" t="s">
        <v>3</v>
      </c>
      <c r="AI515" s="87" t="s">
        <v>528</v>
      </c>
      <c r="AN515" s="17">
        <f t="shared" si="183"/>
        <v>100</v>
      </c>
      <c r="AO515" s="17">
        <f t="shared" si="184"/>
        <v>0.25012499999999999</v>
      </c>
      <c r="AP515" s="17">
        <f t="shared" si="185"/>
        <v>0.21249999999999999</v>
      </c>
      <c r="AQ515" s="17">
        <f t="shared" si="185"/>
        <v>3.7499999999999999E-2</v>
      </c>
      <c r="AR515" s="17">
        <f t="shared" si="186"/>
        <v>0.49987499999999996</v>
      </c>
      <c r="AS515" s="17">
        <f t="shared" si="187"/>
        <v>0.17</v>
      </c>
      <c r="AU515" s="17">
        <f t="shared" si="188"/>
        <v>1.9994999999999998</v>
      </c>
      <c r="AV515" s="17">
        <f t="shared" si="189"/>
        <v>1.0004999999999999</v>
      </c>
      <c r="AW515" s="17">
        <f t="shared" si="190"/>
        <v>0.62496874999999996</v>
      </c>
      <c r="AX515" s="17">
        <f t="shared" si="191"/>
        <v>0.99987499999999996</v>
      </c>
      <c r="AY515" s="17">
        <f t="shared" si="192"/>
        <v>0.62483853189982075</v>
      </c>
      <c r="AZ515" s="17">
        <f t="shared" si="193"/>
        <v>0.62483853189982075</v>
      </c>
      <c r="BA515" s="17">
        <f t="shared" si="194"/>
        <v>0.45483853189982071</v>
      </c>
      <c r="BC515" s="17">
        <f t="shared" si="182"/>
        <v>0.56323943661971831</v>
      </c>
      <c r="BD515" s="17">
        <f t="shared" si="195"/>
        <v>0.28183098591549294</v>
      </c>
      <c r="BE515" s="17">
        <f t="shared" si="196"/>
        <v>0.60047536682112057</v>
      </c>
      <c r="BF515" s="17">
        <f t="shared" si="197"/>
        <v>0.37889420485493958</v>
      </c>
      <c r="BG515" s="17">
        <f t="shared" si="198"/>
        <v>0.28183098591549294</v>
      </c>
      <c r="BH515" s="17">
        <f t="shared" si="199"/>
        <v>0.28183098591549294</v>
      </c>
      <c r="BI515" s="17">
        <f t="shared" ref="BI515:BI578" si="200">(BH515-AS515)^2</f>
        <v>1.2506169410831177E-2</v>
      </c>
      <c r="BJ515" s="17">
        <f t="shared" ref="BJ515:BJ578" si="201">(AS515-AVERAGE($AS$2:$AS$647))^2</f>
        <v>5.6108796990993345E-2</v>
      </c>
    </row>
    <row r="516" spans="1:62" x14ac:dyDescent="0.25">
      <c r="A516" s="84">
        <v>637</v>
      </c>
      <c r="B516" s="84">
        <v>647</v>
      </c>
      <c r="D516" s="86">
        <v>1</v>
      </c>
      <c r="E516" s="98">
        <f t="shared" si="180"/>
        <v>44.994499449944989</v>
      </c>
      <c r="F516" s="98">
        <f t="shared" si="181"/>
        <v>0</v>
      </c>
      <c r="G516" s="17">
        <v>0</v>
      </c>
      <c r="H516" s="17">
        <f>'EWG-CCP-127 (1)'!G359</f>
        <v>55.005500550055011</v>
      </c>
      <c r="I516" s="17">
        <v>0</v>
      </c>
      <c r="J516" s="17">
        <v>0</v>
      </c>
      <c r="K516" s="17">
        <v>0</v>
      </c>
      <c r="L516" s="17">
        <v>0</v>
      </c>
      <c r="M516" s="17">
        <v>0</v>
      </c>
      <c r="N516" s="17">
        <v>0</v>
      </c>
      <c r="O516" s="17">
        <v>0</v>
      </c>
      <c r="P516" s="17">
        <v>0</v>
      </c>
      <c r="Q516" s="17">
        <v>0</v>
      </c>
      <c r="R516" s="17">
        <v>0</v>
      </c>
      <c r="S516" s="17">
        <v>0</v>
      </c>
      <c r="T516" s="17">
        <v>0</v>
      </c>
      <c r="U516" s="17">
        <v>0</v>
      </c>
      <c r="V516" s="17">
        <v>0</v>
      </c>
      <c r="W516" s="17">
        <v>0</v>
      </c>
      <c r="X516" s="17">
        <f>'EWG-CCP-127 (1)'!H339</f>
        <v>44.994499449944989</v>
      </c>
      <c r="Y516" s="17">
        <v>0</v>
      </c>
      <c r="Z516" s="17">
        <v>0</v>
      </c>
      <c r="AA516" s="17">
        <v>0</v>
      </c>
      <c r="AB516" s="17">
        <v>0</v>
      </c>
      <c r="AC516" s="17">
        <v>0</v>
      </c>
      <c r="AD516" s="17">
        <v>0</v>
      </c>
      <c r="AE516" s="17">
        <v>0</v>
      </c>
      <c r="AF516" s="17">
        <v>0</v>
      </c>
      <c r="AG516" s="88">
        <f>'EWG-CCP-127 (1)'!L359</f>
        <v>23.722999999999999</v>
      </c>
      <c r="AH516" s="17" t="s">
        <v>3</v>
      </c>
      <c r="AI516" s="87" t="s">
        <v>506</v>
      </c>
      <c r="AN516" s="17">
        <f t="shared" si="183"/>
        <v>100</v>
      </c>
      <c r="AO516" s="17">
        <f t="shared" si="184"/>
        <v>0.44994499449944991</v>
      </c>
      <c r="AP516" s="17">
        <f t="shared" si="185"/>
        <v>0</v>
      </c>
      <c r="AQ516" s="17">
        <f t="shared" si="185"/>
        <v>0.55005500550055009</v>
      </c>
      <c r="AR516" s="17">
        <f t="shared" si="186"/>
        <v>0</v>
      </c>
      <c r="AS516" s="17">
        <f t="shared" si="187"/>
        <v>0.23723</v>
      </c>
      <c r="AU516" s="17">
        <f t="shared" si="188"/>
        <v>0</v>
      </c>
      <c r="AV516" s="17">
        <f t="shared" si="189"/>
        <v>0.81799999999999984</v>
      </c>
      <c r="AW516" s="17">
        <f t="shared" si="190"/>
        <v>0.5</v>
      </c>
      <c r="AX516" s="17">
        <f t="shared" si="191"/>
        <v>0.5</v>
      </c>
      <c r="AY516" s="17">
        <f t="shared" si="192"/>
        <v>0.39400000000000007</v>
      </c>
      <c r="AZ516" s="17">
        <f t="shared" si="193"/>
        <v>0.39400000000000007</v>
      </c>
      <c r="BA516" s="17">
        <f t="shared" si="194"/>
        <v>0.15677000000000008</v>
      </c>
      <c r="BC516" s="17">
        <f t="shared" si="182"/>
        <v>0</v>
      </c>
      <c r="BD516" s="17">
        <f t="shared" si="195"/>
        <v>0.81799999999999984</v>
      </c>
      <c r="BE516" s="17">
        <f t="shared" si="196"/>
        <v>0.58982479610523098</v>
      </c>
      <c r="BF516" s="17">
        <f t="shared" si="197"/>
        <v>9.5973820789570216E-2</v>
      </c>
      <c r="BG516" s="17">
        <f t="shared" si="198"/>
        <v>0.34914940303508779</v>
      </c>
      <c r="BH516" s="17">
        <f t="shared" si="199"/>
        <v>0.34914940303508779</v>
      </c>
      <c r="BI516" s="17">
        <f t="shared" si="200"/>
        <v>1.2525952775730419E-2</v>
      </c>
      <c r="BJ516" s="17">
        <f t="shared" si="201"/>
        <v>2.8778732310445893E-2</v>
      </c>
    </row>
    <row r="517" spans="1:62" x14ac:dyDescent="0.25">
      <c r="A517" s="84">
        <v>479</v>
      </c>
      <c r="B517" s="84">
        <v>533</v>
      </c>
      <c r="C517" s="17" t="s">
        <v>324</v>
      </c>
      <c r="D517" s="86">
        <v>1</v>
      </c>
      <c r="E517" s="98">
        <f t="shared" si="180"/>
        <v>0</v>
      </c>
      <c r="F517" s="98">
        <f t="shared" si="181"/>
        <v>0</v>
      </c>
      <c r="G517" s="17">
        <v>2</v>
      </c>
      <c r="H517" s="17">
        <v>48</v>
      </c>
      <c r="I517" s="17">
        <v>0</v>
      </c>
      <c r="J517" s="17">
        <v>0</v>
      </c>
      <c r="K517" s="17">
        <v>0</v>
      </c>
      <c r="L517" s="17">
        <v>0</v>
      </c>
      <c r="M517" s="17">
        <v>0</v>
      </c>
      <c r="N517" s="17">
        <v>0</v>
      </c>
      <c r="O517" s="17">
        <v>0</v>
      </c>
      <c r="P517" s="17">
        <v>0</v>
      </c>
      <c r="Q517" s="17">
        <v>0</v>
      </c>
      <c r="R517" s="17">
        <v>0</v>
      </c>
      <c r="S517" s="17">
        <v>0</v>
      </c>
      <c r="T517" s="17">
        <v>0</v>
      </c>
      <c r="U517" s="17">
        <v>0</v>
      </c>
      <c r="V517" s="17">
        <v>0</v>
      </c>
      <c r="W517" s="17">
        <v>50</v>
      </c>
      <c r="X517" s="17">
        <v>0</v>
      </c>
      <c r="Y517" s="17">
        <v>0</v>
      </c>
      <c r="Z517" s="17">
        <v>0</v>
      </c>
      <c r="AA517" s="17">
        <v>0</v>
      </c>
      <c r="AB517" s="17">
        <v>0</v>
      </c>
      <c r="AC517" s="17">
        <v>0</v>
      </c>
      <c r="AD517" s="17">
        <v>0</v>
      </c>
      <c r="AE517" s="17">
        <v>0</v>
      </c>
      <c r="AF517" s="41">
        <v>0</v>
      </c>
      <c r="AG517" s="88">
        <v>41</v>
      </c>
      <c r="AH517" s="17" t="s">
        <v>3</v>
      </c>
      <c r="AI517" s="87" t="s">
        <v>506</v>
      </c>
      <c r="AN517" s="17">
        <f t="shared" si="183"/>
        <v>100</v>
      </c>
      <c r="AO517" s="17">
        <f t="shared" si="184"/>
        <v>0</v>
      </c>
      <c r="AP517" s="17">
        <f t="shared" si="185"/>
        <v>0.02</v>
      </c>
      <c r="AQ517" s="17">
        <f t="shared" si="185"/>
        <v>0.48</v>
      </c>
      <c r="AR517" s="17">
        <f t="shared" si="186"/>
        <v>0</v>
      </c>
      <c r="AS517" s="17">
        <f t="shared" si="187"/>
        <v>0.41</v>
      </c>
      <c r="AU517" s="17">
        <f t="shared" si="188"/>
        <v>0</v>
      </c>
      <c r="AV517" s="17">
        <f t="shared" si="189"/>
        <v>0</v>
      </c>
      <c r="AW517" s="17">
        <f t="shared" si="190"/>
        <v>0.5</v>
      </c>
      <c r="AX517" s="17">
        <f t="shared" si="191"/>
        <v>0.5</v>
      </c>
      <c r="AY517" s="17">
        <f t="shared" si="192"/>
        <v>0</v>
      </c>
      <c r="AZ517" s="17">
        <f t="shared" si="193"/>
        <v>0</v>
      </c>
      <c r="BA517" s="17">
        <f t="shared" si="194"/>
        <v>0.41</v>
      </c>
      <c r="BC517" s="17">
        <f t="shared" si="182"/>
        <v>0</v>
      </c>
      <c r="BD517" s="17">
        <f t="shared" si="195"/>
        <v>0.29761904761904756</v>
      </c>
      <c r="BE517" s="17">
        <f t="shared" si="196"/>
        <v>0.58982479610523098</v>
      </c>
      <c r="BF517" s="17">
        <f t="shared" si="197"/>
        <v>9.5973820789570216E-2</v>
      </c>
      <c r="BG517" s="17">
        <f t="shared" si="198"/>
        <v>0.29761904761904756</v>
      </c>
      <c r="BH517" s="17">
        <f t="shared" si="199"/>
        <v>0.29761904761904756</v>
      </c>
      <c r="BI517" s="17">
        <f t="shared" si="200"/>
        <v>1.2629478458049894E-2</v>
      </c>
      <c r="BJ517" s="17">
        <f t="shared" si="201"/>
        <v>9.7784080483700143E-6</v>
      </c>
    </row>
    <row r="518" spans="1:62" x14ac:dyDescent="0.25">
      <c r="A518" s="84">
        <v>460</v>
      </c>
      <c r="B518" s="84">
        <v>309</v>
      </c>
      <c r="C518" s="17" t="s">
        <v>302</v>
      </c>
      <c r="D518" s="86">
        <v>1</v>
      </c>
      <c r="E518" s="98">
        <f t="shared" si="180"/>
        <v>15</v>
      </c>
      <c r="F518" s="98">
        <f t="shared" si="181"/>
        <v>0.5</v>
      </c>
      <c r="G518" s="17">
        <v>25</v>
      </c>
      <c r="H518" s="17">
        <v>30</v>
      </c>
      <c r="I518" s="17">
        <v>0</v>
      </c>
      <c r="J518" s="17">
        <v>0</v>
      </c>
      <c r="K518" s="17">
        <v>0</v>
      </c>
      <c r="L518" s="17">
        <v>0</v>
      </c>
      <c r="M518" s="17">
        <v>0</v>
      </c>
      <c r="N518" s="17">
        <v>0</v>
      </c>
      <c r="O518" s="17">
        <v>15</v>
      </c>
      <c r="P518" s="17">
        <v>0</v>
      </c>
      <c r="Q518" s="17">
        <v>30</v>
      </c>
      <c r="R518" s="17">
        <v>0</v>
      </c>
      <c r="S518" s="17">
        <v>0</v>
      </c>
      <c r="T518" s="17">
        <v>0</v>
      </c>
      <c r="U518" s="17">
        <v>0</v>
      </c>
      <c r="V518" s="17">
        <v>0</v>
      </c>
      <c r="W518" s="41">
        <v>0</v>
      </c>
      <c r="X518" s="17">
        <v>0</v>
      </c>
      <c r="Y518" s="17">
        <v>0</v>
      </c>
      <c r="Z518" s="17">
        <v>0</v>
      </c>
      <c r="AA518" s="17">
        <v>0</v>
      </c>
      <c r="AB518" s="17">
        <v>0</v>
      </c>
      <c r="AC518" s="17">
        <v>0</v>
      </c>
      <c r="AD518" s="17">
        <v>0</v>
      </c>
      <c r="AE518" s="17">
        <v>0</v>
      </c>
      <c r="AF518" s="41">
        <v>0</v>
      </c>
      <c r="AG518" s="88">
        <v>0</v>
      </c>
      <c r="AH518" s="92" t="s">
        <v>3</v>
      </c>
      <c r="AI518" s="87" t="s">
        <v>504</v>
      </c>
      <c r="AN518" s="17">
        <f t="shared" si="183"/>
        <v>100</v>
      </c>
      <c r="AO518" s="17">
        <f t="shared" si="184"/>
        <v>0.15</v>
      </c>
      <c r="AP518" s="17">
        <f t="shared" si="185"/>
        <v>0.25</v>
      </c>
      <c r="AQ518" s="17">
        <f t="shared" si="185"/>
        <v>0.3</v>
      </c>
      <c r="AR518" s="17">
        <f t="shared" si="186"/>
        <v>0.3</v>
      </c>
      <c r="AS518" s="17">
        <f t="shared" si="187"/>
        <v>0</v>
      </c>
      <c r="AU518" s="17">
        <f t="shared" si="188"/>
        <v>0.54545454545454541</v>
      </c>
      <c r="AV518" s="17">
        <f t="shared" si="189"/>
        <v>0.27272727272727271</v>
      </c>
      <c r="AW518" s="17">
        <f t="shared" si="190"/>
        <v>0.53409090909090906</v>
      </c>
      <c r="AX518" s="17">
        <f t="shared" si="191"/>
        <v>0.63636363636363635</v>
      </c>
      <c r="AY518" s="17">
        <f t="shared" si="192"/>
        <v>0.27272727272727271</v>
      </c>
      <c r="AZ518" s="17">
        <f t="shared" si="193"/>
        <v>0.27272727272727271</v>
      </c>
      <c r="BA518" s="17">
        <f t="shared" si="194"/>
        <v>0.27272727272727271</v>
      </c>
      <c r="BC518" s="17">
        <f t="shared" si="182"/>
        <v>0.23076923076923078</v>
      </c>
      <c r="BD518" s="17">
        <f t="shared" si="195"/>
        <v>0.11538461538461539</v>
      </c>
      <c r="BE518" s="17">
        <f t="shared" si="196"/>
        <v>0.59418852465753147</v>
      </c>
      <c r="BF518" s="17">
        <f t="shared" si="197"/>
        <v>0.2118913421043675</v>
      </c>
      <c r="BG518" s="17">
        <f t="shared" si="198"/>
        <v>0.11538461538461539</v>
      </c>
      <c r="BH518" s="17">
        <f t="shared" si="199"/>
        <v>0.11538461538461539</v>
      </c>
      <c r="BI518" s="17">
        <f t="shared" si="200"/>
        <v>1.3313609467455623E-2</v>
      </c>
      <c r="BJ518" s="17">
        <f t="shared" si="201"/>
        <v>0.1655456018205794</v>
      </c>
    </row>
    <row r="519" spans="1:62" x14ac:dyDescent="0.25">
      <c r="A519" s="84">
        <v>475</v>
      </c>
      <c r="B519" s="84">
        <v>529</v>
      </c>
      <c r="C519" s="17" t="s">
        <v>320</v>
      </c>
      <c r="D519" s="86">
        <v>1</v>
      </c>
      <c r="E519" s="98">
        <f t="shared" si="180"/>
        <v>0</v>
      </c>
      <c r="F519" s="98">
        <f t="shared" si="181"/>
        <v>0</v>
      </c>
      <c r="G519" s="17">
        <v>0</v>
      </c>
      <c r="H519" s="17">
        <v>50</v>
      </c>
      <c r="I519" s="17">
        <v>0</v>
      </c>
      <c r="J519" s="17">
        <v>0</v>
      </c>
      <c r="K519" s="17">
        <v>0</v>
      </c>
      <c r="L519" s="17">
        <v>0</v>
      </c>
      <c r="M519" s="17">
        <v>0</v>
      </c>
      <c r="N519" s="17">
        <v>0</v>
      </c>
      <c r="O519" s="17">
        <v>0</v>
      </c>
      <c r="P519" s="17">
        <v>0</v>
      </c>
      <c r="Q519" s="17">
        <v>0</v>
      </c>
      <c r="R519" s="17">
        <v>0</v>
      </c>
      <c r="S519" s="17">
        <v>0</v>
      </c>
      <c r="T519" s="17">
        <v>0</v>
      </c>
      <c r="U519" s="17">
        <v>0</v>
      </c>
      <c r="V519" s="17">
        <v>0</v>
      </c>
      <c r="W519" s="17">
        <v>50</v>
      </c>
      <c r="X519" s="17">
        <v>0</v>
      </c>
      <c r="Y519" s="17">
        <v>0</v>
      </c>
      <c r="Z519" s="17">
        <v>0</v>
      </c>
      <c r="AA519" s="17">
        <v>0</v>
      </c>
      <c r="AB519" s="17">
        <v>0</v>
      </c>
      <c r="AC519" s="17">
        <v>0</v>
      </c>
      <c r="AD519" s="17">
        <v>0</v>
      </c>
      <c r="AE519" s="17">
        <v>0</v>
      </c>
      <c r="AF519" s="41">
        <v>0</v>
      </c>
      <c r="AG519" s="88">
        <v>45</v>
      </c>
      <c r="AH519" s="17" t="s">
        <v>3</v>
      </c>
      <c r="AI519" s="87" t="s">
        <v>506</v>
      </c>
      <c r="AN519" s="17">
        <f t="shared" si="183"/>
        <v>100</v>
      </c>
      <c r="AO519" s="17">
        <f t="shared" si="184"/>
        <v>0</v>
      </c>
      <c r="AP519" s="17">
        <f t="shared" si="185"/>
        <v>0</v>
      </c>
      <c r="AQ519" s="17">
        <f t="shared" si="185"/>
        <v>0.5</v>
      </c>
      <c r="AR519" s="17">
        <f t="shared" si="186"/>
        <v>0</v>
      </c>
      <c r="AS519" s="17">
        <f t="shared" si="187"/>
        <v>0.45</v>
      </c>
      <c r="AU519" s="17">
        <f t="shared" si="188"/>
        <v>0</v>
      </c>
      <c r="AV519" s="17">
        <f t="shared" si="189"/>
        <v>0</v>
      </c>
      <c r="AW519" s="17">
        <f t="shared" si="190"/>
        <v>0.5</v>
      </c>
      <c r="AX519" s="17">
        <f t="shared" si="191"/>
        <v>0.5</v>
      </c>
      <c r="AY519" s="17">
        <f t="shared" si="192"/>
        <v>0</v>
      </c>
      <c r="AZ519" s="17">
        <f t="shared" si="193"/>
        <v>0</v>
      </c>
      <c r="BA519" s="17">
        <f t="shared" si="194"/>
        <v>0.45</v>
      </c>
      <c r="BC519" s="17">
        <f t="shared" si="182"/>
        <v>0</v>
      </c>
      <c r="BD519" s="17">
        <f t="shared" si="195"/>
        <v>0.33333333333333326</v>
      </c>
      <c r="BE519" s="17">
        <f t="shared" si="196"/>
        <v>0.58982479610523098</v>
      </c>
      <c r="BF519" s="17">
        <f t="shared" si="197"/>
        <v>9.5973820789570216E-2</v>
      </c>
      <c r="BG519" s="17">
        <f t="shared" si="198"/>
        <v>0.33333333333333326</v>
      </c>
      <c r="BH519" s="17">
        <f t="shared" si="199"/>
        <v>0.33333333333333326</v>
      </c>
      <c r="BI519" s="17">
        <f t="shared" si="200"/>
        <v>1.3611111111111131E-2</v>
      </c>
      <c r="BJ519" s="17">
        <f t="shared" si="201"/>
        <v>1.8599419775575405E-3</v>
      </c>
    </row>
    <row r="520" spans="1:62" x14ac:dyDescent="0.25">
      <c r="A520" s="84">
        <v>443</v>
      </c>
      <c r="B520" s="84">
        <v>298</v>
      </c>
      <c r="C520" s="17" t="s">
        <v>289</v>
      </c>
      <c r="D520" s="86">
        <v>1</v>
      </c>
      <c r="E520" s="98">
        <f t="shared" si="180"/>
        <v>13.64</v>
      </c>
      <c r="F520" s="98">
        <f t="shared" si="181"/>
        <v>0.78961449592606114</v>
      </c>
      <c r="G520" s="17">
        <v>4.13</v>
      </c>
      <c r="H520" s="17">
        <v>17.3</v>
      </c>
      <c r="I520" s="17">
        <v>0</v>
      </c>
      <c r="J520" s="17">
        <v>0</v>
      </c>
      <c r="K520" s="17">
        <v>0</v>
      </c>
      <c r="L520" s="17">
        <v>0</v>
      </c>
      <c r="M520" s="17">
        <v>0</v>
      </c>
      <c r="N520" s="17">
        <v>0</v>
      </c>
      <c r="O520" s="17">
        <v>13.64</v>
      </c>
      <c r="P520" s="17">
        <v>0</v>
      </c>
      <c r="Q520" s="17">
        <v>64.930000000000007</v>
      </c>
      <c r="R520" s="17">
        <v>0</v>
      </c>
      <c r="S520" s="17">
        <v>0</v>
      </c>
      <c r="T520" s="17">
        <v>0</v>
      </c>
      <c r="U520" s="17">
        <v>0</v>
      </c>
      <c r="V520" s="17">
        <v>0</v>
      </c>
      <c r="W520" s="41">
        <v>0</v>
      </c>
      <c r="X520" s="17">
        <v>0</v>
      </c>
      <c r="Y520" s="17">
        <v>0</v>
      </c>
      <c r="Z520" s="17">
        <v>0</v>
      </c>
      <c r="AA520" s="17">
        <v>0</v>
      </c>
      <c r="AB520" s="17">
        <v>0</v>
      </c>
      <c r="AC520" s="17">
        <v>0</v>
      </c>
      <c r="AD520" s="17">
        <v>0</v>
      </c>
      <c r="AE520" s="17">
        <v>0</v>
      </c>
      <c r="AF520" s="41">
        <v>0</v>
      </c>
      <c r="AG520" s="88">
        <v>52</v>
      </c>
      <c r="AH520" s="17" t="s">
        <v>3</v>
      </c>
      <c r="AI520" s="87" t="s">
        <v>506</v>
      </c>
      <c r="AN520" s="17">
        <f t="shared" si="183"/>
        <v>100</v>
      </c>
      <c r="AO520" s="17">
        <f t="shared" si="184"/>
        <v>0.13639999999999999</v>
      </c>
      <c r="AP520" s="17">
        <f t="shared" si="185"/>
        <v>4.1299999999999996E-2</v>
      </c>
      <c r="AQ520" s="17">
        <f t="shared" si="185"/>
        <v>0.17300000000000001</v>
      </c>
      <c r="AR520" s="17">
        <f t="shared" si="186"/>
        <v>0.6493000000000001</v>
      </c>
      <c r="AS520" s="17">
        <f t="shared" si="187"/>
        <v>0.52</v>
      </c>
      <c r="AU520" s="17">
        <f t="shared" si="188"/>
        <v>3.0298646756882874</v>
      </c>
      <c r="AV520" s="17">
        <f t="shared" si="189"/>
        <v>0.63649090060662616</v>
      </c>
      <c r="AW520" s="17">
        <f t="shared" si="190"/>
        <v>0.68936654223051796</v>
      </c>
      <c r="AX520" s="17">
        <f t="shared" si="191"/>
        <v>1.2574661689220719</v>
      </c>
      <c r="AY520" s="17">
        <f t="shared" si="192"/>
        <v>0.63649090060662616</v>
      </c>
      <c r="AZ520" s="17">
        <f t="shared" si="193"/>
        <v>0.63649090060662616</v>
      </c>
      <c r="BA520" s="17">
        <f t="shared" si="194"/>
        <v>0.11649090060662615</v>
      </c>
      <c r="BC520" s="17">
        <f t="shared" si="182"/>
        <v>1.9198698994677708</v>
      </c>
      <c r="BD520" s="17">
        <f t="shared" si="195"/>
        <v>0.40331164991129509</v>
      </c>
      <c r="BE520" s="17">
        <f t="shared" si="196"/>
        <v>0.62612855752560703</v>
      </c>
      <c r="BF520" s="17">
        <f t="shared" si="197"/>
        <v>1.0603422474267401</v>
      </c>
      <c r="BG520" s="17">
        <f t="shared" si="198"/>
        <v>0.40331164991129509</v>
      </c>
      <c r="BH520" s="17">
        <f t="shared" si="199"/>
        <v>0.40331164991129509</v>
      </c>
      <c r="BI520" s="17">
        <f t="shared" si="200"/>
        <v>1.3616171046424163E-2</v>
      </c>
      <c r="BJ520" s="17">
        <f t="shared" si="201"/>
        <v>1.279772822419859E-2</v>
      </c>
    </row>
    <row r="521" spans="1:62" x14ac:dyDescent="0.25">
      <c r="A521" s="84">
        <v>126</v>
      </c>
      <c r="B521" s="84">
        <v>452</v>
      </c>
      <c r="C521" s="17" t="s">
        <v>150</v>
      </c>
      <c r="D521" s="86">
        <v>1</v>
      </c>
      <c r="E521" s="98">
        <f t="shared" si="180"/>
        <v>50</v>
      </c>
      <c r="F521" s="98">
        <f t="shared" si="181"/>
        <v>0</v>
      </c>
      <c r="G521" s="17">
        <v>0</v>
      </c>
      <c r="H521" s="17">
        <v>50</v>
      </c>
      <c r="I521" s="17">
        <v>50</v>
      </c>
      <c r="J521" s="17">
        <v>0</v>
      </c>
      <c r="K521" s="17">
        <v>0</v>
      </c>
      <c r="L521" s="17">
        <v>0</v>
      </c>
      <c r="M521" s="17">
        <v>0</v>
      </c>
      <c r="N521" s="17">
        <v>0</v>
      </c>
      <c r="O521" s="17">
        <v>0</v>
      </c>
      <c r="P521" s="17">
        <v>0</v>
      </c>
      <c r="Q521" s="17">
        <v>0</v>
      </c>
      <c r="R521" s="17">
        <v>0</v>
      </c>
      <c r="S521" s="17">
        <v>0</v>
      </c>
      <c r="T521" s="17">
        <v>0</v>
      </c>
      <c r="U521" s="17">
        <v>0</v>
      </c>
      <c r="V521" s="17">
        <v>0</v>
      </c>
      <c r="W521" s="41">
        <v>0</v>
      </c>
      <c r="X521" s="41">
        <v>0</v>
      </c>
      <c r="Y521" s="17">
        <v>0</v>
      </c>
      <c r="Z521" s="17">
        <v>0</v>
      </c>
      <c r="AA521" s="17">
        <v>0</v>
      </c>
      <c r="AB521" s="41">
        <v>0</v>
      </c>
      <c r="AC521" s="17">
        <v>0</v>
      </c>
      <c r="AD521" s="17">
        <v>0</v>
      </c>
      <c r="AE521" s="41">
        <v>0</v>
      </c>
      <c r="AF521" s="41">
        <v>0</v>
      </c>
      <c r="AG521" s="88">
        <v>38.299999999999997</v>
      </c>
      <c r="AH521" s="91" t="s">
        <v>3</v>
      </c>
      <c r="AI521" s="87" t="s">
        <v>504</v>
      </c>
      <c r="AN521" s="17">
        <f t="shared" si="183"/>
        <v>100</v>
      </c>
      <c r="AO521" s="17">
        <f t="shared" si="184"/>
        <v>0</v>
      </c>
      <c r="AP521" s="17">
        <f t="shared" si="185"/>
        <v>0</v>
      </c>
      <c r="AQ521" s="17">
        <f t="shared" si="185"/>
        <v>0.5</v>
      </c>
      <c r="AR521" s="17">
        <f t="shared" si="186"/>
        <v>0</v>
      </c>
      <c r="AS521" s="17">
        <f t="shared" si="187"/>
        <v>0.38299999999999995</v>
      </c>
      <c r="AU521" s="17">
        <f t="shared" si="188"/>
        <v>0</v>
      </c>
      <c r="AV521" s="17">
        <f t="shared" si="189"/>
        <v>0</v>
      </c>
      <c r="AW521" s="17">
        <f t="shared" si="190"/>
        <v>0.5</v>
      </c>
      <c r="AX521" s="17">
        <f t="shared" si="191"/>
        <v>0.5</v>
      </c>
      <c r="AY521" s="17">
        <f t="shared" si="192"/>
        <v>0</v>
      </c>
      <c r="AZ521" s="17">
        <f t="shared" si="193"/>
        <v>0</v>
      </c>
      <c r="BA521" s="17">
        <f t="shared" si="194"/>
        <v>0.38299999999999995</v>
      </c>
      <c r="BC521" s="17">
        <f t="shared" si="182"/>
        <v>0</v>
      </c>
      <c r="BD521" s="17">
        <f t="shared" si="195"/>
        <v>0.5</v>
      </c>
      <c r="BE521" s="17">
        <f t="shared" si="196"/>
        <v>0.58982479610523098</v>
      </c>
      <c r="BF521" s="17">
        <f t="shared" si="197"/>
        <v>9.5973820789570216E-2</v>
      </c>
      <c r="BG521" s="17">
        <f t="shared" si="198"/>
        <v>0.5</v>
      </c>
      <c r="BH521" s="17">
        <f t="shared" si="199"/>
        <v>0.5</v>
      </c>
      <c r="BI521" s="17">
        <f t="shared" si="200"/>
        <v>1.3689000000000012E-2</v>
      </c>
      <c r="BJ521" s="17">
        <f t="shared" si="201"/>
        <v>5.6991799862968304E-4</v>
      </c>
    </row>
    <row r="522" spans="1:62" x14ac:dyDescent="0.25">
      <c r="A522" s="84">
        <v>120</v>
      </c>
      <c r="B522" s="84">
        <v>446</v>
      </c>
      <c r="C522" s="17" t="s">
        <v>144</v>
      </c>
      <c r="D522" s="86">
        <v>1</v>
      </c>
      <c r="E522" s="98">
        <f t="shared" si="180"/>
        <v>39.6</v>
      </c>
      <c r="F522" s="98">
        <f t="shared" si="181"/>
        <v>0</v>
      </c>
      <c r="G522" s="17">
        <v>0</v>
      </c>
      <c r="H522" s="17">
        <v>60.4</v>
      </c>
      <c r="I522" s="17">
        <v>0</v>
      </c>
      <c r="J522" s="17">
        <v>0</v>
      </c>
      <c r="K522" s="17">
        <v>0</v>
      </c>
      <c r="L522" s="17">
        <v>0</v>
      </c>
      <c r="M522" s="17">
        <v>0</v>
      </c>
      <c r="N522" s="17">
        <v>0</v>
      </c>
      <c r="O522" s="17">
        <v>0</v>
      </c>
      <c r="P522" s="17">
        <v>0</v>
      </c>
      <c r="Q522" s="17">
        <v>0</v>
      </c>
      <c r="R522" s="17">
        <v>0</v>
      </c>
      <c r="S522" s="17">
        <v>0</v>
      </c>
      <c r="T522" s="17">
        <v>0</v>
      </c>
      <c r="U522" s="17">
        <v>0</v>
      </c>
      <c r="V522" s="17">
        <v>39.6</v>
      </c>
      <c r="W522" s="41">
        <v>0</v>
      </c>
      <c r="X522" s="41">
        <v>0</v>
      </c>
      <c r="Y522" s="17">
        <v>0</v>
      </c>
      <c r="Z522" s="17">
        <v>0</v>
      </c>
      <c r="AA522" s="17">
        <v>0</v>
      </c>
      <c r="AB522" s="41">
        <v>0</v>
      </c>
      <c r="AC522" s="17">
        <v>0</v>
      </c>
      <c r="AD522" s="17">
        <v>0</v>
      </c>
      <c r="AE522" s="41">
        <v>0</v>
      </c>
      <c r="AF522" s="41">
        <v>0</v>
      </c>
      <c r="AG522" s="88">
        <v>44.5</v>
      </c>
      <c r="AH522" s="91" t="s">
        <v>3</v>
      </c>
      <c r="AI522" s="87" t="s">
        <v>504</v>
      </c>
      <c r="AN522" s="17">
        <f t="shared" si="183"/>
        <v>100</v>
      </c>
      <c r="AO522" s="17">
        <f t="shared" si="184"/>
        <v>0</v>
      </c>
      <c r="AP522" s="17">
        <f t="shared" si="185"/>
        <v>0</v>
      </c>
      <c r="AQ522" s="17">
        <f t="shared" si="185"/>
        <v>0.60399999999999998</v>
      </c>
      <c r="AR522" s="17">
        <f t="shared" si="186"/>
        <v>0</v>
      </c>
      <c r="AS522" s="17">
        <f t="shared" si="187"/>
        <v>0.44500000000000001</v>
      </c>
      <c r="AU522" s="17">
        <f t="shared" si="188"/>
        <v>0</v>
      </c>
      <c r="AV522" s="17">
        <f t="shared" si="189"/>
        <v>0</v>
      </c>
      <c r="AW522" s="17">
        <f t="shared" si="190"/>
        <v>0.5</v>
      </c>
      <c r="AX522" s="17">
        <f t="shared" si="191"/>
        <v>0.5</v>
      </c>
      <c r="AY522" s="17">
        <f t="shared" si="192"/>
        <v>0</v>
      </c>
      <c r="AZ522" s="17">
        <f t="shared" si="193"/>
        <v>0</v>
      </c>
      <c r="BA522" s="17">
        <f t="shared" si="194"/>
        <v>0.44500000000000001</v>
      </c>
      <c r="BC522" s="17">
        <f t="shared" si="182"/>
        <v>0</v>
      </c>
      <c r="BD522" s="17">
        <f t="shared" si="195"/>
        <v>0.32781456953642385</v>
      </c>
      <c r="BE522" s="17">
        <f t="shared" si="196"/>
        <v>0.58982479610523098</v>
      </c>
      <c r="BF522" s="17">
        <f t="shared" si="197"/>
        <v>9.5973820789570216E-2</v>
      </c>
      <c r="BG522" s="17">
        <f t="shared" si="198"/>
        <v>0.32781456953642385</v>
      </c>
      <c r="BH522" s="17">
        <f t="shared" si="199"/>
        <v>0.32781456953642385</v>
      </c>
      <c r="BI522" s="17">
        <f t="shared" si="200"/>
        <v>1.3732425112933643E-2</v>
      </c>
      <c r="BJ522" s="17">
        <f t="shared" si="201"/>
        <v>1.4536715313688939E-3</v>
      </c>
    </row>
    <row r="523" spans="1:62" x14ac:dyDescent="0.25">
      <c r="A523" s="84">
        <v>544</v>
      </c>
      <c r="B523" s="84">
        <v>327</v>
      </c>
      <c r="C523" s="17" t="s">
        <v>388</v>
      </c>
      <c r="D523" s="86">
        <v>1</v>
      </c>
      <c r="E523" s="98">
        <f t="shared" si="180"/>
        <v>42.857142857142854</v>
      </c>
      <c r="F523" s="98">
        <f t="shared" si="181"/>
        <v>0.5</v>
      </c>
      <c r="G523" s="17">
        <f>'EWG-CCP-127 (1)'!N238</f>
        <v>14.285714285714285</v>
      </c>
      <c r="H523" s="17">
        <f>'EWG-CCP-127 (1)'!L238</f>
        <v>21.428571428571427</v>
      </c>
      <c r="I523" s="17">
        <f>'EWG-CCP-127 (1)'!O238</f>
        <v>42.857142857142854</v>
      </c>
      <c r="J523" s="17">
        <v>0</v>
      </c>
      <c r="K523" s="17">
        <v>0</v>
      </c>
      <c r="L523" s="17">
        <v>0</v>
      </c>
      <c r="M523" s="17">
        <v>0</v>
      </c>
      <c r="N523" s="17">
        <v>0</v>
      </c>
      <c r="O523" s="17">
        <v>0</v>
      </c>
      <c r="P523" s="17">
        <v>0</v>
      </c>
      <c r="Q523" s="17">
        <f>'EWG-CCP-127 (1)'!M238</f>
        <v>21.428571428571427</v>
      </c>
      <c r="R523" s="17">
        <v>0</v>
      </c>
      <c r="S523" s="17">
        <v>0</v>
      </c>
      <c r="T523" s="17">
        <v>0</v>
      </c>
      <c r="U523" s="17">
        <v>0</v>
      </c>
      <c r="V523" s="17">
        <f>'EWG-CCP-127 (1)'!P238</f>
        <v>0</v>
      </c>
      <c r="W523" s="17">
        <v>0</v>
      </c>
      <c r="X523" s="17">
        <v>0</v>
      </c>
      <c r="Y523" s="17">
        <v>0</v>
      </c>
      <c r="Z523" s="17">
        <f>'EWG-CCP-127 (1)'!Q238</f>
        <v>0</v>
      </c>
      <c r="AA523" s="17">
        <v>0</v>
      </c>
      <c r="AB523" s="17">
        <v>0</v>
      </c>
      <c r="AC523" s="17">
        <v>0</v>
      </c>
      <c r="AD523" s="17">
        <v>0</v>
      </c>
      <c r="AE523" s="17">
        <v>0</v>
      </c>
      <c r="AF523" s="17">
        <f>'EWG-CCP-127 (1)'!R238</f>
        <v>0</v>
      </c>
      <c r="AG523" s="88">
        <v>15.5</v>
      </c>
      <c r="AH523" s="92" t="s">
        <v>3</v>
      </c>
      <c r="AI523" s="87" t="s">
        <v>504</v>
      </c>
      <c r="AM523" s="80"/>
      <c r="AN523" s="17">
        <f t="shared" si="183"/>
        <v>99.999999999999986</v>
      </c>
      <c r="AO523" s="17">
        <f t="shared" si="184"/>
        <v>0</v>
      </c>
      <c r="AP523" s="17">
        <f t="shared" si="185"/>
        <v>0.14285714285714285</v>
      </c>
      <c r="AQ523" s="17">
        <f t="shared" si="185"/>
        <v>0.21428571428571427</v>
      </c>
      <c r="AR523" s="17">
        <f t="shared" si="186"/>
        <v>0.21428571428571427</v>
      </c>
      <c r="AS523" s="17">
        <f t="shared" si="187"/>
        <v>0.155</v>
      </c>
      <c r="AU523" s="17">
        <f t="shared" si="188"/>
        <v>0.60000000000000009</v>
      </c>
      <c r="AV523" s="17">
        <f t="shared" si="189"/>
        <v>0</v>
      </c>
      <c r="AW523" s="17">
        <f t="shared" si="190"/>
        <v>0.53749999999999998</v>
      </c>
      <c r="AX523" s="17">
        <f t="shared" si="191"/>
        <v>0.65</v>
      </c>
      <c r="AY523" s="17">
        <f t="shared" si="192"/>
        <v>0</v>
      </c>
      <c r="AZ523" s="17">
        <f t="shared" si="193"/>
        <v>0</v>
      </c>
      <c r="BA523" s="17">
        <f t="shared" si="194"/>
        <v>0.155</v>
      </c>
      <c r="BC523" s="17">
        <f t="shared" si="182"/>
        <v>0.27272727272727271</v>
      </c>
      <c r="BD523" s="17">
        <f t="shared" si="195"/>
        <v>0.27272727272727271</v>
      </c>
      <c r="BE523" s="17">
        <f t="shared" si="196"/>
        <v>0.59498192984885889</v>
      </c>
      <c r="BF523" s="17">
        <f t="shared" si="197"/>
        <v>0.23296725507069427</v>
      </c>
      <c r="BG523" s="17">
        <f t="shared" si="198"/>
        <v>0.27272727272727271</v>
      </c>
      <c r="BH523" s="17">
        <f t="shared" si="199"/>
        <v>0.27272727272727271</v>
      </c>
      <c r="BI523" s="17">
        <f t="shared" si="200"/>
        <v>1.3859710743801648E-2</v>
      </c>
      <c r="BJ523" s="17">
        <f t="shared" si="201"/>
        <v>6.3439985652427436E-2</v>
      </c>
    </row>
    <row r="524" spans="1:62" x14ac:dyDescent="0.25">
      <c r="A524" s="84">
        <v>642</v>
      </c>
      <c r="B524" s="84">
        <v>652</v>
      </c>
      <c r="D524" s="86">
        <v>1</v>
      </c>
      <c r="E524" s="98">
        <f t="shared" si="180"/>
        <v>13.66206</v>
      </c>
      <c r="F524" s="98">
        <f t="shared" si="181"/>
        <v>0</v>
      </c>
      <c r="G524" s="17">
        <v>0</v>
      </c>
      <c r="H524" s="17">
        <f>'EWG-CCP-127 (1)'!C366</f>
        <v>86.337940000000003</v>
      </c>
      <c r="I524" s="17">
        <v>0</v>
      </c>
      <c r="J524" s="17">
        <v>0</v>
      </c>
      <c r="K524" s="17">
        <v>0</v>
      </c>
      <c r="L524" s="17">
        <v>0</v>
      </c>
      <c r="M524" s="17">
        <v>0</v>
      </c>
      <c r="N524" s="17">
        <v>0</v>
      </c>
      <c r="O524" s="17">
        <f>'EWG-CCP-127 (1)'!D366</f>
        <v>13.66206</v>
      </c>
      <c r="P524" s="17">
        <v>0</v>
      </c>
      <c r="Q524" s="17">
        <v>0</v>
      </c>
      <c r="R524" s="17">
        <v>0</v>
      </c>
      <c r="S524" s="17">
        <v>0</v>
      </c>
      <c r="T524" s="17">
        <v>0</v>
      </c>
      <c r="U524" s="17">
        <v>0</v>
      </c>
      <c r="V524" s="17">
        <v>0</v>
      </c>
      <c r="W524" s="17">
        <v>0</v>
      </c>
      <c r="X524" s="17">
        <v>0</v>
      </c>
      <c r="Y524" s="17">
        <v>0</v>
      </c>
      <c r="Z524" s="17">
        <v>0</v>
      </c>
      <c r="AA524" s="17">
        <v>0</v>
      </c>
      <c r="AB524" s="17">
        <v>0</v>
      </c>
      <c r="AC524" s="17">
        <v>0</v>
      </c>
      <c r="AD524" s="17">
        <v>0</v>
      </c>
      <c r="AE524" s="17">
        <v>0</v>
      </c>
      <c r="AF524" s="17">
        <v>0</v>
      </c>
      <c r="AG524" s="88">
        <f>'EWG-CCP-127 (1)'!F366</f>
        <v>27.6</v>
      </c>
      <c r="AH524" s="17" t="s">
        <v>3</v>
      </c>
      <c r="AI524" s="87" t="s">
        <v>506</v>
      </c>
      <c r="AN524" s="17">
        <f t="shared" si="183"/>
        <v>100</v>
      </c>
      <c r="AO524" s="17">
        <f t="shared" si="184"/>
        <v>0.13662060000000001</v>
      </c>
      <c r="AP524" s="17">
        <f t="shared" si="185"/>
        <v>0</v>
      </c>
      <c r="AQ524" s="17">
        <f t="shared" si="185"/>
        <v>0.86337940000000002</v>
      </c>
      <c r="AR524" s="17">
        <f t="shared" si="186"/>
        <v>0</v>
      </c>
      <c r="AS524" s="17">
        <f t="shared" si="187"/>
        <v>0.27600000000000002</v>
      </c>
      <c r="AU524" s="17">
        <f t="shared" si="188"/>
        <v>0</v>
      </c>
      <c r="AV524" s="17">
        <f t="shared" si="189"/>
        <v>0.15823935572240894</v>
      </c>
      <c r="AW524" s="17">
        <f t="shared" si="190"/>
        <v>0.5</v>
      </c>
      <c r="AX524" s="17">
        <f t="shared" si="191"/>
        <v>0.5</v>
      </c>
      <c r="AY524" s="17">
        <f t="shared" si="192"/>
        <v>0.15823935572240894</v>
      </c>
      <c r="AZ524" s="17">
        <f t="shared" si="193"/>
        <v>0.15823935572240894</v>
      </c>
      <c r="BA524" s="17">
        <f t="shared" si="194"/>
        <v>0.11776064427759109</v>
      </c>
      <c r="BC524" s="17">
        <f t="shared" si="182"/>
        <v>0</v>
      </c>
      <c r="BD524" s="17">
        <f t="shared" si="195"/>
        <v>0.15823935572240894</v>
      </c>
      <c r="BE524" s="17">
        <f t="shared" si="196"/>
        <v>0.58982479610523098</v>
      </c>
      <c r="BF524" s="17">
        <f t="shared" si="197"/>
        <v>9.5973820789570216E-2</v>
      </c>
      <c r="BG524" s="17">
        <f t="shared" si="198"/>
        <v>0.15823935572240894</v>
      </c>
      <c r="BH524" s="17">
        <f t="shared" si="199"/>
        <v>0.15823935572240894</v>
      </c>
      <c r="BI524" s="17">
        <f t="shared" si="200"/>
        <v>1.3867569340673347E-2</v>
      </c>
      <c r="BJ524" s="17">
        <f t="shared" si="201"/>
        <v>1.7127730450192648E-2</v>
      </c>
    </row>
    <row r="525" spans="1:62" x14ac:dyDescent="0.25">
      <c r="A525" s="84">
        <v>184</v>
      </c>
      <c r="B525" s="84">
        <v>117</v>
      </c>
      <c r="C525" s="17">
        <v>12</v>
      </c>
      <c r="D525" s="86">
        <v>1</v>
      </c>
      <c r="E525" s="98">
        <f t="shared" si="180"/>
        <v>18.8</v>
      </c>
      <c r="F525" s="98">
        <f t="shared" si="181"/>
        <v>0.92364532019704426</v>
      </c>
      <c r="G525" s="17">
        <v>0</v>
      </c>
      <c r="H525" s="17">
        <v>6.2</v>
      </c>
      <c r="I525" s="17">
        <v>0</v>
      </c>
      <c r="J525" s="17">
        <v>0</v>
      </c>
      <c r="K525" s="17">
        <v>0</v>
      </c>
      <c r="L525" s="17">
        <v>0</v>
      </c>
      <c r="M525" s="17">
        <v>0</v>
      </c>
      <c r="N525" s="17">
        <v>0</v>
      </c>
      <c r="O525" s="17">
        <v>18.8</v>
      </c>
      <c r="P525" s="17">
        <v>0</v>
      </c>
      <c r="Q525" s="17">
        <v>75</v>
      </c>
      <c r="R525" s="17">
        <v>0</v>
      </c>
      <c r="S525" s="17">
        <v>0</v>
      </c>
      <c r="T525" s="17">
        <v>0</v>
      </c>
      <c r="U525" s="17">
        <v>0</v>
      </c>
      <c r="V525" s="17">
        <v>0</v>
      </c>
      <c r="W525" s="41">
        <v>0</v>
      </c>
      <c r="X525" s="41">
        <v>0</v>
      </c>
      <c r="Y525" s="17">
        <v>0</v>
      </c>
      <c r="Z525" s="17">
        <v>0</v>
      </c>
      <c r="AA525" s="17">
        <v>0</v>
      </c>
      <c r="AB525" s="17">
        <v>0</v>
      </c>
      <c r="AC525" s="17">
        <v>0</v>
      </c>
      <c r="AD525" s="17">
        <v>0</v>
      </c>
      <c r="AE525" s="17">
        <v>0</v>
      </c>
      <c r="AF525" s="41">
        <v>0</v>
      </c>
      <c r="AG525" s="88">
        <v>70</v>
      </c>
      <c r="AH525" s="91" t="s">
        <v>3</v>
      </c>
      <c r="AI525" s="87" t="s">
        <v>504</v>
      </c>
      <c r="AN525" s="17">
        <f t="shared" si="183"/>
        <v>100</v>
      </c>
      <c r="AO525" s="17">
        <f t="shared" si="184"/>
        <v>0.188</v>
      </c>
      <c r="AP525" s="17">
        <f t="shared" si="185"/>
        <v>0</v>
      </c>
      <c r="AQ525" s="17">
        <f t="shared" si="185"/>
        <v>6.2E-2</v>
      </c>
      <c r="AR525" s="17">
        <f t="shared" si="186"/>
        <v>0.75</v>
      </c>
      <c r="AS525" s="17">
        <f t="shared" si="187"/>
        <v>0.7</v>
      </c>
      <c r="AU525" s="17">
        <f t="shared" si="188"/>
        <v>12.096774193548388</v>
      </c>
      <c r="AV525" s="17">
        <f t="shared" si="189"/>
        <v>3.032258064516129</v>
      </c>
      <c r="AW525" s="17">
        <f t="shared" si="190"/>
        <v>1.2560483870967742</v>
      </c>
      <c r="AX525" s="17">
        <f t="shared" si="191"/>
        <v>3.524193548387097</v>
      </c>
      <c r="AY525" s="17">
        <f t="shared" si="192"/>
        <v>1.2560483870967742</v>
      </c>
      <c r="AZ525" s="17">
        <f t="shared" si="193"/>
        <v>1</v>
      </c>
      <c r="BA525" s="17">
        <f t="shared" si="194"/>
        <v>0.30000000000000004</v>
      </c>
      <c r="BC525" s="17">
        <f t="shared" si="182"/>
        <v>12.096774193548386</v>
      </c>
      <c r="BD525" s="17">
        <f t="shared" si="195"/>
        <v>3.032258064516129</v>
      </c>
      <c r="BE525" s="17">
        <f t="shared" si="196"/>
        <v>0.81856863150808112</v>
      </c>
      <c r="BF525" s="17">
        <f t="shared" si="197"/>
        <v>6.1722955026136219</v>
      </c>
      <c r="BG525" s="17">
        <f t="shared" si="198"/>
        <v>0.81856863150808112</v>
      </c>
      <c r="BH525" s="17">
        <f t="shared" si="199"/>
        <v>0.81856863150808112</v>
      </c>
      <c r="BI525" s="17">
        <f t="shared" si="200"/>
        <v>1.4058520377699139E-2</v>
      </c>
      <c r="BJ525" s="17">
        <f t="shared" si="201"/>
        <v>8.5923464286989826E-2</v>
      </c>
    </row>
    <row r="526" spans="1:62" x14ac:dyDescent="0.25">
      <c r="A526" s="84">
        <v>209</v>
      </c>
      <c r="B526" s="84">
        <v>477</v>
      </c>
      <c r="C526" s="17">
        <v>37</v>
      </c>
      <c r="D526" s="86">
        <v>1</v>
      </c>
      <c r="E526" s="98">
        <f t="shared" si="180"/>
        <v>29</v>
      </c>
      <c r="F526" s="98">
        <f t="shared" si="181"/>
        <v>9.154929577464789E-2</v>
      </c>
      <c r="G526" s="17">
        <v>0</v>
      </c>
      <c r="H526" s="17">
        <v>64.5</v>
      </c>
      <c r="I526" s="17">
        <v>0</v>
      </c>
      <c r="J526" s="17">
        <v>0</v>
      </c>
      <c r="K526" s="17">
        <v>0</v>
      </c>
      <c r="L526" s="17">
        <v>0</v>
      </c>
      <c r="M526" s="17">
        <v>0</v>
      </c>
      <c r="N526" s="17">
        <v>0</v>
      </c>
      <c r="O526" s="17">
        <v>29</v>
      </c>
      <c r="P526" s="17">
        <v>0</v>
      </c>
      <c r="Q526" s="17">
        <v>6.5</v>
      </c>
      <c r="R526" s="17">
        <v>0</v>
      </c>
      <c r="S526" s="17">
        <v>0</v>
      </c>
      <c r="T526" s="17">
        <v>0</v>
      </c>
      <c r="U526" s="17">
        <v>0</v>
      </c>
      <c r="V526" s="17">
        <v>0</v>
      </c>
      <c r="W526" s="41">
        <v>0</v>
      </c>
      <c r="X526" s="41">
        <v>0</v>
      </c>
      <c r="Y526" s="17">
        <v>0</v>
      </c>
      <c r="Z526" s="17">
        <v>0</v>
      </c>
      <c r="AA526" s="17">
        <v>0</v>
      </c>
      <c r="AB526" s="17">
        <v>0</v>
      </c>
      <c r="AC526" s="17">
        <v>0</v>
      </c>
      <c r="AD526" s="17">
        <v>0</v>
      </c>
      <c r="AE526" s="17">
        <v>0</v>
      </c>
      <c r="AF526" s="41">
        <v>0</v>
      </c>
      <c r="AG526" s="88">
        <v>33</v>
      </c>
      <c r="AH526" s="91" t="s">
        <v>3</v>
      </c>
      <c r="AI526" s="87" t="s">
        <v>504</v>
      </c>
      <c r="AN526" s="17">
        <f t="shared" si="183"/>
        <v>100</v>
      </c>
      <c r="AO526" s="17">
        <f t="shared" si="184"/>
        <v>0.28999999999999998</v>
      </c>
      <c r="AP526" s="17">
        <f t="shared" si="185"/>
        <v>0</v>
      </c>
      <c r="AQ526" s="17">
        <f t="shared" si="185"/>
        <v>0.64500000000000002</v>
      </c>
      <c r="AR526" s="17">
        <f t="shared" si="186"/>
        <v>6.5000000000000002E-2</v>
      </c>
      <c r="AS526" s="17">
        <f t="shared" si="187"/>
        <v>0.33</v>
      </c>
      <c r="AU526" s="17">
        <f t="shared" si="188"/>
        <v>0.10077519379844961</v>
      </c>
      <c r="AV526" s="17">
        <f t="shared" si="189"/>
        <v>0.44961240310077516</v>
      </c>
      <c r="AW526" s="17">
        <f t="shared" si="190"/>
        <v>0.50629844961240311</v>
      </c>
      <c r="AX526" s="17">
        <f t="shared" si="191"/>
        <v>0.52519379844961245</v>
      </c>
      <c r="AY526" s="17">
        <f t="shared" si="192"/>
        <v>0.44961240310077516</v>
      </c>
      <c r="AZ526" s="17">
        <f t="shared" si="193"/>
        <v>0.44961240310077516</v>
      </c>
      <c r="BA526" s="17">
        <f t="shared" si="194"/>
        <v>0.11961240310077514</v>
      </c>
      <c r="BC526" s="17">
        <f t="shared" si="182"/>
        <v>0.10077519379844961</v>
      </c>
      <c r="BD526" s="17">
        <f t="shared" si="195"/>
        <v>0.44961240310077522</v>
      </c>
      <c r="BE526" s="17">
        <f t="shared" si="196"/>
        <v>0.5917304036642459</v>
      </c>
      <c r="BF526" s="17">
        <f t="shared" si="197"/>
        <v>0.14659413371515354</v>
      </c>
      <c r="BG526" s="17">
        <f t="shared" si="198"/>
        <v>0.44961240310077522</v>
      </c>
      <c r="BH526" s="17">
        <f t="shared" si="199"/>
        <v>0.44961240310077522</v>
      </c>
      <c r="BI526" s="17">
        <f t="shared" si="200"/>
        <v>1.4307126975542336E-2</v>
      </c>
      <c r="BJ526" s="17">
        <f t="shared" si="201"/>
        <v>5.9094512690300287E-3</v>
      </c>
    </row>
    <row r="527" spans="1:62" x14ac:dyDescent="0.25">
      <c r="A527" s="84">
        <v>191</v>
      </c>
      <c r="B527" s="84">
        <v>471</v>
      </c>
      <c r="C527" s="17">
        <v>19</v>
      </c>
      <c r="D527" s="86">
        <v>1</v>
      </c>
      <c r="E527" s="98">
        <f t="shared" si="180"/>
        <v>20</v>
      </c>
      <c r="F527" s="98">
        <f t="shared" si="181"/>
        <v>0.375</v>
      </c>
      <c r="G527" s="17">
        <v>0</v>
      </c>
      <c r="H527" s="17">
        <v>50</v>
      </c>
      <c r="I527" s="17">
        <v>0</v>
      </c>
      <c r="J527" s="17">
        <v>0</v>
      </c>
      <c r="K527" s="17">
        <v>0</v>
      </c>
      <c r="L527" s="17">
        <v>0</v>
      </c>
      <c r="M527" s="17">
        <v>0</v>
      </c>
      <c r="N527" s="17">
        <v>0</v>
      </c>
      <c r="O527" s="17">
        <v>20</v>
      </c>
      <c r="P527" s="17">
        <v>0</v>
      </c>
      <c r="Q527" s="17">
        <v>30</v>
      </c>
      <c r="R527" s="17">
        <v>0</v>
      </c>
      <c r="S527" s="17">
        <v>0</v>
      </c>
      <c r="T527" s="17">
        <v>0</v>
      </c>
      <c r="U527" s="17">
        <v>0</v>
      </c>
      <c r="V527" s="17">
        <v>0</v>
      </c>
      <c r="W527" s="41">
        <v>0</v>
      </c>
      <c r="X527" s="41">
        <v>0</v>
      </c>
      <c r="Y527" s="17">
        <v>0</v>
      </c>
      <c r="Z527" s="17">
        <v>0</v>
      </c>
      <c r="AA527" s="17">
        <v>0</v>
      </c>
      <c r="AB527" s="17">
        <v>0</v>
      </c>
      <c r="AC527" s="17">
        <v>0</v>
      </c>
      <c r="AD527" s="17">
        <v>0</v>
      </c>
      <c r="AE527" s="17">
        <v>0</v>
      </c>
      <c r="AF527" s="41">
        <v>0</v>
      </c>
      <c r="AG527" s="88">
        <v>28</v>
      </c>
      <c r="AH527" s="91" t="s">
        <v>3</v>
      </c>
      <c r="AI527" s="87" t="s">
        <v>504</v>
      </c>
      <c r="AN527" s="17">
        <f t="shared" si="183"/>
        <v>100</v>
      </c>
      <c r="AO527" s="17">
        <f t="shared" si="184"/>
        <v>0.2</v>
      </c>
      <c r="AP527" s="17">
        <f t="shared" si="185"/>
        <v>0</v>
      </c>
      <c r="AQ527" s="17">
        <f t="shared" si="185"/>
        <v>0.5</v>
      </c>
      <c r="AR527" s="17">
        <f t="shared" si="186"/>
        <v>0.3</v>
      </c>
      <c r="AS527" s="17">
        <f t="shared" si="187"/>
        <v>0.28000000000000003</v>
      </c>
      <c r="AU527" s="17">
        <f t="shared" si="188"/>
        <v>0.6</v>
      </c>
      <c r="AV527" s="17">
        <f t="shared" si="189"/>
        <v>0.4</v>
      </c>
      <c r="AW527" s="17">
        <f t="shared" si="190"/>
        <v>0.53749999999999998</v>
      </c>
      <c r="AX527" s="17">
        <f t="shared" si="191"/>
        <v>0.65</v>
      </c>
      <c r="AY527" s="17">
        <f t="shared" si="192"/>
        <v>0.4</v>
      </c>
      <c r="AZ527" s="17">
        <f t="shared" si="193"/>
        <v>0.4</v>
      </c>
      <c r="BA527" s="17">
        <f t="shared" si="194"/>
        <v>0.12</v>
      </c>
      <c r="BC527" s="17">
        <f t="shared" si="182"/>
        <v>0.6</v>
      </c>
      <c r="BD527" s="17">
        <f t="shared" si="195"/>
        <v>0.4</v>
      </c>
      <c r="BE527" s="17">
        <f t="shared" si="196"/>
        <v>0.60117049034121239</v>
      </c>
      <c r="BF527" s="17">
        <f t="shared" si="197"/>
        <v>0.39735937620804318</v>
      </c>
      <c r="BG527" s="17">
        <f t="shared" si="198"/>
        <v>0.4</v>
      </c>
      <c r="BH527" s="17">
        <f t="shared" si="199"/>
        <v>0.4</v>
      </c>
      <c r="BI527" s="17">
        <f t="shared" si="200"/>
        <v>1.44E-2</v>
      </c>
      <c r="BJ527" s="17">
        <f t="shared" si="201"/>
        <v>1.6096746807143562E-2</v>
      </c>
    </row>
    <row r="528" spans="1:62" x14ac:dyDescent="0.25">
      <c r="A528" s="84">
        <v>202</v>
      </c>
      <c r="B528" s="84">
        <v>475</v>
      </c>
      <c r="C528" s="17">
        <v>30</v>
      </c>
      <c r="D528" s="86">
        <v>1</v>
      </c>
      <c r="E528" s="98">
        <f t="shared" si="180"/>
        <v>25</v>
      </c>
      <c r="F528" s="98">
        <f t="shared" si="181"/>
        <v>0.33333333333333331</v>
      </c>
      <c r="G528" s="17">
        <v>0</v>
      </c>
      <c r="H528" s="17">
        <v>50</v>
      </c>
      <c r="I528" s="17">
        <v>0</v>
      </c>
      <c r="J528" s="17">
        <v>0</v>
      </c>
      <c r="K528" s="17">
        <v>0</v>
      </c>
      <c r="L528" s="17">
        <v>0</v>
      </c>
      <c r="M528" s="17">
        <v>0</v>
      </c>
      <c r="N528" s="17">
        <v>0</v>
      </c>
      <c r="O528" s="17">
        <v>25</v>
      </c>
      <c r="P528" s="17">
        <v>0</v>
      </c>
      <c r="Q528" s="17">
        <v>25</v>
      </c>
      <c r="R528" s="17">
        <v>0</v>
      </c>
      <c r="S528" s="17">
        <v>0</v>
      </c>
      <c r="T528" s="17">
        <v>0</v>
      </c>
      <c r="U528" s="17">
        <v>0</v>
      </c>
      <c r="V528" s="17">
        <v>0</v>
      </c>
      <c r="W528" s="41">
        <v>0</v>
      </c>
      <c r="X528" s="41">
        <v>0</v>
      </c>
      <c r="Y528" s="17">
        <v>0</v>
      </c>
      <c r="Z528" s="17">
        <v>0</v>
      </c>
      <c r="AA528" s="17">
        <v>0</v>
      </c>
      <c r="AB528" s="17">
        <v>0</v>
      </c>
      <c r="AC528" s="17">
        <v>0</v>
      </c>
      <c r="AD528" s="17">
        <v>0</v>
      </c>
      <c r="AE528" s="17">
        <v>0</v>
      </c>
      <c r="AF528" s="41">
        <v>0</v>
      </c>
      <c r="AG528" s="88">
        <v>38</v>
      </c>
      <c r="AH528" s="91" t="s">
        <v>3</v>
      </c>
      <c r="AI528" s="87" t="s">
        <v>504</v>
      </c>
      <c r="AN528" s="17">
        <f t="shared" si="183"/>
        <v>100</v>
      </c>
      <c r="AO528" s="17">
        <f t="shared" si="184"/>
        <v>0.25</v>
      </c>
      <c r="AP528" s="17">
        <f t="shared" si="185"/>
        <v>0</v>
      </c>
      <c r="AQ528" s="17">
        <f t="shared" si="185"/>
        <v>0.5</v>
      </c>
      <c r="AR528" s="17">
        <f t="shared" si="186"/>
        <v>0.25</v>
      </c>
      <c r="AS528" s="17">
        <f t="shared" si="187"/>
        <v>0.38</v>
      </c>
      <c r="AU528" s="17">
        <f t="shared" si="188"/>
        <v>0.5</v>
      </c>
      <c r="AV528" s="17">
        <f t="shared" si="189"/>
        <v>0.5</v>
      </c>
      <c r="AW528" s="17">
        <f t="shared" si="190"/>
        <v>0.53125</v>
      </c>
      <c r="AX528" s="17">
        <f t="shared" si="191"/>
        <v>0.625</v>
      </c>
      <c r="AY528" s="17">
        <f t="shared" si="192"/>
        <v>0.5</v>
      </c>
      <c r="AZ528" s="17">
        <f t="shared" si="193"/>
        <v>0.5</v>
      </c>
      <c r="BA528" s="17">
        <f t="shared" si="194"/>
        <v>0.12</v>
      </c>
      <c r="BC528" s="17">
        <f t="shared" si="182"/>
        <v>0.5</v>
      </c>
      <c r="BD528" s="17">
        <f t="shared" si="195"/>
        <v>0.5</v>
      </c>
      <c r="BE528" s="17">
        <f t="shared" si="196"/>
        <v>0.5992795413018821</v>
      </c>
      <c r="BF528" s="17">
        <f t="shared" si="197"/>
        <v>0.34712845030496436</v>
      </c>
      <c r="BG528" s="17">
        <f t="shared" si="198"/>
        <v>0.5</v>
      </c>
      <c r="BH528" s="17">
        <f t="shared" si="199"/>
        <v>0.5</v>
      </c>
      <c r="BI528" s="17">
        <f t="shared" si="200"/>
        <v>1.44E-2</v>
      </c>
      <c r="BJ528" s="17">
        <f t="shared" si="201"/>
        <v>7.2215573091649284E-4</v>
      </c>
    </row>
    <row r="529" spans="1:62" x14ac:dyDescent="0.25">
      <c r="A529" s="84">
        <v>551</v>
      </c>
      <c r="B529" s="84">
        <v>593</v>
      </c>
      <c r="D529" s="86">
        <v>1</v>
      </c>
      <c r="E529" s="98">
        <f t="shared" si="180"/>
        <v>0</v>
      </c>
      <c r="F529" s="98">
        <f t="shared" si="181"/>
        <v>0</v>
      </c>
      <c r="G529" s="17">
        <v>0</v>
      </c>
      <c r="H529" s="17">
        <v>20</v>
      </c>
      <c r="I529" s="17">
        <v>0</v>
      </c>
      <c r="J529" s="17">
        <v>0</v>
      </c>
      <c r="K529" s="17">
        <v>0</v>
      </c>
      <c r="L529" s="17">
        <v>0</v>
      </c>
      <c r="M529" s="17">
        <v>0</v>
      </c>
      <c r="N529" s="17">
        <v>0</v>
      </c>
      <c r="O529" s="17">
        <v>0</v>
      </c>
      <c r="P529" s="17">
        <v>0</v>
      </c>
      <c r="Q529" s="17">
        <v>0</v>
      </c>
      <c r="R529" s="17">
        <v>0</v>
      </c>
      <c r="S529" s="17">
        <v>0</v>
      </c>
      <c r="T529" s="17">
        <v>0</v>
      </c>
      <c r="U529" s="17">
        <v>0</v>
      </c>
      <c r="V529" s="17">
        <v>0</v>
      </c>
      <c r="W529" s="17">
        <v>0</v>
      </c>
      <c r="X529" s="17">
        <v>0</v>
      </c>
      <c r="Y529" s="17">
        <v>0</v>
      </c>
      <c r="Z529" s="17">
        <v>0</v>
      </c>
      <c r="AA529" s="17">
        <v>80</v>
      </c>
      <c r="AB529" s="17">
        <v>0</v>
      </c>
      <c r="AC529" s="17">
        <v>0</v>
      </c>
      <c r="AD529" s="17">
        <v>0</v>
      </c>
      <c r="AE529" s="17">
        <v>0</v>
      </c>
      <c r="AF529" s="17">
        <v>0</v>
      </c>
      <c r="AG529" s="88">
        <v>12</v>
      </c>
      <c r="AH529" s="17" t="s">
        <v>3</v>
      </c>
      <c r="AI529" s="87" t="s">
        <v>506</v>
      </c>
      <c r="AL529" s="87" t="s">
        <v>510</v>
      </c>
      <c r="AN529" s="17">
        <f t="shared" si="183"/>
        <v>100</v>
      </c>
      <c r="AO529" s="17">
        <f t="shared" si="184"/>
        <v>0</v>
      </c>
      <c r="AP529" s="17">
        <f t="shared" si="185"/>
        <v>0</v>
      </c>
      <c r="AQ529" s="17">
        <f t="shared" si="185"/>
        <v>0.2</v>
      </c>
      <c r="AR529" s="17">
        <f t="shared" si="186"/>
        <v>0</v>
      </c>
      <c r="AS529" s="17">
        <f t="shared" si="187"/>
        <v>0.12</v>
      </c>
      <c r="AU529" s="17">
        <f t="shared" si="188"/>
        <v>0</v>
      </c>
      <c r="AV529" s="17">
        <f t="shared" si="189"/>
        <v>0</v>
      </c>
      <c r="AW529" s="17">
        <f t="shared" si="190"/>
        <v>0.5</v>
      </c>
      <c r="AX529" s="17">
        <f t="shared" si="191"/>
        <v>0.5</v>
      </c>
      <c r="AY529" s="17">
        <f t="shared" si="192"/>
        <v>0</v>
      </c>
      <c r="AZ529" s="17">
        <f t="shared" si="193"/>
        <v>0</v>
      </c>
      <c r="BA529" s="17">
        <f t="shared" si="194"/>
        <v>0.12</v>
      </c>
      <c r="BC529" s="17">
        <f t="shared" si="182"/>
        <v>0</v>
      </c>
      <c r="BD529" s="17">
        <f t="shared" si="195"/>
        <v>2</v>
      </c>
      <c r="BE529" s="17">
        <f t="shared" si="196"/>
        <v>0.58982479610523098</v>
      </c>
      <c r="BF529" s="17">
        <f t="shared" si="197"/>
        <v>9.5973820789570216E-2</v>
      </c>
      <c r="BG529" s="17">
        <f t="shared" si="198"/>
        <v>-4.4850596964912337E-2</v>
      </c>
      <c r="BH529" s="17">
        <f t="shared" si="199"/>
        <v>0</v>
      </c>
      <c r="BI529" s="17">
        <f t="shared" si="200"/>
        <v>1.44E-2</v>
      </c>
      <c r="BJ529" s="17">
        <f t="shared" si="201"/>
        <v>8.2296092529106898E-2</v>
      </c>
    </row>
    <row r="530" spans="1:62" x14ac:dyDescent="0.25">
      <c r="A530" s="84">
        <v>127</v>
      </c>
      <c r="B530" s="84">
        <v>453</v>
      </c>
      <c r="C530" s="17" t="s">
        <v>153</v>
      </c>
      <c r="D530" s="86">
        <v>1</v>
      </c>
      <c r="E530" s="98">
        <f t="shared" si="180"/>
        <v>25.9</v>
      </c>
      <c r="F530" s="98">
        <f t="shared" si="181"/>
        <v>0</v>
      </c>
      <c r="G530" s="17">
        <v>0</v>
      </c>
      <c r="H530" s="17">
        <v>74.099999999999994</v>
      </c>
      <c r="I530" s="17">
        <v>10.5</v>
      </c>
      <c r="J530" s="17">
        <v>0</v>
      </c>
      <c r="K530" s="17">
        <v>0</v>
      </c>
      <c r="L530" s="17">
        <v>0</v>
      </c>
      <c r="M530" s="17">
        <v>0</v>
      </c>
      <c r="N530" s="17">
        <v>0</v>
      </c>
      <c r="O530" s="17">
        <v>15.4</v>
      </c>
      <c r="P530" s="17">
        <v>0</v>
      </c>
      <c r="Q530" s="17">
        <v>0</v>
      </c>
      <c r="R530" s="17">
        <v>0</v>
      </c>
      <c r="S530" s="17">
        <v>0</v>
      </c>
      <c r="T530" s="17">
        <v>0</v>
      </c>
      <c r="U530" s="17">
        <v>0</v>
      </c>
      <c r="V530" s="17">
        <v>0</v>
      </c>
      <c r="W530" s="41">
        <v>0</v>
      </c>
      <c r="X530" s="41">
        <v>0</v>
      </c>
      <c r="Y530" s="17">
        <v>0</v>
      </c>
      <c r="Z530" s="17">
        <v>0</v>
      </c>
      <c r="AA530" s="17">
        <v>0</v>
      </c>
      <c r="AB530" s="41">
        <v>0</v>
      </c>
      <c r="AC530" s="17">
        <v>0</v>
      </c>
      <c r="AD530" s="17">
        <v>0</v>
      </c>
      <c r="AE530" s="41">
        <v>0</v>
      </c>
      <c r="AF530" s="41">
        <v>0</v>
      </c>
      <c r="AG530" s="88">
        <v>39.9</v>
      </c>
      <c r="AH530" s="41" t="s">
        <v>3</v>
      </c>
      <c r="AI530" s="87" t="s">
        <v>557</v>
      </c>
      <c r="AJ530" s="87" t="s">
        <v>512</v>
      </c>
      <c r="AK530" s="87" t="s">
        <v>505</v>
      </c>
      <c r="AL530" s="87" t="s">
        <v>507</v>
      </c>
      <c r="AN530" s="17">
        <f t="shared" si="183"/>
        <v>100</v>
      </c>
      <c r="AO530" s="17">
        <f t="shared" si="184"/>
        <v>0.154</v>
      </c>
      <c r="AP530" s="17">
        <f t="shared" si="185"/>
        <v>0</v>
      </c>
      <c r="AQ530" s="17">
        <f t="shared" si="185"/>
        <v>0.74099999999999999</v>
      </c>
      <c r="AR530" s="17">
        <f t="shared" si="186"/>
        <v>0</v>
      </c>
      <c r="AS530" s="17">
        <f t="shared" si="187"/>
        <v>0.39899999999999997</v>
      </c>
      <c r="AU530" s="17">
        <f t="shared" si="188"/>
        <v>0</v>
      </c>
      <c r="AV530" s="17">
        <f t="shared" si="189"/>
        <v>0.2078272604588394</v>
      </c>
      <c r="AW530" s="17">
        <f t="shared" si="190"/>
        <v>0.5</v>
      </c>
      <c r="AX530" s="17">
        <f t="shared" si="191"/>
        <v>0.5</v>
      </c>
      <c r="AY530" s="17">
        <f t="shared" si="192"/>
        <v>0.2078272604588394</v>
      </c>
      <c r="AZ530" s="17">
        <f t="shared" si="193"/>
        <v>0.2078272604588394</v>
      </c>
      <c r="BA530" s="17">
        <f t="shared" si="194"/>
        <v>0.19117273954116057</v>
      </c>
      <c r="BC530" s="17">
        <f t="shared" si="182"/>
        <v>0</v>
      </c>
      <c r="BD530" s="17">
        <f t="shared" si="195"/>
        <v>0.27867746288798922</v>
      </c>
      <c r="BE530" s="17">
        <f t="shared" si="196"/>
        <v>0.58982479610523098</v>
      </c>
      <c r="BF530" s="17">
        <f t="shared" si="197"/>
        <v>9.5973820789570216E-2</v>
      </c>
      <c r="BG530" s="17">
        <f t="shared" si="198"/>
        <v>0.27867746288798922</v>
      </c>
      <c r="BH530" s="17">
        <f t="shared" si="199"/>
        <v>0.27867746288798922</v>
      </c>
      <c r="BI530" s="17">
        <f t="shared" si="200"/>
        <v>1.4477512937071202E-2</v>
      </c>
      <c r="BJ530" s="17">
        <f t="shared" si="201"/>
        <v>6.1983426433349101E-5</v>
      </c>
    </row>
    <row r="531" spans="1:62" x14ac:dyDescent="0.25">
      <c r="A531" s="84">
        <v>213</v>
      </c>
      <c r="B531" s="84">
        <v>133</v>
      </c>
      <c r="C531" s="17">
        <v>41</v>
      </c>
      <c r="D531" s="86">
        <v>1</v>
      </c>
      <c r="E531" s="98">
        <f t="shared" si="180"/>
        <v>30</v>
      </c>
      <c r="F531" s="98">
        <f t="shared" si="181"/>
        <v>0.5714285714285714</v>
      </c>
      <c r="G531" s="17">
        <v>0</v>
      </c>
      <c r="H531" s="17">
        <v>30</v>
      </c>
      <c r="I531" s="17">
        <v>0</v>
      </c>
      <c r="J531" s="17">
        <v>0</v>
      </c>
      <c r="K531" s="17">
        <v>0</v>
      </c>
      <c r="L531" s="17">
        <v>0</v>
      </c>
      <c r="M531" s="17">
        <v>0</v>
      </c>
      <c r="N531" s="17">
        <v>0</v>
      </c>
      <c r="O531" s="17">
        <v>30</v>
      </c>
      <c r="P531" s="17">
        <v>0</v>
      </c>
      <c r="Q531" s="17">
        <v>40</v>
      </c>
      <c r="R531" s="17">
        <v>0</v>
      </c>
      <c r="S531" s="17">
        <v>0</v>
      </c>
      <c r="T531" s="17">
        <v>0</v>
      </c>
      <c r="U531" s="17">
        <v>0</v>
      </c>
      <c r="V531" s="17">
        <v>0</v>
      </c>
      <c r="W531" s="41">
        <v>0</v>
      </c>
      <c r="X531" s="41">
        <v>0</v>
      </c>
      <c r="Y531" s="17">
        <v>0</v>
      </c>
      <c r="Z531" s="17">
        <v>0</v>
      </c>
      <c r="AA531" s="17">
        <v>0</v>
      </c>
      <c r="AB531" s="17">
        <v>0</v>
      </c>
      <c r="AC531" s="17">
        <v>0</v>
      </c>
      <c r="AD531" s="17">
        <v>0</v>
      </c>
      <c r="AE531" s="17">
        <v>0</v>
      </c>
      <c r="AF531" s="41">
        <v>0</v>
      </c>
      <c r="AG531" s="88">
        <v>44</v>
      </c>
      <c r="AH531" s="91" t="s">
        <v>3</v>
      </c>
      <c r="AI531" s="87" t="s">
        <v>504</v>
      </c>
      <c r="AN531" s="17">
        <f t="shared" si="183"/>
        <v>100</v>
      </c>
      <c r="AO531" s="17">
        <f t="shared" si="184"/>
        <v>0.3</v>
      </c>
      <c r="AP531" s="17">
        <f t="shared" si="185"/>
        <v>0</v>
      </c>
      <c r="AQ531" s="17">
        <f t="shared" si="185"/>
        <v>0.3</v>
      </c>
      <c r="AR531" s="17">
        <f t="shared" si="186"/>
        <v>0.4</v>
      </c>
      <c r="AS531" s="17">
        <f t="shared" si="187"/>
        <v>0.44</v>
      </c>
      <c r="AU531" s="17">
        <f t="shared" si="188"/>
        <v>1.3333333333333335</v>
      </c>
      <c r="AV531" s="17">
        <f t="shared" si="189"/>
        <v>1</v>
      </c>
      <c r="AW531" s="17">
        <f t="shared" si="190"/>
        <v>0.58333333333333337</v>
      </c>
      <c r="AX531" s="17">
        <f t="shared" si="191"/>
        <v>0.83333333333333337</v>
      </c>
      <c r="AY531" s="17">
        <f t="shared" si="192"/>
        <v>0.54444444444444451</v>
      </c>
      <c r="AZ531" s="17">
        <f t="shared" si="193"/>
        <v>0.54444444444444451</v>
      </c>
      <c r="BA531" s="17">
        <f t="shared" si="194"/>
        <v>0.10444444444444451</v>
      </c>
      <c r="BC531" s="17">
        <f t="shared" si="182"/>
        <v>1.3333333333333333</v>
      </c>
      <c r="BD531" s="17">
        <f t="shared" si="195"/>
        <v>1</v>
      </c>
      <c r="BE531" s="17">
        <f t="shared" si="196"/>
        <v>0.61503744996296739</v>
      </c>
      <c r="BF531" s="17">
        <f t="shared" si="197"/>
        <v>0.76571949949728779</v>
      </c>
      <c r="BG531" s="17">
        <f t="shared" si="198"/>
        <v>0.56037199984566788</v>
      </c>
      <c r="BH531" s="17">
        <f t="shared" si="199"/>
        <v>0.56037199984566788</v>
      </c>
      <c r="BI531" s="17">
        <f t="shared" si="200"/>
        <v>1.4489418346845468E-2</v>
      </c>
      <c r="BJ531" s="17">
        <f t="shared" si="201"/>
        <v>1.0974010851802474E-3</v>
      </c>
    </row>
    <row r="532" spans="1:62" x14ac:dyDescent="0.25">
      <c r="A532" s="84">
        <v>38</v>
      </c>
      <c r="B532" s="84">
        <v>26</v>
      </c>
      <c r="C532" s="17" t="s">
        <v>46</v>
      </c>
      <c r="D532" s="86">
        <v>1</v>
      </c>
      <c r="E532" s="98">
        <f t="shared" si="180"/>
        <v>19</v>
      </c>
      <c r="F532" s="98">
        <f t="shared" si="181"/>
        <v>0.78481012658227844</v>
      </c>
      <c r="G532" s="41">
        <v>0</v>
      </c>
      <c r="H532" s="17">
        <v>17</v>
      </c>
      <c r="I532" s="17">
        <v>9</v>
      </c>
      <c r="J532" s="17">
        <v>0</v>
      </c>
      <c r="K532" s="41">
        <v>0</v>
      </c>
      <c r="L532" s="41">
        <v>0</v>
      </c>
      <c r="M532" s="41">
        <v>0</v>
      </c>
      <c r="N532" s="41">
        <v>0</v>
      </c>
      <c r="O532" s="17">
        <v>10</v>
      </c>
      <c r="P532" s="17">
        <v>0</v>
      </c>
      <c r="Q532" s="17">
        <v>62</v>
      </c>
      <c r="R532" s="17">
        <v>0</v>
      </c>
      <c r="S532" s="17">
        <v>0</v>
      </c>
      <c r="T532" s="17">
        <v>0</v>
      </c>
      <c r="U532" s="17">
        <v>2</v>
      </c>
      <c r="V532" s="41">
        <v>0</v>
      </c>
      <c r="W532" s="41">
        <v>0</v>
      </c>
      <c r="X532" s="41">
        <v>0</v>
      </c>
      <c r="Y532" s="41">
        <v>0</v>
      </c>
      <c r="Z532" s="41">
        <v>0</v>
      </c>
      <c r="AA532" s="17">
        <v>0</v>
      </c>
      <c r="AB532" s="41">
        <v>0</v>
      </c>
      <c r="AC532" s="17">
        <v>0</v>
      </c>
      <c r="AD532" s="17">
        <v>0</v>
      </c>
      <c r="AE532" s="41">
        <v>0</v>
      </c>
      <c r="AF532" s="41">
        <v>0</v>
      </c>
      <c r="AG532" s="88">
        <v>51</v>
      </c>
      <c r="AH532" s="41" t="s">
        <v>3</v>
      </c>
      <c r="AI532" s="87" t="s">
        <v>506</v>
      </c>
      <c r="AN532" s="17">
        <f t="shared" si="183"/>
        <v>100</v>
      </c>
      <c r="AO532" s="17">
        <f t="shared" si="184"/>
        <v>0.1</v>
      </c>
      <c r="AP532" s="17">
        <f t="shared" si="185"/>
        <v>0</v>
      </c>
      <c r="AQ532" s="17">
        <f t="shared" si="185"/>
        <v>0.17</v>
      </c>
      <c r="AR532" s="17">
        <f t="shared" si="186"/>
        <v>0.62</v>
      </c>
      <c r="AS532" s="17">
        <f t="shared" si="187"/>
        <v>0.51</v>
      </c>
      <c r="AU532" s="17">
        <f t="shared" si="188"/>
        <v>3.6470588235294117</v>
      </c>
      <c r="AV532" s="17">
        <f t="shared" si="189"/>
        <v>0.58823529411764708</v>
      </c>
      <c r="AW532" s="17">
        <f t="shared" si="190"/>
        <v>0.7279411764705882</v>
      </c>
      <c r="AX532" s="17">
        <f t="shared" si="191"/>
        <v>1.4117647058823528</v>
      </c>
      <c r="AY532" s="17">
        <f t="shared" si="192"/>
        <v>0.58823529411764708</v>
      </c>
      <c r="AZ532" s="17">
        <f t="shared" si="193"/>
        <v>0.58823529411764708</v>
      </c>
      <c r="BA532" s="17">
        <f t="shared" si="194"/>
        <v>7.823529411764707E-2</v>
      </c>
      <c r="BC532" s="17">
        <f t="shared" si="182"/>
        <v>2.6956521739130435</v>
      </c>
      <c r="BD532" s="17">
        <f t="shared" si="195"/>
        <v>0.63043478260869568</v>
      </c>
      <c r="BE532" s="17">
        <f t="shared" si="196"/>
        <v>0.64079820499152407</v>
      </c>
      <c r="BF532" s="17">
        <f t="shared" si="197"/>
        <v>1.4500248668725646</v>
      </c>
      <c r="BG532" s="17">
        <f t="shared" si="198"/>
        <v>0.63043478260869568</v>
      </c>
      <c r="BH532" s="17">
        <f t="shared" si="199"/>
        <v>0.63043478260869568</v>
      </c>
      <c r="BI532" s="17">
        <f t="shared" si="200"/>
        <v>1.4504536862003784E-2</v>
      </c>
      <c r="BJ532" s="17">
        <f t="shared" si="201"/>
        <v>1.0635187331821295E-2</v>
      </c>
    </row>
    <row r="533" spans="1:62" x14ac:dyDescent="0.25">
      <c r="A533" s="84">
        <v>328</v>
      </c>
      <c r="B533" s="84">
        <v>215</v>
      </c>
      <c r="D533" s="86">
        <v>1</v>
      </c>
      <c r="E533" s="98">
        <f t="shared" si="180"/>
        <v>31.224209078404403</v>
      </c>
      <c r="F533" s="98">
        <f t="shared" si="181"/>
        <v>0.79999999999999993</v>
      </c>
      <c r="G533" s="17">
        <v>0</v>
      </c>
      <c r="H533" s="17">
        <f>'EWG-CCP-127 (1)'!M146</f>
        <v>13.755158184319122</v>
      </c>
      <c r="I533" s="17">
        <v>0</v>
      </c>
      <c r="J533" s="17">
        <v>0</v>
      </c>
      <c r="K533" s="17">
        <v>0</v>
      </c>
      <c r="L533" s="17">
        <v>0</v>
      </c>
      <c r="M533" s="17">
        <v>0</v>
      </c>
      <c r="N533" s="17">
        <v>0</v>
      </c>
      <c r="O533" s="17">
        <f>'EWG-CCP-127 (1)'!L146</f>
        <v>31.224209078404403</v>
      </c>
      <c r="P533" s="17">
        <v>0</v>
      </c>
      <c r="Q533" s="17">
        <f>'EWG-CCP-127 (1)'!K146</f>
        <v>55.020632737276486</v>
      </c>
      <c r="R533" s="17">
        <v>0</v>
      </c>
      <c r="S533" s="17">
        <v>0</v>
      </c>
      <c r="T533" s="17">
        <v>0</v>
      </c>
      <c r="U533" s="17">
        <v>0</v>
      </c>
      <c r="V533" s="17">
        <v>0</v>
      </c>
      <c r="W533" s="41">
        <v>0</v>
      </c>
      <c r="X533" s="41">
        <v>0</v>
      </c>
      <c r="Y533" s="17">
        <v>0</v>
      </c>
      <c r="Z533" s="17">
        <v>0</v>
      </c>
      <c r="AA533" s="17">
        <v>0</v>
      </c>
      <c r="AB533" s="17">
        <v>0</v>
      </c>
      <c r="AC533" s="17">
        <v>0</v>
      </c>
      <c r="AD533" s="17">
        <v>0</v>
      </c>
      <c r="AE533" s="17">
        <v>0</v>
      </c>
      <c r="AF533" s="41">
        <v>0</v>
      </c>
      <c r="AG533" s="88">
        <f>'EWG-CCP-127 (1)'!E146</f>
        <v>76</v>
      </c>
      <c r="AH533" s="91" t="s">
        <v>3</v>
      </c>
      <c r="AI533" s="87" t="s">
        <v>504</v>
      </c>
      <c r="AN533" s="17">
        <f t="shared" si="183"/>
        <v>100.00000000000001</v>
      </c>
      <c r="AO533" s="17">
        <f t="shared" si="184"/>
        <v>0.31224209078404402</v>
      </c>
      <c r="AP533" s="17">
        <f t="shared" si="185"/>
        <v>0</v>
      </c>
      <c r="AQ533" s="17">
        <f t="shared" si="185"/>
        <v>0.13755158184319122</v>
      </c>
      <c r="AR533" s="17">
        <f t="shared" si="186"/>
        <v>0.55020632737276487</v>
      </c>
      <c r="AS533" s="17">
        <f t="shared" si="187"/>
        <v>0.76</v>
      </c>
      <c r="AU533" s="17">
        <f t="shared" si="188"/>
        <v>4</v>
      </c>
      <c r="AV533" s="17">
        <f t="shared" si="189"/>
        <v>2.2699999999999996</v>
      </c>
      <c r="AW533" s="17">
        <f t="shared" si="190"/>
        <v>0.75</v>
      </c>
      <c r="AX533" s="17">
        <f t="shared" si="191"/>
        <v>1.5</v>
      </c>
      <c r="AY533" s="17">
        <f t="shared" si="192"/>
        <v>0.6216666666666667</v>
      </c>
      <c r="AZ533" s="17">
        <f t="shared" si="193"/>
        <v>0.6216666666666667</v>
      </c>
      <c r="BA533" s="17">
        <f t="shared" si="194"/>
        <v>0.13833333333333331</v>
      </c>
      <c r="BC533" s="17">
        <f t="shared" si="182"/>
        <v>4</v>
      </c>
      <c r="BD533" s="17">
        <f t="shared" si="195"/>
        <v>2.27</v>
      </c>
      <c r="BE533" s="17">
        <f t="shared" si="196"/>
        <v>0.6654627576784401</v>
      </c>
      <c r="BF533" s="17">
        <f t="shared" si="197"/>
        <v>2.1052108569127235</v>
      </c>
      <c r="BG533" s="17">
        <f t="shared" si="198"/>
        <v>0.63799790049722738</v>
      </c>
      <c r="BH533" s="17">
        <f t="shared" si="199"/>
        <v>0.63799790049722738</v>
      </c>
      <c r="BI533" s="17">
        <f t="shared" si="200"/>
        <v>1.4884512283084433E-2</v>
      </c>
      <c r="BJ533" s="17">
        <f t="shared" si="201"/>
        <v>0.12469870964125361</v>
      </c>
    </row>
    <row r="534" spans="1:62" x14ac:dyDescent="0.25">
      <c r="A534" s="84">
        <v>636</v>
      </c>
      <c r="B534" s="84">
        <v>646</v>
      </c>
      <c r="D534" s="86">
        <v>1</v>
      </c>
      <c r="E534" s="98">
        <f t="shared" si="180"/>
        <v>40.011997600479901</v>
      </c>
      <c r="F534" s="98">
        <f t="shared" si="181"/>
        <v>0</v>
      </c>
      <c r="G534" s="17">
        <v>0</v>
      </c>
      <c r="H534" s="17">
        <f>'EWG-CCP-127 (1)'!G358</f>
        <v>59.988002399520092</v>
      </c>
      <c r="I534" s="17">
        <v>0</v>
      </c>
      <c r="J534" s="17">
        <v>0</v>
      </c>
      <c r="K534" s="17">
        <v>0</v>
      </c>
      <c r="L534" s="17">
        <v>0</v>
      </c>
      <c r="M534" s="17">
        <v>0</v>
      </c>
      <c r="N534" s="17">
        <v>0</v>
      </c>
      <c r="O534" s="17">
        <v>0</v>
      </c>
      <c r="P534" s="17">
        <v>0</v>
      </c>
      <c r="Q534" s="17">
        <v>0</v>
      </c>
      <c r="R534" s="17">
        <v>0</v>
      </c>
      <c r="S534" s="17">
        <v>0</v>
      </c>
      <c r="T534" s="17">
        <v>0</v>
      </c>
      <c r="U534" s="17">
        <v>0</v>
      </c>
      <c r="V534" s="17">
        <v>0</v>
      </c>
      <c r="W534" s="17">
        <v>0</v>
      </c>
      <c r="X534" s="17">
        <f>'EWG-CCP-127 (1)'!H338</f>
        <v>40.011997600479901</v>
      </c>
      <c r="Y534" s="17">
        <v>0</v>
      </c>
      <c r="Z534" s="17">
        <v>0</v>
      </c>
      <c r="AA534" s="17">
        <v>0</v>
      </c>
      <c r="AB534" s="17">
        <v>0</v>
      </c>
      <c r="AC534" s="17">
        <v>0</v>
      </c>
      <c r="AD534" s="17">
        <v>0</v>
      </c>
      <c r="AE534" s="17">
        <v>0</v>
      </c>
      <c r="AF534" s="17">
        <v>0</v>
      </c>
      <c r="AG534" s="88">
        <f>'EWG-CCP-127 (1)'!L358</f>
        <v>27.66</v>
      </c>
      <c r="AH534" s="17" t="s">
        <v>3</v>
      </c>
      <c r="AI534" s="87" t="s">
        <v>506</v>
      </c>
      <c r="AN534" s="17">
        <f t="shared" si="183"/>
        <v>100</v>
      </c>
      <c r="AO534" s="17">
        <f t="shared" si="184"/>
        <v>0.40011997600479904</v>
      </c>
      <c r="AP534" s="17">
        <f t="shared" si="185"/>
        <v>0</v>
      </c>
      <c r="AQ534" s="17">
        <f t="shared" si="185"/>
        <v>0.59988002399520091</v>
      </c>
      <c r="AR534" s="17">
        <f t="shared" si="186"/>
        <v>0</v>
      </c>
      <c r="AS534" s="17">
        <f t="shared" si="187"/>
        <v>0.27660000000000001</v>
      </c>
      <c r="AU534" s="17">
        <f t="shared" si="188"/>
        <v>0</v>
      </c>
      <c r="AV534" s="17">
        <f t="shared" si="189"/>
        <v>0.66700000000000004</v>
      </c>
      <c r="AW534" s="17">
        <f t="shared" si="190"/>
        <v>0.5</v>
      </c>
      <c r="AX534" s="17">
        <f t="shared" si="191"/>
        <v>0.5</v>
      </c>
      <c r="AY534" s="17">
        <f t="shared" si="192"/>
        <v>0.4443333333333333</v>
      </c>
      <c r="AZ534" s="17">
        <f t="shared" si="193"/>
        <v>0.4443333333333333</v>
      </c>
      <c r="BA534" s="17">
        <f t="shared" si="194"/>
        <v>0.16773333333333329</v>
      </c>
      <c r="BC534" s="17">
        <f t="shared" si="182"/>
        <v>0</v>
      </c>
      <c r="BD534" s="17">
        <f t="shared" si="195"/>
        <v>0.66700000000000004</v>
      </c>
      <c r="BE534" s="17">
        <f t="shared" si="196"/>
        <v>0.58982479610523098</v>
      </c>
      <c r="BF534" s="17">
        <f t="shared" si="197"/>
        <v>9.5973820789570216E-2</v>
      </c>
      <c r="BG534" s="17">
        <f t="shared" si="198"/>
        <v>0.39948273636842102</v>
      </c>
      <c r="BH534" s="17">
        <f t="shared" si="199"/>
        <v>0.39948273636842102</v>
      </c>
      <c r="BI534" s="17">
        <f t="shared" si="200"/>
        <v>1.5100166897390859E-2</v>
      </c>
      <c r="BJ534" s="17">
        <f t="shared" si="201"/>
        <v>1.6971042903735287E-2</v>
      </c>
    </row>
    <row r="535" spans="1:62" x14ac:dyDescent="0.25">
      <c r="A535" s="84">
        <v>620</v>
      </c>
      <c r="B535" s="84">
        <v>630</v>
      </c>
      <c r="D535" s="86">
        <v>1</v>
      </c>
      <c r="E535" s="98">
        <f t="shared" si="180"/>
        <v>33.333333333333329</v>
      </c>
      <c r="F535" s="98">
        <f t="shared" si="181"/>
        <v>0</v>
      </c>
      <c r="G535" s="17">
        <v>0</v>
      </c>
      <c r="H535" s="17">
        <f>'EWG-CCP-127 (1)'!G342</f>
        <v>66.666666666666657</v>
      </c>
      <c r="I535" s="17">
        <v>0</v>
      </c>
      <c r="J535" s="17">
        <v>0</v>
      </c>
      <c r="K535" s="17">
        <v>0</v>
      </c>
      <c r="L535" s="17">
        <v>0</v>
      </c>
      <c r="M535" s="17">
        <v>0</v>
      </c>
      <c r="N535" s="17">
        <v>0</v>
      </c>
      <c r="O535" s="17">
        <f>'EWG-CCP-127 (1)'!H337</f>
        <v>33.333333333333329</v>
      </c>
      <c r="P535" s="17">
        <v>0</v>
      </c>
      <c r="Q535" s="17">
        <v>0</v>
      </c>
      <c r="R535" s="17">
        <v>0</v>
      </c>
      <c r="S535" s="17">
        <v>0</v>
      </c>
      <c r="T535" s="17">
        <v>0</v>
      </c>
      <c r="U535" s="17">
        <v>0</v>
      </c>
      <c r="V535" s="17">
        <v>0</v>
      </c>
      <c r="W535" s="17">
        <v>0</v>
      </c>
      <c r="X535" s="17">
        <v>0</v>
      </c>
      <c r="Y535" s="17">
        <v>0</v>
      </c>
      <c r="Z535" s="17">
        <v>0</v>
      </c>
      <c r="AA535" s="17">
        <v>0</v>
      </c>
      <c r="AB535" s="17">
        <v>0</v>
      </c>
      <c r="AC535" s="17">
        <v>0</v>
      </c>
      <c r="AD535" s="17">
        <v>0</v>
      </c>
      <c r="AE535" s="17">
        <v>0</v>
      </c>
      <c r="AF535" s="17">
        <v>0</v>
      </c>
      <c r="AG535" s="88">
        <f>'EWG-CCP-127 (1)'!L342</f>
        <v>37.700000000000003</v>
      </c>
      <c r="AH535" s="17" t="s">
        <v>3</v>
      </c>
      <c r="AI535" s="87" t="s">
        <v>506</v>
      </c>
      <c r="AN535" s="17">
        <f t="shared" si="183"/>
        <v>99.999999999999986</v>
      </c>
      <c r="AO535" s="17">
        <f t="shared" si="184"/>
        <v>0.33333333333333326</v>
      </c>
      <c r="AP535" s="17">
        <f t="shared" si="185"/>
        <v>0</v>
      </c>
      <c r="AQ535" s="17">
        <f t="shared" si="185"/>
        <v>0.66666666666666652</v>
      </c>
      <c r="AR535" s="17">
        <f t="shared" si="186"/>
        <v>0</v>
      </c>
      <c r="AS535" s="17">
        <f t="shared" si="187"/>
        <v>0.377</v>
      </c>
      <c r="AU535" s="17">
        <f t="shared" si="188"/>
        <v>0</v>
      </c>
      <c r="AV535" s="17">
        <f t="shared" si="189"/>
        <v>0.5</v>
      </c>
      <c r="AW535" s="17">
        <f t="shared" si="190"/>
        <v>0.5</v>
      </c>
      <c r="AX535" s="17">
        <f t="shared" si="191"/>
        <v>0.5</v>
      </c>
      <c r="AY535" s="17">
        <f t="shared" si="192"/>
        <v>0.5</v>
      </c>
      <c r="AZ535" s="17">
        <f t="shared" si="193"/>
        <v>0.5</v>
      </c>
      <c r="BA535" s="17">
        <f t="shared" si="194"/>
        <v>0.123</v>
      </c>
      <c r="BC535" s="17">
        <f t="shared" si="182"/>
        <v>0</v>
      </c>
      <c r="BD535" s="17">
        <f t="shared" si="195"/>
        <v>0.5</v>
      </c>
      <c r="BE535" s="17">
        <f t="shared" si="196"/>
        <v>0.58982479610523098</v>
      </c>
      <c r="BF535" s="17">
        <f t="shared" si="197"/>
        <v>9.5973820789570216E-2</v>
      </c>
      <c r="BG535" s="17">
        <f t="shared" si="198"/>
        <v>0.5</v>
      </c>
      <c r="BH535" s="17">
        <f t="shared" si="199"/>
        <v>0.5</v>
      </c>
      <c r="BI535" s="17">
        <f t="shared" si="200"/>
        <v>1.5129E-2</v>
      </c>
      <c r="BJ535" s="17">
        <f t="shared" si="201"/>
        <v>8.9239346320330525E-4</v>
      </c>
    </row>
    <row r="536" spans="1:62" x14ac:dyDescent="0.25">
      <c r="A536" s="84">
        <v>661</v>
      </c>
      <c r="B536" s="84">
        <v>358</v>
      </c>
      <c r="C536" s="17" t="s">
        <v>481</v>
      </c>
      <c r="D536" s="86">
        <v>1</v>
      </c>
      <c r="E536" s="98">
        <f t="shared" si="180"/>
        <v>25.961735962321644</v>
      </c>
      <c r="F536" s="98">
        <f t="shared" si="181"/>
        <v>0.83935983159325356</v>
      </c>
      <c r="G536" s="106">
        <f>'EWG-CCP-127 (1)'!C28</f>
        <v>6.8657476751579569</v>
      </c>
      <c r="H536" s="106">
        <f>'EWG-CCP-127 (1)'!D28</f>
        <v>9.3015101524583255</v>
      </c>
      <c r="I536" s="106">
        <f>'EWG-CCP-127 (1)'!E28</f>
        <v>0</v>
      </c>
      <c r="J536" s="106">
        <f>'EWG-CCP-127 (1)'!F28</f>
        <v>9.2118079282578428E-3</v>
      </c>
      <c r="K536" s="106">
        <f>'EWG-CCP-127 (1)'!G28</f>
        <v>1.0959670129753682</v>
      </c>
      <c r="L536" s="106">
        <f>'EWG-CCP-127 (1)'!H28</f>
        <v>1.635015470809257</v>
      </c>
      <c r="M536" s="17">
        <v>0</v>
      </c>
      <c r="N536" s="106">
        <f>'EWG-CCP-127 (1)'!J28</f>
        <v>1.7369162802798499</v>
      </c>
      <c r="O536" s="106">
        <f>'EWG-CCP-127 (1)'!K28</f>
        <v>22.589804211232536</v>
      </c>
      <c r="P536" s="106">
        <f>'EWG-CCP-127 (1)'!L28</f>
        <v>3.9455090429481726E-2</v>
      </c>
      <c r="Q536" s="106">
        <f>'EWG-CCP-127 (1)'!N28</f>
        <v>48.807412809332369</v>
      </c>
      <c r="R536" s="106">
        <f>'EWG-CCP-127 (1)'!M28</f>
        <v>8.7443538679189914E-2</v>
      </c>
      <c r="S536" s="106">
        <f>'EWG-CCP-127 (1)'!O28</f>
        <v>2.1825785721328956</v>
      </c>
      <c r="T536" s="106">
        <f>'EWG-CCP-127 (1)'!P28</f>
        <v>2.2365985300512121</v>
      </c>
      <c r="U536" s="106">
        <f>'EWG-CCP-127 (1)'!Q28</f>
        <v>2.9826211004698435</v>
      </c>
      <c r="V536" s="17">
        <v>0</v>
      </c>
      <c r="W536" s="17">
        <v>0</v>
      </c>
      <c r="X536" s="17">
        <v>0</v>
      </c>
      <c r="Y536" s="17">
        <v>0</v>
      </c>
      <c r="Z536" s="106">
        <f>'EWG-CCP-127 (1)'!I28</f>
        <v>0.42971774806347768</v>
      </c>
      <c r="AA536" s="17">
        <v>0</v>
      </c>
      <c r="AB536" s="17">
        <v>0</v>
      </c>
      <c r="AC536" s="17">
        <v>0</v>
      </c>
      <c r="AD536" s="17">
        <v>0</v>
      </c>
      <c r="AE536" s="17">
        <v>0</v>
      </c>
      <c r="AF536" s="17">
        <v>0</v>
      </c>
      <c r="AG536" s="88">
        <v>70</v>
      </c>
      <c r="AH536" s="17" t="s">
        <v>479</v>
      </c>
      <c r="AI536" s="87" t="s">
        <v>506</v>
      </c>
      <c r="AN536" s="17">
        <f t="shared" si="183"/>
        <v>100.00000000000003</v>
      </c>
      <c r="AO536" s="17">
        <f t="shared" si="184"/>
        <v>0.24224819682041793</v>
      </c>
      <c r="AP536" s="17">
        <f t="shared" si="185"/>
        <v>6.8657476751579571E-2</v>
      </c>
      <c r="AQ536" s="17">
        <f t="shared" si="185"/>
        <v>9.3015101524583255E-2</v>
      </c>
      <c r="AR536" s="17">
        <f t="shared" si="186"/>
        <v>0.48807412809332368</v>
      </c>
      <c r="AS536" s="17">
        <f t="shared" si="187"/>
        <v>0.7</v>
      </c>
      <c r="AU536" s="17">
        <f t="shared" si="188"/>
        <v>3.0189048340629192</v>
      </c>
      <c r="AV536" s="17">
        <f t="shared" si="189"/>
        <v>1.4983876635320243</v>
      </c>
      <c r="AW536" s="17">
        <f t="shared" si="190"/>
        <v>0.68868155212893245</v>
      </c>
      <c r="AX536" s="17">
        <f t="shared" si="191"/>
        <v>1.2547262085157298</v>
      </c>
      <c r="AY536" s="17">
        <f t="shared" si="192"/>
        <v>0.64410206594415498</v>
      </c>
      <c r="AZ536" s="17">
        <f t="shared" si="193"/>
        <v>0.64410206594415498</v>
      </c>
      <c r="BA536" s="17">
        <f t="shared" si="194"/>
        <v>5.5897934055844978E-2</v>
      </c>
      <c r="BC536" s="17">
        <f t="shared" si="182"/>
        <v>1.0677070353301346</v>
      </c>
      <c r="BD536" s="17">
        <f t="shared" si="195"/>
        <v>0.57653584153922155</v>
      </c>
      <c r="BE536" s="17">
        <f t="shared" si="196"/>
        <v>0.61001459203266739</v>
      </c>
      <c r="BF536" s="17">
        <f t="shared" si="197"/>
        <v>0.63229295056820978</v>
      </c>
      <c r="BG536" s="17">
        <f t="shared" si="198"/>
        <v>0.57653584153922155</v>
      </c>
      <c r="BH536" s="17">
        <f t="shared" si="199"/>
        <v>0.57653584153922155</v>
      </c>
      <c r="BI536" s="17">
        <f t="shared" si="200"/>
        <v>1.5243398424428199E-2</v>
      </c>
      <c r="BJ536" s="17">
        <f t="shared" si="201"/>
        <v>8.5923464286989826E-2</v>
      </c>
    </row>
    <row r="537" spans="1:62" x14ac:dyDescent="0.25">
      <c r="A537" s="84">
        <v>535</v>
      </c>
      <c r="B537" s="84">
        <v>323</v>
      </c>
      <c r="C537" s="17" t="s">
        <v>377</v>
      </c>
      <c r="D537" s="86">
        <v>1</v>
      </c>
      <c r="E537" s="98">
        <f t="shared" si="180"/>
        <v>43</v>
      </c>
      <c r="F537" s="98">
        <f t="shared" si="181"/>
        <v>0.5</v>
      </c>
      <c r="G537" s="17">
        <v>14</v>
      </c>
      <c r="H537" s="17">
        <v>21</v>
      </c>
      <c r="I537" s="17">
        <v>43</v>
      </c>
      <c r="J537" s="17">
        <v>0</v>
      </c>
      <c r="K537" s="17">
        <v>0</v>
      </c>
      <c r="L537" s="17">
        <f>'EWG-CCP-127 (1)'!M319</f>
        <v>0</v>
      </c>
      <c r="M537" s="17">
        <v>0</v>
      </c>
      <c r="N537" s="17">
        <v>0</v>
      </c>
      <c r="O537" s="17">
        <v>0</v>
      </c>
      <c r="P537" s="17">
        <v>0</v>
      </c>
      <c r="Q537" s="17">
        <v>21</v>
      </c>
      <c r="R537" s="17">
        <v>0</v>
      </c>
      <c r="S537" s="17">
        <v>0</v>
      </c>
      <c r="T537" s="17">
        <v>0</v>
      </c>
      <c r="U537" s="17">
        <v>0</v>
      </c>
      <c r="V537" s="17">
        <v>0</v>
      </c>
      <c r="W537" s="17">
        <v>0</v>
      </c>
      <c r="X537" s="17">
        <v>0</v>
      </c>
      <c r="Y537" s="17">
        <v>0</v>
      </c>
      <c r="Z537" s="17">
        <v>0</v>
      </c>
      <c r="AA537" s="17">
        <v>0</v>
      </c>
      <c r="AB537" s="17">
        <v>0</v>
      </c>
      <c r="AC537" s="17">
        <v>0</v>
      </c>
      <c r="AD537" s="17">
        <v>0</v>
      </c>
      <c r="AE537" s="17">
        <v>0</v>
      </c>
      <c r="AF537" s="17">
        <v>0</v>
      </c>
      <c r="AG537" s="88">
        <v>15.5</v>
      </c>
      <c r="AH537" s="92" t="s">
        <v>3</v>
      </c>
      <c r="AI537" s="87" t="s">
        <v>504</v>
      </c>
      <c r="AM537" s="80"/>
      <c r="AN537" s="17">
        <f t="shared" si="183"/>
        <v>99</v>
      </c>
      <c r="AO537" s="17">
        <f t="shared" si="184"/>
        <v>0</v>
      </c>
      <c r="AP537" s="17">
        <f t="shared" si="185"/>
        <v>0.14000000000000001</v>
      </c>
      <c r="AQ537" s="17">
        <f t="shared" si="185"/>
        <v>0.21</v>
      </c>
      <c r="AR537" s="17">
        <f t="shared" si="186"/>
        <v>0.21</v>
      </c>
      <c r="AS537" s="17">
        <f t="shared" si="187"/>
        <v>0.155</v>
      </c>
      <c r="AU537" s="17">
        <f t="shared" si="188"/>
        <v>0.6</v>
      </c>
      <c r="AV537" s="17">
        <f t="shared" si="189"/>
        <v>0</v>
      </c>
      <c r="AW537" s="17">
        <f t="shared" si="190"/>
        <v>0.53749999999999998</v>
      </c>
      <c r="AX537" s="17">
        <f t="shared" si="191"/>
        <v>0.65</v>
      </c>
      <c r="AY537" s="17">
        <f t="shared" si="192"/>
        <v>0</v>
      </c>
      <c r="AZ537" s="17">
        <f t="shared" si="193"/>
        <v>0</v>
      </c>
      <c r="BA537" s="17">
        <f t="shared" si="194"/>
        <v>0.155</v>
      </c>
      <c r="BC537" s="17">
        <f t="shared" si="182"/>
        <v>0.27272727272727271</v>
      </c>
      <c r="BD537" s="17">
        <f t="shared" si="195"/>
        <v>0.2792207792207792</v>
      </c>
      <c r="BE537" s="17">
        <f t="shared" si="196"/>
        <v>0.59498192984885889</v>
      </c>
      <c r="BF537" s="17">
        <f t="shared" si="197"/>
        <v>0.23296725507069427</v>
      </c>
      <c r="BG537" s="17">
        <f t="shared" si="198"/>
        <v>0.2792207792207792</v>
      </c>
      <c r="BH537" s="17">
        <f t="shared" si="199"/>
        <v>0.2792207792207792</v>
      </c>
      <c r="BI537" s="17">
        <f t="shared" si="200"/>
        <v>1.543080199021757E-2</v>
      </c>
      <c r="BJ537" s="17">
        <f t="shared" si="201"/>
        <v>6.3439985652427436E-2</v>
      </c>
    </row>
    <row r="538" spans="1:62" x14ac:dyDescent="0.25">
      <c r="A538" s="84">
        <v>53</v>
      </c>
      <c r="B538" s="84">
        <v>41</v>
      </c>
      <c r="C538" s="17" t="s">
        <v>64</v>
      </c>
      <c r="D538" s="86">
        <v>1</v>
      </c>
      <c r="E538" s="98">
        <f t="shared" si="180"/>
        <v>20</v>
      </c>
      <c r="F538" s="98">
        <f t="shared" si="181"/>
        <v>0.77500000000000002</v>
      </c>
      <c r="G538" s="41">
        <v>0</v>
      </c>
      <c r="H538" s="17">
        <v>18</v>
      </c>
      <c r="I538" s="17">
        <v>10</v>
      </c>
      <c r="J538" s="17">
        <v>0</v>
      </c>
      <c r="K538" s="41">
        <v>0</v>
      </c>
      <c r="L538" s="41">
        <v>0</v>
      </c>
      <c r="M538" s="41">
        <v>0</v>
      </c>
      <c r="N538" s="41">
        <v>0</v>
      </c>
      <c r="O538" s="17">
        <v>10</v>
      </c>
      <c r="P538" s="17">
        <v>0</v>
      </c>
      <c r="Q538" s="17">
        <v>62</v>
      </c>
      <c r="R538" s="17">
        <v>0</v>
      </c>
      <c r="S538" s="17">
        <v>0</v>
      </c>
      <c r="T538" s="17">
        <v>0</v>
      </c>
      <c r="U538" s="17">
        <v>0</v>
      </c>
      <c r="V538" s="41">
        <v>0</v>
      </c>
      <c r="W538" s="41">
        <v>0</v>
      </c>
      <c r="X538" s="41">
        <v>0</v>
      </c>
      <c r="Y538" s="41">
        <v>0</v>
      </c>
      <c r="Z538" s="17">
        <v>0</v>
      </c>
      <c r="AA538" s="17">
        <v>0</v>
      </c>
      <c r="AB538" s="41">
        <v>0</v>
      </c>
      <c r="AC538" s="17">
        <v>0</v>
      </c>
      <c r="AD538" s="17">
        <v>0</v>
      </c>
      <c r="AE538" s="41">
        <v>0</v>
      </c>
      <c r="AF538" s="41">
        <v>0</v>
      </c>
      <c r="AG538" s="88">
        <v>53</v>
      </c>
      <c r="AH538" s="41" t="s">
        <v>3</v>
      </c>
      <c r="AI538" s="87" t="s">
        <v>506</v>
      </c>
      <c r="AN538" s="17">
        <f t="shared" si="183"/>
        <v>100</v>
      </c>
      <c r="AO538" s="17">
        <f t="shared" si="184"/>
        <v>0.1</v>
      </c>
      <c r="AP538" s="17">
        <f t="shared" si="185"/>
        <v>0</v>
      </c>
      <c r="AQ538" s="17">
        <f t="shared" si="185"/>
        <v>0.18</v>
      </c>
      <c r="AR538" s="17">
        <f t="shared" si="186"/>
        <v>0.62</v>
      </c>
      <c r="AS538" s="17">
        <f t="shared" si="187"/>
        <v>0.53</v>
      </c>
      <c r="AU538" s="17">
        <f t="shared" si="188"/>
        <v>3.4444444444444446</v>
      </c>
      <c r="AV538" s="17">
        <f t="shared" si="189"/>
        <v>0.55555555555555558</v>
      </c>
      <c r="AW538" s="17">
        <f t="shared" si="190"/>
        <v>0.71527777777777779</v>
      </c>
      <c r="AX538" s="17">
        <f t="shared" si="191"/>
        <v>1.3611111111111112</v>
      </c>
      <c r="AY538" s="17">
        <f t="shared" si="192"/>
        <v>0.55555555555555558</v>
      </c>
      <c r="AZ538" s="17">
        <f t="shared" si="193"/>
        <v>0.55555555555555558</v>
      </c>
      <c r="BA538" s="17">
        <f t="shared" si="194"/>
        <v>2.5555555555555554E-2</v>
      </c>
      <c r="BC538" s="17">
        <f t="shared" si="182"/>
        <v>3.4444444444444446</v>
      </c>
      <c r="BD538" s="17">
        <f t="shared" si="195"/>
        <v>0.83333333333333337</v>
      </c>
      <c r="BE538" s="17">
        <f t="shared" si="196"/>
        <v>0.65495748523771657</v>
      </c>
      <c r="BF538" s="17">
        <f t="shared" si="197"/>
        <v>1.8261501574511743</v>
      </c>
      <c r="BG538" s="17">
        <f t="shared" si="198"/>
        <v>0.65495748523771657</v>
      </c>
      <c r="BH538" s="17">
        <f t="shared" si="199"/>
        <v>0.65495748523771657</v>
      </c>
      <c r="BI538" s="17">
        <f t="shared" si="200"/>
        <v>1.5614373116934149E-2</v>
      </c>
      <c r="BJ538" s="17">
        <f t="shared" si="201"/>
        <v>1.5160269116575885E-2</v>
      </c>
    </row>
    <row r="539" spans="1:62" ht="18.75" x14ac:dyDescent="0.25">
      <c r="A539" s="84">
        <v>1</v>
      </c>
      <c r="B539" s="84">
        <v>1</v>
      </c>
      <c r="C539" s="41" t="s">
        <v>28</v>
      </c>
      <c r="D539" s="86">
        <v>1</v>
      </c>
      <c r="E539" s="98">
        <f t="shared" si="180"/>
        <v>51.3</v>
      </c>
      <c r="F539" s="98">
        <f t="shared" si="181"/>
        <v>0.85215605749486645</v>
      </c>
      <c r="G539" s="41">
        <v>0</v>
      </c>
      <c r="H539" s="41">
        <v>4.5999999999999996</v>
      </c>
      <c r="I539" s="41">
        <v>26.7</v>
      </c>
      <c r="J539" s="17">
        <v>0</v>
      </c>
      <c r="K539" s="41">
        <v>0</v>
      </c>
      <c r="L539" s="41">
        <v>0</v>
      </c>
      <c r="M539" s="41">
        <v>0</v>
      </c>
      <c r="N539" s="41">
        <v>0</v>
      </c>
      <c r="O539" s="41">
        <v>24.6</v>
      </c>
      <c r="P539" s="41">
        <v>2.6</v>
      </c>
      <c r="Q539" s="41">
        <v>41.5</v>
      </c>
      <c r="R539" s="17">
        <v>0</v>
      </c>
      <c r="S539" s="17">
        <v>0</v>
      </c>
      <c r="T539" s="17">
        <v>0</v>
      </c>
      <c r="U539" s="41">
        <v>0</v>
      </c>
      <c r="V539" s="41">
        <v>0</v>
      </c>
      <c r="W539" s="41">
        <v>0</v>
      </c>
      <c r="X539" s="41">
        <v>0</v>
      </c>
      <c r="Y539" s="41">
        <v>0</v>
      </c>
      <c r="Z539" s="41">
        <v>0</v>
      </c>
      <c r="AA539" s="17">
        <v>0</v>
      </c>
      <c r="AB539" s="41">
        <v>0</v>
      </c>
      <c r="AC539" s="17">
        <v>0</v>
      </c>
      <c r="AD539" s="17">
        <v>0</v>
      </c>
      <c r="AE539" s="41">
        <v>0</v>
      </c>
      <c r="AF539" s="41">
        <v>0</v>
      </c>
      <c r="AG539" s="90">
        <v>16.899999999999999</v>
      </c>
      <c r="AH539" s="91" t="s">
        <v>3</v>
      </c>
      <c r="AI539" s="87" t="s">
        <v>504</v>
      </c>
      <c r="AK539" s="87" t="s">
        <v>505</v>
      </c>
      <c r="AL539" s="87" t="s">
        <v>507</v>
      </c>
      <c r="AN539" s="17">
        <f t="shared" si="183"/>
        <v>100</v>
      </c>
      <c r="AO539" s="17">
        <f t="shared" si="184"/>
        <v>0.24600000000000002</v>
      </c>
      <c r="AP539" s="17">
        <f t="shared" si="185"/>
        <v>0</v>
      </c>
      <c r="AQ539" s="17">
        <f t="shared" si="185"/>
        <v>4.5999999999999999E-2</v>
      </c>
      <c r="AR539" s="17">
        <f t="shared" si="186"/>
        <v>0.41499999999999998</v>
      </c>
      <c r="AS539" s="17">
        <f t="shared" si="187"/>
        <v>0.16899999999999998</v>
      </c>
      <c r="AU539" s="17">
        <f t="shared" si="188"/>
        <v>9.0217391304347831</v>
      </c>
      <c r="AV539" s="17">
        <f t="shared" si="189"/>
        <v>5.3478260869565224</v>
      </c>
      <c r="AW539" s="17">
        <f t="shared" si="190"/>
        <v>1.0638586956521738</v>
      </c>
      <c r="AX539" s="17">
        <f t="shared" si="191"/>
        <v>2.7554347826086958</v>
      </c>
      <c r="AY539" s="17">
        <f t="shared" si="192"/>
        <v>0.73022253666066361</v>
      </c>
      <c r="AZ539" s="17">
        <f t="shared" si="193"/>
        <v>0.73022253666066361</v>
      </c>
      <c r="BA539" s="17">
        <f t="shared" si="194"/>
        <v>0.56122253666066357</v>
      </c>
      <c r="BC539" s="17">
        <f t="shared" si="182"/>
        <v>9.0217391304347831</v>
      </c>
      <c r="BD539" s="17">
        <f t="shared" si="195"/>
        <v>8.2500000000000018</v>
      </c>
      <c r="BE539" s="17">
        <f t="shared" si="196"/>
        <v>0.76042128552306676</v>
      </c>
      <c r="BF539" s="17">
        <f t="shared" si="197"/>
        <v>4.6276769185673343</v>
      </c>
      <c r="BG539" s="17">
        <f t="shared" si="198"/>
        <v>0.29423473510199871</v>
      </c>
      <c r="BH539" s="17">
        <f t="shared" si="199"/>
        <v>0.29423473510199871</v>
      </c>
      <c r="BI539" s="17">
        <f t="shared" si="200"/>
        <v>1.5683738876067794E-2</v>
      </c>
      <c r="BJ539" s="17">
        <f t="shared" si="201"/>
        <v>5.6583542901755629E-2</v>
      </c>
    </row>
    <row r="540" spans="1:62" x14ac:dyDescent="0.25">
      <c r="A540" s="84">
        <v>567</v>
      </c>
      <c r="B540" s="84">
        <v>402</v>
      </c>
      <c r="C540" s="17" t="s">
        <v>406</v>
      </c>
      <c r="D540" s="86">
        <v>1</v>
      </c>
      <c r="E540" s="98">
        <f t="shared" si="180"/>
        <v>20</v>
      </c>
      <c r="F540" s="98">
        <f t="shared" si="181"/>
        <v>0.90277777777777779</v>
      </c>
      <c r="G540" s="17">
        <v>8</v>
      </c>
      <c r="H540" s="17">
        <v>7</v>
      </c>
      <c r="I540" s="17">
        <v>20</v>
      </c>
      <c r="J540" s="17">
        <v>0</v>
      </c>
      <c r="K540" s="17">
        <v>0</v>
      </c>
      <c r="L540" s="17">
        <v>0</v>
      </c>
      <c r="M540" s="17">
        <v>0</v>
      </c>
      <c r="N540" s="17">
        <v>0</v>
      </c>
      <c r="O540" s="17">
        <v>0</v>
      </c>
      <c r="P540" s="17">
        <v>0</v>
      </c>
      <c r="Q540" s="17">
        <v>65</v>
      </c>
      <c r="R540" s="17">
        <v>0</v>
      </c>
      <c r="S540" s="17">
        <v>0</v>
      </c>
      <c r="T540" s="17">
        <v>0</v>
      </c>
      <c r="U540" s="17">
        <v>0</v>
      </c>
      <c r="V540" s="17">
        <v>0</v>
      </c>
      <c r="W540" s="17">
        <v>0</v>
      </c>
      <c r="X540" s="17">
        <v>0</v>
      </c>
      <c r="Y540" s="17">
        <v>0</v>
      </c>
      <c r="Z540" s="17">
        <v>0</v>
      </c>
      <c r="AA540" s="17">
        <v>0</v>
      </c>
      <c r="AB540" s="17">
        <v>0</v>
      </c>
      <c r="AC540" s="17">
        <v>0</v>
      </c>
      <c r="AD540" s="17">
        <v>0</v>
      </c>
      <c r="AE540" s="17">
        <v>0</v>
      </c>
      <c r="AF540" s="17">
        <v>0</v>
      </c>
      <c r="AG540" s="88">
        <v>13</v>
      </c>
      <c r="AH540" s="92" t="s">
        <v>3</v>
      </c>
      <c r="AI540" s="87" t="s">
        <v>504</v>
      </c>
      <c r="AL540" s="87" t="s">
        <v>510</v>
      </c>
      <c r="AM540" s="17">
        <v>11</v>
      </c>
      <c r="AN540" s="17">
        <f t="shared" si="183"/>
        <v>100</v>
      </c>
      <c r="AO540" s="17">
        <f t="shared" si="184"/>
        <v>0</v>
      </c>
      <c r="AP540" s="17">
        <f t="shared" si="185"/>
        <v>0.08</v>
      </c>
      <c r="AQ540" s="17">
        <f t="shared" si="185"/>
        <v>7.0000000000000007E-2</v>
      </c>
      <c r="AR540" s="17">
        <f t="shared" si="186"/>
        <v>0.65</v>
      </c>
      <c r="AS540" s="17">
        <f t="shared" si="187"/>
        <v>0.13</v>
      </c>
      <c r="AU540" s="17">
        <f t="shared" si="188"/>
        <v>4.333333333333333</v>
      </c>
      <c r="AV540" s="17">
        <f t="shared" si="189"/>
        <v>0</v>
      </c>
      <c r="AW540" s="17">
        <f t="shared" si="190"/>
        <v>0.77083333333333326</v>
      </c>
      <c r="AX540" s="17">
        <f t="shared" si="191"/>
        <v>1.5833333333333333</v>
      </c>
      <c r="AY540" s="17">
        <f t="shared" si="192"/>
        <v>0</v>
      </c>
      <c r="AZ540" s="17">
        <f t="shared" si="193"/>
        <v>0</v>
      </c>
      <c r="BA540" s="17">
        <f t="shared" si="194"/>
        <v>0.13</v>
      </c>
      <c r="BC540" s="17">
        <f t="shared" si="182"/>
        <v>1.6666666666666667</v>
      </c>
      <c r="BD540" s="17">
        <f t="shared" si="195"/>
        <v>0.25641025641025639</v>
      </c>
      <c r="BE540" s="17">
        <f t="shared" si="196"/>
        <v>0.62134061342740143</v>
      </c>
      <c r="BF540" s="17">
        <f t="shared" si="197"/>
        <v>0.93315591917421736</v>
      </c>
      <c r="BG540" s="17">
        <f t="shared" si="198"/>
        <v>0.25641025641025639</v>
      </c>
      <c r="BH540" s="17">
        <f t="shared" si="199"/>
        <v>0.25641025641025639</v>
      </c>
      <c r="BI540" s="17">
        <f t="shared" si="200"/>
        <v>1.5979552925706766E-2</v>
      </c>
      <c r="BJ540" s="17">
        <f t="shared" si="201"/>
        <v>7.6658633421484185E-2</v>
      </c>
    </row>
    <row r="541" spans="1:62" x14ac:dyDescent="0.25">
      <c r="A541" s="84">
        <v>474</v>
      </c>
      <c r="B541" s="84">
        <v>528</v>
      </c>
      <c r="C541" s="17" t="s">
        <v>319</v>
      </c>
      <c r="D541" s="86">
        <v>1</v>
      </c>
      <c r="E541" s="98">
        <f t="shared" si="180"/>
        <v>0</v>
      </c>
      <c r="F541" s="98">
        <f t="shared" si="181"/>
        <v>0.33333333333333331</v>
      </c>
      <c r="G541" s="17">
        <v>0</v>
      </c>
      <c r="H541" s="17">
        <v>40</v>
      </c>
      <c r="I541" s="17">
        <v>0</v>
      </c>
      <c r="J541" s="17">
        <v>0</v>
      </c>
      <c r="K541" s="17">
        <v>0</v>
      </c>
      <c r="L541" s="17">
        <v>0</v>
      </c>
      <c r="M541" s="17">
        <v>0</v>
      </c>
      <c r="N541" s="17">
        <v>0</v>
      </c>
      <c r="O541" s="17">
        <v>0</v>
      </c>
      <c r="P541" s="17">
        <v>0</v>
      </c>
      <c r="Q541" s="17">
        <v>20</v>
      </c>
      <c r="R541" s="17">
        <v>0</v>
      </c>
      <c r="S541" s="17">
        <v>0</v>
      </c>
      <c r="T541" s="17">
        <v>0</v>
      </c>
      <c r="U541" s="17">
        <v>0</v>
      </c>
      <c r="V541" s="17">
        <v>0</v>
      </c>
      <c r="W541" s="17">
        <v>40</v>
      </c>
      <c r="X541" s="17">
        <v>0</v>
      </c>
      <c r="Y541" s="17">
        <v>0</v>
      </c>
      <c r="Z541" s="17">
        <v>0</v>
      </c>
      <c r="AA541" s="17">
        <v>0</v>
      </c>
      <c r="AB541" s="17">
        <v>0</v>
      </c>
      <c r="AC541" s="17">
        <v>0</v>
      </c>
      <c r="AD541" s="17">
        <v>0</v>
      </c>
      <c r="AE541" s="17">
        <v>0</v>
      </c>
      <c r="AF541" s="41">
        <v>0</v>
      </c>
      <c r="AG541" s="88">
        <v>46</v>
      </c>
      <c r="AH541" s="17" t="s">
        <v>3</v>
      </c>
      <c r="AI541" s="87" t="s">
        <v>506</v>
      </c>
      <c r="AN541" s="17">
        <f t="shared" si="183"/>
        <v>100</v>
      </c>
      <c r="AO541" s="17">
        <f t="shared" si="184"/>
        <v>0</v>
      </c>
      <c r="AP541" s="17">
        <f t="shared" si="185"/>
        <v>0</v>
      </c>
      <c r="AQ541" s="17">
        <f t="shared" si="185"/>
        <v>0.4</v>
      </c>
      <c r="AR541" s="17">
        <f t="shared" si="186"/>
        <v>0.2</v>
      </c>
      <c r="AS541" s="17">
        <f t="shared" si="187"/>
        <v>0.46</v>
      </c>
      <c r="AU541" s="17">
        <f t="shared" si="188"/>
        <v>0.5</v>
      </c>
      <c r="AV541" s="17">
        <f t="shared" si="189"/>
        <v>0</v>
      </c>
      <c r="AW541" s="17">
        <f t="shared" si="190"/>
        <v>0.53125</v>
      </c>
      <c r="AX541" s="17">
        <f t="shared" si="191"/>
        <v>0.625</v>
      </c>
      <c r="AY541" s="17">
        <f t="shared" si="192"/>
        <v>0</v>
      </c>
      <c r="AZ541" s="17">
        <f t="shared" si="193"/>
        <v>0</v>
      </c>
      <c r="BA541" s="17">
        <f t="shared" si="194"/>
        <v>0.46</v>
      </c>
      <c r="BC541" s="17">
        <f t="shared" si="182"/>
        <v>0.5</v>
      </c>
      <c r="BD541" s="17">
        <f t="shared" si="195"/>
        <v>0.33333333333333331</v>
      </c>
      <c r="BE541" s="17">
        <f t="shared" si="196"/>
        <v>0.5992795413018821</v>
      </c>
      <c r="BF541" s="17">
        <f t="shared" si="197"/>
        <v>0.34712845030496436</v>
      </c>
      <c r="BG541" s="17">
        <f t="shared" si="198"/>
        <v>0.33333333333333331</v>
      </c>
      <c r="BH541" s="17">
        <f t="shared" si="199"/>
        <v>0.33333333333333331</v>
      </c>
      <c r="BI541" s="17">
        <f t="shared" si="200"/>
        <v>1.6044444444444455E-2</v>
      </c>
      <c r="BJ541" s="17">
        <f t="shared" si="201"/>
        <v>2.8224828699348341E-3</v>
      </c>
    </row>
    <row r="542" spans="1:62" x14ac:dyDescent="0.25">
      <c r="A542" s="84">
        <v>439</v>
      </c>
      <c r="B542" s="84">
        <v>294</v>
      </c>
      <c r="D542" s="86">
        <v>1</v>
      </c>
      <c r="E542" s="98">
        <f t="shared" si="180"/>
        <v>18.8</v>
      </c>
      <c r="F542" s="98">
        <f t="shared" si="181"/>
        <v>0.96695402298850575</v>
      </c>
      <c r="G542" s="17">
        <f>'EWG-CCP-127 (1)'!E226</f>
        <v>11.600000000000001</v>
      </c>
      <c r="H542" s="17">
        <f>'EWG-CCP-127 (1)'!F226</f>
        <v>2.2999999999999998</v>
      </c>
      <c r="I542" s="17">
        <v>0</v>
      </c>
      <c r="J542" s="17">
        <v>0</v>
      </c>
      <c r="K542" s="17">
        <v>0</v>
      </c>
      <c r="L542" s="17">
        <v>0</v>
      </c>
      <c r="M542" s="17">
        <v>0</v>
      </c>
      <c r="N542" s="17">
        <v>0</v>
      </c>
      <c r="O542" s="17">
        <f>'EWG-CCP-127 (1)'!C226</f>
        <v>18.8</v>
      </c>
      <c r="P542" s="17">
        <v>0</v>
      </c>
      <c r="Q542" s="17">
        <f>'EWG-CCP-127 (1)'!D226</f>
        <v>67.300000000000011</v>
      </c>
      <c r="R542" s="17">
        <v>0</v>
      </c>
      <c r="S542" s="17">
        <v>0</v>
      </c>
      <c r="T542" s="17">
        <v>0</v>
      </c>
      <c r="U542" s="17">
        <v>0</v>
      </c>
      <c r="V542" s="17">
        <v>0</v>
      </c>
      <c r="W542" s="41">
        <v>0</v>
      </c>
      <c r="X542" s="17">
        <v>0</v>
      </c>
      <c r="Y542" s="17">
        <v>0</v>
      </c>
      <c r="Z542" s="17">
        <v>0</v>
      </c>
      <c r="AA542" s="17">
        <v>0</v>
      </c>
      <c r="AB542" s="17">
        <v>0</v>
      </c>
      <c r="AC542" s="17">
        <v>0</v>
      </c>
      <c r="AD542" s="17">
        <v>0</v>
      </c>
      <c r="AE542" s="17">
        <v>0</v>
      </c>
      <c r="AF542" s="41">
        <v>0</v>
      </c>
      <c r="AG542" s="88">
        <f>'EWG-CCP-127 (1)'!J226</f>
        <v>51.316000000000003</v>
      </c>
      <c r="AH542" s="41" t="s">
        <v>3</v>
      </c>
      <c r="AI542" s="87" t="s">
        <v>506</v>
      </c>
      <c r="AN542" s="17">
        <f t="shared" si="183"/>
        <v>100.00000000000001</v>
      </c>
      <c r="AO542" s="17">
        <f t="shared" si="184"/>
        <v>0.188</v>
      </c>
      <c r="AP542" s="17">
        <f t="shared" si="185"/>
        <v>0.11600000000000002</v>
      </c>
      <c r="AQ542" s="17">
        <f t="shared" si="185"/>
        <v>2.3E-2</v>
      </c>
      <c r="AR542" s="17">
        <f t="shared" si="186"/>
        <v>0.67300000000000015</v>
      </c>
      <c r="AS542" s="17">
        <f t="shared" si="187"/>
        <v>0.51316000000000006</v>
      </c>
      <c r="AU542" s="17">
        <f t="shared" si="188"/>
        <v>4.841726618705037</v>
      </c>
      <c r="AV542" s="17">
        <f t="shared" si="189"/>
        <v>1.3525179856115106</v>
      </c>
      <c r="AW542" s="17">
        <f t="shared" si="190"/>
        <v>0.80260791366906481</v>
      </c>
      <c r="AX542" s="17">
        <f t="shared" si="191"/>
        <v>1.7104316546762592</v>
      </c>
      <c r="AY542" s="17">
        <f t="shared" si="192"/>
        <v>0.80260791366906481</v>
      </c>
      <c r="AZ542" s="17">
        <f t="shared" si="193"/>
        <v>0.80260791366906481</v>
      </c>
      <c r="BA542" s="17">
        <f t="shared" si="194"/>
        <v>0.28944791366906475</v>
      </c>
      <c r="BC542" s="17">
        <f t="shared" si="182"/>
        <v>1.3819301848049284</v>
      </c>
      <c r="BD542" s="17">
        <f t="shared" si="195"/>
        <v>0.38603696098562629</v>
      </c>
      <c r="BE542" s="17">
        <f t="shared" si="196"/>
        <v>0.61595639165901417</v>
      </c>
      <c r="BF542" s="17">
        <f t="shared" si="197"/>
        <v>0.79013014795121406</v>
      </c>
      <c r="BG542" s="17">
        <f t="shared" si="198"/>
        <v>0.38603696098562629</v>
      </c>
      <c r="BH542" s="17">
        <f t="shared" si="199"/>
        <v>0.38603696098562629</v>
      </c>
      <c r="BI542" s="17">
        <f t="shared" si="200"/>
        <v>1.6160267048249997E-2</v>
      </c>
      <c r="BJ542" s="17">
        <f t="shared" si="201"/>
        <v>1.129693585381253E-2</v>
      </c>
    </row>
    <row r="543" spans="1:62" x14ac:dyDescent="0.25">
      <c r="A543" s="84">
        <v>568</v>
      </c>
      <c r="B543" s="84">
        <v>403</v>
      </c>
      <c r="C543" s="17" t="s">
        <v>407</v>
      </c>
      <c r="D543" s="86">
        <v>1</v>
      </c>
      <c r="E543" s="98">
        <f t="shared" si="180"/>
        <v>20</v>
      </c>
      <c r="F543" s="98">
        <f t="shared" si="181"/>
        <v>0.90277777777777779</v>
      </c>
      <c r="G543" s="17">
        <v>8</v>
      </c>
      <c r="H543" s="17">
        <v>7</v>
      </c>
      <c r="I543" s="17">
        <v>0</v>
      </c>
      <c r="J543" s="17">
        <v>0</v>
      </c>
      <c r="K543" s="17">
        <v>0</v>
      </c>
      <c r="L543" s="17">
        <v>0</v>
      </c>
      <c r="M543" s="17">
        <v>0</v>
      </c>
      <c r="N543" s="17">
        <v>0</v>
      </c>
      <c r="O543" s="17">
        <v>20</v>
      </c>
      <c r="P543" s="17">
        <v>0</v>
      </c>
      <c r="Q543" s="17">
        <v>65</v>
      </c>
      <c r="R543" s="17">
        <v>0</v>
      </c>
      <c r="S543" s="17">
        <v>0</v>
      </c>
      <c r="T543" s="17">
        <v>0</v>
      </c>
      <c r="U543" s="17">
        <v>0</v>
      </c>
      <c r="V543" s="17">
        <v>0</v>
      </c>
      <c r="W543" s="17">
        <v>0</v>
      </c>
      <c r="X543" s="17">
        <v>0</v>
      </c>
      <c r="Y543" s="17">
        <v>0</v>
      </c>
      <c r="Z543" s="17">
        <v>0</v>
      </c>
      <c r="AA543" s="17">
        <v>0</v>
      </c>
      <c r="AB543" s="17">
        <v>0</v>
      </c>
      <c r="AC543" s="17">
        <v>0</v>
      </c>
      <c r="AD543" s="17">
        <v>0</v>
      </c>
      <c r="AE543" s="17">
        <v>0</v>
      </c>
      <c r="AF543" s="17">
        <v>0</v>
      </c>
      <c r="AG543" s="88">
        <v>64</v>
      </c>
      <c r="AH543" s="92" t="s">
        <v>3</v>
      </c>
      <c r="AI543" s="87" t="s">
        <v>504</v>
      </c>
      <c r="AM543" s="17">
        <v>57</v>
      </c>
      <c r="AN543" s="17">
        <f t="shared" si="183"/>
        <v>100</v>
      </c>
      <c r="AO543" s="17">
        <f t="shared" si="184"/>
        <v>0.2</v>
      </c>
      <c r="AP543" s="17">
        <f t="shared" si="185"/>
        <v>0.08</v>
      </c>
      <c r="AQ543" s="17">
        <f t="shared" si="185"/>
        <v>7.0000000000000007E-2</v>
      </c>
      <c r="AR543" s="17">
        <f t="shared" si="186"/>
        <v>0.65</v>
      </c>
      <c r="AS543" s="17">
        <f t="shared" si="187"/>
        <v>0.64</v>
      </c>
      <c r="AU543" s="17">
        <f t="shared" si="188"/>
        <v>4.333333333333333</v>
      </c>
      <c r="AV543" s="17">
        <f t="shared" si="189"/>
        <v>1.3333333333333333</v>
      </c>
      <c r="AW543" s="17">
        <f t="shared" si="190"/>
        <v>0.77083333333333326</v>
      </c>
      <c r="AX543" s="17">
        <f t="shared" si="191"/>
        <v>1.5833333333333333</v>
      </c>
      <c r="AY543" s="17">
        <f t="shared" si="192"/>
        <v>0.77083333333333326</v>
      </c>
      <c r="AZ543" s="17">
        <f t="shared" si="193"/>
        <v>0.77083333333333326</v>
      </c>
      <c r="BA543" s="17">
        <f t="shared" si="194"/>
        <v>0.13083333333333325</v>
      </c>
      <c r="BC543" s="17">
        <f t="shared" si="182"/>
        <v>1.6666666666666667</v>
      </c>
      <c r="BD543" s="17">
        <f t="shared" si="195"/>
        <v>0.51282051282051277</v>
      </c>
      <c r="BE543" s="17">
        <f t="shared" si="196"/>
        <v>0.62134061342740143</v>
      </c>
      <c r="BF543" s="17">
        <f t="shared" si="197"/>
        <v>0.93315591917421736</v>
      </c>
      <c r="BG543" s="17">
        <f t="shared" si="198"/>
        <v>0.51282051282051277</v>
      </c>
      <c r="BH543" s="17">
        <f t="shared" si="199"/>
        <v>0.51282051282051277</v>
      </c>
      <c r="BI543" s="17">
        <f t="shared" si="200"/>
        <v>1.617462195923736E-2</v>
      </c>
      <c r="BJ543" s="17">
        <f t="shared" si="201"/>
        <v>5.4348218932726101E-2</v>
      </c>
    </row>
    <row r="544" spans="1:62" x14ac:dyDescent="0.25">
      <c r="A544" s="84">
        <v>297</v>
      </c>
      <c r="B544" s="84">
        <v>186</v>
      </c>
      <c r="D544" s="86">
        <v>1</v>
      </c>
      <c r="E544" s="98">
        <f t="shared" si="180"/>
        <v>36.170212765957444</v>
      </c>
      <c r="F544" s="98">
        <f t="shared" si="181"/>
        <v>0.66666666666666663</v>
      </c>
      <c r="G544" s="17">
        <v>0</v>
      </c>
      <c r="H544" s="17">
        <f>'EWG-CCP-127 (1)'!M115</f>
        <v>21.276595744680851</v>
      </c>
      <c r="I544" s="17">
        <v>0</v>
      </c>
      <c r="J544" s="17">
        <v>0</v>
      </c>
      <c r="K544" s="17">
        <v>0</v>
      </c>
      <c r="L544" s="17">
        <v>0</v>
      </c>
      <c r="M544" s="17">
        <v>0</v>
      </c>
      <c r="N544" s="17">
        <v>0</v>
      </c>
      <c r="O544" s="17">
        <f>'EWG-CCP-127 (1)'!L115</f>
        <v>36.170212765957444</v>
      </c>
      <c r="P544" s="17">
        <v>0</v>
      </c>
      <c r="Q544" s="17">
        <f>'EWG-CCP-127 (1)'!K115</f>
        <v>42.553191489361701</v>
      </c>
      <c r="R544" s="17">
        <v>0</v>
      </c>
      <c r="S544" s="17">
        <v>0</v>
      </c>
      <c r="T544" s="17">
        <v>0</v>
      </c>
      <c r="U544" s="17">
        <v>0</v>
      </c>
      <c r="V544" s="17">
        <v>0</v>
      </c>
      <c r="W544" s="41">
        <v>0</v>
      </c>
      <c r="X544" s="41">
        <v>0</v>
      </c>
      <c r="Y544" s="17">
        <v>0</v>
      </c>
      <c r="Z544" s="17">
        <v>0</v>
      </c>
      <c r="AA544" s="17">
        <v>0</v>
      </c>
      <c r="AB544" s="17">
        <v>0</v>
      </c>
      <c r="AC544" s="17">
        <v>0</v>
      </c>
      <c r="AD544" s="17">
        <v>0</v>
      </c>
      <c r="AE544" s="17">
        <v>0</v>
      </c>
      <c r="AF544" s="41">
        <v>0</v>
      </c>
      <c r="AG544" s="88">
        <f>'EWG-CCP-127 (1)'!E115</f>
        <v>63</v>
      </c>
      <c r="AH544" s="91" t="s">
        <v>3</v>
      </c>
      <c r="AI544" s="87" t="s">
        <v>504</v>
      </c>
      <c r="AN544" s="17">
        <f t="shared" si="183"/>
        <v>100</v>
      </c>
      <c r="AO544" s="17">
        <f t="shared" si="184"/>
        <v>0.36170212765957444</v>
      </c>
      <c r="AP544" s="17">
        <f t="shared" si="185"/>
        <v>0</v>
      </c>
      <c r="AQ544" s="17">
        <f t="shared" si="185"/>
        <v>0.21276595744680851</v>
      </c>
      <c r="AR544" s="17">
        <f t="shared" si="186"/>
        <v>0.42553191489361702</v>
      </c>
      <c r="AS544" s="17">
        <f t="shared" si="187"/>
        <v>0.63</v>
      </c>
      <c r="AU544" s="17">
        <f t="shared" si="188"/>
        <v>2</v>
      </c>
      <c r="AV544" s="17">
        <f t="shared" si="189"/>
        <v>1.6999999999999997</v>
      </c>
      <c r="AW544" s="17">
        <f t="shared" si="190"/>
        <v>0.625</v>
      </c>
      <c r="AX544" s="17">
        <f t="shared" si="191"/>
        <v>1</v>
      </c>
      <c r="AY544" s="17">
        <f t="shared" si="192"/>
        <v>0.47916666666666674</v>
      </c>
      <c r="AZ544" s="17">
        <f t="shared" si="193"/>
        <v>0.47916666666666674</v>
      </c>
      <c r="BA544" s="17">
        <f t="shared" si="194"/>
        <v>0.15083333333333326</v>
      </c>
      <c r="BC544" s="17">
        <f t="shared" si="182"/>
        <v>2</v>
      </c>
      <c r="BD544" s="17">
        <f t="shared" si="195"/>
        <v>1.7</v>
      </c>
      <c r="BE544" s="17">
        <f t="shared" si="196"/>
        <v>0.62764377689183548</v>
      </c>
      <c r="BF544" s="17">
        <f t="shared" si="197"/>
        <v>1.1005923388511467</v>
      </c>
      <c r="BG544" s="17">
        <f t="shared" si="198"/>
        <v>0.50276718081915772</v>
      </c>
      <c r="BH544" s="17">
        <f t="shared" si="199"/>
        <v>0.50276718081915772</v>
      </c>
      <c r="BI544" s="17">
        <f t="shared" si="200"/>
        <v>1.6188190276704907E-2</v>
      </c>
      <c r="BJ544" s="17">
        <f t="shared" si="201"/>
        <v>4.9785678040348808E-2</v>
      </c>
    </row>
    <row r="545" spans="1:62" x14ac:dyDescent="0.25">
      <c r="A545" s="84">
        <v>111</v>
      </c>
      <c r="B545" s="84">
        <v>437</v>
      </c>
      <c r="C545" s="17" t="s">
        <v>134</v>
      </c>
      <c r="D545" s="86">
        <v>1</v>
      </c>
      <c r="E545" s="98">
        <f t="shared" si="180"/>
        <v>35.799999999999997</v>
      </c>
      <c r="F545" s="98">
        <f t="shared" si="181"/>
        <v>0</v>
      </c>
      <c r="G545" s="17">
        <v>0</v>
      </c>
      <c r="H545" s="17">
        <v>64.2</v>
      </c>
      <c r="I545" s="17">
        <v>0</v>
      </c>
      <c r="J545" s="17">
        <v>0</v>
      </c>
      <c r="K545" s="17">
        <v>0</v>
      </c>
      <c r="L545" s="17">
        <v>0</v>
      </c>
      <c r="M545" s="17">
        <v>0</v>
      </c>
      <c r="N545" s="17">
        <v>0</v>
      </c>
      <c r="O545" s="17">
        <v>35.799999999999997</v>
      </c>
      <c r="P545" s="17">
        <v>0</v>
      </c>
      <c r="Q545" s="17">
        <v>0</v>
      </c>
      <c r="R545" s="17">
        <v>0</v>
      </c>
      <c r="S545" s="17">
        <v>0</v>
      </c>
      <c r="T545" s="17">
        <v>0</v>
      </c>
      <c r="U545" s="17">
        <v>0</v>
      </c>
      <c r="V545" s="41">
        <v>0</v>
      </c>
      <c r="W545" s="41">
        <v>0</v>
      </c>
      <c r="X545" s="41">
        <v>0</v>
      </c>
      <c r="Y545" s="17">
        <v>0</v>
      </c>
      <c r="Z545" s="17">
        <v>0</v>
      </c>
      <c r="AA545" s="17">
        <v>0</v>
      </c>
      <c r="AB545" s="41">
        <v>0</v>
      </c>
      <c r="AC545" s="17">
        <v>0</v>
      </c>
      <c r="AD545" s="17">
        <v>0</v>
      </c>
      <c r="AE545" s="41">
        <v>0</v>
      </c>
      <c r="AF545" s="41">
        <v>0</v>
      </c>
      <c r="AG545" s="88">
        <v>43</v>
      </c>
      <c r="AH545" s="94"/>
      <c r="AI545" s="87" t="s">
        <v>504</v>
      </c>
      <c r="AN545" s="17">
        <f t="shared" si="183"/>
        <v>100</v>
      </c>
      <c r="AO545" s="17">
        <f t="shared" si="184"/>
        <v>0.35799999999999998</v>
      </c>
      <c r="AP545" s="17">
        <f t="shared" si="185"/>
        <v>0</v>
      </c>
      <c r="AQ545" s="17">
        <f t="shared" si="185"/>
        <v>0.64200000000000002</v>
      </c>
      <c r="AR545" s="17">
        <f t="shared" si="186"/>
        <v>0</v>
      </c>
      <c r="AS545" s="17">
        <f t="shared" si="187"/>
        <v>0.43</v>
      </c>
      <c r="AU545" s="17">
        <f t="shared" si="188"/>
        <v>0</v>
      </c>
      <c r="AV545" s="17">
        <f t="shared" si="189"/>
        <v>0.55763239875389403</v>
      </c>
      <c r="AW545" s="17">
        <f t="shared" si="190"/>
        <v>0.5</v>
      </c>
      <c r="AX545" s="17">
        <f t="shared" si="191"/>
        <v>0.5</v>
      </c>
      <c r="AY545" s="17">
        <f t="shared" si="192"/>
        <v>0.48078920041536866</v>
      </c>
      <c r="AZ545" s="17">
        <f t="shared" si="193"/>
        <v>0.48078920041536866</v>
      </c>
      <c r="BA545" s="17">
        <f t="shared" si="194"/>
        <v>5.0789200415368663E-2</v>
      </c>
      <c r="BC545" s="17">
        <f t="shared" si="182"/>
        <v>0</v>
      </c>
      <c r="BD545" s="17">
        <f t="shared" si="195"/>
        <v>0.55763239875389403</v>
      </c>
      <c r="BE545" s="17">
        <f t="shared" si="196"/>
        <v>0.58982479610523098</v>
      </c>
      <c r="BF545" s="17">
        <f t="shared" si="197"/>
        <v>9.5973820789570216E-2</v>
      </c>
      <c r="BG545" s="17">
        <f t="shared" si="198"/>
        <v>0.55763239875389403</v>
      </c>
      <c r="BH545" s="17">
        <f t="shared" si="199"/>
        <v>0.55763239875389403</v>
      </c>
      <c r="BI545" s="17">
        <f t="shared" si="200"/>
        <v>1.6290029211673013E-2</v>
      </c>
      <c r="BJ545" s="17">
        <f t="shared" si="201"/>
        <v>5.3486019280295455E-4</v>
      </c>
    </row>
    <row r="546" spans="1:62" x14ac:dyDescent="0.25">
      <c r="A546" s="84">
        <v>128</v>
      </c>
      <c r="B546" s="84">
        <v>454</v>
      </c>
      <c r="C546" s="17" t="s">
        <v>154</v>
      </c>
      <c r="D546" s="86">
        <v>1</v>
      </c>
      <c r="E546" s="98">
        <f t="shared" si="180"/>
        <v>25.3</v>
      </c>
      <c r="F546" s="98">
        <f t="shared" si="181"/>
        <v>0.17001338688085674</v>
      </c>
      <c r="G546" s="17">
        <v>0</v>
      </c>
      <c r="H546" s="17">
        <v>62</v>
      </c>
      <c r="I546" s="17">
        <v>10.4</v>
      </c>
      <c r="J546" s="17">
        <v>0</v>
      </c>
      <c r="K546" s="17">
        <v>0</v>
      </c>
      <c r="L546" s="17">
        <v>0</v>
      </c>
      <c r="M546" s="17">
        <v>0</v>
      </c>
      <c r="N546" s="17">
        <v>0</v>
      </c>
      <c r="O546" s="17">
        <v>14.9</v>
      </c>
      <c r="P546" s="17">
        <v>0</v>
      </c>
      <c r="Q546" s="17">
        <v>12.7</v>
      </c>
      <c r="R546" s="17">
        <v>0</v>
      </c>
      <c r="S546" s="17">
        <v>0</v>
      </c>
      <c r="T546" s="17">
        <v>0</v>
      </c>
      <c r="U546" s="17">
        <v>0</v>
      </c>
      <c r="V546" s="17">
        <v>0</v>
      </c>
      <c r="W546" s="41">
        <v>0</v>
      </c>
      <c r="X546" s="41">
        <v>0</v>
      </c>
      <c r="Y546" s="17">
        <v>0</v>
      </c>
      <c r="Z546" s="17">
        <v>0</v>
      </c>
      <c r="AA546" s="17">
        <v>0</v>
      </c>
      <c r="AB546" s="41">
        <v>0</v>
      </c>
      <c r="AC546" s="17">
        <v>0</v>
      </c>
      <c r="AD546" s="17">
        <v>0</v>
      </c>
      <c r="AE546" s="41">
        <v>0</v>
      </c>
      <c r="AF546" s="41">
        <v>0</v>
      </c>
      <c r="AG546" s="88">
        <v>45.3</v>
      </c>
      <c r="AH546" s="41" t="s">
        <v>3</v>
      </c>
      <c r="AI546" s="87" t="s">
        <v>557</v>
      </c>
      <c r="AN546" s="17">
        <f t="shared" si="183"/>
        <v>100.00000000000001</v>
      </c>
      <c r="AO546" s="17">
        <f t="shared" si="184"/>
        <v>0.14899999999999999</v>
      </c>
      <c r="AP546" s="17">
        <f t="shared" si="185"/>
        <v>0</v>
      </c>
      <c r="AQ546" s="17">
        <f t="shared" si="185"/>
        <v>0.62</v>
      </c>
      <c r="AR546" s="17">
        <f t="shared" si="186"/>
        <v>0.127</v>
      </c>
      <c r="AS546" s="17">
        <f t="shared" si="187"/>
        <v>0.45299999999999996</v>
      </c>
      <c r="AU546" s="17">
        <f t="shared" si="188"/>
        <v>0.20483870967741935</v>
      </c>
      <c r="AV546" s="17">
        <f t="shared" si="189"/>
        <v>0.24032258064516129</v>
      </c>
      <c r="AW546" s="17">
        <f t="shared" si="190"/>
        <v>0.51280241935483872</v>
      </c>
      <c r="AX546" s="17">
        <f t="shared" si="191"/>
        <v>0.55120967741935489</v>
      </c>
      <c r="AY546" s="17">
        <f t="shared" si="192"/>
        <v>0.24032258064516129</v>
      </c>
      <c r="AZ546" s="17">
        <f t="shared" si="193"/>
        <v>0.24032258064516129</v>
      </c>
      <c r="BA546" s="17">
        <f t="shared" si="194"/>
        <v>0.21267741935483866</v>
      </c>
      <c r="BC546" s="17">
        <f t="shared" si="182"/>
        <v>0.20483870967741935</v>
      </c>
      <c r="BD546" s="17">
        <f t="shared" si="195"/>
        <v>0.3241935483870968</v>
      </c>
      <c r="BE546" s="17">
        <f t="shared" si="196"/>
        <v>0.5936981917180526</v>
      </c>
      <c r="BF546" s="17">
        <f t="shared" si="197"/>
        <v>0.1988662012684575</v>
      </c>
      <c r="BG546" s="17">
        <f t="shared" si="198"/>
        <v>0.3241935483870968</v>
      </c>
      <c r="BH546" s="17">
        <f t="shared" si="199"/>
        <v>0.3241935483870968</v>
      </c>
      <c r="BI546" s="17">
        <f t="shared" si="200"/>
        <v>1.6591101977107163E-2</v>
      </c>
      <c r="BJ546" s="17">
        <f t="shared" si="201"/>
        <v>2.1277042452707237E-3</v>
      </c>
    </row>
    <row r="547" spans="1:62" x14ac:dyDescent="0.25">
      <c r="A547" s="84">
        <v>187</v>
      </c>
      <c r="B547" s="84">
        <v>120</v>
      </c>
      <c r="C547" s="17">
        <v>15</v>
      </c>
      <c r="D547" s="86">
        <v>1</v>
      </c>
      <c r="E547" s="98">
        <f t="shared" si="180"/>
        <v>19.5</v>
      </c>
      <c r="F547" s="98">
        <f t="shared" si="181"/>
        <v>0.72298136645962741</v>
      </c>
      <c r="G547" s="17">
        <v>0</v>
      </c>
      <c r="H547" s="17">
        <v>22.3</v>
      </c>
      <c r="I547" s="17">
        <v>0</v>
      </c>
      <c r="J547" s="17">
        <v>0</v>
      </c>
      <c r="K547" s="17">
        <v>0</v>
      </c>
      <c r="L547" s="17">
        <v>0</v>
      </c>
      <c r="M547" s="17">
        <v>0</v>
      </c>
      <c r="N547" s="17">
        <v>0</v>
      </c>
      <c r="O547" s="17">
        <v>19.5</v>
      </c>
      <c r="P547" s="17">
        <v>0</v>
      </c>
      <c r="Q547" s="17">
        <v>58.2</v>
      </c>
      <c r="R547" s="17">
        <v>0</v>
      </c>
      <c r="S547" s="17">
        <v>0</v>
      </c>
      <c r="T547" s="17">
        <v>0</v>
      </c>
      <c r="U547" s="17">
        <v>0</v>
      </c>
      <c r="V547" s="17">
        <v>0</v>
      </c>
      <c r="W547" s="41">
        <v>0</v>
      </c>
      <c r="X547" s="41">
        <v>0</v>
      </c>
      <c r="Y547" s="17">
        <v>0</v>
      </c>
      <c r="Z547" s="17">
        <v>0</v>
      </c>
      <c r="AA547" s="17">
        <v>0</v>
      </c>
      <c r="AB547" s="17">
        <v>0</v>
      </c>
      <c r="AC547" s="17">
        <v>0</v>
      </c>
      <c r="AD547" s="17">
        <v>0</v>
      </c>
      <c r="AE547" s="17">
        <v>0</v>
      </c>
      <c r="AF547" s="41">
        <v>0</v>
      </c>
      <c r="AG547" s="88">
        <v>51</v>
      </c>
      <c r="AH547" s="91" t="s">
        <v>3</v>
      </c>
      <c r="AI547" s="87" t="s">
        <v>504</v>
      </c>
      <c r="AN547" s="17">
        <f t="shared" si="183"/>
        <v>100</v>
      </c>
      <c r="AO547" s="17">
        <f t="shared" si="184"/>
        <v>0.19500000000000001</v>
      </c>
      <c r="AP547" s="17">
        <f t="shared" si="185"/>
        <v>0</v>
      </c>
      <c r="AQ547" s="17">
        <f t="shared" si="185"/>
        <v>0.223</v>
      </c>
      <c r="AR547" s="17">
        <f t="shared" si="186"/>
        <v>0.58200000000000007</v>
      </c>
      <c r="AS547" s="17">
        <f t="shared" si="187"/>
        <v>0.51</v>
      </c>
      <c r="AU547" s="17">
        <f t="shared" si="188"/>
        <v>2.6098654708520184</v>
      </c>
      <c r="AV547" s="17">
        <f t="shared" si="189"/>
        <v>0.87443946188340804</v>
      </c>
      <c r="AW547" s="17">
        <f t="shared" si="190"/>
        <v>0.66311659192825112</v>
      </c>
      <c r="AX547" s="17">
        <f t="shared" si="191"/>
        <v>1.1524663677130045</v>
      </c>
      <c r="AY547" s="17">
        <f t="shared" si="192"/>
        <v>0.66311659192825112</v>
      </c>
      <c r="AZ547" s="17">
        <f t="shared" si="193"/>
        <v>0.66311659192825112</v>
      </c>
      <c r="BA547" s="17">
        <f t="shared" si="194"/>
        <v>0.15311659192825111</v>
      </c>
      <c r="BC547" s="17">
        <f t="shared" si="182"/>
        <v>2.6098654708520179</v>
      </c>
      <c r="BD547" s="17">
        <f t="shared" si="195"/>
        <v>0.87443946188340804</v>
      </c>
      <c r="BE547" s="17">
        <f t="shared" si="196"/>
        <v>0.63917602215411851</v>
      </c>
      <c r="BF547" s="17">
        <f t="shared" si="197"/>
        <v>1.4069334116232866</v>
      </c>
      <c r="BG547" s="17">
        <f t="shared" si="198"/>
        <v>0.63917602215411851</v>
      </c>
      <c r="BH547" s="17">
        <f t="shared" si="199"/>
        <v>0.63917602215411851</v>
      </c>
      <c r="BI547" s="17">
        <f t="shared" si="200"/>
        <v>1.6686444699561313E-2</v>
      </c>
      <c r="BJ547" s="17">
        <f t="shared" si="201"/>
        <v>1.0635187331821295E-2</v>
      </c>
    </row>
    <row r="548" spans="1:62" x14ac:dyDescent="0.25">
      <c r="A548" s="84">
        <v>168</v>
      </c>
      <c r="B548" s="84">
        <v>104</v>
      </c>
      <c r="C548" s="17" t="s">
        <v>217</v>
      </c>
      <c r="D548" s="86">
        <v>1</v>
      </c>
      <c r="E548" s="98">
        <f t="shared" si="180"/>
        <v>12.5</v>
      </c>
      <c r="F548" s="98">
        <f t="shared" si="181"/>
        <v>0.66666666666666663</v>
      </c>
      <c r="G548" s="17">
        <v>0</v>
      </c>
      <c r="H548" s="17">
        <v>25</v>
      </c>
      <c r="I548" s="17">
        <v>0</v>
      </c>
      <c r="J548" s="17">
        <v>0</v>
      </c>
      <c r="K548" s="17">
        <v>0</v>
      </c>
      <c r="L548" s="17">
        <v>0</v>
      </c>
      <c r="M548" s="17">
        <v>0</v>
      </c>
      <c r="N548" s="17">
        <v>0</v>
      </c>
      <c r="O548" s="17">
        <v>12.5</v>
      </c>
      <c r="P548" s="17">
        <v>0</v>
      </c>
      <c r="Q548" s="17">
        <v>50</v>
      </c>
      <c r="R548" s="17">
        <v>0</v>
      </c>
      <c r="S548" s="17">
        <v>0</v>
      </c>
      <c r="T548" s="17">
        <v>0</v>
      </c>
      <c r="U548" s="17">
        <v>0</v>
      </c>
      <c r="V548" s="17">
        <v>0</v>
      </c>
      <c r="W548" s="41">
        <v>0</v>
      </c>
      <c r="X548" s="41">
        <v>0</v>
      </c>
      <c r="Y548" s="17">
        <v>12.5</v>
      </c>
      <c r="Z548" s="17">
        <v>0</v>
      </c>
      <c r="AA548" s="17">
        <v>0</v>
      </c>
      <c r="AB548" s="17">
        <v>0</v>
      </c>
      <c r="AC548" s="17">
        <v>0</v>
      </c>
      <c r="AD548" s="17">
        <v>0</v>
      </c>
      <c r="AE548" s="41">
        <v>0</v>
      </c>
      <c r="AF548" s="41">
        <v>0</v>
      </c>
      <c r="AG548" s="88">
        <v>63</v>
      </c>
      <c r="AH548" s="41" t="s">
        <v>3</v>
      </c>
      <c r="AI548" s="87" t="s">
        <v>506</v>
      </c>
      <c r="AN548" s="17">
        <f t="shared" si="183"/>
        <v>100</v>
      </c>
      <c r="AO548" s="17">
        <f t="shared" si="184"/>
        <v>0.125</v>
      </c>
      <c r="AP548" s="17">
        <f t="shared" si="185"/>
        <v>0</v>
      </c>
      <c r="AQ548" s="17">
        <f t="shared" si="185"/>
        <v>0.25</v>
      </c>
      <c r="AR548" s="17">
        <f t="shared" si="186"/>
        <v>0.5</v>
      </c>
      <c r="AS548" s="17">
        <f t="shared" si="187"/>
        <v>0.63</v>
      </c>
      <c r="AU548" s="17">
        <f t="shared" si="188"/>
        <v>2</v>
      </c>
      <c r="AV548" s="17">
        <f t="shared" si="189"/>
        <v>0.5</v>
      </c>
      <c r="AW548" s="17">
        <f t="shared" si="190"/>
        <v>0.625</v>
      </c>
      <c r="AX548" s="17">
        <f t="shared" si="191"/>
        <v>1</v>
      </c>
      <c r="AY548" s="17">
        <f t="shared" si="192"/>
        <v>0.5</v>
      </c>
      <c r="AZ548" s="17">
        <f t="shared" si="193"/>
        <v>0.5</v>
      </c>
      <c r="BA548" s="17">
        <f t="shared" si="194"/>
        <v>0.13</v>
      </c>
      <c r="BC548" s="17">
        <f t="shared" si="182"/>
        <v>2</v>
      </c>
      <c r="BD548" s="17">
        <f t="shared" si="195"/>
        <v>0.5</v>
      </c>
      <c r="BE548" s="17">
        <f t="shared" si="196"/>
        <v>0.62764377689183548</v>
      </c>
      <c r="BF548" s="17">
        <f t="shared" si="197"/>
        <v>1.1005923388511467</v>
      </c>
      <c r="BG548" s="17">
        <f t="shared" si="198"/>
        <v>0.5</v>
      </c>
      <c r="BH548" s="17">
        <f t="shared" si="199"/>
        <v>0.5</v>
      </c>
      <c r="BI548" s="17">
        <f t="shared" si="200"/>
        <v>1.6900000000000002E-2</v>
      </c>
      <c r="BJ548" s="17">
        <f t="shared" si="201"/>
        <v>4.9785678040348808E-2</v>
      </c>
    </row>
    <row r="549" spans="1:62" x14ac:dyDescent="0.25">
      <c r="A549" s="84">
        <v>523</v>
      </c>
      <c r="B549" s="84">
        <v>577</v>
      </c>
      <c r="C549" s="17" t="str">
        <f>'EWG-CCP-127 (1)'!B306</f>
        <v>Cs-R0.54</v>
      </c>
      <c r="D549" s="86">
        <v>1</v>
      </c>
      <c r="E549" s="98">
        <f t="shared" si="180"/>
        <v>35.064935064935064</v>
      </c>
      <c r="F549" s="98">
        <f t="shared" si="181"/>
        <v>0</v>
      </c>
      <c r="G549" s="17">
        <v>0</v>
      </c>
      <c r="H549" s="17">
        <f>'EWG-CCP-127 (1)'!J306</f>
        <v>64.935064935064929</v>
      </c>
      <c r="I549" s="17">
        <v>0</v>
      </c>
      <c r="J549" s="17">
        <v>0</v>
      </c>
      <c r="K549" s="17">
        <v>0</v>
      </c>
      <c r="L549" s="17">
        <f>'EWG-CCP-127 (1)'!M306</f>
        <v>0</v>
      </c>
      <c r="M549" s="17">
        <v>0</v>
      </c>
      <c r="N549" s="17">
        <v>0</v>
      </c>
      <c r="O549" s="17">
        <f>'EWG-CCP-127 (1)'!L306</f>
        <v>0</v>
      </c>
      <c r="P549" s="17">
        <v>0</v>
      </c>
      <c r="Q549" s="17">
        <v>0</v>
      </c>
      <c r="R549" s="17">
        <v>0</v>
      </c>
      <c r="S549" s="17">
        <v>0</v>
      </c>
      <c r="T549" s="17">
        <v>0</v>
      </c>
      <c r="U549" s="17">
        <v>0</v>
      </c>
      <c r="V549" s="17">
        <v>0</v>
      </c>
      <c r="W549" s="17">
        <v>0</v>
      </c>
      <c r="X549" s="17">
        <f>'EWG-CCP-127 (1)'!O306</f>
        <v>35.064935064935064</v>
      </c>
      <c r="Y549" s="17">
        <v>0</v>
      </c>
      <c r="Z549" s="17">
        <v>0</v>
      </c>
      <c r="AA549" s="17">
        <v>0</v>
      </c>
      <c r="AB549" s="17">
        <v>0</v>
      </c>
      <c r="AC549" s="17">
        <v>0</v>
      </c>
      <c r="AD549" s="17">
        <f>'EWG-CCP-127 (1)'!N306</f>
        <v>0</v>
      </c>
      <c r="AE549" s="17">
        <v>0</v>
      </c>
      <c r="AF549" s="17">
        <v>0</v>
      </c>
      <c r="AG549" s="88">
        <f>'EWG-CCP-127 (1)'!I306</f>
        <v>41</v>
      </c>
      <c r="AH549" s="92" t="s">
        <v>3</v>
      </c>
      <c r="AI549" s="87" t="s">
        <v>531</v>
      </c>
      <c r="AN549" s="17">
        <f t="shared" si="183"/>
        <v>100</v>
      </c>
      <c r="AO549" s="17">
        <f t="shared" si="184"/>
        <v>0.35064935064935066</v>
      </c>
      <c r="AP549" s="17">
        <f t="shared" si="185"/>
        <v>0</v>
      </c>
      <c r="AQ549" s="17">
        <f t="shared" si="185"/>
        <v>0.64935064935064934</v>
      </c>
      <c r="AR549" s="17">
        <f t="shared" si="186"/>
        <v>0</v>
      </c>
      <c r="AS549" s="17">
        <f t="shared" si="187"/>
        <v>0.41</v>
      </c>
      <c r="AU549" s="17">
        <f t="shared" si="188"/>
        <v>0</v>
      </c>
      <c r="AV549" s="17">
        <f t="shared" si="189"/>
        <v>0.54</v>
      </c>
      <c r="AW549" s="17">
        <f t="shared" si="190"/>
        <v>0.5</v>
      </c>
      <c r="AX549" s="17">
        <f t="shared" si="191"/>
        <v>0.5</v>
      </c>
      <c r="AY549" s="17">
        <f t="shared" si="192"/>
        <v>0.48666666666666664</v>
      </c>
      <c r="AZ549" s="17">
        <f t="shared" si="193"/>
        <v>0.48666666666666664</v>
      </c>
      <c r="BA549" s="17">
        <f t="shared" si="194"/>
        <v>7.6666666666666661E-2</v>
      </c>
      <c r="BC549" s="17">
        <f t="shared" si="182"/>
        <v>0</v>
      </c>
      <c r="BD549" s="17">
        <f t="shared" si="195"/>
        <v>0.54</v>
      </c>
      <c r="BE549" s="17">
        <f t="shared" si="196"/>
        <v>0.58982479610523098</v>
      </c>
      <c r="BF549" s="17">
        <f t="shared" si="197"/>
        <v>9.5973820789570216E-2</v>
      </c>
      <c r="BG549" s="17">
        <f t="shared" si="198"/>
        <v>0.54</v>
      </c>
      <c r="BH549" s="17">
        <f t="shared" si="199"/>
        <v>0.54</v>
      </c>
      <c r="BI549" s="17">
        <f t="shared" si="200"/>
        <v>1.6900000000000016E-2</v>
      </c>
      <c r="BJ549" s="17">
        <f t="shared" si="201"/>
        <v>9.7784080483700143E-6</v>
      </c>
    </row>
    <row r="550" spans="1:62" x14ac:dyDescent="0.25">
      <c r="A550" s="84">
        <v>93</v>
      </c>
      <c r="B550" s="84">
        <v>58</v>
      </c>
      <c r="C550" s="17" t="s">
        <v>115</v>
      </c>
      <c r="D550" s="86">
        <v>1</v>
      </c>
      <c r="E550" s="98">
        <f t="shared" si="180"/>
        <v>20</v>
      </c>
      <c r="F550" s="98">
        <f t="shared" si="181"/>
        <v>0.90277777777777779</v>
      </c>
      <c r="G550" s="17">
        <v>8</v>
      </c>
      <c r="H550" s="17">
        <v>7</v>
      </c>
      <c r="I550" s="17">
        <v>15</v>
      </c>
      <c r="J550" s="17">
        <v>0</v>
      </c>
      <c r="K550" s="41">
        <v>0</v>
      </c>
      <c r="L550" s="17">
        <v>0</v>
      </c>
      <c r="M550" s="17">
        <v>0</v>
      </c>
      <c r="N550" s="17">
        <v>0</v>
      </c>
      <c r="O550" s="17">
        <v>5</v>
      </c>
      <c r="P550" s="17">
        <v>0</v>
      </c>
      <c r="Q550" s="17">
        <v>65</v>
      </c>
      <c r="R550" s="17">
        <v>0</v>
      </c>
      <c r="S550" s="17">
        <v>0</v>
      </c>
      <c r="T550" s="17">
        <v>0</v>
      </c>
      <c r="U550" s="17">
        <v>0</v>
      </c>
      <c r="V550" s="41">
        <v>0</v>
      </c>
      <c r="W550" s="41">
        <v>0</v>
      </c>
      <c r="X550" s="41">
        <v>0</v>
      </c>
      <c r="Y550" s="17">
        <v>0</v>
      </c>
      <c r="Z550" s="17">
        <v>0</v>
      </c>
      <c r="AA550" s="17">
        <v>0</v>
      </c>
      <c r="AB550" s="41">
        <v>0</v>
      </c>
      <c r="AC550" s="17">
        <v>0</v>
      </c>
      <c r="AD550" s="17">
        <v>0</v>
      </c>
      <c r="AE550" s="41">
        <v>0</v>
      </c>
      <c r="AF550" s="41">
        <v>0</v>
      </c>
      <c r="AG550" s="88">
        <v>19</v>
      </c>
      <c r="AH550" s="91" t="s">
        <v>3</v>
      </c>
      <c r="AI550" s="87" t="s">
        <v>504</v>
      </c>
      <c r="AN550" s="17">
        <f t="shared" si="183"/>
        <v>100</v>
      </c>
      <c r="AO550" s="17">
        <f t="shared" si="184"/>
        <v>0.05</v>
      </c>
      <c r="AP550" s="17">
        <f t="shared" si="185"/>
        <v>0.08</v>
      </c>
      <c r="AQ550" s="17">
        <f t="shared" si="185"/>
        <v>7.0000000000000007E-2</v>
      </c>
      <c r="AR550" s="17">
        <f t="shared" si="186"/>
        <v>0.65</v>
      </c>
      <c r="AS550" s="17">
        <f t="shared" si="187"/>
        <v>0.19</v>
      </c>
      <c r="AU550" s="17">
        <f t="shared" si="188"/>
        <v>4.333333333333333</v>
      </c>
      <c r="AV550" s="17">
        <f t="shared" si="189"/>
        <v>0.33333333333333331</v>
      </c>
      <c r="AW550" s="17">
        <f t="shared" si="190"/>
        <v>0.77083333333333326</v>
      </c>
      <c r="AX550" s="17">
        <f t="shared" si="191"/>
        <v>1.5833333333333333</v>
      </c>
      <c r="AY550" s="17">
        <f t="shared" si="192"/>
        <v>0.33333333333333331</v>
      </c>
      <c r="AZ550" s="17">
        <f t="shared" si="193"/>
        <v>0.33333333333333331</v>
      </c>
      <c r="BA550" s="17">
        <f t="shared" si="194"/>
        <v>0.14333333333333331</v>
      </c>
      <c r="BC550" s="17">
        <f t="shared" si="182"/>
        <v>1.6666666666666667</v>
      </c>
      <c r="BD550" s="17">
        <f t="shared" si="195"/>
        <v>0.32051282051282054</v>
      </c>
      <c r="BE550" s="17">
        <f t="shared" si="196"/>
        <v>0.62134061342740143</v>
      </c>
      <c r="BF550" s="17">
        <f t="shared" si="197"/>
        <v>0.93315591917421736</v>
      </c>
      <c r="BG550" s="17">
        <f t="shared" si="198"/>
        <v>0.32051282051282054</v>
      </c>
      <c r="BH550" s="17">
        <f t="shared" si="199"/>
        <v>0.32051282051282054</v>
      </c>
      <c r="BI550" s="17">
        <f t="shared" si="200"/>
        <v>1.7033596318211709E-2</v>
      </c>
      <c r="BJ550" s="17">
        <f t="shared" si="201"/>
        <v>4.7033878775747939E-2</v>
      </c>
    </row>
    <row r="551" spans="1:62" x14ac:dyDescent="0.25">
      <c r="A551" s="84">
        <v>310</v>
      </c>
      <c r="B551" s="84">
        <v>197</v>
      </c>
      <c r="D551" s="86">
        <v>1</v>
      </c>
      <c r="E551" s="98">
        <f t="shared" si="180"/>
        <v>33.914728682170541</v>
      </c>
      <c r="F551" s="98">
        <f t="shared" si="181"/>
        <v>0.70674486803519054</v>
      </c>
      <c r="G551" s="17">
        <v>0</v>
      </c>
      <c r="H551" s="17">
        <f>'EWG-CCP-127 (1)'!M128</f>
        <v>19.379844961240309</v>
      </c>
      <c r="I551" s="17">
        <v>0</v>
      </c>
      <c r="J551" s="17">
        <v>0</v>
      </c>
      <c r="K551" s="17">
        <v>0</v>
      </c>
      <c r="L551" s="17">
        <v>0</v>
      </c>
      <c r="M551" s="17">
        <v>0</v>
      </c>
      <c r="N551" s="17">
        <v>0</v>
      </c>
      <c r="O551" s="17">
        <f>'EWG-CCP-127 (1)'!L128</f>
        <v>33.914728682170541</v>
      </c>
      <c r="P551" s="17">
        <v>0</v>
      </c>
      <c r="Q551" s="17">
        <f>'EWG-CCP-127 (1)'!K128</f>
        <v>46.70542635658915</v>
      </c>
      <c r="R551" s="17">
        <v>0</v>
      </c>
      <c r="S551" s="17">
        <v>0</v>
      </c>
      <c r="T551" s="17">
        <v>0</v>
      </c>
      <c r="U551" s="17">
        <v>0</v>
      </c>
      <c r="V551" s="17">
        <v>0</v>
      </c>
      <c r="W551" s="41">
        <v>0</v>
      </c>
      <c r="X551" s="41">
        <v>0</v>
      </c>
      <c r="Y551" s="17">
        <v>0</v>
      </c>
      <c r="Z551" s="17">
        <v>0</v>
      </c>
      <c r="AA551" s="17">
        <v>0</v>
      </c>
      <c r="AB551" s="17">
        <v>0</v>
      </c>
      <c r="AC551" s="17">
        <v>0</v>
      </c>
      <c r="AD551" s="17">
        <v>0</v>
      </c>
      <c r="AE551" s="17">
        <v>0</v>
      </c>
      <c r="AF551" s="41">
        <v>0</v>
      </c>
      <c r="AG551" s="88">
        <f>'EWG-CCP-127 (1)'!E128</f>
        <v>68</v>
      </c>
      <c r="AH551" s="91" t="s">
        <v>3</v>
      </c>
      <c r="AI551" s="87" t="s">
        <v>504</v>
      </c>
      <c r="AN551" s="17">
        <f t="shared" si="183"/>
        <v>100</v>
      </c>
      <c r="AO551" s="17">
        <f t="shared" si="184"/>
        <v>0.33914728682170542</v>
      </c>
      <c r="AP551" s="17">
        <f t="shared" si="185"/>
        <v>0</v>
      </c>
      <c r="AQ551" s="17">
        <f t="shared" si="185"/>
        <v>0.19379844961240308</v>
      </c>
      <c r="AR551" s="17">
        <f t="shared" si="186"/>
        <v>0.46705426356589153</v>
      </c>
      <c r="AS551" s="17">
        <f t="shared" si="187"/>
        <v>0.68</v>
      </c>
      <c r="AU551" s="17">
        <f t="shared" si="188"/>
        <v>2.4100000000000006</v>
      </c>
      <c r="AV551" s="17">
        <f t="shared" si="189"/>
        <v>1.75</v>
      </c>
      <c r="AW551" s="17">
        <f t="shared" si="190"/>
        <v>0.65062500000000001</v>
      </c>
      <c r="AX551" s="17">
        <f t="shared" si="191"/>
        <v>1.1025</v>
      </c>
      <c r="AY551" s="17">
        <f t="shared" si="192"/>
        <v>0.5232539682539683</v>
      </c>
      <c r="AZ551" s="17">
        <f t="shared" si="193"/>
        <v>0.5232539682539683</v>
      </c>
      <c r="BA551" s="17">
        <f t="shared" si="194"/>
        <v>0.15674603174603174</v>
      </c>
      <c r="BC551" s="17">
        <f t="shared" si="182"/>
        <v>2.41</v>
      </c>
      <c r="BD551" s="17">
        <f t="shared" si="195"/>
        <v>1.75</v>
      </c>
      <c r="BE551" s="17">
        <f t="shared" si="196"/>
        <v>0.63539666795308947</v>
      </c>
      <c r="BF551" s="17">
        <f t="shared" si="197"/>
        <v>1.3065391350537701</v>
      </c>
      <c r="BG551" s="17">
        <f t="shared" si="198"/>
        <v>0.54816258624314518</v>
      </c>
      <c r="BH551" s="17">
        <f t="shared" si="199"/>
        <v>0.54816258624314518</v>
      </c>
      <c r="BI551" s="17">
        <f t="shared" si="200"/>
        <v>1.7381103666096145E-2</v>
      </c>
      <c r="BJ551" s="17">
        <f t="shared" si="201"/>
        <v>7.4598382502235286E-2</v>
      </c>
    </row>
    <row r="552" spans="1:62" x14ac:dyDescent="0.25">
      <c r="A552" s="84">
        <v>322</v>
      </c>
      <c r="B552" s="84">
        <v>209</v>
      </c>
      <c r="D552" s="86">
        <v>1</v>
      </c>
      <c r="E552" s="98">
        <f t="shared" si="180"/>
        <v>36</v>
      </c>
      <c r="F552" s="98">
        <f t="shared" si="181"/>
        <v>0.75</v>
      </c>
      <c r="G552" s="17">
        <v>0</v>
      </c>
      <c r="H552" s="17">
        <f>'EWG-CCP-127 (1)'!M140</f>
        <v>16</v>
      </c>
      <c r="I552" s="17">
        <v>0</v>
      </c>
      <c r="J552" s="17">
        <v>0</v>
      </c>
      <c r="K552" s="17">
        <v>0</v>
      </c>
      <c r="L552" s="17">
        <v>0</v>
      </c>
      <c r="M552" s="17">
        <v>0</v>
      </c>
      <c r="N552" s="17">
        <v>0</v>
      </c>
      <c r="O552" s="17">
        <f>'EWG-CCP-127 (1)'!L140</f>
        <v>36</v>
      </c>
      <c r="P552" s="17">
        <v>0</v>
      </c>
      <c r="Q552" s="17">
        <f>'EWG-CCP-127 (1)'!K140</f>
        <v>48</v>
      </c>
      <c r="R552" s="17">
        <v>0</v>
      </c>
      <c r="S552" s="17">
        <v>0</v>
      </c>
      <c r="T552" s="17">
        <v>0</v>
      </c>
      <c r="U552" s="17">
        <v>0</v>
      </c>
      <c r="V552" s="17">
        <v>0</v>
      </c>
      <c r="W552" s="41">
        <v>0</v>
      </c>
      <c r="X552" s="41">
        <v>0</v>
      </c>
      <c r="Y552" s="17">
        <v>0</v>
      </c>
      <c r="Z552" s="17">
        <v>0</v>
      </c>
      <c r="AA552" s="17">
        <v>0</v>
      </c>
      <c r="AB552" s="17">
        <v>0</v>
      </c>
      <c r="AC552" s="17">
        <v>0</v>
      </c>
      <c r="AD552" s="17">
        <v>0</v>
      </c>
      <c r="AE552" s="17">
        <v>0</v>
      </c>
      <c r="AF552" s="41">
        <v>0</v>
      </c>
      <c r="AG552" s="88">
        <f>'EWG-CCP-127 (1)'!E140</f>
        <v>66</v>
      </c>
      <c r="AH552" s="91" t="s">
        <v>3</v>
      </c>
      <c r="AI552" s="87" t="s">
        <v>504</v>
      </c>
      <c r="AN552" s="17">
        <f t="shared" si="183"/>
        <v>100</v>
      </c>
      <c r="AO552" s="17">
        <f t="shared" si="184"/>
        <v>0.36</v>
      </c>
      <c r="AP552" s="17">
        <f t="shared" si="185"/>
        <v>0</v>
      </c>
      <c r="AQ552" s="17">
        <f t="shared" si="185"/>
        <v>0.16</v>
      </c>
      <c r="AR552" s="17">
        <f t="shared" si="186"/>
        <v>0.48</v>
      </c>
      <c r="AS552" s="17">
        <f t="shared" si="187"/>
        <v>0.66</v>
      </c>
      <c r="AU552" s="17">
        <f t="shared" si="188"/>
        <v>3</v>
      </c>
      <c r="AV552" s="17">
        <f t="shared" si="189"/>
        <v>2.25</v>
      </c>
      <c r="AW552" s="17">
        <f t="shared" si="190"/>
        <v>0.6875</v>
      </c>
      <c r="AX552" s="17">
        <f t="shared" si="191"/>
        <v>1.25</v>
      </c>
      <c r="AY552" s="17">
        <f t="shared" si="192"/>
        <v>0.50416666666666665</v>
      </c>
      <c r="AZ552" s="17">
        <f t="shared" si="193"/>
        <v>0.50416666666666665</v>
      </c>
      <c r="BA552" s="17">
        <f t="shared" si="194"/>
        <v>0.15583333333333338</v>
      </c>
      <c r="BC552" s="17">
        <f t="shared" si="182"/>
        <v>3</v>
      </c>
      <c r="BD552" s="17">
        <f t="shared" si="195"/>
        <v>2.25</v>
      </c>
      <c r="BE552" s="17">
        <f t="shared" si="196"/>
        <v>0.64655326728513784</v>
      </c>
      <c r="BF552" s="17">
        <f t="shared" si="197"/>
        <v>1.602901597881935</v>
      </c>
      <c r="BG552" s="17">
        <f t="shared" si="198"/>
        <v>0.52791856023015926</v>
      </c>
      <c r="BH552" s="17">
        <f t="shared" si="199"/>
        <v>0.52791856023015926</v>
      </c>
      <c r="BI552" s="17">
        <f t="shared" si="200"/>
        <v>1.7445506731674075E-2</v>
      </c>
      <c r="BJ552" s="17">
        <f t="shared" si="201"/>
        <v>6.40733007174807E-2</v>
      </c>
    </row>
    <row r="553" spans="1:62" x14ac:dyDescent="0.25">
      <c r="A553" s="84">
        <v>95</v>
      </c>
      <c r="B553" s="84">
        <v>60</v>
      </c>
      <c r="C553" s="17" t="s">
        <v>116</v>
      </c>
      <c r="D553" s="86">
        <v>1</v>
      </c>
      <c r="E553" s="98">
        <f t="shared" si="180"/>
        <v>20</v>
      </c>
      <c r="F553" s="98">
        <f t="shared" si="181"/>
        <v>0.70833333333333337</v>
      </c>
      <c r="G553" s="17">
        <v>8</v>
      </c>
      <c r="H553" s="17">
        <v>21</v>
      </c>
      <c r="I553" s="17">
        <v>0</v>
      </c>
      <c r="J553" s="17">
        <v>0</v>
      </c>
      <c r="K553" s="41">
        <v>0</v>
      </c>
      <c r="L553" s="17">
        <v>0</v>
      </c>
      <c r="M553" s="17">
        <v>0</v>
      </c>
      <c r="N553" s="17">
        <v>0</v>
      </c>
      <c r="O553" s="17">
        <v>20</v>
      </c>
      <c r="P553" s="17">
        <v>0</v>
      </c>
      <c r="Q553" s="17">
        <v>51</v>
      </c>
      <c r="R553" s="17">
        <v>0</v>
      </c>
      <c r="S553" s="17">
        <v>0</v>
      </c>
      <c r="T553" s="17">
        <v>0</v>
      </c>
      <c r="U553" s="17">
        <v>0</v>
      </c>
      <c r="V553" s="41">
        <v>0</v>
      </c>
      <c r="W553" s="41">
        <v>0</v>
      </c>
      <c r="X553" s="41">
        <v>0</v>
      </c>
      <c r="Y553" s="17">
        <v>0</v>
      </c>
      <c r="Z553" s="17">
        <v>0</v>
      </c>
      <c r="AA553" s="17">
        <v>0</v>
      </c>
      <c r="AB553" s="41">
        <v>0</v>
      </c>
      <c r="AC553" s="17">
        <v>0</v>
      </c>
      <c r="AD553" s="17">
        <v>0</v>
      </c>
      <c r="AE553" s="41">
        <v>0</v>
      </c>
      <c r="AF553" s="41">
        <v>0</v>
      </c>
      <c r="AG553" s="88">
        <v>51</v>
      </c>
      <c r="AH553" s="91" t="s">
        <v>3</v>
      </c>
      <c r="AI553" s="87" t="s">
        <v>504</v>
      </c>
      <c r="AN553" s="17">
        <f t="shared" si="183"/>
        <v>100</v>
      </c>
      <c r="AO553" s="17">
        <f t="shared" si="184"/>
        <v>0.2</v>
      </c>
      <c r="AP553" s="17">
        <f t="shared" si="185"/>
        <v>0.08</v>
      </c>
      <c r="AQ553" s="17">
        <f t="shared" si="185"/>
        <v>0.21</v>
      </c>
      <c r="AR553" s="17">
        <f t="shared" si="186"/>
        <v>0.51</v>
      </c>
      <c r="AS553" s="17">
        <f t="shared" si="187"/>
        <v>0.51</v>
      </c>
      <c r="AU553" s="17">
        <f t="shared" si="188"/>
        <v>1.7586206896551726</v>
      </c>
      <c r="AV553" s="17">
        <f t="shared" si="189"/>
        <v>0.68965517241379315</v>
      </c>
      <c r="AW553" s="17">
        <f t="shared" si="190"/>
        <v>0.60991379310344829</v>
      </c>
      <c r="AX553" s="17">
        <f t="shared" si="191"/>
        <v>0.93965517241379315</v>
      </c>
      <c r="AY553" s="17">
        <f t="shared" si="192"/>
        <v>0.60991379310344829</v>
      </c>
      <c r="AZ553" s="17">
        <f t="shared" si="193"/>
        <v>0.60991379310344829</v>
      </c>
      <c r="BA553" s="17">
        <f t="shared" si="194"/>
        <v>9.9913793103448278E-2</v>
      </c>
      <c r="BC553" s="17">
        <f t="shared" si="182"/>
        <v>0.96226415094339623</v>
      </c>
      <c r="BD553" s="17">
        <f t="shared" si="195"/>
        <v>0.37735849056603776</v>
      </c>
      <c r="BE553" s="17">
        <f t="shared" si="196"/>
        <v>0.60802072082331426</v>
      </c>
      <c r="BF553" s="17">
        <f t="shared" si="197"/>
        <v>0.57932801344183815</v>
      </c>
      <c r="BG553" s="17">
        <f t="shared" si="198"/>
        <v>0.37735849056603776</v>
      </c>
      <c r="BH553" s="17">
        <f t="shared" si="199"/>
        <v>0.37735849056603776</v>
      </c>
      <c r="BI553" s="17">
        <f t="shared" si="200"/>
        <v>1.7593770024919894E-2</v>
      </c>
      <c r="BJ553" s="17">
        <f t="shared" si="201"/>
        <v>1.0635187331821295E-2</v>
      </c>
    </row>
    <row r="554" spans="1:62" x14ac:dyDescent="0.25">
      <c r="A554" s="84">
        <v>48</v>
      </c>
      <c r="B554" s="84">
        <v>36</v>
      </c>
      <c r="C554" s="17" t="s">
        <v>59</v>
      </c>
      <c r="D554" s="86">
        <v>1</v>
      </c>
      <c r="E554" s="98">
        <f t="shared" si="180"/>
        <v>18</v>
      </c>
      <c r="F554" s="98">
        <f t="shared" si="181"/>
        <v>0.76923076923076927</v>
      </c>
      <c r="G554" s="41">
        <v>0</v>
      </c>
      <c r="H554" s="17">
        <v>18</v>
      </c>
      <c r="I554" s="17">
        <v>0</v>
      </c>
      <c r="J554" s="17">
        <v>0</v>
      </c>
      <c r="K554" s="41">
        <v>0</v>
      </c>
      <c r="L554" s="41">
        <v>0</v>
      </c>
      <c r="M554" s="41">
        <v>0</v>
      </c>
      <c r="N554" s="41">
        <v>0</v>
      </c>
      <c r="O554" s="17">
        <v>18</v>
      </c>
      <c r="P554" s="17">
        <v>0</v>
      </c>
      <c r="Q554" s="17">
        <v>60</v>
      </c>
      <c r="R554" s="17">
        <v>0</v>
      </c>
      <c r="S554" s="17">
        <v>0</v>
      </c>
      <c r="T554" s="17">
        <v>0</v>
      </c>
      <c r="U554" s="17">
        <v>0</v>
      </c>
      <c r="V554" s="41">
        <v>0</v>
      </c>
      <c r="W554" s="41">
        <v>0</v>
      </c>
      <c r="X554" s="41">
        <v>0</v>
      </c>
      <c r="Y554" s="41">
        <v>0</v>
      </c>
      <c r="Z554" s="17">
        <v>4</v>
      </c>
      <c r="AA554" s="17">
        <v>0</v>
      </c>
      <c r="AB554" s="41">
        <v>0</v>
      </c>
      <c r="AC554" s="17">
        <v>0</v>
      </c>
      <c r="AD554" s="17">
        <v>0</v>
      </c>
      <c r="AE554" s="41">
        <v>0</v>
      </c>
      <c r="AF554" s="41">
        <v>0</v>
      </c>
      <c r="AG554" s="88">
        <v>52</v>
      </c>
      <c r="AH554" s="41" t="s">
        <v>3</v>
      </c>
      <c r="AI554" s="87" t="s">
        <v>506</v>
      </c>
      <c r="AN554" s="17">
        <f t="shared" si="183"/>
        <v>100</v>
      </c>
      <c r="AO554" s="17">
        <f t="shared" si="184"/>
        <v>0.18</v>
      </c>
      <c r="AP554" s="17">
        <f t="shared" si="185"/>
        <v>0</v>
      </c>
      <c r="AQ554" s="17">
        <f t="shared" si="185"/>
        <v>0.18</v>
      </c>
      <c r="AR554" s="17">
        <f t="shared" si="186"/>
        <v>0.6</v>
      </c>
      <c r="AS554" s="17">
        <f t="shared" si="187"/>
        <v>0.52</v>
      </c>
      <c r="AU554" s="17">
        <f t="shared" si="188"/>
        <v>3.3333333333333335</v>
      </c>
      <c r="AV554" s="17">
        <f t="shared" si="189"/>
        <v>1</v>
      </c>
      <c r="AW554" s="17">
        <f t="shared" si="190"/>
        <v>0.70833333333333337</v>
      </c>
      <c r="AX554" s="17">
        <f t="shared" si="191"/>
        <v>1.3333333333333335</v>
      </c>
      <c r="AY554" s="17">
        <f t="shared" si="192"/>
        <v>0.70833333333333337</v>
      </c>
      <c r="AZ554" s="17">
        <f t="shared" si="193"/>
        <v>0.70833333333333337</v>
      </c>
      <c r="BA554" s="17">
        <f t="shared" si="194"/>
        <v>0.18833333333333335</v>
      </c>
      <c r="BC554" s="17">
        <f t="shared" si="182"/>
        <v>3.3333333333333335</v>
      </c>
      <c r="BD554" s="17">
        <f t="shared" si="195"/>
        <v>1.074074074074074</v>
      </c>
      <c r="BE554" s="17">
        <f t="shared" si="196"/>
        <v>0.65285643074957189</v>
      </c>
      <c r="BF554" s="17">
        <f t="shared" si="197"/>
        <v>1.7703380175588646</v>
      </c>
      <c r="BG554" s="17">
        <f t="shared" si="198"/>
        <v>0.65285643074957189</v>
      </c>
      <c r="BH554" s="17">
        <f t="shared" si="199"/>
        <v>0.65285643074957189</v>
      </c>
      <c r="BI554" s="17">
        <f t="shared" si="200"/>
        <v>1.7650831191515788E-2</v>
      </c>
      <c r="BJ554" s="17">
        <f t="shared" si="201"/>
        <v>1.279772822419859E-2</v>
      </c>
    </row>
    <row r="555" spans="1:62" x14ac:dyDescent="0.25">
      <c r="A555" s="84">
        <v>203</v>
      </c>
      <c r="B555" s="84">
        <v>476</v>
      </c>
      <c r="C555" s="17">
        <v>31</v>
      </c>
      <c r="D555" s="86">
        <v>1</v>
      </c>
      <c r="E555" s="98">
        <f t="shared" si="180"/>
        <v>25</v>
      </c>
      <c r="F555" s="98">
        <f t="shared" si="181"/>
        <v>0.46666666666666667</v>
      </c>
      <c r="G555" s="17">
        <v>0</v>
      </c>
      <c r="H555" s="17">
        <v>40</v>
      </c>
      <c r="I555" s="17">
        <v>0</v>
      </c>
      <c r="J555" s="17">
        <v>0</v>
      </c>
      <c r="K555" s="17">
        <v>0</v>
      </c>
      <c r="L555" s="17">
        <v>0</v>
      </c>
      <c r="M555" s="17">
        <v>0</v>
      </c>
      <c r="N555" s="17">
        <v>0</v>
      </c>
      <c r="O555" s="17">
        <v>25</v>
      </c>
      <c r="P555" s="17">
        <v>0</v>
      </c>
      <c r="Q555" s="17">
        <v>35</v>
      </c>
      <c r="R555" s="17">
        <v>0</v>
      </c>
      <c r="S555" s="17">
        <v>0</v>
      </c>
      <c r="T555" s="17">
        <v>0</v>
      </c>
      <c r="U555" s="17">
        <v>0</v>
      </c>
      <c r="V555" s="17">
        <v>0</v>
      </c>
      <c r="W555" s="41">
        <v>0</v>
      </c>
      <c r="X555" s="41">
        <v>0</v>
      </c>
      <c r="Y555" s="17">
        <v>0</v>
      </c>
      <c r="Z555" s="17">
        <v>0</v>
      </c>
      <c r="AA555" s="17">
        <v>0</v>
      </c>
      <c r="AB555" s="17">
        <v>0</v>
      </c>
      <c r="AC555" s="17">
        <v>0</v>
      </c>
      <c r="AD555" s="17">
        <v>0</v>
      </c>
      <c r="AE555" s="17">
        <v>0</v>
      </c>
      <c r="AF555" s="41">
        <v>0</v>
      </c>
      <c r="AG555" s="88">
        <v>45</v>
      </c>
      <c r="AH555" s="91" t="s">
        <v>3</v>
      </c>
      <c r="AI555" s="87" t="s">
        <v>504</v>
      </c>
      <c r="AN555" s="17">
        <f t="shared" si="183"/>
        <v>100</v>
      </c>
      <c r="AO555" s="17">
        <f t="shared" si="184"/>
        <v>0.25</v>
      </c>
      <c r="AP555" s="17">
        <f t="shared" si="185"/>
        <v>0</v>
      </c>
      <c r="AQ555" s="17">
        <f t="shared" si="185"/>
        <v>0.4</v>
      </c>
      <c r="AR555" s="17">
        <f t="shared" si="186"/>
        <v>0.35</v>
      </c>
      <c r="AS555" s="17">
        <f t="shared" si="187"/>
        <v>0.45</v>
      </c>
      <c r="AU555" s="17">
        <f t="shared" si="188"/>
        <v>0.87499999999999989</v>
      </c>
      <c r="AV555" s="17">
        <f t="shared" si="189"/>
        <v>0.625</v>
      </c>
      <c r="AW555" s="17">
        <f t="shared" si="190"/>
        <v>0.5546875</v>
      </c>
      <c r="AX555" s="17">
        <f t="shared" si="191"/>
        <v>0.71875</v>
      </c>
      <c r="AY555" s="17">
        <f t="shared" si="192"/>
        <v>0.5546875</v>
      </c>
      <c r="AZ555" s="17">
        <f t="shared" si="193"/>
        <v>0.5546875</v>
      </c>
      <c r="BA555" s="17">
        <f t="shared" si="194"/>
        <v>0.10468749999999999</v>
      </c>
      <c r="BC555" s="17">
        <f t="shared" si="182"/>
        <v>0.875</v>
      </c>
      <c r="BD555" s="17">
        <f t="shared" si="195"/>
        <v>0.625</v>
      </c>
      <c r="BE555" s="17">
        <f t="shared" si="196"/>
        <v>0.6063706001993705</v>
      </c>
      <c r="BF555" s="17">
        <f t="shared" si="197"/>
        <v>0.53549442244150991</v>
      </c>
      <c r="BG555" s="17">
        <f t="shared" si="198"/>
        <v>0.58334561466801982</v>
      </c>
      <c r="BH555" s="17">
        <f t="shared" si="199"/>
        <v>0.58334561466801982</v>
      </c>
      <c r="BI555" s="17">
        <f t="shared" si="200"/>
        <v>1.778105295119202E-2</v>
      </c>
      <c r="BJ555" s="17">
        <f t="shared" si="201"/>
        <v>1.8599419775575405E-3</v>
      </c>
    </row>
    <row r="556" spans="1:62" x14ac:dyDescent="0.25">
      <c r="A556" s="84">
        <v>112</v>
      </c>
      <c r="B556" s="84">
        <v>438</v>
      </c>
      <c r="C556" s="17" t="s">
        <v>135</v>
      </c>
      <c r="D556" s="86">
        <v>1</v>
      </c>
      <c r="E556" s="98">
        <f t="shared" si="180"/>
        <v>34.799999999999997</v>
      </c>
      <c r="F556" s="98">
        <f t="shared" si="181"/>
        <v>0</v>
      </c>
      <c r="G556" s="17">
        <v>0</v>
      </c>
      <c r="H556" s="17">
        <v>65.2</v>
      </c>
      <c r="I556" s="17">
        <v>0</v>
      </c>
      <c r="J556" s="17">
        <v>0</v>
      </c>
      <c r="K556" s="17">
        <v>0</v>
      </c>
      <c r="L556" s="17">
        <v>34.799999999999997</v>
      </c>
      <c r="M556" s="17">
        <v>0</v>
      </c>
      <c r="N556" s="17">
        <v>0</v>
      </c>
      <c r="O556" s="17">
        <v>0</v>
      </c>
      <c r="P556" s="17">
        <v>0</v>
      </c>
      <c r="Q556" s="17">
        <v>0</v>
      </c>
      <c r="R556" s="17">
        <v>0</v>
      </c>
      <c r="S556" s="17">
        <v>0</v>
      </c>
      <c r="T556" s="17">
        <v>0</v>
      </c>
      <c r="U556" s="17">
        <v>0</v>
      </c>
      <c r="V556" s="17">
        <v>0</v>
      </c>
      <c r="W556" s="41">
        <v>0</v>
      </c>
      <c r="X556" s="41">
        <v>0</v>
      </c>
      <c r="Y556" s="17">
        <v>0</v>
      </c>
      <c r="Z556" s="17">
        <v>0</v>
      </c>
      <c r="AA556" s="17">
        <v>0</v>
      </c>
      <c r="AB556" s="41">
        <v>0</v>
      </c>
      <c r="AC556" s="17">
        <v>0</v>
      </c>
      <c r="AD556" s="17">
        <v>0</v>
      </c>
      <c r="AE556" s="41">
        <v>0</v>
      </c>
      <c r="AF556" s="41">
        <v>0</v>
      </c>
      <c r="AG556" s="88">
        <v>40</v>
      </c>
      <c r="AH556" s="94"/>
      <c r="AI556" s="87" t="s">
        <v>504</v>
      </c>
      <c r="AN556" s="17">
        <f t="shared" si="183"/>
        <v>100</v>
      </c>
      <c r="AO556" s="17">
        <f t="shared" si="184"/>
        <v>0.34799999999999998</v>
      </c>
      <c r="AP556" s="17">
        <f t="shared" si="185"/>
        <v>0</v>
      </c>
      <c r="AQ556" s="17">
        <f t="shared" si="185"/>
        <v>0.65200000000000002</v>
      </c>
      <c r="AR556" s="17">
        <f t="shared" si="186"/>
        <v>0</v>
      </c>
      <c r="AS556" s="17">
        <f t="shared" si="187"/>
        <v>0.4</v>
      </c>
      <c r="AU556" s="17">
        <f t="shared" si="188"/>
        <v>0</v>
      </c>
      <c r="AV556" s="17">
        <f t="shared" si="189"/>
        <v>0.53374233128834347</v>
      </c>
      <c r="AW556" s="17">
        <f t="shared" si="190"/>
        <v>0.5</v>
      </c>
      <c r="AX556" s="17">
        <f t="shared" si="191"/>
        <v>0.5</v>
      </c>
      <c r="AY556" s="17">
        <f t="shared" si="192"/>
        <v>0.48875255623721886</v>
      </c>
      <c r="AZ556" s="17">
        <f t="shared" si="193"/>
        <v>0.48875255623721886</v>
      </c>
      <c r="BA556" s="17">
        <f t="shared" si="194"/>
        <v>8.8752556237218838E-2</v>
      </c>
      <c r="BC556" s="17">
        <f t="shared" si="182"/>
        <v>0</v>
      </c>
      <c r="BD556" s="17">
        <f t="shared" si="195"/>
        <v>0.53374233128834347</v>
      </c>
      <c r="BE556" s="17">
        <f t="shared" si="196"/>
        <v>0.58982479610523098</v>
      </c>
      <c r="BF556" s="17">
        <f t="shared" si="197"/>
        <v>9.5973820789570216E-2</v>
      </c>
      <c r="BG556" s="17">
        <f t="shared" si="198"/>
        <v>0.53374233128834347</v>
      </c>
      <c r="BH556" s="17">
        <f t="shared" si="199"/>
        <v>0.53374233128834347</v>
      </c>
      <c r="BI556" s="17">
        <f t="shared" si="200"/>
        <v>1.7887011178441013E-2</v>
      </c>
      <c r="BJ556" s="17">
        <f t="shared" si="201"/>
        <v>4.7237515671077496E-5</v>
      </c>
    </row>
    <row r="557" spans="1:62" x14ac:dyDescent="0.25">
      <c r="A557" s="84">
        <v>438</v>
      </c>
      <c r="B557" s="84">
        <v>293</v>
      </c>
      <c r="D557" s="86">
        <v>1</v>
      </c>
      <c r="E557" s="98">
        <f t="shared" si="180"/>
        <v>18.8</v>
      </c>
      <c r="F557" s="98">
        <f t="shared" si="181"/>
        <v>0.93602225312934639</v>
      </c>
      <c r="G557" s="17">
        <f>'EWG-CCP-127 (1)'!E225</f>
        <v>9.3000000000000007</v>
      </c>
      <c r="H557" s="17">
        <f>'EWG-CCP-127 (1)'!F225</f>
        <v>4.5999999999999996</v>
      </c>
      <c r="I557" s="17">
        <v>0</v>
      </c>
      <c r="J557" s="17">
        <v>0</v>
      </c>
      <c r="K557" s="17">
        <v>0</v>
      </c>
      <c r="L557" s="17">
        <v>0</v>
      </c>
      <c r="M557" s="17">
        <v>0</v>
      </c>
      <c r="N557" s="17">
        <v>0</v>
      </c>
      <c r="O557" s="17">
        <f>'EWG-CCP-127 (1)'!C225</f>
        <v>18.8</v>
      </c>
      <c r="P557" s="17">
        <v>0</v>
      </c>
      <c r="Q557" s="17">
        <f>'EWG-CCP-127 (1)'!D225</f>
        <v>67.300000000000011</v>
      </c>
      <c r="R557" s="17">
        <v>0</v>
      </c>
      <c r="S557" s="17">
        <v>0</v>
      </c>
      <c r="T557" s="17">
        <v>0</v>
      </c>
      <c r="U557" s="17">
        <v>0</v>
      </c>
      <c r="V557" s="17">
        <v>0</v>
      </c>
      <c r="W557" s="41">
        <v>0</v>
      </c>
      <c r="X557" s="17">
        <v>0</v>
      </c>
      <c r="Y557" s="17">
        <v>0</v>
      </c>
      <c r="Z557" s="17">
        <v>0</v>
      </c>
      <c r="AA557" s="17">
        <v>0</v>
      </c>
      <c r="AB557" s="17">
        <v>0</v>
      </c>
      <c r="AC557" s="17">
        <v>0</v>
      </c>
      <c r="AD557" s="17">
        <v>0</v>
      </c>
      <c r="AE557" s="17">
        <v>0</v>
      </c>
      <c r="AF557" s="41">
        <v>0</v>
      </c>
      <c r="AG557" s="88">
        <f>'EWG-CCP-127 (1)'!J225</f>
        <v>58.39076</v>
      </c>
      <c r="AH557" s="41" t="s">
        <v>3</v>
      </c>
      <c r="AI557" s="87" t="s">
        <v>506</v>
      </c>
      <c r="AN557" s="17">
        <f t="shared" si="183"/>
        <v>100.00000000000001</v>
      </c>
      <c r="AO557" s="17">
        <f t="shared" si="184"/>
        <v>0.188</v>
      </c>
      <c r="AP557" s="17">
        <f t="shared" si="185"/>
        <v>9.3000000000000013E-2</v>
      </c>
      <c r="AQ557" s="17">
        <f t="shared" si="185"/>
        <v>4.5999999999999999E-2</v>
      </c>
      <c r="AR557" s="17">
        <f t="shared" si="186"/>
        <v>0.67300000000000015</v>
      </c>
      <c r="AS557" s="17">
        <f t="shared" si="187"/>
        <v>0.58390759999999997</v>
      </c>
      <c r="AU557" s="17">
        <f t="shared" si="188"/>
        <v>4.841726618705037</v>
      </c>
      <c r="AV557" s="17">
        <f t="shared" si="189"/>
        <v>1.3525179856115106</v>
      </c>
      <c r="AW557" s="17">
        <f t="shared" si="190"/>
        <v>0.80260791366906481</v>
      </c>
      <c r="AX557" s="17">
        <f t="shared" si="191"/>
        <v>1.7104316546762592</v>
      </c>
      <c r="AY557" s="17">
        <f t="shared" si="192"/>
        <v>0.80260791366906481</v>
      </c>
      <c r="AZ557" s="17">
        <f t="shared" si="193"/>
        <v>0.80260791366906481</v>
      </c>
      <c r="BA557" s="17">
        <f t="shared" si="194"/>
        <v>0.21870031366906484</v>
      </c>
      <c r="BC557" s="17">
        <f t="shared" si="182"/>
        <v>1.6100478468899522</v>
      </c>
      <c r="BD557" s="17">
        <f t="shared" si="195"/>
        <v>0.44976076555023919</v>
      </c>
      <c r="BE557" s="17">
        <f t="shared" si="196"/>
        <v>0.62026998039875358</v>
      </c>
      <c r="BF557" s="17">
        <f t="shared" si="197"/>
        <v>0.90471576176497814</v>
      </c>
      <c r="BG557" s="17">
        <f t="shared" si="198"/>
        <v>0.44976076555023919</v>
      </c>
      <c r="BH557" s="17">
        <f t="shared" si="199"/>
        <v>0.44976076555023919</v>
      </c>
      <c r="BI557" s="17">
        <f t="shared" si="200"/>
        <v>1.7995373192891524E-2</v>
      </c>
      <c r="BJ557" s="17">
        <f t="shared" si="201"/>
        <v>3.134126539532768E-2</v>
      </c>
    </row>
    <row r="558" spans="1:62" x14ac:dyDescent="0.25">
      <c r="A558" s="84">
        <v>478</v>
      </c>
      <c r="B558" s="84">
        <v>532</v>
      </c>
      <c r="C558" s="17" t="s">
        <v>323</v>
      </c>
      <c r="D558" s="86">
        <v>1</v>
      </c>
      <c r="E558" s="98">
        <f t="shared" si="180"/>
        <v>0</v>
      </c>
      <c r="F558" s="98">
        <f t="shared" si="181"/>
        <v>0.4</v>
      </c>
      <c r="G558" s="17">
        <v>0</v>
      </c>
      <c r="H558" s="17">
        <v>30</v>
      </c>
      <c r="I558" s="17">
        <v>0</v>
      </c>
      <c r="J558" s="17">
        <v>0</v>
      </c>
      <c r="K558" s="17">
        <v>0</v>
      </c>
      <c r="L558" s="17">
        <v>0</v>
      </c>
      <c r="M558" s="17">
        <v>0</v>
      </c>
      <c r="N558" s="17">
        <v>0</v>
      </c>
      <c r="O558" s="17">
        <v>0</v>
      </c>
      <c r="P558" s="17">
        <v>0</v>
      </c>
      <c r="Q558" s="17">
        <v>20</v>
      </c>
      <c r="R558" s="17">
        <v>0</v>
      </c>
      <c r="S558" s="17">
        <v>0</v>
      </c>
      <c r="T558" s="17">
        <v>0</v>
      </c>
      <c r="U558" s="17">
        <v>0</v>
      </c>
      <c r="V558" s="17">
        <v>0</v>
      </c>
      <c r="W558" s="17">
        <v>50</v>
      </c>
      <c r="X558" s="17">
        <v>0</v>
      </c>
      <c r="Y558" s="17">
        <v>0</v>
      </c>
      <c r="Z558" s="17">
        <v>0</v>
      </c>
      <c r="AA558" s="17">
        <v>0</v>
      </c>
      <c r="AB558" s="17">
        <v>0</v>
      </c>
      <c r="AC558" s="17">
        <v>0</v>
      </c>
      <c r="AD558" s="17">
        <v>0</v>
      </c>
      <c r="AE558" s="17">
        <v>0</v>
      </c>
      <c r="AF558" s="41">
        <v>0</v>
      </c>
      <c r="AG558" s="88">
        <v>42</v>
      </c>
      <c r="AH558" s="17" t="s">
        <v>3</v>
      </c>
      <c r="AI558" s="87" t="s">
        <v>506</v>
      </c>
      <c r="AN558" s="17">
        <f t="shared" si="183"/>
        <v>100</v>
      </c>
      <c r="AO558" s="17">
        <f t="shared" si="184"/>
        <v>0</v>
      </c>
      <c r="AP558" s="17">
        <f t="shared" si="185"/>
        <v>0</v>
      </c>
      <c r="AQ558" s="17">
        <f t="shared" si="185"/>
        <v>0.3</v>
      </c>
      <c r="AR558" s="17">
        <f t="shared" si="186"/>
        <v>0.2</v>
      </c>
      <c r="AS558" s="17">
        <f t="shared" si="187"/>
        <v>0.42</v>
      </c>
      <c r="AU558" s="17">
        <f t="shared" si="188"/>
        <v>0.66666666666666674</v>
      </c>
      <c r="AV558" s="17">
        <f t="shared" si="189"/>
        <v>0</v>
      </c>
      <c r="AW558" s="17">
        <f t="shared" si="190"/>
        <v>0.54166666666666663</v>
      </c>
      <c r="AX558" s="17">
        <f t="shared" si="191"/>
        <v>0.66666666666666674</v>
      </c>
      <c r="AY558" s="17">
        <f t="shared" si="192"/>
        <v>0</v>
      </c>
      <c r="AZ558" s="17">
        <f t="shared" si="193"/>
        <v>0</v>
      </c>
      <c r="BA558" s="17">
        <f t="shared" si="194"/>
        <v>0.42</v>
      </c>
      <c r="BC558" s="17">
        <f t="shared" si="182"/>
        <v>0.66666666666666663</v>
      </c>
      <c r="BD558" s="17">
        <f t="shared" si="195"/>
        <v>0.55555555555555547</v>
      </c>
      <c r="BE558" s="17">
        <f t="shared" si="196"/>
        <v>0.60243112303409918</v>
      </c>
      <c r="BF558" s="17">
        <f t="shared" si="197"/>
        <v>0.43084666014342904</v>
      </c>
      <c r="BG558" s="17">
        <f t="shared" si="198"/>
        <v>0.55555555555555547</v>
      </c>
      <c r="BH558" s="17">
        <f t="shared" si="199"/>
        <v>0.55555555555555547</v>
      </c>
      <c r="BI558" s="17">
        <f t="shared" si="200"/>
        <v>1.8375308641975289E-2</v>
      </c>
      <c r="BJ558" s="17">
        <f t="shared" si="201"/>
        <v>1.7231930042566212E-4</v>
      </c>
    </row>
    <row r="559" spans="1:62" x14ac:dyDescent="0.25">
      <c r="A559" s="84">
        <v>146</v>
      </c>
      <c r="B559" s="84">
        <v>82</v>
      </c>
      <c r="C559" s="17" t="s">
        <v>517</v>
      </c>
      <c r="D559" s="86">
        <v>1</v>
      </c>
      <c r="E559" s="98">
        <f t="shared" si="180"/>
        <v>18.29</v>
      </c>
      <c r="F559" s="98">
        <f t="shared" si="181"/>
        <v>0.73745954692556637</v>
      </c>
      <c r="G559" s="17">
        <v>7.55</v>
      </c>
      <c r="H559" s="17">
        <v>19.47</v>
      </c>
      <c r="I559" s="17">
        <v>0</v>
      </c>
      <c r="J559" s="17">
        <v>0</v>
      </c>
      <c r="K559" s="17">
        <v>0</v>
      </c>
      <c r="L559" s="17">
        <v>0</v>
      </c>
      <c r="M559" s="17">
        <v>0</v>
      </c>
      <c r="N559" s="17">
        <v>0</v>
      </c>
      <c r="O559" s="17">
        <v>0</v>
      </c>
      <c r="P559" s="17">
        <v>0</v>
      </c>
      <c r="Q559" s="17">
        <v>54.69</v>
      </c>
      <c r="R559" s="17">
        <v>0</v>
      </c>
      <c r="S559" s="17">
        <v>0</v>
      </c>
      <c r="T559" s="17">
        <v>0</v>
      </c>
      <c r="U559" s="17">
        <v>0</v>
      </c>
      <c r="V559" s="17">
        <v>18.29</v>
      </c>
      <c r="W559" s="17">
        <v>0</v>
      </c>
      <c r="X559" s="17">
        <v>0</v>
      </c>
      <c r="Y559" s="17">
        <v>0</v>
      </c>
      <c r="Z559" s="17">
        <v>0</v>
      </c>
      <c r="AA559" s="17">
        <v>0</v>
      </c>
      <c r="AB559" s="17">
        <v>0</v>
      </c>
      <c r="AC559" s="17">
        <v>0</v>
      </c>
      <c r="AD559" s="17">
        <v>0</v>
      </c>
      <c r="AE559" s="17">
        <v>0</v>
      </c>
      <c r="AF559" s="17">
        <v>0</v>
      </c>
      <c r="AG559" s="88">
        <v>32</v>
      </c>
      <c r="AH559" s="91" t="s">
        <v>3</v>
      </c>
      <c r="AI559" s="87" t="s">
        <v>504</v>
      </c>
      <c r="AL559" s="87" t="s">
        <v>507</v>
      </c>
      <c r="AN559" s="17">
        <f t="shared" si="183"/>
        <v>100</v>
      </c>
      <c r="AO559" s="17">
        <f t="shared" si="184"/>
        <v>0</v>
      </c>
      <c r="AP559" s="17">
        <f t="shared" si="185"/>
        <v>7.5499999999999998E-2</v>
      </c>
      <c r="AQ559" s="17">
        <f t="shared" si="185"/>
        <v>0.19469999999999998</v>
      </c>
      <c r="AR559" s="17">
        <f t="shared" si="186"/>
        <v>0.54689999999999994</v>
      </c>
      <c r="AS559" s="17">
        <f t="shared" si="187"/>
        <v>0.32</v>
      </c>
      <c r="AU559" s="17">
        <f t="shared" si="188"/>
        <v>2.0240562546262026</v>
      </c>
      <c r="AV559" s="17">
        <f t="shared" si="189"/>
        <v>0</v>
      </c>
      <c r="AW559" s="17">
        <f t="shared" si="190"/>
        <v>0.62650351591413767</v>
      </c>
      <c r="AX559" s="17">
        <f t="shared" si="191"/>
        <v>1.0060140636565507</v>
      </c>
      <c r="AY559" s="17">
        <f t="shared" si="192"/>
        <v>0</v>
      </c>
      <c r="AZ559" s="17">
        <f t="shared" si="193"/>
        <v>0</v>
      </c>
      <c r="BA559" s="17">
        <f t="shared" si="194"/>
        <v>0.32</v>
      </c>
      <c r="BC559" s="17">
        <f t="shared" si="182"/>
        <v>1.1010670424803704</v>
      </c>
      <c r="BD559" s="17">
        <f t="shared" si="195"/>
        <v>0.18411516005637205</v>
      </c>
      <c r="BE559" s="17">
        <f t="shared" si="196"/>
        <v>0.61064541276739526</v>
      </c>
      <c r="BF559" s="17">
        <f t="shared" si="197"/>
        <v>0.6490499910411065</v>
      </c>
      <c r="BG559" s="17">
        <f t="shared" si="198"/>
        <v>0.18411516005637205</v>
      </c>
      <c r="BH559" s="17">
        <f t="shared" si="199"/>
        <v>0.18411516005637205</v>
      </c>
      <c r="BI559" s="17">
        <f t="shared" si="200"/>
        <v>1.846468972650539E-2</v>
      </c>
      <c r="BJ559" s="17">
        <f t="shared" si="201"/>
        <v>7.5469103766527381E-3</v>
      </c>
    </row>
    <row r="560" spans="1:62" x14ac:dyDescent="0.25">
      <c r="A560" s="84">
        <v>510</v>
      </c>
      <c r="B560" s="84">
        <v>564</v>
      </c>
      <c r="C560" s="17" t="str">
        <f>'EWG-CCP-127 (1)'!B293</f>
        <v>K-R0.54</v>
      </c>
      <c r="D560" s="86">
        <v>1</v>
      </c>
      <c r="E560" s="98">
        <f t="shared" si="180"/>
        <v>35.064935064935064</v>
      </c>
      <c r="F560" s="98">
        <f t="shared" si="181"/>
        <v>0</v>
      </c>
      <c r="G560" s="17">
        <v>0</v>
      </c>
      <c r="H560" s="17">
        <f>'EWG-CCP-127 (1)'!J293</f>
        <v>64.935064935064929</v>
      </c>
      <c r="I560" s="17">
        <v>0</v>
      </c>
      <c r="J560" s="17">
        <v>0</v>
      </c>
      <c r="K560" s="17">
        <v>0</v>
      </c>
      <c r="L560" s="17">
        <f>'EWG-CCP-127 (1)'!M293</f>
        <v>35.064935064935064</v>
      </c>
      <c r="M560" s="17">
        <v>0</v>
      </c>
      <c r="N560" s="17">
        <v>0</v>
      </c>
      <c r="O560" s="17">
        <f>'EWG-CCP-127 (1)'!L293</f>
        <v>0</v>
      </c>
      <c r="P560" s="17">
        <v>0</v>
      </c>
      <c r="Q560" s="17">
        <v>0</v>
      </c>
      <c r="R560" s="17">
        <v>0</v>
      </c>
      <c r="S560" s="17">
        <v>0</v>
      </c>
      <c r="T560" s="17">
        <v>0</v>
      </c>
      <c r="U560" s="17">
        <v>0</v>
      </c>
      <c r="V560" s="17">
        <v>0</v>
      </c>
      <c r="W560" s="17">
        <v>0</v>
      </c>
      <c r="X560" s="17">
        <f>'EWG-CCP-127 (1)'!O293</f>
        <v>0</v>
      </c>
      <c r="Y560" s="17">
        <v>0</v>
      </c>
      <c r="Z560" s="17">
        <v>0</v>
      </c>
      <c r="AA560" s="17">
        <v>0</v>
      </c>
      <c r="AB560" s="17">
        <v>0</v>
      </c>
      <c r="AC560" s="17">
        <v>0</v>
      </c>
      <c r="AD560" s="17">
        <f>'EWG-CCP-127 (1)'!N293</f>
        <v>0</v>
      </c>
      <c r="AE560" s="17">
        <v>0</v>
      </c>
      <c r="AF560" s="17">
        <v>0</v>
      </c>
      <c r="AG560" s="88">
        <f>'EWG-CCP-127 (1)'!I293</f>
        <v>40</v>
      </c>
      <c r="AH560" s="92" t="s">
        <v>3</v>
      </c>
      <c r="AI560" s="87" t="s">
        <v>531</v>
      </c>
      <c r="AN560" s="17">
        <f t="shared" si="183"/>
        <v>100</v>
      </c>
      <c r="AO560" s="17">
        <f t="shared" si="184"/>
        <v>0.35064935064935066</v>
      </c>
      <c r="AP560" s="17">
        <f t="shared" si="185"/>
        <v>0</v>
      </c>
      <c r="AQ560" s="17">
        <f t="shared" si="185"/>
        <v>0.64935064935064934</v>
      </c>
      <c r="AR560" s="17">
        <f t="shared" si="186"/>
        <v>0</v>
      </c>
      <c r="AS560" s="17">
        <f t="shared" si="187"/>
        <v>0.4</v>
      </c>
      <c r="AU560" s="17">
        <f t="shared" si="188"/>
        <v>0</v>
      </c>
      <c r="AV560" s="17">
        <f t="shared" si="189"/>
        <v>0.54</v>
      </c>
      <c r="AW560" s="17">
        <f t="shared" si="190"/>
        <v>0.5</v>
      </c>
      <c r="AX560" s="17">
        <f t="shared" si="191"/>
        <v>0.5</v>
      </c>
      <c r="AY560" s="17">
        <f t="shared" si="192"/>
        <v>0.48666666666666664</v>
      </c>
      <c r="AZ560" s="17">
        <f t="shared" si="193"/>
        <v>0.48666666666666664</v>
      </c>
      <c r="BA560" s="17">
        <f t="shared" si="194"/>
        <v>8.6666666666666614E-2</v>
      </c>
      <c r="BC560" s="17">
        <f t="shared" si="182"/>
        <v>0</v>
      </c>
      <c r="BD560" s="17">
        <f t="shared" si="195"/>
        <v>0.54</v>
      </c>
      <c r="BE560" s="17">
        <f t="shared" si="196"/>
        <v>0.58982479610523098</v>
      </c>
      <c r="BF560" s="17">
        <f t="shared" si="197"/>
        <v>9.5973820789570216E-2</v>
      </c>
      <c r="BG560" s="17">
        <f t="shared" si="198"/>
        <v>0.54</v>
      </c>
      <c r="BH560" s="17">
        <f t="shared" si="199"/>
        <v>0.54</v>
      </c>
      <c r="BI560" s="17">
        <f t="shared" si="200"/>
        <v>1.9600000000000003E-2</v>
      </c>
      <c r="BJ560" s="17">
        <f t="shared" si="201"/>
        <v>4.7237515671077496E-5</v>
      </c>
    </row>
    <row r="561" spans="1:62" x14ac:dyDescent="0.25">
      <c r="A561" s="84">
        <v>332</v>
      </c>
      <c r="B561" s="84">
        <v>219</v>
      </c>
      <c r="C561" s="58" t="s">
        <v>229</v>
      </c>
      <c r="D561" s="86">
        <v>1</v>
      </c>
      <c r="E561" s="98">
        <f t="shared" si="180"/>
        <v>25</v>
      </c>
      <c r="F561" s="98">
        <f t="shared" si="181"/>
        <v>0.95238095238095233</v>
      </c>
      <c r="G561" s="17">
        <f>'EWG-CCP-127 (1)'!O152</f>
        <v>22.5</v>
      </c>
      <c r="H561" s="17">
        <f>'EWG-CCP-127 (1)'!P152</f>
        <v>2.5</v>
      </c>
      <c r="I561" s="17">
        <v>0</v>
      </c>
      <c r="J561" s="17">
        <v>0</v>
      </c>
      <c r="K561" s="17">
        <v>0</v>
      </c>
      <c r="L561" s="17">
        <v>0</v>
      </c>
      <c r="M561" s="17">
        <v>0</v>
      </c>
      <c r="N561" s="17">
        <v>0</v>
      </c>
      <c r="O561" s="17">
        <f>'EWG-CCP-127 (1)'!N152</f>
        <v>25</v>
      </c>
      <c r="P561" s="17">
        <v>0</v>
      </c>
      <c r="Q561" s="17">
        <f>'EWG-CCP-127 (1)'!M152</f>
        <v>50</v>
      </c>
      <c r="R561" s="17">
        <v>0</v>
      </c>
      <c r="S561" s="17">
        <v>0</v>
      </c>
      <c r="T561" s="17">
        <v>0</v>
      </c>
      <c r="U561" s="17">
        <v>0</v>
      </c>
      <c r="V561" s="17">
        <v>0</v>
      </c>
      <c r="W561" s="41">
        <v>0</v>
      </c>
      <c r="X561" s="41">
        <v>0</v>
      </c>
      <c r="Y561" s="17">
        <v>0</v>
      </c>
      <c r="Z561" s="17">
        <v>0</v>
      </c>
      <c r="AA561" s="17">
        <v>0</v>
      </c>
      <c r="AB561" s="17">
        <v>0</v>
      </c>
      <c r="AC561" s="17">
        <v>0</v>
      </c>
      <c r="AD561" s="17">
        <v>0</v>
      </c>
      <c r="AE561" s="17">
        <v>0</v>
      </c>
      <c r="AF561" s="41">
        <v>0</v>
      </c>
      <c r="AG561" s="88">
        <f>'EWG-CCP-127 (1)'!E152</f>
        <v>13</v>
      </c>
      <c r="AH561" s="41" t="s">
        <v>3</v>
      </c>
      <c r="AI561" s="87" t="s">
        <v>528</v>
      </c>
      <c r="AL561" s="87" t="s">
        <v>507</v>
      </c>
      <c r="AN561" s="17">
        <f t="shared" si="183"/>
        <v>100</v>
      </c>
      <c r="AO561" s="17">
        <f t="shared" si="184"/>
        <v>0.25</v>
      </c>
      <c r="AP561" s="17">
        <f t="shared" si="185"/>
        <v>0.22500000000000001</v>
      </c>
      <c r="AQ561" s="17">
        <f t="shared" si="185"/>
        <v>2.5000000000000001E-2</v>
      </c>
      <c r="AR561" s="17">
        <f t="shared" si="186"/>
        <v>0.5</v>
      </c>
      <c r="AS561" s="17">
        <f t="shared" si="187"/>
        <v>0.13</v>
      </c>
      <c r="AU561" s="17">
        <f t="shared" si="188"/>
        <v>2</v>
      </c>
      <c r="AV561" s="17">
        <f t="shared" si="189"/>
        <v>1</v>
      </c>
      <c r="AW561" s="17">
        <f t="shared" si="190"/>
        <v>0.625</v>
      </c>
      <c r="AX561" s="17">
        <f t="shared" si="191"/>
        <v>1</v>
      </c>
      <c r="AY561" s="17">
        <f t="shared" si="192"/>
        <v>0.625</v>
      </c>
      <c r="AZ561" s="17">
        <f t="shared" si="193"/>
        <v>0.625</v>
      </c>
      <c r="BA561" s="17">
        <f t="shared" si="194"/>
        <v>0.495</v>
      </c>
      <c r="BC561" s="17">
        <f t="shared" si="182"/>
        <v>0.54054054054054057</v>
      </c>
      <c r="BD561" s="17">
        <f t="shared" si="195"/>
        <v>0.27027027027027029</v>
      </c>
      <c r="BE561" s="17">
        <f t="shared" si="196"/>
        <v>0.60004614226377273</v>
      </c>
      <c r="BF561" s="17">
        <f t="shared" si="197"/>
        <v>0.36749233918459095</v>
      </c>
      <c r="BG561" s="17">
        <f t="shared" si="198"/>
        <v>0.27027027027027029</v>
      </c>
      <c r="BH561" s="17">
        <f t="shared" si="199"/>
        <v>0.27027027027027029</v>
      </c>
      <c r="BI561" s="17">
        <f t="shared" si="200"/>
        <v>1.9675748721694669E-2</v>
      </c>
      <c r="BJ561" s="17">
        <f t="shared" si="201"/>
        <v>7.6658633421484185E-2</v>
      </c>
    </row>
    <row r="562" spans="1:62" x14ac:dyDescent="0.25">
      <c r="A562" s="84">
        <v>87</v>
      </c>
      <c r="B562" s="84">
        <v>433</v>
      </c>
      <c r="C562" s="17" t="s">
        <v>107</v>
      </c>
      <c r="D562" s="86">
        <v>1</v>
      </c>
      <c r="E562" s="98">
        <f t="shared" si="180"/>
        <v>39.68</v>
      </c>
      <c r="F562" s="98">
        <f t="shared" si="181"/>
        <v>0</v>
      </c>
      <c r="G562" s="17">
        <v>20.43</v>
      </c>
      <c r="H562" s="17">
        <v>39.89</v>
      </c>
      <c r="I562" s="17">
        <v>0</v>
      </c>
      <c r="J562" s="17">
        <v>0</v>
      </c>
      <c r="K562" s="41">
        <v>0</v>
      </c>
      <c r="L562" s="17">
        <v>0</v>
      </c>
      <c r="M562" s="17">
        <v>0</v>
      </c>
      <c r="N562" s="17">
        <v>0</v>
      </c>
      <c r="O562" s="17">
        <v>39.68</v>
      </c>
      <c r="P562" s="17">
        <v>0</v>
      </c>
      <c r="Q562" s="17">
        <v>0</v>
      </c>
      <c r="R562" s="17">
        <v>0</v>
      </c>
      <c r="S562" s="17">
        <v>0</v>
      </c>
      <c r="T562" s="17">
        <v>0</v>
      </c>
      <c r="U562" s="17">
        <v>0</v>
      </c>
      <c r="V562" s="41">
        <v>0</v>
      </c>
      <c r="W562" s="41">
        <v>0</v>
      </c>
      <c r="X562" s="41">
        <v>0</v>
      </c>
      <c r="Y562" s="17">
        <v>0</v>
      </c>
      <c r="Z562" s="17">
        <v>0</v>
      </c>
      <c r="AA562" s="17">
        <v>0</v>
      </c>
      <c r="AB562" s="41">
        <v>0</v>
      </c>
      <c r="AC562" s="17">
        <v>0</v>
      </c>
      <c r="AD562" s="17">
        <v>0</v>
      </c>
      <c r="AE562" s="41">
        <v>0</v>
      </c>
      <c r="AF562" s="41">
        <v>0</v>
      </c>
      <c r="AG562" s="88">
        <v>18.600000000000001</v>
      </c>
      <c r="AH562" s="41" t="s">
        <v>3</v>
      </c>
      <c r="AI562" s="87" t="s">
        <v>506</v>
      </c>
      <c r="AN562" s="17">
        <f t="shared" si="183"/>
        <v>100</v>
      </c>
      <c r="AO562" s="17">
        <f t="shared" si="184"/>
        <v>0.39679999999999999</v>
      </c>
      <c r="AP562" s="17">
        <f t="shared" si="185"/>
        <v>0.20430000000000001</v>
      </c>
      <c r="AQ562" s="17">
        <f t="shared" si="185"/>
        <v>0.39890000000000003</v>
      </c>
      <c r="AR562" s="17">
        <f t="shared" si="186"/>
        <v>0</v>
      </c>
      <c r="AS562" s="17">
        <f t="shared" si="187"/>
        <v>0.18600000000000003</v>
      </c>
      <c r="AU562" s="17">
        <f t="shared" si="188"/>
        <v>0</v>
      </c>
      <c r="AV562" s="17">
        <f t="shared" si="189"/>
        <v>0.65782493368700257</v>
      </c>
      <c r="AW562" s="17">
        <f t="shared" si="190"/>
        <v>0.5</v>
      </c>
      <c r="AX562" s="17">
        <f t="shared" si="191"/>
        <v>0.5</v>
      </c>
      <c r="AY562" s="17">
        <f t="shared" si="192"/>
        <v>0.44739168877099916</v>
      </c>
      <c r="AZ562" s="17">
        <f t="shared" si="193"/>
        <v>0.44739168877099916</v>
      </c>
      <c r="BA562" s="17">
        <f t="shared" si="194"/>
        <v>0.26139168877099916</v>
      </c>
      <c r="BC562" s="17">
        <f t="shared" si="182"/>
        <v>0</v>
      </c>
      <c r="BD562" s="17">
        <f t="shared" si="195"/>
        <v>0.32628895650028783</v>
      </c>
      <c r="BE562" s="17">
        <f t="shared" si="196"/>
        <v>0.58982479610523098</v>
      </c>
      <c r="BF562" s="17">
        <f t="shared" si="197"/>
        <v>9.5973820789570216E-2</v>
      </c>
      <c r="BG562" s="17">
        <f t="shared" si="198"/>
        <v>0.32628895650028783</v>
      </c>
      <c r="BH562" s="17">
        <f t="shared" si="199"/>
        <v>0.32628895650028783</v>
      </c>
      <c r="BI562" s="17">
        <f t="shared" si="200"/>
        <v>1.9680991315939644E-2</v>
      </c>
      <c r="BJ562" s="17">
        <f t="shared" si="201"/>
        <v>4.8784862418797009E-2</v>
      </c>
    </row>
    <row r="563" spans="1:62" x14ac:dyDescent="0.25">
      <c r="A563" s="84">
        <v>329</v>
      </c>
      <c r="B563" s="84">
        <v>216</v>
      </c>
      <c r="D563" s="86">
        <v>1</v>
      </c>
      <c r="E563" s="98">
        <f t="shared" si="180"/>
        <v>33.862433862433861</v>
      </c>
      <c r="F563" s="98">
        <f t="shared" si="181"/>
        <v>0.8</v>
      </c>
      <c r="G563" s="17">
        <v>0</v>
      </c>
      <c r="H563" s="17">
        <f>'EWG-CCP-127 (1)'!M147</f>
        <v>13.227513227513226</v>
      </c>
      <c r="I563" s="17">
        <v>0</v>
      </c>
      <c r="J563" s="17">
        <v>0</v>
      </c>
      <c r="K563" s="17">
        <v>0</v>
      </c>
      <c r="L563" s="17">
        <v>0</v>
      </c>
      <c r="M563" s="17">
        <v>0</v>
      </c>
      <c r="N563" s="17">
        <v>0</v>
      </c>
      <c r="O563" s="17">
        <f>'EWG-CCP-127 (1)'!L147</f>
        <v>33.862433862433861</v>
      </c>
      <c r="P563" s="17">
        <v>0</v>
      </c>
      <c r="Q563" s="17">
        <f>'EWG-CCP-127 (1)'!K147</f>
        <v>52.910052910052904</v>
      </c>
      <c r="R563" s="17">
        <v>0</v>
      </c>
      <c r="S563" s="17">
        <v>0</v>
      </c>
      <c r="T563" s="17">
        <v>0</v>
      </c>
      <c r="U563" s="17">
        <v>0</v>
      </c>
      <c r="V563" s="17">
        <v>0</v>
      </c>
      <c r="W563" s="41">
        <v>0</v>
      </c>
      <c r="X563" s="41">
        <v>0</v>
      </c>
      <c r="Y563" s="17">
        <v>0</v>
      </c>
      <c r="Z563" s="17">
        <v>0</v>
      </c>
      <c r="AA563" s="17">
        <v>0</v>
      </c>
      <c r="AB563" s="17">
        <v>0</v>
      </c>
      <c r="AC563" s="17">
        <v>0</v>
      </c>
      <c r="AD563" s="17">
        <v>0</v>
      </c>
      <c r="AE563" s="17">
        <v>0</v>
      </c>
      <c r="AF563" s="41">
        <v>0</v>
      </c>
      <c r="AG563" s="88">
        <f>'EWG-CCP-127 (1)'!E147</f>
        <v>73</v>
      </c>
      <c r="AH563" s="91" t="s">
        <v>3</v>
      </c>
      <c r="AI563" s="87" t="s">
        <v>504</v>
      </c>
      <c r="AN563" s="17">
        <f t="shared" si="183"/>
        <v>100</v>
      </c>
      <c r="AO563" s="17">
        <f t="shared" si="184"/>
        <v>0.33862433862433861</v>
      </c>
      <c r="AP563" s="17">
        <f t="shared" si="185"/>
        <v>0</v>
      </c>
      <c r="AQ563" s="17">
        <f t="shared" si="185"/>
        <v>0.13227513227513227</v>
      </c>
      <c r="AR563" s="17">
        <f t="shared" si="186"/>
        <v>0.52910052910052907</v>
      </c>
      <c r="AS563" s="17">
        <f t="shared" si="187"/>
        <v>0.73</v>
      </c>
      <c r="AU563" s="17">
        <f t="shared" si="188"/>
        <v>4</v>
      </c>
      <c r="AV563" s="17">
        <f t="shared" si="189"/>
        <v>2.56</v>
      </c>
      <c r="AW563" s="17">
        <f t="shared" si="190"/>
        <v>0.75</v>
      </c>
      <c r="AX563" s="17">
        <f t="shared" si="191"/>
        <v>1.5</v>
      </c>
      <c r="AY563" s="17">
        <f t="shared" si="192"/>
        <v>0.57333333333333336</v>
      </c>
      <c r="AZ563" s="17">
        <f t="shared" si="193"/>
        <v>0.57333333333333336</v>
      </c>
      <c r="BA563" s="17">
        <f t="shared" si="194"/>
        <v>0.15666666666666662</v>
      </c>
      <c r="BC563" s="17">
        <f t="shared" si="182"/>
        <v>4</v>
      </c>
      <c r="BD563" s="17">
        <f t="shared" si="195"/>
        <v>2.56</v>
      </c>
      <c r="BE563" s="17">
        <f t="shared" si="196"/>
        <v>0.6654627576784401</v>
      </c>
      <c r="BF563" s="17">
        <f t="shared" si="197"/>
        <v>2.1052108569127235</v>
      </c>
      <c r="BG563" s="17">
        <f t="shared" si="198"/>
        <v>0.58966456716389404</v>
      </c>
      <c r="BH563" s="17">
        <f t="shared" si="199"/>
        <v>0.58966456716389404</v>
      </c>
      <c r="BI563" s="17">
        <f t="shared" si="200"/>
        <v>1.9694033709297204E-2</v>
      </c>
      <c r="BJ563" s="17">
        <f t="shared" si="201"/>
        <v>0.10441108696412171</v>
      </c>
    </row>
    <row r="564" spans="1:62" x14ac:dyDescent="0.25">
      <c r="A564" s="84">
        <v>194</v>
      </c>
      <c r="B564" s="84">
        <v>122</v>
      </c>
      <c r="C564" s="17">
        <v>22</v>
      </c>
      <c r="D564" s="86">
        <v>1</v>
      </c>
      <c r="E564" s="98">
        <f t="shared" si="180"/>
        <v>20</v>
      </c>
      <c r="F564" s="98">
        <f t="shared" si="181"/>
        <v>0.625</v>
      </c>
      <c r="G564" s="17">
        <v>0</v>
      </c>
      <c r="H564" s="17">
        <v>30</v>
      </c>
      <c r="I564" s="17">
        <v>0</v>
      </c>
      <c r="J564" s="17">
        <v>0</v>
      </c>
      <c r="K564" s="17">
        <v>0</v>
      </c>
      <c r="L564" s="17">
        <v>0</v>
      </c>
      <c r="M564" s="17">
        <v>0</v>
      </c>
      <c r="N564" s="17">
        <v>0</v>
      </c>
      <c r="O564" s="17">
        <v>20</v>
      </c>
      <c r="P564" s="17">
        <v>0</v>
      </c>
      <c r="Q564" s="17">
        <v>50</v>
      </c>
      <c r="R564" s="17">
        <v>0</v>
      </c>
      <c r="S564" s="17">
        <v>0</v>
      </c>
      <c r="T564" s="17">
        <v>0</v>
      </c>
      <c r="U564" s="17">
        <v>0</v>
      </c>
      <c r="V564" s="17">
        <v>0</v>
      </c>
      <c r="W564" s="41">
        <v>0</v>
      </c>
      <c r="X564" s="41">
        <v>0</v>
      </c>
      <c r="Y564" s="17">
        <v>0</v>
      </c>
      <c r="Z564" s="17">
        <v>0</v>
      </c>
      <c r="AA564" s="17">
        <v>0</v>
      </c>
      <c r="AB564" s="17">
        <v>0</v>
      </c>
      <c r="AC564" s="17">
        <v>0</v>
      </c>
      <c r="AD564" s="17">
        <v>0</v>
      </c>
      <c r="AE564" s="17">
        <v>0</v>
      </c>
      <c r="AF564" s="41">
        <v>0</v>
      </c>
      <c r="AG564" s="88">
        <v>48</v>
      </c>
      <c r="AH564" s="91" t="s">
        <v>3</v>
      </c>
      <c r="AI564" s="87" t="s">
        <v>504</v>
      </c>
      <c r="AN564" s="17">
        <f t="shared" si="183"/>
        <v>100</v>
      </c>
      <c r="AO564" s="17">
        <f t="shared" si="184"/>
        <v>0.2</v>
      </c>
      <c r="AP564" s="17">
        <f t="shared" si="185"/>
        <v>0</v>
      </c>
      <c r="AQ564" s="17">
        <f t="shared" si="185"/>
        <v>0.3</v>
      </c>
      <c r="AR564" s="17">
        <f t="shared" si="186"/>
        <v>0.5</v>
      </c>
      <c r="AS564" s="17">
        <f t="shared" si="187"/>
        <v>0.48</v>
      </c>
      <c r="AU564" s="17">
        <f t="shared" si="188"/>
        <v>1.6666666666666667</v>
      </c>
      <c r="AV564" s="17">
        <f t="shared" si="189"/>
        <v>0.66666666666666674</v>
      </c>
      <c r="AW564" s="17">
        <f t="shared" si="190"/>
        <v>0.60416666666666663</v>
      </c>
      <c r="AX564" s="17">
        <f t="shared" si="191"/>
        <v>0.91666666666666674</v>
      </c>
      <c r="AY564" s="17">
        <f t="shared" si="192"/>
        <v>0.60416666666666663</v>
      </c>
      <c r="AZ564" s="17">
        <f t="shared" si="193"/>
        <v>0.60416666666666663</v>
      </c>
      <c r="BA564" s="17">
        <f t="shared" si="194"/>
        <v>0.12416666666666665</v>
      </c>
      <c r="BC564" s="17">
        <f t="shared" si="182"/>
        <v>1.6666666666666667</v>
      </c>
      <c r="BD564" s="17">
        <f t="shared" si="195"/>
        <v>0.66666666666666663</v>
      </c>
      <c r="BE564" s="17">
        <f t="shared" si="196"/>
        <v>0.62134061342740143</v>
      </c>
      <c r="BF564" s="17">
        <f t="shared" si="197"/>
        <v>0.93315591917421736</v>
      </c>
      <c r="BG564" s="17">
        <f t="shared" si="198"/>
        <v>0.62134061342740143</v>
      </c>
      <c r="BH564" s="17">
        <f t="shared" si="199"/>
        <v>0.62134061342740143</v>
      </c>
      <c r="BI564" s="17">
        <f t="shared" si="200"/>
        <v>1.9977169004034137E-2</v>
      </c>
      <c r="BJ564" s="17">
        <f t="shared" si="201"/>
        <v>5.3475646546894138E-3</v>
      </c>
    </row>
    <row r="565" spans="1:62" x14ac:dyDescent="0.25">
      <c r="A565" s="84">
        <v>596</v>
      </c>
      <c r="B565" s="84">
        <v>344</v>
      </c>
      <c r="C565" s="17" t="s">
        <v>430</v>
      </c>
      <c r="D565" s="86">
        <v>1</v>
      </c>
      <c r="E565" s="98">
        <f t="shared" si="180"/>
        <v>44.43</v>
      </c>
      <c r="F565" s="98">
        <f t="shared" si="181"/>
        <v>0.84793953572071257</v>
      </c>
      <c r="G565" s="17">
        <v>0</v>
      </c>
      <c r="H565" s="17">
        <v>6.73</v>
      </c>
      <c r="I565" s="17">
        <v>11.77</v>
      </c>
      <c r="J565" s="17">
        <v>0</v>
      </c>
      <c r="K565" s="17">
        <v>0</v>
      </c>
      <c r="L565" s="17">
        <v>0</v>
      </c>
      <c r="M565" s="17">
        <v>0</v>
      </c>
      <c r="N565" s="17">
        <v>0</v>
      </c>
      <c r="O565" s="17">
        <v>22.66</v>
      </c>
      <c r="P565" s="17">
        <v>1.72</v>
      </c>
      <c r="Q565" s="17">
        <v>47.12</v>
      </c>
      <c r="R565" s="17">
        <v>0</v>
      </c>
      <c r="S565" s="17">
        <v>0</v>
      </c>
      <c r="T565" s="17">
        <v>0</v>
      </c>
      <c r="U565" s="17">
        <v>0</v>
      </c>
      <c r="V565" s="17">
        <v>0</v>
      </c>
      <c r="W565" s="17">
        <v>0</v>
      </c>
      <c r="X565" s="17">
        <v>0</v>
      </c>
      <c r="Y565" s="17">
        <v>0</v>
      </c>
      <c r="Z565" s="17">
        <v>0</v>
      </c>
      <c r="AA565" s="17">
        <v>0</v>
      </c>
      <c r="AB565" s="17">
        <v>10</v>
      </c>
      <c r="AC565" s="17">
        <v>0</v>
      </c>
      <c r="AD565" s="17">
        <v>0</v>
      </c>
      <c r="AE565" s="17">
        <v>0</v>
      </c>
      <c r="AF565" s="17">
        <v>0</v>
      </c>
      <c r="AG565" s="88">
        <v>39</v>
      </c>
      <c r="AH565" s="17" t="s">
        <v>3</v>
      </c>
      <c r="AI565" s="87" t="s">
        <v>506</v>
      </c>
      <c r="AN565" s="17">
        <f t="shared" si="183"/>
        <v>100</v>
      </c>
      <c r="AO565" s="17">
        <f t="shared" si="184"/>
        <v>0.2266</v>
      </c>
      <c r="AP565" s="17">
        <f t="shared" si="185"/>
        <v>0</v>
      </c>
      <c r="AQ565" s="17">
        <f t="shared" si="185"/>
        <v>6.7299999999999999E-2</v>
      </c>
      <c r="AR565" s="17">
        <f t="shared" si="186"/>
        <v>0.47119999999999995</v>
      </c>
      <c r="AS565" s="17">
        <f t="shared" si="187"/>
        <v>0.39</v>
      </c>
      <c r="AU565" s="17">
        <f t="shared" si="188"/>
        <v>7.0014858841010392</v>
      </c>
      <c r="AV565" s="17">
        <f t="shared" si="189"/>
        <v>3.3670133729569094</v>
      </c>
      <c r="AW565" s="17">
        <f t="shared" si="190"/>
        <v>0.93759286775631501</v>
      </c>
      <c r="AX565" s="17">
        <f t="shared" si="191"/>
        <v>2.25037147102526</v>
      </c>
      <c r="AY565" s="17">
        <f t="shared" si="192"/>
        <v>0.78251395499767717</v>
      </c>
      <c r="AZ565" s="17">
        <f t="shared" si="193"/>
        <v>0.78251395499767717</v>
      </c>
      <c r="BA565" s="17">
        <f t="shared" si="194"/>
        <v>0.39251395499767716</v>
      </c>
      <c r="BC565" s="17">
        <f t="shared" si="182"/>
        <v>7.0014858841010392</v>
      </c>
      <c r="BD565" s="17">
        <f t="shared" si="195"/>
        <v>4.9843982169390788</v>
      </c>
      <c r="BE565" s="17">
        <f t="shared" si="196"/>
        <v>0.72221932616948115</v>
      </c>
      <c r="BF565" s="17">
        <f t="shared" si="197"/>
        <v>3.612885007346887</v>
      </c>
      <c r="BG565" s="17">
        <f t="shared" si="198"/>
        <v>0.53174395800558261</v>
      </c>
      <c r="BH565" s="17">
        <f t="shared" si="199"/>
        <v>0.53174395800558261</v>
      </c>
      <c r="BI565" s="17">
        <f t="shared" si="200"/>
        <v>2.009134963108836E-2</v>
      </c>
      <c r="BJ565" s="17">
        <f t="shared" si="201"/>
        <v>2.8469662329378499E-4</v>
      </c>
    </row>
    <row r="566" spans="1:62" x14ac:dyDescent="0.25">
      <c r="A566" s="84">
        <v>124</v>
      </c>
      <c r="B566" s="84">
        <v>450</v>
      </c>
      <c r="C566" s="17" t="s">
        <v>148</v>
      </c>
      <c r="D566" s="86">
        <v>1</v>
      </c>
      <c r="E566" s="98">
        <f t="shared" si="180"/>
        <v>33.5</v>
      </c>
      <c r="F566" s="98">
        <f t="shared" si="181"/>
        <v>0</v>
      </c>
      <c r="G566" s="17">
        <v>0</v>
      </c>
      <c r="H566" s="17">
        <v>66.5</v>
      </c>
      <c r="I566" s="17">
        <v>33.5</v>
      </c>
      <c r="J566" s="17">
        <v>0</v>
      </c>
      <c r="K566" s="17">
        <v>0</v>
      </c>
      <c r="L566" s="17">
        <v>0</v>
      </c>
      <c r="M566" s="17">
        <v>0</v>
      </c>
      <c r="N566" s="17">
        <v>0</v>
      </c>
      <c r="O566" s="17">
        <v>0</v>
      </c>
      <c r="P566" s="17">
        <v>0</v>
      </c>
      <c r="Q566" s="17">
        <v>0</v>
      </c>
      <c r="R566" s="17">
        <v>0</v>
      </c>
      <c r="S566" s="17">
        <v>0</v>
      </c>
      <c r="T566" s="17">
        <v>0</v>
      </c>
      <c r="U566" s="17">
        <v>0</v>
      </c>
      <c r="V566" s="17">
        <v>0</v>
      </c>
      <c r="W566" s="41">
        <v>0</v>
      </c>
      <c r="X566" s="41">
        <v>0</v>
      </c>
      <c r="Y566" s="17">
        <v>0</v>
      </c>
      <c r="Z566" s="17">
        <v>0</v>
      </c>
      <c r="AA566" s="17">
        <v>0</v>
      </c>
      <c r="AB566" s="41">
        <v>0</v>
      </c>
      <c r="AC566" s="17">
        <v>0</v>
      </c>
      <c r="AD566" s="17">
        <v>0</v>
      </c>
      <c r="AE566" s="41">
        <v>0</v>
      </c>
      <c r="AF566" s="41">
        <v>0</v>
      </c>
      <c r="AG566" s="88">
        <v>39.4</v>
      </c>
      <c r="AH566" s="91" t="s">
        <v>3</v>
      </c>
      <c r="AI566" s="87" t="s">
        <v>504</v>
      </c>
      <c r="AN566" s="17">
        <f t="shared" si="183"/>
        <v>100</v>
      </c>
      <c r="AO566" s="17">
        <f t="shared" si="184"/>
        <v>0</v>
      </c>
      <c r="AP566" s="17">
        <f t="shared" si="185"/>
        <v>0</v>
      </c>
      <c r="AQ566" s="17">
        <f t="shared" si="185"/>
        <v>0.66500000000000004</v>
      </c>
      <c r="AR566" s="17">
        <f t="shared" si="186"/>
        <v>0</v>
      </c>
      <c r="AS566" s="17">
        <f t="shared" si="187"/>
        <v>0.39399999999999996</v>
      </c>
      <c r="AU566" s="17">
        <f t="shared" si="188"/>
        <v>0</v>
      </c>
      <c r="AV566" s="17">
        <f t="shared" si="189"/>
        <v>0</v>
      </c>
      <c r="AW566" s="17">
        <f t="shared" si="190"/>
        <v>0.5</v>
      </c>
      <c r="AX566" s="17">
        <f t="shared" si="191"/>
        <v>0.5</v>
      </c>
      <c r="AY566" s="17">
        <f t="shared" si="192"/>
        <v>0</v>
      </c>
      <c r="AZ566" s="17">
        <f t="shared" si="193"/>
        <v>0</v>
      </c>
      <c r="BA566" s="17">
        <f t="shared" si="194"/>
        <v>0.39399999999999996</v>
      </c>
      <c r="BC566" s="17">
        <f t="shared" si="182"/>
        <v>0</v>
      </c>
      <c r="BD566" s="17">
        <f t="shared" si="195"/>
        <v>0.25187969924812031</v>
      </c>
      <c r="BE566" s="17">
        <f t="shared" si="196"/>
        <v>0.58982479610523098</v>
      </c>
      <c r="BF566" s="17">
        <f t="shared" si="197"/>
        <v>9.5973820789570216E-2</v>
      </c>
      <c r="BG566" s="17">
        <f t="shared" si="198"/>
        <v>0.25187969924812031</v>
      </c>
      <c r="BH566" s="17">
        <f t="shared" si="199"/>
        <v>0.25187969924812031</v>
      </c>
      <c r="BI566" s="17">
        <f t="shared" si="200"/>
        <v>2.0198179885804721E-2</v>
      </c>
      <c r="BJ566" s="17">
        <f t="shared" si="201"/>
        <v>1.6571298024470338E-4</v>
      </c>
    </row>
    <row r="567" spans="1:62" x14ac:dyDescent="0.25">
      <c r="A567" s="84">
        <v>645</v>
      </c>
      <c r="B567" s="84">
        <v>655</v>
      </c>
      <c r="D567" s="86">
        <v>1</v>
      </c>
      <c r="E567" s="98">
        <f t="shared" si="180"/>
        <v>26.30996</v>
      </c>
      <c r="F567" s="98">
        <f t="shared" si="181"/>
        <v>0</v>
      </c>
      <c r="G567" s="17">
        <v>0</v>
      </c>
      <c r="H567" s="17">
        <f>'EWG-CCP-127 (1)'!C369</f>
        <v>73.690039999999996</v>
      </c>
      <c r="I567" s="17">
        <v>0</v>
      </c>
      <c r="J567" s="17">
        <v>0</v>
      </c>
      <c r="K567" s="17">
        <v>0</v>
      </c>
      <c r="L567" s="17">
        <v>0</v>
      </c>
      <c r="M567" s="17">
        <v>0</v>
      </c>
      <c r="N567" s="17">
        <v>0</v>
      </c>
      <c r="O567" s="17">
        <f>'EWG-CCP-127 (1)'!D369</f>
        <v>26.30996</v>
      </c>
      <c r="P567" s="17">
        <v>0</v>
      </c>
      <c r="Q567" s="17">
        <v>0</v>
      </c>
      <c r="R567" s="17">
        <v>0</v>
      </c>
      <c r="S567" s="17">
        <v>0</v>
      </c>
      <c r="T567" s="17">
        <v>0</v>
      </c>
      <c r="U567" s="17">
        <v>0</v>
      </c>
      <c r="V567" s="17">
        <v>0</v>
      </c>
      <c r="W567" s="17">
        <v>0</v>
      </c>
      <c r="X567" s="17">
        <v>0</v>
      </c>
      <c r="Y567" s="17">
        <v>0</v>
      </c>
      <c r="Z567" s="17">
        <v>0</v>
      </c>
      <c r="AA567" s="17">
        <v>0</v>
      </c>
      <c r="AB567" s="17">
        <v>0</v>
      </c>
      <c r="AC567" s="17">
        <v>0</v>
      </c>
      <c r="AD567" s="17">
        <v>0</v>
      </c>
      <c r="AE567" s="17">
        <v>0</v>
      </c>
      <c r="AF567" s="17">
        <v>0</v>
      </c>
      <c r="AG567" s="88">
        <f>'EWG-CCP-127 (1)'!F369</f>
        <v>49.972999999999999</v>
      </c>
      <c r="AH567" s="17" t="s">
        <v>3</v>
      </c>
      <c r="AI567" s="87" t="s">
        <v>506</v>
      </c>
      <c r="AN567" s="17">
        <f t="shared" si="183"/>
        <v>100</v>
      </c>
      <c r="AO567" s="17">
        <f t="shared" si="184"/>
        <v>0.26309959999999999</v>
      </c>
      <c r="AP567" s="17">
        <f t="shared" si="185"/>
        <v>0</v>
      </c>
      <c r="AQ567" s="17">
        <f t="shared" si="185"/>
        <v>0.73690040000000001</v>
      </c>
      <c r="AR567" s="17">
        <f t="shared" si="186"/>
        <v>0</v>
      </c>
      <c r="AS567" s="17">
        <f t="shared" si="187"/>
        <v>0.49973000000000001</v>
      </c>
      <c r="AU567" s="17">
        <f t="shared" si="188"/>
        <v>0</v>
      </c>
      <c r="AV567" s="17">
        <f t="shared" si="189"/>
        <v>0.35703549624888248</v>
      </c>
      <c r="AW567" s="17">
        <f t="shared" si="190"/>
        <v>0.5</v>
      </c>
      <c r="AX567" s="17">
        <f t="shared" si="191"/>
        <v>0.5</v>
      </c>
      <c r="AY567" s="17">
        <f t="shared" si="192"/>
        <v>0.35703549624888248</v>
      </c>
      <c r="AZ567" s="17">
        <f t="shared" si="193"/>
        <v>0.35703549624888248</v>
      </c>
      <c r="BA567" s="17">
        <f t="shared" si="194"/>
        <v>0.14269450375111753</v>
      </c>
      <c r="BC567" s="17">
        <f t="shared" si="182"/>
        <v>0</v>
      </c>
      <c r="BD567" s="17">
        <f t="shared" si="195"/>
        <v>0.35703549624888248</v>
      </c>
      <c r="BE567" s="17">
        <f t="shared" si="196"/>
        <v>0.58982479610523098</v>
      </c>
      <c r="BF567" s="17">
        <f t="shared" si="197"/>
        <v>9.5973820789570216E-2</v>
      </c>
      <c r="BG567" s="17">
        <f t="shared" si="198"/>
        <v>0.35703549624888248</v>
      </c>
      <c r="BH567" s="17">
        <f t="shared" si="199"/>
        <v>0.35703549624888248</v>
      </c>
      <c r="BI567" s="17">
        <f t="shared" si="200"/>
        <v>2.0361721400777695E-2</v>
      </c>
      <c r="BJ567" s="17">
        <f t="shared" si="201"/>
        <v>8.6224307353498161E-3</v>
      </c>
    </row>
    <row r="568" spans="1:62" x14ac:dyDescent="0.25">
      <c r="A568" s="84">
        <v>260</v>
      </c>
      <c r="B568" s="84">
        <v>151</v>
      </c>
      <c r="C568" s="17">
        <f>'EWG-CCP-127 (1)'!B75</f>
        <v>20</v>
      </c>
      <c r="D568" s="86">
        <v>1</v>
      </c>
      <c r="E568" s="98">
        <f t="shared" si="180"/>
        <v>34.782608695652179</v>
      </c>
      <c r="F568" s="98">
        <f t="shared" si="181"/>
        <v>0.66666666666666663</v>
      </c>
      <c r="G568" s="17">
        <v>0</v>
      </c>
      <c r="H568" s="17">
        <f>'EWG-CCP-127 (1)'!M75</f>
        <v>21.739130434782609</v>
      </c>
      <c r="I568" s="17">
        <v>0</v>
      </c>
      <c r="J568" s="17">
        <v>0</v>
      </c>
      <c r="K568" s="17">
        <v>0</v>
      </c>
      <c r="L568" s="17">
        <v>0</v>
      </c>
      <c r="M568" s="17">
        <v>0</v>
      </c>
      <c r="N568" s="17">
        <v>0</v>
      </c>
      <c r="O568" s="17">
        <f>'EWG-CCP-127 (1)'!L75</f>
        <v>34.782608695652179</v>
      </c>
      <c r="P568" s="17">
        <v>0</v>
      </c>
      <c r="Q568" s="17">
        <f>'EWG-CCP-127 (1)'!K75</f>
        <v>43.478260869565219</v>
      </c>
      <c r="R568" s="17">
        <v>0</v>
      </c>
      <c r="S568" s="17">
        <v>0</v>
      </c>
      <c r="T568" s="17">
        <v>0</v>
      </c>
      <c r="U568" s="17">
        <v>0</v>
      </c>
      <c r="V568" s="17">
        <v>0</v>
      </c>
      <c r="W568" s="41">
        <v>0</v>
      </c>
      <c r="X568" s="41">
        <v>0</v>
      </c>
      <c r="Y568" s="17">
        <v>0</v>
      </c>
      <c r="Z568" s="17">
        <v>0</v>
      </c>
      <c r="AA568" s="17">
        <v>0</v>
      </c>
      <c r="AB568" s="17">
        <v>0</v>
      </c>
      <c r="AC568" s="17">
        <v>0</v>
      </c>
      <c r="AD568" s="17">
        <v>0</v>
      </c>
      <c r="AE568" s="17">
        <v>0</v>
      </c>
      <c r="AF568" s="41">
        <v>0</v>
      </c>
      <c r="AG568" s="88">
        <f>'EWG-CCP-127 (1)'!E75</f>
        <v>38</v>
      </c>
      <c r="AH568" s="41" t="s">
        <v>3</v>
      </c>
      <c r="AI568" s="87" t="s">
        <v>506</v>
      </c>
      <c r="AN568" s="17">
        <f t="shared" si="183"/>
        <v>100</v>
      </c>
      <c r="AO568" s="17">
        <f t="shared" si="184"/>
        <v>0.34782608695652178</v>
      </c>
      <c r="AP568" s="17">
        <f t="shared" si="185"/>
        <v>0</v>
      </c>
      <c r="AQ568" s="17">
        <f t="shared" si="185"/>
        <v>0.21739130434782608</v>
      </c>
      <c r="AR568" s="17">
        <f t="shared" si="186"/>
        <v>0.43478260869565216</v>
      </c>
      <c r="AS568" s="17">
        <f t="shared" si="187"/>
        <v>0.38</v>
      </c>
      <c r="AU568" s="17">
        <f t="shared" si="188"/>
        <v>2</v>
      </c>
      <c r="AV568" s="17">
        <f t="shared" si="189"/>
        <v>1.6000000000000003</v>
      </c>
      <c r="AW568" s="17">
        <f t="shared" si="190"/>
        <v>0.625</v>
      </c>
      <c r="AX568" s="17">
        <f t="shared" si="191"/>
        <v>1</v>
      </c>
      <c r="AY568" s="17">
        <f t="shared" si="192"/>
        <v>0.49999999999999989</v>
      </c>
      <c r="AZ568" s="17">
        <f t="shared" si="193"/>
        <v>0.49999999999999989</v>
      </c>
      <c r="BA568" s="17">
        <f t="shared" si="194"/>
        <v>0.11999999999999988</v>
      </c>
      <c r="BC568" s="17">
        <f t="shared" si="182"/>
        <v>2</v>
      </c>
      <c r="BD568" s="17">
        <f t="shared" si="195"/>
        <v>1.6</v>
      </c>
      <c r="BE568" s="17">
        <f t="shared" si="196"/>
        <v>0.62764377689183548</v>
      </c>
      <c r="BF568" s="17">
        <f t="shared" si="197"/>
        <v>1.1005923388511467</v>
      </c>
      <c r="BG568" s="17">
        <f t="shared" si="198"/>
        <v>0.52360051415249098</v>
      </c>
      <c r="BH568" s="17">
        <f t="shared" si="199"/>
        <v>0.52360051415249098</v>
      </c>
      <c r="BI568" s="17">
        <f t="shared" si="200"/>
        <v>2.0621107664859761E-2</v>
      </c>
      <c r="BJ568" s="17">
        <f t="shared" si="201"/>
        <v>7.2215573091649284E-4</v>
      </c>
    </row>
    <row r="569" spans="1:62" x14ac:dyDescent="0.25">
      <c r="A569" s="84">
        <v>26</v>
      </c>
      <c r="B569" s="84">
        <v>15</v>
      </c>
      <c r="C569" s="41" t="s">
        <v>22</v>
      </c>
      <c r="D569" s="86">
        <v>1</v>
      </c>
      <c r="E569" s="98">
        <f t="shared" si="180"/>
        <v>17.7</v>
      </c>
      <c r="F569" s="98">
        <f t="shared" si="181"/>
        <v>0.83596597812879703</v>
      </c>
      <c r="G569" s="41">
        <v>0</v>
      </c>
      <c r="H569" s="41">
        <v>13.5</v>
      </c>
      <c r="I569" s="41">
        <v>0</v>
      </c>
      <c r="J569" s="17">
        <v>0</v>
      </c>
      <c r="K569" s="41">
        <v>0</v>
      </c>
      <c r="L569" s="41">
        <v>0</v>
      </c>
      <c r="M569" s="41">
        <v>0</v>
      </c>
      <c r="N569" s="41">
        <v>0</v>
      </c>
      <c r="O569" s="41">
        <v>17.7</v>
      </c>
      <c r="P569" s="41">
        <v>0</v>
      </c>
      <c r="Q569" s="41">
        <v>68.8</v>
      </c>
      <c r="R569" s="17">
        <v>0</v>
      </c>
      <c r="S569" s="17">
        <v>0</v>
      </c>
      <c r="T569" s="17">
        <v>0</v>
      </c>
      <c r="U569" s="41">
        <v>0</v>
      </c>
      <c r="V569" s="41">
        <v>0</v>
      </c>
      <c r="W569" s="41">
        <v>0</v>
      </c>
      <c r="X569" s="41">
        <v>0</v>
      </c>
      <c r="Y569" s="41">
        <v>0</v>
      </c>
      <c r="Z569" s="41">
        <v>0</v>
      </c>
      <c r="AA569" s="17">
        <v>0</v>
      </c>
      <c r="AB569" s="41">
        <v>0</v>
      </c>
      <c r="AC569" s="17">
        <v>0</v>
      </c>
      <c r="AD569" s="17">
        <v>0</v>
      </c>
      <c r="AE569" s="41">
        <v>0</v>
      </c>
      <c r="AF569" s="41">
        <v>0</v>
      </c>
      <c r="AG569" s="90">
        <v>83</v>
      </c>
      <c r="AH569" s="91" t="s">
        <v>3</v>
      </c>
      <c r="AI569" s="87" t="s">
        <v>504</v>
      </c>
      <c r="AN569" s="17">
        <f t="shared" si="183"/>
        <v>100</v>
      </c>
      <c r="AO569" s="17">
        <f t="shared" si="184"/>
        <v>0.17699999999999999</v>
      </c>
      <c r="AP569" s="17">
        <f t="shared" si="185"/>
        <v>0</v>
      </c>
      <c r="AQ569" s="17">
        <f t="shared" si="185"/>
        <v>0.13500000000000001</v>
      </c>
      <c r="AR569" s="17">
        <f t="shared" si="186"/>
        <v>0.68799999999999994</v>
      </c>
      <c r="AS569" s="17">
        <f t="shared" si="187"/>
        <v>0.83</v>
      </c>
      <c r="AU569" s="17">
        <f t="shared" si="188"/>
        <v>5.0962962962962957</v>
      </c>
      <c r="AV569" s="17">
        <f t="shared" si="189"/>
        <v>1.3111111111111109</v>
      </c>
      <c r="AW569" s="17">
        <f t="shared" si="190"/>
        <v>0.81851851851851842</v>
      </c>
      <c r="AX569" s="17">
        <f t="shared" si="191"/>
        <v>1.7740740740740739</v>
      </c>
      <c r="AY569" s="17">
        <f t="shared" si="192"/>
        <v>0.81851851851851842</v>
      </c>
      <c r="AZ569" s="17">
        <f t="shared" si="193"/>
        <v>0.81851851851851842</v>
      </c>
      <c r="BA569" s="17">
        <f t="shared" si="194"/>
        <v>1.1481481481481537E-2</v>
      </c>
      <c r="BC569" s="17">
        <f t="shared" si="182"/>
        <v>5.0962962962962957</v>
      </c>
      <c r="BD569" s="17">
        <f t="shared" si="195"/>
        <v>1.3111111111111111</v>
      </c>
      <c r="BE569" s="17">
        <f t="shared" si="196"/>
        <v>0.68619316196146773</v>
      </c>
      <c r="BF569" s="17">
        <f t="shared" si="197"/>
        <v>2.6558906371835134</v>
      </c>
      <c r="BG569" s="17">
        <f t="shared" si="198"/>
        <v>0.68619316196146773</v>
      </c>
      <c r="BH569" s="17">
        <f t="shared" si="199"/>
        <v>0.68619316196146773</v>
      </c>
      <c r="BI569" s="17">
        <f t="shared" si="200"/>
        <v>2.068040666664064E-2</v>
      </c>
      <c r="BJ569" s="17">
        <f t="shared" si="201"/>
        <v>0.17903649588789461</v>
      </c>
    </row>
    <row r="570" spans="1:62" x14ac:dyDescent="0.25">
      <c r="A570" s="84">
        <v>541</v>
      </c>
      <c r="B570" s="84">
        <v>587</v>
      </c>
      <c r="C570" s="17" t="s">
        <v>383</v>
      </c>
      <c r="D570" s="86">
        <v>1</v>
      </c>
      <c r="E570" s="98">
        <f t="shared" si="180"/>
        <v>0</v>
      </c>
      <c r="F570" s="98">
        <f t="shared" si="181"/>
        <v>0</v>
      </c>
      <c r="G570" s="17">
        <v>12</v>
      </c>
      <c r="H570" s="17">
        <v>56</v>
      </c>
      <c r="I570" s="17">
        <v>0</v>
      </c>
      <c r="J570" s="17">
        <v>0</v>
      </c>
      <c r="K570" s="17">
        <v>0</v>
      </c>
      <c r="L570" s="17">
        <f>'EWG-CCP-127 (1)'!M325</f>
        <v>0</v>
      </c>
      <c r="M570" s="17">
        <v>0</v>
      </c>
      <c r="N570" s="17">
        <v>0</v>
      </c>
      <c r="O570" s="17">
        <v>0</v>
      </c>
      <c r="P570" s="17">
        <v>0</v>
      </c>
      <c r="Q570" s="17">
        <v>0</v>
      </c>
      <c r="R570" s="17">
        <v>0</v>
      </c>
      <c r="S570" s="17">
        <v>0</v>
      </c>
      <c r="T570" s="17">
        <v>0</v>
      </c>
      <c r="U570" s="17">
        <v>0</v>
      </c>
      <c r="V570" s="17">
        <v>0</v>
      </c>
      <c r="W570" s="17">
        <v>0</v>
      </c>
      <c r="X570" s="17">
        <v>0</v>
      </c>
      <c r="Y570" s="17">
        <v>0</v>
      </c>
      <c r="Z570" s="17">
        <v>33</v>
      </c>
      <c r="AA570" s="17">
        <v>0</v>
      </c>
      <c r="AB570" s="17">
        <v>0</v>
      </c>
      <c r="AC570" s="17">
        <v>0</v>
      </c>
      <c r="AD570" s="17">
        <v>0</v>
      </c>
      <c r="AE570" s="17">
        <v>0</v>
      </c>
      <c r="AF570" s="17">
        <v>0</v>
      </c>
      <c r="AG570" s="88">
        <v>25</v>
      </c>
      <c r="AH570" s="92" t="s">
        <v>3</v>
      </c>
      <c r="AI570" s="87" t="s">
        <v>504</v>
      </c>
      <c r="AN570" s="17">
        <f t="shared" si="183"/>
        <v>101</v>
      </c>
      <c r="AO570" s="17">
        <f t="shared" si="184"/>
        <v>0</v>
      </c>
      <c r="AP570" s="17">
        <f t="shared" si="185"/>
        <v>0.12</v>
      </c>
      <c r="AQ570" s="17">
        <f t="shared" si="185"/>
        <v>0.56000000000000005</v>
      </c>
      <c r="AR570" s="17">
        <f t="shared" si="186"/>
        <v>0</v>
      </c>
      <c r="AS570" s="17">
        <f t="shared" si="187"/>
        <v>0.25</v>
      </c>
      <c r="AU570" s="17">
        <f t="shared" si="188"/>
        <v>0</v>
      </c>
      <c r="AV570" s="17">
        <f t="shared" si="189"/>
        <v>0</v>
      </c>
      <c r="AW570" s="17">
        <f t="shared" si="190"/>
        <v>0.5</v>
      </c>
      <c r="AX570" s="17">
        <f t="shared" si="191"/>
        <v>0.5</v>
      </c>
      <c r="AY570" s="17">
        <f t="shared" si="192"/>
        <v>0</v>
      </c>
      <c r="AZ570" s="17">
        <f t="shared" si="193"/>
        <v>0</v>
      </c>
      <c r="BA570" s="17">
        <f t="shared" si="194"/>
        <v>0.25</v>
      </c>
      <c r="BC570" s="17">
        <f t="shared" si="182"/>
        <v>0</v>
      </c>
      <c r="BD570" s="17">
        <f t="shared" si="195"/>
        <v>0.10576923076923077</v>
      </c>
      <c r="BE570" s="17">
        <f t="shared" si="196"/>
        <v>0.58982479610523098</v>
      </c>
      <c r="BF570" s="17">
        <f t="shared" si="197"/>
        <v>9.5973820789570216E-2</v>
      </c>
      <c r="BG570" s="17">
        <f t="shared" si="198"/>
        <v>0.10576923076923077</v>
      </c>
      <c r="BH570" s="17">
        <f t="shared" si="199"/>
        <v>0.10576923076923077</v>
      </c>
      <c r="BI570" s="17">
        <f t="shared" si="200"/>
        <v>2.0802514792899404E-2</v>
      </c>
      <c r="BJ570" s="17">
        <f t="shared" si="201"/>
        <v>2.4609124130011692E-2</v>
      </c>
    </row>
    <row r="571" spans="1:62" x14ac:dyDescent="0.25">
      <c r="A571" s="84">
        <v>529</v>
      </c>
      <c r="B571" s="84">
        <v>583</v>
      </c>
      <c r="C571" s="17" t="str">
        <f>'EWG-CCP-127 (1)'!B312</f>
        <v>Cs-R1.4</v>
      </c>
      <c r="D571" s="86">
        <v>1</v>
      </c>
      <c r="E571" s="98">
        <f t="shared" ref="E571:E579" si="202">I571+L571+M571+N571+O571+V571+X571+AB571+AD571</f>
        <v>58.333333333333336</v>
      </c>
      <c r="F571" s="98">
        <f t="shared" ref="F571:F579" si="203">Q571/(H571+P571+Q571+AC571)</f>
        <v>0</v>
      </c>
      <c r="G571" s="17">
        <v>0</v>
      </c>
      <c r="H571" s="17">
        <f>'EWG-CCP-127 (1)'!J312</f>
        <v>41.666666666666671</v>
      </c>
      <c r="I571" s="17">
        <v>0</v>
      </c>
      <c r="J571" s="17">
        <v>0</v>
      </c>
      <c r="K571" s="17">
        <v>0</v>
      </c>
      <c r="L571" s="17">
        <f>'EWG-CCP-127 (1)'!M312</f>
        <v>0</v>
      </c>
      <c r="M571" s="17">
        <v>0</v>
      </c>
      <c r="N571" s="17">
        <v>0</v>
      </c>
      <c r="O571" s="17">
        <f>'EWG-CCP-127 (1)'!L312</f>
        <v>0</v>
      </c>
      <c r="P571" s="17">
        <v>0</v>
      </c>
      <c r="Q571" s="17">
        <v>0</v>
      </c>
      <c r="R571" s="17">
        <v>0</v>
      </c>
      <c r="S571" s="17">
        <v>0</v>
      </c>
      <c r="T571" s="17">
        <v>0</v>
      </c>
      <c r="U571" s="17">
        <v>0</v>
      </c>
      <c r="V571" s="17">
        <v>0</v>
      </c>
      <c r="W571" s="17">
        <v>0</v>
      </c>
      <c r="X571" s="17">
        <f>'EWG-CCP-127 (1)'!O312</f>
        <v>58.333333333333336</v>
      </c>
      <c r="Y571" s="17">
        <v>0</v>
      </c>
      <c r="Z571" s="17">
        <v>0</v>
      </c>
      <c r="AA571" s="17">
        <v>0</v>
      </c>
      <c r="AB571" s="17">
        <v>0</v>
      </c>
      <c r="AC571" s="17">
        <v>0</v>
      </c>
      <c r="AD571" s="17">
        <f>'EWG-CCP-127 (1)'!N312</f>
        <v>0</v>
      </c>
      <c r="AE571" s="17">
        <v>0</v>
      </c>
      <c r="AF571" s="17">
        <v>0</v>
      </c>
      <c r="AG571" s="88">
        <f>'EWG-CCP-127 (1)'!I312</f>
        <v>30</v>
      </c>
      <c r="AH571" s="92" t="s">
        <v>3</v>
      </c>
      <c r="AI571" s="87" t="s">
        <v>531</v>
      </c>
      <c r="AN571" s="17">
        <f t="shared" si="183"/>
        <v>100</v>
      </c>
      <c r="AO571" s="17">
        <f t="shared" si="184"/>
        <v>0.58333333333333337</v>
      </c>
      <c r="AP571" s="17">
        <f t="shared" si="185"/>
        <v>0</v>
      </c>
      <c r="AQ571" s="17">
        <f t="shared" si="185"/>
        <v>0.41666666666666674</v>
      </c>
      <c r="AR571" s="17">
        <f t="shared" si="186"/>
        <v>0</v>
      </c>
      <c r="AS571" s="17">
        <f t="shared" si="187"/>
        <v>0.3</v>
      </c>
      <c r="AU571" s="17">
        <f t="shared" si="188"/>
        <v>0</v>
      </c>
      <c r="AV571" s="17">
        <f t="shared" si="189"/>
        <v>1.4</v>
      </c>
      <c r="AW571" s="17">
        <f t="shared" si="190"/>
        <v>0.5</v>
      </c>
      <c r="AX571" s="17">
        <f t="shared" si="191"/>
        <v>0.5</v>
      </c>
      <c r="AY571" s="17">
        <f t="shared" si="192"/>
        <v>0.2</v>
      </c>
      <c r="AZ571" s="17">
        <f t="shared" si="193"/>
        <v>0.2</v>
      </c>
      <c r="BA571" s="17">
        <f t="shared" si="194"/>
        <v>9.9999999999999978E-2</v>
      </c>
      <c r="BC571" s="17">
        <f t="shared" ref="BC571:BC579" si="204">(Q571)/($BM$3*H571+$BM$4*G571+$BM$5*P571+$BM$6*K571+$BM$7*S571+$BM$8*U571+$BM$9*Y571)</f>
        <v>0</v>
      </c>
      <c r="BD571" s="17">
        <f t="shared" si="195"/>
        <v>1.4</v>
      </c>
      <c r="BE571" s="17">
        <f t="shared" si="196"/>
        <v>0.58982479610523098</v>
      </c>
      <c r="BF571" s="17">
        <f t="shared" si="197"/>
        <v>9.5973820789570216E-2</v>
      </c>
      <c r="BG571" s="17">
        <f t="shared" si="198"/>
        <v>0.15514940303508773</v>
      </c>
      <c r="BH571" s="17">
        <f t="shared" si="199"/>
        <v>0.15514940303508773</v>
      </c>
      <c r="BI571" s="17">
        <f t="shared" si="200"/>
        <v>2.098169544109145E-2</v>
      </c>
      <c r="BJ571" s="17">
        <f t="shared" si="201"/>
        <v>1.1421828591898156E-2</v>
      </c>
    </row>
    <row r="572" spans="1:62" x14ac:dyDescent="0.25">
      <c r="A572" s="84">
        <v>286</v>
      </c>
      <c r="B572" s="84">
        <v>370</v>
      </c>
      <c r="D572" s="86">
        <v>1</v>
      </c>
      <c r="E572" s="98">
        <f t="shared" si="202"/>
        <v>42.857142857142854</v>
      </c>
      <c r="F572" s="98">
        <f t="shared" si="203"/>
        <v>0.5</v>
      </c>
      <c r="G572" s="17">
        <v>0</v>
      </c>
      <c r="H572" s="17">
        <f>'EWG-CCP-127 (1)'!M104</f>
        <v>28.571428571428569</v>
      </c>
      <c r="I572" s="17">
        <v>0</v>
      </c>
      <c r="J572" s="17">
        <v>0</v>
      </c>
      <c r="K572" s="17">
        <v>0</v>
      </c>
      <c r="L572" s="17">
        <v>0</v>
      </c>
      <c r="M572" s="17">
        <v>0</v>
      </c>
      <c r="N572" s="17">
        <v>0</v>
      </c>
      <c r="O572" s="17">
        <f>'EWG-CCP-127 (1)'!L104</f>
        <v>42.857142857142854</v>
      </c>
      <c r="P572" s="17">
        <v>0</v>
      </c>
      <c r="Q572" s="17">
        <f>'EWG-CCP-127 (1)'!K104</f>
        <v>28.571428571428569</v>
      </c>
      <c r="R572" s="17">
        <v>0</v>
      </c>
      <c r="S572" s="17">
        <v>0</v>
      </c>
      <c r="T572" s="17">
        <v>0</v>
      </c>
      <c r="U572" s="17">
        <v>0</v>
      </c>
      <c r="V572" s="17">
        <v>0</v>
      </c>
      <c r="W572" s="41">
        <v>0</v>
      </c>
      <c r="X572" s="41">
        <v>0</v>
      </c>
      <c r="Y572" s="17">
        <v>0</v>
      </c>
      <c r="Z572" s="17">
        <v>0</v>
      </c>
      <c r="AA572" s="17">
        <v>0</v>
      </c>
      <c r="AB572" s="17">
        <v>0</v>
      </c>
      <c r="AC572" s="17">
        <v>0</v>
      </c>
      <c r="AD572" s="17">
        <v>0</v>
      </c>
      <c r="AE572" s="17">
        <v>0</v>
      </c>
      <c r="AF572" s="41">
        <v>0</v>
      </c>
      <c r="AG572" s="88">
        <f>'EWG-CCP-127 (1)'!E104</f>
        <v>53</v>
      </c>
      <c r="AH572" s="91" t="s">
        <v>3</v>
      </c>
      <c r="AI572" s="87" t="s">
        <v>504</v>
      </c>
      <c r="AN572" s="17">
        <f t="shared" si="183"/>
        <v>99.999999999999986</v>
      </c>
      <c r="AO572" s="17">
        <f t="shared" si="184"/>
        <v>0.42857142857142855</v>
      </c>
      <c r="AP572" s="17">
        <f t="shared" si="185"/>
        <v>0</v>
      </c>
      <c r="AQ572" s="17">
        <f t="shared" si="185"/>
        <v>0.2857142857142857</v>
      </c>
      <c r="AR572" s="17">
        <f t="shared" si="186"/>
        <v>0.2857142857142857</v>
      </c>
      <c r="AS572" s="17">
        <f t="shared" si="187"/>
        <v>0.53</v>
      </c>
      <c r="AU572" s="17">
        <f t="shared" si="188"/>
        <v>1</v>
      </c>
      <c r="AV572" s="17">
        <f t="shared" si="189"/>
        <v>1.5</v>
      </c>
      <c r="AW572" s="17">
        <f t="shared" si="190"/>
        <v>0.5625</v>
      </c>
      <c r="AX572" s="17">
        <f t="shared" si="191"/>
        <v>0.75</v>
      </c>
      <c r="AY572" s="17">
        <f t="shared" si="192"/>
        <v>0.375</v>
      </c>
      <c r="AZ572" s="17">
        <f t="shared" si="193"/>
        <v>0.375</v>
      </c>
      <c r="BA572" s="17">
        <f t="shared" si="194"/>
        <v>0.15500000000000003</v>
      </c>
      <c r="BC572" s="17">
        <f t="shared" si="204"/>
        <v>1</v>
      </c>
      <c r="BD572" s="17">
        <f t="shared" si="195"/>
        <v>1.5</v>
      </c>
      <c r="BE572" s="17">
        <f t="shared" si="196"/>
        <v>0.60873428649853323</v>
      </c>
      <c r="BF572" s="17">
        <f t="shared" si="197"/>
        <v>0.59828307982035844</v>
      </c>
      <c r="BG572" s="17">
        <f t="shared" si="198"/>
        <v>0.38330505645362284</v>
      </c>
      <c r="BH572" s="17">
        <f t="shared" si="199"/>
        <v>0.38330505645362284</v>
      </c>
      <c r="BI572" s="17">
        <f t="shared" si="200"/>
        <v>2.1519406462074789E-2</v>
      </c>
      <c r="BJ572" s="17">
        <f t="shared" si="201"/>
        <v>1.5160269116575885E-2</v>
      </c>
    </row>
    <row r="573" spans="1:62" x14ac:dyDescent="0.25">
      <c r="A573" s="84">
        <v>179</v>
      </c>
      <c r="B573" s="84">
        <v>112</v>
      </c>
      <c r="C573" s="17">
        <v>7</v>
      </c>
      <c r="D573" s="86">
        <v>1</v>
      </c>
      <c r="E573" s="98">
        <f t="shared" si="202"/>
        <v>12.5</v>
      </c>
      <c r="F573" s="98">
        <f t="shared" si="203"/>
        <v>0.8571428571428571</v>
      </c>
      <c r="G573" s="17">
        <v>0</v>
      </c>
      <c r="H573" s="17">
        <v>12.5</v>
      </c>
      <c r="I573" s="17">
        <v>0</v>
      </c>
      <c r="J573" s="17">
        <v>0</v>
      </c>
      <c r="K573" s="17">
        <v>0</v>
      </c>
      <c r="L573" s="17">
        <v>0</v>
      </c>
      <c r="M573" s="17">
        <v>0</v>
      </c>
      <c r="N573" s="17">
        <v>0</v>
      </c>
      <c r="O573" s="17">
        <v>12.5</v>
      </c>
      <c r="P573" s="17">
        <v>0</v>
      </c>
      <c r="Q573" s="17">
        <v>75</v>
      </c>
      <c r="R573" s="17">
        <v>0</v>
      </c>
      <c r="S573" s="17">
        <v>0</v>
      </c>
      <c r="T573" s="17">
        <v>0</v>
      </c>
      <c r="U573" s="17">
        <v>0</v>
      </c>
      <c r="V573" s="17">
        <v>0</v>
      </c>
      <c r="W573" s="41">
        <v>0</v>
      </c>
      <c r="X573" s="41">
        <v>0</v>
      </c>
      <c r="Y573" s="17">
        <v>0</v>
      </c>
      <c r="Z573" s="17">
        <v>0</v>
      </c>
      <c r="AA573" s="17">
        <v>0</v>
      </c>
      <c r="AB573" s="17">
        <v>0</v>
      </c>
      <c r="AC573" s="17">
        <v>0</v>
      </c>
      <c r="AD573" s="17">
        <v>0</v>
      </c>
      <c r="AE573" s="17">
        <v>0</v>
      </c>
      <c r="AF573" s="41">
        <v>0</v>
      </c>
      <c r="AG573" s="88">
        <v>85</v>
      </c>
      <c r="AH573" s="91" t="s">
        <v>3</v>
      </c>
      <c r="AI573" s="87" t="s">
        <v>504</v>
      </c>
      <c r="AN573" s="17">
        <f t="shared" si="183"/>
        <v>100</v>
      </c>
      <c r="AO573" s="17">
        <f t="shared" si="184"/>
        <v>0.125</v>
      </c>
      <c r="AP573" s="17">
        <f t="shared" si="185"/>
        <v>0</v>
      </c>
      <c r="AQ573" s="17">
        <f t="shared" si="185"/>
        <v>0.125</v>
      </c>
      <c r="AR573" s="17">
        <f t="shared" si="186"/>
        <v>0.75</v>
      </c>
      <c r="AS573" s="17">
        <f t="shared" si="187"/>
        <v>0.85</v>
      </c>
      <c r="AU573" s="17">
        <f t="shared" si="188"/>
        <v>6</v>
      </c>
      <c r="AV573" s="17">
        <f t="shared" si="189"/>
        <v>1</v>
      </c>
      <c r="AW573" s="17">
        <f t="shared" si="190"/>
        <v>0.875</v>
      </c>
      <c r="AX573" s="17">
        <f t="shared" si="191"/>
        <v>2</v>
      </c>
      <c r="AY573" s="17">
        <f t="shared" si="192"/>
        <v>0.875</v>
      </c>
      <c r="AZ573" s="17">
        <f t="shared" si="193"/>
        <v>0.875</v>
      </c>
      <c r="BA573" s="17">
        <f t="shared" si="194"/>
        <v>2.5000000000000022E-2</v>
      </c>
      <c r="BC573" s="17">
        <f t="shared" si="204"/>
        <v>6</v>
      </c>
      <c r="BD573" s="17">
        <f t="shared" si="195"/>
        <v>1</v>
      </c>
      <c r="BE573" s="17">
        <f t="shared" si="196"/>
        <v>0.70328173846504471</v>
      </c>
      <c r="BF573" s="17">
        <f t="shared" si="197"/>
        <v>3.1098293749743</v>
      </c>
      <c r="BG573" s="17">
        <f t="shared" si="198"/>
        <v>0.70328173846504471</v>
      </c>
      <c r="BH573" s="17">
        <f t="shared" si="199"/>
        <v>0.70328173846504471</v>
      </c>
      <c r="BI573" s="17">
        <f t="shared" si="200"/>
        <v>2.1526248267839533E-2</v>
      </c>
      <c r="BJ573" s="17">
        <f t="shared" si="201"/>
        <v>0.19636157767264922</v>
      </c>
    </row>
    <row r="574" spans="1:62" x14ac:dyDescent="0.25">
      <c r="A574" s="84">
        <v>215</v>
      </c>
      <c r="B574" s="84">
        <v>135</v>
      </c>
      <c r="C574" s="17">
        <v>43</v>
      </c>
      <c r="D574" s="86">
        <v>1</v>
      </c>
      <c r="E574" s="98">
        <f t="shared" si="202"/>
        <v>30</v>
      </c>
      <c r="F574" s="98">
        <f t="shared" si="203"/>
        <v>0.7857142857142857</v>
      </c>
      <c r="G574" s="17">
        <v>0</v>
      </c>
      <c r="H574" s="17">
        <v>15</v>
      </c>
      <c r="I574" s="17">
        <v>0</v>
      </c>
      <c r="J574" s="17">
        <v>0</v>
      </c>
      <c r="K574" s="17">
        <v>0</v>
      </c>
      <c r="L574" s="17">
        <v>0</v>
      </c>
      <c r="M574" s="17">
        <v>0</v>
      </c>
      <c r="N574" s="17">
        <v>0</v>
      </c>
      <c r="O574" s="17">
        <v>30</v>
      </c>
      <c r="P574" s="17">
        <v>0</v>
      </c>
      <c r="Q574" s="17">
        <v>55</v>
      </c>
      <c r="R574" s="17">
        <v>0</v>
      </c>
      <c r="S574" s="17">
        <v>0</v>
      </c>
      <c r="T574" s="17">
        <v>0</v>
      </c>
      <c r="U574" s="17">
        <v>0</v>
      </c>
      <c r="V574" s="17">
        <v>0</v>
      </c>
      <c r="W574" s="41">
        <v>0</v>
      </c>
      <c r="X574" s="41">
        <v>0</v>
      </c>
      <c r="Y574" s="17">
        <v>0</v>
      </c>
      <c r="Z574" s="17">
        <v>0</v>
      </c>
      <c r="AA574" s="17">
        <v>0</v>
      </c>
      <c r="AB574" s="17">
        <v>0</v>
      </c>
      <c r="AC574" s="17">
        <v>0</v>
      </c>
      <c r="AD574" s="17">
        <v>0</v>
      </c>
      <c r="AE574" s="17">
        <v>0</v>
      </c>
      <c r="AF574" s="41">
        <v>0</v>
      </c>
      <c r="AG574" s="88">
        <v>50</v>
      </c>
      <c r="AH574" s="91" t="s">
        <v>3</v>
      </c>
      <c r="AI574" s="87" t="s">
        <v>504</v>
      </c>
      <c r="AN574" s="17">
        <f t="shared" si="183"/>
        <v>100</v>
      </c>
      <c r="AO574" s="17">
        <f t="shared" si="184"/>
        <v>0.3</v>
      </c>
      <c r="AP574" s="17">
        <f t="shared" si="185"/>
        <v>0</v>
      </c>
      <c r="AQ574" s="17">
        <f t="shared" si="185"/>
        <v>0.15</v>
      </c>
      <c r="AR574" s="17">
        <f t="shared" si="186"/>
        <v>0.55000000000000004</v>
      </c>
      <c r="AS574" s="17">
        <f t="shared" si="187"/>
        <v>0.5</v>
      </c>
      <c r="AU574" s="17">
        <f t="shared" si="188"/>
        <v>3.666666666666667</v>
      </c>
      <c r="AV574" s="17">
        <f t="shared" si="189"/>
        <v>2</v>
      </c>
      <c r="AW574" s="17">
        <f t="shared" si="190"/>
        <v>0.72916666666666674</v>
      </c>
      <c r="AX574" s="17">
        <f t="shared" si="191"/>
        <v>1.4166666666666667</v>
      </c>
      <c r="AY574" s="17">
        <f t="shared" si="192"/>
        <v>0.62908496732026153</v>
      </c>
      <c r="AZ574" s="17">
        <f t="shared" si="193"/>
        <v>0.62908496732026153</v>
      </c>
      <c r="BA574" s="17">
        <f t="shared" si="194"/>
        <v>0.12908496732026153</v>
      </c>
      <c r="BC574" s="17">
        <f t="shared" si="204"/>
        <v>3.6666666666666665</v>
      </c>
      <c r="BD574" s="17">
        <f t="shared" si="195"/>
        <v>2</v>
      </c>
      <c r="BE574" s="17">
        <f t="shared" si="196"/>
        <v>0.65915959421400605</v>
      </c>
      <c r="BF574" s="17">
        <f t="shared" si="197"/>
        <v>1.9377744372357937</v>
      </c>
      <c r="BG574" s="17">
        <f t="shared" si="198"/>
        <v>0.64848363981818635</v>
      </c>
      <c r="BH574" s="17">
        <f t="shared" si="199"/>
        <v>0.64848363981818635</v>
      </c>
      <c r="BI574" s="17">
        <f t="shared" si="200"/>
        <v>2.2047391293656897E-2</v>
      </c>
      <c r="BJ574" s="17">
        <f t="shared" si="201"/>
        <v>8.6726464394440012E-3</v>
      </c>
    </row>
    <row r="575" spans="1:62" x14ac:dyDescent="0.25">
      <c r="A575" s="84">
        <v>121</v>
      </c>
      <c r="B575" s="84">
        <v>447</v>
      </c>
      <c r="C575" s="17" t="s">
        <v>145</v>
      </c>
      <c r="D575" s="86">
        <v>1</v>
      </c>
      <c r="E575" s="98">
        <f t="shared" si="202"/>
        <v>50.4</v>
      </c>
      <c r="F575" s="98">
        <f t="shared" si="203"/>
        <v>0</v>
      </c>
      <c r="G575" s="17">
        <v>0</v>
      </c>
      <c r="H575" s="17">
        <v>49.6</v>
      </c>
      <c r="I575" s="17">
        <v>0</v>
      </c>
      <c r="J575" s="17">
        <v>0</v>
      </c>
      <c r="K575" s="17">
        <v>0</v>
      </c>
      <c r="L575" s="17">
        <v>0</v>
      </c>
      <c r="M575" s="17">
        <v>0</v>
      </c>
      <c r="N575" s="17">
        <v>0</v>
      </c>
      <c r="O575" s="17">
        <v>0</v>
      </c>
      <c r="P575" s="17">
        <v>0</v>
      </c>
      <c r="Q575" s="17">
        <v>0</v>
      </c>
      <c r="R575" s="17">
        <v>0</v>
      </c>
      <c r="S575" s="17">
        <v>0</v>
      </c>
      <c r="T575" s="17">
        <v>0</v>
      </c>
      <c r="U575" s="17">
        <v>0</v>
      </c>
      <c r="V575" s="17">
        <v>50.4</v>
      </c>
      <c r="W575" s="41">
        <v>0</v>
      </c>
      <c r="X575" s="41">
        <v>0</v>
      </c>
      <c r="Y575" s="17">
        <v>0</v>
      </c>
      <c r="Z575" s="17">
        <v>0</v>
      </c>
      <c r="AA575" s="17">
        <v>0</v>
      </c>
      <c r="AB575" s="41">
        <v>0</v>
      </c>
      <c r="AC575" s="17">
        <v>0</v>
      </c>
      <c r="AD575" s="17">
        <v>0</v>
      </c>
      <c r="AE575" s="41">
        <v>0</v>
      </c>
      <c r="AF575" s="41">
        <v>0</v>
      </c>
      <c r="AG575" s="88">
        <v>35.9</v>
      </c>
      <c r="AH575" s="91" t="s">
        <v>3</v>
      </c>
      <c r="AI575" s="87" t="s">
        <v>504</v>
      </c>
      <c r="AN575" s="17">
        <f t="shared" si="183"/>
        <v>100</v>
      </c>
      <c r="AO575" s="17">
        <f t="shared" si="184"/>
        <v>0</v>
      </c>
      <c r="AP575" s="17">
        <f t="shared" si="185"/>
        <v>0</v>
      </c>
      <c r="AQ575" s="17">
        <f t="shared" si="185"/>
        <v>0.496</v>
      </c>
      <c r="AR575" s="17">
        <f t="shared" si="186"/>
        <v>0</v>
      </c>
      <c r="AS575" s="17">
        <f t="shared" si="187"/>
        <v>0.35899999999999999</v>
      </c>
      <c r="AU575" s="17">
        <f t="shared" si="188"/>
        <v>0</v>
      </c>
      <c r="AV575" s="17">
        <f t="shared" si="189"/>
        <v>0</v>
      </c>
      <c r="AW575" s="17">
        <f t="shared" si="190"/>
        <v>0.5</v>
      </c>
      <c r="AX575" s="17">
        <f t="shared" si="191"/>
        <v>0.5</v>
      </c>
      <c r="AY575" s="17">
        <f t="shared" si="192"/>
        <v>0</v>
      </c>
      <c r="AZ575" s="17">
        <f t="shared" si="193"/>
        <v>0</v>
      </c>
      <c r="BA575" s="17">
        <f t="shared" si="194"/>
        <v>0.35899999999999999</v>
      </c>
      <c r="BC575" s="17">
        <f t="shared" si="204"/>
        <v>0</v>
      </c>
      <c r="BD575" s="17">
        <f t="shared" si="195"/>
        <v>0.50806451612903225</v>
      </c>
      <c r="BE575" s="17">
        <f t="shared" si="196"/>
        <v>0.58982479610523098</v>
      </c>
      <c r="BF575" s="17">
        <f t="shared" si="197"/>
        <v>9.5973820789570216E-2</v>
      </c>
      <c r="BG575" s="17">
        <f t="shared" si="198"/>
        <v>0.50806451612903225</v>
      </c>
      <c r="BH575" s="17">
        <f t="shared" si="199"/>
        <v>0.50806451612903225</v>
      </c>
      <c r="BI575" s="17">
        <f t="shared" si="200"/>
        <v>2.2220229968782521E-2</v>
      </c>
      <c r="BJ575" s="17">
        <f t="shared" si="201"/>
        <v>2.2918198569241805E-3</v>
      </c>
    </row>
    <row r="576" spans="1:62" x14ac:dyDescent="0.25">
      <c r="A576" s="84">
        <v>413</v>
      </c>
      <c r="B576" s="84">
        <v>270</v>
      </c>
      <c r="D576" s="86">
        <v>1</v>
      </c>
      <c r="E576" s="98">
        <f t="shared" si="202"/>
        <v>16.666666666666664</v>
      </c>
      <c r="F576" s="98">
        <f t="shared" si="203"/>
        <v>0.66666666666666663</v>
      </c>
      <c r="G576" s="17">
        <v>0</v>
      </c>
      <c r="H576" s="17">
        <f>'EWG-CCP-127 (1)'!M209</f>
        <v>27.777777777777779</v>
      </c>
      <c r="I576" s="17">
        <v>0</v>
      </c>
      <c r="J576" s="17">
        <v>0</v>
      </c>
      <c r="K576" s="17">
        <v>0</v>
      </c>
      <c r="L576" s="17">
        <v>0</v>
      </c>
      <c r="M576" s="17">
        <v>0</v>
      </c>
      <c r="N576" s="17">
        <v>0</v>
      </c>
      <c r="O576" s="17">
        <f>'EWG-CCP-127 (1)'!L209</f>
        <v>16.666666666666664</v>
      </c>
      <c r="P576" s="17">
        <v>0</v>
      </c>
      <c r="Q576" s="17">
        <f>'EWG-CCP-127 (1)'!K209</f>
        <v>55.555555555555557</v>
      </c>
      <c r="R576" s="17">
        <v>0</v>
      </c>
      <c r="S576" s="17">
        <v>0</v>
      </c>
      <c r="T576" s="17">
        <v>0</v>
      </c>
      <c r="U576" s="17">
        <v>0</v>
      </c>
      <c r="V576" s="17">
        <v>0</v>
      </c>
      <c r="W576" s="41">
        <v>0</v>
      </c>
      <c r="X576" s="41">
        <v>0</v>
      </c>
      <c r="Y576" s="17">
        <v>0</v>
      </c>
      <c r="Z576" s="17">
        <v>0</v>
      </c>
      <c r="AA576" s="17">
        <v>0</v>
      </c>
      <c r="AB576" s="17">
        <v>0</v>
      </c>
      <c r="AC576" s="17">
        <v>0</v>
      </c>
      <c r="AD576" s="17">
        <v>0</v>
      </c>
      <c r="AE576" s="17">
        <v>0</v>
      </c>
      <c r="AF576" s="41">
        <v>0</v>
      </c>
      <c r="AG576" s="88">
        <f>'EWG-CCP-127 (1)'!E209</f>
        <v>45</v>
      </c>
      <c r="AH576" s="41" t="s">
        <v>3</v>
      </c>
      <c r="AI576" s="87" t="s">
        <v>506</v>
      </c>
      <c r="AN576" s="17">
        <f t="shared" si="183"/>
        <v>100</v>
      </c>
      <c r="AO576" s="17">
        <f t="shared" si="184"/>
        <v>0.16666666666666663</v>
      </c>
      <c r="AP576" s="17">
        <f t="shared" si="185"/>
        <v>0</v>
      </c>
      <c r="AQ576" s="17">
        <f t="shared" si="185"/>
        <v>0.27777777777777779</v>
      </c>
      <c r="AR576" s="17">
        <f t="shared" si="186"/>
        <v>0.55555555555555558</v>
      </c>
      <c r="AS576" s="17">
        <f t="shared" si="187"/>
        <v>0.45</v>
      </c>
      <c r="AU576" s="17">
        <f t="shared" si="188"/>
        <v>2</v>
      </c>
      <c r="AV576" s="17">
        <f t="shared" si="189"/>
        <v>0.59999999999999987</v>
      </c>
      <c r="AW576" s="17">
        <f t="shared" si="190"/>
        <v>0.625</v>
      </c>
      <c r="AX576" s="17">
        <f t="shared" si="191"/>
        <v>1</v>
      </c>
      <c r="AY576" s="17">
        <f t="shared" si="192"/>
        <v>0.59999999999999987</v>
      </c>
      <c r="AZ576" s="17">
        <f t="shared" si="193"/>
        <v>0.59999999999999987</v>
      </c>
      <c r="BA576" s="17">
        <f t="shared" si="194"/>
        <v>0.14999999999999986</v>
      </c>
      <c r="BC576" s="17">
        <f t="shared" si="204"/>
        <v>2</v>
      </c>
      <c r="BD576" s="17">
        <f t="shared" si="195"/>
        <v>0.59999999999999987</v>
      </c>
      <c r="BE576" s="17">
        <f t="shared" si="196"/>
        <v>0.62764377689183548</v>
      </c>
      <c r="BF576" s="17">
        <f t="shared" si="197"/>
        <v>1.1005923388511467</v>
      </c>
      <c r="BG576" s="17">
        <f t="shared" si="198"/>
        <v>0.59999999999999987</v>
      </c>
      <c r="BH576" s="17">
        <f t="shared" si="199"/>
        <v>0.59999999999999987</v>
      </c>
      <c r="BI576" s="17">
        <f t="shared" si="200"/>
        <v>2.2499999999999958E-2</v>
      </c>
      <c r="BJ576" s="17">
        <f t="shared" si="201"/>
        <v>1.8599419775575405E-3</v>
      </c>
    </row>
    <row r="577" spans="1:62" x14ac:dyDescent="0.25">
      <c r="A577" s="84">
        <v>515</v>
      </c>
      <c r="B577" s="84">
        <v>569</v>
      </c>
      <c r="C577" s="17" t="str">
        <f>'EWG-CCP-127 (1)'!B298</f>
        <v>Rb-R0.54</v>
      </c>
      <c r="D577" s="86">
        <v>1</v>
      </c>
      <c r="E577" s="98">
        <f t="shared" si="202"/>
        <v>35.064935064935064</v>
      </c>
      <c r="F577" s="98">
        <f t="shared" si="203"/>
        <v>0</v>
      </c>
      <c r="G577" s="17">
        <v>0</v>
      </c>
      <c r="H577" s="17">
        <f>'EWG-CCP-127 (1)'!J298</f>
        <v>64.935064935064929</v>
      </c>
      <c r="I577" s="17">
        <v>0</v>
      </c>
      <c r="J577" s="17">
        <v>0</v>
      </c>
      <c r="K577" s="17">
        <v>0</v>
      </c>
      <c r="L577" s="17">
        <f>'EWG-CCP-127 (1)'!M298</f>
        <v>0</v>
      </c>
      <c r="M577" s="17">
        <v>0</v>
      </c>
      <c r="N577" s="17">
        <v>0</v>
      </c>
      <c r="O577" s="17">
        <f>'EWG-CCP-127 (1)'!L298</f>
        <v>0</v>
      </c>
      <c r="P577" s="17">
        <v>0</v>
      </c>
      <c r="Q577" s="17">
        <v>0</v>
      </c>
      <c r="R577" s="17">
        <v>0</v>
      </c>
      <c r="S577" s="17">
        <v>0</v>
      </c>
      <c r="T577" s="17">
        <v>0</v>
      </c>
      <c r="U577" s="17">
        <v>0</v>
      </c>
      <c r="V577" s="17">
        <v>0</v>
      </c>
      <c r="W577" s="17">
        <v>0</v>
      </c>
      <c r="X577" s="17">
        <f>'EWG-CCP-127 (1)'!O298</f>
        <v>0</v>
      </c>
      <c r="Y577" s="17">
        <v>0</v>
      </c>
      <c r="Z577" s="17">
        <v>0</v>
      </c>
      <c r="AA577" s="17">
        <v>0</v>
      </c>
      <c r="AB577" s="17">
        <v>0</v>
      </c>
      <c r="AC577" s="17">
        <v>0</v>
      </c>
      <c r="AD577" s="17">
        <f>'EWG-CCP-127 (1)'!N298</f>
        <v>35.064935064935064</v>
      </c>
      <c r="AE577" s="17">
        <v>0</v>
      </c>
      <c r="AF577" s="17">
        <v>0</v>
      </c>
      <c r="AG577" s="88">
        <f>'EWG-CCP-127 (1)'!I298</f>
        <v>39</v>
      </c>
      <c r="AH577" s="92" t="s">
        <v>3</v>
      </c>
      <c r="AI577" s="87" t="s">
        <v>531</v>
      </c>
      <c r="AN577" s="17">
        <f t="shared" si="183"/>
        <v>100</v>
      </c>
      <c r="AO577" s="17">
        <f t="shared" si="184"/>
        <v>0</v>
      </c>
      <c r="AP577" s="17">
        <f t="shared" si="185"/>
        <v>0</v>
      </c>
      <c r="AQ577" s="17">
        <f t="shared" si="185"/>
        <v>0.64935064935064934</v>
      </c>
      <c r="AR577" s="17">
        <f t="shared" si="186"/>
        <v>0</v>
      </c>
      <c r="AS577" s="17">
        <f t="shared" si="187"/>
        <v>0.39</v>
      </c>
      <c r="AU577" s="17">
        <f t="shared" si="188"/>
        <v>0</v>
      </c>
      <c r="AV577" s="17">
        <f t="shared" si="189"/>
        <v>0</v>
      </c>
      <c r="AW577" s="17">
        <f t="shared" si="190"/>
        <v>0.5</v>
      </c>
      <c r="AX577" s="17">
        <f t="shared" si="191"/>
        <v>0.5</v>
      </c>
      <c r="AY577" s="17">
        <f t="shared" si="192"/>
        <v>0</v>
      </c>
      <c r="AZ577" s="17">
        <f t="shared" si="193"/>
        <v>0</v>
      </c>
      <c r="BA577" s="17">
        <f t="shared" si="194"/>
        <v>0.39</v>
      </c>
      <c r="BC577" s="17">
        <f t="shared" si="204"/>
        <v>0</v>
      </c>
      <c r="BD577" s="17">
        <f t="shared" si="195"/>
        <v>0.54</v>
      </c>
      <c r="BE577" s="17">
        <f t="shared" si="196"/>
        <v>0.58982479610523098</v>
      </c>
      <c r="BF577" s="17">
        <f t="shared" si="197"/>
        <v>9.5973820789570216E-2</v>
      </c>
      <c r="BG577" s="17">
        <f t="shared" si="198"/>
        <v>0.54</v>
      </c>
      <c r="BH577" s="17">
        <f t="shared" si="199"/>
        <v>0.54</v>
      </c>
      <c r="BI577" s="17">
        <f t="shared" si="200"/>
        <v>2.2500000000000006E-2</v>
      </c>
      <c r="BJ577" s="17">
        <f t="shared" si="201"/>
        <v>2.8469662329378499E-4</v>
      </c>
    </row>
    <row r="578" spans="1:62" x14ac:dyDescent="0.25">
      <c r="A578" s="84">
        <v>122</v>
      </c>
      <c r="B578" s="84">
        <v>448</v>
      </c>
      <c r="C578" s="17" t="s">
        <v>146</v>
      </c>
      <c r="D578" s="86">
        <v>1</v>
      </c>
      <c r="E578" s="98">
        <f t="shared" si="202"/>
        <v>26.3</v>
      </c>
      <c r="F578" s="98">
        <f t="shared" si="203"/>
        <v>0</v>
      </c>
      <c r="G578" s="17">
        <v>0</v>
      </c>
      <c r="H578" s="17">
        <v>73.7</v>
      </c>
      <c r="I578" s="17">
        <v>26.3</v>
      </c>
      <c r="J578" s="17">
        <v>0</v>
      </c>
      <c r="K578" s="17">
        <v>0</v>
      </c>
      <c r="L578" s="17">
        <v>0</v>
      </c>
      <c r="M578" s="17">
        <v>0</v>
      </c>
      <c r="N578" s="17">
        <v>0</v>
      </c>
      <c r="O578" s="17">
        <v>0</v>
      </c>
      <c r="P578" s="17">
        <v>0</v>
      </c>
      <c r="Q578" s="17">
        <v>0</v>
      </c>
      <c r="R578" s="17">
        <v>0</v>
      </c>
      <c r="S578" s="17">
        <v>0</v>
      </c>
      <c r="T578" s="17">
        <v>0</v>
      </c>
      <c r="U578" s="17">
        <v>0</v>
      </c>
      <c r="V578" s="17">
        <v>0</v>
      </c>
      <c r="W578" s="41">
        <v>0</v>
      </c>
      <c r="X578" s="41">
        <v>0</v>
      </c>
      <c r="Y578" s="17">
        <v>0</v>
      </c>
      <c r="Z578" s="17">
        <v>0</v>
      </c>
      <c r="AA578" s="17">
        <v>0</v>
      </c>
      <c r="AB578" s="41">
        <v>0</v>
      </c>
      <c r="AC578" s="17">
        <v>0</v>
      </c>
      <c r="AD578" s="17">
        <v>0</v>
      </c>
      <c r="AE578" s="41">
        <v>0</v>
      </c>
      <c r="AF578" s="41">
        <v>0</v>
      </c>
      <c r="AG578" s="88">
        <v>32.9</v>
      </c>
      <c r="AH578" s="91" t="s">
        <v>3</v>
      </c>
      <c r="AI578" s="87" t="s">
        <v>504</v>
      </c>
      <c r="AN578" s="17">
        <f t="shared" ref="AN578:AN641" si="205">SUM(G578:AF578)</f>
        <v>100</v>
      </c>
      <c r="AO578" s="17">
        <f t="shared" ref="AO578:AO641" si="206">(L578+M578+O578+X578)/100</f>
        <v>0</v>
      </c>
      <c r="AP578" s="17">
        <f t="shared" ref="AP578:AQ641" si="207">G578/100</f>
        <v>0</v>
      </c>
      <c r="AQ578" s="17">
        <f t="shared" si="207"/>
        <v>0.73699999999999999</v>
      </c>
      <c r="AR578" s="17">
        <f t="shared" ref="AR578:AR641" si="208">Q578/100</f>
        <v>0</v>
      </c>
      <c r="AS578" s="17">
        <f t="shared" ref="AS578:AS641" si="209">AG578/100</f>
        <v>0.32899999999999996</v>
      </c>
      <c r="AU578" s="17">
        <f t="shared" ref="AU578:AU641" si="210">AR578/(AQ578+AP578)</f>
        <v>0</v>
      </c>
      <c r="AV578" s="17">
        <f t="shared" ref="AV578:AV641" si="211">AO578/(AP578+AQ578)</f>
        <v>0</v>
      </c>
      <c r="AW578" s="17">
        <f t="shared" ref="AW578:AW641" si="212">0.5+AU578/16</f>
        <v>0.5</v>
      </c>
      <c r="AX578" s="17">
        <f t="shared" ref="AX578:AX641" si="213">0.5+AU578/4</f>
        <v>0.5</v>
      </c>
      <c r="AY578" s="17">
        <f t="shared" ref="AY578:AY641" si="214">IF(AV578&lt;=AW578,AV578,IF(AV578&lt;=AX578,AW578,AW578-(AV578-AX578)*(8+AU578)/(12*(2+AU578))))</f>
        <v>0</v>
      </c>
      <c r="AZ578" s="17">
        <f t="shared" ref="AZ578:AZ641" si="215">IF(AY578&lt;1,AY578,1)</f>
        <v>0</v>
      </c>
      <c r="BA578" s="17">
        <f t="shared" ref="BA578:BA641" si="216">ABS(AZ578-AS578)</f>
        <v>0.32899999999999996</v>
      </c>
      <c r="BC578" s="17">
        <f t="shared" si="204"/>
        <v>0</v>
      </c>
      <c r="BD578" s="17">
        <f t="shared" ref="BD578:BD641" si="217">(O578+$BM$11*M578+$BM$12*L578+$BM$13*X578+$BM$14*AD578+$BM$15*I578+$BM$16*N578+$BM$17*AB578+$BM$18*V578+$BM$19*T578+$BM$20*AA578+$BM$21*Z578+$BM$22*AF578+$BM$23*W578)/($BM$3*$H578+$BM$4*$G578+$BM$5*$P578+$BM$6*$K578+$BM$7*$S578+$BM$8*$U578+$BM$9*$Y578)</f>
        <v>0.17842605156037991</v>
      </c>
      <c r="BE578" s="17">
        <f t="shared" ref="BE578:BE641" si="218">$BM$25+BC578*$BM$26</f>
        <v>0.58982479610523098</v>
      </c>
      <c r="BF578" s="17">
        <f t="shared" ref="BF578:BF641" si="219">$BM$27+BC578*$BM$28</f>
        <v>9.5973820789570216E-2</v>
      </c>
      <c r="BG578" s="17">
        <f t="shared" ref="BG578:BG641" si="220">IF(BD578&lt;=BE578,BD578,IF(BD578&lt;=BF578,BE578,BE578-(BD578-BF578)*(8+BC578)/(12*(2+BC578))))</f>
        <v>0.17842605156037991</v>
      </c>
      <c r="BH578" s="17">
        <f t="shared" ref="BH578:BH641" si="221">IF(BG578&lt;1,IF(BG578&gt;0,BG578,0),1)</f>
        <v>0.17842605156037991</v>
      </c>
      <c r="BI578" s="17">
        <f t="shared" si="200"/>
        <v>2.2672513948697355E-2</v>
      </c>
      <c r="BJ578" s="17">
        <f t="shared" si="201"/>
        <v>6.0641971797923081E-3</v>
      </c>
    </row>
    <row r="579" spans="1:62" x14ac:dyDescent="0.25">
      <c r="A579" s="84">
        <v>204</v>
      </c>
      <c r="B579" s="84">
        <v>128</v>
      </c>
      <c r="C579" s="17">
        <v>32</v>
      </c>
      <c r="D579" s="86">
        <v>1</v>
      </c>
      <c r="E579" s="98">
        <f t="shared" si="202"/>
        <v>25</v>
      </c>
      <c r="F579" s="98">
        <f t="shared" si="203"/>
        <v>0.53333333333333333</v>
      </c>
      <c r="G579" s="17">
        <v>0</v>
      </c>
      <c r="H579" s="17">
        <v>35</v>
      </c>
      <c r="I579" s="17">
        <v>0</v>
      </c>
      <c r="J579" s="17">
        <v>0</v>
      </c>
      <c r="K579" s="17">
        <v>0</v>
      </c>
      <c r="L579" s="17">
        <v>0</v>
      </c>
      <c r="M579" s="17">
        <v>0</v>
      </c>
      <c r="N579" s="17">
        <v>0</v>
      </c>
      <c r="O579" s="17">
        <v>25</v>
      </c>
      <c r="P579" s="17">
        <v>0</v>
      </c>
      <c r="Q579" s="17">
        <v>40</v>
      </c>
      <c r="R579" s="17">
        <v>0</v>
      </c>
      <c r="S579" s="17">
        <v>0</v>
      </c>
      <c r="T579" s="17">
        <v>0</v>
      </c>
      <c r="U579" s="17">
        <v>0</v>
      </c>
      <c r="V579" s="17">
        <v>0</v>
      </c>
      <c r="W579" s="41">
        <v>0</v>
      </c>
      <c r="X579" s="41">
        <v>0</v>
      </c>
      <c r="Y579" s="17">
        <v>0</v>
      </c>
      <c r="Z579" s="17">
        <v>0</v>
      </c>
      <c r="AA579" s="17">
        <v>0</v>
      </c>
      <c r="AB579" s="17">
        <v>0</v>
      </c>
      <c r="AC579" s="17">
        <v>0</v>
      </c>
      <c r="AD579" s="17">
        <v>0</v>
      </c>
      <c r="AE579" s="17">
        <v>0</v>
      </c>
      <c r="AF579" s="41">
        <v>0</v>
      </c>
      <c r="AG579" s="88">
        <v>45</v>
      </c>
      <c r="AH579" s="91" t="s">
        <v>3</v>
      </c>
      <c r="AI579" s="87" t="s">
        <v>504</v>
      </c>
      <c r="AN579" s="17">
        <f t="shared" si="205"/>
        <v>100</v>
      </c>
      <c r="AO579" s="17">
        <f t="shared" si="206"/>
        <v>0.25</v>
      </c>
      <c r="AP579" s="17">
        <f t="shared" si="207"/>
        <v>0</v>
      </c>
      <c r="AQ579" s="17">
        <f t="shared" si="207"/>
        <v>0.35</v>
      </c>
      <c r="AR579" s="17">
        <f t="shared" si="208"/>
        <v>0.4</v>
      </c>
      <c r="AS579" s="17">
        <f t="shared" si="209"/>
        <v>0.45</v>
      </c>
      <c r="AU579" s="17">
        <f t="shared" si="210"/>
        <v>1.142857142857143</v>
      </c>
      <c r="AV579" s="17">
        <f t="shared" si="211"/>
        <v>0.7142857142857143</v>
      </c>
      <c r="AW579" s="17">
        <f t="shared" si="212"/>
        <v>0.5714285714285714</v>
      </c>
      <c r="AX579" s="17">
        <f t="shared" si="213"/>
        <v>0.78571428571428581</v>
      </c>
      <c r="AY579" s="17">
        <f t="shared" si="214"/>
        <v>0.5714285714285714</v>
      </c>
      <c r="AZ579" s="17">
        <f t="shared" si="215"/>
        <v>0.5714285714285714</v>
      </c>
      <c r="BA579" s="17">
        <f t="shared" si="216"/>
        <v>0.12142857142857139</v>
      </c>
      <c r="BC579" s="17">
        <f t="shared" si="204"/>
        <v>1.1428571428571428</v>
      </c>
      <c r="BD579" s="17">
        <f t="shared" si="217"/>
        <v>0.7142857142857143</v>
      </c>
      <c r="BE579" s="17">
        <f t="shared" si="218"/>
        <v>0.61143564226900504</v>
      </c>
      <c r="BF579" s="17">
        <f t="shared" si="219"/>
        <v>0.67004154539618532</v>
      </c>
      <c r="BG579" s="17">
        <f t="shared" si="220"/>
        <v>0.6007097831442707</v>
      </c>
      <c r="BH579" s="17">
        <f t="shared" si="221"/>
        <v>0.6007097831442707</v>
      </c>
      <c r="BI579" s="17">
        <f t="shared" ref="BI579:BI642" si="222">(BH579-AS579)^2</f>
        <v>2.27134387353931E-2</v>
      </c>
      <c r="BJ579" s="17">
        <f t="shared" ref="BJ579:BJ642" si="223">(AS579-AVERAGE($AS$2:$AS$647))^2</f>
        <v>1.8599419775575405E-3</v>
      </c>
    </row>
    <row r="580" spans="1:62" x14ac:dyDescent="0.25">
      <c r="A580" s="84">
        <v>106</v>
      </c>
      <c r="B580" s="84">
        <v>71</v>
      </c>
      <c r="C580" s="17" t="s">
        <v>128</v>
      </c>
      <c r="D580" s="87">
        <v>1</v>
      </c>
      <c r="E580" s="17"/>
      <c r="F580" s="17"/>
      <c r="G580" s="17">
        <v>10.4</v>
      </c>
      <c r="H580" s="17">
        <v>4.4000000000000004</v>
      </c>
      <c r="I580" s="17">
        <v>0</v>
      </c>
      <c r="J580" s="17">
        <v>0</v>
      </c>
      <c r="K580" s="17">
        <v>7.0000000000000007E-2</v>
      </c>
      <c r="L580" s="17">
        <v>0</v>
      </c>
      <c r="M580" s="17">
        <v>0</v>
      </c>
      <c r="N580" s="17">
        <v>0</v>
      </c>
      <c r="O580" s="17">
        <v>13.1</v>
      </c>
      <c r="P580" s="17">
        <v>0</v>
      </c>
      <c r="Q580" s="17">
        <v>72</v>
      </c>
      <c r="R580" s="17">
        <v>0</v>
      </c>
      <c r="S580" s="17">
        <v>0</v>
      </c>
      <c r="T580" s="17">
        <v>0</v>
      </c>
      <c r="U580" s="17">
        <v>0</v>
      </c>
      <c r="V580" s="41">
        <v>0</v>
      </c>
      <c r="W580" s="41">
        <v>0</v>
      </c>
      <c r="X580" s="41">
        <v>0</v>
      </c>
      <c r="Y580" s="17">
        <v>0</v>
      </c>
      <c r="Z580" s="17">
        <v>0</v>
      </c>
      <c r="AA580" s="17">
        <v>0</v>
      </c>
      <c r="AB580" s="41">
        <v>0</v>
      </c>
      <c r="AC580" s="17">
        <v>0</v>
      </c>
      <c r="AD580" s="17">
        <v>0</v>
      </c>
      <c r="AE580" s="41">
        <v>0</v>
      </c>
      <c r="AF580" s="41">
        <v>0</v>
      </c>
      <c r="AG580" s="88">
        <v>43.6</v>
      </c>
      <c r="AH580" s="41" t="s">
        <v>3</v>
      </c>
      <c r="AI580" s="87" t="s">
        <v>506</v>
      </c>
      <c r="AN580" s="17">
        <f t="shared" si="205"/>
        <v>99.97</v>
      </c>
      <c r="AO580" s="17">
        <f t="shared" si="206"/>
        <v>0.13100000000000001</v>
      </c>
      <c r="AP580" s="17">
        <f t="shared" si="207"/>
        <v>0.10400000000000001</v>
      </c>
      <c r="AQ580" s="17">
        <f t="shared" si="207"/>
        <v>4.4000000000000004E-2</v>
      </c>
      <c r="AR580" s="17">
        <f t="shared" si="208"/>
        <v>0.72</v>
      </c>
      <c r="AS580" s="17">
        <f t="shared" si="209"/>
        <v>0.436</v>
      </c>
      <c r="AU580" s="17">
        <f t="shared" si="210"/>
        <v>4.864864864864864</v>
      </c>
      <c r="AV580" s="17">
        <f t="shared" si="211"/>
        <v>0.88513513513513509</v>
      </c>
      <c r="AW580" s="17">
        <f t="shared" si="212"/>
        <v>0.80405405405405395</v>
      </c>
      <c r="AX580" s="17">
        <f t="shared" si="213"/>
        <v>1.716216216216216</v>
      </c>
      <c r="AY580" s="17">
        <f t="shared" si="214"/>
        <v>0.80405405405405395</v>
      </c>
      <c r="AZ580" s="17">
        <f t="shared" si="215"/>
        <v>0.80405405405405395</v>
      </c>
      <c r="BA580" s="17">
        <f t="shared" si="216"/>
        <v>0.36805405405405395</v>
      </c>
      <c r="BC580" s="17">
        <f>(Q580+$BM$34*AC580)/($BM$3*H580+$BM$4*G580+$BM$5*P580+$BM$6*K580+$BM$7*S580+$BM$8*U580+$BM$9*Y580)</f>
        <v>1.5652173913043479</v>
      </c>
      <c r="BD580" s="17">
        <f t="shared" si="217"/>
        <v>0.28478260869565214</v>
      </c>
      <c r="BE580" s="17">
        <f t="shared" si="218"/>
        <v>0.61942225932953021</v>
      </c>
      <c r="BF580" s="17">
        <f t="shared" si="219"/>
        <v>0.88219700883776053</v>
      </c>
      <c r="BG580" s="17">
        <f t="shared" si="220"/>
        <v>0.28478260869565214</v>
      </c>
      <c r="BH580" s="17">
        <f t="shared" si="221"/>
        <v>0.28478260869565214</v>
      </c>
      <c r="BI580" s="17">
        <f t="shared" si="222"/>
        <v>2.2866699432892261E-2</v>
      </c>
      <c r="BJ580" s="17">
        <f t="shared" si="223"/>
        <v>8.4838472822933023E-4</v>
      </c>
    </row>
    <row r="581" spans="1:62" x14ac:dyDescent="0.25">
      <c r="A581" s="84">
        <v>593</v>
      </c>
      <c r="B581" s="84">
        <v>341</v>
      </c>
      <c r="C581" s="17" t="s">
        <v>427</v>
      </c>
      <c r="D581" s="86">
        <v>1</v>
      </c>
      <c r="E581" s="98">
        <f t="shared" ref="E581:E603" si="224">I581+L581+M581+N581+O581+V581+X581+AB581+AD581</f>
        <v>44.43</v>
      </c>
      <c r="F581" s="98">
        <f t="shared" ref="F581:F603" si="225">Q581/(H581+P581+Q581+AC581)</f>
        <v>0.84793953572071257</v>
      </c>
      <c r="G581" s="17">
        <v>0</v>
      </c>
      <c r="H581" s="17">
        <v>6.73</v>
      </c>
      <c r="I581" s="17">
        <v>16.77</v>
      </c>
      <c r="J581" s="17">
        <v>0</v>
      </c>
      <c r="K581" s="17">
        <v>0</v>
      </c>
      <c r="L581" s="17">
        <v>0</v>
      </c>
      <c r="M581" s="17">
        <v>0</v>
      </c>
      <c r="N581" s="17">
        <v>5</v>
      </c>
      <c r="O581" s="17">
        <v>22.66</v>
      </c>
      <c r="P581" s="17">
        <v>1.72</v>
      </c>
      <c r="Q581" s="17">
        <v>47.12</v>
      </c>
      <c r="R581" s="17">
        <v>0</v>
      </c>
      <c r="S581" s="17">
        <v>0</v>
      </c>
      <c r="T581" s="17">
        <v>0</v>
      </c>
      <c r="U581" s="17">
        <v>0</v>
      </c>
      <c r="V581" s="17">
        <v>0</v>
      </c>
      <c r="W581" s="17">
        <v>0</v>
      </c>
      <c r="X581" s="17">
        <v>0</v>
      </c>
      <c r="Y581" s="17">
        <v>0</v>
      </c>
      <c r="Z581" s="17">
        <v>0</v>
      </c>
      <c r="AA581" s="17">
        <v>0</v>
      </c>
      <c r="AB581" s="17">
        <v>0</v>
      </c>
      <c r="AC581" s="17">
        <v>0</v>
      </c>
      <c r="AD581" s="17">
        <v>0</v>
      </c>
      <c r="AE581" s="17">
        <v>0</v>
      </c>
      <c r="AF581" s="17">
        <v>0</v>
      </c>
      <c r="AG581" s="88">
        <v>38</v>
      </c>
      <c r="AH581" s="17" t="s">
        <v>3</v>
      </c>
      <c r="AI581" s="87" t="s">
        <v>506</v>
      </c>
      <c r="AN581" s="17">
        <f t="shared" si="205"/>
        <v>100</v>
      </c>
      <c r="AO581" s="17">
        <f t="shared" si="206"/>
        <v>0.2266</v>
      </c>
      <c r="AP581" s="17">
        <f t="shared" si="207"/>
        <v>0</v>
      </c>
      <c r="AQ581" s="17">
        <f t="shared" si="207"/>
        <v>6.7299999999999999E-2</v>
      </c>
      <c r="AR581" s="17">
        <f t="shared" si="208"/>
        <v>0.47119999999999995</v>
      </c>
      <c r="AS581" s="17">
        <f t="shared" si="209"/>
        <v>0.38</v>
      </c>
      <c r="AU581" s="17">
        <f t="shared" si="210"/>
        <v>7.0014858841010392</v>
      </c>
      <c r="AV581" s="17">
        <f t="shared" si="211"/>
        <v>3.3670133729569094</v>
      </c>
      <c r="AW581" s="17">
        <f t="shared" si="212"/>
        <v>0.93759286775631501</v>
      </c>
      <c r="AX581" s="17">
        <f t="shared" si="213"/>
        <v>2.25037147102526</v>
      </c>
      <c r="AY581" s="17">
        <f t="shared" si="214"/>
        <v>0.78251395499767717</v>
      </c>
      <c r="AZ581" s="17">
        <f t="shared" si="215"/>
        <v>0.78251395499767717</v>
      </c>
      <c r="BA581" s="17">
        <f t="shared" si="216"/>
        <v>0.40251395499767717</v>
      </c>
      <c r="BC581" s="17">
        <f t="shared" ref="BC581:BC603" si="226">(Q581)/($BM$3*H581+$BM$4*G581+$BM$5*P581+$BM$6*K581+$BM$7*S581+$BM$8*U581+$BM$9*Y581)</f>
        <v>7.0014858841010392</v>
      </c>
      <c r="BD581" s="17">
        <f t="shared" si="217"/>
        <v>4.9843982169390788</v>
      </c>
      <c r="BE581" s="17">
        <f t="shared" si="218"/>
        <v>0.72221932616948115</v>
      </c>
      <c r="BF581" s="17">
        <f t="shared" si="219"/>
        <v>3.612885007346887</v>
      </c>
      <c r="BG581" s="17">
        <f t="shared" si="220"/>
        <v>0.53174395800558261</v>
      </c>
      <c r="BH581" s="17">
        <f t="shared" si="221"/>
        <v>0.53174395800558261</v>
      </c>
      <c r="BI581" s="17">
        <f t="shared" si="222"/>
        <v>2.3026228791200018E-2</v>
      </c>
      <c r="BJ581" s="17">
        <f t="shared" si="223"/>
        <v>7.2215573091649284E-4</v>
      </c>
    </row>
    <row r="582" spans="1:62" x14ac:dyDescent="0.25">
      <c r="A582" s="84">
        <v>594</v>
      </c>
      <c r="B582" s="84">
        <v>342</v>
      </c>
      <c r="C582" s="17" t="s">
        <v>428</v>
      </c>
      <c r="D582" s="86">
        <v>1</v>
      </c>
      <c r="E582" s="98">
        <f t="shared" si="224"/>
        <v>44.43</v>
      </c>
      <c r="F582" s="98">
        <f t="shared" si="225"/>
        <v>0.84793953572071257</v>
      </c>
      <c r="G582" s="17">
        <v>0</v>
      </c>
      <c r="H582" s="17">
        <v>6.73</v>
      </c>
      <c r="I582" s="17">
        <v>11.77</v>
      </c>
      <c r="J582" s="17">
        <v>0</v>
      </c>
      <c r="K582" s="17">
        <v>0</v>
      </c>
      <c r="L582" s="17">
        <v>0</v>
      </c>
      <c r="M582" s="17">
        <v>0</v>
      </c>
      <c r="N582" s="17">
        <v>10</v>
      </c>
      <c r="O582" s="17">
        <v>22.66</v>
      </c>
      <c r="P582" s="17">
        <v>1.72</v>
      </c>
      <c r="Q582" s="17">
        <v>47.12</v>
      </c>
      <c r="R582" s="17">
        <v>0</v>
      </c>
      <c r="S582" s="17">
        <v>0</v>
      </c>
      <c r="T582" s="17">
        <v>0</v>
      </c>
      <c r="U582" s="17">
        <v>0</v>
      </c>
      <c r="V582" s="17">
        <v>0</v>
      </c>
      <c r="W582" s="17">
        <v>0</v>
      </c>
      <c r="X582" s="17">
        <v>0</v>
      </c>
      <c r="Y582" s="17">
        <v>0</v>
      </c>
      <c r="Z582" s="17">
        <v>0</v>
      </c>
      <c r="AA582" s="17">
        <v>0</v>
      </c>
      <c r="AB582" s="17">
        <v>0</v>
      </c>
      <c r="AC582" s="17">
        <v>0</v>
      </c>
      <c r="AD582" s="17">
        <v>0</v>
      </c>
      <c r="AE582" s="17">
        <v>0</v>
      </c>
      <c r="AF582" s="17">
        <v>0</v>
      </c>
      <c r="AG582" s="88">
        <v>38</v>
      </c>
      <c r="AH582" s="17" t="s">
        <v>3</v>
      </c>
      <c r="AI582" s="87" t="s">
        <v>506</v>
      </c>
      <c r="AN582" s="17">
        <f t="shared" si="205"/>
        <v>100</v>
      </c>
      <c r="AO582" s="17">
        <f t="shared" si="206"/>
        <v>0.2266</v>
      </c>
      <c r="AP582" s="17">
        <f t="shared" si="207"/>
        <v>0</v>
      </c>
      <c r="AQ582" s="17">
        <f t="shared" si="207"/>
        <v>6.7299999999999999E-2</v>
      </c>
      <c r="AR582" s="17">
        <f t="shared" si="208"/>
        <v>0.47119999999999995</v>
      </c>
      <c r="AS582" s="17">
        <f t="shared" si="209"/>
        <v>0.38</v>
      </c>
      <c r="AU582" s="17">
        <f t="shared" si="210"/>
        <v>7.0014858841010392</v>
      </c>
      <c r="AV582" s="17">
        <f t="shared" si="211"/>
        <v>3.3670133729569094</v>
      </c>
      <c r="AW582" s="17">
        <f t="shared" si="212"/>
        <v>0.93759286775631501</v>
      </c>
      <c r="AX582" s="17">
        <f t="shared" si="213"/>
        <v>2.25037147102526</v>
      </c>
      <c r="AY582" s="17">
        <f t="shared" si="214"/>
        <v>0.78251395499767717</v>
      </c>
      <c r="AZ582" s="17">
        <f t="shared" si="215"/>
        <v>0.78251395499767717</v>
      </c>
      <c r="BA582" s="17">
        <f t="shared" si="216"/>
        <v>0.40251395499767717</v>
      </c>
      <c r="BC582" s="17">
        <f t="shared" si="226"/>
        <v>7.0014858841010392</v>
      </c>
      <c r="BD582" s="17">
        <f t="shared" si="217"/>
        <v>4.9843982169390788</v>
      </c>
      <c r="BE582" s="17">
        <f t="shared" si="218"/>
        <v>0.72221932616948115</v>
      </c>
      <c r="BF582" s="17">
        <f t="shared" si="219"/>
        <v>3.612885007346887</v>
      </c>
      <c r="BG582" s="17">
        <f t="shared" si="220"/>
        <v>0.53174395800558261</v>
      </c>
      <c r="BH582" s="17">
        <f t="shared" si="221"/>
        <v>0.53174395800558261</v>
      </c>
      <c r="BI582" s="17">
        <f t="shared" si="222"/>
        <v>2.3026228791200018E-2</v>
      </c>
      <c r="BJ582" s="17">
        <f t="shared" si="223"/>
        <v>7.2215573091649284E-4</v>
      </c>
    </row>
    <row r="583" spans="1:62" x14ac:dyDescent="0.25">
      <c r="A583" s="84">
        <v>144</v>
      </c>
      <c r="B583" s="84">
        <v>80</v>
      </c>
      <c r="C583" s="17" t="s">
        <v>516</v>
      </c>
      <c r="D583" s="86">
        <v>1</v>
      </c>
      <c r="E583" s="98">
        <f t="shared" si="224"/>
        <v>18.690000000000001</v>
      </c>
      <c r="F583" s="98">
        <f t="shared" si="225"/>
        <v>0.90911553569009895</v>
      </c>
      <c r="G583" s="17">
        <v>7.48</v>
      </c>
      <c r="H583" s="17">
        <v>6.71</v>
      </c>
      <c r="I583" s="17">
        <v>0</v>
      </c>
      <c r="J583" s="17">
        <v>0</v>
      </c>
      <c r="K583" s="17">
        <v>0</v>
      </c>
      <c r="L583" s="17">
        <v>0</v>
      </c>
      <c r="M583" s="17">
        <v>0</v>
      </c>
      <c r="N583" s="17">
        <v>0</v>
      </c>
      <c r="O583" s="17">
        <v>0</v>
      </c>
      <c r="P583" s="17">
        <v>0</v>
      </c>
      <c r="Q583" s="17">
        <v>67.12</v>
      </c>
      <c r="R583" s="17">
        <v>0</v>
      </c>
      <c r="S583" s="17">
        <v>0</v>
      </c>
      <c r="T583" s="17">
        <v>0</v>
      </c>
      <c r="U583" s="17">
        <v>0</v>
      </c>
      <c r="V583" s="17">
        <v>18.690000000000001</v>
      </c>
      <c r="W583" s="41">
        <v>0</v>
      </c>
      <c r="X583" s="41">
        <v>0</v>
      </c>
      <c r="Y583" s="17">
        <v>0</v>
      </c>
      <c r="Z583" s="17">
        <v>0</v>
      </c>
      <c r="AA583" s="17">
        <v>0</v>
      </c>
      <c r="AB583" s="41">
        <v>0</v>
      </c>
      <c r="AC583" s="17">
        <v>0</v>
      </c>
      <c r="AD583" s="17">
        <v>0</v>
      </c>
      <c r="AE583" s="41">
        <v>0</v>
      </c>
      <c r="AF583" s="41">
        <v>0</v>
      </c>
      <c r="AG583" s="88">
        <v>40.700000000000003</v>
      </c>
      <c r="AH583" s="41" t="s">
        <v>3</v>
      </c>
      <c r="AI583" s="87" t="s">
        <v>514</v>
      </c>
      <c r="AJ583" s="87" t="s">
        <v>509</v>
      </c>
      <c r="AL583" s="87" t="s">
        <v>507</v>
      </c>
      <c r="AN583" s="17">
        <f t="shared" si="205"/>
        <v>100</v>
      </c>
      <c r="AO583" s="17">
        <f t="shared" si="206"/>
        <v>0</v>
      </c>
      <c r="AP583" s="17">
        <f t="shared" si="207"/>
        <v>7.4800000000000005E-2</v>
      </c>
      <c r="AQ583" s="17">
        <f t="shared" si="207"/>
        <v>6.7099999999999993E-2</v>
      </c>
      <c r="AR583" s="17">
        <f t="shared" si="208"/>
        <v>0.67120000000000002</v>
      </c>
      <c r="AS583" s="17">
        <f t="shared" si="209"/>
        <v>0.40700000000000003</v>
      </c>
      <c r="AU583" s="17">
        <f t="shared" si="210"/>
        <v>4.7300916138125446</v>
      </c>
      <c r="AV583" s="17">
        <f t="shared" si="211"/>
        <v>0</v>
      </c>
      <c r="AW583" s="17">
        <f t="shared" si="212"/>
        <v>0.79563072586328398</v>
      </c>
      <c r="AX583" s="17">
        <f t="shared" si="213"/>
        <v>1.6825229034531362</v>
      </c>
      <c r="AY583" s="17">
        <f t="shared" si="214"/>
        <v>0</v>
      </c>
      <c r="AZ583" s="17">
        <f t="shared" si="215"/>
        <v>0</v>
      </c>
      <c r="BA583" s="17">
        <f t="shared" si="216"/>
        <v>0.40700000000000003</v>
      </c>
      <c r="BC583" s="17">
        <f t="shared" si="226"/>
        <v>1.8323778323778324</v>
      </c>
      <c r="BD583" s="17">
        <f t="shared" si="217"/>
        <v>0.25511875511875509</v>
      </c>
      <c r="BE583" s="17">
        <f t="shared" si="218"/>
        <v>0.62447412712347961</v>
      </c>
      <c r="BF583" s="17">
        <f t="shared" si="219"/>
        <v>1.0163941720357212</v>
      </c>
      <c r="BG583" s="17">
        <f t="shared" si="220"/>
        <v>0.25511875511875509</v>
      </c>
      <c r="BH583" s="17">
        <f t="shared" si="221"/>
        <v>0.25511875511875509</v>
      </c>
      <c r="BI583" s="17">
        <f t="shared" si="222"/>
        <v>2.3067912546676693E-2</v>
      </c>
      <c r="BJ583" s="17">
        <f t="shared" si="223"/>
        <v>1.6140335182463369E-8</v>
      </c>
    </row>
    <row r="584" spans="1:62" x14ac:dyDescent="0.25">
      <c r="A584" s="84">
        <v>180</v>
      </c>
      <c r="B584" s="84">
        <v>113</v>
      </c>
      <c r="C584" s="17">
        <v>8</v>
      </c>
      <c r="D584" s="86">
        <v>1</v>
      </c>
      <c r="E584" s="98">
        <f t="shared" si="224"/>
        <v>13.3</v>
      </c>
      <c r="F584" s="98">
        <f t="shared" si="225"/>
        <v>0.76931949250288356</v>
      </c>
      <c r="G584" s="17">
        <v>0</v>
      </c>
      <c r="H584" s="17">
        <v>20</v>
      </c>
      <c r="I584" s="17">
        <v>0</v>
      </c>
      <c r="J584" s="17">
        <v>0</v>
      </c>
      <c r="K584" s="17">
        <v>0</v>
      </c>
      <c r="L584" s="17">
        <v>0</v>
      </c>
      <c r="M584" s="17">
        <v>0</v>
      </c>
      <c r="N584" s="17">
        <v>0</v>
      </c>
      <c r="O584" s="17">
        <v>13.3</v>
      </c>
      <c r="P584" s="17">
        <v>0</v>
      </c>
      <c r="Q584" s="17">
        <v>66.7</v>
      </c>
      <c r="R584" s="17">
        <v>0</v>
      </c>
      <c r="S584" s="17">
        <v>0</v>
      </c>
      <c r="T584" s="17">
        <v>0</v>
      </c>
      <c r="U584" s="17">
        <v>0</v>
      </c>
      <c r="V584" s="17">
        <v>0</v>
      </c>
      <c r="W584" s="41">
        <v>0</v>
      </c>
      <c r="X584" s="41">
        <v>0</v>
      </c>
      <c r="Y584" s="17">
        <v>0</v>
      </c>
      <c r="Z584" s="17">
        <v>0</v>
      </c>
      <c r="AA584" s="17">
        <v>0</v>
      </c>
      <c r="AB584" s="17">
        <v>0</v>
      </c>
      <c r="AC584" s="17">
        <v>0</v>
      </c>
      <c r="AD584" s="17">
        <v>0</v>
      </c>
      <c r="AE584" s="17">
        <v>0</v>
      </c>
      <c r="AF584" s="41">
        <v>0</v>
      </c>
      <c r="AG584" s="88">
        <v>50</v>
      </c>
      <c r="AH584" s="91" t="s">
        <v>3</v>
      </c>
      <c r="AI584" s="87" t="s">
        <v>504</v>
      </c>
      <c r="AN584" s="17">
        <f t="shared" si="205"/>
        <v>100</v>
      </c>
      <c r="AO584" s="17">
        <f t="shared" si="206"/>
        <v>0.13300000000000001</v>
      </c>
      <c r="AP584" s="17">
        <f t="shared" si="207"/>
        <v>0</v>
      </c>
      <c r="AQ584" s="17">
        <f t="shared" si="207"/>
        <v>0.2</v>
      </c>
      <c r="AR584" s="17">
        <f t="shared" si="208"/>
        <v>0.66700000000000004</v>
      </c>
      <c r="AS584" s="17">
        <f t="shared" si="209"/>
        <v>0.5</v>
      </c>
      <c r="AU584" s="17">
        <f t="shared" si="210"/>
        <v>3.335</v>
      </c>
      <c r="AV584" s="17">
        <f t="shared" si="211"/>
        <v>0.66500000000000004</v>
      </c>
      <c r="AW584" s="17">
        <f t="shared" si="212"/>
        <v>0.70843750000000005</v>
      </c>
      <c r="AX584" s="17">
        <f t="shared" si="213"/>
        <v>1.33375</v>
      </c>
      <c r="AY584" s="17">
        <f t="shared" si="214"/>
        <v>0.66500000000000004</v>
      </c>
      <c r="AZ584" s="17">
        <f t="shared" si="215"/>
        <v>0.66500000000000004</v>
      </c>
      <c r="BA584" s="17">
        <f t="shared" si="216"/>
        <v>0.16500000000000004</v>
      </c>
      <c r="BC584" s="17">
        <f t="shared" si="226"/>
        <v>3.335</v>
      </c>
      <c r="BD584" s="17">
        <f t="shared" si="217"/>
        <v>0.66500000000000004</v>
      </c>
      <c r="BE584" s="17">
        <f t="shared" si="218"/>
        <v>0.65288794656689408</v>
      </c>
      <c r="BF584" s="17">
        <f t="shared" si="219"/>
        <v>1.7711751996572491</v>
      </c>
      <c r="BG584" s="17">
        <f t="shared" si="220"/>
        <v>0.65288794656689408</v>
      </c>
      <c r="BH584" s="17">
        <f t="shared" si="221"/>
        <v>0.65288794656689408</v>
      </c>
      <c r="BI584" s="17">
        <f t="shared" si="222"/>
        <v>2.3374724205441462E-2</v>
      </c>
      <c r="BJ584" s="17">
        <f t="shared" si="223"/>
        <v>8.6726464394440012E-3</v>
      </c>
    </row>
    <row r="585" spans="1:62" x14ac:dyDescent="0.25">
      <c r="A585" s="84">
        <v>193</v>
      </c>
      <c r="B585" s="84">
        <v>121</v>
      </c>
      <c r="C585" s="17">
        <v>21</v>
      </c>
      <c r="D585" s="86">
        <v>1</v>
      </c>
      <c r="E585" s="98">
        <f t="shared" si="224"/>
        <v>20</v>
      </c>
      <c r="F585" s="98">
        <f t="shared" si="225"/>
        <v>0.53125</v>
      </c>
      <c r="G585" s="17">
        <v>0</v>
      </c>
      <c r="H585" s="17">
        <v>37.5</v>
      </c>
      <c r="I585" s="17">
        <v>0</v>
      </c>
      <c r="J585" s="17">
        <v>0</v>
      </c>
      <c r="K585" s="17">
        <v>0</v>
      </c>
      <c r="L585" s="17">
        <v>0</v>
      </c>
      <c r="M585" s="17">
        <v>0</v>
      </c>
      <c r="N585" s="17">
        <v>0</v>
      </c>
      <c r="O585" s="17">
        <v>20</v>
      </c>
      <c r="P585" s="17">
        <v>0</v>
      </c>
      <c r="Q585" s="17">
        <v>42.5</v>
      </c>
      <c r="R585" s="17">
        <v>0</v>
      </c>
      <c r="S585" s="17">
        <v>0</v>
      </c>
      <c r="T585" s="17">
        <v>0</v>
      </c>
      <c r="U585" s="17">
        <v>0</v>
      </c>
      <c r="V585" s="17">
        <v>0</v>
      </c>
      <c r="W585" s="41">
        <v>0</v>
      </c>
      <c r="X585" s="41">
        <v>0</v>
      </c>
      <c r="Y585" s="17">
        <v>0</v>
      </c>
      <c r="Z585" s="17">
        <v>0</v>
      </c>
      <c r="AA585" s="17">
        <v>0</v>
      </c>
      <c r="AB585" s="17">
        <v>0</v>
      </c>
      <c r="AC585" s="17">
        <v>0</v>
      </c>
      <c r="AD585" s="17">
        <v>0</v>
      </c>
      <c r="AE585" s="17">
        <v>0</v>
      </c>
      <c r="AF585" s="41">
        <v>0</v>
      </c>
      <c r="AG585" s="88">
        <v>38</v>
      </c>
      <c r="AH585" s="91" t="s">
        <v>3</v>
      </c>
      <c r="AI585" s="87" t="s">
        <v>504</v>
      </c>
      <c r="AN585" s="17">
        <f t="shared" si="205"/>
        <v>100</v>
      </c>
      <c r="AO585" s="17">
        <f t="shared" si="206"/>
        <v>0.2</v>
      </c>
      <c r="AP585" s="17">
        <f t="shared" si="207"/>
        <v>0</v>
      </c>
      <c r="AQ585" s="17">
        <f t="shared" si="207"/>
        <v>0.375</v>
      </c>
      <c r="AR585" s="17">
        <f t="shared" si="208"/>
        <v>0.42499999999999999</v>
      </c>
      <c r="AS585" s="17">
        <f t="shared" si="209"/>
        <v>0.38</v>
      </c>
      <c r="AU585" s="17">
        <f t="shared" si="210"/>
        <v>1.1333333333333333</v>
      </c>
      <c r="AV585" s="17">
        <f t="shared" si="211"/>
        <v>0.53333333333333333</v>
      </c>
      <c r="AW585" s="17">
        <f t="shared" si="212"/>
        <v>0.5708333333333333</v>
      </c>
      <c r="AX585" s="17">
        <f t="shared" si="213"/>
        <v>0.78333333333333333</v>
      </c>
      <c r="AY585" s="17">
        <f t="shared" si="214"/>
        <v>0.53333333333333333</v>
      </c>
      <c r="AZ585" s="17">
        <f t="shared" si="215"/>
        <v>0.53333333333333333</v>
      </c>
      <c r="BA585" s="17">
        <f t="shared" si="216"/>
        <v>0.15333333333333332</v>
      </c>
      <c r="BC585" s="17">
        <f t="shared" si="226"/>
        <v>1.1333333333333333</v>
      </c>
      <c r="BD585" s="17">
        <f t="shared" si="217"/>
        <v>0.53333333333333333</v>
      </c>
      <c r="BE585" s="17">
        <f t="shared" si="218"/>
        <v>0.61125555188430691</v>
      </c>
      <c r="BF585" s="17">
        <f t="shared" si="219"/>
        <v>0.66525764769113016</v>
      </c>
      <c r="BG585" s="17">
        <f t="shared" si="220"/>
        <v>0.53333333333333333</v>
      </c>
      <c r="BH585" s="17">
        <f t="shared" si="221"/>
        <v>0.53333333333333333</v>
      </c>
      <c r="BI585" s="17">
        <f t="shared" si="222"/>
        <v>2.3511111111111108E-2</v>
      </c>
      <c r="BJ585" s="17">
        <f t="shared" si="223"/>
        <v>7.2215573091649284E-4</v>
      </c>
    </row>
    <row r="586" spans="1:62" x14ac:dyDescent="0.25">
      <c r="A586" s="84">
        <v>533</v>
      </c>
      <c r="B586" s="84">
        <v>321</v>
      </c>
      <c r="C586" s="17" t="s">
        <v>385</v>
      </c>
      <c r="D586" s="86">
        <v>1</v>
      </c>
      <c r="E586" s="98">
        <f t="shared" si="224"/>
        <v>0</v>
      </c>
      <c r="F586" s="98">
        <f t="shared" si="225"/>
        <v>0.90476190476190477</v>
      </c>
      <c r="G586" s="17">
        <v>14</v>
      </c>
      <c r="H586" s="17">
        <v>4</v>
      </c>
      <c r="I586" s="17">
        <v>0</v>
      </c>
      <c r="J586" s="17">
        <v>0</v>
      </c>
      <c r="K586" s="17">
        <v>0</v>
      </c>
      <c r="L586" s="17">
        <f>'EWG-CCP-127 (1)'!M317</f>
        <v>0</v>
      </c>
      <c r="M586" s="17">
        <v>0</v>
      </c>
      <c r="N586" s="17">
        <v>0</v>
      </c>
      <c r="O586" s="17">
        <v>0</v>
      </c>
      <c r="P586" s="17">
        <v>0</v>
      </c>
      <c r="Q586" s="17">
        <v>38</v>
      </c>
      <c r="R586" s="17">
        <v>0</v>
      </c>
      <c r="S586" s="17">
        <v>0</v>
      </c>
      <c r="T586" s="17">
        <v>0</v>
      </c>
      <c r="U586" s="17">
        <v>0</v>
      </c>
      <c r="V586" s="17">
        <v>0</v>
      </c>
      <c r="W586" s="17">
        <v>0</v>
      </c>
      <c r="X586" s="17">
        <v>0</v>
      </c>
      <c r="Y586" s="17">
        <v>0</v>
      </c>
      <c r="Z586" s="17">
        <v>0</v>
      </c>
      <c r="AA586" s="17">
        <v>0</v>
      </c>
      <c r="AB586" s="17">
        <v>0</v>
      </c>
      <c r="AC586" s="17">
        <v>0</v>
      </c>
      <c r="AD586" s="17">
        <v>0</v>
      </c>
      <c r="AE586" s="17">
        <v>0</v>
      </c>
      <c r="AF586" s="17">
        <v>43</v>
      </c>
      <c r="AG586" s="88">
        <v>8.5</v>
      </c>
      <c r="AH586" s="92" t="s">
        <v>3</v>
      </c>
      <c r="AI586" s="87" t="s">
        <v>504</v>
      </c>
      <c r="AM586" s="80"/>
      <c r="AN586" s="17">
        <f t="shared" si="205"/>
        <v>99</v>
      </c>
      <c r="AO586" s="17">
        <f t="shared" si="206"/>
        <v>0</v>
      </c>
      <c r="AP586" s="17">
        <f t="shared" si="207"/>
        <v>0.14000000000000001</v>
      </c>
      <c r="AQ586" s="17">
        <f t="shared" si="207"/>
        <v>0.04</v>
      </c>
      <c r="AR586" s="17">
        <f t="shared" si="208"/>
        <v>0.38</v>
      </c>
      <c r="AS586" s="17">
        <f t="shared" si="209"/>
        <v>8.5000000000000006E-2</v>
      </c>
      <c r="AU586" s="17">
        <f t="shared" si="210"/>
        <v>2.1111111111111107</v>
      </c>
      <c r="AV586" s="17">
        <f t="shared" si="211"/>
        <v>0</v>
      </c>
      <c r="AW586" s="17">
        <f t="shared" si="212"/>
        <v>0.63194444444444442</v>
      </c>
      <c r="AX586" s="17">
        <f t="shared" si="213"/>
        <v>1.0277777777777777</v>
      </c>
      <c r="AY586" s="17">
        <f t="shared" si="214"/>
        <v>0</v>
      </c>
      <c r="AZ586" s="17">
        <f t="shared" si="215"/>
        <v>0</v>
      </c>
      <c r="BA586" s="17">
        <f t="shared" si="216"/>
        <v>8.5000000000000006E-2</v>
      </c>
      <c r="BC586" s="17">
        <f t="shared" si="226"/>
        <v>0.6333333333333333</v>
      </c>
      <c r="BD586" s="17">
        <f t="shared" si="217"/>
        <v>0.23888888888888887</v>
      </c>
      <c r="BE586" s="17">
        <f t="shared" si="218"/>
        <v>0.60180080668765579</v>
      </c>
      <c r="BF586" s="17">
        <f t="shared" si="219"/>
        <v>0.41410301817573614</v>
      </c>
      <c r="BG586" s="17">
        <f t="shared" si="220"/>
        <v>0.23888888888888887</v>
      </c>
      <c r="BH586" s="17">
        <f t="shared" si="221"/>
        <v>0.23888888888888887</v>
      </c>
      <c r="BI586" s="17">
        <f t="shared" si="222"/>
        <v>2.3681790123456781E-2</v>
      </c>
      <c r="BJ586" s="17">
        <f t="shared" si="223"/>
        <v>0.10360219940578635</v>
      </c>
    </row>
    <row r="587" spans="1:62" x14ac:dyDescent="0.25">
      <c r="A587" s="84">
        <v>148</v>
      </c>
      <c r="B587" s="84">
        <v>84</v>
      </c>
      <c r="C587" s="17" t="s">
        <v>172</v>
      </c>
      <c r="D587" s="86">
        <v>1</v>
      </c>
      <c r="E587" s="98">
        <f t="shared" si="224"/>
        <v>18.3</v>
      </c>
      <c r="F587" s="98">
        <f t="shared" si="225"/>
        <v>0.78994472229534085</v>
      </c>
      <c r="G587" s="17">
        <v>3.81</v>
      </c>
      <c r="H587" s="17">
        <v>15.96</v>
      </c>
      <c r="I587" s="17">
        <v>5.69</v>
      </c>
      <c r="J587" s="17">
        <v>0</v>
      </c>
      <c r="K587" s="17">
        <v>0</v>
      </c>
      <c r="L587" s="17">
        <v>0</v>
      </c>
      <c r="M587" s="17">
        <v>0</v>
      </c>
      <c r="N587" s="17">
        <v>0</v>
      </c>
      <c r="O587" s="17">
        <v>12.61</v>
      </c>
      <c r="P587" s="17">
        <v>0</v>
      </c>
      <c r="Q587" s="17">
        <v>60.02</v>
      </c>
      <c r="R587" s="17">
        <v>0</v>
      </c>
      <c r="S587" s="17">
        <v>0</v>
      </c>
      <c r="T587" s="17">
        <v>0</v>
      </c>
      <c r="U587" s="17">
        <v>1.71</v>
      </c>
      <c r="V587" s="17">
        <v>0</v>
      </c>
      <c r="W587" s="41">
        <v>0</v>
      </c>
      <c r="X587" s="41">
        <v>0</v>
      </c>
      <c r="Y587" s="17">
        <v>0</v>
      </c>
      <c r="Z587" s="17">
        <v>0</v>
      </c>
      <c r="AA587" s="17">
        <v>0</v>
      </c>
      <c r="AB587" s="41">
        <v>0</v>
      </c>
      <c r="AC587" s="17">
        <v>0</v>
      </c>
      <c r="AD587" s="17">
        <v>0</v>
      </c>
      <c r="AE587" s="41">
        <v>0</v>
      </c>
      <c r="AF587" s="41">
        <v>0</v>
      </c>
      <c r="AG587" s="88">
        <v>58</v>
      </c>
      <c r="AH587" s="41" t="s">
        <v>3</v>
      </c>
      <c r="AI587" s="87" t="s">
        <v>519</v>
      </c>
      <c r="AK587" s="87" t="s">
        <v>505</v>
      </c>
      <c r="AL587" s="87" t="s">
        <v>507</v>
      </c>
      <c r="AN587" s="17">
        <f t="shared" si="205"/>
        <v>99.8</v>
      </c>
      <c r="AO587" s="17">
        <f t="shared" si="206"/>
        <v>0.12609999999999999</v>
      </c>
      <c r="AP587" s="17">
        <f t="shared" si="207"/>
        <v>3.8100000000000002E-2</v>
      </c>
      <c r="AQ587" s="17">
        <f t="shared" si="207"/>
        <v>0.15960000000000002</v>
      </c>
      <c r="AR587" s="17">
        <f t="shared" si="208"/>
        <v>0.60020000000000007</v>
      </c>
      <c r="AS587" s="17">
        <f t="shared" si="209"/>
        <v>0.57999999999999996</v>
      </c>
      <c r="AU587" s="17">
        <f t="shared" si="210"/>
        <v>3.0359129994941831</v>
      </c>
      <c r="AV587" s="17">
        <f t="shared" si="211"/>
        <v>0.63783510369246321</v>
      </c>
      <c r="AW587" s="17">
        <f t="shared" si="212"/>
        <v>0.68974456246838645</v>
      </c>
      <c r="AX587" s="17">
        <f t="shared" si="213"/>
        <v>1.2589782498735458</v>
      </c>
      <c r="AY587" s="17">
        <f t="shared" si="214"/>
        <v>0.63783510369246321</v>
      </c>
      <c r="AZ587" s="17">
        <f t="shared" si="215"/>
        <v>0.63783510369246321</v>
      </c>
      <c r="BA587" s="17">
        <f t="shared" si="216"/>
        <v>5.7835103692463252E-2</v>
      </c>
      <c r="BC587" s="17">
        <f t="shared" si="226"/>
        <v>1.652078172309386</v>
      </c>
      <c r="BD587" s="17">
        <f t="shared" si="217"/>
        <v>0.42540600055050914</v>
      </c>
      <c r="BE587" s="17">
        <f t="shared" si="218"/>
        <v>0.62106475243349968</v>
      </c>
      <c r="BF587" s="17">
        <f t="shared" si="219"/>
        <v>0.9258279833832368</v>
      </c>
      <c r="BG587" s="17">
        <f t="shared" si="220"/>
        <v>0.42540600055050914</v>
      </c>
      <c r="BH587" s="17">
        <f t="shared" si="221"/>
        <v>0.42540600055050914</v>
      </c>
      <c r="BI587" s="17">
        <f t="shared" si="222"/>
        <v>2.3899304665789167E-2</v>
      </c>
      <c r="BJ587" s="17">
        <f t="shared" si="223"/>
        <v>2.9972973578462327E-2</v>
      </c>
    </row>
    <row r="588" spans="1:62" x14ac:dyDescent="0.25">
      <c r="A588" s="84">
        <v>123</v>
      </c>
      <c r="B588" s="84">
        <v>449</v>
      </c>
      <c r="C588" s="17" t="s">
        <v>147</v>
      </c>
      <c r="D588" s="86">
        <v>1</v>
      </c>
      <c r="E588" s="98">
        <f t="shared" si="224"/>
        <v>29.8</v>
      </c>
      <c r="F588" s="98">
        <f t="shared" si="225"/>
        <v>0</v>
      </c>
      <c r="G588" s="17">
        <v>0</v>
      </c>
      <c r="H588" s="17">
        <v>70.2</v>
      </c>
      <c r="I588" s="17">
        <v>29.8</v>
      </c>
      <c r="J588" s="17">
        <v>0</v>
      </c>
      <c r="K588" s="17">
        <v>0</v>
      </c>
      <c r="L588" s="17">
        <v>0</v>
      </c>
      <c r="M588" s="17">
        <v>0</v>
      </c>
      <c r="N588" s="17">
        <v>0</v>
      </c>
      <c r="O588" s="17">
        <v>0</v>
      </c>
      <c r="P588" s="17">
        <v>0</v>
      </c>
      <c r="Q588" s="17">
        <v>0</v>
      </c>
      <c r="R588" s="17">
        <v>0</v>
      </c>
      <c r="S588" s="17">
        <v>0</v>
      </c>
      <c r="T588" s="17">
        <v>0</v>
      </c>
      <c r="U588" s="17">
        <v>0</v>
      </c>
      <c r="V588" s="17">
        <v>0</v>
      </c>
      <c r="W588" s="41">
        <v>0</v>
      </c>
      <c r="X588" s="41">
        <v>0</v>
      </c>
      <c r="Y588" s="17">
        <v>0</v>
      </c>
      <c r="Z588" s="17">
        <v>0</v>
      </c>
      <c r="AA588" s="17">
        <v>0</v>
      </c>
      <c r="AB588" s="41">
        <v>0</v>
      </c>
      <c r="AC588" s="17">
        <v>0</v>
      </c>
      <c r="AD588" s="17">
        <v>0</v>
      </c>
      <c r="AE588" s="41">
        <v>0</v>
      </c>
      <c r="AF588" s="41">
        <v>0</v>
      </c>
      <c r="AG588" s="88">
        <v>36.700000000000003</v>
      </c>
      <c r="AH588" s="91" t="s">
        <v>3</v>
      </c>
      <c r="AI588" s="87" t="s">
        <v>504</v>
      </c>
      <c r="AN588" s="17">
        <f t="shared" si="205"/>
        <v>100</v>
      </c>
      <c r="AO588" s="17">
        <f t="shared" si="206"/>
        <v>0</v>
      </c>
      <c r="AP588" s="17">
        <f t="shared" si="207"/>
        <v>0</v>
      </c>
      <c r="AQ588" s="17">
        <f t="shared" si="207"/>
        <v>0.70200000000000007</v>
      </c>
      <c r="AR588" s="17">
        <f t="shared" si="208"/>
        <v>0</v>
      </c>
      <c r="AS588" s="17">
        <f t="shared" si="209"/>
        <v>0.36700000000000005</v>
      </c>
      <c r="AU588" s="17">
        <f t="shared" si="210"/>
        <v>0</v>
      </c>
      <c r="AV588" s="17">
        <f t="shared" si="211"/>
        <v>0</v>
      </c>
      <c r="AW588" s="17">
        <f t="shared" si="212"/>
        <v>0.5</v>
      </c>
      <c r="AX588" s="17">
        <f t="shared" si="213"/>
        <v>0.5</v>
      </c>
      <c r="AY588" s="17">
        <f t="shared" si="214"/>
        <v>0</v>
      </c>
      <c r="AZ588" s="17">
        <f t="shared" si="215"/>
        <v>0</v>
      </c>
      <c r="BA588" s="17">
        <f t="shared" si="216"/>
        <v>0.36700000000000005</v>
      </c>
      <c r="BC588" s="17">
        <f t="shared" si="226"/>
        <v>0</v>
      </c>
      <c r="BD588" s="17">
        <f t="shared" si="217"/>
        <v>0.21225071225071224</v>
      </c>
      <c r="BE588" s="17">
        <f t="shared" si="218"/>
        <v>0.58982479610523098</v>
      </c>
      <c r="BF588" s="17">
        <f t="shared" si="219"/>
        <v>9.5973820789570216E-2</v>
      </c>
      <c r="BG588" s="17">
        <f t="shared" si="220"/>
        <v>0.21225071225071224</v>
      </c>
      <c r="BH588" s="17">
        <f t="shared" si="221"/>
        <v>0.21225071225071224</v>
      </c>
      <c r="BI588" s="17">
        <f t="shared" si="222"/>
        <v>2.3947342058911879E-2</v>
      </c>
      <c r="BJ588" s="17">
        <f t="shared" si="223"/>
        <v>1.5898525708260092E-3</v>
      </c>
    </row>
    <row r="589" spans="1:62" x14ac:dyDescent="0.25">
      <c r="A589" s="84">
        <v>643</v>
      </c>
      <c r="B589" s="84">
        <v>653</v>
      </c>
      <c r="D589" s="86">
        <v>1</v>
      </c>
      <c r="E589" s="98">
        <f t="shared" si="224"/>
        <v>16.148489999999999</v>
      </c>
      <c r="F589" s="98">
        <f t="shared" si="225"/>
        <v>0</v>
      </c>
      <c r="G589" s="17">
        <v>0</v>
      </c>
      <c r="H589" s="17">
        <f>'EWG-CCP-127 (1)'!C367</f>
        <v>83.851510000000005</v>
      </c>
      <c r="I589" s="17">
        <v>0</v>
      </c>
      <c r="J589" s="17">
        <v>0</v>
      </c>
      <c r="K589" s="17">
        <v>0</v>
      </c>
      <c r="L589" s="17">
        <v>0</v>
      </c>
      <c r="M589" s="17">
        <v>0</v>
      </c>
      <c r="N589" s="17">
        <v>0</v>
      </c>
      <c r="O589" s="17">
        <f>'EWG-CCP-127 (1)'!D367</f>
        <v>16.148489999999999</v>
      </c>
      <c r="P589" s="17">
        <v>0</v>
      </c>
      <c r="Q589" s="17">
        <v>0</v>
      </c>
      <c r="R589" s="17">
        <v>0</v>
      </c>
      <c r="S589" s="17">
        <v>0</v>
      </c>
      <c r="T589" s="17">
        <v>0</v>
      </c>
      <c r="U589" s="17">
        <v>0</v>
      </c>
      <c r="V589" s="17">
        <v>0</v>
      </c>
      <c r="W589" s="17">
        <v>0</v>
      </c>
      <c r="X589" s="17">
        <v>0</v>
      </c>
      <c r="Y589" s="17">
        <v>0</v>
      </c>
      <c r="Z589" s="17">
        <v>0</v>
      </c>
      <c r="AA589" s="17">
        <v>0</v>
      </c>
      <c r="AB589" s="17">
        <v>0</v>
      </c>
      <c r="AC589" s="17">
        <v>0</v>
      </c>
      <c r="AD589" s="17">
        <v>0</v>
      </c>
      <c r="AE589" s="17">
        <v>0</v>
      </c>
      <c r="AF589" s="17">
        <v>0</v>
      </c>
      <c r="AG589" s="88">
        <f>'EWG-CCP-127 (1)'!F367</f>
        <v>34.734999999999999</v>
      </c>
      <c r="AH589" s="17" t="s">
        <v>3</v>
      </c>
      <c r="AI589" s="87" t="s">
        <v>506</v>
      </c>
      <c r="AN589" s="17">
        <f t="shared" si="205"/>
        <v>100</v>
      </c>
      <c r="AO589" s="17">
        <f t="shared" si="206"/>
        <v>0.16148489999999999</v>
      </c>
      <c r="AP589" s="17">
        <f t="shared" si="207"/>
        <v>0</v>
      </c>
      <c r="AQ589" s="17">
        <f t="shared" si="207"/>
        <v>0.83851510000000007</v>
      </c>
      <c r="AR589" s="17">
        <f t="shared" si="208"/>
        <v>0</v>
      </c>
      <c r="AS589" s="17">
        <f t="shared" si="209"/>
        <v>0.34734999999999999</v>
      </c>
      <c r="AU589" s="17">
        <f t="shared" si="210"/>
        <v>0</v>
      </c>
      <c r="AV589" s="17">
        <f t="shared" si="211"/>
        <v>0.19258436729404155</v>
      </c>
      <c r="AW589" s="17">
        <f t="shared" si="212"/>
        <v>0.5</v>
      </c>
      <c r="AX589" s="17">
        <f t="shared" si="213"/>
        <v>0.5</v>
      </c>
      <c r="AY589" s="17">
        <f t="shared" si="214"/>
        <v>0.19258436729404155</v>
      </c>
      <c r="AZ589" s="17">
        <f t="shared" si="215"/>
        <v>0.19258436729404155</v>
      </c>
      <c r="BA589" s="17">
        <f t="shared" si="216"/>
        <v>0.15476563270595844</v>
      </c>
      <c r="BC589" s="17">
        <f t="shared" si="226"/>
        <v>0</v>
      </c>
      <c r="BD589" s="17">
        <f t="shared" si="217"/>
        <v>0.19258436729404155</v>
      </c>
      <c r="BE589" s="17">
        <f t="shared" si="218"/>
        <v>0.58982479610523098</v>
      </c>
      <c r="BF589" s="17">
        <f t="shared" si="219"/>
        <v>9.5973820789570216E-2</v>
      </c>
      <c r="BG589" s="17">
        <f t="shared" si="220"/>
        <v>0.19258436729404155</v>
      </c>
      <c r="BH589" s="17">
        <f t="shared" si="221"/>
        <v>0.19258436729404155</v>
      </c>
      <c r="BI589" s="17">
        <f t="shared" si="222"/>
        <v>2.3952401066875635E-2</v>
      </c>
      <c r="BJ589" s="17">
        <f t="shared" si="223"/>
        <v>3.5429822173046344E-3</v>
      </c>
    </row>
    <row r="590" spans="1:62" x14ac:dyDescent="0.25">
      <c r="A590" s="84">
        <v>532</v>
      </c>
      <c r="B590" s="84">
        <v>320</v>
      </c>
      <c r="C590" s="17" t="s">
        <v>375</v>
      </c>
      <c r="D590" s="86">
        <v>1</v>
      </c>
      <c r="E590" s="98">
        <f t="shared" si="224"/>
        <v>0</v>
      </c>
      <c r="F590" s="98">
        <f t="shared" si="225"/>
        <v>0.90476190476190477</v>
      </c>
      <c r="G590" s="17">
        <v>14</v>
      </c>
      <c r="H590" s="17">
        <v>4</v>
      </c>
      <c r="I590" s="17">
        <v>0</v>
      </c>
      <c r="J590" s="17">
        <v>0</v>
      </c>
      <c r="K590" s="17">
        <v>0</v>
      </c>
      <c r="L590" s="17">
        <f>'EWG-CCP-127 (1)'!M316</f>
        <v>0</v>
      </c>
      <c r="M590" s="17">
        <v>0</v>
      </c>
      <c r="N590" s="17">
        <v>0</v>
      </c>
      <c r="O590" s="17">
        <v>0</v>
      </c>
      <c r="P590" s="17">
        <v>0</v>
      </c>
      <c r="Q590" s="17">
        <v>38</v>
      </c>
      <c r="R590" s="17">
        <v>0</v>
      </c>
      <c r="S590" s="17">
        <v>0</v>
      </c>
      <c r="T590" s="17">
        <v>0</v>
      </c>
      <c r="U590" s="17">
        <v>0</v>
      </c>
      <c r="V590" s="17">
        <v>0</v>
      </c>
      <c r="W590" s="17">
        <v>0</v>
      </c>
      <c r="X590" s="17">
        <v>0</v>
      </c>
      <c r="Y590" s="17">
        <v>0</v>
      </c>
      <c r="Z590" s="17">
        <v>43</v>
      </c>
      <c r="AA590" s="17">
        <v>0</v>
      </c>
      <c r="AB590" s="17">
        <v>0</v>
      </c>
      <c r="AC590" s="17">
        <v>0</v>
      </c>
      <c r="AD590" s="17">
        <v>0</v>
      </c>
      <c r="AE590" s="17">
        <v>0</v>
      </c>
      <c r="AF590" s="17">
        <v>0</v>
      </c>
      <c r="AG590" s="88">
        <v>8.1999999999999993</v>
      </c>
      <c r="AH590" s="92" t="s">
        <v>3</v>
      </c>
      <c r="AI590" s="87" t="s">
        <v>504</v>
      </c>
      <c r="AM590" s="80"/>
      <c r="AN590" s="17">
        <f t="shared" si="205"/>
        <v>99</v>
      </c>
      <c r="AO590" s="17">
        <f t="shared" si="206"/>
        <v>0</v>
      </c>
      <c r="AP590" s="17">
        <f t="shared" si="207"/>
        <v>0.14000000000000001</v>
      </c>
      <c r="AQ590" s="17">
        <f t="shared" si="207"/>
        <v>0.04</v>
      </c>
      <c r="AR590" s="17">
        <f t="shared" si="208"/>
        <v>0.38</v>
      </c>
      <c r="AS590" s="17">
        <f t="shared" si="209"/>
        <v>8.199999999999999E-2</v>
      </c>
      <c r="AU590" s="17">
        <f t="shared" si="210"/>
        <v>2.1111111111111107</v>
      </c>
      <c r="AV590" s="17">
        <f t="shared" si="211"/>
        <v>0</v>
      </c>
      <c r="AW590" s="17">
        <f t="shared" si="212"/>
        <v>0.63194444444444442</v>
      </c>
      <c r="AX590" s="17">
        <f t="shared" si="213"/>
        <v>1.0277777777777777</v>
      </c>
      <c r="AY590" s="17">
        <f t="shared" si="214"/>
        <v>0</v>
      </c>
      <c r="AZ590" s="17">
        <f t="shared" si="215"/>
        <v>0</v>
      </c>
      <c r="BA590" s="17">
        <f t="shared" si="216"/>
        <v>8.199999999999999E-2</v>
      </c>
      <c r="BC590" s="17">
        <f t="shared" si="226"/>
        <v>0.6333333333333333</v>
      </c>
      <c r="BD590" s="17">
        <f t="shared" si="217"/>
        <v>0.23888888888888887</v>
      </c>
      <c r="BE590" s="17">
        <f t="shared" si="218"/>
        <v>0.60180080668765579</v>
      </c>
      <c r="BF590" s="17">
        <f t="shared" si="219"/>
        <v>0.41410301817573614</v>
      </c>
      <c r="BG590" s="17">
        <f t="shared" si="220"/>
        <v>0.23888888888888887</v>
      </c>
      <c r="BH590" s="17">
        <f t="shared" si="221"/>
        <v>0.23888888888888887</v>
      </c>
      <c r="BI590" s="17">
        <f t="shared" si="222"/>
        <v>2.4614123456790121E-2</v>
      </c>
      <c r="BJ590" s="17">
        <f t="shared" si="223"/>
        <v>0.10554243713807317</v>
      </c>
    </row>
    <row r="591" spans="1:62" x14ac:dyDescent="0.25">
      <c r="A591" s="84">
        <v>659</v>
      </c>
      <c r="B591" s="84">
        <v>669</v>
      </c>
      <c r="D591" s="86">
        <v>1</v>
      </c>
      <c r="E591" s="98">
        <f t="shared" si="224"/>
        <v>35.006271894762158</v>
      </c>
      <c r="F591" s="98">
        <f t="shared" si="225"/>
        <v>0</v>
      </c>
      <c r="G591" s="17">
        <v>0</v>
      </c>
      <c r="H591" s="17">
        <f>'EWG-CCP-127 (1)'!H387</f>
        <v>64.993728105237849</v>
      </c>
      <c r="I591" s="17">
        <v>0</v>
      </c>
      <c r="J591" s="17">
        <v>0</v>
      </c>
      <c r="K591" s="17">
        <v>0</v>
      </c>
      <c r="L591" s="17">
        <v>0</v>
      </c>
      <c r="M591" s="17">
        <v>0</v>
      </c>
      <c r="N591" s="17">
        <v>0</v>
      </c>
      <c r="O591" s="17">
        <v>0</v>
      </c>
      <c r="P591" s="17">
        <v>0</v>
      </c>
      <c r="Q591" s="17">
        <v>0</v>
      </c>
      <c r="R591" s="17">
        <v>0</v>
      </c>
      <c r="S591" s="17">
        <v>0</v>
      </c>
      <c r="T591" s="17">
        <v>0</v>
      </c>
      <c r="U591" s="17">
        <v>0</v>
      </c>
      <c r="V591" s="17">
        <v>0</v>
      </c>
      <c r="W591" s="17">
        <v>0</v>
      </c>
      <c r="X591" s="17">
        <f>'EWG-CCP-127 (1)'!I387</f>
        <v>35.006271894762158</v>
      </c>
      <c r="Y591" s="17">
        <v>0</v>
      </c>
      <c r="Z591" s="17">
        <v>0</v>
      </c>
      <c r="AA591" s="17">
        <v>0</v>
      </c>
      <c r="AB591" s="17">
        <v>0</v>
      </c>
      <c r="AC591" s="17">
        <v>0</v>
      </c>
      <c r="AD591" s="17">
        <v>0</v>
      </c>
      <c r="AE591" s="17">
        <v>0</v>
      </c>
      <c r="AF591" s="17">
        <v>0</v>
      </c>
      <c r="AG591" s="88">
        <f>'EWG-CCP-127 (1)'!E387</f>
        <v>38.165999999999997</v>
      </c>
      <c r="AH591" s="95" t="s">
        <v>3</v>
      </c>
      <c r="AI591" s="87" t="s">
        <v>556</v>
      </c>
      <c r="AN591" s="17">
        <f t="shared" si="205"/>
        <v>100</v>
      </c>
      <c r="AO591" s="17">
        <f t="shared" si="206"/>
        <v>0.35006271894762159</v>
      </c>
      <c r="AP591" s="17">
        <f t="shared" si="207"/>
        <v>0</v>
      </c>
      <c r="AQ591" s="17">
        <f t="shared" si="207"/>
        <v>0.64993728105237847</v>
      </c>
      <c r="AR591" s="17">
        <f t="shared" si="208"/>
        <v>0</v>
      </c>
      <c r="AS591" s="17">
        <f t="shared" si="209"/>
        <v>0.38165999999999994</v>
      </c>
      <c r="AU591" s="17">
        <f t="shared" si="210"/>
        <v>0</v>
      </c>
      <c r="AV591" s="17">
        <f t="shared" si="211"/>
        <v>0.53861000000000003</v>
      </c>
      <c r="AW591" s="17">
        <f t="shared" si="212"/>
        <v>0.5</v>
      </c>
      <c r="AX591" s="17">
        <f t="shared" si="213"/>
        <v>0.5</v>
      </c>
      <c r="AY591" s="17">
        <f t="shared" si="214"/>
        <v>0.48713000000000001</v>
      </c>
      <c r="AZ591" s="17">
        <f t="shared" si="215"/>
        <v>0.48713000000000001</v>
      </c>
      <c r="BA591" s="17">
        <f t="shared" si="216"/>
        <v>0.10547000000000006</v>
      </c>
      <c r="BC591" s="17">
        <f t="shared" si="226"/>
        <v>0</v>
      </c>
      <c r="BD591" s="17">
        <f t="shared" si="217"/>
        <v>0.53861000000000003</v>
      </c>
      <c r="BE591" s="17">
        <f t="shared" si="218"/>
        <v>0.58982479610523098</v>
      </c>
      <c r="BF591" s="17">
        <f t="shared" si="219"/>
        <v>9.5973820789570216E-2</v>
      </c>
      <c r="BG591" s="17">
        <f t="shared" si="220"/>
        <v>0.53861000000000003</v>
      </c>
      <c r="BH591" s="17">
        <f t="shared" si="221"/>
        <v>0.53861000000000003</v>
      </c>
      <c r="BI591" s="17">
        <f t="shared" si="222"/>
        <v>2.4633302500000027E-2</v>
      </c>
      <c r="BJ591" s="17">
        <f t="shared" si="223"/>
        <v>6.3569311905112649E-4</v>
      </c>
    </row>
    <row r="592" spans="1:62" x14ac:dyDescent="0.25">
      <c r="A592" s="84">
        <v>574</v>
      </c>
      <c r="B592" s="84">
        <v>401</v>
      </c>
      <c r="D592" s="87">
        <v>1</v>
      </c>
      <c r="E592" s="98">
        <f t="shared" si="224"/>
        <v>16</v>
      </c>
      <c r="F592" s="98">
        <f t="shared" si="225"/>
        <v>0.88095238095238093</v>
      </c>
      <c r="G592" s="17">
        <v>0</v>
      </c>
      <c r="H592" s="17">
        <v>10</v>
      </c>
      <c r="I592" s="17">
        <v>0</v>
      </c>
      <c r="J592" s="17">
        <v>0</v>
      </c>
      <c r="K592" s="17">
        <v>0</v>
      </c>
      <c r="L592" s="17">
        <v>0</v>
      </c>
      <c r="M592" s="17">
        <v>0</v>
      </c>
      <c r="N592" s="17">
        <v>0</v>
      </c>
      <c r="O592" s="17">
        <v>16</v>
      </c>
      <c r="P592" s="17">
        <v>0</v>
      </c>
      <c r="Q592" s="17">
        <v>74</v>
      </c>
      <c r="R592" s="17">
        <v>0</v>
      </c>
      <c r="S592" s="17">
        <v>0</v>
      </c>
      <c r="T592" s="17">
        <v>0</v>
      </c>
      <c r="U592" s="17">
        <v>0</v>
      </c>
      <c r="V592" s="17">
        <v>0</v>
      </c>
      <c r="W592" s="17">
        <v>0</v>
      </c>
      <c r="X592" s="17">
        <v>0</v>
      </c>
      <c r="Y592" s="17">
        <v>0</v>
      </c>
      <c r="Z592" s="17">
        <v>0</v>
      </c>
      <c r="AA592" s="17">
        <v>0</v>
      </c>
      <c r="AB592" s="17">
        <v>0</v>
      </c>
      <c r="AC592" s="17">
        <v>0</v>
      </c>
      <c r="AD592" s="17">
        <v>0</v>
      </c>
      <c r="AE592" s="17">
        <v>0</v>
      </c>
      <c r="AF592" s="17">
        <v>0</v>
      </c>
      <c r="AG592" s="88">
        <v>88.8</v>
      </c>
      <c r="AH592" s="17" t="s">
        <v>3</v>
      </c>
      <c r="AI592" s="87" t="s">
        <v>539</v>
      </c>
      <c r="AL592" s="87" t="s">
        <v>538</v>
      </c>
      <c r="AN592" s="17">
        <f t="shared" si="205"/>
        <v>100</v>
      </c>
      <c r="AO592" s="17">
        <f t="shared" si="206"/>
        <v>0.16</v>
      </c>
      <c r="AP592" s="17">
        <f t="shared" si="207"/>
        <v>0</v>
      </c>
      <c r="AQ592" s="17">
        <f t="shared" si="207"/>
        <v>0.1</v>
      </c>
      <c r="AR592" s="17">
        <f t="shared" si="208"/>
        <v>0.74</v>
      </c>
      <c r="AS592" s="17">
        <f t="shared" si="209"/>
        <v>0.88800000000000001</v>
      </c>
      <c r="AU592" s="17">
        <f t="shared" si="210"/>
        <v>7.3999999999999995</v>
      </c>
      <c r="AV592" s="17">
        <f t="shared" si="211"/>
        <v>1.5999999999999999</v>
      </c>
      <c r="AW592" s="17">
        <f t="shared" si="212"/>
        <v>0.96249999999999991</v>
      </c>
      <c r="AX592" s="17">
        <f t="shared" si="213"/>
        <v>2.3499999999999996</v>
      </c>
      <c r="AY592" s="17">
        <f t="shared" si="214"/>
        <v>0.96249999999999991</v>
      </c>
      <c r="AZ592" s="17">
        <f t="shared" si="215"/>
        <v>0.96249999999999991</v>
      </c>
      <c r="BA592" s="17">
        <f t="shared" si="216"/>
        <v>7.44999999999999E-2</v>
      </c>
      <c r="BC592" s="17">
        <f t="shared" si="226"/>
        <v>7.4</v>
      </c>
      <c r="BD592" s="17">
        <f t="shared" si="217"/>
        <v>1.6</v>
      </c>
      <c r="BE592" s="17">
        <f t="shared" si="218"/>
        <v>0.72975502501566791</v>
      </c>
      <c r="BF592" s="17">
        <f t="shared" si="219"/>
        <v>3.8130623376174038</v>
      </c>
      <c r="BG592" s="17">
        <f t="shared" si="220"/>
        <v>0.72975502501566791</v>
      </c>
      <c r="BH592" s="17">
        <f t="shared" si="221"/>
        <v>0.72975502501566791</v>
      </c>
      <c r="BI592" s="17">
        <f t="shared" si="222"/>
        <v>2.5041472107791892E-2</v>
      </c>
      <c r="BJ592" s="17">
        <f t="shared" si="223"/>
        <v>0.23148323306368296</v>
      </c>
    </row>
    <row r="593" spans="1:62" x14ac:dyDescent="0.25">
      <c r="A593" s="84">
        <v>211</v>
      </c>
      <c r="B593" s="84">
        <v>479</v>
      </c>
      <c r="C593" s="17">
        <v>39</v>
      </c>
      <c r="D593" s="86">
        <v>1</v>
      </c>
      <c r="E593" s="98">
        <f t="shared" si="224"/>
        <v>30</v>
      </c>
      <c r="F593" s="98">
        <f t="shared" si="225"/>
        <v>0.2857142857142857</v>
      </c>
      <c r="G593" s="17">
        <v>0</v>
      </c>
      <c r="H593" s="17">
        <v>50</v>
      </c>
      <c r="I593" s="17">
        <v>0</v>
      </c>
      <c r="J593" s="17">
        <v>0</v>
      </c>
      <c r="K593" s="17">
        <v>0</v>
      </c>
      <c r="L593" s="17">
        <v>0</v>
      </c>
      <c r="M593" s="17">
        <v>0</v>
      </c>
      <c r="N593" s="17">
        <v>0</v>
      </c>
      <c r="O593" s="17">
        <v>30</v>
      </c>
      <c r="P593" s="17">
        <v>0</v>
      </c>
      <c r="Q593" s="17">
        <v>20</v>
      </c>
      <c r="R593" s="17">
        <v>0</v>
      </c>
      <c r="S593" s="17">
        <v>0</v>
      </c>
      <c r="T593" s="17">
        <v>0</v>
      </c>
      <c r="U593" s="17">
        <v>0</v>
      </c>
      <c r="V593" s="17">
        <v>0</v>
      </c>
      <c r="W593" s="41">
        <v>0</v>
      </c>
      <c r="X593" s="41">
        <v>0</v>
      </c>
      <c r="Y593" s="17">
        <v>0</v>
      </c>
      <c r="Z593" s="17">
        <v>0</v>
      </c>
      <c r="AA593" s="17">
        <v>0</v>
      </c>
      <c r="AB593" s="17">
        <v>0</v>
      </c>
      <c r="AC593" s="17">
        <v>0</v>
      </c>
      <c r="AD593" s="17">
        <v>0</v>
      </c>
      <c r="AE593" s="17">
        <v>0</v>
      </c>
      <c r="AF593" s="41">
        <v>0</v>
      </c>
      <c r="AG593" s="88">
        <v>35</v>
      </c>
      <c r="AH593" s="91" t="s">
        <v>3</v>
      </c>
      <c r="AI593" s="87" t="s">
        <v>504</v>
      </c>
      <c r="AN593" s="17">
        <f t="shared" si="205"/>
        <v>100</v>
      </c>
      <c r="AO593" s="17">
        <f t="shared" si="206"/>
        <v>0.3</v>
      </c>
      <c r="AP593" s="17">
        <f t="shared" si="207"/>
        <v>0</v>
      </c>
      <c r="AQ593" s="17">
        <f t="shared" si="207"/>
        <v>0.5</v>
      </c>
      <c r="AR593" s="17">
        <f t="shared" si="208"/>
        <v>0.2</v>
      </c>
      <c r="AS593" s="17">
        <f t="shared" si="209"/>
        <v>0.35</v>
      </c>
      <c r="AU593" s="17">
        <f t="shared" si="210"/>
        <v>0.4</v>
      </c>
      <c r="AV593" s="17">
        <f t="shared" si="211"/>
        <v>0.6</v>
      </c>
      <c r="AW593" s="17">
        <f t="shared" si="212"/>
        <v>0.52500000000000002</v>
      </c>
      <c r="AX593" s="17">
        <f t="shared" si="213"/>
        <v>0.6</v>
      </c>
      <c r="AY593" s="17">
        <f t="shared" si="214"/>
        <v>0.52500000000000002</v>
      </c>
      <c r="AZ593" s="17">
        <f t="shared" si="215"/>
        <v>0.52500000000000002</v>
      </c>
      <c r="BA593" s="17">
        <f t="shared" si="216"/>
        <v>0.17500000000000004</v>
      </c>
      <c r="BC593" s="17">
        <f t="shared" si="226"/>
        <v>0.4</v>
      </c>
      <c r="BD593" s="17">
        <f t="shared" si="217"/>
        <v>0.6</v>
      </c>
      <c r="BE593" s="17">
        <f t="shared" si="218"/>
        <v>0.59738859226255192</v>
      </c>
      <c r="BF593" s="17">
        <f t="shared" si="219"/>
        <v>0.29689752440188555</v>
      </c>
      <c r="BG593" s="17">
        <f t="shared" si="220"/>
        <v>0.50898370354643518</v>
      </c>
      <c r="BH593" s="17">
        <f t="shared" si="221"/>
        <v>0.50898370354643518</v>
      </c>
      <c r="BI593" s="17">
        <f t="shared" si="222"/>
        <v>2.5275817993340794E-2</v>
      </c>
      <c r="BJ593" s="17">
        <f t="shared" si="223"/>
        <v>3.2345330537846186E-3</v>
      </c>
    </row>
    <row r="594" spans="1:62" x14ac:dyDescent="0.25">
      <c r="A594" s="84">
        <v>339</v>
      </c>
      <c r="B594" s="84">
        <v>226</v>
      </c>
      <c r="C594" s="58" t="s">
        <v>237</v>
      </c>
      <c r="D594" s="86">
        <v>1</v>
      </c>
      <c r="E594" s="98">
        <f t="shared" si="224"/>
        <v>25</v>
      </c>
      <c r="F594" s="98">
        <f t="shared" si="225"/>
        <v>0.97560975609756095</v>
      </c>
      <c r="G594" s="17">
        <f>'EWG-CCP-127 (1)'!O159</f>
        <v>23.75</v>
      </c>
      <c r="H594" s="17">
        <f>'EWG-CCP-127 (1)'!P159</f>
        <v>1.25</v>
      </c>
      <c r="I594" s="17">
        <v>0</v>
      </c>
      <c r="J594" s="17">
        <v>0</v>
      </c>
      <c r="K594" s="17">
        <v>0</v>
      </c>
      <c r="L594" s="17">
        <v>0</v>
      </c>
      <c r="M594" s="17">
        <v>0</v>
      </c>
      <c r="N594" s="17">
        <v>0</v>
      </c>
      <c r="O594" s="17">
        <f>'EWG-CCP-127 (1)'!N159</f>
        <v>25</v>
      </c>
      <c r="P594" s="17">
        <v>0</v>
      </c>
      <c r="Q594" s="17">
        <f>'EWG-CCP-127 (1)'!M159</f>
        <v>50</v>
      </c>
      <c r="R594" s="17">
        <v>0</v>
      </c>
      <c r="S594" s="17">
        <v>0</v>
      </c>
      <c r="T594" s="17">
        <v>0</v>
      </c>
      <c r="U594" s="17">
        <v>0</v>
      </c>
      <c r="V594" s="17">
        <v>0</v>
      </c>
      <c r="W594" s="41">
        <v>0</v>
      </c>
      <c r="X594" s="41">
        <v>0</v>
      </c>
      <c r="Y594" s="17">
        <v>0</v>
      </c>
      <c r="Z594" s="17">
        <v>0</v>
      </c>
      <c r="AA594" s="17">
        <v>0</v>
      </c>
      <c r="AB594" s="17">
        <v>0</v>
      </c>
      <c r="AC594" s="17">
        <v>0</v>
      </c>
      <c r="AD594" s="17">
        <v>0</v>
      </c>
      <c r="AE594" s="17">
        <v>0</v>
      </c>
      <c r="AF594" s="41">
        <v>0</v>
      </c>
      <c r="AG594" s="88">
        <f>'EWG-CCP-127 (1)'!E159</f>
        <v>10</v>
      </c>
      <c r="AH594" s="41" t="s">
        <v>3</v>
      </c>
      <c r="AI594" s="87" t="s">
        <v>528</v>
      </c>
      <c r="AN594" s="17">
        <f t="shared" si="205"/>
        <v>100</v>
      </c>
      <c r="AO594" s="17">
        <f t="shared" si="206"/>
        <v>0.25</v>
      </c>
      <c r="AP594" s="17">
        <f t="shared" si="207"/>
        <v>0.23749999999999999</v>
      </c>
      <c r="AQ594" s="17">
        <f t="shared" si="207"/>
        <v>1.2500000000000001E-2</v>
      </c>
      <c r="AR594" s="17">
        <f t="shared" si="208"/>
        <v>0.5</v>
      </c>
      <c r="AS594" s="17">
        <f t="shared" si="209"/>
        <v>0.1</v>
      </c>
      <c r="AU594" s="17">
        <f t="shared" si="210"/>
        <v>2</v>
      </c>
      <c r="AV594" s="17">
        <f t="shared" si="211"/>
        <v>1</v>
      </c>
      <c r="AW594" s="17">
        <f t="shared" si="212"/>
        <v>0.625</v>
      </c>
      <c r="AX594" s="17">
        <f t="shared" si="213"/>
        <v>1</v>
      </c>
      <c r="AY594" s="17">
        <f t="shared" si="214"/>
        <v>0.625</v>
      </c>
      <c r="AZ594" s="17">
        <f t="shared" si="215"/>
        <v>0.625</v>
      </c>
      <c r="BA594" s="17">
        <f t="shared" si="216"/>
        <v>0.52500000000000002</v>
      </c>
      <c r="BC594" s="17">
        <f t="shared" si="226"/>
        <v>0.51948051948051943</v>
      </c>
      <c r="BD594" s="17">
        <f t="shared" si="217"/>
        <v>0.25974025974025972</v>
      </c>
      <c r="BE594" s="17">
        <f t="shared" si="218"/>
        <v>0.5996479079978555</v>
      </c>
      <c r="BF594" s="17">
        <f t="shared" si="219"/>
        <v>0.35691369561075892</v>
      </c>
      <c r="BG594" s="17">
        <f t="shared" si="220"/>
        <v>0.25974025974025972</v>
      </c>
      <c r="BH594" s="17">
        <f t="shared" si="221"/>
        <v>0.25974025974025972</v>
      </c>
      <c r="BI594" s="17">
        <f t="shared" si="222"/>
        <v>2.5516950581885637E-2</v>
      </c>
      <c r="BJ594" s="17">
        <f t="shared" si="223"/>
        <v>9.4171010744352288E-2</v>
      </c>
    </row>
    <row r="595" spans="1:62" x14ac:dyDescent="0.25">
      <c r="A595" s="84">
        <v>340</v>
      </c>
      <c r="B595" s="84">
        <v>227</v>
      </c>
      <c r="C595" s="58" t="s">
        <v>236</v>
      </c>
      <c r="D595" s="86">
        <v>1</v>
      </c>
      <c r="E595" s="98">
        <f t="shared" si="224"/>
        <v>25</v>
      </c>
      <c r="F595" s="98">
        <f t="shared" si="225"/>
        <v>0.95238095238095233</v>
      </c>
      <c r="G595" s="17">
        <f>'EWG-CCP-127 (1)'!O160</f>
        <v>22.5</v>
      </c>
      <c r="H595" s="17">
        <f>'EWG-CCP-127 (1)'!P160</f>
        <v>2.5</v>
      </c>
      <c r="I595" s="17">
        <v>0</v>
      </c>
      <c r="J595" s="17">
        <v>0</v>
      </c>
      <c r="K595" s="17">
        <v>0</v>
      </c>
      <c r="L595" s="17">
        <v>0</v>
      </c>
      <c r="M595" s="17">
        <v>0</v>
      </c>
      <c r="N595" s="17">
        <v>0</v>
      </c>
      <c r="O595" s="17">
        <f>'EWG-CCP-127 (1)'!N160</f>
        <v>25</v>
      </c>
      <c r="P595" s="17">
        <v>0</v>
      </c>
      <c r="Q595" s="17">
        <f>'EWG-CCP-127 (1)'!M160</f>
        <v>50</v>
      </c>
      <c r="R595" s="17">
        <v>0</v>
      </c>
      <c r="S595" s="17">
        <v>0</v>
      </c>
      <c r="T595" s="17">
        <v>0</v>
      </c>
      <c r="U595" s="17">
        <v>0</v>
      </c>
      <c r="V595" s="17">
        <v>0</v>
      </c>
      <c r="W595" s="41">
        <v>0</v>
      </c>
      <c r="X595" s="41">
        <v>0</v>
      </c>
      <c r="Y595" s="17">
        <v>0</v>
      </c>
      <c r="Z595" s="17">
        <v>0</v>
      </c>
      <c r="AA595" s="17">
        <v>0</v>
      </c>
      <c r="AB595" s="17">
        <v>0</v>
      </c>
      <c r="AC595" s="17">
        <v>0</v>
      </c>
      <c r="AD595" s="17">
        <v>0</v>
      </c>
      <c r="AE595" s="17">
        <v>0</v>
      </c>
      <c r="AF595" s="41">
        <v>0</v>
      </c>
      <c r="AG595" s="88">
        <f>'EWG-CCP-127 (1)'!E160</f>
        <v>11</v>
      </c>
      <c r="AH595" s="41" t="s">
        <v>3</v>
      </c>
      <c r="AI595" s="87" t="s">
        <v>528</v>
      </c>
      <c r="AN595" s="17">
        <f t="shared" si="205"/>
        <v>100</v>
      </c>
      <c r="AO595" s="17">
        <f t="shared" si="206"/>
        <v>0.25</v>
      </c>
      <c r="AP595" s="17">
        <f t="shared" si="207"/>
        <v>0.22500000000000001</v>
      </c>
      <c r="AQ595" s="17">
        <f t="shared" si="207"/>
        <v>2.5000000000000001E-2</v>
      </c>
      <c r="AR595" s="17">
        <f t="shared" si="208"/>
        <v>0.5</v>
      </c>
      <c r="AS595" s="17">
        <f t="shared" si="209"/>
        <v>0.11</v>
      </c>
      <c r="AU595" s="17">
        <f t="shared" si="210"/>
        <v>2</v>
      </c>
      <c r="AV595" s="17">
        <f t="shared" si="211"/>
        <v>1</v>
      </c>
      <c r="AW595" s="17">
        <f t="shared" si="212"/>
        <v>0.625</v>
      </c>
      <c r="AX595" s="17">
        <f t="shared" si="213"/>
        <v>1</v>
      </c>
      <c r="AY595" s="17">
        <f t="shared" si="214"/>
        <v>0.625</v>
      </c>
      <c r="AZ595" s="17">
        <f t="shared" si="215"/>
        <v>0.625</v>
      </c>
      <c r="BA595" s="17">
        <f t="shared" si="216"/>
        <v>0.51500000000000001</v>
      </c>
      <c r="BC595" s="17">
        <f t="shared" si="226"/>
        <v>0.54054054054054057</v>
      </c>
      <c r="BD595" s="17">
        <f t="shared" si="217"/>
        <v>0.27027027027027029</v>
      </c>
      <c r="BE595" s="17">
        <f t="shared" si="218"/>
        <v>0.60004614226377273</v>
      </c>
      <c r="BF595" s="17">
        <f t="shared" si="219"/>
        <v>0.36749233918459095</v>
      </c>
      <c r="BG595" s="17">
        <f t="shared" si="220"/>
        <v>0.27027027027027029</v>
      </c>
      <c r="BH595" s="17">
        <f t="shared" si="221"/>
        <v>0.27027027027027029</v>
      </c>
      <c r="BI595" s="17">
        <f t="shared" si="222"/>
        <v>2.5686559532505489E-2</v>
      </c>
      <c r="BJ595" s="17">
        <f t="shared" si="223"/>
        <v>8.8133551636729604E-2</v>
      </c>
    </row>
    <row r="596" spans="1:62" x14ac:dyDescent="0.25">
      <c r="A596" s="84">
        <v>625</v>
      </c>
      <c r="B596" s="84">
        <v>635</v>
      </c>
      <c r="D596" s="86">
        <v>1</v>
      </c>
      <c r="E596" s="98">
        <f t="shared" si="224"/>
        <v>33.333333333333329</v>
      </c>
      <c r="F596" s="98">
        <f t="shared" si="225"/>
        <v>0</v>
      </c>
      <c r="G596" s="17">
        <v>0</v>
      </c>
      <c r="H596" s="17">
        <f>'EWG-CCP-127 (1)'!G347</f>
        <v>66.666666666666657</v>
      </c>
      <c r="I596" s="17">
        <v>0</v>
      </c>
      <c r="J596" s="17">
        <v>0</v>
      </c>
      <c r="K596" s="17">
        <v>0</v>
      </c>
      <c r="L596" s="17">
        <f>'EWG-CCP-127 (1)'!H337</f>
        <v>33.333333333333329</v>
      </c>
      <c r="M596" s="17">
        <v>0</v>
      </c>
      <c r="N596" s="17">
        <v>0</v>
      </c>
      <c r="O596" s="17">
        <v>0</v>
      </c>
      <c r="P596" s="17">
        <v>0</v>
      </c>
      <c r="Q596" s="17">
        <v>0</v>
      </c>
      <c r="R596" s="17">
        <v>0</v>
      </c>
      <c r="S596" s="17">
        <v>0</v>
      </c>
      <c r="T596" s="17">
        <v>0</v>
      </c>
      <c r="U596" s="17">
        <v>0</v>
      </c>
      <c r="V596" s="17">
        <v>0</v>
      </c>
      <c r="W596" s="17">
        <v>0</v>
      </c>
      <c r="X596" s="17">
        <v>0</v>
      </c>
      <c r="Y596" s="17">
        <v>0</v>
      </c>
      <c r="Z596" s="17">
        <v>0</v>
      </c>
      <c r="AA596" s="17">
        <v>0</v>
      </c>
      <c r="AB596" s="17">
        <v>0</v>
      </c>
      <c r="AC596" s="17">
        <v>0</v>
      </c>
      <c r="AD596" s="17">
        <v>0</v>
      </c>
      <c r="AE596" s="17">
        <v>0</v>
      </c>
      <c r="AF596" s="17">
        <v>0</v>
      </c>
      <c r="AG596" s="88">
        <f>'EWG-CCP-127 (1)'!L347</f>
        <v>33.857999999999997</v>
      </c>
      <c r="AH596" s="17" t="s">
        <v>3</v>
      </c>
      <c r="AI596" s="87" t="s">
        <v>506</v>
      </c>
      <c r="AN596" s="17">
        <f t="shared" si="205"/>
        <v>99.999999999999986</v>
      </c>
      <c r="AO596" s="17">
        <f t="shared" si="206"/>
        <v>0.33333333333333326</v>
      </c>
      <c r="AP596" s="17">
        <f t="shared" si="207"/>
        <v>0</v>
      </c>
      <c r="AQ596" s="17">
        <f t="shared" si="207"/>
        <v>0.66666666666666652</v>
      </c>
      <c r="AR596" s="17">
        <f t="shared" si="208"/>
        <v>0</v>
      </c>
      <c r="AS596" s="17">
        <f t="shared" si="209"/>
        <v>0.33857999999999999</v>
      </c>
      <c r="AU596" s="17">
        <f t="shared" si="210"/>
        <v>0</v>
      </c>
      <c r="AV596" s="17">
        <f t="shared" si="211"/>
        <v>0.5</v>
      </c>
      <c r="AW596" s="17">
        <f t="shared" si="212"/>
        <v>0.5</v>
      </c>
      <c r="AX596" s="17">
        <f t="shared" si="213"/>
        <v>0.5</v>
      </c>
      <c r="AY596" s="17">
        <f t="shared" si="214"/>
        <v>0.5</v>
      </c>
      <c r="AZ596" s="17">
        <f t="shared" si="215"/>
        <v>0.5</v>
      </c>
      <c r="BA596" s="17">
        <f t="shared" si="216"/>
        <v>0.16142000000000001</v>
      </c>
      <c r="BC596" s="17">
        <f t="shared" si="226"/>
        <v>0</v>
      </c>
      <c r="BD596" s="17">
        <f t="shared" si="217"/>
        <v>0.5</v>
      </c>
      <c r="BE596" s="17">
        <f t="shared" si="218"/>
        <v>0.58982479610523098</v>
      </c>
      <c r="BF596" s="17">
        <f t="shared" si="219"/>
        <v>9.5973820789570216E-2</v>
      </c>
      <c r="BG596" s="17">
        <f t="shared" si="220"/>
        <v>0.5</v>
      </c>
      <c r="BH596" s="17">
        <f t="shared" si="221"/>
        <v>0.5</v>
      </c>
      <c r="BI596" s="17">
        <f t="shared" si="222"/>
        <v>2.6056416400000004E-2</v>
      </c>
      <c r="BJ596" s="17">
        <f t="shared" si="223"/>
        <v>4.6639277546897491E-3</v>
      </c>
    </row>
    <row r="597" spans="1:62" x14ac:dyDescent="0.25">
      <c r="A597" s="84">
        <v>595</v>
      </c>
      <c r="B597" s="84">
        <v>343</v>
      </c>
      <c r="C597" s="17" t="s">
        <v>429</v>
      </c>
      <c r="D597" s="86">
        <v>1</v>
      </c>
      <c r="E597" s="98">
        <f t="shared" si="224"/>
        <v>44.43</v>
      </c>
      <c r="F597" s="98">
        <f t="shared" si="225"/>
        <v>0.84793953572071257</v>
      </c>
      <c r="G597" s="17">
        <v>0</v>
      </c>
      <c r="H597" s="17">
        <v>6.73</v>
      </c>
      <c r="I597" s="17">
        <v>16.77</v>
      </c>
      <c r="J597" s="17">
        <v>0</v>
      </c>
      <c r="K597" s="17">
        <v>0</v>
      </c>
      <c r="L597" s="17">
        <v>0</v>
      </c>
      <c r="M597" s="17">
        <v>0</v>
      </c>
      <c r="N597" s="17">
        <v>0</v>
      </c>
      <c r="O597" s="17">
        <v>22.66</v>
      </c>
      <c r="P597" s="17">
        <v>1.72</v>
      </c>
      <c r="Q597" s="17">
        <v>47.12</v>
      </c>
      <c r="R597" s="17">
        <v>0</v>
      </c>
      <c r="S597" s="17">
        <v>0</v>
      </c>
      <c r="T597" s="17">
        <v>0</v>
      </c>
      <c r="U597" s="17">
        <v>0</v>
      </c>
      <c r="V597" s="17">
        <v>0</v>
      </c>
      <c r="W597" s="17">
        <v>0</v>
      </c>
      <c r="X597" s="17">
        <v>0</v>
      </c>
      <c r="Y597" s="17">
        <v>0</v>
      </c>
      <c r="Z597" s="17">
        <v>0</v>
      </c>
      <c r="AA597" s="17">
        <v>0</v>
      </c>
      <c r="AB597" s="17">
        <v>5</v>
      </c>
      <c r="AC597" s="17">
        <v>0</v>
      </c>
      <c r="AD597" s="17">
        <v>0</v>
      </c>
      <c r="AE597" s="17">
        <v>0</v>
      </c>
      <c r="AF597" s="17">
        <v>0</v>
      </c>
      <c r="AG597" s="88">
        <v>37</v>
      </c>
      <c r="AH597" s="17" t="s">
        <v>3</v>
      </c>
      <c r="AI597" s="87" t="s">
        <v>506</v>
      </c>
      <c r="AN597" s="17">
        <f t="shared" si="205"/>
        <v>100</v>
      </c>
      <c r="AO597" s="17">
        <f t="shared" si="206"/>
        <v>0.2266</v>
      </c>
      <c r="AP597" s="17">
        <f t="shared" si="207"/>
        <v>0</v>
      </c>
      <c r="AQ597" s="17">
        <f t="shared" si="207"/>
        <v>6.7299999999999999E-2</v>
      </c>
      <c r="AR597" s="17">
        <f t="shared" si="208"/>
        <v>0.47119999999999995</v>
      </c>
      <c r="AS597" s="17">
        <f t="shared" si="209"/>
        <v>0.37</v>
      </c>
      <c r="AU597" s="17">
        <f t="shared" si="210"/>
        <v>7.0014858841010392</v>
      </c>
      <c r="AV597" s="17">
        <f t="shared" si="211"/>
        <v>3.3670133729569094</v>
      </c>
      <c r="AW597" s="17">
        <f t="shared" si="212"/>
        <v>0.93759286775631501</v>
      </c>
      <c r="AX597" s="17">
        <f t="shared" si="213"/>
        <v>2.25037147102526</v>
      </c>
      <c r="AY597" s="17">
        <f t="shared" si="214"/>
        <v>0.78251395499767717</v>
      </c>
      <c r="AZ597" s="17">
        <f t="shared" si="215"/>
        <v>0.78251395499767717</v>
      </c>
      <c r="BA597" s="17">
        <f t="shared" si="216"/>
        <v>0.41251395499767718</v>
      </c>
      <c r="BC597" s="17">
        <f t="shared" si="226"/>
        <v>7.0014858841010392</v>
      </c>
      <c r="BD597" s="17">
        <f t="shared" si="217"/>
        <v>4.9843982169390788</v>
      </c>
      <c r="BE597" s="17">
        <f t="shared" si="218"/>
        <v>0.72221932616948115</v>
      </c>
      <c r="BF597" s="17">
        <f t="shared" si="219"/>
        <v>3.612885007346887</v>
      </c>
      <c r="BG597" s="17">
        <f t="shared" si="220"/>
        <v>0.53174395800558261</v>
      </c>
      <c r="BH597" s="17">
        <f t="shared" si="221"/>
        <v>0.53174395800558261</v>
      </c>
      <c r="BI597" s="17">
        <f t="shared" si="222"/>
        <v>2.6161107951311671E-2</v>
      </c>
      <c r="BJ597" s="17">
        <f t="shared" si="223"/>
        <v>1.3596148385392011E-3</v>
      </c>
    </row>
    <row r="598" spans="1:62" x14ac:dyDescent="0.25">
      <c r="A598" s="84">
        <v>597</v>
      </c>
      <c r="B598" s="84">
        <v>345</v>
      </c>
      <c r="C598" s="17" t="s">
        <v>431</v>
      </c>
      <c r="D598" s="86">
        <v>1</v>
      </c>
      <c r="E598" s="98">
        <f t="shared" si="224"/>
        <v>44.43</v>
      </c>
      <c r="F598" s="98">
        <f t="shared" si="225"/>
        <v>0.84793953572071257</v>
      </c>
      <c r="G598" s="17">
        <v>0</v>
      </c>
      <c r="H598" s="17">
        <v>6.73</v>
      </c>
      <c r="I598" s="17">
        <v>6.77</v>
      </c>
      <c r="J598" s="17">
        <v>0</v>
      </c>
      <c r="K598" s="17">
        <v>0</v>
      </c>
      <c r="L598" s="17">
        <v>0</v>
      </c>
      <c r="M598" s="17">
        <v>0</v>
      </c>
      <c r="N598" s="17">
        <v>5</v>
      </c>
      <c r="O598" s="17">
        <v>22.66</v>
      </c>
      <c r="P598" s="17">
        <v>1.72</v>
      </c>
      <c r="Q598" s="17">
        <v>47.12</v>
      </c>
      <c r="R598" s="17">
        <v>0</v>
      </c>
      <c r="S598" s="17">
        <v>0</v>
      </c>
      <c r="T598" s="17">
        <v>0</v>
      </c>
      <c r="U598" s="17">
        <v>0</v>
      </c>
      <c r="V598" s="17">
        <v>0</v>
      </c>
      <c r="W598" s="17">
        <v>0</v>
      </c>
      <c r="X598" s="17">
        <v>0</v>
      </c>
      <c r="Y598" s="17">
        <v>0</v>
      </c>
      <c r="Z598" s="17">
        <v>0</v>
      </c>
      <c r="AA598" s="17">
        <v>0</v>
      </c>
      <c r="AB598" s="17">
        <v>10</v>
      </c>
      <c r="AC598" s="17">
        <v>0</v>
      </c>
      <c r="AD598" s="17">
        <v>0</v>
      </c>
      <c r="AE598" s="17">
        <v>0</v>
      </c>
      <c r="AF598" s="17">
        <v>0</v>
      </c>
      <c r="AG598" s="88">
        <v>37</v>
      </c>
      <c r="AH598" s="17" t="s">
        <v>3</v>
      </c>
      <c r="AI598" s="87" t="s">
        <v>506</v>
      </c>
      <c r="AN598" s="17">
        <f t="shared" si="205"/>
        <v>100</v>
      </c>
      <c r="AO598" s="17">
        <f t="shared" si="206"/>
        <v>0.2266</v>
      </c>
      <c r="AP598" s="17">
        <f t="shared" si="207"/>
        <v>0</v>
      </c>
      <c r="AQ598" s="17">
        <f t="shared" si="207"/>
        <v>6.7299999999999999E-2</v>
      </c>
      <c r="AR598" s="17">
        <f t="shared" si="208"/>
        <v>0.47119999999999995</v>
      </c>
      <c r="AS598" s="17">
        <f t="shared" si="209"/>
        <v>0.37</v>
      </c>
      <c r="AU598" s="17">
        <f t="shared" si="210"/>
        <v>7.0014858841010392</v>
      </c>
      <c r="AV598" s="17">
        <f t="shared" si="211"/>
        <v>3.3670133729569094</v>
      </c>
      <c r="AW598" s="17">
        <f t="shared" si="212"/>
        <v>0.93759286775631501</v>
      </c>
      <c r="AX598" s="17">
        <f t="shared" si="213"/>
        <v>2.25037147102526</v>
      </c>
      <c r="AY598" s="17">
        <f t="shared" si="214"/>
        <v>0.78251395499767717</v>
      </c>
      <c r="AZ598" s="17">
        <f t="shared" si="215"/>
        <v>0.78251395499767717</v>
      </c>
      <c r="BA598" s="17">
        <f t="shared" si="216"/>
        <v>0.41251395499767718</v>
      </c>
      <c r="BC598" s="17">
        <f t="shared" si="226"/>
        <v>7.0014858841010392</v>
      </c>
      <c r="BD598" s="17">
        <f t="shared" si="217"/>
        <v>4.9843982169390788</v>
      </c>
      <c r="BE598" s="17">
        <f t="shared" si="218"/>
        <v>0.72221932616948115</v>
      </c>
      <c r="BF598" s="17">
        <f t="shared" si="219"/>
        <v>3.612885007346887</v>
      </c>
      <c r="BG598" s="17">
        <f t="shared" si="220"/>
        <v>0.53174395800558261</v>
      </c>
      <c r="BH598" s="17">
        <f t="shared" si="221"/>
        <v>0.53174395800558261</v>
      </c>
      <c r="BI598" s="17">
        <f t="shared" si="222"/>
        <v>2.6161107951311671E-2</v>
      </c>
      <c r="BJ598" s="17">
        <f t="shared" si="223"/>
        <v>1.3596148385392011E-3</v>
      </c>
    </row>
    <row r="599" spans="1:62" x14ac:dyDescent="0.25">
      <c r="A599" s="84">
        <v>311</v>
      </c>
      <c r="B599" s="84">
        <v>198</v>
      </c>
      <c r="D599" s="86">
        <v>1</v>
      </c>
      <c r="E599" s="98">
        <f t="shared" si="224"/>
        <v>39.85890652557319</v>
      </c>
      <c r="F599" s="98">
        <f t="shared" si="225"/>
        <v>0.70674486803519065</v>
      </c>
      <c r="G599" s="17">
        <v>0</v>
      </c>
      <c r="H599" s="17">
        <f>'EWG-CCP-127 (1)'!M129</f>
        <v>17.636684303350968</v>
      </c>
      <c r="I599" s="17">
        <v>0</v>
      </c>
      <c r="J599" s="17">
        <v>0</v>
      </c>
      <c r="K599" s="17">
        <v>0</v>
      </c>
      <c r="L599" s="17">
        <v>0</v>
      </c>
      <c r="M599" s="17">
        <v>0</v>
      </c>
      <c r="N599" s="17">
        <v>0</v>
      </c>
      <c r="O599" s="17">
        <f>'EWG-CCP-127 (1)'!L129</f>
        <v>39.85890652557319</v>
      </c>
      <c r="P599" s="17">
        <v>0</v>
      </c>
      <c r="Q599" s="17">
        <f>'EWG-CCP-127 (1)'!K129</f>
        <v>42.504409171075842</v>
      </c>
      <c r="R599" s="17">
        <v>0</v>
      </c>
      <c r="S599" s="17">
        <v>0</v>
      </c>
      <c r="T599" s="17">
        <v>0</v>
      </c>
      <c r="U599" s="17">
        <v>0</v>
      </c>
      <c r="V599" s="17">
        <v>0</v>
      </c>
      <c r="W599" s="41">
        <v>0</v>
      </c>
      <c r="X599" s="41">
        <v>0</v>
      </c>
      <c r="Y599" s="17">
        <v>0</v>
      </c>
      <c r="Z599" s="17">
        <v>0</v>
      </c>
      <c r="AA599" s="17">
        <v>0</v>
      </c>
      <c r="AB599" s="17">
        <v>0</v>
      </c>
      <c r="AC599" s="17">
        <v>0</v>
      </c>
      <c r="AD599" s="17">
        <v>0</v>
      </c>
      <c r="AE599" s="17">
        <v>0</v>
      </c>
      <c r="AF599" s="41">
        <v>0</v>
      </c>
      <c r="AG599" s="88">
        <f>'EWG-CCP-127 (1)'!E129</f>
        <v>61</v>
      </c>
      <c r="AH599" s="91" t="s">
        <v>3</v>
      </c>
      <c r="AI599" s="87" t="s">
        <v>504</v>
      </c>
      <c r="AN599" s="17">
        <f t="shared" si="205"/>
        <v>100</v>
      </c>
      <c r="AO599" s="17">
        <f t="shared" si="206"/>
        <v>0.3985890652557319</v>
      </c>
      <c r="AP599" s="17">
        <f t="shared" si="207"/>
        <v>0</v>
      </c>
      <c r="AQ599" s="17">
        <f t="shared" si="207"/>
        <v>0.17636684303350969</v>
      </c>
      <c r="AR599" s="17">
        <f t="shared" si="208"/>
        <v>0.42504409171075841</v>
      </c>
      <c r="AS599" s="17">
        <f t="shared" si="209"/>
        <v>0.61</v>
      </c>
      <c r="AU599" s="17">
        <f t="shared" si="210"/>
        <v>2.41</v>
      </c>
      <c r="AV599" s="17">
        <f t="shared" si="211"/>
        <v>2.2599999999999998</v>
      </c>
      <c r="AW599" s="17">
        <f t="shared" si="212"/>
        <v>0.65062500000000001</v>
      </c>
      <c r="AX599" s="17">
        <f t="shared" si="213"/>
        <v>1.1025</v>
      </c>
      <c r="AY599" s="17">
        <f t="shared" si="214"/>
        <v>0.42293083900226763</v>
      </c>
      <c r="AZ599" s="17">
        <f t="shared" si="215"/>
        <v>0.42293083900226763</v>
      </c>
      <c r="BA599" s="17">
        <f t="shared" si="216"/>
        <v>0.18706916099773235</v>
      </c>
      <c r="BC599" s="17">
        <f t="shared" si="226"/>
        <v>2.4100000000000006</v>
      </c>
      <c r="BD599" s="17">
        <f t="shared" si="217"/>
        <v>2.2600000000000002</v>
      </c>
      <c r="BE599" s="17">
        <f t="shared" si="218"/>
        <v>0.63539666795308947</v>
      </c>
      <c r="BF599" s="17">
        <f t="shared" si="219"/>
        <v>1.3065391350537703</v>
      </c>
      <c r="BG599" s="17">
        <f t="shared" si="220"/>
        <v>0.44783945699144445</v>
      </c>
      <c r="BH599" s="17">
        <f t="shared" si="221"/>
        <v>0.44783945699144445</v>
      </c>
      <c r="BI599" s="17">
        <f t="shared" si="222"/>
        <v>2.6296041708829588E-2</v>
      </c>
      <c r="BJ599" s="17">
        <f t="shared" si="223"/>
        <v>4.1260596255594209E-2</v>
      </c>
    </row>
    <row r="600" spans="1:62" x14ac:dyDescent="0.25">
      <c r="A600" s="84">
        <v>172</v>
      </c>
      <c r="B600" s="84">
        <v>108</v>
      </c>
      <c r="C600" s="17" t="s">
        <v>224</v>
      </c>
      <c r="D600" s="86">
        <v>1</v>
      </c>
      <c r="E600" s="98">
        <f t="shared" si="224"/>
        <v>16.45</v>
      </c>
      <c r="F600" s="98">
        <f t="shared" si="225"/>
        <v>0.78970182582424797</v>
      </c>
      <c r="G600" s="17">
        <v>5.71</v>
      </c>
      <c r="H600" s="17">
        <v>16.010000000000002</v>
      </c>
      <c r="I600" s="17">
        <v>3.82</v>
      </c>
      <c r="J600" s="17">
        <v>0</v>
      </c>
      <c r="K600" s="17">
        <v>0</v>
      </c>
      <c r="L600" s="17">
        <v>0</v>
      </c>
      <c r="M600" s="17">
        <v>0</v>
      </c>
      <c r="N600" s="17">
        <v>0</v>
      </c>
      <c r="O600" s="17">
        <v>12.63</v>
      </c>
      <c r="P600" s="17">
        <v>0</v>
      </c>
      <c r="Q600" s="17">
        <v>60.12</v>
      </c>
      <c r="R600" s="17">
        <v>0</v>
      </c>
      <c r="S600" s="17">
        <v>0</v>
      </c>
      <c r="T600" s="17">
        <v>0</v>
      </c>
      <c r="U600" s="17">
        <v>1.71</v>
      </c>
      <c r="V600" s="17">
        <v>0</v>
      </c>
      <c r="W600" s="41">
        <v>0</v>
      </c>
      <c r="X600" s="41">
        <v>0</v>
      </c>
      <c r="Y600" s="17">
        <v>0</v>
      </c>
      <c r="Z600" s="17">
        <v>0</v>
      </c>
      <c r="AA600" s="17">
        <v>0</v>
      </c>
      <c r="AB600" s="17">
        <v>0</v>
      </c>
      <c r="AC600" s="17">
        <v>0</v>
      </c>
      <c r="AD600" s="17">
        <v>0</v>
      </c>
      <c r="AE600" s="41">
        <v>0</v>
      </c>
      <c r="AF600" s="41">
        <v>0</v>
      </c>
      <c r="AG600" s="88">
        <f>(44.6+4.8)</f>
        <v>49.4</v>
      </c>
      <c r="AH600" s="41" t="s">
        <v>3</v>
      </c>
      <c r="AI600" s="87" t="s">
        <v>506</v>
      </c>
      <c r="AN600" s="17">
        <f t="shared" si="205"/>
        <v>99.999999999999986</v>
      </c>
      <c r="AO600" s="17">
        <f t="shared" si="206"/>
        <v>0.1263</v>
      </c>
      <c r="AP600" s="17">
        <f t="shared" si="207"/>
        <v>5.7099999999999998E-2</v>
      </c>
      <c r="AQ600" s="17">
        <f t="shared" si="207"/>
        <v>0.16010000000000002</v>
      </c>
      <c r="AR600" s="17">
        <f t="shared" si="208"/>
        <v>0.60119999999999996</v>
      </c>
      <c r="AS600" s="17">
        <f t="shared" si="209"/>
        <v>0.49399999999999999</v>
      </c>
      <c r="AU600" s="17">
        <f t="shared" si="210"/>
        <v>2.7679558011049723</v>
      </c>
      <c r="AV600" s="17">
        <f t="shared" si="211"/>
        <v>0.58149171270718225</v>
      </c>
      <c r="AW600" s="17">
        <f t="shared" si="212"/>
        <v>0.67299723756906071</v>
      </c>
      <c r="AX600" s="17">
        <f t="shared" si="213"/>
        <v>1.1919889502762431</v>
      </c>
      <c r="AY600" s="17">
        <f t="shared" si="214"/>
        <v>0.58149171270718225</v>
      </c>
      <c r="AZ600" s="17">
        <f t="shared" si="215"/>
        <v>0.58149171270718225</v>
      </c>
      <c r="BA600" s="17">
        <f t="shared" si="216"/>
        <v>8.7491712707182256E-2</v>
      </c>
      <c r="BC600" s="17">
        <f t="shared" si="226"/>
        <v>1.3669849931787175</v>
      </c>
      <c r="BD600" s="17">
        <f t="shared" si="217"/>
        <v>0.33060482037289673</v>
      </c>
      <c r="BE600" s="17">
        <f t="shared" si="218"/>
        <v>0.61567378570153231</v>
      </c>
      <c r="BF600" s="17">
        <f t="shared" si="219"/>
        <v>0.78262303981937886</v>
      </c>
      <c r="BG600" s="17">
        <f t="shared" si="220"/>
        <v>0.33060482037289673</v>
      </c>
      <c r="BH600" s="17">
        <f t="shared" si="221"/>
        <v>0.33060482037289673</v>
      </c>
      <c r="BI600" s="17">
        <f t="shared" si="222"/>
        <v>2.6697984725373339E-2</v>
      </c>
      <c r="BJ600" s="17">
        <f t="shared" si="223"/>
        <v>7.5911219040176248E-3</v>
      </c>
    </row>
    <row r="601" spans="1:62" x14ac:dyDescent="0.25">
      <c r="A601" s="84">
        <v>330</v>
      </c>
      <c r="B601" s="84">
        <v>217</v>
      </c>
      <c r="D601" s="86">
        <v>1</v>
      </c>
      <c r="E601" s="98">
        <f t="shared" si="224"/>
        <v>37.5</v>
      </c>
      <c r="F601" s="98">
        <f t="shared" si="225"/>
        <v>0.8</v>
      </c>
      <c r="G601" s="17">
        <v>0</v>
      </c>
      <c r="H601" s="17">
        <f>'EWG-CCP-127 (1)'!M148</f>
        <v>12.5</v>
      </c>
      <c r="I601" s="17">
        <v>0</v>
      </c>
      <c r="J601" s="17">
        <v>0</v>
      </c>
      <c r="K601" s="17">
        <v>0</v>
      </c>
      <c r="L601" s="17">
        <v>0</v>
      </c>
      <c r="M601" s="17">
        <v>0</v>
      </c>
      <c r="N601" s="17">
        <v>0</v>
      </c>
      <c r="O601" s="17">
        <f>'EWG-CCP-127 (1)'!L148</f>
        <v>37.5</v>
      </c>
      <c r="P601" s="17">
        <v>0</v>
      </c>
      <c r="Q601" s="17">
        <f>'EWG-CCP-127 (1)'!K148</f>
        <v>50</v>
      </c>
      <c r="R601" s="17">
        <v>0</v>
      </c>
      <c r="S601" s="17">
        <v>0</v>
      </c>
      <c r="T601" s="17">
        <v>0</v>
      </c>
      <c r="U601" s="17">
        <v>0</v>
      </c>
      <c r="V601" s="17">
        <v>0</v>
      </c>
      <c r="W601" s="41">
        <v>0</v>
      </c>
      <c r="X601" s="41">
        <v>0</v>
      </c>
      <c r="Y601" s="17">
        <v>0</v>
      </c>
      <c r="Z601" s="17">
        <v>0</v>
      </c>
      <c r="AA601" s="17">
        <v>0</v>
      </c>
      <c r="AB601" s="17">
        <v>0</v>
      </c>
      <c r="AC601" s="17">
        <v>0</v>
      </c>
      <c r="AD601" s="17">
        <v>0</v>
      </c>
      <c r="AE601" s="17">
        <v>0</v>
      </c>
      <c r="AF601" s="41">
        <v>0</v>
      </c>
      <c r="AG601" s="88">
        <f>'EWG-CCP-127 (1)'!E148</f>
        <v>68</v>
      </c>
      <c r="AH601" s="91" t="s">
        <v>3</v>
      </c>
      <c r="AI601" s="87" t="s">
        <v>504</v>
      </c>
      <c r="AN601" s="17">
        <f t="shared" si="205"/>
        <v>100</v>
      </c>
      <c r="AO601" s="17">
        <f t="shared" si="206"/>
        <v>0.375</v>
      </c>
      <c r="AP601" s="17">
        <f t="shared" si="207"/>
        <v>0</v>
      </c>
      <c r="AQ601" s="17">
        <f t="shared" si="207"/>
        <v>0.125</v>
      </c>
      <c r="AR601" s="17">
        <f t="shared" si="208"/>
        <v>0.5</v>
      </c>
      <c r="AS601" s="17">
        <f t="shared" si="209"/>
        <v>0.68</v>
      </c>
      <c r="AU601" s="17">
        <f t="shared" si="210"/>
        <v>4</v>
      </c>
      <c r="AV601" s="17">
        <f t="shared" si="211"/>
        <v>3</v>
      </c>
      <c r="AW601" s="17">
        <f t="shared" si="212"/>
        <v>0.75</v>
      </c>
      <c r="AX601" s="17">
        <f t="shared" si="213"/>
        <v>1.5</v>
      </c>
      <c r="AY601" s="17">
        <f t="shared" si="214"/>
        <v>0.5</v>
      </c>
      <c r="AZ601" s="17">
        <f t="shared" si="215"/>
        <v>0.5</v>
      </c>
      <c r="BA601" s="17">
        <f t="shared" si="216"/>
        <v>0.18000000000000005</v>
      </c>
      <c r="BC601" s="17">
        <f t="shared" si="226"/>
        <v>4</v>
      </c>
      <c r="BD601" s="17">
        <f t="shared" si="217"/>
        <v>3</v>
      </c>
      <c r="BE601" s="17">
        <f t="shared" si="218"/>
        <v>0.6654627576784401</v>
      </c>
      <c r="BF601" s="17">
        <f t="shared" si="219"/>
        <v>2.1052108569127235</v>
      </c>
      <c r="BG601" s="17">
        <f t="shared" si="220"/>
        <v>0.51633123383056068</v>
      </c>
      <c r="BH601" s="17">
        <f t="shared" si="221"/>
        <v>0.51633123383056068</v>
      </c>
      <c r="BI601" s="17">
        <f t="shared" si="222"/>
        <v>2.6787465019426623E-2</v>
      </c>
      <c r="BJ601" s="17">
        <f t="shared" si="223"/>
        <v>7.4598382502235286E-2</v>
      </c>
    </row>
    <row r="602" spans="1:62" x14ac:dyDescent="0.25">
      <c r="A602" s="84">
        <v>207</v>
      </c>
      <c r="B602" s="84">
        <v>131</v>
      </c>
      <c r="C602" s="17">
        <v>35</v>
      </c>
      <c r="D602" s="86">
        <v>1</v>
      </c>
      <c r="E602" s="98">
        <f t="shared" si="224"/>
        <v>25</v>
      </c>
      <c r="F602" s="98">
        <f t="shared" si="225"/>
        <v>0.8</v>
      </c>
      <c r="G602" s="17">
        <v>0</v>
      </c>
      <c r="H602" s="17">
        <v>15</v>
      </c>
      <c r="I602" s="17">
        <v>0</v>
      </c>
      <c r="J602" s="17">
        <v>0</v>
      </c>
      <c r="K602" s="17">
        <v>0</v>
      </c>
      <c r="L602" s="17">
        <v>0</v>
      </c>
      <c r="M602" s="17">
        <v>0</v>
      </c>
      <c r="N602" s="17">
        <v>0</v>
      </c>
      <c r="O602" s="17">
        <v>25</v>
      </c>
      <c r="P602" s="17">
        <v>0</v>
      </c>
      <c r="Q602" s="17">
        <v>60</v>
      </c>
      <c r="R602" s="17">
        <v>0</v>
      </c>
      <c r="S602" s="17">
        <v>0</v>
      </c>
      <c r="T602" s="17">
        <v>0</v>
      </c>
      <c r="U602" s="17">
        <v>0</v>
      </c>
      <c r="V602" s="17">
        <v>0</v>
      </c>
      <c r="W602" s="41">
        <v>0</v>
      </c>
      <c r="X602" s="41">
        <v>0</v>
      </c>
      <c r="Y602" s="17">
        <v>0</v>
      </c>
      <c r="Z602" s="17">
        <v>0</v>
      </c>
      <c r="AA602" s="17">
        <v>0</v>
      </c>
      <c r="AB602" s="17">
        <v>0</v>
      </c>
      <c r="AC602" s="17">
        <v>0</v>
      </c>
      <c r="AD602" s="17">
        <v>0</v>
      </c>
      <c r="AE602" s="17">
        <v>0</v>
      </c>
      <c r="AF602" s="41">
        <v>0</v>
      </c>
      <c r="AG602" s="88">
        <v>50</v>
      </c>
      <c r="AH602" s="91" t="s">
        <v>3</v>
      </c>
      <c r="AI602" s="87" t="s">
        <v>504</v>
      </c>
      <c r="AN602" s="17">
        <f t="shared" si="205"/>
        <v>100</v>
      </c>
      <c r="AO602" s="17">
        <f t="shared" si="206"/>
        <v>0.25</v>
      </c>
      <c r="AP602" s="17">
        <f t="shared" si="207"/>
        <v>0</v>
      </c>
      <c r="AQ602" s="17">
        <f t="shared" si="207"/>
        <v>0.15</v>
      </c>
      <c r="AR602" s="17">
        <f t="shared" si="208"/>
        <v>0.6</v>
      </c>
      <c r="AS602" s="17">
        <f t="shared" si="209"/>
        <v>0.5</v>
      </c>
      <c r="AU602" s="17">
        <f t="shared" si="210"/>
        <v>4</v>
      </c>
      <c r="AV602" s="17">
        <f t="shared" si="211"/>
        <v>1.6666666666666667</v>
      </c>
      <c r="AW602" s="17">
        <f t="shared" si="212"/>
        <v>0.75</v>
      </c>
      <c r="AX602" s="17">
        <f t="shared" si="213"/>
        <v>1.5</v>
      </c>
      <c r="AY602" s="17">
        <f t="shared" si="214"/>
        <v>0.72222222222222221</v>
      </c>
      <c r="AZ602" s="17">
        <f t="shared" si="215"/>
        <v>0.72222222222222221</v>
      </c>
      <c r="BA602" s="17">
        <f t="shared" si="216"/>
        <v>0.22222222222222221</v>
      </c>
      <c r="BC602" s="17">
        <f t="shared" si="226"/>
        <v>4</v>
      </c>
      <c r="BD602" s="17">
        <f t="shared" si="217"/>
        <v>1.6666666666666667</v>
      </c>
      <c r="BE602" s="17">
        <f t="shared" si="218"/>
        <v>0.6654627576784401</v>
      </c>
      <c r="BF602" s="17">
        <f t="shared" si="219"/>
        <v>2.1052108569127235</v>
      </c>
      <c r="BG602" s="17">
        <f t="shared" si="220"/>
        <v>0.6654627576784401</v>
      </c>
      <c r="BH602" s="17">
        <f t="shared" si="221"/>
        <v>0.6654627576784401</v>
      </c>
      <c r="BI602" s="17">
        <f t="shared" si="222"/>
        <v>2.7377924178554187E-2</v>
      </c>
      <c r="BJ602" s="17">
        <f t="shared" si="223"/>
        <v>8.6726464394440012E-3</v>
      </c>
    </row>
    <row r="603" spans="1:62" x14ac:dyDescent="0.25">
      <c r="A603" s="84">
        <v>666</v>
      </c>
      <c r="B603" s="84">
        <v>363</v>
      </c>
      <c r="C603" s="17" t="s">
        <v>494</v>
      </c>
      <c r="D603" s="86">
        <v>1</v>
      </c>
      <c r="E603" s="98">
        <f t="shared" si="224"/>
        <v>25</v>
      </c>
      <c r="F603" s="98">
        <f t="shared" si="225"/>
        <v>0.90909090909090906</v>
      </c>
      <c r="G603" s="17">
        <v>20</v>
      </c>
      <c r="H603" s="17">
        <v>5</v>
      </c>
      <c r="I603" s="17">
        <v>0</v>
      </c>
      <c r="J603" s="17">
        <v>0</v>
      </c>
      <c r="K603" s="17">
        <v>0</v>
      </c>
      <c r="L603" s="17">
        <v>0</v>
      </c>
      <c r="M603" s="17">
        <v>0</v>
      </c>
      <c r="N603" s="17">
        <v>0</v>
      </c>
      <c r="O603" s="17">
        <v>25</v>
      </c>
      <c r="P603" s="17">
        <v>0</v>
      </c>
      <c r="Q603" s="17">
        <v>50</v>
      </c>
      <c r="R603" s="17">
        <v>0</v>
      </c>
      <c r="S603" s="17">
        <v>0</v>
      </c>
      <c r="T603" s="17">
        <v>0</v>
      </c>
      <c r="U603" s="17">
        <v>0</v>
      </c>
      <c r="V603" s="17">
        <v>0</v>
      </c>
      <c r="W603" s="17">
        <v>0</v>
      </c>
      <c r="X603" s="17">
        <v>0</v>
      </c>
      <c r="Y603" s="17">
        <v>0</v>
      </c>
      <c r="Z603" s="17">
        <v>0</v>
      </c>
      <c r="AA603" s="17">
        <v>0</v>
      </c>
      <c r="AB603" s="17">
        <v>0</v>
      </c>
      <c r="AC603" s="17">
        <v>0</v>
      </c>
      <c r="AD603" s="17">
        <v>0</v>
      </c>
      <c r="AE603" s="17">
        <v>0</v>
      </c>
      <c r="AF603" s="17">
        <v>0</v>
      </c>
      <c r="AG603" s="88">
        <v>12.7</v>
      </c>
      <c r="AH603" s="17" t="s">
        <v>3</v>
      </c>
      <c r="AI603" s="87" t="s">
        <v>506</v>
      </c>
      <c r="AJ603" s="87" t="s">
        <v>568</v>
      </c>
      <c r="AL603" s="87" t="s">
        <v>510</v>
      </c>
      <c r="AN603" s="17">
        <f t="shared" si="205"/>
        <v>100</v>
      </c>
      <c r="AO603" s="17">
        <f t="shared" si="206"/>
        <v>0.25</v>
      </c>
      <c r="AP603" s="17">
        <f t="shared" si="207"/>
        <v>0.2</v>
      </c>
      <c r="AQ603" s="17">
        <f t="shared" si="207"/>
        <v>0.05</v>
      </c>
      <c r="AR603" s="17">
        <f t="shared" si="208"/>
        <v>0.5</v>
      </c>
      <c r="AS603" s="17">
        <f t="shared" si="209"/>
        <v>0.127</v>
      </c>
      <c r="AU603" s="17">
        <f t="shared" si="210"/>
        <v>2</v>
      </c>
      <c r="AV603" s="17">
        <f t="shared" si="211"/>
        <v>1</v>
      </c>
      <c r="AW603" s="17">
        <f t="shared" si="212"/>
        <v>0.625</v>
      </c>
      <c r="AX603" s="17">
        <f t="shared" si="213"/>
        <v>1</v>
      </c>
      <c r="AY603" s="17">
        <f t="shared" si="214"/>
        <v>0.625</v>
      </c>
      <c r="AZ603" s="17">
        <f t="shared" si="215"/>
        <v>0.625</v>
      </c>
      <c r="BA603" s="17">
        <f t="shared" si="216"/>
        <v>0.498</v>
      </c>
      <c r="BC603" s="17">
        <f t="shared" si="226"/>
        <v>0.58823529411764708</v>
      </c>
      <c r="BD603" s="17">
        <f t="shared" si="217"/>
        <v>0.29411764705882354</v>
      </c>
      <c r="BE603" s="17">
        <f t="shared" si="218"/>
        <v>0.60094802574834993</v>
      </c>
      <c r="BF603" s="17">
        <f t="shared" si="219"/>
        <v>0.39144985551356332</v>
      </c>
      <c r="BG603" s="17">
        <f t="shared" si="220"/>
        <v>0.29411764705882354</v>
      </c>
      <c r="BH603" s="17">
        <f t="shared" si="221"/>
        <v>0.29411764705882354</v>
      </c>
      <c r="BI603" s="17">
        <f t="shared" si="222"/>
        <v>2.7928307958477512E-2</v>
      </c>
      <c r="BJ603" s="17">
        <f t="shared" si="223"/>
        <v>7.832887115377099E-2</v>
      </c>
    </row>
    <row r="604" spans="1:62" x14ac:dyDescent="0.25">
      <c r="A604" s="84">
        <v>109</v>
      </c>
      <c r="B604" s="84">
        <v>74</v>
      </c>
      <c r="C604" s="17" t="s">
        <v>131</v>
      </c>
      <c r="D604" s="87">
        <v>1</v>
      </c>
      <c r="E604" s="17"/>
      <c r="F604" s="17"/>
      <c r="G604" s="17">
        <v>19.61</v>
      </c>
      <c r="H604" s="17">
        <v>5</v>
      </c>
      <c r="I604" s="17">
        <v>0</v>
      </c>
      <c r="J604" s="17">
        <v>0</v>
      </c>
      <c r="K604" s="17">
        <v>0.14000000000000001</v>
      </c>
      <c r="L604" s="17">
        <v>0</v>
      </c>
      <c r="M604" s="17">
        <v>0</v>
      </c>
      <c r="N604" s="17">
        <v>0</v>
      </c>
      <c r="O604" s="17">
        <v>14.73</v>
      </c>
      <c r="P604" s="17">
        <v>0</v>
      </c>
      <c r="Q604" s="17">
        <v>60.52</v>
      </c>
      <c r="R604" s="17">
        <v>0</v>
      </c>
      <c r="S604" s="17">
        <v>0</v>
      </c>
      <c r="T604" s="17">
        <v>0</v>
      </c>
      <c r="U604" s="17">
        <v>0</v>
      </c>
      <c r="V604" s="41">
        <v>0</v>
      </c>
      <c r="W604" s="41">
        <v>0</v>
      </c>
      <c r="X604" s="41">
        <v>0</v>
      </c>
      <c r="Y604" s="17">
        <v>0</v>
      </c>
      <c r="Z604" s="17">
        <v>0</v>
      </c>
      <c r="AA604" s="17">
        <v>0</v>
      </c>
      <c r="AB604" s="41">
        <v>0</v>
      </c>
      <c r="AC604" s="17">
        <v>0</v>
      </c>
      <c r="AD604" s="17">
        <v>0</v>
      </c>
      <c r="AE604" s="41">
        <v>0</v>
      </c>
      <c r="AF604" s="41">
        <v>0</v>
      </c>
      <c r="AG604" s="88">
        <v>0.8</v>
      </c>
      <c r="AH604" s="41" t="s">
        <v>3</v>
      </c>
      <c r="AI604" s="87" t="s">
        <v>506</v>
      </c>
      <c r="AN604" s="17">
        <f t="shared" si="205"/>
        <v>100</v>
      </c>
      <c r="AO604" s="17">
        <f t="shared" si="206"/>
        <v>0.14730000000000001</v>
      </c>
      <c r="AP604" s="17">
        <f t="shared" si="207"/>
        <v>0.1961</v>
      </c>
      <c r="AQ604" s="17">
        <f t="shared" si="207"/>
        <v>0.05</v>
      </c>
      <c r="AR604" s="17">
        <f t="shared" si="208"/>
        <v>0.60520000000000007</v>
      </c>
      <c r="AS604" s="17">
        <f t="shared" si="209"/>
        <v>8.0000000000000002E-3</v>
      </c>
      <c r="AU604" s="17">
        <f t="shared" si="210"/>
        <v>2.4591629418935397</v>
      </c>
      <c r="AV604" s="17">
        <f t="shared" si="211"/>
        <v>0.59853718000812683</v>
      </c>
      <c r="AW604" s="17">
        <f t="shared" si="212"/>
        <v>0.65369768386834626</v>
      </c>
      <c r="AX604" s="17">
        <f t="shared" si="213"/>
        <v>1.114790735473385</v>
      </c>
      <c r="AY604" s="17">
        <f t="shared" si="214"/>
        <v>0.59853718000812683</v>
      </c>
      <c r="AZ604" s="17">
        <f t="shared" si="215"/>
        <v>0.59853718000812683</v>
      </c>
      <c r="BA604" s="17">
        <f t="shared" si="216"/>
        <v>0.59053718000812683</v>
      </c>
      <c r="BC604" s="17">
        <f>(Q604+$BM$34*AC604)/($BM$3*H604+$BM$4*G604+$BM$5*P604+$BM$6*K604+$BM$7*S604+$BM$8*U604+$BM$9*Y604)</f>
        <v>0.7253116011505274</v>
      </c>
      <c r="BD604" s="17">
        <f t="shared" si="217"/>
        <v>0.17653403643336529</v>
      </c>
      <c r="BE604" s="17">
        <f t="shared" si="218"/>
        <v>0.60354006885933753</v>
      </c>
      <c r="BF604" s="17">
        <f t="shared" si="219"/>
        <v>0.46030455372992629</v>
      </c>
      <c r="BG604" s="17">
        <f t="shared" si="220"/>
        <v>0.17653403643336529</v>
      </c>
      <c r="BH604" s="17">
        <f t="shared" si="221"/>
        <v>0.17653403643336529</v>
      </c>
      <c r="BI604" s="17">
        <f t="shared" si="222"/>
        <v>2.8403721436522898E-2</v>
      </c>
      <c r="BJ604" s="17">
        <f t="shared" si="223"/>
        <v>0.1590996345344812</v>
      </c>
    </row>
    <row r="605" spans="1:62" x14ac:dyDescent="0.25">
      <c r="A605" s="84">
        <v>119</v>
      </c>
      <c r="B605" s="84">
        <v>445</v>
      </c>
      <c r="C605" s="17" t="s">
        <v>151</v>
      </c>
      <c r="D605" s="86">
        <v>1</v>
      </c>
      <c r="E605" s="98">
        <f t="shared" ref="E605:E618" si="227">I605+L605+M605+N605+O605+V605+X605+AB605+AD605</f>
        <v>34.4</v>
      </c>
      <c r="F605" s="98">
        <f t="shared" ref="F605:F618" si="228">Q605/(H605+P605+Q605+AC605)</f>
        <v>0</v>
      </c>
      <c r="G605" s="17">
        <v>0</v>
      </c>
      <c r="H605" s="17">
        <v>65.599999999999994</v>
      </c>
      <c r="I605" s="17">
        <v>0</v>
      </c>
      <c r="J605" s="17">
        <v>0</v>
      </c>
      <c r="K605" s="17">
        <v>0</v>
      </c>
      <c r="L605" s="17">
        <v>0</v>
      </c>
      <c r="M605" s="17">
        <v>0</v>
      </c>
      <c r="N605" s="17">
        <v>0</v>
      </c>
      <c r="O605" s="17">
        <v>0</v>
      </c>
      <c r="P605" s="17">
        <v>0</v>
      </c>
      <c r="Q605" s="17">
        <v>0</v>
      </c>
      <c r="R605" s="17">
        <v>0</v>
      </c>
      <c r="S605" s="17">
        <v>0</v>
      </c>
      <c r="T605" s="17">
        <v>0</v>
      </c>
      <c r="U605" s="17">
        <v>0</v>
      </c>
      <c r="V605" s="17">
        <v>34.4</v>
      </c>
      <c r="W605" s="41">
        <v>0</v>
      </c>
      <c r="X605" s="41">
        <v>0</v>
      </c>
      <c r="Y605" s="17">
        <v>0</v>
      </c>
      <c r="Z605" s="17">
        <v>0</v>
      </c>
      <c r="AA605" s="17">
        <v>0</v>
      </c>
      <c r="AB605" s="41">
        <v>0</v>
      </c>
      <c r="AC605" s="17">
        <v>0</v>
      </c>
      <c r="AD605" s="17">
        <v>0</v>
      </c>
      <c r="AE605" s="41">
        <v>0</v>
      </c>
      <c r="AF605" s="41">
        <v>0</v>
      </c>
      <c r="AG605" s="88">
        <v>43.1</v>
      </c>
      <c r="AH605" s="91" t="s">
        <v>3</v>
      </c>
      <c r="AI605" s="87" t="s">
        <v>504</v>
      </c>
      <c r="AN605" s="17">
        <f t="shared" si="205"/>
        <v>100</v>
      </c>
      <c r="AO605" s="17">
        <f t="shared" si="206"/>
        <v>0</v>
      </c>
      <c r="AP605" s="17">
        <f t="shared" si="207"/>
        <v>0</v>
      </c>
      <c r="AQ605" s="17">
        <f t="shared" si="207"/>
        <v>0.65599999999999992</v>
      </c>
      <c r="AR605" s="17">
        <f t="shared" si="208"/>
        <v>0</v>
      </c>
      <c r="AS605" s="17">
        <f t="shared" si="209"/>
        <v>0.43099999999999999</v>
      </c>
      <c r="AU605" s="17">
        <f t="shared" si="210"/>
        <v>0</v>
      </c>
      <c r="AV605" s="17">
        <f t="shared" si="211"/>
        <v>0</v>
      </c>
      <c r="AW605" s="17">
        <f t="shared" si="212"/>
        <v>0.5</v>
      </c>
      <c r="AX605" s="17">
        <f t="shared" si="213"/>
        <v>0.5</v>
      </c>
      <c r="AY605" s="17">
        <f t="shared" si="214"/>
        <v>0</v>
      </c>
      <c r="AZ605" s="17">
        <f t="shared" si="215"/>
        <v>0</v>
      </c>
      <c r="BA605" s="17">
        <f t="shared" si="216"/>
        <v>0.43099999999999999</v>
      </c>
      <c r="BC605" s="17">
        <f t="shared" ref="BC605:BC618" si="229">(Q605)/($BM$3*H605+$BM$4*G605+$BM$5*P605+$BM$6*K605+$BM$7*S605+$BM$8*U605+$BM$9*Y605)</f>
        <v>0</v>
      </c>
      <c r="BD605" s="17">
        <f t="shared" si="217"/>
        <v>0.26219512195121952</v>
      </c>
      <c r="BE605" s="17">
        <f t="shared" si="218"/>
        <v>0.58982479610523098</v>
      </c>
      <c r="BF605" s="17">
        <f t="shared" si="219"/>
        <v>9.5973820789570216E-2</v>
      </c>
      <c r="BG605" s="17">
        <f t="shared" si="220"/>
        <v>0.26219512195121952</v>
      </c>
      <c r="BH605" s="17">
        <f t="shared" si="221"/>
        <v>0.26219512195121952</v>
      </c>
      <c r="BI605" s="17">
        <f t="shared" si="222"/>
        <v>2.8495086853063647E-2</v>
      </c>
      <c r="BJ605" s="17">
        <f t="shared" si="223"/>
        <v>5.8211428204068389E-4</v>
      </c>
    </row>
    <row r="606" spans="1:62" x14ac:dyDescent="0.25">
      <c r="A606" s="84">
        <v>578</v>
      </c>
      <c r="B606" s="84">
        <v>334</v>
      </c>
      <c r="C606" s="17" t="s">
        <v>418</v>
      </c>
      <c r="D606" s="86">
        <v>1</v>
      </c>
      <c r="E606" s="98">
        <f t="shared" si="227"/>
        <v>10</v>
      </c>
      <c r="F606" s="98">
        <f t="shared" si="228"/>
        <v>0.88888888888888884</v>
      </c>
      <c r="G606" s="17">
        <v>0</v>
      </c>
      <c r="H606" s="17">
        <v>10</v>
      </c>
      <c r="I606" s="17">
        <v>0</v>
      </c>
      <c r="J606" s="17">
        <v>0</v>
      </c>
      <c r="K606" s="17">
        <v>0</v>
      </c>
      <c r="L606" s="17">
        <v>10</v>
      </c>
      <c r="M606" s="17">
        <v>0</v>
      </c>
      <c r="N606" s="17">
        <v>0</v>
      </c>
      <c r="O606" s="17">
        <v>0</v>
      </c>
      <c r="P606" s="17">
        <v>0</v>
      </c>
      <c r="Q606" s="17">
        <v>80</v>
      </c>
      <c r="R606" s="17">
        <v>0</v>
      </c>
      <c r="S606" s="17">
        <v>0</v>
      </c>
      <c r="T606" s="17">
        <v>0</v>
      </c>
      <c r="U606" s="17">
        <v>0</v>
      </c>
      <c r="V606" s="17">
        <v>0</v>
      </c>
      <c r="W606" s="17">
        <v>0</v>
      </c>
      <c r="X606" s="17">
        <v>0</v>
      </c>
      <c r="Y606" s="17">
        <v>0</v>
      </c>
      <c r="Z606" s="17">
        <v>0</v>
      </c>
      <c r="AA606" s="17">
        <v>0</v>
      </c>
      <c r="AB606" s="17">
        <v>0</v>
      </c>
      <c r="AC606" s="17">
        <v>0</v>
      </c>
      <c r="AD606" s="17">
        <v>0</v>
      </c>
      <c r="AE606" s="17">
        <v>0</v>
      </c>
      <c r="AF606" s="17">
        <v>0</v>
      </c>
      <c r="AG606" s="88">
        <v>91</v>
      </c>
      <c r="AH606" s="17" t="s">
        <v>3</v>
      </c>
      <c r="AI606" s="87" t="s">
        <v>506</v>
      </c>
      <c r="AN606" s="17">
        <f t="shared" si="205"/>
        <v>100</v>
      </c>
      <c r="AO606" s="17">
        <f t="shared" si="206"/>
        <v>0.1</v>
      </c>
      <c r="AP606" s="17">
        <f t="shared" si="207"/>
        <v>0</v>
      </c>
      <c r="AQ606" s="17">
        <f t="shared" si="207"/>
        <v>0.1</v>
      </c>
      <c r="AR606" s="17">
        <f t="shared" si="208"/>
        <v>0.8</v>
      </c>
      <c r="AS606" s="17">
        <f t="shared" si="209"/>
        <v>0.91</v>
      </c>
      <c r="AU606" s="17">
        <f t="shared" si="210"/>
        <v>8</v>
      </c>
      <c r="AV606" s="17">
        <f t="shared" si="211"/>
        <v>1</v>
      </c>
      <c r="AW606" s="17">
        <f t="shared" si="212"/>
        <v>1</v>
      </c>
      <c r="AX606" s="17">
        <f t="shared" si="213"/>
        <v>2.5</v>
      </c>
      <c r="AY606" s="17">
        <f t="shared" si="214"/>
        <v>1</v>
      </c>
      <c r="AZ606" s="17">
        <f t="shared" si="215"/>
        <v>1</v>
      </c>
      <c r="BA606" s="17">
        <f t="shared" si="216"/>
        <v>8.9999999999999969E-2</v>
      </c>
      <c r="BC606" s="17">
        <f t="shared" si="229"/>
        <v>8</v>
      </c>
      <c r="BD606" s="17">
        <f t="shared" si="217"/>
        <v>1</v>
      </c>
      <c r="BE606" s="17">
        <f t="shared" si="218"/>
        <v>0.74110071925164922</v>
      </c>
      <c r="BF606" s="17">
        <f t="shared" si="219"/>
        <v>4.1144478930358765</v>
      </c>
      <c r="BG606" s="17">
        <f t="shared" si="220"/>
        <v>0.74110071925164922</v>
      </c>
      <c r="BH606" s="17">
        <f t="shared" si="221"/>
        <v>0.74110071925164922</v>
      </c>
      <c r="BI606" s="17">
        <f t="shared" si="222"/>
        <v>2.8526967037310228E-2</v>
      </c>
      <c r="BJ606" s="17">
        <f t="shared" si="223"/>
        <v>0.25313682302691309</v>
      </c>
    </row>
    <row r="607" spans="1:62" x14ac:dyDescent="0.25">
      <c r="A607" s="84">
        <v>117</v>
      </c>
      <c r="B607" s="84">
        <v>443</v>
      </c>
      <c r="C607" s="17" t="s">
        <v>142</v>
      </c>
      <c r="D607" s="86">
        <v>1</v>
      </c>
      <c r="E607" s="98">
        <f t="shared" si="227"/>
        <v>25.6</v>
      </c>
      <c r="F607" s="98">
        <f t="shared" si="228"/>
        <v>0</v>
      </c>
      <c r="G607" s="17">
        <v>0</v>
      </c>
      <c r="H607" s="17">
        <v>74.400000000000006</v>
      </c>
      <c r="I607" s="17">
        <v>0</v>
      </c>
      <c r="J607" s="17">
        <v>0</v>
      </c>
      <c r="K607" s="17">
        <v>0</v>
      </c>
      <c r="L607" s="17">
        <v>0</v>
      </c>
      <c r="M607" s="17">
        <v>0</v>
      </c>
      <c r="N607" s="17">
        <v>0</v>
      </c>
      <c r="O607" s="17">
        <v>0</v>
      </c>
      <c r="P607" s="17">
        <v>0</v>
      </c>
      <c r="Q607" s="17">
        <v>0</v>
      </c>
      <c r="R607" s="17">
        <v>0</v>
      </c>
      <c r="S607" s="17">
        <v>0</v>
      </c>
      <c r="T607" s="17">
        <v>0</v>
      </c>
      <c r="U607" s="17">
        <v>0</v>
      </c>
      <c r="V607" s="17">
        <v>25.6</v>
      </c>
      <c r="W607" s="41">
        <v>0</v>
      </c>
      <c r="X607" s="41">
        <v>0</v>
      </c>
      <c r="Y607" s="17">
        <v>0</v>
      </c>
      <c r="Z607" s="17">
        <v>0</v>
      </c>
      <c r="AA607" s="17">
        <v>0</v>
      </c>
      <c r="AB607" s="41">
        <v>0</v>
      </c>
      <c r="AC607" s="17">
        <v>0</v>
      </c>
      <c r="AD607" s="17">
        <v>0</v>
      </c>
      <c r="AE607" s="41">
        <v>0</v>
      </c>
      <c r="AF607" s="41">
        <v>0</v>
      </c>
      <c r="AG607" s="88">
        <v>34.1</v>
      </c>
      <c r="AH607" s="91" t="s">
        <v>3</v>
      </c>
      <c r="AI607" s="87" t="s">
        <v>504</v>
      </c>
      <c r="AN607" s="17">
        <f t="shared" si="205"/>
        <v>100</v>
      </c>
      <c r="AO607" s="17">
        <f t="shared" si="206"/>
        <v>0</v>
      </c>
      <c r="AP607" s="17">
        <f t="shared" si="207"/>
        <v>0</v>
      </c>
      <c r="AQ607" s="17">
        <f t="shared" si="207"/>
        <v>0.74400000000000011</v>
      </c>
      <c r="AR607" s="17">
        <f t="shared" si="208"/>
        <v>0</v>
      </c>
      <c r="AS607" s="17">
        <f t="shared" si="209"/>
        <v>0.34100000000000003</v>
      </c>
      <c r="AU607" s="17">
        <f t="shared" si="210"/>
        <v>0</v>
      </c>
      <c r="AV607" s="17">
        <f t="shared" si="211"/>
        <v>0</v>
      </c>
      <c r="AW607" s="17">
        <f t="shared" si="212"/>
        <v>0.5</v>
      </c>
      <c r="AX607" s="17">
        <f t="shared" si="213"/>
        <v>0.5</v>
      </c>
      <c r="AY607" s="17">
        <f t="shared" si="214"/>
        <v>0</v>
      </c>
      <c r="AZ607" s="17">
        <f t="shared" si="215"/>
        <v>0</v>
      </c>
      <c r="BA607" s="17">
        <f t="shared" si="216"/>
        <v>0.34100000000000003</v>
      </c>
      <c r="BC607" s="17">
        <f t="shared" si="229"/>
        <v>0</v>
      </c>
      <c r="BD607" s="17">
        <f t="shared" si="217"/>
        <v>0.17204301075268816</v>
      </c>
      <c r="BE607" s="17">
        <f t="shared" si="218"/>
        <v>0.58982479610523098</v>
      </c>
      <c r="BF607" s="17">
        <f t="shared" si="219"/>
        <v>9.5973820789570216E-2</v>
      </c>
      <c r="BG607" s="17">
        <f t="shared" si="220"/>
        <v>0.17204301075268816</v>
      </c>
      <c r="BH607" s="17">
        <f t="shared" si="221"/>
        <v>0.17204301075268816</v>
      </c>
      <c r="BI607" s="17">
        <f t="shared" si="222"/>
        <v>2.8546464215516258E-2</v>
      </c>
      <c r="BJ607" s="17">
        <f t="shared" si="223"/>
        <v>4.3392462506450496E-3</v>
      </c>
    </row>
    <row r="608" spans="1:62" x14ac:dyDescent="0.25">
      <c r="A608" s="84">
        <v>147</v>
      </c>
      <c r="B608" s="84">
        <v>83</v>
      </c>
      <c r="C608" s="17" t="s">
        <v>518</v>
      </c>
      <c r="D608" s="86">
        <v>1</v>
      </c>
      <c r="E608" s="98">
        <f t="shared" si="227"/>
        <v>18.29</v>
      </c>
      <c r="F608" s="98">
        <f t="shared" si="228"/>
        <v>0.73745954692556637</v>
      </c>
      <c r="G608" s="17">
        <v>7.55</v>
      </c>
      <c r="H608" s="17">
        <v>19.47</v>
      </c>
      <c r="I608" s="17">
        <v>0</v>
      </c>
      <c r="J608" s="17">
        <v>0</v>
      </c>
      <c r="K608" s="17">
        <v>0</v>
      </c>
      <c r="L608" s="17">
        <v>0</v>
      </c>
      <c r="M608" s="17">
        <v>0</v>
      </c>
      <c r="N608" s="17">
        <v>0</v>
      </c>
      <c r="O608" s="17">
        <v>0</v>
      </c>
      <c r="P608" s="17">
        <v>0</v>
      </c>
      <c r="Q608" s="17">
        <v>54.69</v>
      </c>
      <c r="R608" s="17">
        <v>0</v>
      </c>
      <c r="S608" s="17">
        <v>0</v>
      </c>
      <c r="T608" s="17">
        <v>0</v>
      </c>
      <c r="U608" s="17">
        <v>0</v>
      </c>
      <c r="V608" s="17">
        <v>18.29</v>
      </c>
      <c r="W608" s="41">
        <v>0</v>
      </c>
      <c r="X608" s="41">
        <v>0</v>
      </c>
      <c r="Y608" s="17">
        <v>0</v>
      </c>
      <c r="Z608" s="17">
        <v>0</v>
      </c>
      <c r="AA608" s="17">
        <v>0</v>
      </c>
      <c r="AB608" s="41">
        <v>0</v>
      </c>
      <c r="AC608" s="17">
        <v>0</v>
      </c>
      <c r="AD608" s="17">
        <v>0</v>
      </c>
      <c r="AE608" s="41">
        <v>0</v>
      </c>
      <c r="AF608" s="41">
        <v>0</v>
      </c>
      <c r="AG608" s="88">
        <v>35.6</v>
      </c>
      <c r="AH608" s="41" t="s">
        <v>3</v>
      </c>
      <c r="AI608" s="87" t="s">
        <v>514</v>
      </c>
      <c r="AJ608" s="87" t="s">
        <v>509</v>
      </c>
      <c r="AL608" s="87" t="s">
        <v>507</v>
      </c>
      <c r="AN608" s="17">
        <f t="shared" si="205"/>
        <v>100</v>
      </c>
      <c r="AO608" s="17">
        <f t="shared" si="206"/>
        <v>0</v>
      </c>
      <c r="AP608" s="17">
        <f t="shared" si="207"/>
        <v>7.5499999999999998E-2</v>
      </c>
      <c r="AQ608" s="17">
        <f t="shared" si="207"/>
        <v>0.19469999999999998</v>
      </c>
      <c r="AR608" s="17">
        <f t="shared" si="208"/>
        <v>0.54689999999999994</v>
      </c>
      <c r="AS608" s="17">
        <f t="shared" si="209"/>
        <v>0.35600000000000004</v>
      </c>
      <c r="AU608" s="17">
        <f t="shared" si="210"/>
        <v>2.0240562546262026</v>
      </c>
      <c r="AV608" s="17">
        <f t="shared" si="211"/>
        <v>0</v>
      </c>
      <c r="AW608" s="17">
        <f t="shared" si="212"/>
        <v>0.62650351591413767</v>
      </c>
      <c r="AX608" s="17">
        <f t="shared" si="213"/>
        <v>1.0060140636565507</v>
      </c>
      <c r="AY608" s="17">
        <f t="shared" si="214"/>
        <v>0</v>
      </c>
      <c r="AZ608" s="17">
        <f t="shared" si="215"/>
        <v>0</v>
      </c>
      <c r="BA608" s="17">
        <f t="shared" si="216"/>
        <v>0.35600000000000004</v>
      </c>
      <c r="BC608" s="17">
        <f t="shared" si="229"/>
        <v>1.1010670424803704</v>
      </c>
      <c r="BD608" s="17">
        <f t="shared" si="217"/>
        <v>0.18411516005637205</v>
      </c>
      <c r="BE608" s="17">
        <f t="shared" si="218"/>
        <v>0.61064541276739526</v>
      </c>
      <c r="BF608" s="17">
        <f t="shared" si="219"/>
        <v>0.6490499910411065</v>
      </c>
      <c r="BG608" s="17">
        <f t="shared" si="220"/>
        <v>0.18411516005637205</v>
      </c>
      <c r="BH608" s="17">
        <f t="shared" si="221"/>
        <v>0.18411516005637205</v>
      </c>
      <c r="BI608" s="17">
        <f t="shared" si="222"/>
        <v>2.9544398202446615E-2</v>
      </c>
      <c r="BJ608" s="17">
        <f t="shared" si="223"/>
        <v>2.5880575892109872E-3</v>
      </c>
    </row>
    <row r="609" spans="1:62" x14ac:dyDescent="0.25">
      <c r="A609" s="84">
        <v>66</v>
      </c>
      <c r="B609" s="84">
        <v>44</v>
      </c>
      <c r="C609" s="17" t="s">
        <v>82</v>
      </c>
      <c r="D609" s="86">
        <v>1</v>
      </c>
      <c r="E609" s="98">
        <f t="shared" si="227"/>
        <v>20</v>
      </c>
      <c r="F609" s="98">
        <f t="shared" si="228"/>
        <v>0.66625000000000001</v>
      </c>
      <c r="G609" s="17">
        <v>0</v>
      </c>
      <c r="H609" s="17">
        <v>26.7</v>
      </c>
      <c r="I609" s="17">
        <v>0</v>
      </c>
      <c r="J609" s="17">
        <v>0</v>
      </c>
      <c r="K609" s="41">
        <v>0</v>
      </c>
      <c r="L609" s="17">
        <v>0</v>
      </c>
      <c r="M609" s="17">
        <v>20</v>
      </c>
      <c r="N609" s="17">
        <v>0</v>
      </c>
      <c r="O609" s="17">
        <v>0</v>
      </c>
      <c r="P609" s="17">
        <v>0</v>
      </c>
      <c r="Q609" s="17">
        <v>53.3</v>
      </c>
      <c r="R609" s="17">
        <v>0</v>
      </c>
      <c r="S609" s="17">
        <v>0</v>
      </c>
      <c r="T609" s="17">
        <v>0</v>
      </c>
      <c r="U609" s="17">
        <v>0</v>
      </c>
      <c r="V609" s="41">
        <v>0</v>
      </c>
      <c r="W609" s="41">
        <v>0</v>
      </c>
      <c r="X609" s="41">
        <v>0</v>
      </c>
      <c r="Y609" s="41">
        <v>0</v>
      </c>
      <c r="Z609" s="17">
        <v>0</v>
      </c>
      <c r="AA609" s="17">
        <v>0</v>
      </c>
      <c r="AB609" s="41">
        <v>0</v>
      </c>
      <c r="AC609" s="17">
        <v>0</v>
      </c>
      <c r="AD609" s="17">
        <v>0</v>
      </c>
      <c r="AE609" s="41">
        <v>0</v>
      </c>
      <c r="AF609" s="41">
        <v>0</v>
      </c>
      <c r="AG609" s="88">
        <v>45</v>
      </c>
      <c r="AH609" s="91" t="s">
        <v>3</v>
      </c>
      <c r="AI609" s="87" t="s">
        <v>504</v>
      </c>
      <c r="AL609" s="87" t="s">
        <v>507</v>
      </c>
      <c r="AN609" s="17">
        <f t="shared" si="205"/>
        <v>100</v>
      </c>
      <c r="AO609" s="17">
        <f t="shared" si="206"/>
        <v>0.2</v>
      </c>
      <c r="AP609" s="17">
        <f t="shared" si="207"/>
        <v>0</v>
      </c>
      <c r="AQ609" s="17">
        <f t="shared" si="207"/>
        <v>0.26700000000000002</v>
      </c>
      <c r="AR609" s="17">
        <f t="shared" si="208"/>
        <v>0.53299999999999992</v>
      </c>
      <c r="AS609" s="17">
        <f t="shared" si="209"/>
        <v>0.45</v>
      </c>
      <c r="AU609" s="17">
        <f t="shared" si="210"/>
        <v>1.9962546816479396</v>
      </c>
      <c r="AV609" s="17">
        <f t="shared" si="211"/>
        <v>0.74906367041198507</v>
      </c>
      <c r="AW609" s="17">
        <f t="shared" si="212"/>
        <v>0.62476591760299627</v>
      </c>
      <c r="AX609" s="17">
        <f t="shared" si="213"/>
        <v>0.99906367041198485</v>
      </c>
      <c r="AY609" s="17">
        <f t="shared" si="214"/>
        <v>0.62476591760299627</v>
      </c>
      <c r="AZ609" s="17">
        <f t="shared" si="215"/>
        <v>0.62476591760299627</v>
      </c>
      <c r="BA609" s="17">
        <f t="shared" si="216"/>
        <v>0.17476591760299626</v>
      </c>
      <c r="BC609" s="17">
        <f t="shared" si="229"/>
        <v>1.9962546816479401</v>
      </c>
      <c r="BD609" s="17">
        <f t="shared" si="217"/>
        <v>0.74906367041198507</v>
      </c>
      <c r="BE609" s="17">
        <f t="shared" si="218"/>
        <v>0.6275729548304374</v>
      </c>
      <c r="BF609" s="17">
        <f t="shared" si="219"/>
        <v>1.0987110307648891</v>
      </c>
      <c r="BG609" s="17">
        <f t="shared" si="220"/>
        <v>0.6275729548304374</v>
      </c>
      <c r="BH609" s="17">
        <f t="shared" si="221"/>
        <v>0.6275729548304374</v>
      </c>
      <c r="BI609" s="17">
        <f t="shared" si="222"/>
        <v>3.1532154287212559E-2</v>
      </c>
      <c r="BJ609" s="17">
        <f t="shared" si="223"/>
        <v>1.8599419775575405E-3</v>
      </c>
    </row>
    <row r="610" spans="1:62" x14ac:dyDescent="0.25">
      <c r="A610" s="84">
        <v>157</v>
      </c>
      <c r="B610" s="84">
        <v>93</v>
      </c>
      <c r="C610" s="17" t="s">
        <v>189</v>
      </c>
      <c r="D610" s="86">
        <v>1</v>
      </c>
      <c r="E610" s="98">
        <f t="shared" si="227"/>
        <v>21.98</v>
      </c>
      <c r="F610" s="98">
        <f t="shared" si="228"/>
        <v>0.8885101548075558</v>
      </c>
      <c r="G610" s="17">
        <v>3.5</v>
      </c>
      <c r="H610" s="17">
        <v>7.85</v>
      </c>
      <c r="I610" s="17">
        <v>7.07</v>
      </c>
      <c r="J610" s="17">
        <v>0</v>
      </c>
      <c r="K610" s="17">
        <v>0</v>
      </c>
      <c r="L610" s="17">
        <v>0</v>
      </c>
      <c r="M610" s="17">
        <v>0</v>
      </c>
      <c r="N610" s="17">
        <v>0</v>
      </c>
      <c r="O610" s="17">
        <v>14.91</v>
      </c>
      <c r="P610" s="17">
        <v>0</v>
      </c>
      <c r="Q610" s="17">
        <v>62.56</v>
      </c>
      <c r="R610" s="17">
        <v>0</v>
      </c>
      <c r="S610" s="17">
        <v>0</v>
      </c>
      <c r="T610" s="17">
        <v>0</v>
      </c>
      <c r="U610" s="17">
        <v>0</v>
      </c>
      <c r="V610" s="17">
        <v>0</v>
      </c>
      <c r="W610" s="41">
        <v>0</v>
      </c>
      <c r="X610" s="41">
        <v>0</v>
      </c>
      <c r="Y610" s="17">
        <v>0</v>
      </c>
      <c r="Z610" s="17">
        <v>4.0999999999999996</v>
      </c>
      <c r="AA610" s="17">
        <v>0</v>
      </c>
      <c r="AB610" s="41">
        <v>0</v>
      </c>
      <c r="AC610" s="17">
        <v>0</v>
      </c>
      <c r="AD610" s="17">
        <v>0</v>
      </c>
      <c r="AE610" s="41">
        <v>0</v>
      </c>
      <c r="AF610" s="41">
        <v>0</v>
      </c>
      <c r="AG610" s="88">
        <v>46.6</v>
      </c>
      <c r="AH610" s="41" t="s">
        <v>3</v>
      </c>
      <c r="AI610" s="87" t="s">
        <v>506</v>
      </c>
      <c r="AL610" s="87" t="s">
        <v>507</v>
      </c>
      <c r="AN610" s="17">
        <f t="shared" si="205"/>
        <v>99.99</v>
      </c>
      <c r="AO610" s="17">
        <f t="shared" si="206"/>
        <v>0.14910000000000001</v>
      </c>
      <c r="AP610" s="17">
        <f t="shared" si="207"/>
        <v>3.5000000000000003E-2</v>
      </c>
      <c r="AQ610" s="17">
        <f t="shared" si="207"/>
        <v>7.85E-2</v>
      </c>
      <c r="AR610" s="17">
        <f t="shared" si="208"/>
        <v>0.62560000000000004</v>
      </c>
      <c r="AS610" s="17">
        <f t="shared" si="209"/>
        <v>0.46600000000000003</v>
      </c>
      <c r="AU610" s="17">
        <f t="shared" si="210"/>
        <v>5.5118942731277532</v>
      </c>
      <c r="AV610" s="17">
        <f t="shared" si="211"/>
        <v>1.3136563876651983</v>
      </c>
      <c r="AW610" s="17">
        <f t="shared" si="212"/>
        <v>0.84449339207048457</v>
      </c>
      <c r="AX610" s="17">
        <f t="shared" si="213"/>
        <v>1.8779735682819383</v>
      </c>
      <c r="AY610" s="17">
        <f t="shared" si="214"/>
        <v>0.84449339207048457</v>
      </c>
      <c r="AZ610" s="17">
        <f t="shared" si="215"/>
        <v>0.84449339207048457</v>
      </c>
      <c r="BA610" s="17">
        <f t="shared" si="216"/>
        <v>0.37849339207048455</v>
      </c>
      <c r="BC610" s="17">
        <f t="shared" si="229"/>
        <v>2.8631578947368421</v>
      </c>
      <c r="BD610" s="17">
        <f t="shared" si="217"/>
        <v>0.90671243325705564</v>
      </c>
      <c r="BE610" s="17">
        <f t="shared" si="218"/>
        <v>0.64396565281026485</v>
      </c>
      <c r="BF610" s="17">
        <f t="shared" si="219"/>
        <v>1.534164541382985</v>
      </c>
      <c r="BG610" s="17">
        <f t="shared" si="220"/>
        <v>0.64396565281026485</v>
      </c>
      <c r="BH610" s="17">
        <f t="shared" si="221"/>
        <v>0.64396565281026485</v>
      </c>
      <c r="BI610" s="17">
        <f t="shared" si="222"/>
        <v>3.1671773580183721E-2</v>
      </c>
      <c r="BJ610" s="17">
        <f t="shared" si="223"/>
        <v>3.4960074053612105E-3</v>
      </c>
    </row>
    <row r="611" spans="1:62" x14ac:dyDescent="0.25">
      <c r="A611" s="84">
        <v>160</v>
      </c>
      <c r="B611" s="84">
        <v>96</v>
      </c>
      <c r="C611" s="17" t="s">
        <v>192</v>
      </c>
      <c r="D611" s="86">
        <v>1</v>
      </c>
      <c r="E611" s="98">
        <f t="shared" si="227"/>
        <v>21.3</v>
      </c>
      <c r="F611" s="98">
        <f t="shared" si="228"/>
        <v>0.88671091217780518</v>
      </c>
      <c r="G611" s="17">
        <v>3.4</v>
      </c>
      <c r="H611" s="17">
        <v>7.34</v>
      </c>
      <c r="I611" s="17">
        <v>6.96</v>
      </c>
      <c r="J611" s="17">
        <v>0</v>
      </c>
      <c r="K611" s="17">
        <v>0</v>
      </c>
      <c r="L611" s="17">
        <v>0</v>
      </c>
      <c r="M611" s="17">
        <v>0</v>
      </c>
      <c r="N611" s="17">
        <v>0</v>
      </c>
      <c r="O611" s="17">
        <v>14.34</v>
      </c>
      <c r="P611" s="17">
        <v>0</v>
      </c>
      <c r="Q611" s="17">
        <v>57.45</v>
      </c>
      <c r="R611" s="17">
        <v>0</v>
      </c>
      <c r="S611" s="17">
        <v>0</v>
      </c>
      <c r="T611" s="17">
        <v>0</v>
      </c>
      <c r="U611" s="17">
        <v>6.57</v>
      </c>
      <c r="V611" s="17">
        <v>0</v>
      </c>
      <c r="W611" s="41">
        <v>0</v>
      </c>
      <c r="X611" s="41">
        <v>0</v>
      </c>
      <c r="Y611" s="17">
        <v>0</v>
      </c>
      <c r="Z611" s="17">
        <v>3.91</v>
      </c>
      <c r="AA611" s="17">
        <v>0</v>
      </c>
      <c r="AB611" s="41">
        <v>0</v>
      </c>
      <c r="AC611" s="17">
        <v>0</v>
      </c>
      <c r="AD611" s="17">
        <v>0</v>
      </c>
      <c r="AE611" s="41">
        <v>0</v>
      </c>
      <c r="AF611" s="41">
        <v>0</v>
      </c>
      <c r="AG611" s="88">
        <v>29.2</v>
      </c>
      <c r="AH611" s="41" t="s">
        <v>3</v>
      </c>
      <c r="AI611" s="87" t="s">
        <v>506</v>
      </c>
      <c r="AN611" s="17">
        <f t="shared" si="205"/>
        <v>99.97</v>
      </c>
      <c r="AO611" s="17">
        <f t="shared" si="206"/>
        <v>0.1434</v>
      </c>
      <c r="AP611" s="17">
        <f t="shared" si="207"/>
        <v>3.4000000000000002E-2</v>
      </c>
      <c r="AQ611" s="17">
        <f t="shared" si="207"/>
        <v>7.3399999999999993E-2</v>
      </c>
      <c r="AR611" s="17">
        <f t="shared" si="208"/>
        <v>0.57450000000000001</v>
      </c>
      <c r="AS611" s="17">
        <f t="shared" si="209"/>
        <v>0.29199999999999998</v>
      </c>
      <c r="AU611" s="17">
        <f t="shared" si="210"/>
        <v>5.3491620111731848</v>
      </c>
      <c r="AV611" s="17">
        <f t="shared" si="211"/>
        <v>1.3351955307262571</v>
      </c>
      <c r="AW611" s="17">
        <f t="shared" si="212"/>
        <v>0.83432262569832405</v>
      </c>
      <c r="AX611" s="17">
        <f t="shared" si="213"/>
        <v>1.8372905027932962</v>
      </c>
      <c r="AY611" s="17">
        <f t="shared" si="214"/>
        <v>0.83432262569832405</v>
      </c>
      <c r="AZ611" s="17">
        <f t="shared" si="215"/>
        <v>0.83432262569832405</v>
      </c>
      <c r="BA611" s="17">
        <f t="shared" si="216"/>
        <v>0.54232262569832401</v>
      </c>
      <c r="BC611" s="17">
        <f t="shared" si="229"/>
        <v>1.4132841328413286</v>
      </c>
      <c r="BD611" s="17">
        <f t="shared" si="217"/>
        <v>0.47043870438704394</v>
      </c>
      <c r="BE611" s="17">
        <f t="shared" si="218"/>
        <v>0.61654927883820065</v>
      </c>
      <c r="BF611" s="17">
        <f t="shared" si="219"/>
        <v>0.80587952635706805</v>
      </c>
      <c r="BG611" s="17">
        <f t="shared" si="220"/>
        <v>0.47043870438704394</v>
      </c>
      <c r="BH611" s="17">
        <f t="shared" si="221"/>
        <v>0.47043870438704394</v>
      </c>
      <c r="BI611" s="17">
        <f t="shared" si="222"/>
        <v>3.1840371223326863E-2</v>
      </c>
      <c r="BJ611" s="17">
        <f t="shared" si="223"/>
        <v>1.3195795877996325E-2</v>
      </c>
    </row>
    <row r="612" spans="1:62" x14ac:dyDescent="0.25">
      <c r="A612" s="84">
        <v>630</v>
      </c>
      <c r="B612" s="84">
        <v>640</v>
      </c>
      <c r="D612" s="86">
        <v>1</v>
      </c>
      <c r="E612" s="98">
        <f t="shared" si="227"/>
        <v>33.333333333333329</v>
      </c>
      <c r="F612" s="98">
        <f t="shared" si="228"/>
        <v>0</v>
      </c>
      <c r="G612" s="17">
        <v>0</v>
      </c>
      <c r="H612" s="17">
        <f>'EWG-CCP-127 (1)'!G352</f>
        <v>66.666666666666657</v>
      </c>
      <c r="I612" s="17">
        <v>0</v>
      </c>
      <c r="J612" s="17">
        <v>0</v>
      </c>
      <c r="K612" s="17">
        <v>0</v>
      </c>
      <c r="L612" s="17">
        <v>0</v>
      </c>
      <c r="M612" s="17">
        <v>0</v>
      </c>
      <c r="N612" s="17">
        <v>0</v>
      </c>
      <c r="O612" s="17">
        <v>0</v>
      </c>
      <c r="P612" s="17">
        <v>0</v>
      </c>
      <c r="Q612" s="17">
        <v>0</v>
      </c>
      <c r="R612" s="17">
        <v>0</v>
      </c>
      <c r="S612" s="17">
        <v>0</v>
      </c>
      <c r="T612" s="17">
        <v>0</v>
      </c>
      <c r="U612" s="17">
        <v>0</v>
      </c>
      <c r="V612" s="17">
        <v>0</v>
      </c>
      <c r="W612" s="17">
        <v>0</v>
      </c>
      <c r="X612" s="17">
        <v>0</v>
      </c>
      <c r="Y612" s="17">
        <v>0</v>
      </c>
      <c r="Z612" s="17">
        <v>0</v>
      </c>
      <c r="AA612" s="17">
        <v>0</v>
      </c>
      <c r="AB612" s="17">
        <v>0</v>
      </c>
      <c r="AC612" s="17">
        <v>0</v>
      </c>
      <c r="AD612" s="17">
        <f>'EWG-CCP-127 (1)'!H337</f>
        <v>33.333333333333329</v>
      </c>
      <c r="AE612" s="17">
        <v>0</v>
      </c>
      <c r="AF612" s="17">
        <v>0</v>
      </c>
      <c r="AG612" s="88">
        <f>'EWG-CCP-127 (1)'!L352</f>
        <v>31.991999999999997</v>
      </c>
      <c r="AH612" s="17" t="s">
        <v>3</v>
      </c>
      <c r="AI612" s="87" t="s">
        <v>506</v>
      </c>
      <c r="AN612" s="17">
        <f t="shared" si="205"/>
        <v>99.999999999999986</v>
      </c>
      <c r="AO612" s="17">
        <f t="shared" si="206"/>
        <v>0</v>
      </c>
      <c r="AP612" s="17">
        <f t="shared" si="207"/>
        <v>0</v>
      </c>
      <c r="AQ612" s="17">
        <f t="shared" si="207"/>
        <v>0.66666666666666652</v>
      </c>
      <c r="AR612" s="17">
        <f t="shared" si="208"/>
        <v>0</v>
      </c>
      <c r="AS612" s="17">
        <f t="shared" si="209"/>
        <v>0.31991999999999998</v>
      </c>
      <c r="AU612" s="17">
        <f t="shared" si="210"/>
        <v>0</v>
      </c>
      <c r="AV612" s="17">
        <f t="shared" si="211"/>
        <v>0</v>
      </c>
      <c r="AW612" s="17">
        <f t="shared" si="212"/>
        <v>0.5</v>
      </c>
      <c r="AX612" s="17">
        <f t="shared" si="213"/>
        <v>0.5</v>
      </c>
      <c r="AY612" s="17">
        <f t="shared" si="214"/>
        <v>0</v>
      </c>
      <c r="AZ612" s="17">
        <f t="shared" si="215"/>
        <v>0</v>
      </c>
      <c r="BA612" s="17">
        <f t="shared" si="216"/>
        <v>0.31991999999999998</v>
      </c>
      <c r="BC612" s="17">
        <f t="shared" si="229"/>
        <v>0</v>
      </c>
      <c r="BD612" s="17">
        <f t="shared" si="217"/>
        <v>0.5</v>
      </c>
      <c r="BE612" s="17">
        <f t="shared" si="218"/>
        <v>0.58982479610523098</v>
      </c>
      <c r="BF612" s="17">
        <f t="shared" si="219"/>
        <v>9.5973820789570216E-2</v>
      </c>
      <c r="BG612" s="17">
        <f t="shared" si="220"/>
        <v>0.5</v>
      </c>
      <c r="BH612" s="17">
        <f t="shared" si="221"/>
        <v>0.5</v>
      </c>
      <c r="BI612" s="17">
        <f t="shared" si="222"/>
        <v>3.242880640000001E-2</v>
      </c>
      <c r="BJ612" s="17">
        <f t="shared" si="223"/>
        <v>7.5608164495137237E-3</v>
      </c>
    </row>
    <row r="613" spans="1:62" x14ac:dyDescent="0.25">
      <c r="A613" s="84">
        <v>440</v>
      </c>
      <c r="B613" s="84">
        <v>295</v>
      </c>
      <c r="C613" s="17" t="s">
        <v>285</v>
      </c>
      <c r="D613" s="86">
        <v>1</v>
      </c>
      <c r="E613" s="98">
        <f t="shared" si="227"/>
        <v>27.450000000000003</v>
      </c>
      <c r="F613" s="98">
        <f t="shared" si="228"/>
        <v>0.92419021364576159</v>
      </c>
      <c r="G613" s="17">
        <v>0</v>
      </c>
      <c r="H613" s="17">
        <v>5.5</v>
      </c>
      <c r="I613" s="17">
        <v>11.22</v>
      </c>
      <c r="J613" s="17">
        <v>0</v>
      </c>
      <c r="K613" s="17">
        <v>0</v>
      </c>
      <c r="L613" s="17">
        <v>0</v>
      </c>
      <c r="M613" s="17">
        <v>0</v>
      </c>
      <c r="N613" s="17">
        <v>0</v>
      </c>
      <c r="O613" s="17">
        <v>16.23</v>
      </c>
      <c r="P613" s="17">
        <v>0</v>
      </c>
      <c r="Q613" s="17">
        <v>67.05</v>
      </c>
      <c r="R613" s="17">
        <v>0</v>
      </c>
      <c r="S613" s="17">
        <v>0</v>
      </c>
      <c r="T613" s="17">
        <v>0</v>
      </c>
      <c r="U613" s="17">
        <v>0</v>
      </c>
      <c r="V613" s="17">
        <v>0</v>
      </c>
      <c r="W613" s="41">
        <v>0</v>
      </c>
      <c r="X613" s="17">
        <v>0</v>
      </c>
      <c r="Y613" s="17">
        <v>0</v>
      </c>
      <c r="Z613" s="17">
        <v>0</v>
      </c>
      <c r="AA613" s="17">
        <v>0</v>
      </c>
      <c r="AB613" s="17">
        <v>0</v>
      </c>
      <c r="AC613" s="17">
        <v>0</v>
      </c>
      <c r="AD613" s="17">
        <v>0</v>
      </c>
      <c r="AE613" s="17">
        <v>0</v>
      </c>
      <c r="AF613" s="41">
        <v>0</v>
      </c>
      <c r="AG613" s="88">
        <v>64</v>
      </c>
      <c r="AH613" s="41" t="s">
        <v>3</v>
      </c>
      <c r="AI613" s="87" t="s">
        <v>506</v>
      </c>
      <c r="AL613" s="87" t="s">
        <v>510</v>
      </c>
      <c r="AN613" s="17">
        <f t="shared" si="205"/>
        <v>100</v>
      </c>
      <c r="AO613" s="17">
        <f t="shared" si="206"/>
        <v>0.1623</v>
      </c>
      <c r="AP613" s="17">
        <f t="shared" si="207"/>
        <v>0</v>
      </c>
      <c r="AQ613" s="17">
        <f t="shared" si="207"/>
        <v>5.5E-2</v>
      </c>
      <c r="AR613" s="17">
        <f t="shared" si="208"/>
        <v>0.67049999999999998</v>
      </c>
      <c r="AS613" s="17">
        <f t="shared" si="209"/>
        <v>0.64</v>
      </c>
      <c r="AU613" s="17">
        <f t="shared" si="210"/>
        <v>12.190909090909091</v>
      </c>
      <c r="AV613" s="17">
        <f t="shared" si="211"/>
        <v>2.9509090909090907</v>
      </c>
      <c r="AW613" s="17">
        <f t="shared" si="212"/>
        <v>1.2619318181818182</v>
      </c>
      <c r="AX613" s="17">
        <f t="shared" si="213"/>
        <v>3.5477272727272728</v>
      </c>
      <c r="AY613" s="17">
        <f t="shared" si="214"/>
        <v>1.2619318181818182</v>
      </c>
      <c r="AZ613" s="17">
        <f t="shared" si="215"/>
        <v>1</v>
      </c>
      <c r="BA613" s="17">
        <f t="shared" si="216"/>
        <v>0.36</v>
      </c>
      <c r="BC613" s="17">
        <f t="shared" si="229"/>
        <v>12.19090909090909</v>
      </c>
      <c r="BD613" s="17">
        <f t="shared" si="217"/>
        <v>3.9709090909090907</v>
      </c>
      <c r="BE613" s="17">
        <f t="shared" si="218"/>
        <v>0.82034867444539783</v>
      </c>
      <c r="BF613" s="17">
        <f t="shared" si="219"/>
        <v>6.2195803331558155</v>
      </c>
      <c r="BG613" s="17">
        <f t="shared" si="220"/>
        <v>0.82034867444539783</v>
      </c>
      <c r="BH613" s="17">
        <f t="shared" si="221"/>
        <v>0.82034867444539783</v>
      </c>
      <c r="BI613" s="17">
        <f t="shared" si="222"/>
        <v>3.2525644374212084E-2</v>
      </c>
      <c r="BJ613" s="17">
        <f t="shared" si="223"/>
        <v>5.4348218932726101E-2</v>
      </c>
    </row>
    <row r="614" spans="1:62" x14ac:dyDescent="0.25">
      <c r="A614" s="84">
        <v>459</v>
      </c>
      <c r="B614" s="84">
        <v>308</v>
      </c>
      <c r="C614" s="17" t="s">
        <v>301</v>
      </c>
      <c r="D614" s="86">
        <v>1</v>
      </c>
      <c r="E614" s="98">
        <f t="shared" si="227"/>
        <v>20</v>
      </c>
      <c r="F614" s="98">
        <f t="shared" si="228"/>
        <v>0.5</v>
      </c>
      <c r="G614" s="17">
        <v>20</v>
      </c>
      <c r="H614" s="17">
        <v>30</v>
      </c>
      <c r="I614" s="17">
        <v>0</v>
      </c>
      <c r="J614" s="17">
        <v>0</v>
      </c>
      <c r="K614" s="17">
        <v>0</v>
      </c>
      <c r="L614" s="17">
        <v>0</v>
      </c>
      <c r="M614" s="17">
        <v>0</v>
      </c>
      <c r="N614" s="17">
        <v>0</v>
      </c>
      <c r="O614" s="17">
        <v>20</v>
      </c>
      <c r="P614" s="17">
        <v>0</v>
      </c>
      <c r="Q614" s="17">
        <v>30</v>
      </c>
      <c r="R614" s="17">
        <v>0</v>
      </c>
      <c r="S614" s="17">
        <v>0</v>
      </c>
      <c r="T614" s="17">
        <v>0</v>
      </c>
      <c r="U614" s="17">
        <v>0</v>
      </c>
      <c r="V614" s="17">
        <v>0</v>
      </c>
      <c r="W614" s="41">
        <v>0</v>
      </c>
      <c r="X614" s="17">
        <v>0</v>
      </c>
      <c r="Y614" s="17">
        <v>0</v>
      </c>
      <c r="Z614" s="17">
        <v>0</v>
      </c>
      <c r="AA614" s="17">
        <v>0</v>
      </c>
      <c r="AB614" s="17">
        <v>0</v>
      </c>
      <c r="AC614" s="17">
        <v>0</v>
      </c>
      <c r="AD614" s="17">
        <v>0</v>
      </c>
      <c r="AE614" s="17">
        <v>0</v>
      </c>
      <c r="AF614" s="41">
        <v>0</v>
      </c>
      <c r="AG614" s="88">
        <v>0</v>
      </c>
      <c r="AH614" s="92" t="s">
        <v>3</v>
      </c>
      <c r="AI614" s="87" t="s">
        <v>504</v>
      </c>
      <c r="AN614" s="17">
        <f t="shared" si="205"/>
        <v>100</v>
      </c>
      <c r="AO614" s="17">
        <f t="shared" si="206"/>
        <v>0.2</v>
      </c>
      <c r="AP614" s="17">
        <f t="shared" si="207"/>
        <v>0.2</v>
      </c>
      <c r="AQ614" s="17">
        <f t="shared" si="207"/>
        <v>0.3</v>
      </c>
      <c r="AR614" s="17">
        <f t="shared" si="208"/>
        <v>0.3</v>
      </c>
      <c r="AS614" s="17">
        <f t="shared" si="209"/>
        <v>0</v>
      </c>
      <c r="AU614" s="17">
        <f t="shared" si="210"/>
        <v>0.6</v>
      </c>
      <c r="AV614" s="17">
        <f t="shared" si="211"/>
        <v>0.4</v>
      </c>
      <c r="AW614" s="17">
        <f t="shared" si="212"/>
        <v>0.53749999999999998</v>
      </c>
      <c r="AX614" s="17">
        <f t="shared" si="213"/>
        <v>0.65</v>
      </c>
      <c r="AY614" s="17">
        <f t="shared" si="214"/>
        <v>0.4</v>
      </c>
      <c r="AZ614" s="17">
        <f t="shared" si="215"/>
        <v>0.4</v>
      </c>
      <c r="BA614" s="17">
        <f t="shared" si="216"/>
        <v>0.4</v>
      </c>
      <c r="BC614" s="17">
        <f t="shared" si="229"/>
        <v>0.27272727272727271</v>
      </c>
      <c r="BD614" s="17">
        <f t="shared" si="217"/>
        <v>0.18181818181818182</v>
      </c>
      <c r="BE614" s="17">
        <f t="shared" si="218"/>
        <v>0.59498192984885889</v>
      </c>
      <c r="BF614" s="17">
        <f t="shared" si="219"/>
        <v>0.23296725507069427</v>
      </c>
      <c r="BG614" s="17">
        <f t="shared" si="220"/>
        <v>0.18181818181818182</v>
      </c>
      <c r="BH614" s="17">
        <f t="shared" si="221"/>
        <v>0.18181818181818182</v>
      </c>
      <c r="BI614" s="17">
        <f t="shared" si="222"/>
        <v>3.3057851239669422E-2</v>
      </c>
      <c r="BJ614" s="17">
        <f t="shared" si="223"/>
        <v>0.1655456018205794</v>
      </c>
    </row>
    <row r="615" spans="1:62" x14ac:dyDescent="0.25">
      <c r="A615" s="84">
        <v>644</v>
      </c>
      <c r="B615" s="84">
        <v>654</v>
      </c>
      <c r="D615" s="86">
        <v>1</v>
      </c>
      <c r="E615" s="98">
        <f t="shared" si="227"/>
        <v>19.950050000000001</v>
      </c>
      <c r="F615" s="98">
        <f t="shared" si="228"/>
        <v>0</v>
      </c>
      <c r="G615" s="17">
        <v>0</v>
      </c>
      <c r="H615" s="17">
        <f>'EWG-CCP-127 (1)'!C368</f>
        <v>80.049949999999995</v>
      </c>
      <c r="I615" s="17">
        <v>0</v>
      </c>
      <c r="J615" s="17">
        <v>0</v>
      </c>
      <c r="K615" s="17">
        <v>0</v>
      </c>
      <c r="L615" s="17">
        <v>0</v>
      </c>
      <c r="M615" s="17">
        <v>0</v>
      </c>
      <c r="N615" s="17">
        <v>0</v>
      </c>
      <c r="O615" s="17">
        <f>'EWG-CCP-127 (1)'!D368</f>
        <v>19.950050000000001</v>
      </c>
      <c r="P615" s="17">
        <v>0</v>
      </c>
      <c r="Q615" s="17">
        <v>0</v>
      </c>
      <c r="R615" s="17">
        <v>0</v>
      </c>
      <c r="S615" s="17">
        <v>0</v>
      </c>
      <c r="T615" s="17">
        <v>0</v>
      </c>
      <c r="U615" s="17">
        <v>0</v>
      </c>
      <c r="V615" s="17">
        <v>0</v>
      </c>
      <c r="W615" s="17">
        <v>0</v>
      </c>
      <c r="X615" s="17">
        <v>0</v>
      </c>
      <c r="Y615" s="17">
        <v>0</v>
      </c>
      <c r="Z615" s="17">
        <v>0</v>
      </c>
      <c r="AA615" s="17">
        <v>0</v>
      </c>
      <c r="AB615" s="17">
        <v>0</v>
      </c>
      <c r="AC615" s="17">
        <v>0</v>
      </c>
      <c r="AD615" s="17">
        <v>0</v>
      </c>
      <c r="AE615" s="17">
        <v>0</v>
      </c>
      <c r="AF615" s="17">
        <v>0</v>
      </c>
      <c r="AG615" s="88">
        <f>'EWG-CCP-127 (1)'!F368</f>
        <v>43.16</v>
      </c>
      <c r="AH615" s="17" t="s">
        <v>3</v>
      </c>
      <c r="AI615" s="87" t="s">
        <v>506</v>
      </c>
      <c r="AN615" s="17">
        <f t="shared" si="205"/>
        <v>100</v>
      </c>
      <c r="AO615" s="17">
        <f t="shared" si="206"/>
        <v>0.1995005</v>
      </c>
      <c r="AP615" s="17">
        <f t="shared" si="207"/>
        <v>0</v>
      </c>
      <c r="AQ615" s="17">
        <f t="shared" si="207"/>
        <v>0.80049949999999992</v>
      </c>
      <c r="AR615" s="17">
        <f t="shared" si="208"/>
        <v>0</v>
      </c>
      <c r="AS615" s="17">
        <f t="shared" si="209"/>
        <v>0.43159999999999998</v>
      </c>
      <c r="AU615" s="17">
        <f t="shared" si="210"/>
        <v>0</v>
      </c>
      <c r="AV615" s="17">
        <f t="shared" si="211"/>
        <v>0.24922001825110449</v>
      </c>
      <c r="AW615" s="17">
        <f t="shared" si="212"/>
        <v>0.5</v>
      </c>
      <c r="AX615" s="17">
        <f t="shared" si="213"/>
        <v>0.5</v>
      </c>
      <c r="AY615" s="17">
        <f t="shared" si="214"/>
        <v>0.24922001825110449</v>
      </c>
      <c r="AZ615" s="17">
        <f t="shared" si="215"/>
        <v>0.24922001825110449</v>
      </c>
      <c r="BA615" s="17">
        <f t="shared" si="216"/>
        <v>0.1823799817488955</v>
      </c>
      <c r="BC615" s="17">
        <f t="shared" si="229"/>
        <v>0</v>
      </c>
      <c r="BD615" s="17">
        <f t="shared" si="217"/>
        <v>0.24922001825110449</v>
      </c>
      <c r="BE615" s="17">
        <f t="shared" si="218"/>
        <v>0.58982479610523098</v>
      </c>
      <c r="BF615" s="17">
        <f t="shared" si="219"/>
        <v>9.5973820789570216E-2</v>
      </c>
      <c r="BG615" s="17">
        <f t="shared" si="220"/>
        <v>0.24922001825110449</v>
      </c>
      <c r="BH615" s="17">
        <f t="shared" si="221"/>
        <v>0.24922001825110449</v>
      </c>
      <c r="BI615" s="17">
        <f t="shared" si="222"/>
        <v>3.3262457742727458E-2</v>
      </c>
      <c r="BJ615" s="17">
        <f t="shared" si="223"/>
        <v>6.1142673558332091E-4</v>
      </c>
    </row>
    <row r="616" spans="1:62" x14ac:dyDescent="0.25">
      <c r="A616" s="84">
        <v>220</v>
      </c>
      <c r="B616" s="84">
        <v>484</v>
      </c>
      <c r="C616" s="17">
        <v>48</v>
      </c>
      <c r="D616" s="86">
        <v>1</v>
      </c>
      <c r="E616" s="98">
        <f t="shared" si="227"/>
        <v>35</v>
      </c>
      <c r="F616" s="98">
        <f t="shared" si="228"/>
        <v>0.46153846153846156</v>
      </c>
      <c r="G616" s="17">
        <v>0</v>
      </c>
      <c r="H616" s="17">
        <v>35</v>
      </c>
      <c r="I616" s="17">
        <v>0</v>
      </c>
      <c r="J616" s="17">
        <v>0</v>
      </c>
      <c r="K616" s="17">
        <v>0</v>
      </c>
      <c r="L616" s="17">
        <v>0</v>
      </c>
      <c r="M616" s="17">
        <v>0</v>
      </c>
      <c r="N616" s="17">
        <v>0</v>
      </c>
      <c r="O616" s="17">
        <v>35</v>
      </c>
      <c r="P616" s="17">
        <v>0</v>
      </c>
      <c r="Q616" s="17">
        <v>30</v>
      </c>
      <c r="R616" s="17">
        <v>0</v>
      </c>
      <c r="S616" s="17">
        <v>0</v>
      </c>
      <c r="T616" s="17">
        <v>0</v>
      </c>
      <c r="U616" s="17">
        <v>0</v>
      </c>
      <c r="V616" s="17">
        <v>0</v>
      </c>
      <c r="W616" s="41">
        <v>0</v>
      </c>
      <c r="X616" s="41">
        <v>0</v>
      </c>
      <c r="Y616" s="17">
        <v>0</v>
      </c>
      <c r="Z616" s="17">
        <v>0</v>
      </c>
      <c r="AA616" s="17">
        <v>0</v>
      </c>
      <c r="AB616" s="17">
        <v>0</v>
      </c>
      <c r="AC616" s="17">
        <v>0</v>
      </c>
      <c r="AD616" s="17">
        <v>0</v>
      </c>
      <c r="AE616" s="17">
        <v>0</v>
      </c>
      <c r="AF616" s="41">
        <v>0</v>
      </c>
      <c r="AG616" s="88">
        <v>30</v>
      </c>
      <c r="AH616" s="91" t="s">
        <v>3</v>
      </c>
      <c r="AI616" s="87" t="s">
        <v>504</v>
      </c>
      <c r="AN616" s="17">
        <f t="shared" si="205"/>
        <v>100</v>
      </c>
      <c r="AO616" s="17">
        <f t="shared" si="206"/>
        <v>0.35</v>
      </c>
      <c r="AP616" s="17">
        <f t="shared" si="207"/>
        <v>0</v>
      </c>
      <c r="AQ616" s="17">
        <f t="shared" si="207"/>
        <v>0.35</v>
      </c>
      <c r="AR616" s="17">
        <f t="shared" si="208"/>
        <v>0.3</v>
      </c>
      <c r="AS616" s="17">
        <f t="shared" si="209"/>
        <v>0.3</v>
      </c>
      <c r="AU616" s="17">
        <f t="shared" si="210"/>
        <v>0.85714285714285721</v>
      </c>
      <c r="AV616" s="17">
        <f t="shared" si="211"/>
        <v>1</v>
      </c>
      <c r="AW616" s="17">
        <f t="shared" si="212"/>
        <v>0.5535714285714286</v>
      </c>
      <c r="AX616" s="17">
        <f t="shared" si="213"/>
        <v>0.7142857142857143</v>
      </c>
      <c r="AY616" s="17">
        <f t="shared" si="214"/>
        <v>0.47976190476190478</v>
      </c>
      <c r="AZ616" s="17">
        <f t="shared" si="215"/>
        <v>0.47976190476190478</v>
      </c>
      <c r="BA616" s="17">
        <f t="shared" si="216"/>
        <v>0.17976190476190479</v>
      </c>
      <c r="BC616" s="17">
        <f t="shared" si="229"/>
        <v>0.8571428571428571</v>
      </c>
      <c r="BD616" s="17">
        <f t="shared" si="217"/>
        <v>1</v>
      </c>
      <c r="BE616" s="17">
        <f t="shared" si="218"/>
        <v>0.60603293072806153</v>
      </c>
      <c r="BF616" s="17">
        <f t="shared" si="219"/>
        <v>0.52652461424453156</v>
      </c>
      <c r="BG616" s="17">
        <f t="shared" si="220"/>
        <v>0.48371845607456554</v>
      </c>
      <c r="BH616" s="17">
        <f t="shared" si="221"/>
        <v>0.48371845607456554</v>
      </c>
      <c r="BI616" s="17">
        <f t="shared" si="222"/>
        <v>3.375247110242207E-2</v>
      </c>
      <c r="BJ616" s="17">
        <f t="shared" si="223"/>
        <v>1.1421828591898156E-2</v>
      </c>
    </row>
    <row r="617" spans="1:62" x14ac:dyDescent="0.25">
      <c r="A617" s="84">
        <v>299</v>
      </c>
      <c r="B617" s="84">
        <v>371</v>
      </c>
      <c r="D617" s="86">
        <v>1</v>
      </c>
      <c r="E617" s="98">
        <f t="shared" si="227"/>
        <v>42.965779467680605</v>
      </c>
      <c r="F617" s="98">
        <f t="shared" si="228"/>
        <v>0.66666666666666663</v>
      </c>
      <c r="G617" s="17">
        <v>0</v>
      </c>
      <c r="H617" s="17">
        <f>'EWG-CCP-127 (1)'!M117</f>
        <v>19.011406844106464</v>
      </c>
      <c r="I617" s="17">
        <v>0</v>
      </c>
      <c r="J617" s="17">
        <v>0</v>
      </c>
      <c r="K617" s="17">
        <v>0</v>
      </c>
      <c r="L617" s="17">
        <v>0</v>
      </c>
      <c r="M617" s="17">
        <v>0</v>
      </c>
      <c r="N617" s="17">
        <v>0</v>
      </c>
      <c r="O617" s="17">
        <f>'EWG-CCP-127 (1)'!L117</f>
        <v>42.965779467680605</v>
      </c>
      <c r="P617" s="17">
        <v>0</v>
      </c>
      <c r="Q617" s="17">
        <f>'EWG-CCP-127 (1)'!K117</f>
        <v>38.022813688212928</v>
      </c>
      <c r="R617" s="17">
        <v>0</v>
      </c>
      <c r="S617" s="17">
        <v>0</v>
      </c>
      <c r="T617" s="17">
        <v>0</v>
      </c>
      <c r="U617" s="17">
        <v>0</v>
      </c>
      <c r="V617" s="17">
        <v>0</v>
      </c>
      <c r="W617" s="41">
        <v>0</v>
      </c>
      <c r="X617" s="41">
        <v>0</v>
      </c>
      <c r="Y617" s="17">
        <v>0</v>
      </c>
      <c r="Z617" s="17">
        <v>0</v>
      </c>
      <c r="AA617" s="17">
        <v>0</v>
      </c>
      <c r="AB617" s="17">
        <v>0</v>
      </c>
      <c r="AC617" s="17">
        <v>0</v>
      </c>
      <c r="AD617" s="17">
        <v>0</v>
      </c>
      <c r="AE617" s="17">
        <v>0</v>
      </c>
      <c r="AF617" s="41">
        <v>0</v>
      </c>
      <c r="AG617" s="88">
        <f>'EWG-CCP-127 (1)'!E117</f>
        <v>56.999999999999993</v>
      </c>
      <c r="AH617" s="91" t="s">
        <v>3</v>
      </c>
      <c r="AI617" s="87" t="s">
        <v>504</v>
      </c>
      <c r="AN617" s="17">
        <f t="shared" si="205"/>
        <v>100</v>
      </c>
      <c r="AO617" s="17">
        <f t="shared" si="206"/>
        <v>0.42965779467680604</v>
      </c>
      <c r="AP617" s="17">
        <f t="shared" si="207"/>
        <v>0</v>
      </c>
      <c r="AQ617" s="17">
        <f t="shared" si="207"/>
        <v>0.19011406844106463</v>
      </c>
      <c r="AR617" s="17">
        <f t="shared" si="208"/>
        <v>0.38022813688212925</v>
      </c>
      <c r="AS617" s="17">
        <f t="shared" si="209"/>
        <v>0.56999999999999995</v>
      </c>
      <c r="AU617" s="17">
        <f t="shared" si="210"/>
        <v>2</v>
      </c>
      <c r="AV617" s="17">
        <f t="shared" si="211"/>
        <v>2.2599999999999998</v>
      </c>
      <c r="AW617" s="17">
        <f t="shared" si="212"/>
        <v>0.625</v>
      </c>
      <c r="AX617" s="17">
        <f t="shared" si="213"/>
        <v>1</v>
      </c>
      <c r="AY617" s="17">
        <f t="shared" si="214"/>
        <v>0.36250000000000004</v>
      </c>
      <c r="AZ617" s="17">
        <f t="shared" si="215"/>
        <v>0.36250000000000004</v>
      </c>
      <c r="BA617" s="17">
        <f t="shared" si="216"/>
        <v>0.20749999999999991</v>
      </c>
      <c r="BC617" s="17">
        <f t="shared" si="229"/>
        <v>2</v>
      </c>
      <c r="BD617" s="17">
        <f t="shared" si="217"/>
        <v>2.2599999999999998</v>
      </c>
      <c r="BE617" s="17">
        <f t="shared" si="218"/>
        <v>0.62764377689183548</v>
      </c>
      <c r="BF617" s="17">
        <f t="shared" si="219"/>
        <v>1.1005923388511467</v>
      </c>
      <c r="BG617" s="17">
        <f t="shared" si="220"/>
        <v>0.38610051415249114</v>
      </c>
      <c r="BH617" s="17">
        <f t="shared" si="221"/>
        <v>0.38610051415249114</v>
      </c>
      <c r="BI617" s="17">
        <f t="shared" si="222"/>
        <v>3.3819020894978097E-2</v>
      </c>
      <c r="BJ617" s="17">
        <f t="shared" si="223"/>
        <v>2.6610432686085032E-2</v>
      </c>
    </row>
    <row r="618" spans="1:62" x14ac:dyDescent="0.25">
      <c r="A618" s="84">
        <v>300</v>
      </c>
      <c r="B618" s="84">
        <v>372</v>
      </c>
      <c r="D618" s="86">
        <v>1</v>
      </c>
      <c r="E618" s="98">
        <f t="shared" si="227"/>
        <v>45.454545454545453</v>
      </c>
      <c r="F618" s="98">
        <f t="shared" si="228"/>
        <v>0.66666666666666674</v>
      </c>
      <c r="G618" s="17">
        <v>0</v>
      </c>
      <c r="H618" s="17">
        <f>'EWG-CCP-127 (1)'!M118</f>
        <v>18.181818181818183</v>
      </c>
      <c r="I618" s="17">
        <v>0</v>
      </c>
      <c r="J618" s="17">
        <v>0</v>
      </c>
      <c r="K618" s="17">
        <v>0</v>
      </c>
      <c r="L618" s="17">
        <v>0</v>
      </c>
      <c r="M618" s="17">
        <v>0</v>
      </c>
      <c r="N618" s="17">
        <v>0</v>
      </c>
      <c r="O618" s="17">
        <f>'EWG-CCP-127 (1)'!L118</f>
        <v>45.454545454545453</v>
      </c>
      <c r="P618" s="17">
        <v>0</v>
      </c>
      <c r="Q618" s="17">
        <f>'EWG-CCP-127 (1)'!K118</f>
        <v>36.363636363636367</v>
      </c>
      <c r="R618" s="17">
        <v>0</v>
      </c>
      <c r="S618" s="17">
        <v>0</v>
      </c>
      <c r="T618" s="17">
        <v>0</v>
      </c>
      <c r="U618" s="17">
        <v>0</v>
      </c>
      <c r="V618" s="17">
        <v>0</v>
      </c>
      <c r="W618" s="41">
        <v>0</v>
      </c>
      <c r="X618" s="41">
        <v>0</v>
      </c>
      <c r="Y618" s="17">
        <v>0</v>
      </c>
      <c r="Z618" s="17">
        <v>0</v>
      </c>
      <c r="AA618" s="17">
        <v>0</v>
      </c>
      <c r="AB618" s="17">
        <v>0</v>
      </c>
      <c r="AC618" s="17">
        <v>0</v>
      </c>
      <c r="AD618" s="17">
        <v>0</v>
      </c>
      <c r="AE618" s="17">
        <v>0</v>
      </c>
      <c r="AF618" s="41">
        <v>0</v>
      </c>
      <c r="AG618" s="88">
        <f>'EWG-CCP-127 (1)'!E118</f>
        <v>52</v>
      </c>
      <c r="AH618" s="91" t="s">
        <v>3</v>
      </c>
      <c r="AI618" s="87" t="s">
        <v>504</v>
      </c>
      <c r="AN618" s="17">
        <f t="shared" si="205"/>
        <v>100</v>
      </c>
      <c r="AO618" s="17">
        <f t="shared" si="206"/>
        <v>0.45454545454545453</v>
      </c>
      <c r="AP618" s="17">
        <f t="shared" si="207"/>
        <v>0</v>
      </c>
      <c r="AQ618" s="17">
        <f t="shared" si="207"/>
        <v>0.18181818181818182</v>
      </c>
      <c r="AR618" s="17">
        <f t="shared" si="208"/>
        <v>0.36363636363636365</v>
      </c>
      <c r="AS618" s="17">
        <f t="shared" si="209"/>
        <v>0.52</v>
      </c>
      <c r="AU618" s="17">
        <f t="shared" si="210"/>
        <v>2</v>
      </c>
      <c r="AV618" s="17">
        <f t="shared" si="211"/>
        <v>2.5</v>
      </c>
      <c r="AW618" s="17">
        <f t="shared" si="212"/>
        <v>0.625</v>
      </c>
      <c r="AX618" s="17">
        <f t="shared" si="213"/>
        <v>1</v>
      </c>
      <c r="AY618" s="17">
        <f t="shared" si="214"/>
        <v>0.3125</v>
      </c>
      <c r="AZ618" s="17">
        <f t="shared" si="215"/>
        <v>0.3125</v>
      </c>
      <c r="BA618" s="17">
        <f t="shared" si="216"/>
        <v>0.20750000000000002</v>
      </c>
      <c r="BC618" s="17">
        <f t="shared" si="229"/>
        <v>2</v>
      </c>
      <c r="BD618" s="17">
        <f t="shared" si="217"/>
        <v>2.4999999999999996</v>
      </c>
      <c r="BE618" s="17">
        <f t="shared" si="218"/>
        <v>0.62764377689183548</v>
      </c>
      <c r="BF618" s="17">
        <f t="shared" si="219"/>
        <v>1.1005923388511467</v>
      </c>
      <c r="BG618" s="17">
        <f t="shared" si="220"/>
        <v>0.33610051415249115</v>
      </c>
      <c r="BH618" s="17">
        <f t="shared" si="221"/>
        <v>0.33610051415249115</v>
      </c>
      <c r="BI618" s="17">
        <f t="shared" si="222"/>
        <v>3.3819020894978118E-2</v>
      </c>
      <c r="BJ618" s="17">
        <f t="shared" si="223"/>
        <v>1.279772822419859E-2</v>
      </c>
    </row>
    <row r="619" spans="1:62" x14ac:dyDescent="0.25">
      <c r="A619" s="84">
        <v>101</v>
      </c>
      <c r="B619" s="84">
        <v>66</v>
      </c>
      <c r="C619" s="17" t="s">
        <v>123</v>
      </c>
      <c r="D619" s="87">
        <v>1</v>
      </c>
      <c r="E619" s="17"/>
      <c r="F619" s="17"/>
      <c r="G619" s="17">
        <v>1.1599999999999999</v>
      </c>
      <c r="H619" s="17">
        <v>4.8499999999999996</v>
      </c>
      <c r="I619" s="17">
        <v>0</v>
      </c>
      <c r="J619" s="17">
        <v>0</v>
      </c>
      <c r="K619" s="17">
        <v>0.14000000000000001</v>
      </c>
      <c r="L619" s="17">
        <v>0</v>
      </c>
      <c r="M619" s="17">
        <v>0</v>
      </c>
      <c r="N619" s="17">
        <v>0</v>
      </c>
      <c r="O619" s="17">
        <v>14.6</v>
      </c>
      <c r="P619" s="17">
        <v>0</v>
      </c>
      <c r="Q619" s="17">
        <v>79.38</v>
      </c>
      <c r="R619" s="17">
        <v>0</v>
      </c>
      <c r="S619" s="17">
        <v>0</v>
      </c>
      <c r="T619" s="17">
        <v>0</v>
      </c>
      <c r="U619" s="17">
        <v>0</v>
      </c>
      <c r="V619" s="41">
        <v>0</v>
      </c>
      <c r="W619" s="41">
        <v>0</v>
      </c>
      <c r="X619" s="41">
        <v>0</v>
      </c>
      <c r="Y619" s="17">
        <v>0</v>
      </c>
      <c r="Z619" s="17">
        <v>0</v>
      </c>
      <c r="AA619" s="17">
        <v>0</v>
      </c>
      <c r="AB619" s="41">
        <v>0</v>
      </c>
      <c r="AC619" s="17">
        <v>0</v>
      </c>
      <c r="AD619" s="17">
        <v>0</v>
      </c>
      <c r="AE619" s="41">
        <v>0</v>
      </c>
      <c r="AF619" s="41">
        <v>0</v>
      </c>
      <c r="AG619" s="88">
        <v>93.2</v>
      </c>
      <c r="AH619" s="41" t="s">
        <v>3</v>
      </c>
      <c r="AI619" s="87" t="s">
        <v>506</v>
      </c>
      <c r="AN619" s="17">
        <f t="shared" si="205"/>
        <v>100.13</v>
      </c>
      <c r="AO619" s="17">
        <f t="shared" si="206"/>
        <v>0.14599999999999999</v>
      </c>
      <c r="AP619" s="17">
        <f t="shared" si="207"/>
        <v>1.1599999999999999E-2</v>
      </c>
      <c r="AQ619" s="17">
        <f t="shared" si="207"/>
        <v>4.8499999999999995E-2</v>
      </c>
      <c r="AR619" s="17">
        <f t="shared" si="208"/>
        <v>0.79379999999999995</v>
      </c>
      <c r="AS619" s="17">
        <f t="shared" si="209"/>
        <v>0.93200000000000005</v>
      </c>
      <c r="AU619" s="17">
        <f t="shared" si="210"/>
        <v>13.207986688851914</v>
      </c>
      <c r="AV619" s="17">
        <f t="shared" si="211"/>
        <v>2.4292845257903495</v>
      </c>
      <c r="AW619" s="17">
        <f t="shared" si="212"/>
        <v>1.3254991680532446</v>
      </c>
      <c r="AX619" s="17">
        <f t="shared" si="213"/>
        <v>3.8019966722129785</v>
      </c>
      <c r="AY619" s="17">
        <f t="shared" si="214"/>
        <v>1.3254991680532446</v>
      </c>
      <c r="AZ619" s="17">
        <f t="shared" si="215"/>
        <v>1</v>
      </c>
      <c r="BA619" s="17">
        <f t="shared" si="216"/>
        <v>6.7999999999999949E-2</v>
      </c>
      <c r="BC619" s="17">
        <f>(Q619+$BM$34*AC619)/($BM$3*H619+$BM$4*G619+$BM$5*P619+$BM$6*K619+$BM$7*S619+$BM$8*U619+$BM$9*Y619)</f>
        <v>8.3645943097997897</v>
      </c>
      <c r="BD619" s="17">
        <f t="shared" si="217"/>
        <v>1.5384615384615388</v>
      </c>
      <c r="BE619" s="17">
        <f t="shared" si="218"/>
        <v>0.74799501185026096</v>
      </c>
      <c r="BF619" s="17">
        <f t="shared" si="219"/>
        <v>4.2975869906382504</v>
      </c>
      <c r="BG619" s="17">
        <f t="shared" si="220"/>
        <v>0.74799501185026096</v>
      </c>
      <c r="BH619" s="17">
        <f t="shared" si="221"/>
        <v>0.74799501185026096</v>
      </c>
      <c r="BI619" s="17">
        <f t="shared" si="222"/>
        <v>3.3857835663985626E-2</v>
      </c>
      <c r="BJ619" s="17">
        <f t="shared" si="223"/>
        <v>0.27575841299014314</v>
      </c>
    </row>
    <row r="620" spans="1:62" x14ac:dyDescent="0.25">
      <c r="A620" s="84">
        <v>118</v>
      </c>
      <c r="B620" s="84">
        <v>444</v>
      </c>
      <c r="C620" s="17" t="s">
        <v>143</v>
      </c>
      <c r="D620" s="86">
        <v>1</v>
      </c>
      <c r="E620" s="98">
        <f>I620+L620+M620+N620+O620+V620+X620+AB620+AD620</f>
        <v>29.6</v>
      </c>
      <c r="F620" s="98">
        <f>Q620/(H620+P620+Q620+AC620)</f>
        <v>0</v>
      </c>
      <c r="G620" s="17">
        <v>0</v>
      </c>
      <c r="H620" s="17">
        <v>70.400000000000006</v>
      </c>
      <c r="I620" s="17">
        <v>0</v>
      </c>
      <c r="J620" s="17">
        <v>0</v>
      </c>
      <c r="K620" s="17">
        <v>0</v>
      </c>
      <c r="L620" s="17">
        <v>0</v>
      </c>
      <c r="M620" s="17">
        <v>0</v>
      </c>
      <c r="N620" s="17">
        <v>0</v>
      </c>
      <c r="O620" s="17">
        <v>0</v>
      </c>
      <c r="P620" s="17">
        <v>0</v>
      </c>
      <c r="Q620" s="17">
        <v>0</v>
      </c>
      <c r="R620" s="17">
        <v>0</v>
      </c>
      <c r="S620" s="17">
        <v>0</v>
      </c>
      <c r="T620" s="17">
        <v>0</v>
      </c>
      <c r="U620" s="17">
        <v>0</v>
      </c>
      <c r="V620" s="17">
        <v>29.6</v>
      </c>
      <c r="W620" s="41">
        <v>0</v>
      </c>
      <c r="X620" s="41">
        <v>0</v>
      </c>
      <c r="Y620" s="17">
        <v>0</v>
      </c>
      <c r="Z620" s="17">
        <v>0</v>
      </c>
      <c r="AA620" s="17">
        <v>0</v>
      </c>
      <c r="AB620" s="41">
        <v>0</v>
      </c>
      <c r="AC620" s="17">
        <v>0</v>
      </c>
      <c r="AD620" s="17">
        <v>0</v>
      </c>
      <c r="AE620" s="41">
        <v>0</v>
      </c>
      <c r="AF620" s="41">
        <v>0</v>
      </c>
      <c r="AG620" s="88">
        <v>39.5</v>
      </c>
      <c r="AH620" s="91" t="s">
        <v>3</v>
      </c>
      <c r="AI620" s="87" t="s">
        <v>504</v>
      </c>
      <c r="AN620" s="17">
        <f t="shared" si="205"/>
        <v>100</v>
      </c>
      <c r="AO620" s="17">
        <f t="shared" si="206"/>
        <v>0</v>
      </c>
      <c r="AP620" s="17">
        <f t="shared" si="207"/>
        <v>0</v>
      </c>
      <c r="AQ620" s="17">
        <f t="shared" si="207"/>
        <v>0.70400000000000007</v>
      </c>
      <c r="AR620" s="17">
        <f t="shared" si="208"/>
        <v>0</v>
      </c>
      <c r="AS620" s="17">
        <f t="shared" si="209"/>
        <v>0.39500000000000002</v>
      </c>
      <c r="AU620" s="17">
        <f t="shared" si="210"/>
        <v>0</v>
      </c>
      <c r="AV620" s="17">
        <f t="shared" si="211"/>
        <v>0</v>
      </c>
      <c r="AW620" s="17">
        <f t="shared" si="212"/>
        <v>0.5</v>
      </c>
      <c r="AX620" s="17">
        <f t="shared" si="213"/>
        <v>0.5</v>
      </c>
      <c r="AY620" s="17">
        <f t="shared" si="214"/>
        <v>0</v>
      </c>
      <c r="AZ620" s="17">
        <f t="shared" si="215"/>
        <v>0</v>
      </c>
      <c r="BA620" s="17">
        <f t="shared" si="216"/>
        <v>0.39500000000000002</v>
      </c>
      <c r="BC620" s="17">
        <f>(Q620)/($BM$3*H620+$BM$4*G620+$BM$5*P620+$BM$6*K620+$BM$7*S620+$BM$8*U620+$BM$9*Y620)</f>
        <v>0</v>
      </c>
      <c r="BD620" s="17">
        <f t="shared" si="217"/>
        <v>0.21022727272727271</v>
      </c>
      <c r="BE620" s="17">
        <f t="shared" si="218"/>
        <v>0.58982479610523098</v>
      </c>
      <c r="BF620" s="17">
        <f t="shared" si="219"/>
        <v>9.5973820789570216E-2</v>
      </c>
      <c r="BG620" s="17">
        <f t="shared" si="220"/>
        <v>0.21022727272727271</v>
      </c>
      <c r="BH620" s="17">
        <f t="shared" si="221"/>
        <v>0.21022727272727271</v>
      </c>
      <c r="BI620" s="17">
        <f t="shared" si="222"/>
        <v>3.4140960743801664E-2</v>
      </c>
      <c r="BJ620" s="17">
        <f t="shared" si="223"/>
        <v>1.4096706948243118E-4</v>
      </c>
    </row>
    <row r="621" spans="1:62" x14ac:dyDescent="0.25">
      <c r="A621" s="84">
        <v>298</v>
      </c>
      <c r="B621" s="84">
        <v>187</v>
      </c>
      <c r="D621" s="86">
        <v>1</v>
      </c>
      <c r="E621" s="98">
        <f>I621+L621+M621+N621+O621+V621+X621+AB621+AD621</f>
        <v>40</v>
      </c>
      <c r="F621" s="98">
        <f>Q621/(H621+P621+Q621+AC621)</f>
        <v>0.66666666666666663</v>
      </c>
      <c r="G621" s="17">
        <v>0</v>
      </c>
      <c r="H621" s="17">
        <f>'EWG-CCP-127 (1)'!M116</f>
        <v>20</v>
      </c>
      <c r="I621" s="17">
        <v>0</v>
      </c>
      <c r="J621" s="17">
        <v>0</v>
      </c>
      <c r="K621" s="17">
        <v>0</v>
      </c>
      <c r="L621" s="17">
        <v>0</v>
      </c>
      <c r="M621" s="17">
        <v>0</v>
      </c>
      <c r="N621" s="17">
        <v>0</v>
      </c>
      <c r="O621" s="17">
        <f>'EWG-CCP-127 (1)'!L116</f>
        <v>40</v>
      </c>
      <c r="P621" s="17">
        <v>0</v>
      </c>
      <c r="Q621" s="17">
        <f>'EWG-CCP-127 (1)'!K116</f>
        <v>40</v>
      </c>
      <c r="R621" s="17">
        <v>0</v>
      </c>
      <c r="S621" s="17">
        <v>0</v>
      </c>
      <c r="T621" s="17">
        <v>0</v>
      </c>
      <c r="U621" s="17">
        <v>0</v>
      </c>
      <c r="V621" s="17">
        <v>0</v>
      </c>
      <c r="W621" s="41">
        <v>0</v>
      </c>
      <c r="X621" s="41">
        <v>0</v>
      </c>
      <c r="Y621" s="17">
        <v>0</v>
      </c>
      <c r="Z621" s="17">
        <v>0</v>
      </c>
      <c r="AA621" s="17">
        <v>0</v>
      </c>
      <c r="AB621" s="17">
        <v>0</v>
      </c>
      <c r="AC621" s="17">
        <v>0</v>
      </c>
      <c r="AD621" s="17">
        <v>0</v>
      </c>
      <c r="AE621" s="17">
        <v>0</v>
      </c>
      <c r="AF621" s="41">
        <v>0</v>
      </c>
      <c r="AG621" s="88">
        <f>'EWG-CCP-127 (1)'!E116</f>
        <v>63</v>
      </c>
      <c r="AH621" s="91" t="s">
        <v>3</v>
      </c>
      <c r="AI621" s="87" t="s">
        <v>504</v>
      </c>
      <c r="AN621" s="17">
        <f t="shared" si="205"/>
        <v>100</v>
      </c>
      <c r="AO621" s="17">
        <f t="shared" si="206"/>
        <v>0.4</v>
      </c>
      <c r="AP621" s="17">
        <f t="shared" si="207"/>
        <v>0</v>
      </c>
      <c r="AQ621" s="17">
        <f t="shared" si="207"/>
        <v>0.2</v>
      </c>
      <c r="AR621" s="17">
        <f t="shared" si="208"/>
        <v>0.4</v>
      </c>
      <c r="AS621" s="17">
        <f t="shared" si="209"/>
        <v>0.63</v>
      </c>
      <c r="AU621" s="17">
        <f t="shared" si="210"/>
        <v>2</v>
      </c>
      <c r="AV621" s="17">
        <f t="shared" si="211"/>
        <v>2</v>
      </c>
      <c r="AW621" s="17">
        <f t="shared" si="212"/>
        <v>0.625</v>
      </c>
      <c r="AX621" s="17">
        <f t="shared" si="213"/>
        <v>1</v>
      </c>
      <c r="AY621" s="17">
        <f t="shared" si="214"/>
        <v>0.41666666666666663</v>
      </c>
      <c r="AZ621" s="17">
        <f t="shared" si="215"/>
        <v>0.41666666666666663</v>
      </c>
      <c r="BA621" s="17">
        <f t="shared" si="216"/>
        <v>0.21333333333333337</v>
      </c>
      <c r="BC621" s="17">
        <f>(Q621)/($BM$3*H621+$BM$4*G621+$BM$5*P621+$BM$6*K621+$BM$7*S621+$BM$8*U621+$BM$9*Y621)</f>
        <v>2</v>
      </c>
      <c r="BD621" s="17">
        <f t="shared" si="217"/>
        <v>2</v>
      </c>
      <c r="BE621" s="17">
        <f t="shared" si="218"/>
        <v>0.62764377689183548</v>
      </c>
      <c r="BF621" s="17">
        <f t="shared" si="219"/>
        <v>1.1005923388511467</v>
      </c>
      <c r="BG621" s="17">
        <f t="shared" si="220"/>
        <v>0.44026718081915772</v>
      </c>
      <c r="BH621" s="17">
        <f t="shared" si="221"/>
        <v>0.44026718081915772</v>
      </c>
      <c r="BI621" s="17">
        <f t="shared" si="222"/>
        <v>3.5998542674310192E-2</v>
      </c>
      <c r="BJ621" s="17">
        <f t="shared" si="223"/>
        <v>4.9785678040348808E-2</v>
      </c>
    </row>
    <row r="622" spans="1:62" x14ac:dyDescent="0.25">
      <c r="A622" s="84">
        <v>108</v>
      </c>
      <c r="B622" s="84">
        <v>73</v>
      </c>
      <c r="C622" s="17" t="s">
        <v>130</v>
      </c>
      <c r="D622" s="87">
        <v>1</v>
      </c>
      <c r="E622" s="17"/>
      <c r="F622" s="17"/>
      <c r="G622" s="17">
        <v>17.18</v>
      </c>
      <c r="H622" s="17">
        <v>4.99</v>
      </c>
      <c r="I622" s="17">
        <v>0</v>
      </c>
      <c r="J622" s="17">
        <v>0</v>
      </c>
      <c r="K622" s="17">
        <v>0.13</v>
      </c>
      <c r="L622" s="17">
        <v>0</v>
      </c>
      <c r="M622" s="17">
        <v>0</v>
      </c>
      <c r="N622" s="17">
        <v>0</v>
      </c>
      <c r="O622" s="17">
        <v>14.73</v>
      </c>
      <c r="P622" s="17">
        <v>0</v>
      </c>
      <c r="Q622" s="17">
        <v>62.97</v>
      </c>
      <c r="R622" s="17">
        <v>0</v>
      </c>
      <c r="S622" s="17">
        <v>0</v>
      </c>
      <c r="T622" s="17">
        <v>0</v>
      </c>
      <c r="U622" s="17">
        <v>0</v>
      </c>
      <c r="V622" s="41">
        <v>0</v>
      </c>
      <c r="W622" s="41">
        <v>0</v>
      </c>
      <c r="X622" s="41">
        <v>0</v>
      </c>
      <c r="Y622" s="17">
        <v>0</v>
      </c>
      <c r="Z622" s="17">
        <v>0</v>
      </c>
      <c r="AA622" s="17">
        <v>0</v>
      </c>
      <c r="AB622" s="41">
        <v>0</v>
      </c>
      <c r="AC622" s="17">
        <v>0</v>
      </c>
      <c r="AD622" s="17">
        <v>0</v>
      </c>
      <c r="AE622" s="41">
        <v>0</v>
      </c>
      <c r="AF622" s="41">
        <v>0</v>
      </c>
      <c r="AG622" s="88">
        <v>1</v>
      </c>
      <c r="AH622" s="41" t="s">
        <v>3</v>
      </c>
      <c r="AI622" s="87" t="s">
        <v>506</v>
      </c>
      <c r="AN622" s="17">
        <f t="shared" si="205"/>
        <v>100</v>
      </c>
      <c r="AO622" s="17">
        <f t="shared" si="206"/>
        <v>0.14730000000000001</v>
      </c>
      <c r="AP622" s="17">
        <f t="shared" si="207"/>
        <v>0.17180000000000001</v>
      </c>
      <c r="AQ622" s="17">
        <f t="shared" si="207"/>
        <v>4.99E-2</v>
      </c>
      <c r="AR622" s="17">
        <f t="shared" si="208"/>
        <v>0.62970000000000004</v>
      </c>
      <c r="AS622" s="17">
        <f t="shared" si="209"/>
        <v>0.01</v>
      </c>
      <c r="AU622" s="17">
        <f t="shared" si="210"/>
        <v>2.8403247631935047</v>
      </c>
      <c r="AV622" s="17">
        <f t="shared" si="211"/>
        <v>0.6644113667117727</v>
      </c>
      <c r="AW622" s="17">
        <f t="shared" si="212"/>
        <v>0.67752029769959399</v>
      </c>
      <c r="AX622" s="17">
        <f t="shared" si="213"/>
        <v>1.2100811907983762</v>
      </c>
      <c r="AY622" s="17">
        <f t="shared" si="214"/>
        <v>0.6644113667117727</v>
      </c>
      <c r="AZ622" s="17">
        <f t="shared" si="215"/>
        <v>0.6644113667117727</v>
      </c>
      <c r="BA622" s="17">
        <f t="shared" si="216"/>
        <v>0.65441136671177269</v>
      </c>
      <c r="BC622" s="17">
        <f>(Q622+$BM$34*AC622)/($BM$3*H622+$BM$4*G622+$BM$5*P622+$BM$6*K622+$BM$7*S622+$BM$8*U622+$BM$9*Y622)</f>
        <v>0.8542938542938544</v>
      </c>
      <c r="BD622" s="17">
        <f t="shared" si="217"/>
        <v>0.19983719983719986</v>
      </c>
      <c r="BE622" s="17">
        <f t="shared" si="218"/>
        <v>0.60597905753605774</v>
      </c>
      <c r="BF622" s="17">
        <f t="shared" si="219"/>
        <v>0.52509353373447243</v>
      </c>
      <c r="BG622" s="17">
        <f t="shared" si="220"/>
        <v>0.19983719983719986</v>
      </c>
      <c r="BH622" s="17">
        <f t="shared" si="221"/>
        <v>0.19983719983719986</v>
      </c>
      <c r="BI622" s="17">
        <f t="shared" si="222"/>
        <v>3.6038162442028954E-2</v>
      </c>
      <c r="BJ622" s="17">
        <f t="shared" si="223"/>
        <v>0.15750814271295666</v>
      </c>
    </row>
    <row r="623" spans="1:62" x14ac:dyDescent="0.25">
      <c r="A623" s="84">
        <v>473</v>
      </c>
      <c r="B623" s="84">
        <v>527</v>
      </c>
      <c r="C623" s="17" t="s">
        <v>318</v>
      </c>
      <c r="D623" s="86">
        <v>1</v>
      </c>
      <c r="E623" s="98">
        <f t="shared" ref="E623:E641" si="230">I623+L623+M623+N623+O623+V623+X623+AB623+AD623</f>
        <v>0</v>
      </c>
      <c r="F623" s="98">
        <f t="shared" ref="F623:F641" si="231">Q623/(H623+P623+Q623+AC623)</f>
        <v>0.16666666666666666</v>
      </c>
      <c r="G623" s="17">
        <v>0</v>
      </c>
      <c r="H623" s="17">
        <v>50</v>
      </c>
      <c r="I623" s="17">
        <v>0</v>
      </c>
      <c r="J623" s="17">
        <v>0</v>
      </c>
      <c r="K623" s="17">
        <v>0</v>
      </c>
      <c r="L623" s="17">
        <v>0</v>
      </c>
      <c r="M623" s="17">
        <v>0</v>
      </c>
      <c r="N623" s="17">
        <v>0</v>
      </c>
      <c r="O623" s="17">
        <v>0</v>
      </c>
      <c r="P623" s="17">
        <v>0</v>
      </c>
      <c r="Q623" s="17">
        <v>10</v>
      </c>
      <c r="R623" s="17">
        <v>0</v>
      </c>
      <c r="S623" s="17">
        <v>0</v>
      </c>
      <c r="T623" s="17">
        <v>0</v>
      </c>
      <c r="U623" s="17">
        <v>0</v>
      </c>
      <c r="V623" s="17">
        <v>0</v>
      </c>
      <c r="W623" s="17">
        <v>40</v>
      </c>
      <c r="X623" s="17">
        <v>0</v>
      </c>
      <c r="Y623" s="17">
        <v>0</v>
      </c>
      <c r="Z623" s="17">
        <v>0</v>
      </c>
      <c r="AA623" s="17">
        <v>0</v>
      </c>
      <c r="AB623" s="17">
        <v>0</v>
      </c>
      <c r="AC623" s="17">
        <v>0</v>
      </c>
      <c r="AD623" s="17">
        <v>0</v>
      </c>
      <c r="AE623" s="17">
        <v>0</v>
      </c>
      <c r="AF623" s="41">
        <v>0</v>
      </c>
      <c r="AG623" s="88">
        <v>46</v>
      </c>
      <c r="AH623" s="17" t="s">
        <v>3</v>
      </c>
      <c r="AI623" s="87" t="s">
        <v>506</v>
      </c>
      <c r="AN623" s="17">
        <f t="shared" si="205"/>
        <v>100</v>
      </c>
      <c r="AO623" s="17">
        <f t="shared" si="206"/>
        <v>0</v>
      </c>
      <c r="AP623" s="17">
        <f t="shared" si="207"/>
        <v>0</v>
      </c>
      <c r="AQ623" s="17">
        <f t="shared" si="207"/>
        <v>0.5</v>
      </c>
      <c r="AR623" s="17">
        <f t="shared" si="208"/>
        <v>0.1</v>
      </c>
      <c r="AS623" s="17">
        <f t="shared" si="209"/>
        <v>0.46</v>
      </c>
      <c r="AU623" s="17">
        <f t="shared" si="210"/>
        <v>0.2</v>
      </c>
      <c r="AV623" s="17">
        <f t="shared" si="211"/>
        <v>0</v>
      </c>
      <c r="AW623" s="17">
        <f t="shared" si="212"/>
        <v>0.51249999999999996</v>
      </c>
      <c r="AX623" s="17">
        <f t="shared" si="213"/>
        <v>0.55000000000000004</v>
      </c>
      <c r="AY623" s="17">
        <f t="shared" si="214"/>
        <v>0</v>
      </c>
      <c r="AZ623" s="17">
        <f t="shared" si="215"/>
        <v>0</v>
      </c>
      <c r="BA623" s="17">
        <f t="shared" si="216"/>
        <v>0.46</v>
      </c>
      <c r="BC623" s="17">
        <f t="shared" ref="BC623:BC641" si="232">(Q623)/($BM$3*H623+$BM$4*G623+$BM$5*P623+$BM$6*K623+$BM$7*S623+$BM$8*U623+$BM$9*Y623)</f>
        <v>0.2</v>
      </c>
      <c r="BD623" s="17">
        <f t="shared" si="217"/>
        <v>0.26666666666666666</v>
      </c>
      <c r="BE623" s="17">
        <f t="shared" si="218"/>
        <v>0.59360669418389145</v>
      </c>
      <c r="BF623" s="17">
        <f t="shared" si="219"/>
        <v>0.19643567259572786</v>
      </c>
      <c r="BG623" s="17">
        <f t="shared" si="220"/>
        <v>0.26666666666666666</v>
      </c>
      <c r="BH623" s="17">
        <f t="shared" si="221"/>
        <v>0.26666666666666666</v>
      </c>
      <c r="BI623" s="17">
        <f t="shared" si="222"/>
        <v>3.7377777777777788E-2</v>
      </c>
      <c r="BJ623" s="17">
        <f t="shared" si="223"/>
        <v>2.8224828699348341E-3</v>
      </c>
    </row>
    <row r="624" spans="1:62" x14ac:dyDescent="0.25">
      <c r="A624" s="84">
        <v>159</v>
      </c>
      <c r="B624" s="84">
        <v>95</v>
      </c>
      <c r="C624" s="17" t="s">
        <v>191</v>
      </c>
      <c r="D624" s="86">
        <v>1</v>
      </c>
      <c r="E624" s="98">
        <f t="shared" si="230"/>
        <v>20.78</v>
      </c>
      <c r="F624" s="98">
        <f t="shared" si="231"/>
        <v>0.8898866480200206</v>
      </c>
      <c r="G624" s="17">
        <v>3.27</v>
      </c>
      <c r="H624" s="17">
        <v>7.48</v>
      </c>
      <c r="I624" s="17">
        <v>6.78</v>
      </c>
      <c r="J624" s="17">
        <v>0</v>
      </c>
      <c r="K624" s="17">
        <v>0</v>
      </c>
      <c r="L624" s="17">
        <v>0</v>
      </c>
      <c r="M624" s="17">
        <v>0</v>
      </c>
      <c r="N624" s="17">
        <v>0</v>
      </c>
      <c r="O624" s="17">
        <v>14</v>
      </c>
      <c r="P624" s="17">
        <v>0</v>
      </c>
      <c r="Q624" s="17">
        <v>60.45</v>
      </c>
      <c r="R624" s="17">
        <v>0</v>
      </c>
      <c r="S624" s="17">
        <v>0</v>
      </c>
      <c r="T624" s="17">
        <v>0</v>
      </c>
      <c r="U624" s="17">
        <v>4.17</v>
      </c>
      <c r="V624" s="17">
        <v>0</v>
      </c>
      <c r="W624" s="41">
        <v>0</v>
      </c>
      <c r="X624" s="41">
        <v>0</v>
      </c>
      <c r="Y624" s="17">
        <v>0</v>
      </c>
      <c r="Z624" s="17">
        <v>3.83</v>
      </c>
      <c r="AA624" s="17">
        <v>0</v>
      </c>
      <c r="AB624" s="41">
        <v>0</v>
      </c>
      <c r="AC624" s="17">
        <v>0</v>
      </c>
      <c r="AD624" s="17">
        <v>0</v>
      </c>
      <c r="AE624" s="41">
        <v>0</v>
      </c>
      <c r="AF624" s="41">
        <v>0</v>
      </c>
      <c r="AG624" s="88">
        <v>37</v>
      </c>
      <c r="AH624" s="41" t="s">
        <v>3</v>
      </c>
      <c r="AI624" s="87" t="s">
        <v>506</v>
      </c>
      <c r="AN624" s="17">
        <f t="shared" si="205"/>
        <v>99.98</v>
      </c>
      <c r="AO624" s="17">
        <f t="shared" si="206"/>
        <v>0.14000000000000001</v>
      </c>
      <c r="AP624" s="17">
        <f t="shared" si="207"/>
        <v>3.27E-2</v>
      </c>
      <c r="AQ624" s="17">
        <f t="shared" si="207"/>
        <v>7.4800000000000005E-2</v>
      </c>
      <c r="AR624" s="17">
        <f t="shared" si="208"/>
        <v>0.60450000000000004</v>
      </c>
      <c r="AS624" s="17">
        <f t="shared" si="209"/>
        <v>0.37</v>
      </c>
      <c r="AU624" s="17">
        <f t="shared" si="210"/>
        <v>5.6232558139534881</v>
      </c>
      <c r="AV624" s="17">
        <f t="shared" si="211"/>
        <v>1.3023255813953487</v>
      </c>
      <c r="AW624" s="17">
        <f t="shared" si="212"/>
        <v>0.851453488372093</v>
      </c>
      <c r="AX624" s="17">
        <f t="shared" si="213"/>
        <v>1.905813953488372</v>
      </c>
      <c r="AY624" s="17">
        <f t="shared" si="214"/>
        <v>0.851453488372093</v>
      </c>
      <c r="AZ624" s="17">
        <f t="shared" si="215"/>
        <v>0.851453488372093</v>
      </c>
      <c r="BA624" s="17">
        <f t="shared" si="216"/>
        <v>0.48145348837209301</v>
      </c>
      <c r="BC624" s="17">
        <f t="shared" si="232"/>
        <v>1.8279407317810705</v>
      </c>
      <c r="BD624" s="17">
        <f t="shared" si="217"/>
        <v>0.56445922790041325</v>
      </c>
      <c r="BE624" s="17">
        <f t="shared" si="218"/>
        <v>0.62439022381237108</v>
      </c>
      <c r="BF624" s="17">
        <f t="shared" si="219"/>
        <v>1.0141653753227167</v>
      </c>
      <c r="BG624" s="17">
        <f t="shared" si="220"/>
        <v>0.56445922790041325</v>
      </c>
      <c r="BH624" s="17">
        <f t="shared" si="221"/>
        <v>0.56445922790041325</v>
      </c>
      <c r="BI624" s="17">
        <f t="shared" si="222"/>
        <v>3.7814391315624862E-2</v>
      </c>
      <c r="BJ624" s="17">
        <f t="shared" si="223"/>
        <v>1.3596148385392011E-3</v>
      </c>
    </row>
    <row r="625" spans="1:62" x14ac:dyDescent="0.25">
      <c r="A625" s="84">
        <v>470</v>
      </c>
      <c r="B625" s="84">
        <v>317</v>
      </c>
      <c r="C625" s="17" t="s">
        <v>341</v>
      </c>
      <c r="D625" s="86">
        <v>1</v>
      </c>
      <c r="E625" s="98">
        <f t="shared" si="230"/>
        <v>26.599999999999998</v>
      </c>
      <c r="F625" s="98">
        <f t="shared" si="231"/>
        <v>0.90521327014218012</v>
      </c>
      <c r="G625" s="17">
        <v>8.6999999999999993</v>
      </c>
      <c r="H625" s="17">
        <v>6</v>
      </c>
      <c r="I625" s="17">
        <v>24.9</v>
      </c>
      <c r="J625" s="17">
        <v>0</v>
      </c>
      <c r="K625" s="17">
        <v>0</v>
      </c>
      <c r="L625" s="17">
        <v>0</v>
      </c>
      <c r="M625" s="17">
        <v>0</v>
      </c>
      <c r="N625" s="17">
        <v>0.9</v>
      </c>
      <c r="O625" s="17">
        <v>0.8</v>
      </c>
      <c r="P625" s="17">
        <v>0</v>
      </c>
      <c r="Q625" s="17">
        <v>57.3</v>
      </c>
      <c r="R625" s="17">
        <v>0</v>
      </c>
      <c r="S625" s="17">
        <v>0</v>
      </c>
      <c r="T625" s="17">
        <v>0</v>
      </c>
      <c r="U625" s="17">
        <v>0</v>
      </c>
      <c r="V625" s="17">
        <v>0</v>
      </c>
      <c r="W625" s="41">
        <v>0</v>
      </c>
      <c r="X625" s="17">
        <v>0</v>
      </c>
      <c r="Y625" s="17">
        <v>0</v>
      </c>
      <c r="Z625" s="17">
        <v>0</v>
      </c>
      <c r="AA625" s="17">
        <v>0</v>
      </c>
      <c r="AB625" s="17">
        <v>0</v>
      </c>
      <c r="AC625" s="17">
        <v>0</v>
      </c>
      <c r="AD625" s="17">
        <v>0</v>
      </c>
      <c r="AE625" s="17">
        <v>0</v>
      </c>
      <c r="AF625" s="41">
        <v>0</v>
      </c>
      <c r="AG625" s="88">
        <v>14</v>
      </c>
      <c r="AH625" s="17" t="s">
        <v>3</v>
      </c>
      <c r="AI625" s="87" t="s">
        <v>524</v>
      </c>
      <c r="AN625" s="17">
        <f t="shared" si="205"/>
        <v>98.6</v>
      </c>
      <c r="AO625" s="17">
        <f t="shared" si="206"/>
        <v>8.0000000000000002E-3</v>
      </c>
      <c r="AP625" s="17">
        <f t="shared" si="207"/>
        <v>8.6999999999999994E-2</v>
      </c>
      <c r="AQ625" s="17">
        <f t="shared" si="207"/>
        <v>0.06</v>
      </c>
      <c r="AR625" s="17">
        <f t="shared" si="208"/>
        <v>0.57299999999999995</v>
      </c>
      <c r="AS625" s="17">
        <f t="shared" si="209"/>
        <v>0.14000000000000001</v>
      </c>
      <c r="AU625" s="17">
        <f t="shared" si="210"/>
        <v>3.8979591836734695</v>
      </c>
      <c r="AV625" s="17">
        <f t="shared" si="211"/>
        <v>5.4421768707482998E-2</v>
      </c>
      <c r="AW625" s="17">
        <f t="shared" si="212"/>
        <v>0.74362244897959184</v>
      </c>
      <c r="AX625" s="17">
        <f t="shared" si="213"/>
        <v>1.4744897959183674</v>
      </c>
      <c r="AY625" s="17">
        <f t="shared" si="214"/>
        <v>5.4421768707482998E-2</v>
      </c>
      <c r="AZ625" s="17">
        <f t="shared" si="215"/>
        <v>5.4421768707482998E-2</v>
      </c>
      <c r="BA625" s="17">
        <f t="shared" si="216"/>
        <v>8.5578231292517015E-2</v>
      </c>
      <c r="BC625" s="17">
        <f t="shared" si="232"/>
        <v>1.4044117647058825</v>
      </c>
      <c r="BD625" s="17">
        <f t="shared" si="217"/>
        <v>0.33578431372549022</v>
      </c>
      <c r="BE625" s="17">
        <f t="shared" si="218"/>
        <v>0.61638150687817761</v>
      </c>
      <c r="BF625" s="17">
        <f t="shared" si="219"/>
        <v>0.80142285369310373</v>
      </c>
      <c r="BG625" s="17">
        <f t="shared" si="220"/>
        <v>0.33578431372549022</v>
      </c>
      <c r="BH625" s="17">
        <f t="shared" si="221"/>
        <v>0.33578431372549022</v>
      </c>
      <c r="BI625" s="17">
        <f t="shared" si="222"/>
        <v>3.8331497500961174E-2</v>
      </c>
      <c r="BJ625" s="17">
        <f t="shared" si="223"/>
        <v>7.1221174313861463E-2</v>
      </c>
    </row>
    <row r="626" spans="1:62" x14ac:dyDescent="0.25">
      <c r="A626" s="84">
        <v>63</v>
      </c>
      <c r="B626" s="84">
        <v>420</v>
      </c>
      <c r="C626" s="17" t="s">
        <v>78</v>
      </c>
      <c r="D626" s="86">
        <v>1</v>
      </c>
      <c r="E626" s="98">
        <f t="shared" si="230"/>
        <v>40</v>
      </c>
      <c r="F626" s="98">
        <f t="shared" si="231"/>
        <v>0</v>
      </c>
      <c r="G626" s="17">
        <v>20</v>
      </c>
      <c r="H626" s="17">
        <v>40</v>
      </c>
      <c r="I626" s="17">
        <v>0</v>
      </c>
      <c r="J626" s="17">
        <v>0</v>
      </c>
      <c r="K626" s="41">
        <v>0</v>
      </c>
      <c r="L626" s="41">
        <v>0</v>
      </c>
      <c r="M626" s="41">
        <v>0</v>
      </c>
      <c r="N626" s="17">
        <v>0</v>
      </c>
      <c r="O626" s="17">
        <v>40</v>
      </c>
      <c r="P626" s="17">
        <v>0</v>
      </c>
      <c r="Q626" s="17">
        <v>0</v>
      </c>
      <c r="R626" s="17">
        <v>0</v>
      </c>
      <c r="S626" s="17">
        <v>0</v>
      </c>
      <c r="T626" s="17">
        <v>0</v>
      </c>
      <c r="U626" s="17">
        <v>0</v>
      </c>
      <c r="V626" s="41">
        <v>0</v>
      </c>
      <c r="W626" s="41">
        <v>0</v>
      </c>
      <c r="X626" s="41">
        <v>0</v>
      </c>
      <c r="Y626" s="41">
        <v>0</v>
      </c>
      <c r="Z626" s="17">
        <v>0</v>
      </c>
      <c r="AA626" s="17">
        <v>0</v>
      </c>
      <c r="AB626" s="41">
        <v>0</v>
      </c>
      <c r="AC626" s="17">
        <v>0</v>
      </c>
      <c r="AD626" s="17">
        <v>0</v>
      </c>
      <c r="AE626" s="41">
        <v>0</v>
      </c>
      <c r="AF626" s="41">
        <v>0</v>
      </c>
      <c r="AG626" s="88">
        <v>13.7</v>
      </c>
      <c r="AH626" s="91" t="s">
        <v>3</v>
      </c>
      <c r="AI626" s="87" t="s">
        <v>504</v>
      </c>
      <c r="AN626" s="17">
        <f t="shared" si="205"/>
        <v>100</v>
      </c>
      <c r="AO626" s="17">
        <f t="shared" si="206"/>
        <v>0.4</v>
      </c>
      <c r="AP626" s="17">
        <f t="shared" si="207"/>
        <v>0.2</v>
      </c>
      <c r="AQ626" s="17">
        <f t="shared" si="207"/>
        <v>0.4</v>
      </c>
      <c r="AR626" s="17">
        <f t="shared" si="208"/>
        <v>0</v>
      </c>
      <c r="AS626" s="17">
        <f t="shared" si="209"/>
        <v>0.13699999999999998</v>
      </c>
      <c r="AU626" s="17">
        <f t="shared" si="210"/>
        <v>0</v>
      </c>
      <c r="AV626" s="17">
        <f t="shared" si="211"/>
        <v>0.66666666666666663</v>
      </c>
      <c r="AW626" s="17">
        <f t="shared" si="212"/>
        <v>0.5</v>
      </c>
      <c r="AX626" s="17">
        <f t="shared" si="213"/>
        <v>0.5</v>
      </c>
      <c r="AY626" s="17">
        <f t="shared" si="214"/>
        <v>0.44444444444444448</v>
      </c>
      <c r="AZ626" s="17">
        <f t="shared" si="215"/>
        <v>0.44444444444444448</v>
      </c>
      <c r="BA626" s="17">
        <f t="shared" si="216"/>
        <v>0.30744444444444452</v>
      </c>
      <c r="BC626" s="17">
        <f t="shared" si="232"/>
        <v>0</v>
      </c>
      <c r="BD626" s="17">
        <f t="shared" si="217"/>
        <v>0.33333333333333331</v>
      </c>
      <c r="BE626" s="17">
        <f t="shared" si="218"/>
        <v>0.58982479610523098</v>
      </c>
      <c r="BF626" s="17">
        <f t="shared" si="219"/>
        <v>9.5973820789570216E-2</v>
      </c>
      <c r="BG626" s="17">
        <f t="shared" si="220"/>
        <v>0.33333333333333331</v>
      </c>
      <c r="BH626" s="17">
        <f t="shared" si="221"/>
        <v>0.33333333333333331</v>
      </c>
      <c r="BI626" s="17">
        <f t="shared" si="222"/>
        <v>3.8546777777777777E-2</v>
      </c>
      <c r="BJ626" s="17">
        <f t="shared" si="223"/>
        <v>7.2831412046148319E-2</v>
      </c>
    </row>
    <row r="627" spans="1:62" x14ac:dyDescent="0.25">
      <c r="A627" s="84">
        <v>177</v>
      </c>
      <c r="B627" s="84">
        <v>111</v>
      </c>
      <c r="C627" s="17">
        <v>5</v>
      </c>
      <c r="D627" s="86">
        <v>1</v>
      </c>
      <c r="E627" s="98">
        <f t="shared" si="230"/>
        <v>11.8</v>
      </c>
      <c r="F627" s="98">
        <f t="shared" si="231"/>
        <v>0.93669527896995697</v>
      </c>
      <c r="G627" s="17">
        <v>0</v>
      </c>
      <c r="H627" s="17">
        <v>5.9</v>
      </c>
      <c r="I627" s="17">
        <v>0</v>
      </c>
      <c r="J627" s="17">
        <v>0</v>
      </c>
      <c r="K627" s="17">
        <v>0</v>
      </c>
      <c r="L627" s="17">
        <v>0</v>
      </c>
      <c r="M627" s="17">
        <v>0</v>
      </c>
      <c r="N627" s="17">
        <v>0</v>
      </c>
      <c r="O627" s="17">
        <v>11.8</v>
      </c>
      <c r="P627" s="17">
        <v>0</v>
      </c>
      <c r="Q627" s="17">
        <v>87.3</v>
      </c>
      <c r="R627" s="17">
        <v>0</v>
      </c>
      <c r="S627" s="17">
        <v>0</v>
      </c>
      <c r="T627" s="17">
        <v>0</v>
      </c>
      <c r="U627" s="17">
        <v>0</v>
      </c>
      <c r="V627" s="17">
        <v>0</v>
      </c>
      <c r="W627" s="41">
        <v>0</v>
      </c>
      <c r="X627" s="41">
        <v>0</v>
      </c>
      <c r="Y627" s="17">
        <v>0</v>
      </c>
      <c r="Z627" s="17">
        <v>0</v>
      </c>
      <c r="AA627" s="17">
        <v>0</v>
      </c>
      <c r="AB627" s="17">
        <v>0</v>
      </c>
      <c r="AC627" s="17">
        <v>0</v>
      </c>
      <c r="AD627" s="17">
        <v>0</v>
      </c>
      <c r="AE627" s="17">
        <v>0</v>
      </c>
      <c r="AF627" s="41">
        <v>0</v>
      </c>
      <c r="AG627" s="88">
        <v>67</v>
      </c>
      <c r="AH627" s="91" t="s">
        <v>3</v>
      </c>
      <c r="AI627" s="87" t="s">
        <v>504</v>
      </c>
      <c r="AN627" s="17">
        <f t="shared" si="205"/>
        <v>105</v>
      </c>
      <c r="AO627" s="17">
        <f t="shared" si="206"/>
        <v>0.11800000000000001</v>
      </c>
      <c r="AP627" s="17">
        <f t="shared" si="207"/>
        <v>0</v>
      </c>
      <c r="AQ627" s="17">
        <f t="shared" si="207"/>
        <v>5.9000000000000004E-2</v>
      </c>
      <c r="AR627" s="17">
        <f t="shared" si="208"/>
        <v>0.873</v>
      </c>
      <c r="AS627" s="17">
        <f t="shared" si="209"/>
        <v>0.67</v>
      </c>
      <c r="AU627" s="17">
        <f t="shared" si="210"/>
        <v>14.796610169491524</v>
      </c>
      <c r="AV627" s="17">
        <f t="shared" si="211"/>
        <v>2</v>
      </c>
      <c r="AW627" s="17">
        <f t="shared" si="212"/>
        <v>1.4247881355932202</v>
      </c>
      <c r="AX627" s="17">
        <f t="shared" si="213"/>
        <v>4.1991525423728806</v>
      </c>
      <c r="AY627" s="17">
        <f t="shared" si="214"/>
        <v>1.4247881355932202</v>
      </c>
      <c r="AZ627" s="17">
        <f t="shared" si="215"/>
        <v>1</v>
      </c>
      <c r="BA627" s="17">
        <f t="shared" si="216"/>
        <v>0.32999999999999996</v>
      </c>
      <c r="BC627" s="17">
        <f t="shared" si="232"/>
        <v>14.796610169491524</v>
      </c>
      <c r="BD627" s="17">
        <f t="shared" si="217"/>
        <v>2</v>
      </c>
      <c r="BE627" s="17">
        <f t="shared" si="218"/>
        <v>0.86962115395866979</v>
      </c>
      <c r="BF627" s="17">
        <f t="shared" si="219"/>
        <v>7.528448111194284</v>
      </c>
      <c r="BG627" s="17">
        <f t="shared" si="220"/>
        <v>0.86962115395866979</v>
      </c>
      <c r="BH627" s="17">
        <f t="shared" si="221"/>
        <v>0.86962115395866979</v>
      </c>
      <c r="BI627" s="17">
        <f t="shared" si="222"/>
        <v>3.9848605107790931E-2</v>
      </c>
      <c r="BJ627" s="17">
        <f t="shared" si="223"/>
        <v>6.923584160985799E-2</v>
      </c>
    </row>
    <row r="628" spans="1:62" x14ac:dyDescent="0.25">
      <c r="A628" s="84">
        <v>331</v>
      </c>
      <c r="B628" s="84">
        <v>218</v>
      </c>
      <c r="D628" s="86">
        <v>1</v>
      </c>
      <c r="E628" s="98">
        <f t="shared" si="230"/>
        <v>43.693693693693696</v>
      </c>
      <c r="F628" s="98">
        <f t="shared" si="231"/>
        <v>0.8</v>
      </c>
      <c r="G628" s="17">
        <v>0</v>
      </c>
      <c r="H628" s="17">
        <f>'EWG-CCP-127 (1)'!M149</f>
        <v>11.261261261261263</v>
      </c>
      <c r="I628" s="17">
        <v>0</v>
      </c>
      <c r="J628" s="17">
        <v>0</v>
      </c>
      <c r="K628" s="17">
        <v>0</v>
      </c>
      <c r="L628" s="17">
        <v>0</v>
      </c>
      <c r="M628" s="17">
        <v>0</v>
      </c>
      <c r="N628" s="17">
        <v>0</v>
      </c>
      <c r="O628" s="17">
        <f>'EWG-CCP-127 (1)'!L149</f>
        <v>43.693693693693696</v>
      </c>
      <c r="P628" s="17">
        <v>0</v>
      </c>
      <c r="Q628" s="17">
        <f>'EWG-CCP-127 (1)'!K149</f>
        <v>45.04504504504505</v>
      </c>
      <c r="R628" s="17">
        <v>0</v>
      </c>
      <c r="S628" s="17">
        <v>0</v>
      </c>
      <c r="T628" s="17">
        <v>0</v>
      </c>
      <c r="U628" s="17">
        <v>0</v>
      </c>
      <c r="V628" s="17">
        <v>0</v>
      </c>
      <c r="W628" s="41">
        <v>0</v>
      </c>
      <c r="X628" s="41">
        <v>0</v>
      </c>
      <c r="Y628" s="17">
        <v>0</v>
      </c>
      <c r="Z628" s="17">
        <v>0</v>
      </c>
      <c r="AA628" s="17">
        <v>0</v>
      </c>
      <c r="AB628" s="17">
        <v>0</v>
      </c>
      <c r="AC628" s="17">
        <v>0</v>
      </c>
      <c r="AD628" s="17">
        <v>0</v>
      </c>
      <c r="AE628" s="17">
        <v>0</v>
      </c>
      <c r="AF628" s="41">
        <v>0</v>
      </c>
      <c r="AG628" s="88">
        <f>'EWG-CCP-127 (1)'!E149</f>
        <v>56.999999999999993</v>
      </c>
      <c r="AH628" s="91" t="s">
        <v>3</v>
      </c>
      <c r="AI628" s="87" t="s">
        <v>504</v>
      </c>
      <c r="AN628" s="17">
        <f t="shared" si="205"/>
        <v>100</v>
      </c>
      <c r="AO628" s="17">
        <f t="shared" si="206"/>
        <v>0.43693693693693697</v>
      </c>
      <c r="AP628" s="17">
        <f t="shared" si="207"/>
        <v>0</v>
      </c>
      <c r="AQ628" s="17">
        <f t="shared" si="207"/>
        <v>0.11261261261261263</v>
      </c>
      <c r="AR628" s="17">
        <f t="shared" si="208"/>
        <v>0.45045045045045051</v>
      </c>
      <c r="AS628" s="17">
        <f t="shared" si="209"/>
        <v>0.56999999999999995</v>
      </c>
      <c r="AU628" s="17">
        <f t="shared" si="210"/>
        <v>4</v>
      </c>
      <c r="AV628" s="17">
        <f t="shared" si="211"/>
        <v>3.88</v>
      </c>
      <c r="AW628" s="17">
        <f t="shared" si="212"/>
        <v>0.75</v>
      </c>
      <c r="AX628" s="17">
        <f t="shared" si="213"/>
        <v>1.5</v>
      </c>
      <c r="AY628" s="17">
        <f t="shared" si="214"/>
        <v>0.35333333333333333</v>
      </c>
      <c r="AZ628" s="17">
        <f t="shared" si="215"/>
        <v>0.35333333333333333</v>
      </c>
      <c r="BA628" s="17">
        <f t="shared" si="216"/>
        <v>0.21666666666666662</v>
      </c>
      <c r="BC628" s="17">
        <f t="shared" si="232"/>
        <v>4</v>
      </c>
      <c r="BD628" s="17">
        <f t="shared" si="217"/>
        <v>3.88</v>
      </c>
      <c r="BE628" s="17">
        <f t="shared" si="218"/>
        <v>0.6654627576784401</v>
      </c>
      <c r="BF628" s="17">
        <f t="shared" si="219"/>
        <v>2.1052108569127235</v>
      </c>
      <c r="BG628" s="17">
        <f t="shared" si="220"/>
        <v>0.36966456716389401</v>
      </c>
      <c r="BH628" s="17">
        <f t="shared" si="221"/>
        <v>0.36966456716389401</v>
      </c>
      <c r="BI628" s="17">
        <f t="shared" si="222"/>
        <v>4.0134285649629918E-2</v>
      </c>
      <c r="BJ628" s="17">
        <f t="shared" si="223"/>
        <v>2.6610432686085032E-2</v>
      </c>
    </row>
    <row r="629" spans="1:62" x14ac:dyDescent="0.25">
      <c r="A629" s="84">
        <v>76</v>
      </c>
      <c r="B629" s="84">
        <v>54</v>
      </c>
      <c r="C629" s="17" t="s">
        <v>94</v>
      </c>
      <c r="D629" s="86">
        <v>1</v>
      </c>
      <c r="E629" s="98">
        <f t="shared" si="230"/>
        <v>10.6</v>
      </c>
      <c r="F629" s="98">
        <f t="shared" si="231"/>
        <v>0.77443609022556392</v>
      </c>
      <c r="G629" s="17">
        <v>4.4000000000000004</v>
      </c>
      <c r="H629" s="17">
        <v>9</v>
      </c>
      <c r="I629" s="17">
        <v>0</v>
      </c>
      <c r="J629" s="17">
        <v>0</v>
      </c>
      <c r="K629" s="41">
        <v>0</v>
      </c>
      <c r="L629" s="17">
        <v>0</v>
      </c>
      <c r="M629" s="17">
        <v>0</v>
      </c>
      <c r="N629" s="17">
        <v>0</v>
      </c>
      <c r="O629" s="17">
        <v>10.6</v>
      </c>
      <c r="P629" s="17">
        <v>0</v>
      </c>
      <c r="Q629" s="17">
        <v>30.9</v>
      </c>
      <c r="R629" s="17">
        <v>0</v>
      </c>
      <c r="S629" s="17">
        <v>0</v>
      </c>
      <c r="T629" s="17">
        <v>0</v>
      </c>
      <c r="U629" s="17">
        <v>0</v>
      </c>
      <c r="V629" s="41">
        <v>0</v>
      </c>
      <c r="W629" s="41">
        <v>0</v>
      </c>
      <c r="X629" s="41">
        <v>0</v>
      </c>
      <c r="Y629" s="17">
        <v>45.1</v>
      </c>
      <c r="Z629" s="17">
        <v>0</v>
      </c>
      <c r="AA629" s="17">
        <v>0</v>
      </c>
      <c r="AB629" s="41">
        <v>0</v>
      </c>
      <c r="AC629" s="17">
        <v>0</v>
      </c>
      <c r="AD629" s="17">
        <v>0</v>
      </c>
      <c r="AE629" s="41">
        <v>0</v>
      </c>
      <c r="AF629" s="41">
        <v>0</v>
      </c>
      <c r="AG629" s="88">
        <v>60.2</v>
      </c>
      <c r="AH629" s="41" t="s">
        <v>3</v>
      </c>
      <c r="AI629" s="87" t="s">
        <v>506</v>
      </c>
      <c r="AN629" s="17">
        <f t="shared" si="205"/>
        <v>100</v>
      </c>
      <c r="AO629" s="17">
        <f t="shared" si="206"/>
        <v>0.106</v>
      </c>
      <c r="AP629" s="17">
        <f t="shared" si="207"/>
        <v>4.4000000000000004E-2</v>
      </c>
      <c r="AQ629" s="17">
        <f t="shared" si="207"/>
        <v>0.09</v>
      </c>
      <c r="AR629" s="17">
        <f t="shared" si="208"/>
        <v>0.309</v>
      </c>
      <c r="AS629" s="17">
        <f t="shared" si="209"/>
        <v>0.60199999999999998</v>
      </c>
      <c r="AU629" s="17">
        <f t="shared" si="210"/>
        <v>2.305970149253731</v>
      </c>
      <c r="AV629" s="17">
        <f t="shared" si="211"/>
        <v>0.79104477611940294</v>
      </c>
      <c r="AW629" s="17">
        <f t="shared" si="212"/>
        <v>0.64412313432835822</v>
      </c>
      <c r="AX629" s="17">
        <f t="shared" si="213"/>
        <v>1.0764925373134329</v>
      </c>
      <c r="AY629" s="17">
        <f t="shared" si="214"/>
        <v>0.64412313432835822</v>
      </c>
      <c r="AZ629" s="17">
        <f t="shared" si="215"/>
        <v>0.64412313432835822</v>
      </c>
      <c r="BA629" s="17">
        <f t="shared" si="216"/>
        <v>4.2123134328358236E-2</v>
      </c>
      <c r="BC629" s="17">
        <f t="shared" si="232"/>
        <v>1.1616541353383458</v>
      </c>
      <c r="BD629" s="17">
        <f t="shared" si="217"/>
        <v>0.39849624060150374</v>
      </c>
      <c r="BE629" s="17">
        <f t="shared" si="218"/>
        <v>0.61179108381775127</v>
      </c>
      <c r="BF629" s="17">
        <f t="shared" si="219"/>
        <v>0.67948344876142575</v>
      </c>
      <c r="BG629" s="17">
        <f t="shared" si="220"/>
        <v>0.39849624060150374</v>
      </c>
      <c r="BH629" s="17">
        <f t="shared" si="221"/>
        <v>0.39849624060150374</v>
      </c>
      <c r="BI629" s="17">
        <f t="shared" si="222"/>
        <v>4.1413780089321048E-2</v>
      </c>
      <c r="BJ629" s="17">
        <f t="shared" si="223"/>
        <v>3.8074563541692377E-2</v>
      </c>
    </row>
    <row r="630" spans="1:62" x14ac:dyDescent="0.25">
      <c r="A630" s="84">
        <v>158</v>
      </c>
      <c r="B630" s="84">
        <v>94</v>
      </c>
      <c r="C630" s="17" t="s">
        <v>190</v>
      </c>
      <c r="D630" s="86">
        <v>1</v>
      </c>
      <c r="E630" s="98">
        <f t="shared" si="230"/>
        <v>21.38</v>
      </c>
      <c r="F630" s="98">
        <f t="shared" si="231"/>
        <v>0.87589876330169691</v>
      </c>
      <c r="G630" s="17">
        <v>3.14</v>
      </c>
      <c r="H630" s="17">
        <v>8.6300000000000008</v>
      </c>
      <c r="I630" s="17">
        <v>6.88</v>
      </c>
      <c r="J630" s="17">
        <v>0</v>
      </c>
      <c r="K630" s="17">
        <v>0</v>
      </c>
      <c r="L630" s="17">
        <v>0</v>
      </c>
      <c r="M630" s="17">
        <v>0</v>
      </c>
      <c r="N630" s="17">
        <v>0</v>
      </c>
      <c r="O630" s="17">
        <v>14.5</v>
      </c>
      <c r="P630" s="17">
        <v>0</v>
      </c>
      <c r="Q630" s="17">
        <v>60.91</v>
      </c>
      <c r="R630" s="17">
        <v>0</v>
      </c>
      <c r="S630" s="17">
        <v>0</v>
      </c>
      <c r="T630" s="17">
        <v>0</v>
      </c>
      <c r="U630" s="17">
        <v>1.93</v>
      </c>
      <c r="V630" s="17">
        <v>0</v>
      </c>
      <c r="W630" s="41">
        <v>0</v>
      </c>
      <c r="X630" s="41">
        <v>0</v>
      </c>
      <c r="Y630" s="17">
        <v>0</v>
      </c>
      <c r="Z630" s="17">
        <v>4</v>
      </c>
      <c r="AA630" s="17">
        <v>0</v>
      </c>
      <c r="AB630" s="41">
        <v>0</v>
      </c>
      <c r="AC630" s="17">
        <v>0</v>
      </c>
      <c r="AD630" s="17">
        <v>0</v>
      </c>
      <c r="AE630" s="41">
        <v>0</v>
      </c>
      <c r="AF630" s="41">
        <v>0</v>
      </c>
      <c r="AG630" s="88">
        <v>41.6</v>
      </c>
      <c r="AH630" s="41" t="s">
        <v>3</v>
      </c>
      <c r="AI630" s="87" t="s">
        <v>506</v>
      </c>
      <c r="AN630" s="17">
        <f t="shared" si="205"/>
        <v>99.990000000000009</v>
      </c>
      <c r="AO630" s="17">
        <f t="shared" si="206"/>
        <v>0.14499999999999999</v>
      </c>
      <c r="AP630" s="17">
        <f t="shared" si="207"/>
        <v>3.1400000000000004E-2</v>
      </c>
      <c r="AQ630" s="17">
        <f t="shared" si="207"/>
        <v>8.6300000000000002E-2</v>
      </c>
      <c r="AR630" s="17">
        <f t="shared" si="208"/>
        <v>0.60909999999999997</v>
      </c>
      <c r="AS630" s="17">
        <f t="shared" si="209"/>
        <v>0.41600000000000004</v>
      </c>
      <c r="AU630" s="17">
        <f t="shared" si="210"/>
        <v>5.1750212404418008</v>
      </c>
      <c r="AV630" s="17">
        <f t="shared" si="211"/>
        <v>1.2319456244689888</v>
      </c>
      <c r="AW630" s="17">
        <f t="shared" si="212"/>
        <v>0.82343882752761255</v>
      </c>
      <c r="AX630" s="17">
        <f t="shared" si="213"/>
        <v>1.7937553101104502</v>
      </c>
      <c r="AY630" s="17">
        <f t="shared" si="214"/>
        <v>0.82343882752761255</v>
      </c>
      <c r="AZ630" s="17">
        <f t="shared" si="215"/>
        <v>0.82343882752761255</v>
      </c>
      <c r="BA630" s="17">
        <f t="shared" si="216"/>
        <v>0.40743882752761251</v>
      </c>
      <c r="BC630" s="17">
        <f t="shared" si="232"/>
        <v>2.2575982209043732</v>
      </c>
      <c r="BD630" s="17">
        <f t="shared" si="217"/>
        <v>0.71435631331850757</v>
      </c>
      <c r="BE630" s="17">
        <f t="shared" si="218"/>
        <v>0.63251482797535852</v>
      </c>
      <c r="BF630" s="17">
        <f t="shared" si="219"/>
        <v>1.2299863103212718</v>
      </c>
      <c r="BG630" s="17">
        <f t="shared" si="220"/>
        <v>0.63251482797535852</v>
      </c>
      <c r="BH630" s="17">
        <f t="shared" si="221"/>
        <v>0.63251482797535852</v>
      </c>
      <c r="BI630" s="17">
        <f t="shared" si="222"/>
        <v>4.6878670733199075E-2</v>
      </c>
      <c r="BJ630" s="17">
        <f t="shared" si="223"/>
        <v>8.3302943474746255E-5</v>
      </c>
    </row>
    <row r="631" spans="1:62" x14ac:dyDescent="0.25">
      <c r="A631" s="84">
        <v>337</v>
      </c>
      <c r="B631" s="84">
        <v>224</v>
      </c>
      <c r="C631" s="58" t="s">
        <v>234</v>
      </c>
      <c r="D631" s="86">
        <v>1</v>
      </c>
      <c r="E631" s="98">
        <f t="shared" si="230"/>
        <v>25</v>
      </c>
      <c r="F631" s="98">
        <f t="shared" si="231"/>
        <v>0.7142857142857143</v>
      </c>
      <c r="G631" s="17">
        <f>'EWG-CCP-127 (1)'!O157</f>
        <v>4.9999999999999991</v>
      </c>
      <c r="H631" s="17">
        <f>'EWG-CCP-127 (1)'!P157</f>
        <v>20</v>
      </c>
      <c r="I631" s="17">
        <v>0</v>
      </c>
      <c r="J631" s="17">
        <v>0</v>
      </c>
      <c r="K631" s="17">
        <v>0</v>
      </c>
      <c r="L631" s="17">
        <v>0</v>
      </c>
      <c r="M631" s="17">
        <v>0</v>
      </c>
      <c r="N631" s="17">
        <v>0</v>
      </c>
      <c r="O631" s="17">
        <f>'EWG-CCP-127 (1)'!N157</f>
        <v>25</v>
      </c>
      <c r="P631" s="17">
        <v>0</v>
      </c>
      <c r="Q631" s="17">
        <f>'EWG-CCP-127 (1)'!M157</f>
        <v>50</v>
      </c>
      <c r="R631" s="17">
        <v>0</v>
      </c>
      <c r="S631" s="17">
        <v>0</v>
      </c>
      <c r="T631" s="17">
        <v>0</v>
      </c>
      <c r="U631" s="17">
        <v>0</v>
      </c>
      <c r="V631" s="17">
        <v>0</v>
      </c>
      <c r="W631" s="41">
        <v>0</v>
      </c>
      <c r="X631" s="41">
        <v>0</v>
      </c>
      <c r="Y631" s="17">
        <v>0</v>
      </c>
      <c r="Z631" s="17">
        <v>0</v>
      </c>
      <c r="AA631" s="17">
        <v>0</v>
      </c>
      <c r="AB631" s="17">
        <v>0</v>
      </c>
      <c r="AC631" s="17">
        <v>0</v>
      </c>
      <c r="AD631" s="17">
        <v>0</v>
      </c>
      <c r="AE631" s="17">
        <v>0</v>
      </c>
      <c r="AF631" s="41">
        <v>0</v>
      </c>
      <c r="AG631" s="88">
        <f>'EWG-CCP-127 (1)'!E157</f>
        <v>83</v>
      </c>
      <c r="AH631" s="41" t="s">
        <v>3</v>
      </c>
      <c r="AI631" s="87" t="s">
        <v>528</v>
      </c>
      <c r="AN631" s="17">
        <f t="shared" si="205"/>
        <v>100</v>
      </c>
      <c r="AO631" s="17">
        <f t="shared" si="206"/>
        <v>0.25</v>
      </c>
      <c r="AP631" s="17">
        <f t="shared" si="207"/>
        <v>4.9999999999999989E-2</v>
      </c>
      <c r="AQ631" s="17">
        <f t="shared" si="207"/>
        <v>0.2</v>
      </c>
      <c r="AR631" s="17">
        <f t="shared" si="208"/>
        <v>0.5</v>
      </c>
      <c r="AS631" s="17">
        <f t="shared" si="209"/>
        <v>0.83</v>
      </c>
      <c r="AU631" s="17">
        <f t="shared" si="210"/>
        <v>2</v>
      </c>
      <c r="AV631" s="17">
        <f t="shared" si="211"/>
        <v>1</v>
      </c>
      <c r="AW631" s="17">
        <f t="shared" si="212"/>
        <v>0.625</v>
      </c>
      <c r="AX631" s="17">
        <f t="shared" si="213"/>
        <v>1</v>
      </c>
      <c r="AY631" s="17">
        <f t="shared" si="214"/>
        <v>0.625</v>
      </c>
      <c r="AZ631" s="17">
        <f t="shared" si="215"/>
        <v>0.625</v>
      </c>
      <c r="BA631" s="17">
        <f t="shared" si="216"/>
        <v>0.20499999999999996</v>
      </c>
      <c r="BC631" s="17">
        <f t="shared" si="232"/>
        <v>1.25</v>
      </c>
      <c r="BD631" s="17">
        <f t="shared" si="217"/>
        <v>0.625</v>
      </c>
      <c r="BE631" s="17">
        <f t="shared" si="218"/>
        <v>0.61346165909685879</v>
      </c>
      <c r="BF631" s="17">
        <f t="shared" si="219"/>
        <v>0.72386039457805551</v>
      </c>
      <c r="BG631" s="17">
        <f t="shared" si="220"/>
        <v>0.61346165909685879</v>
      </c>
      <c r="BH631" s="17">
        <f t="shared" si="221"/>
        <v>0.61346165909685879</v>
      </c>
      <c r="BI631" s="17">
        <f t="shared" si="222"/>
        <v>4.688885308108498E-2</v>
      </c>
      <c r="BJ631" s="17">
        <f t="shared" si="223"/>
        <v>0.17903649588789461</v>
      </c>
    </row>
    <row r="632" spans="1:62" x14ac:dyDescent="0.25">
      <c r="A632" s="84">
        <v>472</v>
      </c>
      <c r="B632" s="84">
        <v>526</v>
      </c>
      <c r="C632" s="17" t="s">
        <v>317</v>
      </c>
      <c r="D632" s="86">
        <v>1</v>
      </c>
      <c r="E632" s="98">
        <f t="shared" si="230"/>
        <v>0</v>
      </c>
      <c r="F632" s="98">
        <f t="shared" si="231"/>
        <v>8.3333333333333329E-2</v>
      </c>
      <c r="G632" s="17">
        <v>0</v>
      </c>
      <c r="H632" s="17">
        <v>55</v>
      </c>
      <c r="I632" s="17">
        <v>0</v>
      </c>
      <c r="J632" s="17">
        <v>0</v>
      </c>
      <c r="K632" s="17">
        <v>0</v>
      </c>
      <c r="L632" s="17">
        <v>0</v>
      </c>
      <c r="M632" s="17">
        <v>0</v>
      </c>
      <c r="N632" s="17">
        <v>0</v>
      </c>
      <c r="O632" s="17">
        <v>0</v>
      </c>
      <c r="P632" s="17">
        <v>0</v>
      </c>
      <c r="Q632" s="17">
        <v>5</v>
      </c>
      <c r="R632" s="17">
        <v>0</v>
      </c>
      <c r="S632" s="17">
        <v>0</v>
      </c>
      <c r="T632" s="17">
        <v>0</v>
      </c>
      <c r="U632" s="17">
        <v>0</v>
      </c>
      <c r="V632" s="17">
        <v>0</v>
      </c>
      <c r="W632" s="17">
        <v>40</v>
      </c>
      <c r="X632" s="17">
        <v>0</v>
      </c>
      <c r="Y632" s="17">
        <v>0</v>
      </c>
      <c r="Z632" s="17">
        <v>0</v>
      </c>
      <c r="AA632" s="17">
        <v>0</v>
      </c>
      <c r="AB632" s="17">
        <v>0</v>
      </c>
      <c r="AC632" s="17">
        <v>0</v>
      </c>
      <c r="AD632" s="17">
        <v>0</v>
      </c>
      <c r="AE632" s="17">
        <v>0</v>
      </c>
      <c r="AF632" s="41">
        <v>0</v>
      </c>
      <c r="AG632" s="88">
        <v>46</v>
      </c>
      <c r="AH632" s="17" t="s">
        <v>3</v>
      </c>
      <c r="AI632" s="87" t="s">
        <v>506</v>
      </c>
      <c r="AN632" s="17">
        <f t="shared" si="205"/>
        <v>100</v>
      </c>
      <c r="AO632" s="17">
        <f t="shared" si="206"/>
        <v>0</v>
      </c>
      <c r="AP632" s="17">
        <f t="shared" si="207"/>
        <v>0</v>
      </c>
      <c r="AQ632" s="17">
        <f t="shared" si="207"/>
        <v>0.55000000000000004</v>
      </c>
      <c r="AR632" s="17">
        <f t="shared" si="208"/>
        <v>0.05</v>
      </c>
      <c r="AS632" s="17">
        <f t="shared" si="209"/>
        <v>0.46</v>
      </c>
      <c r="AU632" s="17">
        <f t="shared" si="210"/>
        <v>9.0909090909090912E-2</v>
      </c>
      <c r="AV632" s="17">
        <f t="shared" si="211"/>
        <v>0</v>
      </c>
      <c r="AW632" s="17">
        <f t="shared" si="212"/>
        <v>0.50568181818181823</v>
      </c>
      <c r="AX632" s="17">
        <f t="shared" si="213"/>
        <v>0.52272727272727271</v>
      </c>
      <c r="AY632" s="17">
        <f t="shared" si="214"/>
        <v>0</v>
      </c>
      <c r="AZ632" s="17">
        <f t="shared" si="215"/>
        <v>0</v>
      </c>
      <c r="BA632" s="17">
        <f t="shared" si="216"/>
        <v>0.46</v>
      </c>
      <c r="BC632" s="17">
        <f t="shared" si="232"/>
        <v>9.0909090909090912E-2</v>
      </c>
      <c r="BD632" s="17">
        <f t="shared" si="217"/>
        <v>0.2424242424242424</v>
      </c>
      <c r="BE632" s="17">
        <f t="shared" si="218"/>
        <v>0.59154384068644028</v>
      </c>
      <c r="BF632" s="17">
        <f t="shared" si="219"/>
        <v>0.14163829888327825</v>
      </c>
      <c r="BG632" s="17">
        <f t="shared" si="220"/>
        <v>0.2424242424242424</v>
      </c>
      <c r="BH632" s="17">
        <f t="shared" si="221"/>
        <v>0.2424242424242424</v>
      </c>
      <c r="BI632" s="17">
        <f t="shared" si="222"/>
        <v>4.7339210284664847E-2</v>
      </c>
      <c r="BJ632" s="17">
        <f t="shared" si="223"/>
        <v>2.8224828699348341E-3</v>
      </c>
    </row>
    <row r="633" spans="1:62" x14ac:dyDescent="0.25">
      <c r="A633" s="84">
        <v>186</v>
      </c>
      <c r="B633" s="84">
        <v>119</v>
      </c>
      <c r="C633" s="17">
        <v>14</v>
      </c>
      <c r="D633" s="86">
        <v>1</v>
      </c>
      <c r="E633" s="98">
        <f t="shared" si="230"/>
        <v>19.5</v>
      </c>
      <c r="F633" s="98">
        <f t="shared" si="231"/>
        <v>0.72298136645962741</v>
      </c>
      <c r="G633" s="17">
        <v>0</v>
      </c>
      <c r="H633" s="17">
        <v>22.3</v>
      </c>
      <c r="I633" s="17">
        <v>0</v>
      </c>
      <c r="J633" s="17">
        <v>0</v>
      </c>
      <c r="K633" s="17">
        <v>0</v>
      </c>
      <c r="L633" s="17">
        <v>0</v>
      </c>
      <c r="M633" s="17">
        <v>0</v>
      </c>
      <c r="N633" s="17">
        <v>0</v>
      </c>
      <c r="O633" s="17">
        <v>19.5</v>
      </c>
      <c r="P633" s="17">
        <v>0</v>
      </c>
      <c r="Q633" s="17">
        <v>58.2</v>
      </c>
      <c r="R633" s="17">
        <v>0</v>
      </c>
      <c r="S633" s="17">
        <v>0</v>
      </c>
      <c r="T633" s="17">
        <v>0</v>
      </c>
      <c r="U633" s="17">
        <v>0</v>
      </c>
      <c r="V633" s="17">
        <v>0</v>
      </c>
      <c r="W633" s="41">
        <v>0</v>
      </c>
      <c r="X633" s="41">
        <v>0</v>
      </c>
      <c r="Y633" s="17">
        <v>0</v>
      </c>
      <c r="Z633" s="17">
        <v>0</v>
      </c>
      <c r="AA633" s="17">
        <v>0</v>
      </c>
      <c r="AB633" s="17">
        <v>0</v>
      </c>
      <c r="AC633" s="17">
        <v>0</v>
      </c>
      <c r="AD633" s="17">
        <v>0</v>
      </c>
      <c r="AE633" s="17">
        <v>0</v>
      </c>
      <c r="AF633" s="41">
        <v>0</v>
      </c>
      <c r="AG633" s="88">
        <v>42</v>
      </c>
      <c r="AH633" s="91" t="s">
        <v>3</v>
      </c>
      <c r="AI633" s="87" t="s">
        <v>504</v>
      </c>
      <c r="AN633" s="17">
        <f t="shared" si="205"/>
        <v>100</v>
      </c>
      <c r="AO633" s="17">
        <f t="shared" si="206"/>
        <v>0.19500000000000001</v>
      </c>
      <c r="AP633" s="17">
        <f t="shared" si="207"/>
        <v>0</v>
      </c>
      <c r="AQ633" s="17">
        <f t="shared" si="207"/>
        <v>0.223</v>
      </c>
      <c r="AR633" s="17">
        <f t="shared" si="208"/>
        <v>0.58200000000000007</v>
      </c>
      <c r="AS633" s="17">
        <f t="shared" si="209"/>
        <v>0.42</v>
      </c>
      <c r="AU633" s="17">
        <f t="shared" si="210"/>
        <v>2.6098654708520184</v>
      </c>
      <c r="AV633" s="17">
        <f t="shared" si="211"/>
        <v>0.87443946188340804</v>
      </c>
      <c r="AW633" s="17">
        <f t="shared" si="212"/>
        <v>0.66311659192825112</v>
      </c>
      <c r="AX633" s="17">
        <f t="shared" si="213"/>
        <v>1.1524663677130045</v>
      </c>
      <c r="AY633" s="17">
        <f t="shared" si="214"/>
        <v>0.66311659192825112</v>
      </c>
      <c r="AZ633" s="17">
        <f t="shared" si="215"/>
        <v>0.66311659192825112</v>
      </c>
      <c r="BA633" s="17">
        <f t="shared" si="216"/>
        <v>0.24311659192825114</v>
      </c>
      <c r="BC633" s="17">
        <f t="shared" si="232"/>
        <v>2.6098654708520179</v>
      </c>
      <c r="BD633" s="17">
        <f t="shared" si="217"/>
        <v>0.87443946188340804</v>
      </c>
      <c r="BE633" s="17">
        <f t="shared" si="218"/>
        <v>0.63917602215411851</v>
      </c>
      <c r="BF633" s="17">
        <f t="shared" si="219"/>
        <v>1.4069334116232866</v>
      </c>
      <c r="BG633" s="17">
        <f t="shared" si="220"/>
        <v>0.63917602215411851</v>
      </c>
      <c r="BH633" s="17">
        <f t="shared" si="221"/>
        <v>0.63917602215411851</v>
      </c>
      <c r="BI633" s="17">
        <f t="shared" si="222"/>
        <v>4.8038128687302652E-2</v>
      </c>
      <c r="BJ633" s="17">
        <f t="shared" si="223"/>
        <v>1.7231930042566212E-4</v>
      </c>
    </row>
    <row r="634" spans="1:62" x14ac:dyDescent="0.25">
      <c r="A634" s="84">
        <v>635</v>
      </c>
      <c r="B634" s="84">
        <v>645</v>
      </c>
      <c r="D634" s="86">
        <v>1</v>
      </c>
      <c r="E634" s="98">
        <f t="shared" si="230"/>
        <v>33.333333333333329</v>
      </c>
      <c r="F634" s="98">
        <f t="shared" si="231"/>
        <v>0</v>
      </c>
      <c r="G634" s="17">
        <v>0</v>
      </c>
      <c r="H634" s="17">
        <f>'EWG-CCP-127 (1)'!G357</f>
        <v>66.666666666666657</v>
      </c>
      <c r="I634" s="17">
        <v>0</v>
      </c>
      <c r="J634" s="17">
        <v>0</v>
      </c>
      <c r="K634" s="17">
        <v>0</v>
      </c>
      <c r="L634" s="17">
        <v>0</v>
      </c>
      <c r="M634" s="17">
        <v>0</v>
      </c>
      <c r="N634" s="17">
        <v>0</v>
      </c>
      <c r="O634" s="17">
        <v>0</v>
      </c>
      <c r="P634" s="17">
        <v>0</v>
      </c>
      <c r="Q634" s="17">
        <v>0</v>
      </c>
      <c r="R634" s="17">
        <v>0</v>
      </c>
      <c r="S634" s="17">
        <v>0</v>
      </c>
      <c r="T634" s="17">
        <v>0</v>
      </c>
      <c r="U634" s="17">
        <v>0</v>
      </c>
      <c r="V634" s="17">
        <v>0</v>
      </c>
      <c r="W634" s="17">
        <v>0</v>
      </c>
      <c r="X634" s="17">
        <f>'EWG-CCP-127 (1)'!H337</f>
        <v>33.333333333333329</v>
      </c>
      <c r="Y634" s="17">
        <v>0</v>
      </c>
      <c r="Z634" s="17">
        <v>0</v>
      </c>
      <c r="AA634" s="17">
        <v>0</v>
      </c>
      <c r="AB634" s="17">
        <v>0</v>
      </c>
      <c r="AC634" s="17">
        <v>0</v>
      </c>
      <c r="AD634" s="17">
        <v>0</v>
      </c>
      <c r="AE634" s="17">
        <v>0</v>
      </c>
      <c r="AF634" s="17">
        <v>0</v>
      </c>
      <c r="AG634" s="88">
        <f>'EWG-CCP-127 (1)'!L357</f>
        <v>27.96</v>
      </c>
      <c r="AH634" s="17" t="s">
        <v>3</v>
      </c>
      <c r="AI634" s="87" t="s">
        <v>506</v>
      </c>
      <c r="AN634" s="17">
        <f t="shared" si="205"/>
        <v>99.999999999999986</v>
      </c>
      <c r="AO634" s="17">
        <f t="shared" si="206"/>
        <v>0.33333333333333326</v>
      </c>
      <c r="AP634" s="17">
        <f t="shared" si="207"/>
        <v>0</v>
      </c>
      <c r="AQ634" s="17">
        <f t="shared" si="207"/>
        <v>0.66666666666666652</v>
      </c>
      <c r="AR634" s="17">
        <f t="shared" si="208"/>
        <v>0</v>
      </c>
      <c r="AS634" s="17">
        <f t="shared" si="209"/>
        <v>0.27960000000000002</v>
      </c>
      <c r="AU634" s="17">
        <f t="shared" si="210"/>
        <v>0</v>
      </c>
      <c r="AV634" s="17">
        <f t="shared" si="211"/>
        <v>0.5</v>
      </c>
      <c r="AW634" s="17">
        <f t="shared" si="212"/>
        <v>0.5</v>
      </c>
      <c r="AX634" s="17">
        <f t="shared" si="213"/>
        <v>0.5</v>
      </c>
      <c r="AY634" s="17">
        <f t="shared" si="214"/>
        <v>0.5</v>
      </c>
      <c r="AZ634" s="17">
        <f t="shared" si="215"/>
        <v>0.5</v>
      </c>
      <c r="BA634" s="17">
        <f t="shared" si="216"/>
        <v>0.22039999999999998</v>
      </c>
      <c r="BC634" s="17">
        <f t="shared" si="232"/>
        <v>0</v>
      </c>
      <c r="BD634" s="17">
        <f t="shared" si="217"/>
        <v>0.5</v>
      </c>
      <c r="BE634" s="17">
        <f t="shared" si="218"/>
        <v>0.58982479610523098</v>
      </c>
      <c r="BF634" s="17">
        <f t="shared" si="219"/>
        <v>9.5973820789570216E-2</v>
      </c>
      <c r="BG634" s="17">
        <f t="shared" si="220"/>
        <v>0.5</v>
      </c>
      <c r="BH634" s="17">
        <f t="shared" si="221"/>
        <v>0.5</v>
      </c>
      <c r="BI634" s="17">
        <f t="shared" si="222"/>
        <v>4.8576159999999993E-2</v>
      </c>
      <c r="BJ634" s="17">
        <f t="shared" si="223"/>
        <v>1.6198405171448473E-2</v>
      </c>
    </row>
    <row r="635" spans="1:62" x14ac:dyDescent="0.25">
      <c r="A635" s="84">
        <v>338</v>
      </c>
      <c r="B635" s="84">
        <v>225</v>
      </c>
      <c r="C635" s="104" t="s">
        <v>83</v>
      </c>
      <c r="D635" s="86">
        <v>1</v>
      </c>
      <c r="E635" s="98">
        <f t="shared" si="230"/>
        <v>25</v>
      </c>
      <c r="F635" s="98">
        <f t="shared" si="231"/>
        <v>0.66666666666666663</v>
      </c>
      <c r="G635" s="17">
        <f>'EWG-CCP-127 (1)'!O158</f>
        <v>0</v>
      </c>
      <c r="H635" s="17">
        <f>'EWG-CCP-127 (1)'!P158</f>
        <v>25</v>
      </c>
      <c r="I635" s="17">
        <v>0</v>
      </c>
      <c r="J635" s="17">
        <v>0</v>
      </c>
      <c r="K635" s="17">
        <v>0</v>
      </c>
      <c r="L635" s="17">
        <v>0</v>
      </c>
      <c r="M635" s="17">
        <v>0</v>
      </c>
      <c r="N635" s="17">
        <v>0</v>
      </c>
      <c r="O635" s="17">
        <f>'EWG-CCP-127 (1)'!N158</f>
        <v>25</v>
      </c>
      <c r="P635" s="17">
        <v>0</v>
      </c>
      <c r="Q635" s="17">
        <f>'EWG-CCP-127 (1)'!M158</f>
        <v>50</v>
      </c>
      <c r="R635" s="17">
        <v>0</v>
      </c>
      <c r="S635" s="17">
        <v>0</v>
      </c>
      <c r="T635" s="17">
        <v>0</v>
      </c>
      <c r="U635" s="17">
        <v>0</v>
      </c>
      <c r="V635" s="17">
        <v>0</v>
      </c>
      <c r="W635" s="41">
        <v>0</v>
      </c>
      <c r="X635" s="41">
        <v>0</v>
      </c>
      <c r="Y635" s="17">
        <v>0</v>
      </c>
      <c r="Z635" s="17">
        <v>0</v>
      </c>
      <c r="AA635" s="17">
        <v>0</v>
      </c>
      <c r="AB635" s="17">
        <v>0</v>
      </c>
      <c r="AC635" s="17">
        <v>0</v>
      </c>
      <c r="AD635" s="17">
        <v>0</v>
      </c>
      <c r="AE635" s="17">
        <v>0</v>
      </c>
      <c r="AF635" s="41">
        <v>0</v>
      </c>
      <c r="AG635" s="88">
        <f>'EWG-CCP-127 (1)'!E158</f>
        <v>85</v>
      </c>
      <c r="AH635" s="41" t="s">
        <v>3</v>
      </c>
      <c r="AI635" s="87" t="s">
        <v>528</v>
      </c>
      <c r="AN635" s="17">
        <f t="shared" si="205"/>
        <v>100</v>
      </c>
      <c r="AO635" s="17">
        <f t="shared" si="206"/>
        <v>0.25</v>
      </c>
      <c r="AP635" s="17">
        <f t="shared" si="207"/>
        <v>0</v>
      </c>
      <c r="AQ635" s="17">
        <f t="shared" si="207"/>
        <v>0.25</v>
      </c>
      <c r="AR635" s="17">
        <f t="shared" si="208"/>
        <v>0.5</v>
      </c>
      <c r="AS635" s="17">
        <f t="shared" si="209"/>
        <v>0.85</v>
      </c>
      <c r="AU635" s="17">
        <f t="shared" si="210"/>
        <v>2</v>
      </c>
      <c r="AV635" s="17">
        <f t="shared" si="211"/>
        <v>1</v>
      </c>
      <c r="AW635" s="17">
        <f t="shared" si="212"/>
        <v>0.625</v>
      </c>
      <c r="AX635" s="17">
        <f t="shared" si="213"/>
        <v>1</v>
      </c>
      <c r="AY635" s="17">
        <f t="shared" si="214"/>
        <v>0.625</v>
      </c>
      <c r="AZ635" s="17">
        <f t="shared" si="215"/>
        <v>0.625</v>
      </c>
      <c r="BA635" s="17">
        <f t="shared" si="216"/>
        <v>0.22499999999999998</v>
      </c>
      <c r="BC635" s="17">
        <f t="shared" si="232"/>
        <v>2</v>
      </c>
      <c r="BD635" s="17">
        <f t="shared" si="217"/>
        <v>1</v>
      </c>
      <c r="BE635" s="17">
        <f t="shared" si="218"/>
        <v>0.62764377689183548</v>
      </c>
      <c r="BF635" s="17">
        <f t="shared" si="219"/>
        <v>1.1005923388511467</v>
      </c>
      <c r="BG635" s="17">
        <f t="shared" si="220"/>
        <v>0.62764377689183548</v>
      </c>
      <c r="BH635" s="17">
        <f t="shared" si="221"/>
        <v>0.62764377689183548</v>
      </c>
      <c r="BI635" s="17">
        <f t="shared" si="222"/>
        <v>4.9442289954927825E-2</v>
      </c>
      <c r="BJ635" s="17">
        <f t="shared" si="223"/>
        <v>0.19636157767264922</v>
      </c>
    </row>
    <row r="636" spans="1:62" x14ac:dyDescent="0.25">
      <c r="A636" s="84">
        <v>388</v>
      </c>
      <c r="B636" s="84">
        <v>256</v>
      </c>
      <c r="C636" s="17" t="s">
        <v>253</v>
      </c>
      <c r="D636" s="86">
        <v>1</v>
      </c>
      <c r="E636" s="98">
        <f t="shared" si="230"/>
        <v>18.5</v>
      </c>
      <c r="F636" s="98">
        <f t="shared" si="231"/>
        <v>0.85070785070785071</v>
      </c>
      <c r="G636" s="17">
        <v>3.8</v>
      </c>
      <c r="H636" s="17">
        <v>11.6</v>
      </c>
      <c r="I636" s="17">
        <v>5.7</v>
      </c>
      <c r="J636" s="17">
        <v>0</v>
      </c>
      <c r="K636" s="17">
        <v>0</v>
      </c>
      <c r="L636" s="17">
        <v>0</v>
      </c>
      <c r="M636" s="17">
        <v>0</v>
      </c>
      <c r="N636" s="17">
        <v>0</v>
      </c>
      <c r="O636" s="17">
        <v>12.8</v>
      </c>
      <c r="P636" s="17">
        <v>0</v>
      </c>
      <c r="Q636" s="17">
        <v>66.099999999999994</v>
      </c>
      <c r="R636" s="17">
        <v>0</v>
      </c>
      <c r="S636" s="17">
        <v>0</v>
      </c>
      <c r="T636" s="17">
        <v>0</v>
      </c>
      <c r="U636" s="17">
        <v>0</v>
      </c>
      <c r="V636" s="17">
        <v>0</v>
      </c>
      <c r="W636" s="41">
        <v>0</v>
      </c>
      <c r="X636" s="41">
        <v>0</v>
      </c>
      <c r="Y636" s="17">
        <v>0</v>
      </c>
      <c r="Z636" s="17">
        <v>0</v>
      </c>
      <c r="AA636" s="17">
        <v>0</v>
      </c>
      <c r="AB636" s="17">
        <v>0</v>
      </c>
      <c r="AC636" s="17">
        <v>0</v>
      </c>
      <c r="AD636" s="17">
        <v>0</v>
      </c>
      <c r="AE636" s="17">
        <v>0</v>
      </c>
      <c r="AF636" s="41">
        <v>0</v>
      </c>
      <c r="AG636" s="88">
        <v>81</v>
      </c>
      <c r="AH636" s="91" t="s">
        <v>3</v>
      </c>
      <c r="AI636" s="87" t="s">
        <v>504</v>
      </c>
      <c r="AN636" s="17">
        <f t="shared" si="205"/>
        <v>100</v>
      </c>
      <c r="AO636" s="17">
        <f t="shared" si="206"/>
        <v>0.128</v>
      </c>
      <c r="AP636" s="17">
        <f t="shared" si="207"/>
        <v>3.7999999999999999E-2</v>
      </c>
      <c r="AQ636" s="17">
        <f t="shared" si="207"/>
        <v>0.11599999999999999</v>
      </c>
      <c r="AR636" s="17">
        <f t="shared" si="208"/>
        <v>0.66099999999999992</v>
      </c>
      <c r="AS636" s="17">
        <f t="shared" si="209"/>
        <v>0.81</v>
      </c>
      <c r="AU636" s="17">
        <f t="shared" si="210"/>
        <v>4.2922077922077921</v>
      </c>
      <c r="AV636" s="17">
        <f t="shared" si="211"/>
        <v>0.83116883116883122</v>
      </c>
      <c r="AW636" s="17">
        <f t="shared" si="212"/>
        <v>0.76826298701298701</v>
      </c>
      <c r="AX636" s="17">
        <f t="shared" si="213"/>
        <v>1.573051948051948</v>
      </c>
      <c r="AY636" s="17">
        <f t="shared" si="214"/>
        <v>0.76826298701298701</v>
      </c>
      <c r="AZ636" s="17">
        <f t="shared" si="215"/>
        <v>0.76826298701298701</v>
      </c>
      <c r="BA636" s="17">
        <f t="shared" si="216"/>
        <v>4.1737012987013045E-2</v>
      </c>
      <c r="BC636" s="17">
        <f t="shared" si="232"/>
        <v>2.466417910447761</v>
      </c>
      <c r="BD636" s="17">
        <f t="shared" si="217"/>
        <v>0.58395522388059706</v>
      </c>
      <c r="BE636" s="17">
        <f t="shared" si="218"/>
        <v>0.63646350188871159</v>
      </c>
      <c r="BF636" s="17">
        <f t="shared" si="219"/>
        <v>1.3348783738468502</v>
      </c>
      <c r="BG636" s="17">
        <f t="shared" si="220"/>
        <v>0.58395522388059706</v>
      </c>
      <c r="BH636" s="17">
        <f t="shared" si="221"/>
        <v>0.58395522388059706</v>
      </c>
      <c r="BI636" s="17">
        <f t="shared" si="222"/>
        <v>5.1096240810871017E-2</v>
      </c>
      <c r="BJ636" s="17">
        <f t="shared" si="223"/>
        <v>0.1625114141031401</v>
      </c>
    </row>
    <row r="637" spans="1:62" x14ac:dyDescent="0.25">
      <c r="A637" s="84">
        <v>572</v>
      </c>
      <c r="B637" s="84">
        <v>609</v>
      </c>
      <c r="C637" s="17" t="s">
        <v>411</v>
      </c>
      <c r="D637" s="86">
        <v>1</v>
      </c>
      <c r="E637" s="98">
        <f t="shared" si="230"/>
        <v>28</v>
      </c>
      <c r="F637" s="98">
        <f t="shared" si="231"/>
        <v>0.33333333333333331</v>
      </c>
      <c r="G637" s="17">
        <v>0</v>
      </c>
      <c r="H637" s="17">
        <v>48</v>
      </c>
      <c r="I637" s="17">
        <v>0</v>
      </c>
      <c r="J637" s="17">
        <v>0</v>
      </c>
      <c r="K637" s="17">
        <v>0</v>
      </c>
      <c r="L637" s="17">
        <v>0</v>
      </c>
      <c r="M637" s="17">
        <v>0</v>
      </c>
      <c r="N637" s="17">
        <v>0</v>
      </c>
      <c r="O637" s="17">
        <v>0</v>
      </c>
      <c r="P637" s="17">
        <v>0</v>
      </c>
      <c r="Q637" s="17">
        <v>24</v>
      </c>
      <c r="R637" s="17">
        <v>0</v>
      </c>
      <c r="S637" s="17">
        <v>0</v>
      </c>
      <c r="T637" s="17">
        <v>0</v>
      </c>
      <c r="U637" s="17">
        <v>0</v>
      </c>
      <c r="V637" s="17">
        <v>28</v>
      </c>
      <c r="W637" s="17">
        <v>0</v>
      </c>
      <c r="X637" s="17">
        <v>0</v>
      </c>
      <c r="Y637" s="17">
        <v>0</v>
      </c>
      <c r="Z637" s="17">
        <v>0</v>
      </c>
      <c r="AA637" s="17">
        <v>0</v>
      </c>
      <c r="AB637" s="17">
        <v>0</v>
      </c>
      <c r="AC637" s="17">
        <v>0</v>
      </c>
      <c r="AD637" s="17">
        <v>0</v>
      </c>
      <c r="AE637" s="17">
        <v>0</v>
      </c>
      <c r="AF637" s="17">
        <v>0</v>
      </c>
      <c r="AG637" s="88">
        <v>52</v>
      </c>
      <c r="AH637" s="92" t="s">
        <v>3</v>
      </c>
      <c r="AI637" s="87" t="s">
        <v>504</v>
      </c>
      <c r="AN637" s="17">
        <f t="shared" si="205"/>
        <v>100</v>
      </c>
      <c r="AO637" s="17">
        <f t="shared" si="206"/>
        <v>0</v>
      </c>
      <c r="AP637" s="17">
        <f t="shared" si="207"/>
        <v>0</v>
      </c>
      <c r="AQ637" s="17">
        <f t="shared" si="207"/>
        <v>0.48</v>
      </c>
      <c r="AR637" s="17">
        <f t="shared" si="208"/>
        <v>0.24</v>
      </c>
      <c r="AS637" s="17">
        <f t="shared" si="209"/>
        <v>0.52</v>
      </c>
      <c r="AU637" s="17">
        <f t="shared" si="210"/>
        <v>0.5</v>
      </c>
      <c r="AV637" s="17">
        <f t="shared" si="211"/>
        <v>0</v>
      </c>
      <c r="AW637" s="17">
        <f t="shared" si="212"/>
        <v>0.53125</v>
      </c>
      <c r="AX637" s="17">
        <f t="shared" si="213"/>
        <v>0.625</v>
      </c>
      <c r="AY637" s="17">
        <f t="shared" si="214"/>
        <v>0</v>
      </c>
      <c r="AZ637" s="17">
        <f t="shared" si="215"/>
        <v>0</v>
      </c>
      <c r="BA637" s="17">
        <f t="shared" si="216"/>
        <v>0.52</v>
      </c>
      <c r="BC637" s="17">
        <f t="shared" si="232"/>
        <v>0.5</v>
      </c>
      <c r="BD637" s="17">
        <f t="shared" si="217"/>
        <v>0.29166666666666669</v>
      </c>
      <c r="BE637" s="17">
        <f t="shared" si="218"/>
        <v>0.5992795413018821</v>
      </c>
      <c r="BF637" s="17">
        <f t="shared" si="219"/>
        <v>0.34712845030496436</v>
      </c>
      <c r="BG637" s="17">
        <f t="shared" si="220"/>
        <v>0.29166666666666669</v>
      </c>
      <c r="BH637" s="17">
        <f t="shared" si="221"/>
        <v>0.29166666666666669</v>
      </c>
      <c r="BI637" s="17">
        <f t="shared" si="222"/>
        <v>5.2136111111111112E-2</v>
      </c>
      <c r="BJ637" s="17">
        <f t="shared" si="223"/>
        <v>1.279772822419859E-2</v>
      </c>
    </row>
    <row r="638" spans="1:62" x14ac:dyDescent="0.25">
      <c r="A638" s="84">
        <v>210</v>
      </c>
      <c r="B638" s="84">
        <v>478</v>
      </c>
      <c r="C638" s="17">
        <v>38</v>
      </c>
      <c r="D638" s="86">
        <v>1</v>
      </c>
      <c r="E638" s="98">
        <f t="shared" si="230"/>
        <v>30</v>
      </c>
      <c r="F638" s="98">
        <f t="shared" si="231"/>
        <v>0.14285714285714285</v>
      </c>
      <c r="G638" s="17">
        <v>0</v>
      </c>
      <c r="H638" s="17">
        <v>60</v>
      </c>
      <c r="I638" s="17">
        <v>0</v>
      </c>
      <c r="J638" s="17">
        <v>0</v>
      </c>
      <c r="K638" s="17">
        <v>0</v>
      </c>
      <c r="L638" s="17">
        <v>0</v>
      </c>
      <c r="M638" s="17">
        <v>0</v>
      </c>
      <c r="N638" s="17">
        <v>0</v>
      </c>
      <c r="O638" s="17">
        <v>30</v>
      </c>
      <c r="P638" s="17">
        <v>0</v>
      </c>
      <c r="Q638" s="17">
        <v>10</v>
      </c>
      <c r="R638" s="17">
        <v>0</v>
      </c>
      <c r="S638" s="17">
        <v>0</v>
      </c>
      <c r="T638" s="17">
        <v>0</v>
      </c>
      <c r="U638" s="17">
        <v>0</v>
      </c>
      <c r="V638" s="17">
        <v>0</v>
      </c>
      <c r="W638" s="41">
        <v>0</v>
      </c>
      <c r="X638" s="41">
        <v>0</v>
      </c>
      <c r="Y638" s="17">
        <v>0</v>
      </c>
      <c r="Z638" s="17">
        <v>0</v>
      </c>
      <c r="AA638" s="17">
        <v>0</v>
      </c>
      <c r="AB638" s="17">
        <v>0</v>
      </c>
      <c r="AC638" s="17">
        <v>0</v>
      </c>
      <c r="AD638" s="17">
        <v>0</v>
      </c>
      <c r="AE638" s="17">
        <v>0</v>
      </c>
      <c r="AF638" s="41">
        <v>0</v>
      </c>
      <c r="AG638" s="88">
        <v>27</v>
      </c>
      <c r="AH638" s="91" t="s">
        <v>3</v>
      </c>
      <c r="AI638" s="87" t="s">
        <v>504</v>
      </c>
      <c r="AN638" s="17">
        <f t="shared" si="205"/>
        <v>100</v>
      </c>
      <c r="AO638" s="17">
        <f t="shared" si="206"/>
        <v>0.3</v>
      </c>
      <c r="AP638" s="17">
        <f t="shared" si="207"/>
        <v>0</v>
      </c>
      <c r="AQ638" s="17">
        <f t="shared" si="207"/>
        <v>0.6</v>
      </c>
      <c r="AR638" s="17">
        <f t="shared" si="208"/>
        <v>0.1</v>
      </c>
      <c r="AS638" s="17">
        <f t="shared" si="209"/>
        <v>0.27</v>
      </c>
      <c r="AU638" s="17">
        <f t="shared" si="210"/>
        <v>0.16666666666666669</v>
      </c>
      <c r="AV638" s="17">
        <f t="shared" si="211"/>
        <v>0.5</v>
      </c>
      <c r="AW638" s="17">
        <f t="shared" si="212"/>
        <v>0.51041666666666663</v>
      </c>
      <c r="AX638" s="17">
        <f t="shared" si="213"/>
        <v>0.54166666666666663</v>
      </c>
      <c r="AY638" s="17">
        <f t="shared" si="214"/>
        <v>0.5</v>
      </c>
      <c r="AZ638" s="17">
        <f t="shared" si="215"/>
        <v>0.5</v>
      </c>
      <c r="BA638" s="17">
        <f t="shared" si="216"/>
        <v>0.22999999999999998</v>
      </c>
      <c r="BC638" s="17">
        <f t="shared" si="232"/>
        <v>0.16666666666666666</v>
      </c>
      <c r="BD638" s="17">
        <f t="shared" si="217"/>
        <v>0.5</v>
      </c>
      <c r="BE638" s="17">
        <f t="shared" si="218"/>
        <v>0.59297637783744805</v>
      </c>
      <c r="BF638" s="17">
        <f t="shared" si="219"/>
        <v>0.1796920306280349</v>
      </c>
      <c r="BG638" s="17">
        <f t="shared" si="220"/>
        <v>0.5</v>
      </c>
      <c r="BH638" s="17">
        <f t="shared" si="221"/>
        <v>0.5</v>
      </c>
      <c r="BI638" s="17">
        <f t="shared" si="222"/>
        <v>5.2899999999999989E-2</v>
      </c>
      <c r="BJ638" s="17">
        <f t="shared" si="223"/>
        <v>1.8734205914766273E-2</v>
      </c>
    </row>
    <row r="639" spans="1:62" x14ac:dyDescent="0.25">
      <c r="A639" s="84">
        <v>224</v>
      </c>
      <c r="B639" s="84">
        <v>485</v>
      </c>
      <c r="C639" s="17">
        <v>52</v>
      </c>
      <c r="D639" s="86">
        <v>1</v>
      </c>
      <c r="E639" s="98">
        <f t="shared" si="230"/>
        <v>40</v>
      </c>
      <c r="F639" s="98">
        <f t="shared" si="231"/>
        <v>0.33333333333333331</v>
      </c>
      <c r="G639" s="17">
        <v>0</v>
      </c>
      <c r="H639" s="17">
        <v>40</v>
      </c>
      <c r="I639" s="17">
        <v>0</v>
      </c>
      <c r="J639" s="17">
        <v>0</v>
      </c>
      <c r="K639" s="17">
        <v>0</v>
      </c>
      <c r="L639" s="17">
        <v>0</v>
      </c>
      <c r="M639" s="17">
        <v>0</v>
      </c>
      <c r="N639" s="17">
        <v>0</v>
      </c>
      <c r="O639" s="17">
        <v>40</v>
      </c>
      <c r="P639" s="17">
        <v>0</v>
      </c>
      <c r="Q639" s="17">
        <v>20</v>
      </c>
      <c r="R639" s="17">
        <v>0</v>
      </c>
      <c r="S639" s="17">
        <v>0</v>
      </c>
      <c r="T639" s="17">
        <v>0</v>
      </c>
      <c r="U639" s="17">
        <v>0</v>
      </c>
      <c r="V639" s="17">
        <v>0</v>
      </c>
      <c r="W639" s="41">
        <v>0</v>
      </c>
      <c r="X639" s="41">
        <v>0</v>
      </c>
      <c r="Y639" s="17">
        <v>0</v>
      </c>
      <c r="Z639" s="17">
        <v>0</v>
      </c>
      <c r="AA639" s="17">
        <v>0</v>
      </c>
      <c r="AB639" s="17">
        <v>0</v>
      </c>
      <c r="AC639" s="17">
        <v>0</v>
      </c>
      <c r="AD639" s="17">
        <v>0</v>
      </c>
      <c r="AE639" s="17">
        <v>0</v>
      </c>
      <c r="AF639" s="41">
        <v>0</v>
      </c>
      <c r="AG639" s="88">
        <v>18</v>
      </c>
      <c r="AH639" s="91" t="s">
        <v>3</v>
      </c>
      <c r="AI639" s="87" t="s">
        <v>504</v>
      </c>
      <c r="AN639" s="17">
        <f t="shared" si="205"/>
        <v>100</v>
      </c>
      <c r="AO639" s="17">
        <f t="shared" si="206"/>
        <v>0.4</v>
      </c>
      <c r="AP639" s="17">
        <f t="shared" si="207"/>
        <v>0</v>
      </c>
      <c r="AQ639" s="17">
        <f t="shared" si="207"/>
        <v>0.4</v>
      </c>
      <c r="AR639" s="17">
        <f t="shared" si="208"/>
        <v>0.2</v>
      </c>
      <c r="AS639" s="17">
        <f t="shared" si="209"/>
        <v>0.18</v>
      </c>
      <c r="AU639" s="17">
        <f t="shared" si="210"/>
        <v>0.5</v>
      </c>
      <c r="AV639" s="17">
        <f t="shared" si="211"/>
        <v>1</v>
      </c>
      <c r="AW639" s="17">
        <f t="shared" si="212"/>
        <v>0.53125</v>
      </c>
      <c r="AX639" s="17">
        <f t="shared" si="213"/>
        <v>0.625</v>
      </c>
      <c r="AY639" s="17">
        <f t="shared" si="214"/>
        <v>0.42499999999999999</v>
      </c>
      <c r="AZ639" s="17">
        <f t="shared" si="215"/>
        <v>0.42499999999999999</v>
      </c>
      <c r="BA639" s="17">
        <f t="shared" si="216"/>
        <v>0.245</v>
      </c>
      <c r="BC639" s="17">
        <f t="shared" si="232"/>
        <v>0.5</v>
      </c>
      <c r="BD639" s="17">
        <f t="shared" si="217"/>
        <v>1</v>
      </c>
      <c r="BE639" s="17">
        <f t="shared" si="218"/>
        <v>0.5992795413018821</v>
      </c>
      <c r="BF639" s="17">
        <f t="shared" si="219"/>
        <v>0.34712845030496436</v>
      </c>
      <c r="BG639" s="17">
        <f t="shared" si="220"/>
        <v>0.41429926888828866</v>
      </c>
      <c r="BH639" s="17">
        <f t="shared" si="221"/>
        <v>0.41429926888828866</v>
      </c>
      <c r="BI639" s="17">
        <f t="shared" si="222"/>
        <v>5.4896147401586597E-2</v>
      </c>
      <c r="BJ639" s="17">
        <f t="shared" si="223"/>
        <v>5.1471337883370646E-2</v>
      </c>
    </row>
    <row r="640" spans="1:62" x14ac:dyDescent="0.25">
      <c r="A640" s="84">
        <v>471</v>
      </c>
      <c r="B640" s="84">
        <v>525</v>
      </c>
      <c r="C640" s="17" t="s">
        <v>316</v>
      </c>
      <c r="D640" s="86">
        <v>1</v>
      </c>
      <c r="E640" s="98">
        <f t="shared" si="230"/>
        <v>0</v>
      </c>
      <c r="F640" s="98">
        <f t="shared" si="231"/>
        <v>0</v>
      </c>
      <c r="G640" s="17">
        <v>0</v>
      </c>
      <c r="H640" s="17">
        <v>60</v>
      </c>
      <c r="I640" s="17">
        <v>0</v>
      </c>
      <c r="J640" s="17">
        <v>0</v>
      </c>
      <c r="K640" s="17">
        <v>0</v>
      </c>
      <c r="L640" s="17">
        <v>0</v>
      </c>
      <c r="M640" s="17">
        <v>0</v>
      </c>
      <c r="N640" s="17">
        <v>0</v>
      </c>
      <c r="O640" s="17">
        <v>0</v>
      </c>
      <c r="P640" s="17">
        <v>0</v>
      </c>
      <c r="Q640" s="17">
        <v>0</v>
      </c>
      <c r="R640" s="17">
        <v>0</v>
      </c>
      <c r="S640" s="17">
        <v>0</v>
      </c>
      <c r="T640" s="17">
        <v>0</v>
      </c>
      <c r="U640" s="17">
        <v>0</v>
      </c>
      <c r="V640" s="17">
        <v>0</v>
      </c>
      <c r="W640" s="17">
        <v>40</v>
      </c>
      <c r="X640" s="17">
        <v>0</v>
      </c>
      <c r="Y640" s="17">
        <v>0</v>
      </c>
      <c r="Z640" s="17">
        <v>0</v>
      </c>
      <c r="AA640" s="17">
        <v>0</v>
      </c>
      <c r="AB640" s="17">
        <v>0</v>
      </c>
      <c r="AC640" s="17">
        <v>0</v>
      </c>
      <c r="AD640" s="17">
        <v>0</v>
      </c>
      <c r="AE640" s="17">
        <v>0</v>
      </c>
      <c r="AF640" s="41">
        <v>0</v>
      </c>
      <c r="AG640" s="88">
        <v>46</v>
      </c>
      <c r="AH640" s="17" t="s">
        <v>3</v>
      </c>
      <c r="AI640" s="87" t="s">
        <v>506</v>
      </c>
      <c r="AJ640" s="87" t="s">
        <v>565</v>
      </c>
      <c r="AN640" s="17">
        <f t="shared" si="205"/>
        <v>100</v>
      </c>
      <c r="AO640" s="17">
        <f t="shared" si="206"/>
        <v>0</v>
      </c>
      <c r="AP640" s="17">
        <f t="shared" si="207"/>
        <v>0</v>
      </c>
      <c r="AQ640" s="17">
        <f t="shared" si="207"/>
        <v>0.6</v>
      </c>
      <c r="AR640" s="17">
        <f t="shared" si="208"/>
        <v>0</v>
      </c>
      <c r="AS640" s="17">
        <f t="shared" si="209"/>
        <v>0.46</v>
      </c>
      <c r="AU640" s="17">
        <f t="shared" si="210"/>
        <v>0</v>
      </c>
      <c r="AV640" s="17">
        <f t="shared" si="211"/>
        <v>0</v>
      </c>
      <c r="AW640" s="17">
        <f t="shared" si="212"/>
        <v>0.5</v>
      </c>
      <c r="AX640" s="17">
        <f t="shared" si="213"/>
        <v>0.5</v>
      </c>
      <c r="AY640" s="17">
        <f t="shared" si="214"/>
        <v>0</v>
      </c>
      <c r="AZ640" s="17">
        <f t="shared" si="215"/>
        <v>0</v>
      </c>
      <c r="BA640" s="17">
        <f t="shared" si="216"/>
        <v>0.46</v>
      </c>
      <c r="BC640" s="17">
        <f t="shared" si="232"/>
        <v>0</v>
      </c>
      <c r="BD640" s="17">
        <f t="shared" si="217"/>
        <v>0.22222222222222221</v>
      </c>
      <c r="BE640" s="17">
        <f t="shared" si="218"/>
        <v>0.58982479610523098</v>
      </c>
      <c r="BF640" s="17">
        <f t="shared" si="219"/>
        <v>9.5973820789570216E-2</v>
      </c>
      <c r="BG640" s="17">
        <f t="shared" si="220"/>
        <v>0.22222222222222221</v>
      </c>
      <c r="BH640" s="17">
        <f t="shared" si="221"/>
        <v>0.22222222222222221</v>
      </c>
      <c r="BI640" s="17">
        <f t="shared" si="222"/>
        <v>5.6538271604938288E-2</v>
      </c>
      <c r="BJ640" s="17">
        <f t="shared" si="223"/>
        <v>2.8224828699348341E-3</v>
      </c>
    </row>
    <row r="641" spans="1:62" x14ac:dyDescent="0.25">
      <c r="A641" s="84">
        <v>49</v>
      </c>
      <c r="B641" s="84">
        <v>37</v>
      </c>
      <c r="C641" s="17" t="s">
        <v>60</v>
      </c>
      <c r="D641" s="86">
        <v>1</v>
      </c>
      <c r="E641" s="98">
        <f t="shared" si="230"/>
        <v>14</v>
      </c>
      <c r="F641" s="98">
        <f t="shared" si="231"/>
        <v>0.75641025641025639</v>
      </c>
      <c r="G641" s="41">
        <v>0</v>
      </c>
      <c r="H641" s="17">
        <v>19</v>
      </c>
      <c r="I641" s="17">
        <v>0</v>
      </c>
      <c r="J641" s="17">
        <v>0</v>
      </c>
      <c r="K641" s="41">
        <v>0</v>
      </c>
      <c r="L641" s="41">
        <v>0</v>
      </c>
      <c r="M641" s="41">
        <v>0</v>
      </c>
      <c r="N641" s="41">
        <v>0</v>
      </c>
      <c r="O641" s="17">
        <v>14</v>
      </c>
      <c r="P641" s="17">
        <v>0</v>
      </c>
      <c r="Q641" s="17">
        <v>59</v>
      </c>
      <c r="R641" s="17">
        <v>0</v>
      </c>
      <c r="S641" s="17">
        <v>0</v>
      </c>
      <c r="T641" s="17">
        <v>0</v>
      </c>
      <c r="U641" s="17">
        <v>0</v>
      </c>
      <c r="V641" s="41">
        <v>0</v>
      </c>
      <c r="W641" s="41">
        <v>0</v>
      </c>
      <c r="X641" s="41">
        <v>0</v>
      </c>
      <c r="Y641" s="41">
        <v>0</v>
      </c>
      <c r="Z641" s="17">
        <v>8</v>
      </c>
      <c r="AA641" s="17">
        <v>0</v>
      </c>
      <c r="AB641" s="41">
        <v>0</v>
      </c>
      <c r="AC641" s="17">
        <v>0</v>
      </c>
      <c r="AD641" s="17">
        <v>0</v>
      </c>
      <c r="AE641" s="41">
        <v>0</v>
      </c>
      <c r="AF641" s="41">
        <v>0</v>
      </c>
      <c r="AG641" s="88">
        <v>41</v>
      </c>
      <c r="AH641" s="41" t="s">
        <v>3</v>
      </c>
      <c r="AI641" s="87" t="s">
        <v>506</v>
      </c>
      <c r="AN641" s="17">
        <f t="shared" si="205"/>
        <v>100</v>
      </c>
      <c r="AO641" s="17">
        <f t="shared" si="206"/>
        <v>0.14000000000000001</v>
      </c>
      <c r="AP641" s="17">
        <f t="shared" si="207"/>
        <v>0</v>
      </c>
      <c r="AQ641" s="17">
        <f t="shared" si="207"/>
        <v>0.19</v>
      </c>
      <c r="AR641" s="17">
        <f t="shared" si="208"/>
        <v>0.59</v>
      </c>
      <c r="AS641" s="17">
        <f t="shared" si="209"/>
        <v>0.41</v>
      </c>
      <c r="AU641" s="17">
        <f t="shared" si="210"/>
        <v>3.1052631578947367</v>
      </c>
      <c r="AV641" s="17">
        <f t="shared" si="211"/>
        <v>0.73684210526315796</v>
      </c>
      <c r="AW641" s="17">
        <f t="shared" si="212"/>
        <v>0.69407894736842102</v>
      </c>
      <c r="AX641" s="17">
        <f t="shared" si="213"/>
        <v>1.2763157894736841</v>
      </c>
      <c r="AY641" s="17">
        <f t="shared" si="214"/>
        <v>0.69407894736842102</v>
      </c>
      <c r="AZ641" s="17">
        <f t="shared" si="215"/>
        <v>0.69407894736842102</v>
      </c>
      <c r="BA641" s="17">
        <f t="shared" si="216"/>
        <v>0.28407894736842104</v>
      </c>
      <c r="BC641" s="17">
        <f t="shared" si="232"/>
        <v>3.1052631578947367</v>
      </c>
      <c r="BD641" s="17">
        <f t="shared" si="217"/>
        <v>0.87719298245614041</v>
      </c>
      <c r="BE641" s="17">
        <f t="shared" si="218"/>
        <v>0.64854373995811698</v>
      </c>
      <c r="BF641" s="17">
        <f t="shared" si="219"/>
        <v>1.6557762567272811</v>
      </c>
      <c r="BG641" s="17">
        <f t="shared" si="220"/>
        <v>0.64854373995811698</v>
      </c>
      <c r="BH641" s="17">
        <f t="shared" si="221"/>
        <v>0.64854373995811698</v>
      </c>
      <c r="BI641" s="17">
        <f t="shared" si="222"/>
        <v>5.6903115873205748E-2</v>
      </c>
      <c r="BJ641" s="17">
        <f t="shared" si="223"/>
        <v>9.7784080483700143E-6</v>
      </c>
    </row>
    <row r="642" spans="1:62" x14ac:dyDescent="0.25">
      <c r="A642" s="84">
        <v>102</v>
      </c>
      <c r="B642" s="84">
        <v>67</v>
      </c>
      <c r="C642" s="17" t="s">
        <v>126</v>
      </c>
      <c r="D642" s="87">
        <v>1</v>
      </c>
      <c r="E642" s="17"/>
      <c r="F642" s="17"/>
      <c r="G642" s="17">
        <v>2</v>
      </c>
      <c r="H642" s="17">
        <v>4.7</v>
      </c>
      <c r="I642" s="17">
        <v>0</v>
      </c>
      <c r="J642" s="17">
        <v>0</v>
      </c>
      <c r="K642" s="17">
        <v>0.08</v>
      </c>
      <c r="L642" s="17">
        <v>0</v>
      </c>
      <c r="M642" s="17">
        <v>0</v>
      </c>
      <c r="N642" s="17">
        <v>0</v>
      </c>
      <c r="O642" s="17">
        <v>14.4</v>
      </c>
      <c r="P642" s="17">
        <v>0</v>
      </c>
      <c r="Q642" s="17">
        <v>78.8</v>
      </c>
      <c r="R642" s="17">
        <v>0</v>
      </c>
      <c r="S642" s="17">
        <v>0</v>
      </c>
      <c r="T642" s="17">
        <v>0</v>
      </c>
      <c r="U642" s="17">
        <v>0</v>
      </c>
      <c r="V642" s="41">
        <v>0</v>
      </c>
      <c r="W642" s="41">
        <v>0</v>
      </c>
      <c r="X642" s="41">
        <v>0</v>
      </c>
      <c r="Y642" s="17">
        <v>0</v>
      </c>
      <c r="Z642" s="17">
        <v>0</v>
      </c>
      <c r="AA642" s="17">
        <v>0</v>
      </c>
      <c r="AB642" s="41">
        <v>0</v>
      </c>
      <c r="AC642" s="17">
        <v>0</v>
      </c>
      <c r="AD642" s="17">
        <v>0</v>
      </c>
      <c r="AE642" s="41">
        <v>0</v>
      </c>
      <c r="AF642" s="41">
        <v>0</v>
      </c>
      <c r="AG642" s="88">
        <v>94.6</v>
      </c>
      <c r="AH642" s="41" t="s">
        <v>3</v>
      </c>
      <c r="AI642" s="87" t="s">
        <v>506</v>
      </c>
      <c r="AN642" s="17">
        <f t="shared" ref="AN642:AN647" si="233">SUM(G642:AF642)</f>
        <v>99.97999999999999</v>
      </c>
      <c r="AO642" s="17">
        <f t="shared" ref="AO642:AO647" si="234">(L642+M642+O642+X642)/100</f>
        <v>0.14400000000000002</v>
      </c>
      <c r="AP642" s="17">
        <f t="shared" ref="AP642:AQ647" si="235">G642/100</f>
        <v>0.02</v>
      </c>
      <c r="AQ642" s="17">
        <f t="shared" si="235"/>
        <v>4.7E-2</v>
      </c>
      <c r="AR642" s="17">
        <f t="shared" ref="AR642:AR647" si="236">Q642/100</f>
        <v>0.78799999999999992</v>
      </c>
      <c r="AS642" s="17">
        <f t="shared" ref="AS642:AS647" si="237">AG642/100</f>
        <v>0.94599999999999995</v>
      </c>
      <c r="AU642" s="17">
        <f t="shared" ref="AU642:AU647" si="238">AR642/(AQ642+AP642)</f>
        <v>11.761194029850744</v>
      </c>
      <c r="AV642" s="17">
        <f t="shared" ref="AV642:AV647" si="239">AO642/(AP642+AQ642)</f>
        <v>2.1492537313432836</v>
      </c>
      <c r="AW642" s="17">
        <f t="shared" ref="AW642:AW647" si="240">0.5+AU642/16</f>
        <v>1.2350746268656714</v>
      </c>
      <c r="AX642" s="17">
        <f t="shared" ref="AX642:AX647" si="241">0.5+AU642/4</f>
        <v>3.440298507462686</v>
      </c>
      <c r="AY642" s="17">
        <f t="shared" ref="AY642:AY647" si="242">IF(AV642&lt;=AW642,AV642,IF(AV642&lt;=AX642,AW642,AW642-(AV642-AX642)*(8+AU642)/(12*(2+AU642))))</f>
        <v>1.2350746268656714</v>
      </c>
      <c r="AZ642" s="17">
        <f t="shared" ref="AZ642:AZ647" si="243">IF(AY642&lt;1,AY642,1)</f>
        <v>1</v>
      </c>
      <c r="BA642" s="17">
        <f t="shared" ref="BA642:BA647" si="244">ABS(AZ642-AS642)</f>
        <v>5.4000000000000048E-2</v>
      </c>
      <c r="BC642" s="17">
        <f>(Q642+$BM$34*AC642)/($BM$3*H642+$BM$4*G642+$BM$5*P642+$BM$6*K642+$BM$7*S642+$BM$8*U642+$BM$9*Y642)</f>
        <v>6.2047244094488194</v>
      </c>
      <c r="BD642" s="17">
        <f t="shared" ref="BD642:BD647" si="245">(O642+$BM$11*M642+$BM$12*L642+$BM$13*X642+$BM$14*AD642+$BM$15*I642+$BM$16*N642+$BM$17*AB642+$BM$18*V642+$BM$19*T642+$BM$20*AA642+$BM$21*Z642+$BM$22*AF642+$BM$23*W642)/($BM$3*$H642+$BM$4*$G642+$BM$5*$P642+$BM$6*$K642+$BM$7*$S642+$BM$8*$U642+$BM$9*$Y642)</f>
        <v>1.1338582677165354</v>
      </c>
      <c r="BE642" s="17">
        <f t="shared" ref="BE642:BE647" si="246">$BM$25+BC642*$BM$26</f>
        <v>0.70715297271879163</v>
      </c>
      <c r="BF642" s="17">
        <f t="shared" ref="BF642:BF647" si="247">$BM$27+BC642*$BM$28</f>
        <v>3.2126643413900524</v>
      </c>
      <c r="BG642" s="17">
        <f t="shared" ref="BG642:BG647" si="248">IF(BD642&lt;=BE642,BD642,IF(BD642&lt;=BF642,BE642,BE642-(BD642-BF642)*(8+BC642)/(12*(2+BC642))))</f>
        <v>0.70715297271879163</v>
      </c>
      <c r="BH642" s="17">
        <f t="shared" ref="BH642:BH647" si="249">IF(BG642&lt;1,IF(BG642&gt;0,BG642,0),1)</f>
        <v>0.70715297271879163</v>
      </c>
      <c r="BI642" s="17">
        <f t="shared" si="222"/>
        <v>5.7047902441070275E-2</v>
      </c>
      <c r="BJ642" s="17">
        <f t="shared" si="223"/>
        <v>0.29065797023947115</v>
      </c>
    </row>
    <row r="643" spans="1:62" x14ac:dyDescent="0.25">
      <c r="A643" s="84">
        <v>75</v>
      </c>
      <c r="B643" s="84">
        <v>53</v>
      </c>
      <c r="C643" s="17" t="s">
        <v>93</v>
      </c>
      <c r="D643" s="86">
        <v>1</v>
      </c>
      <c r="E643" s="98">
        <f>I643+L643+M643+N643+O643+V643+X643+AB643+AD643</f>
        <v>12.3</v>
      </c>
      <c r="F643" s="98">
        <f>Q643/(H643+P643+Q643+AC643)</f>
        <v>0.7760869565217392</v>
      </c>
      <c r="G643" s="17">
        <v>5</v>
      </c>
      <c r="H643" s="17">
        <v>10.3</v>
      </c>
      <c r="I643" s="17">
        <v>0</v>
      </c>
      <c r="J643" s="17">
        <v>0</v>
      </c>
      <c r="K643" s="41">
        <v>0</v>
      </c>
      <c r="L643" s="17">
        <v>0</v>
      </c>
      <c r="M643" s="17">
        <v>0</v>
      </c>
      <c r="N643" s="17">
        <v>0</v>
      </c>
      <c r="O643" s="17">
        <v>12.3</v>
      </c>
      <c r="P643" s="17">
        <v>0</v>
      </c>
      <c r="Q643" s="17">
        <v>35.700000000000003</v>
      </c>
      <c r="R643" s="17">
        <v>0</v>
      </c>
      <c r="S643" s="17">
        <v>0</v>
      </c>
      <c r="T643" s="17">
        <v>0</v>
      </c>
      <c r="U643" s="17">
        <v>0</v>
      </c>
      <c r="V643" s="41">
        <v>0</v>
      </c>
      <c r="W643" s="41">
        <v>0</v>
      </c>
      <c r="X643" s="41">
        <v>0</v>
      </c>
      <c r="Y643" s="17">
        <v>36.700000000000003</v>
      </c>
      <c r="Z643" s="17">
        <v>0</v>
      </c>
      <c r="AA643" s="17">
        <v>0</v>
      </c>
      <c r="AB643" s="41">
        <v>0</v>
      </c>
      <c r="AC643" s="17">
        <v>0</v>
      </c>
      <c r="AD643" s="17">
        <v>0</v>
      </c>
      <c r="AE643" s="41">
        <v>0</v>
      </c>
      <c r="AF643" s="41">
        <v>0</v>
      </c>
      <c r="AG643" s="88">
        <v>65.400000000000006</v>
      </c>
      <c r="AH643" s="41" t="s">
        <v>3</v>
      </c>
      <c r="AI643" s="87" t="s">
        <v>506</v>
      </c>
      <c r="AN643" s="17">
        <f t="shared" si="233"/>
        <v>100</v>
      </c>
      <c r="AO643" s="17">
        <f t="shared" si="234"/>
        <v>0.12300000000000001</v>
      </c>
      <c r="AP643" s="17">
        <f t="shared" si="235"/>
        <v>0.05</v>
      </c>
      <c r="AQ643" s="17">
        <f t="shared" si="235"/>
        <v>0.10300000000000001</v>
      </c>
      <c r="AR643" s="17">
        <f t="shared" si="236"/>
        <v>0.35700000000000004</v>
      </c>
      <c r="AS643" s="17">
        <f t="shared" si="237"/>
        <v>0.65400000000000003</v>
      </c>
      <c r="AU643" s="17">
        <f t="shared" si="238"/>
        <v>2.333333333333333</v>
      </c>
      <c r="AV643" s="17">
        <f t="shared" si="239"/>
        <v>0.8039215686274509</v>
      </c>
      <c r="AW643" s="17">
        <f t="shared" si="240"/>
        <v>0.64583333333333326</v>
      </c>
      <c r="AX643" s="17">
        <f t="shared" si="241"/>
        <v>1.0833333333333333</v>
      </c>
      <c r="AY643" s="17">
        <f t="shared" si="242"/>
        <v>0.64583333333333326</v>
      </c>
      <c r="AZ643" s="17">
        <f t="shared" si="243"/>
        <v>0.64583333333333326</v>
      </c>
      <c r="BA643" s="17">
        <f t="shared" si="244"/>
        <v>8.1666666666667664E-3</v>
      </c>
      <c r="BC643" s="17">
        <f>(Q643)/($BM$3*H643+$BM$4*G643+$BM$5*P643+$BM$6*K643+$BM$7*S643+$BM$8*U643+$BM$9*Y643)</f>
        <v>1.1782178217821784</v>
      </c>
      <c r="BD643" s="17">
        <f t="shared" si="245"/>
        <v>0.40594059405940597</v>
      </c>
      <c r="BE643" s="17">
        <f t="shared" si="246"/>
        <v>0.61210429468743865</v>
      </c>
      <c r="BF643" s="17">
        <f t="shared" si="247"/>
        <v>0.68780354182584558</v>
      </c>
      <c r="BG643" s="17">
        <f t="shared" si="248"/>
        <v>0.40594059405940597</v>
      </c>
      <c r="BH643" s="17">
        <f t="shared" si="249"/>
        <v>0.40594059405940597</v>
      </c>
      <c r="BI643" s="17">
        <f t="shared" ref="BI643:BI647" si="250">(BH643-AS643)^2</f>
        <v>6.1533468875600433E-2</v>
      </c>
      <c r="BJ643" s="17">
        <f t="shared" ref="BJ643:BJ647" si="251">(AS643-AVERAGE($AS$2:$AS$647))^2</f>
        <v>6.1071776182054317E-2</v>
      </c>
    </row>
    <row r="644" spans="1:62" x14ac:dyDescent="0.25">
      <c r="A644" s="84">
        <v>573</v>
      </c>
      <c r="B644" s="84">
        <v>610</v>
      </c>
      <c r="C644" s="17" t="s">
        <v>412</v>
      </c>
      <c r="D644" s="86">
        <v>1</v>
      </c>
      <c r="E644" s="98">
        <f>I644+L644+M644+N644+O644+V644+X644+AB644+AD644</f>
        <v>24</v>
      </c>
      <c r="F644" s="98">
        <f>Q644/(H644+P644+Q644+AC644)</f>
        <v>0.31578947368421051</v>
      </c>
      <c r="G644" s="17">
        <v>0</v>
      </c>
      <c r="H644" s="17">
        <v>52</v>
      </c>
      <c r="I644" s="17">
        <v>0</v>
      </c>
      <c r="J644" s="17">
        <v>0</v>
      </c>
      <c r="K644" s="17">
        <v>0</v>
      </c>
      <c r="L644" s="17">
        <v>0</v>
      </c>
      <c r="M644" s="17">
        <v>0</v>
      </c>
      <c r="N644" s="17">
        <v>0</v>
      </c>
      <c r="O644" s="17">
        <v>0</v>
      </c>
      <c r="P644" s="17">
        <v>0</v>
      </c>
      <c r="Q644" s="17">
        <v>24</v>
      </c>
      <c r="R644" s="17">
        <v>0</v>
      </c>
      <c r="S644" s="17">
        <v>0</v>
      </c>
      <c r="T644" s="17">
        <v>0</v>
      </c>
      <c r="U644" s="17">
        <v>0</v>
      </c>
      <c r="V644" s="17">
        <v>24</v>
      </c>
      <c r="W644" s="17">
        <v>0</v>
      </c>
      <c r="X644" s="17">
        <v>0</v>
      </c>
      <c r="Y644" s="17">
        <v>0</v>
      </c>
      <c r="Z644" s="17">
        <v>0</v>
      </c>
      <c r="AA644" s="17">
        <v>0</v>
      </c>
      <c r="AB644" s="17">
        <v>0</v>
      </c>
      <c r="AC644" s="17">
        <v>0</v>
      </c>
      <c r="AD644" s="17">
        <v>0</v>
      </c>
      <c r="AE644" s="17">
        <v>0</v>
      </c>
      <c r="AF644" s="17">
        <v>0</v>
      </c>
      <c r="AG644" s="88">
        <v>48</v>
      </c>
      <c r="AH644" s="92" t="s">
        <v>3</v>
      </c>
      <c r="AI644" s="87" t="s">
        <v>504</v>
      </c>
      <c r="AN644" s="17">
        <f t="shared" si="233"/>
        <v>100</v>
      </c>
      <c r="AO644" s="17">
        <f t="shared" si="234"/>
        <v>0</v>
      </c>
      <c r="AP644" s="17">
        <f t="shared" si="235"/>
        <v>0</v>
      </c>
      <c r="AQ644" s="17">
        <f t="shared" si="235"/>
        <v>0.52</v>
      </c>
      <c r="AR644" s="17">
        <f t="shared" si="236"/>
        <v>0.24</v>
      </c>
      <c r="AS644" s="17">
        <f t="shared" si="237"/>
        <v>0.48</v>
      </c>
      <c r="AU644" s="17">
        <f t="shared" si="238"/>
        <v>0.46153846153846151</v>
      </c>
      <c r="AV644" s="17">
        <f t="shared" si="239"/>
        <v>0</v>
      </c>
      <c r="AW644" s="17">
        <f t="shared" si="240"/>
        <v>0.52884615384615385</v>
      </c>
      <c r="AX644" s="17">
        <f t="shared" si="241"/>
        <v>0.61538461538461542</v>
      </c>
      <c r="AY644" s="17">
        <f t="shared" si="242"/>
        <v>0</v>
      </c>
      <c r="AZ644" s="17">
        <f t="shared" si="243"/>
        <v>0</v>
      </c>
      <c r="BA644" s="17">
        <f t="shared" si="244"/>
        <v>0.48</v>
      </c>
      <c r="BC644" s="17">
        <f>(Q644)/($BM$3*H644+$BM$4*G644+$BM$5*P644+$BM$6*K644+$BM$7*S644+$BM$8*U644+$BM$9*Y644)</f>
        <v>0.46153846153846156</v>
      </c>
      <c r="BD644" s="17">
        <f t="shared" si="245"/>
        <v>0.23076923076923078</v>
      </c>
      <c r="BE644" s="17">
        <f t="shared" si="246"/>
        <v>0.59855225320983207</v>
      </c>
      <c r="BF644" s="17">
        <f t="shared" si="247"/>
        <v>0.32780886341916482</v>
      </c>
      <c r="BG644" s="17">
        <f t="shared" si="248"/>
        <v>0.23076923076923078</v>
      </c>
      <c r="BH644" s="17">
        <f t="shared" si="249"/>
        <v>0.23076923076923078</v>
      </c>
      <c r="BI644" s="17">
        <f t="shared" si="250"/>
        <v>6.2115976331360928E-2</v>
      </c>
      <c r="BJ644" s="17">
        <f t="shared" si="251"/>
        <v>5.3475646546894138E-3</v>
      </c>
    </row>
    <row r="645" spans="1:62" x14ac:dyDescent="0.25">
      <c r="A645" s="84">
        <v>103</v>
      </c>
      <c r="B645" s="84">
        <v>68</v>
      </c>
      <c r="C645" s="17" t="s">
        <v>124</v>
      </c>
      <c r="D645" s="87">
        <v>1</v>
      </c>
      <c r="E645" s="17"/>
      <c r="F645" s="17"/>
      <c r="G645" s="17">
        <v>4</v>
      </c>
      <c r="H645" s="17">
        <v>4.2</v>
      </c>
      <c r="I645" s="17">
        <v>0</v>
      </c>
      <c r="J645" s="17">
        <v>0</v>
      </c>
      <c r="K645" s="17">
        <v>7.0000000000000007E-2</v>
      </c>
      <c r="L645" s="17">
        <v>0</v>
      </c>
      <c r="M645" s="17">
        <v>0</v>
      </c>
      <c r="N645" s="17">
        <v>0</v>
      </c>
      <c r="O645" s="17">
        <v>13.6</v>
      </c>
      <c r="P645" s="17">
        <v>0</v>
      </c>
      <c r="Q645" s="17">
        <v>78.099999999999994</v>
      </c>
      <c r="R645" s="17">
        <v>0</v>
      </c>
      <c r="S645" s="17">
        <v>0</v>
      </c>
      <c r="T645" s="17">
        <v>0</v>
      </c>
      <c r="U645" s="17">
        <v>0</v>
      </c>
      <c r="V645" s="41">
        <v>0</v>
      </c>
      <c r="W645" s="41">
        <v>0</v>
      </c>
      <c r="X645" s="41">
        <v>0</v>
      </c>
      <c r="Y645" s="17">
        <v>0</v>
      </c>
      <c r="Z645" s="17">
        <v>0</v>
      </c>
      <c r="AA645" s="17">
        <v>0</v>
      </c>
      <c r="AB645" s="41">
        <v>0</v>
      </c>
      <c r="AC645" s="17">
        <v>0</v>
      </c>
      <c r="AD645" s="17">
        <v>0</v>
      </c>
      <c r="AE645" s="41">
        <v>0</v>
      </c>
      <c r="AF645" s="41">
        <v>0</v>
      </c>
      <c r="AG645" s="88">
        <v>91.6</v>
      </c>
      <c r="AH645" s="41" t="s">
        <v>3</v>
      </c>
      <c r="AI645" s="87" t="s">
        <v>506</v>
      </c>
      <c r="AN645" s="17">
        <f t="shared" si="233"/>
        <v>99.97</v>
      </c>
      <c r="AO645" s="17">
        <f t="shared" si="234"/>
        <v>0.13600000000000001</v>
      </c>
      <c r="AP645" s="17">
        <f t="shared" si="235"/>
        <v>0.04</v>
      </c>
      <c r="AQ645" s="17">
        <f t="shared" si="235"/>
        <v>4.2000000000000003E-2</v>
      </c>
      <c r="AR645" s="17">
        <f t="shared" si="236"/>
        <v>0.78099999999999992</v>
      </c>
      <c r="AS645" s="17">
        <f t="shared" si="237"/>
        <v>0.91599999999999993</v>
      </c>
      <c r="AU645" s="17">
        <f t="shared" si="238"/>
        <v>9.5243902439024382</v>
      </c>
      <c r="AV645" s="17">
        <f t="shared" si="239"/>
        <v>1.6585365853658538</v>
      </c>
      <c r="AW645" s="17">
        <f t="shared" si="240"/>
        <v>1.0952743902439024</v>
      </c>
      <c r="AX645" s="17">
        <f t="shared" si="241"/>
        <v>2.8810975609756095</v>
      </c>
      <c r="AY645" s="17">
        <f t="shared" si="242"/>
        <v>1.0952743902439024</v>
      </c>
      <c r="AZ645" s="17">
        <f t="shared" si="243"/>
        <v>1</v>
      </c>
      <c r="BA645" s="17">
        <f t="shared" si="244"/>
        <v>8.4000000000000075E-2</v>
      </c>
      <c r="BC645" s="17">
        <f>(Q645+$BM$34*AC645)/($BM$3*H645+$BM$4*G645+$BM$5*P645+$BM$6*K645+$BM$7*S645+$BM$8*U645+$BM$9*Y645)</f>
        <v>3.8663366336633662</v>
      </c>
      <c r="BD645" s="17">
        <f t="shared" si="245"/>
        <v>0.67326732673267331</v>
      </c>
      <c r="BE645" s="17">
        <f t="shared" si="246"/>
        <v>0.66293525153676103</v>
      </c>
      <c r="BF645" s="17">
        <f t="shared" si="247"/>
        <v>2.0380705104086081</v>
      </c>
      <c r="BG645" s="17">
        <f t="shared" si="248"/>
        <v>0.66293525153676103</v>
      </c>
      <c r="BH645" s="17">
        <f t="shared" si="249"/>
        <v>0.66293525153676103</v>
      </c>
      <c r="BI645" s="17">
        <f t="shared" si="250"/>
        <v>6.4041766914762377E-2</v>
      </c>
      <c r="BJ645" s="17">
        <f t="shared" si="251"/>
        <v>0.25921034756233924</v>
      </c>
    </row>
    <row r="646" spans="1:62" x14ac:dyDescent="0.25">
      <c r="A646" s="84">
        <v>583</v>
      </c>
      <c r="B646" s="84">
        <v>339</v>
      </c>
      <c r="C646" s="17" t="s">
        <v>423</v>
      </c>
      <c r="D646" s="86">
        <v>1</v>
      </c>
      <c r="E646" s="98">
        <f>I646+L646+M646+N646+O646+V646+X646+AB646+AD646</f>
        <v>6.79</v>
      </c>
      <c r="F646" s="98">
        <f>Q646/(H646+P646+Q646+AC646)</f>
        <v>0.83252869863748524</v>
      </c>
      <c r="G646" s="17">
        <v>0</v>
      </c>
      <c r="H646" s="17">
        <v>12.61</v>
      </c>
      <c r="I646" s="17">
        <v>0</v>
      </c>
      <c r="J646" s="17">
        <v>0</v>
      </c>
      <c r="K646" s="17">
        <v>0</v>
      </c>
      <c r="L646" s="17">
        <v>6.79</v>
      </c>
      <c r="M646" s="17">
        <v>0</v>
      </c>
      <c r="N646" s="17">
        <v>0</v>
      </c>
      <c r="O646" s="17">
        <v>0</v>
      </c>
      <c r="P646" s="17">
        <v>3</v>
      </c>
      <c r="Q646" s="17">
        <v>77.599999999999994</v>
      </c>
      <c r="R646" s="17">
        <v>0</v>
      </c>
      <c r="S646" s="17">
        <v>0</v>
      </c>
      <c r="T646" s="17">
        <v>0</v>
      </c>
      <c r="U646" s="17">
        <v>0</v>
      </c>
      <c r="V646" s="17">
        <v>0</v>
      </c>
      <c r="W646" s="17">
        <v>0</v>
      </c>
      <c r="X646" s="17">
        <v>0</v>
      </c>
      <c r="Y646" s="17">
        <v>0</v>
      </c>
      <c r="Z646" s="17">
        <v>0</v>
      </c>
      <c r="AA646" s="17">
        <v>0</v>
      </c>
      <c r="AB646" s="17">
        <v>0</v>
      </c>
      <c r="AC646" s="17">
        <v>0</v>
      </c>
      <c r="AD646" s="17">
        <v>0</v>
      </c>
      <c r="AE646" s="17">
        <v>0</v>
      </c>
      <c r="AF646" s="17">
        <v>0</v>
      </c>
      <c r="AG646" s="88">
        <v>28</v>
      </c>
      <c r="AH646" s="92" t="s">
        <v>3</v>
      </c>
      <c r="AI646" s="87" t="s">
        <v>504</v>
      </c>
      <c r="AN646" s="17">
        <f t="shared" si="233"/>
        <v>100</v>
      </c>
      <c r="AO646" s="17">
        <f t="shared" si="234"/>
        <v>6.7900000000000002E-2</v>
      </c>
      <c r="AP646" s="17">
        <f t="shared" si="235"/>
        <v>0</v>
      </c>
      <c r="AQ646" s="17">
        <f t="shared" si="235"/>
        <v>0.12609999999999999</v>
      </c>
      <c r="AR646" s="17">
        <f t="shared" si="236"/>
        <v>0.77599999999999991</v>
      </c>
      <c r="AS646" s="17">
        <f t="shared" si="237"/>
        <v>0.28000000000000003</v>
      </c>
      <c r="AU646" s="17">
        <f t="shared" si="238"/>
        <v>6.1538461538461533</v>
      </c>
      <c r="AV646" s="17">
        <f t="shared" si="239"/>
        <v>0.53846153846153855</v>
      </c>
      <c r="AW646" s="17">
        <f t="shared" si="240"/>
        <v>0.88461538461538458</v>
      </c>
      <c r="AX646" s="17">
        <f t="shared" si="241"/>
        <v>2.0384615384615383</v>
      </c>
      <c r="AY646" s="17">
        <f t="shared" si="242"/>
        <v>0.53846153846153855</v>
      </c>
      <c r="AZ646" s="17">
        <f t="shared" si="243"/>
        <v>0.53846153846153855</v>
      </c>
      <c r="BA646" s="17">
        <f t="shared" si="244"/>
        <v>0.25846153846153852</v>
      </c>
      <c r="BC646" s="17">
        <f>(Q646)/($BM$3*H646+$BM$4*G646+$BM$5*P646+$BM$6*K646+$BM$7*S646+$BM$8*U646+$BM$9*Y646)</f>
        <v>6.1538461538461533</v>
      </c>
      <c r="BD646" s="17">
        <f t="shared" si="245"/>
        <v>0.53846153846153844</v>
      </c>
      <c r="BE646" s="17">
        <f t="shared" si="246"/>
        <v>0.70619089083324504</v>
      </c>
      <c r="BF646" s="17">
        <f t="shared" si="247"/>
        <v>3.187107722517498</v>
      </c>
      <c r="BG646" s="17">
        <f t="shared" si="248"/>
        <v>0.53846153846153844</v>
      </c>
      <c r="BH646" s="17">
        <f t="shared" si="249"/>
        <v>0.53846153846153844</v>
      </c>
      <c r="BI646" s="17">
        <f t="shared" si="250"/>
        <v>6.6802366863905296E-2</v>
      </c>
      <c r="BJ646" s="17">
        <f t="shared" si="251"/>
        <v>1.6096746807143562E-2</v>
      </c>
    </row>
    <row r="647" spans="1:62" x14ac:dyDescent="0.25">
      <c r="A647" s="84">
        <v>88</v>
      </c>
      <c r="B647" s="84">
        <v>434</v>
      </c>
      <c r="C647" s="17" t="s">
        <v>108</v>
      </c>
      <c r="D647" s="86">
        <v>1</v>
      </c>
      <c r="E647" s="98">
        <f>I647+L647+M647+N647+O647+V647+X647+AB647+AD647</f>
        <v>44.91</v>
      </c>
      <c r="F647" s="98">
        <f>Q647/(H647+P647+Q647+AC647)</f>
        <v>0</v>
      </c>
      <c r="G647" s="17">
        <v>20.38</v>
      </c>
      <c r="H647" s="17">
        <v>34.71</v>
      </c>
      <c r="I647" s="17">
        <v>0</v>
      </c>
      <c r="J647" s="17">
        <v>0</v>
      </c>
      <c r="K647" s="41">
        <v>0</v>
      </c>
      <c r="L647" s="17">
        <v>0</v>
      </c>
      <c r="M647" s="17">
        <v>0</v>
      </c>
      <c r="N647" s="17">
        <v>0</v>
      </c>
      <c r="O647" s="17">
        <v>44.91</v>
      </c>
      <c r="P647" s="17">
        <v>0</v>
      </c>
      <c r="Q647" s="17">
        <v>0</v>
      </c>
      <c r="R647" s="17">
        <v>0</v>
      </c>
      <c r="S647" s="17">
        <v>0</v>
      </c>
      <c r="T647" s="17">
        <v>0</v>
      </c>
      <c r="U647" s="17">
        <v>0</v>
      </c>
      <c r="V647" s="41">
        <v>0</v>
      </c>
      <c r="W647" s="41">
        <v>0</v>
      </c>
      <c r="X647" s="41">
        <v>0</v>
      </c>
      <c r="Y647" s="17">
        <v>0</v>
      </c>
      <c r="Z647" s="17">
        <v>0</v>
      </c>
      <c r="AA647" s="17">
        <v>0</v>
      </c>
      <c r="AB647" s="41">
        <v>0</v>
      </c>
      <c r="AC647" s="17">
        <v>0</v>
      </c>
      <c r="AD647" s="17">
        <v>0</v>
      </c>
      <c r="AE647" s="41">
        <v>0</v>
      </c>
      <c r="AF647" s="41">
        <v>0</v>
      </c>
      <c r="AG647" s="88">
        <v>12.3</v>
      </c>
      <c r="AH647" s="41" t="s">
        <v>3</v>
      </c>
      <c r="AI647" s="87" t="s">
        <v>506</v>
      </c>
      <c r="AN647" s="17">
        <f t="shared" si="233"/>
        <v>100</v>
      </c>
      <c r="AO647" s="17">
        <f t="shared" si="234"/>
        <v>0.44909999999999994</v>
      </c>
      <c r="AP647" s="17">
        <f t="shared" si="235"/>
        <v>0.20379999999999998</v>
      </c>
      <c r="AQ647" s="17">
        <f t="shared" si="235"/>
        <v>0.34710000000000002</v>
      </c>
      <c r="AR647" s="17">
        <f t="shared" si="236"/>
        <v>0</v>
      </c>
      <c r="AS647" s="17">
        <f t="shared" si="237"/>
        <v>0.12300000000000001</v>
      </c>
      <c r="AU647" s="17">
        <f t="shared" si="238"/>
        <v>0</v>
      </c>
      <c r="AV647" s="17">
        <f t="shared" si="239"/>
        <v>0.81521147213650391</v>
      </c>
      <c r="AW647" s="17">
        <f t="shared" si="240"/>
        <v>0.5</v>
      </c>
      <c r="AX647" s="17">
        <f t="shared" si="241"/>
        <v>0.5</v>
      </c>
      <c r="AY647" s="17">
        <f t="shared" si="242"/>
        <v>0.39492950928783205</v>
      </c>
      <c r="AZ647" s="17">
        <f t="shared" si="243"/>
        <v>0.39492950928783205</v>
      </c>
      <c r="BA647" s="17">
        <f t="shared" si="244"/>
        <v>0.27192950928783205</v>
      </c>
      <c r="BC647" s="17">
        <f>(Q647)/($BM$3*H647+$BM$4*G647+$BM$5*P647+$BM$6*K647+$BM$7*S647+$BM$8*U647+$BM$9*Y647)</f>
        <v>0</v>
      </c>
      <c r="BD647" s="17">
        <f t="shared" si="245"/>
        <v>0.38638905618170871</v>
      </c>
      <c r="BE647" s="17">
        <f t="shared" si="246"/>
        <v>0.58982479610523098</v>
      </c>
      <c r="BF647" s="17">
        <f t="shared" si="247"/>
        <v>9.5973820789570216E-2</v>
      </c>
      <c r="BG647" s="17">
        <f t="shared" si="248"/>
        <v>0.38638905618170871</v>
      </c>
      <c r="BH647" s="17">
        <f t="shared" si="249"/>
        <v>0.38638905618170871</v>
      </c>
      <c r="BI647" s="17">
        <f t="shared" si="250"/>
        <v>6.9373794916291309E-2</v>
      </c>
      <c r="BJ647" s="17">
        <f t="shared" si="251"/>
        <v>8.0583854796820079E-2</v>
      </c>
    </row>
    <row r="649" spans="1:62" x14ac:dyDescent="0.25">
      <c r="A649" s="84">
        <v>50</v>
      </c>
      <c r="B649" s="84">
        <v>38</v>
      </c>
      <c r="C649" s="17" t="s">
        <v>61</v>
      </c>
      <c r="D649" s="86" t="s">
        <v>617</v>
      </c>
      <c r="E649" s="98">
        <f>I649+L649+M649+N649+O649+V649+X649+AB649+AD649</f>
        <v>12</v>
      </c>
      <c r="F649" s="98">
        <f>Q649/(H649+P649+Q649+AC649)</f>
        <v>0.74358974358974361</v>
      </c>
      <c r="G649" s="41">
        <v>0</v>
      </c>
      <c r="H649" s="17">
        <v>20</v>
      </c>
      <c r="I649" s="17">
        <v>0</v>
      </c>
      <c r="J649" s="17">
        <v>0</v>
      </c>
      <c r="K649" s="41">
        <v>0</v>
      </c>
      <c r="L649" s="41">
        <v>0</v>
      </c>
      <c r="M649" s="41">
        <v>0</v>
      </c>
      <c r="N649" s="41">
        <v>0</v>
      </c>
      <c r="O649" s="17">
        <v>12</v>
      </c>
      <c r="P649" s="17">
        <v>0</v>
      </c>
      <c r="Q649" s="17">
        <v>58</v>
      </c>
      <c r="R649" s="17">
        <v>0</v>
      </c>
      <c r="S649" s="17">
        <v>0</v>
      </c>
      <c r="T649" s="17">
        <v>0</v>
      </c>
      <c r="U649" s="17">
        <v>0</v>
      </c>
      <c r="V649" s="41">
        <v>0</v>
      </c>
      <c r="W649" s="41">
        <v>0</v>
      </c>
      <c r="X649" s="41">
        <v>0</v>
      </c>
      <c r="Y649" s="41">
        <v>0</v>
      </c>
      <c r="Z649" s="17">
        <v>10</v>
      </c>
      <c r="AA649" s="17">
        <v>0</v>
      </c>
      <c r="AB649" s="41">
        <v>0</v>
      </c>
      <c r="AC649" s="17">
        <v>0</v>
      </c>
      <c r="AD649" s="17">
        <v>0</v>
      </c>
      <c r="AE649" s="41">
        <v>0</v>
      </c>
      <c r="AF649" s="41">
        <v>0</v>
      </c>
      <c r="AG649" s="88">
        <v>35</v>
      </c>
      <c r="AH649" s="41" t="s">
        <v>3</v>
      </c>
      <c r="AI649" s="87" t="s">
        <v>506</v>
      </c>
      <c r="AN649" s="17">
        <f t="shared" ref="AN649:AN671" si="252">SUM(G649:AF649)</f>
        <v>100</v>
      </c>
      <c r="AO649" s="17">
        <f t="shared" ref="AO649:AO671" si="253">(L649+M649+O649+X649)/100</f>
        <v>0.12</v>
      </c>
      <c r="AP649" s="17">
        <f t="shared" ref="AP649:AQ671" si="254">G649/100</f>
        <v>0</v>
      </c>
      <c r="AQ649" s="17">
        <f t="shared" si="254"/>
        <v>0.2</v>
      </c>
      <c r="AR649" s="17">
        <f t="shared" ref="AR649:AR671" si="255">Q649/100</f>
        <v>0.57999999999999996</v>
      </c>
      <c r="AS649" s="17">
        <f t="shared" ref="AS649:AS671" si="256">AG649/100</f>
        <v>0.35</v>
      </c>
      <c r="AU649" s="17">
        <f t="shared" ref="AU649:AU671" si="257">AR649/(AQ649+AP649)</f>
        <v>2.8999999999999995</v>
      </c>
      <c r="AV649" s="17">
        <f t="shared" ref="AV649:AV671" si="258">AO649/(AP649+AQ649)</f>
        <v>0.6</v>
      </c>
      <c r="AW649" s="17">
        <f t="shared" ref="AW649:AW671" si="259">0.5+AU649/16</f>
        <v>0.68124999999999991</v>
      </c>
      <c r="AX649" s="17">
        <f t="shared" ref="AX649:AX671" si="260">0.5+AU649/4</f>
        <v>1.2249999999999999</v>
      </c>
      <c r="AY649" s="17">
        <f t="shared" ref="AY649:AY671" si="261">IF(AV649&lt;=AW649,AV649,IF(AV649&lt;=AX649,AW649,AW649-(AV649-AX649)*(8+AU649)/(12*(2+AU649))))</f>
        <v>0.6</v>
      </c>
      <c r="AZ649" s="17">
        <f t="shared" ref="AZ649:AZ671" si="262">IF(AY649&lt;1,AY649,1)</f>
        <v>0.6</v>
      </c>
      <c r="BA649" s="17">
        <f t="shared" ref="BA649:BA671" si="263">ABS(AZ649-AS649)</f>
        <v>0.25</v>
      </c>
      <c r="BC649" s="17">
        <f>(Q649)/($BM$3*H649+$BM$4*G649+$BM$5*P649+$BM$6*K649+$BM$7*S649+$BM$8*U649+$BM$9*Y649)</f>
        <v>2.9</v>
      </c>
      <c r="BD649" s="17">
        <f t="shared" ref="BD649:BD671" si="264">(O649+$BM$11*M649+$BM$12*L649+$BM$13*X649+$BM$14*AD649+$BM$15*I649+$BM$16*N649+$BM$17*AB649+$BM$18*V649+$BM$19*T649+$BM$20*AA649+$BM$21*Z649+$BM$22*AF649+$BM$23*W649)/($BM$3*$H649+$BM$4*$G649+$BM$5*$P649+$BM$6*$K649+$BM$7*$S649+$BM$8*$U649+$BM$9*$Y649)</f>
        <v>0.76666666666666661</v>
      </c>
      <c r="BE649" s="17">
        <f t="shared" ref="BE649:BE671" si="265">$BM$25+BC649*$BM$26</f>
        <v>0.64466231824580755</v>
      </c>
      <c r="BF649" s="17">
        <f t="shared" ref="BF649:BF671" si="266">$BM$27+BC649*$BM$28</f>
        <v>1.5526706719788561</v>
      </c>
      <c r="BG649" s="17">
        <f t="shared" ref="BG649:BG671" si="267">IF(BD649&lt;=BE649,BD649,IF(BD649&lt;=BF649,BE649,BE649-(BD649-BF649)*(8+BC649)/(12*(2+BC649))))</f>
        <v>0.64466231824580755</v>
      </c>
      <c r="BH649" s="17">
        <f t="shared" ref="BH649:BH671" si="268">IF(BG649&lt;1,IF(BG649&gt;0,BG649,0),1)</f>
        <v>0.64466231824580755</v>
      </c>
      <c r="BI649" s="17">
        <f t="shared" ref="BI649:BI671" si="269">(BH649-AS649)^2</f>
        <v>8.6825881793993587E-2</v>
      </c>
      <c r="BJ649" s="17">
        <f t="shared" ref="BJ649:BJ671" si="270">(AS649-AVERAGE($AS$2:$AS$647))^2</f>
        <v>3.2345330537846186E-3</v>
      </c>
    </row>
    <row r="650" spans="1:62" x14ac:dyDescent="0.25">
      <c r="A650" s="84">
        <v>72</v>
      </c>
      <c r="B650" s="84">
        <v>50</v>
      </c>
      <c r="C650" s="17" t="s">
        <v>90</v>
      </c>
      <c r="D650" s="86" t="s">
        <v>617</v>
      </c>
      <c r="E650" s="98">
        <f>I650+L650+M650+N650+O650+V650+X650+AB650+AD650</f>
        <v>19.399999999999999</v>
      </c>
      <c r="F650" s="98">
        <f>Q650/(H650+P650+Q650+AC650)</f>
        <v>0.77548209366391185</v>
      </c>
      <c r="G650" s="17">
        <v>8</v>
      </c>
      <c r="H650" s="17">
        <v>16.3</v>
      </c>
      <c r="I650" s="17">
        <v>0</v>
      </c>
      <c r="J650" s="17">
        <v>0</v>
      </c>
      <c r="K650" s="41">
        <v>0</v>
      </c>
      <c r="L650" s="17">
        <v>0</v>
      </c>
      <c r="M650" s="17">
        <v>0</v>
      </c>
      <c r="N650" s="17">
        <v>0</v>
      </c>
      <c r="O650" s="17">
        <v>19.399999999999999</v>
      </c>
      <c r="P650" s="17">
        <v>0</v>
      </c>
      <c r="Q650" s="17">
        <v>56.3</v>
      </c>
      <c r="R650" s="17">
        <v>0</v>
      </c>
      <c r="S650" s="17">
        <v>0</v>
      </c>
      <c r="T650" s="17">
        <v>0</v>
      </c>
      <c r="U650" s="17">
        <v>0</v>
      </c>
      <c r="V650" s="41">
        <v>0</v>
      </c>
      <c r="W650" s="41">
        <v>0</v>
      </c>
      <c r="X650" s="41">
        <v>0</v>
      </c>
      <c r="Y650" s="17">
        <v>0</v>
      </c>
      <c r="Z650" s="17">
        <v>0</v>
      </c>
      <c r="AA650" s="17">
        <v>0</v>
      </c>
      <c r="AB650" s="41">
        <v>0</v>
      </c>
      <c r="AC650" s="17">
        <v>0</v>
      </c>
      <c r="AD650" s="17">
        <v>0</v>
      </c>
      <c r="AE650" s="41">
        <v>0</v>
      </c>
      <c r="AF650" s="41">
        <v>0</v>
      </c>
      <c r="AG650" s="88">
        <v>75.5</v>
      </c>
      <c r="AH650" s="41" t="s">
        <v>3</v>
      </c>
      <c r="AI650" s="87" t="s">
        <v>506</v>
      </c>
      <c r="AJ650" s="87" t="s">
        <v>530</v>
      </c>
      <c r="AK650" s="87" t="s">
        <v>505</v>
      </c>
      <c r="AL650" s="87" t="s">
        <v>507</v>
      </c>
      <c r="AN650" s="17">
        <f t="shared" si="252"/>
        <v>100</v>
      </c>
      <c r="AO650" s="17">
        <f t="shared" si="253"/>
        <v>0.19399999999999998</v>
      </c>
      <c r="AP650" s="17">
        <f t="shared" si="254"/>
        <v>0.08</v>
      </c>
      <c r="AQ650" s="17">
        <f t="shared" si="254"/>
        <v>0.16300000000000001</v>
      </c>
      <c r="AR650" s="17">
        <f t="shared" si="255"/>
        <v>0.56299999999999994</v>
      </c>
      <c r="AS650" s="17">
        <f t="shared" si="256"/>
        <v>0.755</v>
      </c>
      <c r="AU650" s="17">
        <f t="shared" si="257"/>
        <v>2.3168724279835389</v>
      </c>
      <c r="AV650" s="17">
        <f t="shared" si="258"/>
        <v>0.79835390946502049</v>
      </c>
      <c r="AW650" s="17">
        <f t="shared" si="259"/>
        <v>0.64480452674897115</v>
      </c>
      <c r="AX650" s="17">
        <f t="shared" si="260"/>
        <v>1.0792181069958846</v>
      </c>
      <c r="AY650" s="17">
        <f t="shared" si="261"/>
        <v>0.64480452674897115</v>
      </c>
      <c r="AZ650" s="17">
        <f t="shared" si="262"/>
        <v>0.64480452674897115</v>
      </c>
      <c r="BA650" s="17">
        <f t="shared" si="263"/>
        <v>0.11019547325102885</v>
      </c>
      <c r="BC650" s="17">
        <f>(Q650)/($BM$3*H650+$BM$4*G650+$BM$5*P650+$BM$6*K650+$BM$7*S650+$BM$8*U650+$BM$9*Y650)</f>
        <v>1.165631469979296</v>
      </c>
      <c r="BD650" s="17">
        <f t="shared" si="264"/>
        <v>0.40165631469979296</v>
      </c>
      <c r="BE650" s="17">
        <f t="shared" si="265"/>
        <v>0.61186629318893526</v>
      </c>
      <c r="BF650" s="17">
        <f t="shared" si="266"/>
        <v>0.68148130077783886</v>
      </c>
      <c r="BG650" s="17">
        <f t="shared" si="267"/>
        <v>0.40165631469979296</v>
      </c>
      <c r="BH650" s="17">
        <f t="shared" si="268"/>
        <v>0.40165631469979296</v>
      </c>
      <c r="BI650" s="17">
        <f t="shared" si="269"/>
        <v>0.12485175994153175</v>
      </c>
      <c r="BJ650" s="17">
        <f t="shared" si="270"/>
        <v>0.12119243919506496</v>
      </c>
    </row>
    <row r="651" spans="1:62" x14ac:dyDescent="0.25">
      <c r="A651" s="84">
        <v>73</v>
      </c>
      <c r="B651" s="84">
        <v>51</v>
      </c>
      <c r="C651" s="17" t="s">
        <v>91</v>
      </c>
      <c r="D651" s="86" t="s">
        <v>617</v>
      </c>
      <c r="E651" s="98">
        <f>I651+L651+M651+N651+O651+V651+X651+AB651+AD651</f>
        <v>16.5</v>
      </c>
      <c r="F651" s="98">
        <f>Q651/(H651+P651+Q651+AC651)</f>
        <v>0.7754442649434572</v>
      </c>
      <c r="G651" s="17">
        <v>6.8</v>
      </c>
      <c r="H651" s="17">
        <v>13.9</v>
      </c>
      <c r="I651" s="17">
        <v>0</v>
      </c>
      <c r="J651" s="17">
        <v>0</v>
      </c>
      <c r="K651" s="41">
        <v>0</v>
      </c>
      <c r="L651" s="17">
        <v>0</v>
      </c>
      <c r="M651" s="17">
        <v>0</v>
      </c>
      <c r="N651" s="17">
        <v>0</v>
      </c>
      <c r="O651" s="17">
        <v>16.5</v>
      </c>
      <c r="P651" s="17">
        <v>0</v>
      </c>
      <c r="Q651" s="17">
        <v>48</v>
      </c>
      <c r="R651" s="17">
        <v>0</v>
      </c>
      <c r="S651" s="17">
        <v>0</v>
      </c>
      <c r="T651" s="17">
        <v>0</v>
      </c>
      <c r="U651" s="17">
        <v>0</v>
      </c>
      <c r="V651" s="41">
        <v>0</v>
      </c>
      <c r="W651" s="41">
        <v>0</v>
      </c>
      <c r="X651" s="41">
        <v>0</v>
      </c>
      <c r="Y651" s="17">
        <v>14.8</v>
      </c>
      <c r="Z651" s="17">
        <v>0</v>
      </c>
      <c r="AA651" s="17">
        <v>0</v>
      </c>
      <c r="AB651" s="41">
        <v>0</v>
      </c>
      <c r="AC651" s="17">
        <v>0</v>
      </c>
      <c r="AD651" s="17">
        <v>0</v>
      </c>
      <c r="AE651" s="41">
        <v>0</v>
      </c>
      <c r="AF651" s="41">
        <v>0</v>
      </c>
      <c r="AG651" s="88">
        <v>72.400000000000006</v>
      </c>
      <c r="AH651" s="41" t="s">
        <v>3</v>
      </c>
      <c r="AI651" s="87" t="s">
        <v>506</v>
      </c>
      <c r="AN651" s="17">
        <f t="shared" si="252"/>
        <v>100</v>
      </c>
      <c r="AO651" s="17">
        <f t="shared" si="253"/>
        <v>0.16500000000000001</v>
      </c>
      <c r="AP651" s="17">
        <f t="shared" si="254"/>
        <v>6.8000000000000005E-2</v>
      </c>
      <c r="AQ651" s="17">
        <f t="shared" si="254"/>
        <v>0.13900000000000001</v>
      </c>
      <c r="AR651" s="17">
        <f t="shared" si="255"/>
        <v>0.48</v>
      </c>
      <c r="AS651" s="17">
        <f t="shared" si="256"/>
        <v>0.72400000000000009</v>
      </c>
      <c r="AU651" s="17">
        <f t="shared" si="257"/>
        <v>2.3188405797101446</v>
      </c>
      <c r="AV651" s="17">
        <f t="shared" si="258"/>
        <v>0.79710144927536231</v>
      </c>
      <c r="AW651" s="17">
        <f t="shared" si="259"/>
        <v>0.64492753623188404</v>
      </c>
      <c r="AX651" s="17">
        <f t="shared" si="260"/>
        <v>1.0797101449275361</v>
      </c>
      <c r="AY651" s="17">
        <f t="shared" si="261"/>
        <v>0.64492753623188404</v>
      </c>
      <c r="AZ651" s="17">
        <f t="shared" si="262"/>
        <v>0.64492753623188404</v>
      </c>
      <c r="BA651" s="17">
        <f t="shared" si="263"/>
        <v>7.9072463768116052E-2</v>
      </c>
      <c r="BC651" s="17">
        <f>(Q651)/($BM$3*H651+$BM$4*G651+$BM$5*P651+$BM$6*K651+$BM$7*S651+$BM$8*U651+$BM$9*Y651)</f>
        <v>1.167883211678832</v>
      </c>
      <c r="BD651" s="17">
        <f t="shared" si="264"/>
        <v>0.40145985401459855</v>
      </c>
      <c r="BE651" s="17">
        <f t="shared" si="265"/>
        <v>0.6119088724769709</v>
      </c>
      <c r="BF651" s="17">
        <f t="shared" si="266"/>
        <v>0.68261237148246157</v>
      </c>
      <c r="BG651" s="17">
        <f t="shared" si="267"/>
        <v>0.40145985401459855</v>
      </c>
      <c r="BH651" s="17">
        <f t="shared" si="268"/>
        <v>0.40145985401459855</v>
      </c>
      <c r="BI651" s="17">
        <f t="shared" si="269"/>
        <v>0.10403214577228413</v>
      </c>
      <c r="BJ651" s="17">
        <f t="shared" si="270"/>
        <v>0.1005695624286954</v>
      </c>
    </row>
    <row r="652" spans="1:62" x14ac:dyDescent="0.25">
      <c r="A652" s="84">
        <v>74</v>
      </c>
      <c r="B652" s="84">
        <v>52</v>
      </c>
      <c r="C652" s="17" t="s">
        <v>92</v>
      </c>
      <c r="D652" s="86" t="s">
        <v>617</v>
      </c>
      <c r="E652" s="98">
        <f>I652+L652+M652+N652+O652+V652+X652+AB652+AD652</f>
        <v>14.2</v>
      </c>
      <c r="F652" s="98">
        <f>Q652/(H652+P652+Q652+AC652)</f>
        <v>0.77443609022556392</v>
      </c>
      <c r="G652" s="17">
        <v>5.8</v>
      </c>
      <c r="H652" s="17">
        <v>12</v>
      </c>
      <c r="I652" s="17">
        <v>0</v>
      </c>
      <c r="J652" s="17">
        <v>0</v>
      </c>
      <c r="K652" s="41">
        <v>0</v>
      </c>
      <c r="L652" s="17">
        <v>0</v>
      </c>
      <c r="M652" s="17">
        <v>0</v>
      </c>
      <c r="N652" s="17">
        <v>0</v>
      </c>
      <c r="O652" s="17">
        <v>14.2</v>
      </c>
      <c r="P652" s="17">
        <v>0</v>
      </c>
      <c r="Q652" s="17">
        <v>41.2</v>
      </c>
      <c r="R652" s="17">
        <v>0</v>
      </c>
      <c r="S652" s="17">
        <v>0</v>
      </c>
      <c r="T652" s="17">
        <v>0</v>
      </c>
      <c r="U652" s="17">
        <v>0</v>
      </c>
      <c r="V652" s="41">
        <v>0</v>
      </c>
      <c r="W652" s="41">
        <v>0</v>
      </c>
      <c r="X652" s="41">
        <v>0</v>
      </c>
      <c r="Y652" s="17">
        <v>26.8</v>
      </c>
      <c r="Z652" s="17">
        <v>0</v>
      </c>
      <c r="AA652" s="17">
        <v>0</v>
      </c>
      <c r="AB652" s="41">
        <v>0</v>
      </c>
      <c r="AC652" s="17">
        <v>0</v>
      </c>
      <c r="AD652" s="17">
        <v>0</v>
      </c>
      <c r="AE652" s="41">
        <v>0</v>
      </c>
      <c r="AF652" s="41">
        <v>0</v>
      </c>
      <c r="AG652" s="88">
        <v>69.7</v>
      </c>
      <c r="AH652" s="41" t="s">
        <v>3</v>
      </c>
      <c r="AI652" s="87" t="s">
        <v>506</v>
      </c>
      <c r="AN652" s="17">
        <f t="shared" si="252"/>
        <v>100</v>
      </c>
      <c r="AO652" s="17">
        <f t="shared" si="253"/>
        <v>0.14199999999999999</v>
      </c>
      <c r="AP652" s="17">
        <f t="shared" si="254"/>
        <v>5.7999999999999996E-2</v>
      </c>
      <c r="AQ652" s="17">
        <f t="shared" si="254"/>
        <v>0.12</v>
      </c>
      <c r="AR652" s="17">
        <f t="shared" si="255"/>
        <v>0.41200000000000003</v>
      </c>
      <c r="AS652" s="17">
        <f t="shared" si="256"/>
        <v>0.69700000000000006</v>
      </c>
      <c r="AU652" s="17">
        <f t="shared" si="257"/>
        <v>2.314606741573034</v>
      </c>
      <c r="AV652" s="17">
        <f t="shared" si="258"/>
        <v>0.797752808988764</v>
      </c>
      <c r="AW652" s="17">
        <f t="shared" si="259"/>
        <v>0.6446629213483146</v>
      </c>
      <c r="AX652" s="17">
        <f t="shared" si="260"/>
        <v>1.0786516853932584</v>
      </c>
      <c r="AY652" s="17">
        <f t="shared" si="261"/>
        <v>0.6446629213483146</v>
      </c>
      <c r="AZ652" s="17">
        <f t="shared" si="262"/>
        <v>0.6446629213483146</v>
      </c>
      <c r="BA652" s="17">
        <f t="shared" si="263"/>
        <v>5.2337078651685465E-2</v>
      </c>
      <c r="BC652" s="17">
        <f>(Q652)/($BM$3*H652+$BM$4*G652+$BM$5*P652+$BM$6*K652+$BM$7*S652+$BM$8*U652+$BM$9*Y652)</f>
        <v>1.1704545454545454</v>
      </c>
      <c r="BD652" s="17">
        <f t="shared" si="264"/>
        <v>0.40340909090909088</v>
      </c>
      <c r="BE652" s="17">
        <f t="shared" si="265"/>
        <v>0.61195749508830066</v>
      </c>
      <c r="BF652" s="17">
        <f t="shared" si="266"/>
        <v>0.68390397624606092</v>
      </c>
      <c r="BG652" s="17">
        <f t="shared" si="267"/>
        <v>0.40340909090909088</v>
      </c>
      <c r="BH652" s="17">
        <f t="shared" si="268"/>
        <v>0.40340909090909088</v>
      </c>
      <c r="BI652" s="17">
        <f t="shared" si="269"/>
        <v>8.6195621900826497E-2</v>
      </c>
      <c r="BJ652" s="17">
        <f t="shared" si="270"/>
        <v>8.4173702019276694E-2</v>
      </c>
    </row>
    <row r="653" spans="1:62" x14ac:dyDescent="0.25">
      <c r="A653" s="84">
        <v>89</v>
      </c>
      <c r="B653" s="84">
        <v>435</v>
      </c>
      <c r="C653" s="17" t="s">
        <v>109</v>
      </c>
      <c r="D653" s="86" t="s">
        <v>617</v>
      </c>
      <c r="E653" s="98">
        <f>I653+L653+M653+N653+O653+V653+X653+AB653+AD653</f>
        <v>49.51</v>
      </c>
      <c r="F653" s="98">
        <f>Q653/(H653+P653+Q653+AC653)</f>
        <v>0</v>
      </c>
      <c r="G653" s="17">
        <v>20.61</v>
      </c>
      <c r="H653" s="17">
        <v>29.88</v>
      </c>
      <c r="I653" s="17">
        <v>0</v>
      </c>
      <c r="J653" s="17">
        <v>0</v>
      </c>
      <c r="K653" s="41">
        <v>0</v>
      </c>
      <c r="L653" s="17">
        <v>0</v>
      </c>
      <c r="M653" s="17">
        <v>0</v>
      </c>
      <c r="N653" s="17">
        <v>0</v>
      </c>
      <c r="O653" s="17">
        <v>49.51</v>
      </c>
      <c r="P653" s="17">
        <v>0</v>
      </c>
      <c r="Q653" s="17">
        <v>0</v>
      </c>
      <c r="R653" s="17">
        <v>0</v>
      </c>
      <c r="S653" s="17">
        <v>0</v>
      </c>
      <c r="T653" s="17">
        <v>0</v>
      </c>
      <c r="U653" s="17">
        <v>0</v>
      </c>
      <c r="V653" s="41">
        <v>0</v>
      </c>
      <c r="W653" s="41">
        <v>0</v>
      </c>
      <c r="X653" s="41">
        <v>0</v>
      </c>
      <c r="Y653" s="17">
        <v>0</v>
      </c>
      <c r="Z653" s="17">
        <v>0</v>
      </c>
      <c r="AA653" s="17">
        <v>0</v>
      </c>
      <c r="AB653" s="41">
        <v>0</v>
      </c>
      <c r="AC653" s="17">
        <v>0</v>
      </c>
      <c r="AD653" s="17">
        <v>0</v>
      </c>
      <c r="AE653" s="41">
        <v>0</v>
      </c>
      <c r="AF653" s="41">
        <v>0</v>
      </c>
      <c r="AG653" s="88">
        <v>4</v>
      </c>
      <c r="AH653" s="41" t="s">
        <v>3</v>
      </c>
      <c r="AI653" s="87" t="s">
        <v>506</v>
      </c>
      <c r="AN653" s="17">
        <f t="shared" si="252"/>
        <v>100</v>
      </c>
      <c r="AO653" s="17">
        <f t="shared" si="253"/>
        <v>0.49509999999999998</v>
      </c>
      <c r="AP653" s="17">
        <f t="shared" si="254"/>
        <v>0.20610000000000001</v>
      </c>
      <c r="AQ653" s="17">
        <f t="shared" si="254"/>
        <v>0.29880000000000001</v>
      </c>
      <c r="AR653" s="17">
        <f t="shared" si="255"/>
        <v>0</v>
      </c>
      <c r="AS653" s="17">
        <f t="shared" si="256"/>
        <v>0.04</v>
      </c>
      <c r="AU653" s="17">
        <f t="shared" si="257"/>
        <v>0</v>
      </c>
      <c r="AV653" s="17">
        <f t="shared" si="258"/>
        <v>0.98059021588433348</v>
      </c>
      <c r="AW653" s="17">
        <f t="shared" si="259"/>
        <v>0.5</v>
      </c>
      <c r="AX653" s="17">
        <f t="shared" si="260"/>
        <v>0.5</v>
      </c>
      <c r="AY653" s="17">
        <f t="shared" si="261"/>
        <v>0.33980326137188888</v>
      </c>
      <c r="AZ653" s="17">
        <f t="shared" si="262"/>
        <v>0.33980326137188888</v>
      </c>
      <c r="BA653" s="17">
        <f t="shared" si="263"/>
        <v>0.2998032613718889</v>
      </c>
      <c r="BC653" s="17">
        <f>(Q653)/($BM$3*H653+$BM$4*G653+$BM$5*P653+$BM$6*K653+$BM$7*S653+$BM$8*U653+$BM$9*Y653)</f>
        <v>0</v>
      </c>
      <c r="BD653" s="17">
        <f t="shared" si="264"/>
        <v>0.44079415954415957</v>
      </c>
      <c r="BE653" s="17">
        <f t="shared" si="265"/>
        <v>0.58982479610523098</v>
      </c>
      <c r="BF653" s="17">
        <f t="shared" si="266"/>
        <v>9.5973820789570216E-2</v>
      </c>
      <c r="BG653" s="17">
        <f t="shared" si="267"/>
        <v>0.44079415954415957</v>
      </c>
      <c r="BH653" s="17">
        <f t="shared" si="268"/>
        <v>0.44079415954415957</v>
      </c>
      <c r="BI653" s="17">
        <f t="shared" si="269"/>
        <v>0.16063595832470925</v>
      </c>
      <c r="BJ653" s="17">
        <f t="shared" si="270"/>
        <v>0.13459576539008858</v>
      </c>
    </row>
    <row r="654" spans="1:62" x14ac:dyDescent="0.25">
      <c r="A654" s="84">
        <v>104</v>
      </c>
      <c r="B654" s="84">
        <v>69</v>
      </c>
      <c r="C654" s="17" t="s">
        <v>127</v>
      </c>
      <c r="D654" s="87" t="s">
        <v>617</v>
      </c>
      <c r="E654" s="17"/>
      <c r="F654" s="17"/>
      <c r="G654" s="17">
        <v>5.7</v>
      </c>
      <c r="H654" s="17">
        <v>4.3</v>
      </c>
      <c r="I654" s="17">
        <v>0</v>
      </c>
      <c r="J654" s="17">
        <v>0</v>
      </c>
      <c r="K654" s="17">
        <v>0.06</v>
      </c>
      <c r="L654" s="17">
        <v>0</v>
      </c>
      <c r="M654" s="17">
        <v>0</v>
      </c>
      <c r="N654" s="17">
        <v>0</v>
      </c>
      <c r="O654" s="17">
        <v>13</v>
      </c>
      <c r="P654" s="17">
        <v>0</v>
      </c>
      <c r="Q654" s="17">
        <v>76.900000000000006</v>
      </c>
      <c r="R654" s="17">
        <v>0</v>
      </c>
      <c r="S654" s="17">
        <v>0</v>
      </c>
      <c r="T654" s="17">
        <v>0</v>
      </c>
      <c r="U654" s="17">
        <v>0</v>
      </c>
      <c r="V654" s="41">
        <v>0</v>
      </c>
      <c r="W654" s="41">
        <v>0</v>
      </c>
      <c r="X654" s="41">
        <v>0</v>
      </c>
      <c r="Y654" s="17">
        <v>0</v>
      </c>
      <c r="Z654" s="17">
        <v>0</v>
      </c>
      <c r="AA654" s="17">
        <v>0</v>
      </c>
      <c r="AB654" s="41">
        <v>0</v>
      </c>
      <c r="AC654" s="17">
        <v>0</v>
      </c>
      <c r="AD654" s="17">
        <v>0</v>
      </c>
      <c r="AE654" s="41">
        <v>0</v>
      </c>
      <c r="AF654" s="41">
        <v>0</v>
      </c>
      <c r="AG654" s="88">
        <v>83.1</v>
      </c>
      <c r="AH654" s="41" t="s">
        <v>3</v>
      </c>
      <c r="AI654" s="87" t="s">
        <v>506</v>
      </c>
      <c r="AN654" s="17">
        <f t="shared" si="252"/>
        <v>99.960000000000008</v>
      </c>
      <c r="AO654" s="17">
        <f t="shared" si="253"/>
        <v>0.13</v>
      </c>
      <c r="AP654" s="17">
        <f t="shared" si="254"/>
        <v>5.7000000000000002E-2</v>
      </c>
      <c r="AQ654" s="17">
        <f t="shared" si="254"/>
        <v>4.2999999999999997E-2</v>
      </c>
      <c r="AR654" s="17">
        <f t="shared" si="255"/>
        <v>0.76900000000000002</v>
      </c>
      <c r="AS654" s="17">
        <f t="shared" si="256"/>
        <v>0.83099999999999996</v>
      </c>
      <c r="AU654" s="17">
        <f t="shared" si="257"/>
        <v>7.6899999999999995</v>
      </c>
      <c r="AV654" s="17">
        <f t="shared" si="258"/>
        <v>1.3</v>
      </c>
      <c r="AW654" s="17">
        <f t="shared" si="259"/>
        <v>0.98062499999999997</v>
      </c>
      <c r="AX654" s="17">
        <f t="shared" si="260"/>
        <v>2.4224999999999999</v>
      </c>
      <c r="AY654" s="17">
        <f t="shared" si="261"/>
        <v>0.98062499999999997</v>
      </c>
      <c r="AZ654" s="17">
        <f t="shared" si="262"/>
        <v>0.98062499999999997</v>
      </c>
      <c r="BA654" s="17">
        <f t="shared" si="263"/>
        <v>0.14962500000000001</v>
      </c>
      <c r="BC654" s="17">
        <f>(Q654+$BM$34*AC654)/($BM$3*H654+$BM$4*G654+$BM$5*P654+$BM$6*K654+$BM$7*S654+$BM$8*U654+$BM$9*Y654)</f>
        <v>2.8376383763837638</v>
      </c>
      <c r="BD654" s="17">
        <f t="shared" si="264"/>
        <v>0.47970479704797048</v>
      </c>
      <c r="BE654" s="17">
        <f t="shared" si="265"/>
        <v>0.64348309172312568</v>
      </c>
      <c r="BF654" s="17">
        <f t="shared" si="266"/>
        <v>1.5213458510282276</v>
      </c>
      <c r="BG654" s="17">
        <f t="shared" si="267"/>
        <v>0.47970479704797048</v>
      </c>
      <c r="BH654" s="17">
        <f t="shared" si="268"/>
        <v>0.47970479704797048</v>
      </c>
      <c r="BI654" s="17">
        <f t="shared" si="269"/>
        <v>0.12340831961710759</v>
      </c>
      <c r="BJ654" s="17">
        <f t="shared" si="270"/>
        <v>0.17988374997713236</v>
      </c>
    </row>
    <row r="655" spans="1:62" x14ac:dyDescent="0.25">
      <c r="A655" s="84">
        <v>105</v>
      </c>
      <c r="B655" s="84">
        <v>70</v>
      </c>
      <c r="C655" s="17" t="s">
        <v>125</v>
      </c>
      <c r="D655" s="87" t="s">
        <v>617</v>
      </c>
      <c r="E655" s="17"/>
      <c r="F655" s="17"/>
      <c r="G655" s="17">
        <v>7.5</v>
      </c>
      <c r="H655" s="17">
        <v>4.3</v>
      </c>
      <c r="I655" s="17">
        <v>0</v>
      </c>
      <c r="J655" s="17">
        <v>0</v>
      </c>
      <c r="K655" s="17">
        <v>7.0000000000000007E-2</v>
      </c>
      <c r="L655" s="17">
        <v>0</v>
      </c>
      <c r="M655" s="17">
        <v>0</v>
      </c>
      <c r="N655" s="17">
        <v>0</v>
      </c>
      <c r="O655" s="17">
        <v>12.3</v>
      </c>
      <c r="P655" s="17">
        <v>0</v>
      </c>
      <c r="Q655" s="17">
        <v>75.900000000000006</v>
      </c>
      <c r="R655" s="17">
        <v>0</v>
      </c>
      <c r="S655" s="17">
        <v>0</v>
      </c>
      <c r="T655" s="17">
        <v>0</v>
      </c>
      <c r="U655" s="17">
        <v>0</v>
      </c>
      <c r="V655" s="41">
        <v>0</v>
      </c>
      <c r="W655" s="41">
        <v>0</v>
      </c>
      <c r="X655" s="41">
        <v>0</v>
      </c>
      <c r="Y655" s="17">
        <v>0</v>
      </c>
      <c r="Z655" s="17">
        <v>0</v>
      </c>
      <c r="AA655" s="17">
        <v>0</v>
      </c>
      <c r="AB655" s="41">
        <v>0</v>
      </c>
      <c r="AC655" s="17">
        <v>0</v>
      </c>
      <c r="AD655" s="17">
        <v>0</v>
      </c>
      <c r="AE655" s="41">
        <v>0</v>
      </c>
      <c r="AF655" s="41">
        <v>0</v>
      </c>
      <c r="AG655" s="88">
        <v>74.400000000000006</v>
      </c>
      <c r="AH655" s="41" t="s">
        <v>3</v>
      </c>
      <c r="AI655" s="87" t="s">
        <v>506</v>
      </c>
      <c r="AN655" s="17">
        <f t="shared" si="252"/>
        <v>100.07000000000001</v>
      </c>
      <c r="AO655" s="17">
        <f t="shared" si="253"/>
        <v>0.12300000000000001</v>
      </c>
      <c r="AP655" s="17">
        <f t="shared" si="254"/>
        <v>7.4999999999999997E-2</v>
      </c>
      <c r="AQ655" s="17">
        <f t="shared" si="254"/>
        <v>4.2999999999999997E-2</v>
      </c>
      <c r="AR655" s="17">
        <f t="shared" si="255"/>
        <v>0.75900000000000001</v>
      </c>
      <c r="AS655" s="17">
        <f t="shared" si="256"/>
        <v>0.74400000000000011</v>
      </c>
      <c r="AU655" s="17">
        <f t="shared" si="257"/>
        <v>6.4322033898305087</v>
      </c>
      <c r="AV655" s="17">
        <f t="shared" si="258"/>
        <v>1.0423728813559323</v>
      </c>
      <c r="AW655" s="17">
        <f t="shared" si="259"/>
        <v>0.90201271186440679</v>
      </c>
      <c r="AX655" s="17">
        <f t="shared" si="260"/>
        <v>2.1080508474576272</v>
      </c>
      <c r="AY655" s="17">
        <f t="shared" si="261"/>
        <v>0.90201271186440679</v>
      </c>
      <c r="AZ655" s="17">
        <f t="shared" si="262"/>
        <v>0.90201271186440679</v>
      </c>
      <c r="BA655" s="17">
        <f t="shared" si="263"/>
        <v>0.15801271186440669</v>
      </c>
      <c r="BC655" s="17">
        <f>(Q655+$BM$34*AC655)/($BM$3*H655+$BM$4*G655+$BM$5*P655+$BM$6*K655+$BM$7*S655+$BM$8*U655+$BM$9*Y655)</f>
        <v>2.2128279883381929</v>
      </c>
      <c r="BD655" s="17">
        <f t="shared" si="264"/>
        <v>0.35860058309037907</v>
      </c>
      <c r="BE655" s="17">
        <f t="shared" si="265"/>
        <v>0.63166824569274249</v>
      </c>
      <c r="BF655" s="17">
        <f t="shared" si="266"/>
        <v>1.2074978079743177</v>
      </c>
      <c r="BG655" s="17">
        <f t="shared" si="267"/>
        <v>0.35860058309037907</v>
      </c>
      <c r="BH655" s="17">
        <f t="shared" si="268"/>
        <v>0.35860058309037907</v>
      </c>
      <c r="BI655" s="17">
        <f t="shared" si="269"/>
        <v>0.14853271055427589</v>
      </c>
      <c r="BJ655" s="17">
        <f t="shared" si="270"/>
        <v>0.11365464421345001</v>
      </c>
    </row>
    <row r="656" spans="1:62" x14ac:dyDescent="0.25">
      <c r="A656" s="84">
        <v>198</v>
      </c>
      <c r="B656" s="84">
        <v>126</v>
      </c>
      <c r="C656" s="17">
        <v>26</v>
      </c>
      <c r="D656" s="86" t="s">
        <v>617</v>
      </c>
      <c r="E656" s="98">
        <f>I656+L656+M656+N656+O656+V656+X656+AB656+AD656</f>
        <v>22.2</v>
      </c>
      <c r="F656" s="98">
        <f>Q656/(H656+P656+Q656+AC656)</f>
        <v>0.66580976863753216</v>
      </c>
      <c r="G656" s="17">
        <v>0</v>
      </c>
      <c r="H656" s="17">
        <v>26</v>
      </c>
      <c r="I656" s="17">
        <v>0</v>
      </c>
      <c r="J656" s="17">
        <v>0</v>
      </c>
      <c r="K656" s="17">
        <v>0</v>
      </c>
      <c r="L656" s="17">
        <v>0</v>
      </c>
      <c r="M656" s="17">
        <v>0</v>
      </c>
      <c r="N656" s="17">
        <v>0</v>
      </c>
      <c r="O656" s="17">
        <v>22.2</v>
      </c>
      <c r="P656" s="17">
        <v>0</v>
      </c>
      <c r="Q656" s="17">
        <v>51.8</v>
      </c>
      <c r="R656" s="17">
        <v>0</v>
      </c>
      <c r="S656" s="17">
        <v>0</v>
      </c>
      <c r="T656" s="17">
        <v>0</v>
      </c>
      <c r="U656" s="17">
        <v>0</v>
      </c>
      <c r="V656" s="17">
        <v>0</v>
      </c>
      <c r="W656" s="41">
        <v>0</v>
      </c>
      <c r="X656" s="41">
        <v>0</v>
      </c>
      <c r="Y656" s="17">
        <v>0</v>
      </c>
      <c r="Z656" s="17">
        <v>0</v>
      </c>
      <c r="AA656" s="17">
        <v>0</v>
      </c>
      <c r="AB656" s="17">
        <v>0</v>
      </c>
      <c r="AC656" s="17">
        <v>0</v>
      </c>
      <c r="AD656" s="17">
        <v>0</v>
      </c>
      <c r="AE656" s="17">
        <v>0</v>
      </c>
      <c r="AF656" s="41">
        <v>0</v>
      </c>
      <c r="AG656" s="88">
        <v>30</v>
      </c>
      <c r="AH656" s="91" t="s">
        <v>3</v>
      </c>
      <c r="AI656" s="87" t="s">
        <v>504</v>
      </c>
      <c r="AN656" s="17">
        <f t="shared" si="252"/>
        <v>100</v>
      </c>
      <c r="AO656" s="17">
        <f t="shared" si="253"/>
        <v>0.222</v>
      </c>
      <c r="AP656" s="17">
        <f t="shared" si="254"/>
        <v>0</v>
      </c>
      <c r="AQ656" s="17">
        <f t="shared" si="254"/>
        <v>0.26</v>
      </c>
      <c r="AR656" s="17">
        <f t="shared" si="255"/>
        <v>0.51800000000000002</v>
      </c>
      <c r="AS656" s="17">
        <f t="shared" si="256"/>
        <v>0.3</v>
      </c>
      <c r="AU656" s="17">
        <f t="shared" si="257"/>
        <v>1.9923076923076923</v>
      </c>
      <c r="AV656" s="17">
        <f t="shared" si="258"/>
        <v>0.85384615384615381</v>
      </c>
      <c r="AW656" s="17">
        <f t="shared" si="259"/>
        <v>0.62451923076923077</v>
      </c>
      <c r="AX656" s="17">
        <f t="shared" si="260"/>
        <v>0.99807692307692308</v>
      </c>
      <c r="AY656" s="17">
        <f t="shared" si="261"/>
        <v>0.62451923076923077</v>
      </c>
      <c r="AZ656" s="17">
        <f t="shared" si="262"/>
        <v>0.62451923076923077</v>
      </c>
      <c r="BA656" s="17">
        <f t="shared" si="263"/>
        <v>0.32451923076923078</v>
      </c>
      <c r="BC656" s="17">
        <f>(Q656)/($BM$3*H656+$BM$4*G656+$BM$5*P656+$BM$6*K656+$BM$7*S656+$BM$8*U656+$BM$9*Y656)</f>
        <v>1.9923076923076921</v>
      </c>
      <c r="BD656" s="17">
        <f t="shared" si="264"/>
        <v>0.85384615384615381</v>
      </c>
      <c r="BE656" s="17">
        <f t="shared" si="265"/>
        <v>0.62749831927342548</v>
      </c>
      <c r="BF656" s="17">
        <f t="shared" si="266"/>
        <v>1.0967284214739867</v>
      </c>
      <c r="BG656" s="17">
        <f t="shared" si="267"/>
        <v>0.62749831927342548</v>
      </c>
      <c r="BH656" s="17">
        <f t="shared" si="268"/>
        <v>0.62749831927342548</v>
      </c>
      <c r="BI656" s="17">
        <f t="shared" si="269"/>
        <v>0.10725514912691854</v>
      </c>
      <c r="BJ656" s="17">
        <f t="shared" si="270"/>
        <v>1.1421828591898156E-2</v>
      </c>
    </row>
    <row r="657" spans="1:62" x14ac:dyDescent="0.25">
      <c r="A657" s="84">
        <v>335</v>
      </c>
      <c r="B657" s="84">
        <v>222</v>
      </c>
      <c r="C657" s="58" t="s">
        <v>232</v>
      </c>
      <c r="D657" s="86" t="s">
        <v>617</v>
      </c>
      <c r="E657" s="98">
        <f>I657+L657+M657+N657+O657+V657+X657+AB657+AD657</f>
        <v>25</v>
      </c>
      <c r="F657" s="98">
        <f>Q657/(H657+P657+Q657+AC657)</f>
        <v>0.83333333333333337</v>
      </c>
      <c r="G657" s="17">
        <f>'EWG-CCP-127 (1)'!O155</f>
        <v>15</v>
      </c>
      <c r="H657" s="17">
        <f>'EWG-CCP-127 (1)'!P155</f>
        <v>10</v>
      </c>
      <c r="I657" s="17">
        <v>0</v>
      </c>
      <c r="J657" s="17">
        <v>0</v>
      </c>
      <c r="K657" s="17">
        <v>0</v>
      </c>
      <c r="L657" s="17">
        <v>0</v>
      </c>
      <c r="M657" s="17">
        <v>0</v>
      </c>
      <c r="N657" s="17">
        <v>0</v>
      </c>
      <c r="O657" s="17">
        <f>'EWG-CCP-127 (1)'!N155</f>
        <v>25</v>
      </c>
      <c r="P657" s="17">
        <v>0</v>
      </c>
      <c r="Q657" s="17">
        <f>'EWG-CCP-127 (1)'!M155</f>
        <v>50</v>
      </c>
      <c r="R657" s="17">
        <v>0</v>
      </c>
      <c r="S657" s="17">
        <v>0</v>
      </c>
      <c r="T657" s="17">
        <v>0</v>
      </c>
      <c r="U657" s="17">
        <v>0</v>
      </c>
      <c r="V657" s="17">
        <v>0</v>
      </c>
      <c r="W657" s="41">
        <v>0</v>
      </c>
      <c r="X657" s="41">
        <v>0</v>
      </c>
      <c r="Y657" s="17">
        <v>0</v>
      </c>
      <c r="Z657" s="17">
        <v>0</v>
      </c>
      <c r="AA657" s="17">
        <v>0</v>
      </c>
      <c r="AB657" s="17">
        <v>0</v>
      </c>
      <c r="AC657" s="17">
        <v>0</v>
      </c>
      <c r="AD657" s="17">
        <v>0</v>
      </c>
      <c r="AE657" s="17">
        <v>0</v>
      </c>
      <c r="AF657" s="41">
        <v>0</v>
      </c>
      <c r="AG657" s="88">
        <f>'EWG-CCP-127 (1)'!E155</f>
        <v>68</v>
      </c>
      <c r="AH657" s="41" t="s">
        <v>3</v>
      </c>
      <c r="AI657" s="87" t="s">
        <v>528</v>
      </c>
      <c r="AN657" s="17">
        <f t="shared" si="252"/>
        <v>100</v>
      </c>
      <c r="AO657" s="17">
        <f t="shared" si="253"/>
        <v>0.25</v>
      </c>
      <c r="AP657" s="17">
        <f t="shared" si="254"/>
        <v>0.15</v>
      </c>
      <c r="AQ657" s="17">
        <f t="shared" si="254"/>
        <v>0.1</v>
      </c>
      <c r="AR657" s="17">
        <f t="shared" si="255"/>
        <v>0.5</v>
      </c>
      <c r="AS657" s="17">
        <f t="shared" si="256"/>
        <v>0.68</v>
      </c>
      <c r="AU657" s="17">
        <f t="shared" si="257"/>
        <v>2</v>
      </c>
      <c r="AV657" s="17">
        <f t="shared" si="258"/>
        <v>1</v>
      </c>
      <c r="AW657" s="17">
        <f t="shared" si="259"/>
        <v>0.625</v>
      </c>
      <c r="AX657" s="17">
        <f t="shared" si="260"/>
        <v>1</v>
      </c>
      <c r="AY657" s="17">
        <f t="shared" si="261"/>
        <v>0.625</v>
      </c>
      <c r="AZ657" s="17">
        <f t="shared" si="262"/>
        <v>0.625</v>
      </c>
      <c r="BA657" s="17">
        <f t="shared" si="263"/>
        <v>5.5000000000000049E-2</v>
      </c>
      <c r="BC657" s="17">
        <f>(Q657)/($BM$3*H657+$BM$4*G657+$BM$5*P657+$BM$6*K657+$BM$7*S657+$BM$8*U657+$BM$9*Y657)</f>
        <v>0.7142857142857143</v>
      </c>
      <c r="BD657" s="17">
        <f t="shared" si="264"/>
        <v>0.35714285714285715</v>
      </c>
      <c r="BE657" s="17">
        <f t="shared" si="265"/>
        <v>0.60333157495758971</v>
      </c>
      <c r="BF657" s="17">
        <f t="shared" si="266"/>
        <v>0.45476614866870474</v>
      </c>
      <c r="BG657" s="17">
        <f t="shared" si="267"/>
        <v>0.35714285714285715</v>
      </c>
      <c r="BH657" s="17">
        <f t="shared" si="268"/>
        <v>0.35714285714285715</v>
      </c>
      <c r="BI657" s="17">
        <f t="shared" si="269"/>
        <v>0.10423673469387758</v>
      </c>
      <c r="BJ657" s="17">
        <f t="shared" si="270"/>
        <v>7.4598382502235286E-2</v>
      </c>
    </row>
    <row r="658" spans="1:62" x14ac:dyDescent="0.25">
      <c r="A658" s="84">
        <v>336</v>
      </c>
      <c r="B658" s="84">
        <v>223</v>
      </c>
      <c r="C658" s="58" t="s">
        <v>233</v>
      </c>
      <c r="D658" s="86" t="s">
        <v>617</v>
      </c>
      <c r="E658" s="98">
        <f>I658+L658+M658+N658+O658+V658+X658+AB658+AD658</f>
        <v>25.05</v>
      </c>
      <c r="F658" s="98">
        <f>Q658/(H658+P658+Q658+AC658)</f>
        <v>0.76905311778290997</v>
      </c>
      <c r="G658" s="17">
        <f>'EWG-CCP-127 (1)'!O156</f>
        <v>10</v>
      </c>
      <c r="H658" s="17">
        <f>'EWG-CCP-127 (1)'!P156</f>
        <v>15</v>
      </c>
      <c r="I658" s="17">
        <v>0</v>
      </c>
      <c r="J658" s="17">
        <v>0</v>
      </c>
      <c r="K658" s="17">
        <v>0</v>
      </c>
      <c r="L658" s="17">
        <v>0</v>
      </c>
      <c r="M658" s="17">
        <v>0</v>
      </c>
      <c r="N658" s="17">
        <v>0</v>
      </c>
      <c r="O658" s="17">
        <f>'EWG-CCP-127 (1)'!N156</f>
        <v>25.05</v>
      </c>
      <c r="P658" s="17">
        <v>0</v>
      </c>
      <c r="Q658" s="17">
        <f>'EWG-CCP-127 (1)'!M156</f>
        <v>49.95</v>
      </c>
      <c r="R658" s="17">
        <v>0</v>
      </c>
      <c r="S658" s="17">
        <v>0</v>
      </c>
      <c r="T658" s="17">
        <v>0</v>
      </c>
      <c r="U658" s="17">
        <v>0</v>
      </c>
      <c r="V658" s="17">
        <v>0</v>
      </c>
      <c r="W658" s="41">
        <v>0</v>
      </c>
      <c r="X658" s="41">
        <v>0</v>
      </c>
      <c r="Y658" s="17">
        <v>0</v>
      </c>
      <c r="Z658" s="17">
        <v>0</v>
      </c>
      <c r="AA658" s="17">
        <v>0</v>
      </c>
      <c r="AB658" s="17">
        <v>0</v>
      </c>
      <c r="AC658" s="17">
        <v>0</v>
      </c>
      <c r="AD658" s="17">
        <v>0</v>
      </c>
      <c r="AE658" s="17">
        <v>0</v>
      </c>
      <c r="AF658" s="41">
        <v>0</v>
      </c>
      <c r="AG658" s="88">
        <f>'EWG-CCP-127 (1)'!E156</f>
        <v>78</v>
      </c>
      <c r="AH658" s="41" t="s">
        <v>3</v>
      </c>
      <c r="AI658" s="87" t="s">
        <v>528</v>
      </c>
      <c r="AN658" s="17">
        <f t="shared" si="252"/>
        <v>100</v>
      </c>
      <c r="AO658" s="17">
        <f t="shared" si="253"/>
        <v>0.2505</v>
      </c>
      <c r="AP658" s="17">
        <f t="shared" si="254"/>
        <v>0.1</v>
      </c>
      <c r="AQ658" s="17">
        <f t="shared" si="254"/>
        <v>0.15</v>
      </c>
      <c r="AR658" s="17">
        <f t="shared" si="255"/>
        <v>0.49950000000000006</v>
      </c>
      <c r="AS658" s="17">
        <f t="shared" si="256"/>
        <v>0.78</v>
      </c>
      <c r="AU658" s="17">
        <f t="shared" si="257"/>
        <v>1.9980000000000002</v>
      </c>
      <c r="AV658" s="17">
        <f t="shared" si="258"/>
        <v>1.002</v>
      </c>
      <c r="AW658" s="17">
        <f t="shared" si="259"/>
        <v>0.62487500000000007</v>
      </c>
      <c r="AX658" s="17">
        <f t="shared" si="260"/>
        <v>0.99950000000000006</v>
      </c>
      <c r="AY658" s="17">
        <f t="shared" si="261"/>
        <v>0.62435401033850269</v>
      </c>
      <c r="AZ658" s="17">
        <f t="shared" si="262"/>
        <v>0.62435401033850269</v>
      </c>
      <c r="BA658" s="17">
        <f t="shared" si="263"/>
        <v>0.15564598966149734</v>
      </c>
      <c r="BC658" s="17">
        <f>(Q658)/($BM$3*H658+$BM$4*G658+$BM$5*P658+$BM$6*K658+$BM$7*S658+$BM$8*U658+$BM$9*Y658)</f>
        <v>0.9081818181818182</v>
      </c>
      <c r="BD658" s="17">
        <f t="shared" si="264"/>
        <v>0.45545454545454545</v>
      </c>
      <c r="BE658" s="17">
        <f t="shared" si="265"/>
        <v>0.60699805147151187</v>
      </c>
      <c r="BF658" s="17">
        <f t="shared" si="266"/>
        <v>0.55216195694571335</v>
      </c>
      <c r="BG658" s="17">
        <f t="shared" si="267"/>
        <v>0.45545454545454545</v>
      </c>
      <c r="BH658" s="17">
        <f t="shared" si="268"/>
        <v>0.45545454545454545</v>
      </c>
      <c r="BI658" s="17">
        <f t="shared" si="269"/>
        <v>0.10532975206611572</v>
      </c>
      <c r="BJ658" s="17">
        <f t="shared" si="270"/>
        <v>0.13922379142600821</v>
      </c>
    </row>
    <row r="659" spans="1:62" x14ac:dyDescent="0.25">
      <c r="A659" s="84">
        <v>531</v>
      </c>
      <c r="B659" s="84">
        <v>319</v>
      </c>
      <c r="C659" s="17" t="s">
        <v>374</v>
      </c>
      <c r="D659" s="86" t="s">
        <v>617</v>
      </c>
      <c r="E659" s="98">
        <f>I659+L659+M659+N659+O659+V659+X659+AB659+AD659</f>
        <v>43</v>
      </c>
      <c r="F659" s="98">
        <f>Q659/(H659+P659+Q659+AC659)</f>
        <v>0.90476190476190477</v>
      </c>
      <c r="G659" s="17">
        <v>14</v>
      </c>
      <c r="H659" s="17">
        <v>4</v>
      </c>
      <c r="I659" s="17">
        <v>43</v>
      </c>
      <c r="J659" s="17">
        <v>0</v>
      </c>
      <c r="K659" s="17">
        <v>0</v>
      </c>
      <c r="L659" s="17">
        <f>'EWG-CCP-127 (1)'!M315</f>
        <v>0</v>
      </c>
      <c r="M659" s="17">
        <v>0</v>
      </c>
      <c r="N659" s="17">
        <v>0</v>
      </c>
      <c r="O659" s="17">
        <v>0</v>
      </c>
      <c r="P659" s="17">
        <v>0</v>
      </c>
      <c r="Q659" s="17">
        <v>38</v>
      </c>
      <c r="R659" s="17">
        <v>0</v>
      </c>
      <c r="S659" s="17">
        <v>0</v>
      </c>
      <c r="T659" s="17">
        <v>0</v>
      </c>
      <c r="U659" s="17">
        <v>0</v>
      </c>
      <c r="V659" s="17">
        <v>0</v>
      </c>
      <c r="W659" s="17">
        <v>0</v>
      </c>
      <c r="X659" s="17">
        <v>0</v>
      </c>
      <c r="Y659" s="17">
        <v>0</v>
      </c>
      <c r="Z659" s="17">
        <v>0</v>
      </c>
      <c r="AA659" s="17">
        <v>0</v>
      </c>
      <c r="AB659" s="17">
        <v>0</v>
      </c>
      <c r="AC659" s="17">
        <v>0</v>
      </c>
      <c r="AD659" s="17">
        <v>0</v>
      </c>
      <c r="AE659" s="17">
        <v>0</v>
      </c>
      <c r="AF659" s="17">
        <v>0</v>
      </c>
      <c r="AG659" s="88">
        <v>5.6</v>
      </c>
      <c r="AH659" s="92" t="s">
        <v>3</v>
      </c>
      <c r="AI659" s="87" t="s">
        <v>504</v>
      </c>
      <c r="AM659" s="80"/>
      <c r="AN659" s="17">
        <f t="shared" si="252"/>
        <v>99</v>
      </c>
      <c r="AO659" s="17">
        <f t="shared" si="253"/>
        <v>0</v>
      </c>
      <c r="AP659" s="17">
        <f t="shared" si="254"/>
        <v>0.14000000000000001</v>
      </c>
      <c r="AQ659" s="17">
        <f t="shared" si="254"/>
        <v>0.04</v>
      </c>
      <c r="AR659" s="17">
        <f t="shared" si="255"/>
        <v>0.38</v>
      </c>
      <c r="AS659" s="17">
        <f t="shared" si="256"/>
        <v>5.5999999999999994E-2</v>
      </c>
      <c r="AU659" s="17">
        <f t="shared" si="257"/>
        <v>2.1111111111111107</v>
      </c>
      <c r="AV659" s="17">
        <f t="shared" si="258"/>
        <v>0</v>
      </c>
      <c r="AW659" s="17">
        <f t="shared" si="259"/>
        <v>0.63194444444444442</v>
      </c>
      <c r="AX659" s="17">
        <f t="shared" si="260"/>
        <v>1.0277777777777777</v>
      </c>
      <c r="AY659" s="17">
        <f t="shared" si="261"/>
        <v>0</v>
      </c>
      <c r="AZ659" s="17">
        <f t="shared" si="262"/>
        <v>0</v>
      </c>
      <c r="BA659" s="17">
        <f t="shared" si="263"/>
        <v>5.5999999999999994E-2</v>
      </c>
      <c r="BC659" s="17">
        <f>(Q659)/($BM$3*H659+$BM$4*G659+$BM$5*P659+$BM$6*K659+$BM$7*S659+$BM$8*U659+$BM$9*Y659)</f>
        <v>0.6333333333333333</v>
      </c>
      <c r="BD659" s="17">
        <f t="shared" si="264"/>
        <v>0.35833333333333334</v>
      </c>
      <c r="BE659" s="17">
        <f t="shared" si="265"/>
        <v>0.60180080668765579</v>
      </c>
      <c r="BF659" s="17">
        <f t="shared" si="266"/>
        <v>0.41410301817573614</v>
      </c>
      <c r="BG659" s="17">
        <f t="shared" si="267"/>
        <v>0.35833333333333334</v>
      </c>
      <c r="BH659" s="17">
        <f t="shared" si="268"/>
        <v>0.35833333333333334</v>
      </c>
      <c r="BI659" s="17">
        <f t="shared" si="269"/>
        <v>9.1405444444444456E-2</v>
      </c>
      <c r="BJ659" s="17">
        <f t="shared" si="270"/>
        <v>0.12311183081789222</v>
      </c>
    </row>
    <row r="660" spans="1:62" x14ac:dyDescent="0.25">
      <c r="A660" s="84">
        <v>446</v>
      </c>
      <c r="B660" s="84">
        <v>391</v>
      </c>
      <c r="C660" s="17" t="s">
        <v>82</v>
      </c>
      <c r="D660" s="87" t="s">
        <v>612</v>
      </c>
      <c r="E660" s="17"/>
      <c r="F660" s="17"/>
      <c r="G660" s="17">
        <v>0</v>
      </c>
      <c r="H660" s="17">
        <v>20</v>
      </c>
      <c r="I660" s="17">
        <v>0</v>
      </c>
      <c r="J660" s="17">
        <v>0</v>
      </c>
      <c r="K660" s="17">
        <v>0</v>
      </c>
      <c r="L660" s="17">
        <v>0</v>
      </c>
      <c r="M660" s="17">
        <v>60</v>
      </c>
      <c r="N660" s="17">
        <v>0</v>
      </c>
      <c r="O660" s="17">
        <v>0</v>
      </c>
      <c r="P660" s="17">
        <v>0</v>
      </c>
      <c r="Q660" s="17">
        <v>20</v>
      </c>
      <c r="R660" s="17">
        <v>0</v>
      </c>
      <c r="S660" s="17">
        <v>0</v>
      </c>
      <c r="T660" s="17">
        <v>0</v>
      </c>
      <c r="U660" s="17">
        <v>0</v>
      </c>
      <c r="V660" s="17">
        <v>0</v>
      </c>
      <c r="W660" s="41">
        <v>0</v>
      </c>
      <c r="X660" s="17">
        <v>0</v>
      </c>
      <c r="Y660" s="17">
        <v>0</v>
      </c>
      <c r="Z660" s="17">
        <v>0</v>
      </c>
      <c r="AA660" s="17">
        <v>0</v>
      </c>
      <c r="AB660" s="17">
        <v>0</v>
      </c>
      <c r="AC660" s="17">
        <v>0</v>
      </c>
      <c r="AD660" s="17">
        <v>0</v>
      </c>
      <c r="AE660" s="17">
        <v>0</v>
      </c>
      <c r="AF660" s="41">
        <v>0</v>
      </c>
      <c r="AG660" s="88">
        <v>54.8</v>
      </c>
      <c r="AH660" s="17" t="s">
        <v>3</v>
      </c>
      <c r="AI660" s="87" t="s">
        <v>506</v>
      </c>
      <c r="AJ660" s="87" t="s">
        <v>525</v>
      </c>
      <c r="AN660" s="17">
        <f t="shared" si="252"/>
        <v>100</v>
      </c>
      <c r="AO660" s="17">
        <f t="shared" si="253"/>
        <v>0.6</v>
      </c>
      <c r="AP660" s="17">
        <f t="shared" si="254"/>
        <v>0</v>
      </c>
      <c r="AQ660" s="17">
        <f t="shared" si="254"/>
        <v>0.2</v>
      </c>
      <c r="AR660" s="17">
        <f t="shared" si="255"/>
        <v>0.2</v>
      </c>
      <c r="AS660" s="17">
        <f t="shared" si="256"/>
        <v>0.54799999999999993</v>
      </c>
      <c r="AU660" s="17">
        <f t="shared" si="257"/>
        <v>1</v>
      </c>
      <c r="AV660" s="17">
        <f t="shared" si="258"/>
        <v>2.9999999999999996</v>
      </c>
      <c r="AW660" s="17">
        <f t="shared" si="259"/>
        <v>0.5625</v>
      </c>
      <c r="AX660" s="17">
        <f t="shared" si="260"/>
        <v>0.75</v>
      </c>
      <c r="AY660" s="17">
        <f t="shared" si="261"/>
        <v>1.1102230246251565E-16</v>
      </c>
      <c r="AZ660" s="17">
        <f t="shared" si="262"/>
        <v>1.1102230246251565E-16</v>
      </c>
      <c r="BA660" s="17">
        <f t="shared" si="263"/>
        <v>0.54799999999999982</v>
      </c>
      <c r="BC660" s="17">
        <f t="shared" ref="BC660:BC671" si="271">(Q660+$BM$34*AC660)/($BM$3*H660+$BM$4*G660+$BM$5*P660+$BM$6*K660+$BM$7*S660+$BM$8*U660+$BM$9*Y660)</f>
        <v>1</v>
      </c>
      <c r="BD660" s="17">
        <f t="shared" si="264"/>
        <v>3</v>
      </c>
      <c r="BE660" s="17">
        <f t="shared" si="265"/>
        <v>0.60873428649853323</v>
      </c>
      <c r="BF660" s="17">
        <f t="shared" si="266"/>
        <v>0.59828307982035844</v>
      </c>
      <c r="BG660" s="17">
        <f t="shared" si="267"/>
        <v>8.3050564536228944E-3</v>
      </c>
      <c r="BH660" s="17">
        <f t="shared" si="268"/>
        <v>8.3050564536228944E-3</v>
      </c>
      <c r="BI660" s="17">
        <f t="shared" si="269"/>
        <v>0.29127063208952708</v>
      </c>
      <c r="BJ660" s="17">
        <f t="shared" si="270"/>
        <v>1.9916842722854985E-2</v>
      </c>
    </row>
    <row r="661" spans="1:62" x14ac:dyDescent="0.25">
      <c r="A661" s="84">
        <v>447</v>
      </c>
      <c r="B661" s="84">
        <v>392</v>
      </c>
      <c r="C661" s="17" t="s">
        <v>83</v>
      </c>
      <c r="D661" s="87" t="s">
        <v>612</v>
      </c>
      <c r="E661" s="17"/>
      <c r="F661" s="17"/>
      <c r="G661" s="17">
        <v>0</v>
      </c>
      <c r="H661" s="17">
        <v>20</v>
      </c>
      <c r="I661" s="17">
        <v>0</v>
      </c>
      <c r="J661" s="17">
        <v>0</v>
      </c>
      <c r="K661" s="17">
        <v>0</v>
      </c>
      <c r="L661" s="17">
        <v>0</v>
      </c>
      <c r="M661" s="17">
        <v>0</v>
      </c>
      <c r="N661" s="17">
        <v>0</v>
      </c>
      <c r="O661" s="17">
        <v>60</v>
      </c>
      <c r="P661" s="17">
        <v>0</v>
      </c>
      <c r="Q661" s="17">
        <v>20</v>
      </c>
      <c r="R661" s="17">
        <v>0</v>
      </c>
      <c r="S661" s="17">
        <v>0</v>
      </c>
      <c r="T661" s="17">
        <v>0</v>
      </c>
      <c r="U661" s="17">
        <v>0</v>
      </c>
      <c r="V661" s="17">
        <v>0</v>
      </c>
      <c r="W661" s="41">
        <v>0</v>
      </c>
      <c r="X661" s="17">
        <v>0</v>
      </c>
      <c r="Y661" s="17">
        <v>0</v>
      </c>
      <c r="Z661" s="17">
        <v>0</v>
      </c>
      <c r="AA661" s="17">
        <v>0</v>
      </c>
      <c r="AB661" s="17">
        <v>0</v>
      </c>
      <c r="AC661" s="17">
        <v>0</v>
      </c>
      <c r="AD661" s="17">
        <v>0</v>
      </c>
      <c r="AE661" s="17">
        <v>0</v>
      </c>
      <c r="AF661" s="41">
        <v>0</v>
      </c>
      <c r="AG661" s="88">
        <v>74.900000000000006</v>
      </c>
      <c r="AH661" s="17" t="s">
        <v>3</v>
      </c>
      <c r="AI661" s="87" t="s">
        <v>506</v>
      </c>
      <c r="AN661" s="17">
        <f t="shared" si="252"/>
        <v>100</v>
      </c>
      <c r="AO661" s="17">
        <f t="shared" si="253"/>
        <v>0.6</v>
      </c>
      <c r="AP661" s="17">
        <f t="shared" si="254"/>
        <v>0</v>
      </c>
      <c r="AQ661" s="17">
        <f t="shared" si="254"/>
        <v>0.2</v>
      </c>
      <c r="AR661" s="17">
        <f t="shared" si="255"/>
        <v>0.2</v>
      </c>
      <c r="AS661" s="17">
        <f t="shared" si="256"/>
        <v>0.74900000000000011</v>
      </c>
      <c r="AU661" s="17">
        <f t="shared" si="257"/>
        <v>1</v>
      </c>
      <c r="AV661" s="17">
        <f t="shared" si="258"/>
        <v>2.9999999999999996</v>
      </c>
      <c r="AW661" s="17">
        <f t="shared" si="259"/>
        <v>0.5625</v>
      </c>
      <c r="AX661" s="17">
        <f t="shared" si="260"/>
        <v>0.75</v>
      </c>
      <c r="AY661" s="17">
        <f t="shared" si="261"/>
        <v>1.1102230246251565E-16</v>
      </c>
      <c r="AZ661" s="17">
        <f t="shared" si="262"/>
        <v>1.1102230246251565E-16</v>
      </c>
      <c r="BA661" s="17">
        <f t="shared" si="263"/>
        <v>0.749</v>
      </c>
      <c r="BC661" s="17">
        <f t="shared" si="271"/>
        <v>1</v>
      </c>
      <c r="BD661" s="17">
        <f t="shared" si="264"/>
        <v>3</v>
      </c>
      <c r="BE661" s="17">
        <f t="shared" si="265"/>
        <v>0.60873428649853323</v>
      </c>
      <c r="BF661" s="17">
        <f t="shared" si="266"/>
        <v>0.59828307982035844</v>
      </c>
      <c r="BG661" s="17">
        <f t="shared" si="267"/>
        <v>8.3050564536228944E-3</v>
      </c>
      <c r="BH661" s="17">
        <f t="shared" si="268"/>
        <v>8.3050564536228944E-3</v>
      </c>
      <c r="BI661" s="17">
        <f t="shared" si="269"/>
        <v>0.54862899939517096</v>
      </c>
      <c r="BJ661" s="17">
        <f t="shared" si="270"/>
        <v>0.11705091465963866</v>
      </c>
    </row>
    <row r="662" spans="1:62" x14ac:dyDescent="0.25">
      <c r="A662" s="84">
        <v>448</v>
      </c>
      <c r="B662" s="84">
        <v>393</v>
      </c>
      <c r="C662" s="17" t="s">
        <v>293</v>
      </c>
      <c r="D662" s="87" t="s">
        <v>612</v>
      </c>
      <c r="E662" s="17"/>
      <c r="F662" s="17"/>
      <c r="G662" s="17">
        <v>0</v>
      </c>
      <c r="H662" s="17">
        <v>20</v>
      </c>
      <c r="I662" s="17">
        <v>0</v>
      </c>
      <c r="J662" s="17">
        <v>0</v>
      </c>
      <c r="K662" s="17">
        <v>0</v>
      </c>
      <c r="L662" s="17">
        <v>60</v>
      </c>
      <c r="M662" s="17">
        <v>0</v>
      </c>
      <c r="N662" s="17">
        <v>0</v>
      </c>
      <c r="O662" s="17">
        <v>0</v>
      </c>
      <c r="P662" s="17">
        <v>0</v>
      </c>
      <c r="Q662" s="17">
        <v>20</v>
      </c>
      <c r="R662" s="17">
        <v>0</v>
      </c>
      <c r="S662" s="17">
        <v>0</v>
      </c>
      <c r="T662" s="17">
        <v>0</v>
      </c>
      <c r="U662" s="17">
        <v>0</v>
      </c>
      <c r="V662" s="17">
        <v>0</v>
      </c>
      <c r="W662" s="41">
        <v>0</v>
      </c>
      <c r="X662" s="17">
        <v>0</v>
      </c>
      <c r="Y662" s="17">
        <v>0</v>
      </c>
      <c r="Z662" s="17">
        <v>0</v>
      </c>
      <c r="AA662" s="17">
        <v>0</v>
      </c>
      <c r="AB662" s="17">
        <v>0</v>
      </c>
      <c r="AC662" s="17">
        <v>0</v>
      </c>
      <c r="AD662" s="17">
        <v>0</v>
      </c>
      <c r="AE662" s="17">
        <v>0</v>
      </c>
      <c r="AF662" s="41">
        <v>0</v>
      </c>
      <c r="AG662" s="88">
        <v>75.5</v>
      </c>
      <c r="AH662" s="17" t="s">
        <v>3</v>
      </c>
      <c r="AI662" s="87" t="s">
        <v>506</v>
      </c>
      <c r="AN662" s="17">
        <f t="shared" si="252"/>
        <v>100</v>
      </c>
      <c r="AO662" s="17">
        <f t="shared" si="253"/>
        <v>0.6</v>
      </c>
      <c r="AP662" s="17">
        <f t="shared" si="254"/>
        <v>0</v>
      </c>
      <c r="AQ662" s="17">
        <f t="shared" si="254"/>
        <v>0.2</v>
      </c>
      <c r="AR662" s="17">
        <f t="shared" si="255"/>
        <v>0.2</v>
      </c>
      <c r="AS662" s="17">
        <f t="shared" si="256"/>
        <v>0.755</v>
      </c>
      <c r="AU662" s="17">
        <f t="shared" si="257"/>
        <v>1</v>
      </c>
      <c r="AV662" s="17">
        <f t="shared" si="258"/>
        <v>2.9999999999999996</v>
      </c>
      <c r="AW662" s="17">
        <f t="shared" si="259"/>
        <v>0.5625</v>
      </c>
      <c r="AX662" s="17">
        <f t="shared" si="260"/>
        <v>0.75</v>
      </c>
      <c r="AY662" s="17">
        <f t="shared" si="261"/>
        <v>1.1102230246251565E-16</v>
      </c>
      <c r="AZ662" s="17">
        <f t="shared" si="262"/>
        <v>1.1102230246251565E-16</v>
      </c>
      <c r="BA662" s="17">
        <f t="shared" si="263"/>
        <v>0.75499999999999989</v>
      </c>
      <c r="BC662" s="17">
        <f t="shared" si="271"/>
        <v>1</v>
      </c>
      <c r="BD662" s="17">
        <f t="shared" si="264"/>
        <v>3</v>
      </c>
      <c r="BE662" s="17">
        <f t="shared" si="265"/>
        <v>0.60873428649853323</v>
      </c>
      <c r="BF662" s="17">
        <f t="shared" si="266"/>
        <v>0.59828307982035844</v>
      </c>
      <c r="BG662" s="17">
        <f t="shared" si="267"/>
        <v>8.3050564536228944E-3</v>
      </c>
      <c r="BH662" s="17">
        <f t="shared" si="268"/>
        <v>8.3050564536228944E-3</v>
      </c>
      <c r="BI662" s="17">
        <f t="shared" si="269"/>
        <v>0.55755333871772728</v>
      </c>
      <c r="BJ662" s="17">
        <f t="shared" si="270"/>
        <v>0.12119243919506496</v>
      </c>
    </row>
    <row r="663" spans="1:62" x14ac:dyDescent="0.25">
      <c r="A663" s="84">
        <v>558</v>
      </c>
      <c r="B663" s="84">
        <v>600</v>
      </c>
      <c r="D663" s="87" t="s">
        <v>612</v>
      </c>
      <c r="E663" s="17"/>
      <c r="F663" s="17"/>
      <c r="G663" s="17">
        <v>0</v>
      </c>
      <c r="H663" s="17">
        <f>'EWG-CCP-127 (1)'!D248</f>
        <v>4</v>
      </c>
      <c r="I663" s="17">
        <v>0</v>
      </c>
      <c r="J663" s="17">
        <v>0</v>
      </c>
      <c r="K663" s="17">
        <v>0</v>
      </c>
      <c r="L663" s="17">
        <v>0</v>
      </c>
      <c r="M663" s="17">
        <v>0</v>
      </c>
      <c r="N663" s="17">
        <v>0</v>
      </c>
      <c r="O663" s="17">
        <v>0</v>
      </c>
      <c r="P663" s="17">
        <f>'EWG-CCP-127 (1)'!F248</f>
        <v>36</v>
      </c>
      <c r="Q663" s="17">
        <v>0</v>
      </c>
      <c r="R663" s="17">
        <v>0</v>
      </c>
      <c r="S663" s="17">
        <v>0</v>
      </c>
      <c r="T663" s="17">
        <f>'EWG-CCP-127 (1)'!E248</f>
        <v>40</v>
      </c>
      <c r="U663" s="17">
        <v>0</v>
      </c>
      <c r="V663" s="17">
        <v>0</v>
      </c>
      <c r="W663" s="17">
        <v>0</v>
      </c>
      <c r="X663" s="17">
        <v>0</v>
      </c>
      <c r="Y663" s="17">
        <v>0</v>
      </c>
      <c r="Z663" s="17">
        <v>0</v>
      </c>
      <c r="AA663" s="17">
        <v>0</v>
      </c>
      <c r="AB663" s="17">
        <v>0</v>
      </c>
      <c r="AC663" s="17">
        <f>'EWG-CCP-127 (1)'!G248</f>
        <v>20</v>
      </c>
      <c r="AD663" s="17">
        <v>0</v>
      </c>
      <c r="AE663" s="17">
        <v>0</v>
      </c>
      <c r="AF663" s="17">
        <v>0</v>
      </c>
      <c r="AG663" s="88">
        <v>100</v>
      </c>
      <c r="AH663" s="17" t="s">
        <v>3</v>
      </c>
      <c r="AI663" s="87" t="s">
        <v>506</v>
      </c>
      <c r="AJ663" s="87" t="s">
        <v>566</v>
      </c>
      <c r="AL663" s="87" t="s">
        <v>510</v>
      </c>
      <c r="AN663" s="17">
        <f t="shared" si="252"/>
        <v>100</v>
      </c>
      <c r="AO663" s="17">
        <f t="shared" si="253"/>
        <v>0</v>
      </c>
      <c r="AP663" s="17">
        <f t="shared" si="254"/>
        <v>0</v>
      </c>
      <c r="AQ663" s="17">
        <f t="shared" si="254"/>
        <v>0.04</v>
      </c>
      <c r="AR663" s="17">
        <f t="shared" si="255"/>
        <v>0</v>
      </c>
      <c r="AS663" s="17">
        <f t="shared" si="256"/>
        <v>1</v>
      </c>
      <c r="AU663" s="17">
        <f t="shared" si="257"/>
        <v>0</v>
      </c>
      <c r="AV663" s="17">
        <f t="shared" si="258"/>
        <v>0</v>
      </c>
      <c r="AW663" s="17">
        <f t="shared" si="259"/>
        <v>0.5</v>
      </c>
      <c r="AX663" s="17">
        <f t="shared" si="260"/>
        <v>0.5</v>
      </c>
      <c r="AY663" s="17">
        <f t="shared" si="261"/>
        <v>0</v>
      </c>
      <c r="AZ663" s="17">
        <f t="shared" si="262"/>
        <v>0</v>
      </c>
      <c r="BA663" s="17">
        <f t="shared" si="263"/>
        <v>1</v>
      </c>
      <c r="BC663" s="17">
        <f t="shared" si="271"/>
        <v>0</v>
      </c>
      <c r="BD663" s="17">
        <f t="shared" si="264"/>
        <v>5</v>
      </c>
      <c r="BE663" s="17">
        <f t="shared" si="265"/>
        <v>0.58982479610523098</v>
      </c>
      <c r="BF663" s="17">
        <f t="shared" si="266"/>
        <v>9.5973820789570216E-2</v>
      </c>
      <c r="BG663" s="17">
        <f t="shared" si="267"/>
        <v>-1.0448505969649122</v>
      </c>
      <c r="BH663" s="17">
        <f t="shared" si="268"/>
        <v>0</v>
      </c>
      <c r="BI663" s="17">
        <f t="shared" si="269"/>
        <v>1</v>
      </c>
      <c r="BJ663" s="17">
        <f t="shared" si="270"/>
        <v>0.35179969105830855</v>
      </c>
    </row>
    <row r="664" spans="1:62" x14ac:dyDescent="0.25">
      <c r="A664" s="84">
        <v>559</v>
      </c>
      <c r="B664" s="84">
        <v>601</v>
      </c>
      <c r="D664" s="87" t="s">
        <v>612</v>
      </c>
      <c r="E664" s="17"/>
      <c r="F664" s="17"/>
      <c r="G664" s="17">
        <v>0</v>
      </c>
      <c r="H664" s="17">
        <f>'EWG-CCP-127 (1)'!D249</f>
        <v>8</v>
      </c>
      <c r="I664" s="17">
        <v>0</v>
      </c>
      <c r="J664" s="17">
        <v>0</v>
      </c>
      <c r="K664" s="17">
        <v>0</v>
      </c>
      <c r="L664" s="17">
        <v>0</v>
      </c>
      <c r="M664" s="17">
        <v>0</v>
      </c>
      <c r="N664" s="17">
        <v>0</v>
      </c>
      <c r="O664" s="17">
        <v>0</v>
      </c>
      <c r="P664" s="17">
        <f>'EWG-CCP-127 (1)'!F249</f>
        <v>32</v>
      </c>
      <c r="Q664" s="17">
        <v>0</v>
      </c>
      <c r="R664" s="17">
        <v>0</v>
      </c>
      <c r="S664" s="17">
        <v>0</v>
      </c>
      <c r="T664" s="17">
        <f>'EWG-CCP-127 (1)'!E249</f>
        <v>40</v>
      </c>
      <c r="U664" s="17">
        <v>0</v>
      </c>
      <c r="V664" s="17">
        <v>0</v>
      </c>
      <c r="W664" s="17">
        <v>0</v>
      </c>
      <c r="X664" s="17">
        <v>0</v>
      </c>
      <c r="Y664" s="17">
        <v>0</v>
      </c>
      <c r="Z664" s="17">
        <v>0</v>
      </c>
      <c r="AA664" s="17">
        <v>0</v>
      </c>
      <c r="AB664" s="17">
        <v>0</v>
      </c>
      <c r="AC664" s="17">
        <f>'EWG-CCP-127 (1)'!G249</f>
        <v>20</v>
      </c>
      <c r="AD664" s="17">
        <v>0</v>
      </c>
      <c r="AE664" s="17">
        <v>0</v>
      </c>
      <c r="AF664" s="17">
        <v>0</v>
      </c>
      <c r="AG664" s="88">
        <f>100-5.9</f>
        <v>94.1</v>
      </c>
      <c r="AH664" s="17" t="s">
        <v>3</v>
      </c>
      <c r="AI664" s="87" t="s">
        <v>506</v>
      </c>
      <c r="AN664" s="17">
        <f t="shared" si="252"/>
        <v>100</v>
      </c>
      <c r="AO664" s="17">
        <f t="shared" si="253"/>
        <v>0</v>
      </c>
      <c r="AP664" s="17">
        <f t="shared" si="254"/>
        <v>0</v>
      </c>
      <c r="AQ664" s="17">
        <f t="shared" si="254"/>
        <v>0.08</v>
      </c>
      <c r="AR664" s="17">
        <f t="shared" si="255"/>
        <v>0</v>
      </c>
      <c r="AS664" s="17">
        <f t="shared" si="256"/>
        <v>0.94099999999999995</v>
      </c>
      <c r="AU664" s="17">
        <f t="shared" si="257"/>
        <v>0</v>
      </c>
      <c r="AV664" s="17">
        <f t="shared" si="258"/>
        <v>0</v>
      </c>
      <c r="AW664" s="17">
        <f t="shared" si="259"/>
        <v>0.5</v>
      </c>
      <c r="AX664" s="17">
        <f t="shared" si="260"/>
        <v>0.5</v>
      </c>
      <c r="AY664" s="17">
        <f t="shared" si="261"/>
        <v>0</v>
      </c>
      <c r="AZ664" s="17">
        <f t="shared" si="262"/>
        <v>0</v>
      </c>
      <c r="BA664" s="17">
        <f t="shared" si="263"/>
        <v>0.94099999999999995</v>
      </c>
      <c r="BC664" s="17">
        <f t="shared" si="271"/>
        <v>0</v>
      </c>
      <c r="BD664" s="17">
        <f t="shared" si="264"/>
        <v>2.5</v>
      </c>
      <c r="BE664" s="17">
        <f t="shared" si="265"/>
        <v>0.58982479610523098</v>
      </c>
      <c r="BF664" s="17">
        <f t="shared" si="266"/>
        <v>9.5973820789570216E-2</v>
      </c>
      <c r="BG664" s="17">
        <f t="shared" si="267"/>
        <v>-0.21151726363157886</v>
      </c>
      <c r="BH664" s="17">
        <f t="shared" si="268"/>
        <v>0</v>
      </c>
      <c r="BI664" s="17">
        <f t="shared" si="269"/>
        <v>0.88548099999999985</v>
      </c>
      <c r="BJ664" s="17">
        <f t="shared" si="270"/>
        <v>0.28529169979328262</v>
      </c>
    </row>
    <row r="665" spans="1:62" x14ac:dyDescent="0.25">
      <c r="A665" s="84">
        <v>560</v>
      </c>
      <c r="B665" s="84">
        <v>602</v>
      </c>
      <c r="D665" s="87" t="s">
        <v>612</v>
      </c>
      <c r="E665" s="17"/>
      <c r="F665" s="17"/>
      <c r="G665" s="17">
        <v>0</v>
      </c>
      <c r="H665" s="17">
        <f>'EWG-CCP-127 (1)'!D250</f>
        <v>12</v>
      </c>
      <c r="I665" s="17">
        <v>0</v>
      </c>
      <c r="J665" s="17">
        <v>0</v>
      </c>
      <c r="K665" s="17">
        <v>0</v>
      </c>
      <c r="L665" s="17">
        <v>0</v>
      </c>
      <c r="M665" s="17">
        <v>0</v>
      </c>
      <c r="N665" s="17">
        <v>0</v>
      </c>
      <c r="O665" s="17">
        <v>0</v>
      </c>
      <c r="P665" s="17">
        <f>'EWG-CCP-127 (1)'!F250</f>
        <v>28</v>
      </c>
      <c r="Q665" s="17">
        <v>0</v>
      </c>
      <c r="R665" s="17">
        <v>0</v>
      </c>
      <c r="S665" s="17">
        <v>0</v>
      </c>
      <c r="T665" s="17">
        <f>'EWG-CCP-127 (1)'!E250</f>
        <v>40</v>
      </c>
      <c r="U665" s="17">
        <v>0</v>
      </c>
      <c r="V665" s="17">
        <v>0</v>
      </c>
      <c r="W665" s="17">
        <v>0</v>
      </c>
      <c r="X665" s="17">
        <v>0</v>
      </c>
      <c r="Y665" s="17">
        <v>0</v>
      </c>
      <c r="Z665" s="17">
        <v>0</v>
      </c>
      <c r="AA665" s="17">
        <v>0</v>
      </c>
      <c r="AB665" s="17">
        <v>0</v>
      </c>
      <c r="AC665" s="17">
        <f>'EWG-CCP-127 (1)'!G250</f>
        <v>20</v>
      </c>
      <c r="AD665" s="17">
        <v>0</v>
      </c>
      <c r="AE665" s="17">
        <v>0</v>
      </c>
      <c r="AF665" s="17">
        <v>0</v>
      </c>
      <c r="AG665" s="88">
        <f>100-9.5</f>
        <v>90.5</v>
      </c>
      <c r="AH665" s="17" t="s">
        <v>3</v>
      </c>
      <c r="AI665" s="87" t="s">
        <v>506</v>
      </c>
      <c r="AN665" s="17">
        <f t="shared" si="252"/>
        <v>100</v>
      </c>
      <c r="AO665" s="17">
        <f t="shared" si="253"/>
        <v>0</v>
      </c>
      <c r="AP665" s="17">
        <f t="shared" si="254"/>
        <v>0</v>
      </c>
      <c r="AQ665" s="17">
        <f t="shared" si="254"/>
        <v>0.12</v>
      </c>
      <c r="AR665" s="17">
        <f t="shared" si="255"/>
        <v>0</v>
      </c>
      <c r="AS665" s="17">
        <f t="shared" si="256"/>
        <v>0.90500000000000003</v>
      </c>
      <c r="AU665" s="17">
        <f t="shared" si="257"/>
        <v>0</v>
      </c>
      <c r="AV665" s="17">
        <f t="shared" si="258"/>
        <v>0</v>
      </c>
      <c r="AW665" s="17">
        <f t="shared" si="259"/>
        <v>0.5</v>
      </c>
      <c r="AX665" s="17">
        <f t="shared" si="260"/>
        <v>0.5</v>
      </c>
      <c r="AY665" s="17">
        <f t="shared" si="261"/>
        <v>0</v>
      </c>
      <c r="AZ665" s="17">
        <f t="shared" si="262"/>
        <v>0</v>
      </c>
      <c r="BA665" s="17">
        <f t="shared" si="263"/>
        <v>0.90500000000000003</v>
      </c>
      <c r="BC665" s="17">
        <f t="shared" si="271"/>
        <v>0</v>
      </c>
      <c r="BD665" s="17">
        <f t="shared" si="264"/>
        <v>1.6666666666666667</v>
      </c>
      <c r="BE665" s="17">
        <f t="shared" si="265"/>
        <v>0.58982479610523098</v>
      </c>
      <c r="BF665" s="17">
        <f t="shared" si="266"/>
        <v>9.5973820789570216E-2</v>
      </c>
      <c r="BG665" s="17">
        <f t="shared" si="267"/>
        <v>6.6260514146198823E-2</v>
      </c>
      <c r="BH665" s="17">
        <f t="shared" si="268"/>
        <v>6.6260514146198823E-2</v>
      </c>
      <c r="BI665" s="17">
        <f t="shared" si="269"/>
        <v>0.70348392513029878</v>
      </c>
      <c r="BJ665" s="17">
        <f t="shared" si="270"/>
        <v>0.24813055258072436</v>
      </c>
    </row>
    <row r="666" spans="1:62" x14ac:dyDescent="0.25">
      <c r="A666" s="84">
        <v>561</v>
      </c>
      <c r="B666" s="84">
        <v>603</v>
      </c>
      <c r="D666" s="87" t="s">
        <v>612</v>
      </c>
      <c r="E666" s="17"/>
      <c r="F666" s="17"/>
      <c r="G666" s="17">
        <v>0</v>
      </c>
      <c r="H666" s="17">
        <f>'EWG-CCP-127 (1)'!D251</f>
        <v>3</v>
      </c>
      <c r="I666" s="17">
        <v>0</v>
      </c>
      <c r="J666" s="17">
        <v>0</v>
      </c>
      <c r="K666" s="17">
        <v>0</v>
      </c>
      <c r="L666" s="17">
        <v>0</v>
      </c>
      <c r="M666" s="17">
        <v>0</v>
      </c>
      <c r="N666" s="17">
        <v>0</v>
      </c>
      <c r="O666" s="17">
        <v>0</v>
      </c>
      <c r="P666" s="17">
        <f>'EWG-CCP-127 (1)'!F251</f>
        <v>27</v>
      </c>
      <c r="Q666" s="17">
        <v>0</v>
      </c>
      <c r="R666" s="17">
        <v>0</v>
      </c>
      <c r="S666" s="17">
        <v>0</v>
      </c>
      <c r="T666" s="17">
        <f>'EWG-CCP-127 (1)'!E251</f>
        <v>30</v>
      </c>
      <c r="U666" s="17">
        <v>0</v>
      </c>
      <c r="V666" s="17">
        <v>0</v>
      </c>
      <c r="W666" s="17">
        <v>0</v>
      </c>
      <c r="X666" s="17">
        <v>0</v>
      </c>
      <c r="Y666" s="17">
        <v>0</v>
      </c>
      <c r="Z666" s="17">
        <v>0</v>
      </c>
      <c r="AA666" s="17">
        <v>0</v>
      </c>
      <c r="AB666" s="17">
        <v>0</v>
      </c>
      <c r="AC666" s="17">
        <f>'EWG-CCP-127 (1)'!G251</f>
        <v>40</v>
      </c>
      <c r="AD666" s="17">
        <v>0</v>
      </c>
      <c r="AE666" s="17">
        <v>0</v>
      </c>
      <c r="AF666" s="17">
        <v>0</v>
      </c>
      <c r="AG666" s="88">
        <v>100</v>
      </c>
      <c r="AH666" s="17" t="s">
        <v>3</v>
      </c>
      <c r="AI666" s="87" t="s">
        <v>506</v>
      </c>
      <c r="AN666" s="17">
        <f t="shared" si="252"/>
        <v>100</v>
      </c>
      <c r="AO666" s="17">
        <f t="shared" si="253"/>
        <v>0</v>
      </c>
      <c r="AP666" s="17">
        <f t="shared" si="254"/>
        <v>0</v>
      </c>
      <c r="AQ666" s="17">
        <f t="shared" si="254"/>
        <v>0.03</v>
      </c>
      <c r="AR666" s="17">
        <f t="shared" si="255"/>
        <v>0</v>
      </c>
      <c r="AS666" s="17">
        <f t="shared" si="256"/>
        <v>1</v>
      </c>
      <c r="AU666" s="17">
        <f t="shared" si="257"/>
        <v>0</v>
      </c>
      <c r="AV666" s="17">
        <f t="shared" si="258"/>
        <v>0</v>
      </c>
      <c r="AW666" s="17">
        <f t="shared" si="259"/>
        <v>0.5</v>
      </c>
      <c r="AX666" s="17">
        <f t="shared" si="260"/>
        <v>0.5</v>
      </c>
      <c r="AY666" s="17">
        <f t="shared" si="261"/>
        <v>0</v>
      </c>
      <c r="AZ666" s="17">
        <f t="shared" si="262"/>
        <v>0</v>
      </c>
      <c r="BA666" s="17">
        <f t="shared" si="263"/>
        <v>1</v>
      </c>
      <c r="BC666" s="17">
        <f t="shared" si="271"/>
        <v>0</v>
      </c>
      <c r="BD666" s="17">
        <f t="shared" si="264"/>
        <v>5</v>
      </c>
      <c r="BE666" s="17">
        <f t="shared" si="265"/>
        <v>0.58982479610523098</v>
      </c>
      <c r="BF666" s="17">
        <f t="shared" si="266"/>
        <v>9.5973820789570216E-2</v>
      </c>
      <c r="BG666" s="17">
        <f t="shared" si="267"/>
        <v>-1.0448505969649122</v>
      </c>
      <c r="BH666" s="17">
        <f t="shared" si="268"/>
        <v>0</v>
      </c>
      <c r="BI666" s="17">
        <f t="shared" si="269"/>
        <v>1</v>
      </c>
      <c r="BJ666" s="17">
        <f t="shared" si="270"/>
        <v>0.35179969105830855</v>
      </c>
    </row>
    <row r="667" spans="1:62" x14ac:dyDescent="0.25">
      <c r="A667" s="84">
        <v>562</v>
      </c>
      <c r="B667" s="84">
        <v>604</v>
      </c>
      <c r="D667" s="87" t="s">
        <v>612</v>
      </c>
      <c r="E667" s="17"/>
      <c r="F667" s="17"/>
      <c r="G667" s="17">
        <v>0</v>
      </c>
      <c r="H667" s="17">
        <f>'EWG-CCP-127 (1)'!D252</f>
        <v>6</v>
      </c>
      <c r="I667" s="17">
        <v>0</v>
      </c>
      <c r="J667" s="17">
        <v>0</v>
      </c>
      <c r="K667" s="17">
        <v>0</v>
      </c>
      <c r="L667" s="17">
        <v>0</v>
      </c>
      <c r="M667" s="17">
        <v>0</v>
      </c>
      <c r="N667" s="17">
        <v>0</v>
      </c>
      <c r="O667" s="17">
        <v>0</v>
      </c>
      <c r="P667" s="17">
        <f>'EWG-CCP-127 (1)'!F252</f>
        <v>24</v>
      </c>
      <c r="Q667" s="17">
        <v>0</v>
      </c>
      <c r="R667" s="17">
        <v>0</v>
      </c>
      <c r="S667" s="17">
        <v>0</v>
      </c>
      <c r="T667" s="17">
        <f>'EWG-CCP-127 (1)'!E252</f>
        <v>30</v>
      </c>
      <c r="U667" s="17">
        <v>0</v>
      </c>
      <c r="V667" s="17">
        <v>0</v>
      </c>
      <c r="W667" s="17">
        <v>0</v>
      </c>
      <c r="X667" s="17">
        <v>0</v>
      </c>
      <c r="Y667" s="17">
        <v>0</v>
      </c>
      <c r="Z667" s="17">
        <v>0</v>
      </c>
      <c r="AA667" s="17">
        <v>0</v>
      </c>
      <c r="AB667" s="17">
        <v>0</v>
      </c>
      <c r="AC667" s="17">
        <f>'EWG-CCP-127 (1)'!G252</f>
        <v>40</v>
      </c>
      <c r="AD667" s="17">
        <v>0</v>
      </c>
      <c r="AE667" s="17">
        <v>0</v>
      </c>
      <c r="AF667" s="17">
        <v>0</v>
      </c>
      <c r="AG667" s="88">
        <f>100-7</f>
        <v>93</v>
      </c>
      <c r="AH667" s="17" t="s">
        <v>3</v>
      </c>
      <c r="AI667" s="87" t="s">
        <v>506</v>
      </c>
      <c r="AN667" s="17">
        <f t="shared" si="252"/>
        <v>100</v>
      </c>
      <c r="AO667" s="17">
        <f t="shared" si="253"/>
        <v>0</v>
      </c>
      <c r="AP667" s="17">
        <f t="shared" si="254"/>
        <v>0</v>
      </c>
      <c r="AQ667" s="17">
        <f t="shared" si="254"/>
        <v>0.06</v>
      </c>
      <c r="AR667" s="17">
        <f t="shared" si="255"/>
        <v>0</v>
      </c>
      <c r="AS667" s="17">
        <f t="shared" si="256"/>
        <v>0.93</v>
      </c>
      <c r="AU667" s="17">
        <f t="shared" si="257"/>
        <v>0</v>
      </c>
      <c r="AV667" s="17">
        <f t="shared" si="258"/>
        <v>0</v>
      </c>
      <c r="AW667" s="17">
        <f t="shared" si="259"/>
        <v>0.5</v>
      </c>
      <c r="AX667" s="17">
        <f t="shared" si="260"/>
        <v>0.5</v>
      </c>
      <c r="AY667" s="17">
        <f t="shared" si="261"/>
        <v>0</v>
      </c>
      <c r="AZ667" s="17">
        <f t="shared" si="262"/>
        <v>0</v>
      </c>
      <c r="BA667" s="17">
        <f t="shared" si="263"/>
        <v>0.93</v>
      </c>
      <c r="BC667" s="17">
        <f t="shared" si="271"/>
        <v>0</v>
      </c>
      <c r="BD667" s="17">
        <f t="shared" si="264"/>
        <v>2.5</v>
      </c>
      <c r="BE667" s="17">
        <f t="shared" si="265"/>
        <v>0.58982479610523098</v>
      </c>
      <c r="BF667" s="17">
        <f t="shared" si="266"/>
        <v>9.5973820789570216E-2</v>
      </c>
      <c r="BG667" s="17">
        <f t="shared" si="267"/>
        <v>-0.21151726363157886</v>
      </c>
      <c r="BH667" s="17">
        <f t="shared" si="268"/>
        <v>0</v>
      </c>
      <c r="BI667" s="17">
        <f t="shared" si="269"/>
        <v>0.86490000000000011</v>
      </c>
      <c r="BJ667" s="17">
        <f t="shared" si="270"/>
        <v>0.27366190481166769</v>
      </c>
    </row>
    <row r="668" spans="1:62" x14ac:dyDescent="0.25">
      <c r="A668" s="84">
        <v>563</v>
      </c>
      <c r="B668" s="84">
        <v>605</v>
      </c>
      <c r="D668" s="87" t="s">
        <v>612</v>
      </c>
      <c r="E668" s="17"/>
      <c r="F668" s="17"/>
      <c r="G668" s="17">
        <v>0</v>
      </c>
      <c r="H668" s="17">
        <f>'EWG-CCP-127 (1)'!D253</f>
        <v>9</v>
      </c>
      <c r="I668" s="17">
        <v>0</v>
      </c>
      <c r="J668" s="17">
        <v>0</v>
      </c>
      <c r="K668" s="17">
        <v>0</v>
      </c>
      <c r="L668" s="17">
        <v>0</v>
      </c>
      <c r="M668" s="17">
        <v>0</v>
      </c>
      <c r="N668" s="17">
        <v>0</v>
      </c>
      <c r="O668" s="17">
        <v>0</v>
      </c>
      <c r="P668" s="17">
        <f>'EWG-CCP-127 (1)'!F253</f>
        <v>21</v>
      </c>
      <c r="Q668" s="17">
        <v>0</v>
      </c>
      <c r="R668" s="17">
        <v>0</v>
      </c>
      <c r="S668" s="17">
        <v>0</v>
      </c>
      <c r="T668" s="17">
        <f>'EWG-CCP-127 (1)'!E253</f>
        <v>30</v>
      </c>
      <c r="U668" s="17">
        <v>0</v>
      </c>
      <c r="V668" s="17">
        <v>0</v>
      </c>
      <c r="W668" s="17">
        <v>0</v>
      </c>
      <c r="X668" s="17">
        <v>0</v>
      </c>
      <c r="Y668" s="17">
        <v>0</v>
      </c>
      <c r="Z668" s="17">
        <v>0</v>
      </c>
      <c r="AA668" s="17">
        <v>0</v>
      </c>
      <c r="AB668" s="17">
        <v>0</v>
      </c>
      <c r="AC668" s="17">
        <f>'EWG-CCP-127 (1)'!G253</f>
        <v>40</v>
      </c>
      <c r="AD668" s="17">
        <v>0</v>
      </c>
      <c r="AE668" s="17">
        <v>0</v>
      </c>
      <c r="AF668" s="17">
        <v>0</v>
      </c>
      <c r="AG668" s="88">
        <f>100-8.6</f>
        <v>91.4</v>
      </c>
      <c r="AH668" s="17" t="s">
        <v>3</v>
      </c>
      <c r="AI668" s="87" t="s">
        <v>506</v>
      </c>
      <c r="AN668" s="17">
        <f t="shared" si="252"/>
        <v>100</v>
      </c>
      <c r="AO668" s="17">
        <f t="shared" si="253"/>
        <v>0</v>
      </c>
      <c r="AP668" s="17">
        <f t="shared" si="254"/>
        <v>0</v>
      </c>
      <c r="AQ668" s="17">
        <f t="shared" si="254"/>
        <v>0.09</v>
      </c>
      <c r="AR668" s="17">
        <f t="shared" si="255"/>
        <v>0</v>
      </c>
      <c r="AS668" s="17">
        <f t="shared" si="256"/>
        <v>0.91400000000000003</v>
      </c>
      <c r="AU668" s="17">
        <f t="shared" si="257"/>
        <v>0</v>
      </c>
      <c r="AV668" s="17">
        <f t="shared" si="258"/>
        <v>0</v>
      </c>
      <c r="AW668" s="17">
        <f t="shared" si="259"/>
        <v>0.5</v>
      </c>
      <c r="AX668" s="17">
        <f t="shared" si="260"/>
        <v>0.5</v>
      </c>
      <c r="AY668" s="17">
        <f t="shared" si="261"/>
        <v>0</v>
      </c>
      <c r="AZ668" s="17">
        <f t="shared" si="262"/>
        <v>0</v>
      </c>
      <c r="BA668" s="17">
        <f t="shared" si="263"/>
        <v>0.91400000000000003</v>
      </c>
      <c r="BC668" s="17">
        <f t="shared" si="271"/>
        <v>0</v>
      </c>
      <c r="BD668" s="17">
        <f t="shared" si="264"/>
        <v>1.6666666666666667</v>
      </c>
      <c r="BE668" s="17">
        <f t="shared" si="265"/>
        <v>0.58982479610523098</v>
      </c>
      <c r="BF668" s="17">
        <f t="shared" si="266"/>
        <v>9.5973820789570216E-2</v>
      </c>
      <c r="BG668" s="17">
        <f t="shared" si="267"/>
        <v>6.6260514146198823E-2</v>
      </c>
      <c r="BH668" s="17">
        <f t="shared" si="268"/>
        <v>6.6260514146198823E-2</v>
      </c>
      <c r="BI668" s="17">
        <f t="shared" si="269"/>
        <v>0.71866223587566724</v>
      </c>
      <c r="BJ668" s="17">
        <f t="shared" si="270"/>
        <v>0.25717783938386402</v>
      </c>
    </row>
    <row r="669" spans="1:62" x14ac:dyDescent="0.25">
      <c r="A669" s="84">
        <v>564</v>
      </c>
      <c r="B669" s="84">
        <v>606</v>
      </c>
      <c r="D669" s="87" t="s">
        <v>612</v>
      </c>
      <c r="E669" s="17"/>
      <c r="F669" s="17"/>
      <c r="G669" s="17">
        <v>0</v>
      </c>
      <c r="H669" s="17">
        <f>'EWG-CCP-127 (1)'!D254</f>
        <v>2</v>
      </c>
      <c r="I669" s="17">
        <v>0</v>
      </c>
      <c r="J669" s="17">
        <v>0</v>
      </c>
      <c r="K669" s="17">
        <v>0</v>
      </c>
      <c r="L669" s="17">
        <v>0</v>
      </c>
      <c r="M669" s="17">
        <v>0</v>
      </c>
      <c r="N669" s="17">
        <v>0</v>
      </c>
      <c r="O669" s="17">
        <v>0</v>
      </c>
      <c r="P669" s="17">
        <f>'EWG-CCP-127 (1)'!F254</f>
        <v>18</v>
      </c>
      <c r="Q669" s="17">
        <v>0</v>
      </c>
      <c r="R669" s="17">
        <v>0</v>
      </c>
      <c r="S669" s="17">
        <v>0</v>
      </c>
      <c r="T669" s="17">
        <f>'EWG-CCP-127 (1)'!E254</f>
        <v>20</v>
      </c>
      <c r="U669" s="17">
        <v>0</v>
      </c>
      <c r="V669" s="17">
        <v>0</v>
      </c>
      <c r="W669" s="17">
        <v>0</v>
      </c>
      <c r="X669" s="17">
        <v>0</v>
      </c>
      <c r="Y669" s="17">
        <v>0</v>
      </c>
      <c r="Z669" s="17">
        <v>0</v>
      </c>
      <c r="AA669" s="17">
        <v>0</v>
      </c>
      <c r="AB669" s="17">
        <v>0</v>
      </c>
      <c r="AC669" s="17">
        <f>'EWG-CCP-127 (1)'!G254</f>
        <v>60</v>
      </c>
      <c r="AD669" s="17">
        <v>0</v>
      </c>
      <c r="AE669" s="17">
        <v>0</v>
      </c>
      <c r="AF669" s="17">
        <v>0</v>
      </c>
      <c r="AG669" s="88">
        <f>100</f>
        <v>100</v>
      </c>
      <c r="AH669" s="17" t="s">
        <v>3</v>
      </c>
      <c r="AI669" s="87" t="s">
        <v>506</v>
      </c>
      <c r="AN669" s="17">
        <f t="shared" si="252"/>
        <v>100</v>
      </c>
      <c r="AO669" s="17">
        <f t="shared" si="253"/>
        <v>0</v>
      </c>
      <c r="AP669" s="17">
        <f t="shared" si="254"/>
        <v>0</v>
      </c>
      <c r="AQ669" s="17">
        <f t="shared" si="254"/>
        <v>0.02</v>
      </c>
      <c r="AR669" s="17">
        <f t="shared" si="255"/>
        <v>0</v>
      </c>
      <c r="AS669" s="17">
        <f t="shared" si="256"/>
        <v>1</v>
      </c>
      <c r="AU669" s="17">
        <f t="shared" si="257"/>
        <v>0</v>
      </c>
      <c r="AV669" s="17">
        <f t="shared" si="258"/>
        <v>0</v>
      </c>
      <c r="AW669" s="17">
        <f t="shared" si="259"/>
        <v>0.5</v>
      </c>
      <c r="AX669" s="17">
        <f t="shared" si="260"/>
        <v>0.5</v>
      </c>
      <c r="AY669" s="17">
        <f t="shared" si="261"/>
        <v>0</v>
      </c>
      <c r="AZ669" s="17">
        <f t="shared" si="262"/>
        <v>0</v>
      </c>
      <c r="BA669" s="17">
        <f t="shared" si="263"/>
        <v>1</v>
      </c>
      <c r="BC669" s="17">
        <f t="shared" si="271"/>
        <v>0</v>
      </c>
      <c r="BD669" s="17">
        <f t="shared" si="264"/>
        <v>5</v>
      </c>
      <c r="BE669" s="17">
        <f t="shared" si="265"/>
        <v>0.58982479610523098</v>
      </c>
      <c r="BF669" s="17">
        <f t="shared" si="266"/>
        <v>9.5973820789570216E-2</v>
      </c>
      <c r="BG669" s="17">
        <f t="shared" si="267"/>
        <v>-1.0448505969649122</v>
      </c>
      <c r="BH669" s="17">
        <f t="shared" si="268"/>
        <v>0</v>
      </c>
      <c r="BI669" s="17">
        <f t="shared" si="269"/>
        <v>1</v>
      </c>
      <c r="BJ669" s="17">
        <f t="shared" si="270"/>
        <v>0.35179969105830855</v>
      </c>
    </row>
    <row r="670" spans="1:62" x14ac:dyDescent="0.25">
      <c r="A670" s="84">
        <v>565</v>
      </c>
      <c r="B670" s="84">
        <v>607</v>
      </c>
      <c r="D670" s="87" t="s">
        <v>612</v>
      </c>
      <c r="E670" s="17"/>
      <c r="F670" s="17"/>
      <c r="G670" s="17">
        <v>0</v>
      </c>
      <c r="H670" s="17">
        <f>'EWG-CCP-127 (1)'!D255</f>
        <v>4</v>
      </c>
      <c r="I670" s="17">
        <v>0</v>
      </c>
      <c r="J670" s="17">
        <v>0</v>
      </c>
      <c r="K670" s="17">
        <v>0</v>
      </c>
      <c r="L670" s="17">
        <v>0</v>
      </c>
      <c r="M670" s="17">
        <v>0</v>
      </c>
      <c r="N670" s="17">
        <v>0</v>
      </c>
      <c r="O670" s="17">
        <v>0</v>
      </c>
      <c r="P670" s="17">
        <f>'EWG-CCP-127 (1)'!F255</f>
        <v>16</v>
      </c>
      <c r="Q670" s="17">
        <v>0</v>
      </c>
      <c r="R670" s="17">
        <v>0</v>
      </c>
      <c r="S670" s="17">
        <v>0</v>
      </c>
      <c r="T670" s="17">
        <f>'EWG-CCP-127 (1)'!E255</f>
        <v>20</v>
      </c>
      <c r="U670" s="17">
        <v>0</v>
      </c>
      <c r="V670" s="17">
        <v>0</v>
      </c>
      <c r="W670" s="17">
        <v>0</v>
      </c>
      <c r="X670" s="17">
        <v>0</v>
      </c>
      <c r="Y670" s="17">
        <v>0</v>
      </c>
      <c r="Z670" s="17">
        <v>0</v>
      </c>
      <c r="AA670" s="17">
        <v>0</v>
      </c>
      <c r="AB670" s="17">
        <v>0</v>
      </c>
      <c r="AC670" s="17">
        <f>'EWG-CCP-127 (1)'!G255</f>
        <v>60</v>
      </c>
      <c r="AD670" s="17">
        <v>0</v>
      </c>
      <c r="AE670" s="17">
        <v>0</v>
      </c>
      <c r="AF670" s="17">
        <v>0</v>
      </c>
      <c r="AG670" s="88">
        <f>100-5.2</f>
        <v>94.8</v>
      </c>
      <c r="AH670" s="17" t="s">
        <v>3</v>
      </c>
      <c r="AI670" s="87" t="s">
        <v>506</v>
      </c>
      <c r="AN670" s="17">
        <f t="shared" si="252"/>
        <v>100</v>
      </c>
      <c r="AO670" s="17">
        <f t="shared" si="253"/>
        <v>0</v>
      </c>
      <c r="AP670" s="17">
        <f t="shared" si="254"/>
        <v>0</v>
      </c>
      <c r="AQ670" s="17">
        <f t="shared" si="254"/>
        <v>0.04</v>
      </c>
      <c r="AR670" s="17">
        <f t="shared" si="255"/>
        <v>0</v>
      </c>
      <c r="AS670" s="17">
        <f t="shared" si="256"/>
        <v>0.94799999999999995</v>
      </c>
      <c r="AU670" s="17">
        <f t="shared" si="257"/>
        <v>0</v>
      </c>
      <c r="AV670" s="17">
        <f t="shared" si="258"/>
        <v>0</v>
      </c>
      <c r="AW670" s="17">
        <f t="shared" si="259"/>
        <v>0.5</v>
      </c>
      <c r="AX670" s="17">
        <f t="shared" si="260"/>
        <v>0.5</v>
      </c>
      <c r="AY670" s="17">
        <f t="shared" si="261"/>
        <v>0</v>
      </c>
      <c r="AZ670" s="17">
        <f t="shared" si="262"/>
        <v>0</v>
      </c>
      <c r="BA670" s="17">
        <f t="shared" si="263"/>
        <v>0.94799999999999995</v>
      </c>
      <c r="BC670" s="17">
        <f t="shared" si="271"/>
        <v>0</v>
      </c>
      <c r="BD670" s="17">
        <f t="shared" si="264"/>
        <v>2.5</v>
      </c>
      <c r="BE670" s="17">
        <f t="shared" si="265"/>
        <v>0.58982479610523098</v>
      </c>
      <c r="BF670" s="17">
        <f t="shared" si="266"/>
        <v>9.5973820789570216E-2</v>
      </c>
      <c r="BG670" s="17">
        <f t="shared" si="267"/>
        <v>-0.21151726363157886</v>
      </c>
      <c r="BH670" s="17">
        <f t="shared" si="268"/>
        <v>0</v>
      </c>
      <c r="BI670" s="17">
        <f t="shared" si="269"/>
        <v>0.89870399999999995</v>
      </c>
      <c r="BJ670" s="17">
        <f t="shared" si="270"/>
        <v>0.29281847841794661</v>
      </c>
    </row>
    <row r="671" spans="1:62" x14ac:dyDescent="0.25">
      <c r="A671" s="84">
        <v>566</v>
      </c>
      <c r="B671" s="84">
        <v>608</v>
      </c>
      <c r="D671" s="87" t="s">
        <v>612</v>
      </c>
      <c r="E671" s="17"/>
      <c r="F671" s="17"/>
      <c r="G671" s="17">
        <v>0</v>
      </c>
      <c r="H671" s="17">
        <f>'EWG-CCP-127 (1)'!D256</f>
        <v>6</v>
      </c>
      <c r="I671" s="17">
        <v>0</v>
      </c>
      <c r="J671" s="17">
        <v>0</v>
      </c>
      <c r="K671" s="17">
        <v>0</v>
      </c>
      <c r="L671" s="17">
        <v>0</v>
      </c>
      <c r="M671" s="17">
        <v>0</v>
      </c>
      <c r="N671" s="17">
        <v>0</v>
      </c>
      <c r="O671" s="17">
        <v>0</v>
      </c>
      <c r="P671" s="17">
        <f>'EWG-CCP-127 (1)'!F256</f>
        <v>14</v>
      </c>
      <c r="Q671" s="17">
        <v>0</v>
      </c>
      <c r="R671" s="17">
        <v>0</v>
      </c>
      <c r="S671" s="17">
        <v>0</v>
      </c>
      <c r="T671" s="17">
        <f>'EWG-CCP-127 (1)'!E256</f>
        <v>20</v>
      </c>
      <c r="U671" s="17">
        <v>0</v>
      </c>
      <c r="V671" s="17">
        <v>0</v>
      </c>
      <c r="W671" s="17">
        <v>0</v>
      </c>
      <c r="X671" s="17">
        <v>0</v>
      </c>
      <c r="Y671" s="17">
        <v>0</v>
      </c>
      <c r="Z671" s="17">
        <v>0</v>
      </c>
      <c r="AA671" s="17">
        <v>0</v>
      </c>
      <c r="AB671" s="17">
        <v>0</v>
      </c>
      <c r="AC671" s="17">
        <f>'EWG-CCP-127 (1)'!G256</f>
        <v>60</v>
      </c>
      <c r="AD671" s="17">
        <v>0</v>
      </c>
      <c r="AE671" s="17">
        <v>0</v>
      </c>
      <c r="AF671" s="17">
        <v>0</v>
      </c>
      <c r="AG671" s="88">
        <f>100-9.4</f>
        <v>90.6</v>
      </c>
      <c r="AH671" s="17" t="s">
        <v>3</v>
      </c>
      <c r="AI671" s="87" t="s">
        <v>506</v>
      </c>
      <c r="AM671" s="17" t="s">
        <v>535</v>
      </c>
      <c r="AN671" s="17">
        <f t="shared" si="252"/>
        <v>100</v>
      </c>
      <c r="AO671" s="17">
        <f t="shared" si="253"/>
        <v>0</v>
      </c>
      <c r="AP671" s="17">
        <f t="shared" si="254"/>
        <v>0</v>
      </c>
      <c r="AQ671" s="17">
        <f t="shared" si="254"/>
        <v>0.06</v>
      </c>
      <c r="AR671" s="17">
        <f t="shared" si="255"/>
        <v>0</v>
      </c>
      <c r="AS671" s="17">
        <f t="shared" si="256"/>
        <v>0.90599999999999992</v>
      </c>
      <c r="AU671" s="17">
        <f t="shared" si="257"/>
        <v>0</v>
      </c>
      <c r="AV671" s="17">
        <f t="shared" si="258"/>
        <v>0</v>
      </c>
      <c r="AW671" s="17">
        <f t="shared" si="259"/>
        <v>0.5</v>
      </c>
      <c r="AX671" s="17">
        <f t="shared" si="260"/>
        <v>0.5</v>
      </c>
      <c r="AY671" s="17">
        <f t="shared" si="261"/>
        <v>0</v>
      </c>
      <c r="AZ671" s="17">
        <f t="shared" si="262"/>
        <v>0</v>
      </c>
      <c r="BA671" s="17">
        <f t="shared" si="263"/>
        <v>0.90599999999999992</v>
      </c>
      <c r="BC671" s="17">
        <f t="shared" si="271"/>
        <v>0</v>
      </c>
      <c r="BD671" s="17">
        <f t="shared" si="264"/>
        <v>1.6666666666666667</v>
      </c>
      <c r="BE671" s="17">
        <f t="shared" si="265"/>
        <v>0.58982479610523098</v>
      </c>
      <c r="BF671" s="17">
        <f t="shared" si="266"/>
        <v>9.5973820789570216E-2</v>
      </c>
      <c r="BG671" s="17">
        <f t="shared" si="267"/>
        <v>6.6260514146198823E-2</v>
      </c>
      <c r="BH671" s="17">
        <f t="shared" si="268"/>
        <v>6.6260514146198823E-2</v>
      </c>
      <c r="BI671" s="17">
        <f t="shared" si="269"/>
        <v>0.70516240410200626</v>
      </c>
      <c r="BJ671" s="17">
        <f t="shared" si="270"/>
        <v>0.24912780666996198</v>
      </c>
    </row>
  </sheetData>
  <conditionalFormatting sqref="BI1:BI647">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27C66-310C-4950-9140-00F60549F0E4}">
  <dimension ref="A1:BQ671"/>
  <sheetViews>
    <sheetView workbookViewId="0"/>
  </sheetViews>
  <sheetFormatPr defaultColWidth="9.140625" defaultRowHeight="15.75" x14ac:dyDescent="0.25"/>
  <cols>
    <col min="1" max="1" width="4.7109375" style="85" bestFit="1" customWidth="1"/>
    <col min="2" max="2" width="13.140625" style="85" customWidth="1"/>
    <col min="3" max="3" width="15.140625" style="17" bestFit="1" customWidth="1"/>
    <col min="4" max="4" width="19" style="86" customWidth="1"/>
    <col min="5" max="6" width="0" style="98" hidden="1" customWidth="1"/>
    <col min="7" max="21" width="7.140625" style="17" customWidth="1"/>
    <col min="22" max="32" width="7.140625" style="17" hidden="1" customWidth="1"/>
    <col min="33" max="33" width="10" style="88" hidden="1" customWidth="1"/>
    <col min="34" max="34" width="11.42578125" style="17" hidden="1" customWidth="1"/>
    <col min="35" max="35" width="32.140625" style="87" hidden="1" customWidth="1"/>
    <col min="36" max="36" width="22.42578125" style="87" hidden="1" customWidth="1"/>
    <col min="37" max="37" width="11.28515625" style="87" hidden="1" customWidth="1"/>
    <col min="38" max="38" width="11.5703125" style="87" hidden="1" customWidth="1"/>
    <col min="39" max="39" width="37.28515625" style="17" hidden="1" customWidth="1"/>
    <col min="40" max="44" width="11.5703125" style="17" hidden="1" customWidth="1"/>
    <col min="45" max="45" width="9.28515625" style="17" customWidth="1"/>
    <col min="46" max="47" width="9.140625" style="17" hidden="1" customWidth="1"/>
    <col min="48" max="48" width="12.7109375" style="17" hidden="1" customWidth="1"/>
    <col min="49" max="49" width="12.140625" style="17" hidden="1" customWidth="1"/>
    <col min="50" max="53" width="9.140625" style="17" hidden="1" customWidth="1"/>
    <col min="54" max="54" width="9.140625" hidden="1" customWidth="1"/>
    <col min="55" max="63" width="9.85546875" style="17" customWidth="1"/>
    <col min="64" max="64" width="14.140625" style="87" customWidth="1"/>
    <col min="65" max="16384" width="9.140625" style="17"/>
  </cols>
  <sheetData>
    <row r="1" spans="1:69" ht="18.75" x14ac:dyDescent="0.25">
      <c r="A1" s="84" t="s">
        <v>569</v>
      </c>
      <c r="B1" s="84" t="s">
        <v>570</v>
      </c>
      <c r="C1" s="79" t="s">
        <v>473</v>
      </c>
      <c r="D1" s="87" t="s">
        <v>611</v>
      </c>
      <c r="E1" s="17" t="s">
        <v>613</v>
      </c>
      <c r="F1" s="17" t="s">
        <v>614</v>
      </c>
      <c r="G1" s="41" t="s">
        <v>72</v>
      </c>
      <c r="H1" s="41" t="s">
        <v>9</v>
      </c>
      <c r="I1" s="41" t="s">
        <v>2</v>
      </c>
      <c r="J1" s="41" t="s">
        <v>484</v>
      </c>
      <c r="K1" s="41" t="s">
        <v>550</v>
      </c>
      <c r="L1" s="41" t="s">
        <v>88</v>
      </c>
      <c r="M1" s="41" t="s">
        <v>87</v>
      </c>
      <c r="N1" s="41" t="s">
        <v>74</v>
      </c>
      <c r="O1" s="41" t="s">
        <v>11</v>
      </c>
      <c r="P1" s="41" t="s">
        <v>12</v>
      </c>
      <c r="Q1" s="41" t="s">
        <v>10</v>
      </c>
      <c r="R1" s="41" t="s">
        <v>486</v>
      </c>
      <c r="S1" s="41" t="s">
        <v>487</v>
      </c>
      <c r="T1" s="41" t="s">
        <v>401</v>
      </c>
      <c r="U1" s="41" t="s">
        <v>53</v>
      </c>
      <c r="V1" s="41" t="s">
        <v>137</v>
      </c>
      <c r="W1" s="41" t="s">
        <v>315</v>
      </c>
      <c r="X1" s="41" t="s">
        <v>272</v>
      </c>
      <c r="Y1" s="41" t="s">
        <v>95</v>
      </c>
      <c r="Z1" s="41" t="s">
        <v>55</v>
      </c>
      <c r="AA1" s="41" t="s">
        <v>398</v>
      </c>
      <c r="AB1" s="41" t="s">
        <v>218</v>
      </c>
      <c r="AC1" s="41" t="s">
        <v>403</v>
      </c>
      <c r="AD1" s="41" t="s">
        <v>460</v>
      </c>
      <c r="AE1" s="41" t="s">
        <v>279</v>
      </c>
      <c r="AF1" s="41" t="s">
        <v>372</v>
      </c>
      <c r="AG1" s="90" t="s">
        <v>547</v>
      </c>
      <c r="AH1" s="41" t="s">
        <v>477</v>
      </c>
      <c r="AI1" s="87" t="s">
        <v>499</v>
      </c>
      <c r="AJ1" s="87" t="s">
        <v>500</v>
      </c>
      <c r="AK1" s="87" t="s">
        <v>501</v>
      </c>
      <c r="AL1" s="87" t="s">
        <v>502</v>
      </c>
      <c r="AM1" s="17" t="s">
        <v>553</v>
      </c>
      <c r="AN1" s="80" t="s">
        <v>40</v>
      </c>
      <c r="AO1" s="80" t="s">
        <v>561</v>
      </c>
      <c r="AP1" s="80" t="s">
        <v>282</v>
      </c>
      <c r="AQ1" s="80" t="s">
        <v>211</v>
      </c>
      <c r="AR1" s="80" t="s">
        <v>209</v>
      </c>
      <c r="AS1" s="80" t="s">
        <v>206</v>
      </c>
      <c r="AT1" s="17" t="s">
        <v>558</v>
      </c>
      <c r="AU1" s="17" t="s">
        <v>559</v>
      </c>
      <c r="AV1" s="17" t="s">
        <v>560</v>
      </c>
      <c r="AW1" s="17" t="s">
        <v>562</v>
      </c>
      <c r="AX1" s="17" t="s">
        <v>563</v>
      </c>
      <c r="AY1" s="17" t="s">
        <v>564</v>
      </c>
      <c r="AZ1" s="17" t="s">
        <v>571</v>
      </c>
      <c r="BA1" s="17" t="s">
        <v>572</v>
      </c>
      <c r="BB1" s="17" t="s">
        <v>573</v>
      </c>
      <c r="BC1" s="87" t="s">
        <v>604</v>
      </c>
      <c r="BD1" s="87" t="s">
        <v>588</v>
      </c>
      <c r="BE1" s="87" t="s">
        <v>581</v>
      </c>
      <c r="BF1" s="87" t="s">
        <v>582</v>
      </c>
      <c r="BG1" s="87" t="s">
        <v>589</v>
      </c>
      <c r="BH1" s="87" t="s">
        <v>590</v>
      </c>
      <c r="BI1" s="17" t="s">
        <v>583</v>
      </c>
      <c r="BJ1" s="17" t="s">
        <v>591</v>
      </c>
      <c r="BL1" s="87" t="s">
        <v>573</v>
      </c>
      <c r="BN1" s="17" t="s">
        <v>618</v>
      </c>
    </row>
    <row r="2" spans="1:69" x14ac:dyDescent="0.25">
      <c r="A2" s="84">
        <v>243</v>
      </c>
      <c r="B2" s="84">
        <v>502</v>
      </c>
      <c r="C2" s="17">
        <f>'EWG-CCP-127 (1)'!B58</f>
        <v>3</v>
      </c>
      <c r="D2" s="86">
        <v>1</v>
      </c>
      <c r="E2" s="98">
        <f t="shared" ref="E2:E65" si="0">I2+L2+M2+N2+O2+V2+X2+AB2+AD2</f>
        <v>18.032786885245901</v>
      </c>
      <c r="F2" s="98">
        <f t="shared" ref="F2:F65" si="1">Q2/(H2+P2+Q2+AC2)</f>
        <v>0.33333333333333331</v>
      </c>
      <c r="G2" s="17">
        <v>0</v>
      </c>
      <c r="H2" s="17">
        <f>'EWG-CCP-127 (1)'!M58</f>
        <v>54.644808743169392</v>
      </c>
      <c r="I2" s="17">
        <v>0</v>
      </c>
      <c r="J2" s="17">
        <v>0</v>
      </c>
      <c r="K2" s="17">
        <v>0</v>
      </c>
      <c r="L2" s="17">
        <v>0</v>
      </c>
      <c r="M2" s="17">
        <v>0</v>
      </c>
      <c r="N2" s="17">
        <v>0</v>
      </c>
      <c r="O2" s="17">
        <f>'EWG-CCP-127 (1)'!L58</f>
        <v>18.032786885245901</v>
      </c>
      <c r="P2" s="17">
        <v>0</v>
      </c>
      <c r="Q2" s="17">
        <f>'EWG-CCP-127 (1)'!K58</f>
        <v>27.322404371584696</v>
      </c>
      <c r="R2" s="17">
        <v>0</v>
      </c>
      <c r="S2" s="17">
        <v>0</v>
      </c>
      <c r="T2" s="17">
        <v>0</v>
      </c>
      <c r="U2" s="17">
        <v>0</v>
      </c>
      <c r="V2" s="17">
        <v>0</v>
      </c>
      <c r="W2" s="41">
        <v>0</v>
      </c>
      <c r="X2" s="41">
        <v>0</v>
      </c>
      <c r="Y2" s="17">
        <v>0</v>
      </c>
      <c r="Z2" s="17">
        <v>0</v>
      </c>
      <c r="AA2" s="17">
        <v>0</v>
      </c>
      <c r="AB2" s="17">
        <v>0</v>
      </c>
      <c r="AC2" s="17">
        <v>0</v>
      </c>
      <c r="AD2" s="17">
        <v>0</v>
      </c>
      <c r="AE2" s="17">
        <v>0</v>
      </c>
      <c r="AF2" s="41">
        <v>0</v>
      </c>
      <c r="AG2" s="88">
        <f>'EWG-CCP-127 (1)'!E58</f>
        <v>33</v>
      </c>
      <c r="AH2" s="41" t="s">
        <v>3</v>
      </c>
      <c r="AI2" s="87" t="s">
        <v>506</v>
      </c>
      <c r="AN2" s="17">
        <f t="shared" ref="AN2:AN65" si="2">SUM(G2:AF2)</f>
        <v>99.999999999999986</v>
      </c>
      <c r="AO2" s="17">
        <f t="shared" ref="AO2:AO65" si="3">(L2+M2+O2+X2)/100</f>
        <v>0.18032786885245902</v>
      </c>
      <c r="AP2" s="17">
        <f t="shared" ref="AP2:AQ65" si="4">G2/100</f>
        <v>0</v>
      </c>
      <c r="AQ2" s="17">
        <f t="shared" si="4"/>
        <v>0.54644808743169393</v>
      </c>
      <c r="AR2" s="17">
        <f t="shared" ref="AR2:AR65" si="5">Q2/100</f>
        <v>0.27322404371584696</v>
      </c>
      <c r="AS2" s="17">
        <f t="shared" ref="AS2:AS65" si="6">AG2/100</f>
        <v>0.33</v>
      </c>
      <c r="AU2" s="17">
        <f t="shared" ref="AU2:AU65" si="7">AR2/(AQ2+AP2)</f>
        <v>0.5</v>
      </c>
      <c r="AV2" s="17">
        <f t="shared" ref="AV2:AV65" si="8">AO2/(AP2+AQ2)</f>
        <v>0.33000000000000007</v>
      </c>
      <c r="AW2" s="17">
        <f t="shared" ref="AW2:AW65" si="9">0.5+AU2/16</f>
        <v>0.53125</v>
      </c>
      <c r="AX2" s="17">
        <f t="shared" ref="AX2:AX65" si="10">0.5+AU2/4</f>
        <v>0.625</v>
      </c>
      <c r="AY2" s="17">
        <f t="shared" ref="AY2:AY65" si="11">IF(AV2&lt;=AW2,AV2,IF(AV2&lt;=AX2,AW2,AW2-(AV2-AX2)*(8+AU2)/(12*(2+AU2))))</f>
        <v>0.33000000000000007</v>
      </c>
      <c r="AZ2" s="17">
        <f t="shared" ref="AZ2:AZ65" si="12">IF(AY2&lt;1,AY2,1)</f>
        <v>0.33000000000000007</v>
      </c>
      <c r="BA2" s="17">
        <f t="shared" ref="BA2:BA65" si="13">ABS(AZ2-AS2)</f>
        <v>5.5511151231257827E-17</v>
      </c>
      <c r="BC2" s="17">
        <f t="shared" ref="BC2:BC65" si="14">(Q2)/($BM$3*H2+$BM$4*G2+$BM$5*P2+$BM$6*K2+$BM$7*S2+$BM$8*U2+$BM$9*Y2)</f>
        <v>0.5</v>
      </c>
      <c r="BD2" s="17">
        <f t="shared" ref="BD2:BD65" si="15">(O2+$BM$11*M2+$BM$12*L2+$BM$13*X2+$BM$14*AD2+$BM$15*I2+$BM$16*N2+$BM$17*AB2+$BM$18*V2+$BM$19*T2+$BM$20*AA2+$BM$21*Z2+$BM$22*AF2+$BM$23*W2)/($BM$3*$H2+$BM$4*$G2+$BM$5*$P2+$BM$6*$K2+$BM$7*$S2+$BM$8*$U2+$BM$9*$Y2)</f>
        <v>0.33</v>
      </c>
      <c r="BE2" s="17">
        <f t="shared" ref="BE2:BE65" si="16">$BM$25+BC2*$BM$26</f>
        <v>0.59118026302403537</v>
      </c>
      <c r="BF2" s="17">
        <f t="shared" ref="BF2:BF65" si="17">$BM$27+BC2*$BM$28</f>
        <v>0.48545179629813345</v>
      </c>
      <c r="BG2" s="17">
        <f t="shared" ref="BG2:BG65" si="18">IF(BD2&lt;=BE2,BD2,IF(BD2&lt;=BF2,BE2,BE2-(BD2-BF2)*(8+BC2)/(12*(2+BC2))))</f>
        <v>0.33</v>
      </c>
      <c r="BH2" s="17">
        <f t="shared" ref="BH2:BH65" si="19">IF(BG2&lt;1,IF(BG2&gt;0,BG2,0),1)</f>
        <v>0.33</v>
      </c>
      <c r="BI2" s="17">
        <f t="shared" ref="BI2:BI65" si="20">(BH2-AS2)^2</f>
        <v>0</v>
      </c>
      <c r="BJ2" s="17">
        <f>(AS2-AVERAGE($AS$2:$AS$441))^2</f>
        <v>1.7457513124940698E-2</v>
      </c>
      <c r="BL2" s="87" t="s">
        <v>574</v>
      </c>
    </row>
    <row r="3" spans="1:69" ht="18.75" x14ac:dyDescent="0.25">
      <c r="A3" s="84">
        <v>261</v>
      </c>
      <c r="B3" s="84">
        <v>152</v>
      </c>
      <c r="C3" s="17">
        <f>'EWG-CCP-127 (1)'!B76</f>
        <v>21</v>
      </c>
      <c r="D3" s="86">
        <v>1</v>
      </c>
      <c r="E3" s="98">
        <f t="shared" si="0"/>
        <v>6.25</v>
      </c>
      <c r="F3" s="98">
        <f t="shared" si="1"/>
        <v>0.66666666666666663</v>
      </c>
      <c r="G3" s="17">
        <v>0</v>
      </c>
      <c r="H3" s="17">
        <f>'EWG-CCP-127 (1)'!M76</f>
        <v>31.25</v>
      </c>
      <c r="I3" s="17">
        <v>0</v>
      </c>
      <c r="J3" s="17">
        <v>0</v>
      </c>
      <c r="K3" s="17">
        <v>0</v>
      </c>
      <c r="L3" s="17">
        <v>0</v>
      </c>
      <c r="M3" s="17">
        <v>0</v>
      </c>
      <c r="N3" s="17">
        <v>0</v>
      </c>
      <c r="O3" s="17">
        <f>'EWG-CCP-127 (1)'!L76</f>
        <v>6.25</v>
      </c>
      <c r="P3" s="17">
        <v>0</v>
      </c>
      <c r="Q3" s="17">
        <f>'EWG-CCP-127 (1)'!K76</f>
        <v>62.5</v>
      </c>
      <c r="R3" s="17">
        <v>0</v>
      </c>
      <c r="S3" s="17">
        <v>0</v>
      </c>
      <c r="T3" s="17">
        <v>0</v>
      </c>
      <c r="U3" s="17">
        <v>0</v>
      </c>
      <c r="V3" s="17">
        <v>0</v>
      </c>
      <c r="W3" s="41">
        <v>0</v>
      </c>
      <c r="X3" s="41">
        <v>0</v>
      </c>
      <c r="Y3" s="17">
        <v>0</v>
      </c>
      <c r="Z3" s="17">
        <v>0</v>
      </c>
      <c r="AA3" s="17">
        <v>0</v>
      </c>
      <c r="AB3" s="17">
        <v>0</v>
      </c>
      <c r="AC3" s="17">
        <v>0</v>
      </c>
      <c r="AD3" s="17">
        <v>0</v>
      </c>
      <c r="AE3" s="17">
        <v>0</v>
      </c>
      <c r="AF3" s="41">
        <v>0</v>
      </c>
      <c r="AG3" s="88">
        <f>'EWG-CCP-127 (1)'!E76</f>
        <v>20</v>
      </c>
      <c r="AH3" s="41" t="s">
        <v>3</v>
      </c>
      <c r="AI3" s="87" t="s">
        <v>506</v>
      </c>
      <c r="AN3" s="17">
        <f t="shared" si="2"/>
        <v>100</v>
      </c>
      <c r="AO3" s="17">
        <f t="shared" si="3"/>
        <v>6.25E-2</v>
      </c>
      <c r="AP3" s="17">
        <f t="shared" si="4"/>
        <v>0</v>
      </c>
      <c r="AQ3" s="17">
        <f t="shared" si="4"/>
        <v>0.3125</v>
      </c>
      <c r="AR3" s="17">
        <f t="shared" si="5"/>
        <v>0.625</v>
      </c>
      <c r="AS3" s="17">
        <f t="shared" si="6"/>
        <v>0.2</v>
      </c>
      <c r="AU3" s="17">
        <f t="shared" si="7"/>
        <v>2</v>
      </c>
      <c r="AV3" s="17">
        <f t="shared" si="8"/>
        <v>0.2</v>
      </c>
      <c r="AW3" s="17">
        <f t="shared" si="9"/>
        <v>0.625</v>
      </c>
      <c r="AX3" s="17">
        <f t="shared" si="10"/>
        <v>1</v>
      </c>
      <c r="AY3" s="17">
        <f t="shared" si="11"/>
        <v>0.2</v>
      </c>
      <c r="AZ3" s="17">
        <f t="shared" si="12"/>
        <v>0.2</v>
      </c>
      <c r="BA3" s="17">
        <f t="shared" si="13"/>
        <v>0</v>
      </c>
      <c r="BC3" s="17">
        <f t="shared" si="14"/>
        <v>2</v>
      </c>
      <c r="BD3" s="17">
        <f t="shared" si="15"/>
        <v>0.2</v>
      </c>
      <c r="BE3" s="17">
        <f t="shared" si="16"/>
        <v>0.62398456419258264</v>
      </c>
      <c r="BF3" s="17">
        <f t="shared" si="17"/>
        <v>1.1741929315066524</v>
      </c>
      <c r="BG3" s="17">
        <f t="shared" si="18"/>
        <v>0.2</v>
      </c>
      <c r="BH3" s="17">
        <f t="shared" si="19"/>
        <v>0.2</v>
      </c>
      <c r="BI3" s="17">
        <f t="shared" si="20"/>
        <v>0</v>
      </c>
      <c r="BJ3" s="17">
        <f t="shared" ref="BJ3:BJ66" si="21">(AS3-AVERAGE($AS$2:$AS$441))^2</f>
        <v>6.8710502619975786E-2</v>
      </c>
      <c r="BL3" s="96" t="s">
        <v>592</v>
      </c>
      <c r="BM3" s="17">
        <v>1</v>
      </c>
    </row>
    <row r="4" spans="1:69" ht="18.75" x14ac:dyDescent="0.25">
      <c r="A4" s="84">
        <v>315</v>
      </c>
      <c r="B4" s="84">
        <v>202</v>
      </c>
      <c r="D4" s="86">
        <v>1</v>
      </c>
      <c r="E4" s="98">
        <f t="shared" si="0"/>
        <v>11.111111111111111</v>
      </c>
      <c r="F4" s="98">
        <f t="shared" si="1"/>
        <v>0.74999999999999989</v>
      </c>
      <c r="G4" s="17">
        <v>0</v>
      </c>
      <c r="H4" s="17">
        <f>'EWG-CCP-127 (1)'!M133</f>
        <v>22.222222222222221</v>
      </c>
      <c r="I4" s="17">
        <v>0</v>
      </c>
      <c r="J4" s="17">
        <v>0</v>
      </c>
      <c r="K4" s="17">
        <v>0</v>
      </c>
      <c r="L4" s="17">
        <v>0</v>
      </c>
      <c r="M4" s="17">
        <v>0</v>
      </c>
      <c r="N4" s="17">
        <v>0</v>
      </c>
      <c r="O4" s="17">
        <f>'EWG-CCP-127 (1)'!L133</f>
        <v>11.111111111111111</v>
      </c>
      <c r="P4" s="17">
        <v>0</v>
      </c>
      <c r="Q4" s="17">
        <f>'EWG-CCP-127 (1)'!K133</f>
        <v>66.666666666666657</v>
      </c>
      <c r="R4" s="17">
        <v>0</v>
      </c>
      <c r="S4" s="17">
        <v>0</v>
      </c>
      <c r="T4" s="17">
        <v>0</v>
      </c>
      <c r="U4" s="17">
        <v>0</v>
      </c>
      <c r="V4" s="17">
        <v>0</v>
      </c>
      <c r="W4" s="41">
        <v>0</v>
      </c>
      <c r="X4" s="41">
        <v>0</v>
      </c>
      <c r="Y4" s="17">
        <v>0</v>
      </c>
      <c r="Z4" s="17">
        <v>0</v>
      </c>
      <c r="AA4" s="17">
        <v>0</v>
      </c>
      <c r="AB4" s="17">
        <v>0</v>
      </c>
      <c r="AC4" s="17">
        <v>0</v>
      </c>
      <c r="AD4" s="17">
        <v>0</v>
      </c>
      <c r="AE4" s="17">
        <v>0</v>
      </c>
      <c r="AF4" s="41">
        <v>0</v>
      </c>
      <c r="AG4" s="88">
        <f>'EWG-CCP-127 (1)'!E133</f>
        <v>50</v>
      </c>
      <c r="AH4" s="91" t="s">
        <v>3</v>
      </c>
      <c r="AI4" s="87" t="s">
        <v>504</v>
      </c>
      <c r="AN4" s="17">
        <f t="shared" si="2"/>
        <v>99.999999999999986</v>
      </c>
      <c r="AO4" s="17">
        <f t="shared" si="3"/>
        <v>0.1111111111111111</v>
      </c>
      <c r="AP4" s="17">
        <f t="shared" si="4"/>
        <v>0</v>
      </c>
      <c r="AQ4" s="17">
        <f t="shared" si="4"/>
        <v>0.22222222222222221</v>
      </c>
      <c r="AR4" s="17">
        <f t="shared" si="5"/>
        <v>0.66666666666666652</v>
      </c>
      <c r="AS4" s="17">
        <f t="shared" si="6"/>
        <v>0.5</v>
      </c>
      <c r="AU4" s="17">
        <f t="shared" si="7"/>
        <v>2.9999999999999996</v>
      </c>
      <c r="AV4" s="17">
        <f t="shared" si="8"/>
        <v>0.5</v>
      </c>
      <c r="AW4" s="17">
        <f t="shared" si="9"/>
        <v>0.6875</v>
      </c>
      <c r="AX4" s="17">
        <f t="shared" si="10"/>
        <v>1.25</v>
      </c>
      <c r="AY4" s="17">
        <f t="shared" si="11"/>
        <v>0.5</v>
      </c>
      <c r="AZ4" s="17">
        <f t="shared" si="12"/>
        <v>0.5</v>
      </c>
      <c r="BA4" s="17">
        <f t="shared" si="13"/>
        <v>0</v>
      </c>
      <c r="BC4" s="17">
        <f t="shared" si="14"/>
        <v>2.9999999999999996</v>
      </c>
      <c r="BD4" s="17">
        <f t="shared" si="15"/>
        <v>0.5</v>
      </c>
      <c r="BE4" s="17">
        <f t="shared" si="16"/>
        <v>0.64585409830494755</v>
      </c>
      <c r="BF4" s="17">
        <f t="shared" si="17"/>
        <v>1.6333536883123314</v>
      </c>
      <c r="BG4" s="17">
        <f t="shared" si="18"/>
        <v>0.5</v>
      </c>
      <c r="BH4" s="17">
        <f t="shared" si="19"/>
        <v>0.5</v>
      </c>
      <c r="BI4" s="17">
        <f t="shared" si="20"/>
        <v>0</v>
      </c>
      <c r="BJ4" s="17">
        <f t="shared" si="21"/>
        <v>1.4343730160486577E-3</v>
      </c>
      <c r="BL4" s="96" t="s">
        <v>593</v>
      </c>
      <c r="BM4" s="99">
        <v>4</v>
      </c>
    </row>
    <row r="5" spans="1:69" ht="18.75" x14ac:dyDescent="0.25">
      <c r="A5" s="84">
        <v>354</v>
      </c>
      <c r="B5" s="84">
        <v>376</v>
      </c>
      <c r="C5" s="58">
        <v>4</v>
      </c>
      <c r="D5" s="86">
        <v>1</v>
      </c>
      <c r="E5" s="98">
        <f t="shared" si="0"/>
        <v>66.666666666666657</v>
      </c>
      <c r="F5" s="98">
        <f t="shared" si="1"/>
        <v>0.5</v>
      </c>
      <c r="G5" s="17">
        <v>0</v>
      </c>
      <c r="H5" s="17">
        <f>'EWG-CCP-127 (1)'!M167</f>
        <v>16.666666666666664</v>
      </c>
      <c r="I5" s="17">
        <v>0</v>
      </c>
      <c r="J5" s="17">
        <v>0</v>
      </c>
      <c r="K5" s="17">
        <v>0</v>
      </c>
      <c r="L5" s="17">
        <v>0</v>
      </c>
      <c r="M5" s="17">
        <v>0</v>
      </c>
      <c r="N5" s="17">
        <v>0</v>
      </c>
      <c r="O5" s="17">
        <f>'EWG-CCP-127 (1)'!L167</f>
        <v>66.666666666666657</v>
      </c>
      <c r="P5" s="17">
        <v>0</v>
      </c>
      <c r="Q5" s="17">
        <f>'EWG-CCP-127 (1)'!K167</f>
        <v>16.666666666666664</v>
      </c>
      <c r="R5" s="17">
        <v>0</v>
      </c>
      <c r="S5" s="17">
        <v>0</v>
      </c>
      <c r="T5" s="17">
        <v>0</v>
      </c>
      <c r="U5" s="17">
        <v>0</v>
      </c>
      <c r="V5" s="17">
        <v>0</v>
      </c>
      <c r="W5" s="41">
        <v>0</v>
      </c>
      <c r="X5" s="41">
        <v>0</v>
      </c>
      <c r="Y5" s="17">
        <v>0</v>
      </c>
      <c r="Z5" s="17">
        <v>0</v>
      </c>
      <c r="AA5" s="17">
        <v>0</v>
      </c>
      <c r="AB5" s="17">
        <v>0</v>
      </c>
      <c r="AC5" s="17">
        <v>0</v>
      </c>
      <c r="AD5" s="17">
        <v>0</v>
      </c>
      <c r="AE5" s="17">
        <v>0</v>
      </c>
      <c r="AF5" s="41">
        <v>0</v>
      </c>
      <c r="AG5" s="88">
        <f>'EWG-CCP-127 (1)'!E167</f>
        <v>0</v>
      </c>
      <c r="AH5" s="41" t="s">
        <v>3</v>
      </c>
      <c r="AI5" s="87" t="s">
        <v>506</v>
      </c>
      <c r="AN5" s="17">
        <f t="shared" si="2"/>
        <v>99.999999999999972</v>
      </c>
      <c r="AO5" s="17">
        <f t="shared" si="3"/>
        <v>0.66666666666666652</v>
      </c>
      <c r="AP5" s="17">
        <f t="shared" si="4"/>
        <v>0</v>
      </c>
      <c r="AQ5" s="17">
        <f t="shared" si="4"/>
        <v>0.16666666666666663</v>
      </c>
      <c r="AR5" s="17">
        <f t="shared" si="5"/>
        <v>0.16666666666666663</v>
      </c>
      <c r="AS5" s="17">
        <f t="shared" si="6"/>
        <v>0</v>
      </c>
      <c r="AU5" s="17">
        <f t="shared" si="7"/>
        <v>1</v>
      </c>
      <c r="AV5" s="17">
        <f t="shared" si="8"/>
        <v>4</v>
      </c>
      <c r="AW5" s="17">
        <f t="shared" si="9"/>
        <v>0.5625</v>
      </c>
      <c r="AX5" s="17">
        <f t="shared" si="10"/>
        <v>0.75</v>
      </c>
      <c r="AY5" s="17">
        <f t="shared" si="11"/>
        <v>-0.25</v>
      </c>
      <c r="AZ5" s="17">
        <f t="shared" si="12"/>
        <v>-0.25</v>
      </c>
      <c r="BA5" s="17">
        <f t="shared" si="13"/>
        <v>0.25</v>
      </c>
      <c r="BC5" s="17">
        <f t="shared" si="14"/>
        <v>1</v>
      </c>
      <c r="BD5" s="17">
        <f t="shared" si="15"/>
        <v>4</v>
      </c>
      <c r="BE5" s="17">
        <f t="shared" si="16"/>
        <v>0.60211503008021783</v>
      </c>
      <c r="BF5" s="17">
        <f t="shared" si="17"/>
        <v>0.71503217470097313</v>
      </c>
      <c r="BG5" s="17">
        <f t="shared" si="18"/>
        <v>-0.21912692624453889</v>
      </c>
      <c r="BH5" s="17">
        <f t="shared" si="19"/>
        <v>0</v>
      </c>
      <c r="BI5" s="17">
        <f t="shared" si="20"/>
        <v>0</v>
      </c>
      <c r="BJ5" s="17">
        <f t="shared" si="21"/>
        <v>0.21356125568926054</v>
      </c>
      <c r="BL5" s="96" t="s">
        <v>594</v>
      </c>
      <c r="BM5" s="17">
        <v>0</v>
      </c>
    </row>
    <row r="6" spans="1:69" ht="18.75" x14ac:dyDescent="0.25">
      <c r="A6" s="84">
        <v>360</v>
      </c>
      <c r="B6" s="84">
        <v>380</v>
      </c>
      <c r="C6" s="58">
        <v>10</v>
      </c>
      <c r="D6" s="86">
        <v>1</v>
      </c>
      <c r="E6" s="98">
        <f t="shared" si="0"/>
        <v>62.5</v>
      </c>
      <c r="F6" s="98">
        <f t="shared" si="1"/>
        <v>0.66666666666666663</v>
      </c>
      <c r="G6" s="17">
        <v>0</v>
      </c>
      <c r="H6" s="17">
        <f>'EWG-CCP-127 (1)'!M173</f>
        <v>12.5</v>
      </c>
      <c r="I6" s="17">
        <v>0</v>
      </c>
      <c r="J6" s="17">
        <v>0</v>
      </c>
      <c r="K6" s="17">
        <v>0</v>
      </c>
      <c r="L6" s="17">
        <v>0</v>
      </c>
      <c r="M6" s="17">
        <v>0</v>
      </c>
      <c r="N6" s="17">
        <v>0</v>
      </c>
      <c r="O6" s="17">
        <f>'EWG-CCP-127 (1)'!L173</f>
        <v>62.5</v>
      </c>
      <c r="P6" s="17">
        <v>0</v>
      </c>
      <c r="Q6" s="17">
        <f>'EWG-CCP-127 (1)'!K173</f>
        <v>25</v>
      </c>
      <c r="R6" s="17">
        <v>0</v>
      </c>
      <c r="S6" s="17">
        <v>0</v>
      </c>
      <c r="T6" s="17">
        <v>0</v>
      </c>
      <c r="U6" s="17">
        <v>0</v>
      </c>
      <c r="V6" s="17">
        <v>0</v>
      </c>
      <c r="W6" s="41">
        <v>0</v>
      </c>
      <c r="X6" s="41">
        <v>0</v>
      </c>
      <c r="Y6" s="17">
        <v>0</v>
      </c>
      <c r="Z6" s="17">
        <v>0</v>
      </c>
      <c r="AA6" s="17">
        <v>0</v>
      </c>
      <c r="AB6" s="17">
        <v>0</v>
      </c>
      <c r="AC6" s="17">
        <v>0</v>
      </c>
      <c r="AD6" s="17">
        <v>0</v>
      </c>
      <c r="AE6" s="17">
        <v>0</v>
      </c>
      <c r="AF6" s="41">
        <v>0</v>
      </c>
      <c r="AG6" s="88">
        <f>'EWG-CCP-127 (1)'!E173</f>
        <v>0</v>
      </c>
      <c r="AH6" s="41" t="s">
        <v>3</v>
      </c>
      <c r="AI6" s="87" t="s">
        <v>506</v>
      </c>
      <c r="AN6" s="17">
        <f t="shared" si="2"/>
        <v>100</v>
      </c>
      <c r="AO6" s="17">
        <f t="shared" si="3"/>
        <v>0.625</v>
      </c>
      <c r="AP6" s="17">
        <f t="shared" si="4"/>
        <v>0</v>
      </c>
      <c r="AQ6" s="17">
        <f t="shared" si="4"/>
        <v>0.125</v>
      </c>
      <c r="AR6" s="17">
        <f t="shared" si="5"/>
        <v>0.25</v>
      </c>
      <c r="AS6" s="17">
        <f t="shared" si="6"/>
        <v>0</v>
      </c>
      <c r="AU6" s="17">
        <f t="shared" si="7"/>
        <v>2</v>
      </c>
      <c r="AV6" s="17">
        <f t="shared" si="8"/>
        <v>5</v>
      </c>
      <c r="AW6" s="17">
        <f t="shared" si="9"/>
        <v>0.625</v>
      </c>
      <c r="AX6" s="17">
        <f t="shared" si="10"/>
        <v>1</v>
      </c>
      <c r="AY6" s="17">
        <f t="shared" si="11"/>
        <v>-0.20833333333333337</v>
      </c>
      <c r="AZ6" s="17">
        <f t="shared" si="12"/>
        <v>-0.20833333333333337</v>
      </c>
      <c r="BA6" s="17">
        <f t="shared" si="13"/>
        <v>0.20833333333333337</v>
      </c>
      <c r="BC6" s="17">
        <f t="shared" si="14"/>
        <v>2</v>
      </c>
      <c r="BD6" s="17">
        <f t="shared" si="15"/>
        <v>5</v>
      </c>
      <c r="BE6" s="17">
        <f t="shared" si="16"/>
        <v>0.62398456419258264</v>
      </c>
      <c r="BF6" s="17">
        <f t="shared" si="17"/>
        <v>1.1741929315066524</v>
      </c>
      <c r="BG6" s="17">
        <f t="shared" si="18"/>
        <v>-0.17305857507686484</v>
      </c>
      <c r="BH6" s="17">
        <f t="shared" si="19"/>
        <v>0</v>
      </c>
      <c r="BI6" s="17">
        <f t="shared" si="20"/>
        <v>0</v>
      </c>
      <c r="BJ6" s="17">
        <f t="shared" si="21"/>
        <v>0.21356125568926054</v>
      </c>
      <c r="BL6" s="96" t="s">
        <v>595</v>
      </c>
      <c r="BM6" s="17">
        <v>0</v>
      </c>
    </row>
    <row r="7" spans="1:69" ht="18.75" x14ac:dyDescent="0.25">
      <c r="A7" s="84">
        <v>367</v>
      </c>
      <c r="B7" s="84">
        <v>383</v>
      </c>
      <c r="C7" s="58">
        <v>17</v>
      </c>
      <c r="D7" s="86">
        <v>1</v>
      </c>
      <c r="E7" s="98">
        <f t="shared" si="0"/>
        <v>60</v>
      </c>
      <c r="F7" s="98">
        <f t="shared" si="1"/>
        <v>0.75</v>
      </c>
      <c r="G7" s="17">
        <v>0</v>
      </c>
      <c r="H7" s="17">
        <f>'EWG-CCP-127 (1)'!M180</f>
        <v>10</v>
      </c>
      <c r="I7" s="17">
        <v>0</v>
      </c>
      <c r="J7" s="17">
        <v>0</v>
      </c>
      <c r="K7" s="17">
        <v>0</v>
      </c>
      <c r="L7" s="17">
        <v>0</v>
      </c>
      <c r="M7" s="17">
        <v>0</v>
      </c>
      <c r="N7" s="17">
        <v>0</v>
      </c>
      <c r="O7" s="17">
        <f>'EWG-CCP-127 (1)'!L180</f>
        <v>60</v>
      </c>
      <c r="P7" s="17">
        <v>0</v>
      </c>
      <c r="Q7" s="17">
        <f>'EWG-CCP-127 (1)'!K180</f>
        <v>30</v>
      </c>
      <c r="R7" s="17">
        <v>0</v>
      </c>
      <c r="S7" s="17">
        <v>0</v>
      </c>
      <c r="T7" s="17">
        <v>0</v>
      </c>
      <c r="U7" s="17">
        <v>0</v>
      </c>
      <c r="V7" s="17">
        <v>0</v>
      </c>
      <c r="W7" s="41">
        <v>0</v>
      </c>
      <c r="X7" s="41">
        <v>0</v>
      </c>
      <c r="Y7" s="17">
        <v>0</v>
      </c>
      <c r="Z7" s="17">
        <v>0</v>
      </c>
      <c r="AA7" s="17">
        <v>0</v>
      </c>
      <c r="AB7" s="17">
        <v>0</v>
      </c>
      <c r="AC7" s="17">
        <v>0</v>
      </c>
      <c r="AD7" s="17">
        <v>0</v>
      </c>
      <c r="AE7" s="17">
        <v>0</v>
      </c>
      <c r="AF7" s="41">
        <v>0</v>
      </c>
      <c r="AG7" s="88">
        <f>'EWG-CCP-127 (1)'!E180</f>
        <v>0</v>
      </c>
      <c r="AH7" s="41" t="s">
        <v>3</v>
      </c>
      <c r="AI7" s="87" t="s">
        <v>506</v>
      </c>
      <c r="AN7" s="17">
        <f t="shared" si="2"/>
        <v>100</v>
      </c>
      <c r="AO7" s="17">
        <f t="shared" si="3"/>
        <v>0.6</v>
      </c>
      <c r="AP7" s="17">
        <f t="shared" si="4"/>
        <v>0</v>
      </c>
      <c r="AQ7" s="17">
        <f t="shared" si="4"/>
        <v>0.1</v>
      </c>
      <c r="AR7" s="17">
        <f t="shared" si="5"/>
        <v>0.3</v>
      </c>
      <c r="AS7" s="17">
        <f t="shared" si="6"/>
        <v>0</v>
      </c>
      <c r="AU7" s="17">
        <f t="shared" si="7"/>
        <v>2.9999999999999996</v>
      </c>
      <c r="AV7" s="17">
        <f t="shared" si="8"/>
        <v>5.9999999999999991</v>
      </c>
      <c r="AW7" s="17">
        <f t="shared" si="9"/>
        <v>0.6875</v>
      </c>
      <c r="AX7" s="17">
        <f t="shared" si="10"/>
        <v>1.25</v>
      </c>
      <c r="AY7" s="17">
        <f t="shared" si="11"/>
        <v>-0.18333333333333324</v>
      </c>
      <c r="AZ7" s="17">
        <f t="shared" si="12"/>
        <v>-0.18333333333333324</v>
      </c>
      <c r="BA7" s="17">
        <f t="shared" si="13"/>
        <v>0.18333333333333324</v>
      </c>
      <c r="BC7" s="17">
        <f t="shared" si="14"/>
        <v>3</v>
      </c>
      <c r="BD7" s="17">
        <f t="shared" si="15"/>
        <v>6</v>
      </c>
      <c r="BE7" s="17">
        <f t="shared" si="16"/>
        <v>0.64585409830494755</v>
      </c>
      <c r="BF7" s="17">
        <f t="shared" si="17"/>
        <v>1.6333536883123316</v>
      </c>
      <c r="BG7" s="17">
        <f t="shared" si="18"/>
        <v>-0.15469772550445837</v>
      </c>
      <c r="BH7" s="17">
        <f t="shared" si="19"/>
        <v>0</v>
      </c>
      <c r="BI7" s="17">
        <f t="shared" si="20"/>
        <v>0</v>
      </c>
      <c r="BJ7" s="17">
        <f t="shared" si="21"/>
        <v>0.21356125568926054</v>
      </c>
      <c r="BL7" s="96" t="s">
        <v>596</v>
      </c>
      <c r="BM7" s="17">
        <v>0</v>
      </c>
    </row>
    <row r="8" spans="1:69" ht="18.75" x14ac:dyDescent="0.25">
      <c r="A8" s="84">
        <v>368</v>
      </c>
      <c r="B8" s="84">
        <v>384</v>
      </c>
      <c r="C8" s="58">
        <v>18</v>
      </c>
      <c r="D8" s="86">
        <v>1</v>
      </c>
      <c r="E8" s="98">
        <f t="shared" si="0"/>
        <v>63.636363636363633</v>
      </c>
      <c r="F8" s="98">
        <f t="shared" si="1"/>
        <v>0.75</v>
      </c>
      <c r="G8" s="17">
        <v>0</v>
      </c>
      <c r="H8" s="17">
        <f>'EWG-CCP-127 (1)'!M181</f>
        <v>9.0909090909090917</v>
      </c>
      <c r="I8" s="17">
        <v>0</v>
      </c>
      <c r="J8" s="17">
        <v>0</v>
      </c>
      <c r="K8" s="17">
        <v>0</v>
      </c>
      <c r="L8" s="17">
        <v>0</v>
      </c>
      <c r="M8" s="17">
        <v>0</v>
      </c>
      <c r="N8" s="17">
        <v>0</v>
      </c>
      <c r="O8" s="17">
        <f>'EWG-CCP-127 (1)'!L181</f>
        <v>63.636363636363633</v>
      </c>
      <c r="P8" s="17">
        <v>0</v>
      </c>
      <c r="Q8" s="17">
        <f>'EWG-CCP-127 (1)'!K181</f>
        <v>27.27272727272727</v>
      </c>
      <c r="R8" s="17">
        <v>0</v>
      </c>
      <c r="S8" s="17">
        <v>0</v>
      </c>
      <c r="T8" s="17">
        <v>0</v>
      </c>
      <c r="U8" s="17">
        <v>0</v>
      </c>
      <c r="V8" s="17">
        <v>0</v>
      </c>
      <c r="W8" s="41">
        <v>0</v>
      </c>
      <c r="X8" s="41">
        <v>0</v>
      </c>
      <c r="Y8" s="17">
        <v>0</v>
      </c>
      <c r="Z8" s="17">
        <v>0</v>
      </c>
      <c r="AA8" s="17">
        <v>0</v>
      </c>
      <c r="AB8" s="17">
        <v>0</v>
      </c>
      <c r="AC8" s="17">
        <v>0</v>
      </c>
      <c r="AD8" s="17">
        <v>0</v>
      </c>
      <c r="AE8" s="17">
        <v>0</v>
      </c>
      <c r="AF8" s="41">
        <v>0</v>
      </c>
      <c r="AG8" s="88">
        <f>'EWG-CCP-127 (1)'!E181</f>
        <v>0</v>
      </c>
      <c r="AH8" s="41" t="s">
        <v>3</v>
      </c>
      <c r="AI8" s="87" t="s">
        <v>506</v>
      </c>
      <c r="AN8" s="17">
        <f t="shared" si="2"/>
        <v>99.999999999999986</v>
      </c>
      <c r="AO8" s="17">
        <f t="shared" si="3"/>
        <v>0.63636363636363635</v>
      </c>
      <c r="AP8" s="17">
        <f t="shared" si="4"/>
        <v>0</v>
      </c>
      <c r="AQ8" s="17">
        <f t="shared" si="4"/>
        <v>9.0909090909090912E-2</v>
      </c>
      <c r="AR8" s="17">
        <f t="shared" si="5"/>
        <v>0.27272727272727271</v>
      </c>
      <c r="AS8" s="17">
        <f t="shared" si="6"/>
        <v>0</v>
      </c>
      <c r="AU8" s="17">
        <f t="shared" si="7"/>
        <v>2.9999999999999996</v>
      </c>
      <c r="AV8" s="17">
        <f t="shared" si="8"/>
        <v>7</v>
      </c>
      <c r="AW8" s="17">
        <f t="shared" si="9"/>
        <v>0.6875</v>
      </c>
      <c r="AX8" s="17">
        <f t="shared" si="10"/>
        <v>1.25</v>
      </c>
      <c r="AY8" s="17">
        <f t="shared" si="11"/>
        <v>-0.3666666666666667</v>
      </c>
      <c r="AZ8" s="17">
        <f t="shared" si="12"/>
        <v>-0.3666666666666667</v>
      </c>
      <c r="BA8" s="17">
        <f t="shared" si="13"/>
        <v>0.3666666666666667</v>
      </c>
      <c r="BC8" s="17">
        <f t="shared" si="14"/>
        <v>2.9999999999999996</v>
      </c>
      <c r="BD8" s="17">
        <f t="shared" si="15"/>
        <v>6.9999999999999991</v>
      </c>
      <c r="BE8" s="17">
        <f t="shared" si="16"/>
        <v>0.64585409830494755</v>
      </c>
      <c r="BF8" s="17">
        <f t="shared" si="17"/>
        <v>1.6333536883123314</v>
      </c>
      <c r="BG8" s="17">
        <f t="shared" si="18"/>
        <v>-0.3380310588377915</v>
      </c>
      <c r="BH8" s="17">
        <f t="shared" si="19"/>
        <v>0</v>
      </c>
      <c r="BI8" s="17">
        <f t="shared" si="20"/>
        <v>0</v>
      </c>
      <c r="BJ8" s="17">
        <f t="shared" si="21"/>
        <v>0.21356125568926054</v>
      </c>
      <c r="BL8" s="96" t="s">
        <v>597</v>
      </c>
      <c r="BM8" s="99">
        <v>3</v>
      </c>
    </row>
    <row r="9" spans="1:69" ht="18.75" x14ac:dyDescent="0.25">
      <c r="A9" s="84">
        <v>377</v>
      </c>
      <c r="B9" s="84">
        <v>387</v>
      </c>
      <c r="C9" s="58">
        <v>27</v>
      </c>
      <c r="D9" s="86">
        <v>1</v>
      </c>
      <c r="E9" s="98">
        <f t="shared" si="0"/>
        <v>58.333333333333336</v>
      </c>
      <c r="F9" s="98">
        <f t="shared" si="1"/>
        <v>0.8</v>
      </c>
      <c r="G9" s="17">
        <v>0</v>
      </c>
      <c r="H9" s="17">
        <f>'EWG-CCP-127 (1)'!M190</f>
        <v>8.3333333333333321</v>
      </c>
      <c r="I9" s="17">
        <v>0</v>
      </c>
      <c r="J9" s="17">
        <v>0</v>
      </c>
      <c r="K9" s="17">
        <v>0</v>
      </c>
      <c r="L9" s="17">
        <v>0</v>
      </c>
      <c r="M9" s="17">
        <v>0</v>
      </c>
      <c r="N9" s="17">
        <v>0</v>
      </c>
      <c r="O9" s="17">
        <f>'EWG-CCP-127 (1)'!L190</f>
        <v>58.333333333333336</v>
      </c>
      <c r="P9" s="17">
        <v>0</v>
      </c>
      <c r="Q9" s="17">
        <f>'EWG-CCP-127 (1)'!K190</f>
        <v>33.333333333333329</v>
      </c>
      <c r="R9" s="17">
        <v>0</v>
      </c>
      <c r="S9" s="17">
        <v>0</v>
      </c>
      <c r="T9" s="17">
        <v>0</v>
      </c>
      <c r="U9" s="17">
        <v>0</v>
      </c>
      <c r="V9" s="17">
        <v>0</v>
      </c>
      <c r="W9" s="41">
        <v>0</v>
      </c>
      <c r="X9" s="41">
        <v>0</v>
      </c>
      <c r="Y9" s="17">
        <v>0</v>
      </c>
      <c r="Z9" s="17">
        <v>0</v>
      </c>
      <c r="AA9" s="17">
        <v>0</v>
      </c>
      <c r="AB9" s="17">
        <v>0</v>
      </c>
      <c r="AC9" s="17">
        <v>0</v>
      </c>
      <c r="AD9" s="17">
        <v>0</v>
      </c>
      <c r="AE9" s="17">
        <v>0</v>
      </c>
      <c r="AF9" s="41">
        <v>0</v>
      </c>
      <c r="AG9" s="88">
        <f>'EWG-CCP-127 (1)'!E190</f>
        <v>0</v>
      </c>
      <c r="AH9" s="41" t="s">
        <v>3</v>
      </c>
      <c r="AI9" s="87" t="s">
        <v>506</v>
      </c>
      <c r="AN9" s="17">
        <f t="shared" si="2"/>
        <v>100</v>
      </c>
      <c r="AO9" s="17">
        <f t="shared" si="3"/>
        <v>0.58333333333333337</v>
      </c>
      <c r="AP9" s="17">
        <f t="shared" si="4"/>
        <v>0</v>
      </c>
      <c r="AQ9" s="17">
        <f t="shared" si="4"/>
        <v>8.3333333333333315E-2</v>
      </c>
      <c r="AR9" s="17">
        <f t="shared" si="5"/>
        <v>0.33333333333333326</v>
      </c>
      <c r="AS9" s="17">
        <f t="shared" si="6"/>
        <v>0</v>
      </c>
      <c r="AU9" s="17">
        <f t="shared" si="7"/>
        <v>4</v>
      </c>
      <c r="AV9" s="17">
        <f t="shared" si="8"/>
        <v>7.0000000000000018</v>
      </c>
      <c r="AW9" s="17">
        <f t="shared" si="9"/>
        <v>0.75</v>
      </c>
      <c r="AX9" s="17">
        <f t="shared" si="10"/>
        <v>1.5</v>
      </c>
      <c r="AY9" s="17">
        <f t="shared" si="11"/>
        <v>-0.16666666666666707</v>
      </c>
      <c r="AZ9" s="17">
        <f t="shared" si="12"/>
        <v>-0.16666666666666707</v>
      </c>
      <c r="BA9" s="17">
        <f t="shared" si="13"/>
        <v>0.16666666666666707</v>
      </c>
      <c r="BC9" s="17">
        <f t="shared" si="14"/>
        <v>4</v>
      </c>
      <c r="BD9" s="17">
        <f t="shared" si="15"/>
        <v>7.0000000000000009</v>
      </c>
      <c r="BE9" s="17">
        <f t="shared" si="16"/>
        <v>0.66772363241731236</v>
      </c>
      <c r="BF9" s="17">
        <f t="shared" si="17"/>
        <v>2.0925144451180109</v>
      </c>
      <c r="BG9" s="17">
        <f t="shared" si="18"/>
        <v>-0.15019062672968608</v>
      </c>
      <c r="BH9" s="17">
        <f t="shared" si="19"/>
        <v>0</v>
      </c>
      <c r="BI9" s="17">
        <f t="shared" si="20"/>
        <v>0</v>
      </c>
      <c r="BJ9" s="17">
        <f t="shared" si="21"/>
        <v>0.21356125568926054</v>
      </c>
      <c r="BL9" s="96" t="s">
        <v>598</v>
      </c>
      <c r="BM9" s="17">
        <v>0</v>
      </c>
    </row>
    <row r="10" spans="1:69" x14ac:dyDescent="0.25">
      <c r="A10" s="84">
        <v>287</v>
      </c>
      <c r="B10" s="84">
        <v>176</v>
      </c>
      <c r="D10" s="86">
        <v>1</v>
      </c>
      <c r="E10" s="98">
        <f t="shared" si="0"/>
        <v>4.7619047619047619</v>
      </c>
      <c r="F10" s="98">
        <f t="shared" si="1"/>
        <v>0.66666666666666674</v>
      </c>
      <c r="G10" s="17">
        <v>0</v>
      </c>
      <c r="H10" s="17">
        <f>'EWG-CCP-127 (1)'!M105</f>
        <v>31.746031746031743</v>
      </c>
      <c r="I10" s="17">
        <v>0</v>
      </c>
      <c r="J10" s="17">
        <v>0</v>
      </c>
      <c r="K10" s="17">
        <v>0</v>
      </c>
      <c r="L10" s="17">
        <v>0</v>
      </c>
      <c r="M10" s="17">
        <v>0</v>
      </c>
      <c r="N10" s="17">
        <v>0</v>
      </c>
      <c r="O10" s="17">
        <f>'EWG-CCP-127 (1)'!L105</f>
        <v>4.7619047619047619</v>
      </c>
      <c r="P10" s="17">
        <v>0</v>
      </c>
      <c r="Q10" s="17">
        <f>'EWG-CCP-127 (1)'!K105</f>
        <v>63.492063492063487</v>
      </c>
      <c r="R10" s="17">
        <v>0</v>
      </c>
      <c r="S10" s="17">
        <v>0</v>
      </c>
      <c r="T10" s="17">
        <v>0</v>
      </c>
      <c r="U10" s="17">
        <v>0</v>
      </c>
      <c r="V10" s="17">
        <v>0</v>
      </c>
      <c r="W10" s="41">
        <v>0</v>
      </c>
      <c r="X10" s="41">
        <v>0</v>
      </c>
      <c r="Y10" s="17">
        <v>0</v>
      </c>
      <c r="Z10" s="17">
        <v>0</v>
      </c>
      <c r="AA10" s="17">
        <v>0</v>
      </c>
      <c r="AB10" s="17">
        <v>0</v>
      </c>
      <c r="AC10" s="17">
        <v>0</v>
      </c>
      <c r="AD10" s="17">
        <v>0</v>
      </c>
      <c r="AE10" s="17">
        <v>0</v>
      </c>
      <c r="AF10" s="41">
        <v>0</v>
      </c>
      <c r="AG10" s="88">
        <f>'EWG-CCP-127 (1)'!E105</f>
        <v>15</v>
      </c>
      <c r="AH10" s="91" t="s">
        <v>3</v>
      </c>
      <c r="AI10" s="87" t="s">
        <v>504</v>
      </c>
      <c r="AN10" s="17">
        <f t="shared" si="2"/>
        <v>100</v>
      </c>
      <c r="AO10" s="17">
        <f t="shared" si="3"/>
        <v>4.7619047619047616E-2</v>
      </c>
      <c r="AP10" s="17">
        <f t="shared" si="4"/>
        <v>0</v>
      </c>
      <c r="AQ10" s="17">
        <f t="shared" si="4"/>
        <v>0.31746031746031744</v>
      </c>
      <c r="AR10" s="17">
        <f t="shared" si="5"/>
        <v>0.63492063492063489</v>
      </c>
      <c r="AS10" s="17">
        <f t="shared" si="6"/>
        <v>0.15</v>
      </c>
      <c r="AU10" s="17">
        <f t="shared" si="7"/>
        <v>2</v>
      </c>
      <c r="AV10" s="17">
        <f t="shared" si="8"/>
        <v>0.15</v>
      </c>
      <c r="AW10" s="17">
        <f t="shared" si="9"/>
        <v>0.625</v>
      </c>
      <c r="AX10" s="17">
        <f t="shared" si="10"/>
        <v>1</v>
      </c>
      <c r="AY10" s="17">
        <f t="shared" si="11"/>
        <v>0.15</v>
      </c>
      <c r="AZ10" s="17">
        <f t="shared" si="12"/>
        <v>0.15</v>
      </c>
      <c r="BA10" s="17">
        <f t="shared" si="13"/>
        <v>0</v>
      </c>
      <c r="BC10" s="17">
        <f t="shared" si="14"/>
        <v>2</v>
      </c>
      <c r="BD10" s="17">
        <f t="shared" si="15"/>
        <v>0.15000000000000002</v>
      </c>
      <c r="BE10" s="17">
        <f t="shared" si="16"/>
        <v>0.62398456419258264</v>
      </c>
      <c r="BF10" s="17">
        <f t="shared" si="17"/>
        <v>1.1741929315066524</v>
      </c>
      <c r="BG10" s="17">
        <f t="shared" si="18"/>
        <v>0.15000000000000002</v>
      </c>
      <c r="BH10" s="17">
        <f t="shared" si="19"/>
        <v>0.15000000000000002</v>
      </c>
      <c r="BI10" s="17">
        <f t="shared" si="20"/>
        <v>7.7037197775489434E-34</v>
      </c>
      <c r="BJ10" s="17">
        <f t="shared" si="21"/>
        <v>9.7423190887296965E-2</v>
      </c>
      <c r="BL10" s="87" t="s">
        <v>575</v>
      </c>
    </row>
    <row r="11" spans="1:69" ht="18.75" x14ac:dyDescent="0.25">
      <c r="A11" s="84">
        <v>46</v>
      </c>
      <c r="B11" s="84">
        <v>34</v>
      </c>
      <c r="C11" s="17" t="s">
        <v>57</v>
      </c>
      <c r="D11" s="86">
        <v>1</v>
      </c>
      <c r="E11" s="98">
        <f t="shared" si="0"/>
        <v>20</v>
      </c>
      <c r="F11" s="98">
        <f t="shared" si="1"/>
        <v>0.78481012658227844</v>
      </c>
      <c r="G11" s="41">
        <v>0</v>
      </c>
      <c r="H11" s="17">
        <v>17</v>
      </c>
      <c r="I11" s="17">
        <v>0</v>
      </c>
      <c r="J11" s="17">
        <v>0</v>
      </c>
      <c r="K11" s="41">
        <v>0</v>
      </c>
      <c r="L11" s="41">
        <v>0</v>
      </c>
      <c r="M11" s="41">
        <v>0</v>
      </c>
      <c r="N11" s="41">
        <v>0</v>
      </c>
      <c r="O11" s="17">
        <v>20</v>
      </c>
      <c r="P11" s="17">
        <v>0</v>
      </c>
      <c r="Q11" s="17">
        <v>62</v>
      </c>
      <c r="R11" s="17">
        <v>0</v>
      </c>
      <c r="S11" s="17">
        <v>0</v>
      </c>
      <c r="T11" s="17">
        <v>0</v>
      </c>
      <c r="U11" s="17">
        <v>0</v>
      </c>
      <c r="V11" s="41">
        <v>0</v>
      </c>
      <c r="W11" s="41">
        <v>0</v>
      </c>
      <c r="X11" s="41">
        <v>0</v>
      </c>
      <c r="Y11" s="41">
        <v>0</v>
      </c>
      <c r="Z11" s="17">
        <v>1</v>
      </c>
      <c r="AA11" s="17">
        <v>0</v>
      </c>
      <c r="AB11" s="41">
        <v>0</v>
      </c>
      <c r="AC11" s="17">
        <v>0</v>
      </c>
      <c r="AD11" s="17">
        <v>0</v>
      </c>
      <c r="AE11" s="41">
        <v>0</v>
      </c>
      <c r="AF11" s="41">
        <v>0</v>
      </c>
      <c r="AG11" s="88">
        <v>66</v>
      </c>
      <c r="AH11" s="41" t="s">
        <v>3</v>
      </c>
      <c r="AI11" s="87" t="s">
        <v>506</v>
      </c>
      <c r="AN11" s="17">
        <f t="shared" si="2"/>
        <v>100</v>
      </c>
      <c r="AO11" s="17">
        <f t="shared" si="3"/>
        <v>0.2</v>
      </c>
      <c r="AP11" s="17">
        <f t="shared" si="4"/>
        <v>0</v>
      </c>
      <c r="AQ11" s="17">
        <f t="shared" si="4"/>
        <v>0.17</v>
      </c>
      <c r="AR11" s="17">
        <f t="shared" si="5"/>
        <v>0.62</v>
      </c>
      <c r="AS11" s="17">
        <f t="shared" si="6"/>
        <v>0.66</v>
      </c>
      <c r="AU11" s="17">
        <f t="shared" si="7"/>
        <v>3.6470588235294117</v>
      </c>
      <c r="AV11" s="17">
        <f t="shared" si="8"/>
        <v>1.1764705882352942</v>
      </c>
      <c r="AW11" s="17">
        <f t="shared" si="9"/>
        <v>0.7279411764705882</v>
      </c>
      <c r="AX11" s="17">
        <f t="shared" si="10"/>
        <v>1.4117647058823528</v>
      </c>
      <c r="AY11" s="17">
        <f t="shared" si="11"/>
        <v>0.7279411764705882</v>
      </c>
      <c r="AZ11" s="17">
        <f t="shared" si="12"/>
        <v>0.7279411764705882</v>
      </c>
      <c r="BA11" s="17">
        <f t="shared" si="13"/>
        <v>6.7941176470588172E-2</v>
      </c>
      <c r="BC11" s="17">
        <f t="shared" si="14"/>
        <v>3.6470588235294117</v>
      </c>
      <c r="BD11" s="17">
        <f t="shared" si="15"/>
        <v>1.196078431372549</v>
      </c>
      <c r="BE11" s="17">
        <f t="shared" si="16"/>
        <v>0.66000497331883068</v>
      </c>
      <c r="BF11" s="17">
        <f t="shared" si="17"/>
        <v>1.9304577074218887</v>
      </c>
      <c r="BG11" s="17">
        <f t="shared" si="18"/>
        <v>0.66000497331883068</v>
      </c>
      <c r="BH11" s="17">
        <f t="shared" si="19"/>
        <v>0.66000497331883068</v>
      </c>
      <c r="BI11" s="17">
        <f t="shared" si="20"/>
        <v>2.4733900191275772E-11</v>
      </c>
      <c r="BJ11" s="17">
        <f t="shared" si="21"/>
        <v>3.9153770560620867E-2</v>
      </c>
      <c r="BL11" s="96" t="s">
        <v>599</v>
      </c>
      <c r="BM11" s="99">
        <f>1/BN11</f>
        <v>1</v>
      </c>
      <c r="BN11" s="17">
        <v>1</v>
      </c>
      <c r="BQ11" s="17">
        <v>0</v>
      </c>
    </row>
    <row r="12" spans="1:69" ht="18.75" x14ac:dyDescent="0.25">
      <c r="A12" s="84">
        <v>169</v>
      </c>
      <c r="B12" s="84">
        <v>105</v>
      </c>
      <c r="C12" s="17" t="s">
        <v>220</v>
      </c>
      <c r="D12" s="86">
        <v>1</v>
      </c>
      <c r="E12" s="98">
        <f t="shared" si="0"/>
        <v>15</v>
      </c>
      <c r="F12" s="98">
        <f t="shared" si="1"/>
        <v>0.70833333333333337</v>
      </c>
      <c r="G12" s="17">
        <v>8</v>
      </c>
      <c r="H12" s="17">
        <v>21</v>
      </c>
      <c r="I12" s="17">
        <v>0</v>
      </c>
      <c r="J12" s="17">
        <v>0</v>
      </c>
      <c r="K12" s="17">
        <v>0</v>
      </c>
      <c r="L12" s="17">
        <v>0</v>
      </c>
      <c r="M12" s="17">
        <v>0</v>
      </c>
      <c r="N12" s="17">
        <v>0</v>
      </c>
      <c r="O12" s="17">
        <v>15</v>
      </c>
      <c r="P12" s="17">
        <v>0</v>
      </c>
      <c r="Q12" s="17">
        <v>51</v>
      </c>
      <c r="R12" s="17">
        <v>0</v>
      </c>
      <c r="S12" s="17">
        <v>0</v>
      </c>
      <c r="T12" s="17">
        <v>0</v>
      </c>
      <c r="U12" s="100">
        <v>5</v>
      </c>
      <c r="V12" s="17">
        <v>0</v>
      </c>
      <c r="W12" s="41">
        <v>0</v>
      </c>
      <c r="X12" s="41">
        <v>0</v>
      </c>
      <c r="Y12" s="17">
        <v>0</v>
      </c>
      <c r="Z12" s="17">
        <v>0</v>
      </c>
      <c r="AA12" s="17">
        <v>0</v>
      </c>
      <c r="AB12" s="17">
        <v>0</v>
      </c>
      <c r="AC12" s="17">
        <v>0</v>
      </c>
      <c r="AD12" s="17">
        <v>0</v>
      </c>
      <c r="AE12" s="41">
        <v>0</v>
      </c>
      <c r="AF12" s="41">
        <v>0</v>
      </c>
      <c r="AG12" s="88">
        <v>22</v>
      </c>
      <c r="AH12" s="91" t="s">
        <v>3</v>
      </c>
      <c r="AI12" s="87" t="s">
        <v>504</v>
      </c>
      <c r="AL12" s="87" t="s">
        <v>510</v>
      </c>
      <c r="AM12" s="80" t="s">
        <v>555</v>
      </c>
      <c r="AN12" s="17">
        <f t="shared" si="2"/>
        <v>100</v>
      </c>
      <c r="AO12" s="17">
        <f t="shared" si="3"/>
        <v>0.15</v>
      </c>
      <c r="AP12" s="17">
        <f t="shared" si="4"/>
        <v>0.08</v>
      </c>
      <c r="AQ12" s="17">
        <f t="shared" si="4"/>
        <v>0.21</v>
      </c>
      <c r="AR12" s="17">
        <f t="shared" si="5"/>
        <v>0.51</v>
      </c>
      <c r="AS12" s="17">
        <f t="shared" si="6"/>
        <v>0.22</v>
      </c>
      <c r="AU12" s="17">
        <f t="shared" si="7"/>
        <v>1.7586206896551726</v>
      </c>
      <c r="AV12" s="17">
        <f t="shared" si="8"/>
        <v>0.51724137931034486</v>
      </c>
      <c r="AW12" s="17">
        <f t="shared" si="9"/>
        <v>0.60991379310344829</v>
      </c>
      <c r="AX12" s="17">
        <f t="shared" si="10"/>
        <v>0.93965517241379315</v>
      </c>
      <c r="AY12" s="17">
        <f t="shared" si="11"/>
        <v>0.51724137931034486</v>
      </c>
      <c r="AZ12" s="17">
        <f t="shared" si="12"/>
        <v>0.51724137931034486</v>
      </c>
      <c r="BA12" s="17">
        <f t="shared" si="13"/>
        <v>0.29724137931034489</v>
      </c>
      <c r="BC12" s="17">
        <f t="shared" si="14"/>
        <v>0.75</v>
      </c>
      <c r="BD12" s="17">
        <f t="shared" si="15"/>
        <v>0.22058823529411764</v>
      </c>
      <c r="BE12" s="17">
        <f t="shared" si="16"/>
        <v>0.59664764655212654</v>
      </c>
      <c r="BF12" s="17">
        <f t="shared" si="17"/>
        <v>0.60024198549955332</v>
      </c>
      <c r="BG12" s="17">
        <f t="shared" si="18"/>
        <v>0.22058823529411764</v>
      </c>
      <c r="BH12" s="17">
        <f t="shared" si="19"/>
        <v>0.22058823529411764</v>
      </c>
      <c r="BI12" s="17">
        <f t="shared" si="20"/>
        <v>3.4602076124566574E-7</v>
      </c>
      <c r="BJ12" s="17">
        <f t="shared" si="21"/>
        <v>5.8625427313047318E-2</v>
      </c>
      <c r="BL12" s="96" t="s">
        <v>600</v>
      </c>
      <c r="BM12" s="99">
        <f t="shared" ref="BM12:BM23" si="22">1/BN12</f>
        <v>1</v>
      </c>
      <c r="BN12" s="17">
        <v>1</v>
      </c>
      <c r="BQ12" s="17">
        <v>1</v>
      </c>
    </row>
    <row r="13" spans="1:69" ht="18.75" x14ac:dyDescent="0.25">
      <c r="A13" s="84">
        <v>353</v>
      </c>
      <c r="B13" s="84">
        <v>375</v>
      </c>
      <c r="C13" s="58">
        <v>3</v>
      </c>
      <c r="D13" s="86">
        <v>1</v>
      </c>
      <c r="E13" s="98">
        <f t="shared" si="0"/>
        <v>60</v>
      </c>
      <c r="F13" s="98">
        <f t="shared" si="1"/>
        <v>0.5</v>
      </c>
      <c r="G13" s="17">
        <v>0</v>
      </c>
      <c r="H13" s="17">
        <f>'EWG-CCP-127 (1)'!M166</f>
        <v>20</v>
      </c>
      <c r="I13" s="17">
        <v>0</v>
      </c>
      <c r="J13" s="17">
        <v>0</v>
      </c>
      <c r="K13" s="17">
        <v>0</v>
      </c>
      <c r="L13" s="17">
        <v>0</v>
      </c>
      <c r="M13" s="17">
        <v>0</v>
      </c>
      <c r="N13" s="17">
        <v>0</v>
      </c>
      <c r="O13" s="17">
        <f>'EWG-CCP-127 (1)'!L166</f>
        <v>60</v>
      </c>
      <c r="P13" s="17">
        <v>0</v>
      </c>
      <c r="Q13" s="17">
        <f>'EWG-CCP-127 (1)'!K166</f>
        <v>20</v>
      </c>
      <c r="R13" s="17">
        <v>0</v>
      </c>
      <c r="S13" s="17">
        <v>0</v>
      </c>
      <c r="T13" s="17">
        <v>0</v>
      </c>
      <c r="U13" s="17">
        <v>0</v>
      </c>
      <c r="V13" s="17">
        <v>0</v>
      </c>
      <c r="W13" s="41">
        <v>0</v>
      </c>
      <c r="X13" s="41">
        <v>0</v>
      </c>
      <c r="Y13" s="17">
        <v>0</v>
      </c>
      <c r="Z13" s="17">
        <v>0</v>
      </c>
      <c r="AA13" s="17">
        <v>0</v>
      </c>
      <c r="AB13" s="17">
        <v>0</v>
      </c>
      <c r="AC13" s="17">
        <v>0</v>
      </c>
      <c r="AD13" s="17">
        <v>0</v>
      </c>
      <c r="AE13" s="17">
        <v>0</v>
      </c>
      <c r="AF13" s="41">
        <v>0</v>
      </c>
      <c r="AG13" s="88">
        <f>'EWG-CCP-127 (1)'!E166</f>
        <v>3</v>
      </c>
      <c r="AH13" s="41" t="s">
        <v>3</v>
      </c>
      <c r="AI13" s="87" t="s">
        <v>506</v>
      </c>
      <c r="AN13" s="17">
        <f t="shared" si="2"/>
        <v>100</v>
      </c>
      <c r="AO13" s="17">
        <f t="shared" si="3"/>
        <v>0.6</v>
      </c>
      <c r="AP13" s="17">
        <f t="shared" si="4"/>
        <v>0</v>
      </c>
      <c r="AQ13" s="17">
        <f t="shared" si="4"/>
        <v>0.2</v>
      </c>
      <c r="AR13" s="17">
        <f t="shared" si="5"/>
        <v>0.2</v>
      </c>
      <c r="AS13" s="17">
        <f t="shared" si="6"/>
        <v>0.03</v>
      </c>
      <c r="AU13" s="17">
        <f t="shared" si="7"/>
        <v>1</v>
      </c>
      <c r="AV13" s="17">
        <f t="shared" si="8"/>
        <v>2.9999999999999996</v>
      </c>
      <c r="AW13" s="17">
        <f t="shared" si="9"/>
        <v>0.5625</v>
      </c>
      <c r="AX13" s="17">
        <f t="shared" si="10"/>
        <v>0.75</v>
      </c>
      <c r="AY13" s="17">
        <f t="shared" si="11"/>
        <v>1.1102230246251565E-16</v>
      </c>
      <c r="AZ13" s="17">
        <f t="shared" si="12"/>
        <v>1.1102230246251565E-16</v>
      </c>
      <c r="BA13" s="17">
        <f t="shared" si="13"/>
        <v>2.9999999999999888E-2</v>
      </c>
      <c r="BC13" s="17">
        <f t="shared" si="14"/>
        <v>1</v>
      </c>
      <c r="BD13" s="17">
        <f t="shared" si="15"/>
        <v>3</v>
      </c>
      <c r="BE13" s="17">
        <f t="shared" si="16"/>
        <v>0.60211503008021783</v>
      </c>
      <c r="BF13" s="17">
        <f t="shared" si="17"/>
        <v>0.71503217470097313</v>
      </c>
      <c r="BG13" s="17">
        <f t="shared" si="18"/>
        <v>3.0873073755461111E-2</v>
      </c>
      <c r="BH13" s="17">
        <f t="shared" si="19"/>
        <v>3.0873073755461111E-2</v>
      </c>
      <c r="BI13" s="17">
        <f t="shared" si="20"/>
        <v>7.6225778247497018E-7</v>
      </c>
      <c r="BJ13" s="17">
        <f t="shared" si="21"/>
        <v>0.1867336427288678</v>
      </c>
      <c r="BL13" s="96" t="s">
        <v>601</v>
      </c>
      <c r="BM13" s="99">
        <f t="shared" si="22"/>
        <v>1</v>
      </c>
      <c r="BN13" s="17">
        <v>1</v>
      </c>
    </row>
    <row r="14" spans="1:69" ht="18.75" x14ac:dyDescent="0.25">
      <c r="A14" s="84">
        <v>303</v>
      </c>
      <c r="B14" s="84">
        <v>190</v>
      </c>
      <c r="D14" s="86">
        <v>1</v>
      </c>
      <c r="E14" s="98">
        <f t="shared" si="0"/>
        <v>10.002639218791238</v>
      </c>
      <c r="F14" s="98">
        <f t="shared" si="1"/>
        <v>0.70674486803519065</v>
      </c>
      <c r="G14" s="17">
        <v>0</v>
      </c>
      <c r="H14" s="17">
        <f>'EWG-CCP-127 (1)'!M121</f>
        <v>26.392187912377935</v>
      </c>
      <c r="I14" s="17">
        <v>0</v>
      </c>
      <c r="J14" s="17">
        <v>0</v>
      </c>
      <c r="K14" s="17">
        <v>0</v>
      </c>
      <c r="L14" s="17">
        <v>0</v>
      </c>
      <c r="M14" s="17">
        <v>0</v>
      </c>
      <c r="N14" s="17">
        <v>0</v>
      </c>
      <c r="O14" s="17">
        <f>'EWG-CCP-127 (1)'!L121</f>
        <v>10.002639218791238</v>
      </c>
      <c r="P14" s="17">
        <v>0</v>
      </c>
      <c r="Q14" s="17">
        <f>'EWG-CCP-127 (1)'!K121</f>
        <v>63.605172868830827</v>
      </c>
      <c r="R14" s="17">
        <v>0</v>
      </c>
      <c r="S14" s="17">
        <v>0</v>
      </c>
      <c r="T14" s="17">
        <v>0</v>
      </c>
      <c r="U14" s="17">
        <v>0</v>
      </c>
      <c r="V14" s="17">
        <v>0</v>
      </c>
      <c r="W14" s="41">
        <v>0</v>
      </c>
      <c r="X14" s="41">
        <v>0</v>
      </c>
      <c r="Y14" s="17">
        <v>0</v>
      </c>
      <c r="Z14" s="17">
        <v>0</v>
      </c>
      <c r="AA14" s="17">
        <v>0</v>
      </c>
      <c r="AB14" s="17">
        <v>0</v>
      </c>
      <c r="AC14" s="17">
        <v>0</v>
      </c>
      <c r="AD14" s="17">
        <v>0</v>
      </c>
      <c r="AE14" s="17">
        <v>0</v>
      </c>
      <c r="AF14" s="41">
        <v>0</v>
      </c>
      <c r="AG14" s="88">
        <f>'EWG-CCP-127 (1)'!E121</f>
        <v>38</v>
      </c>
      <c r="AH14" s="91" t="s">
        <v>3</v>
      </c>
      <c r="AI14" s="87" t="s">
        <v>504</v>
      </c>
      <c r="AN14" s="17">
        <f t="shared" si="2"/>
        <v>100</v>
      </c>
      <c r="AO14" s="17">
        <f t="shared" si="3"/>
        <v>0.10002639218791237</v>
      </c>
      <c r="AP14" s="17">
        <f t="shared" si="4"/>
        <v>0</v>
      </c>
      <c r="AQ14" s="17">
        <f t="shared" si="4"/>
        <v>0.26392187912377935</v>
      </c>
      <c r="AR14" s="17">
        <f t="shared" si="5"/>
        <v>0.63605172868830828</v>
      </c>
      <c r="AS14" s="17">
        <f t="shared" si="6"/>
        <v>0.38</v>
      </c>
      <c r="AU14" s="17">
        <f t="shared" si="7"/>
        <v>2.41</v>
      </c>
      <c r="AV14" s="17">
        <f t="shared" si="8"/>
        <v>0.379</v>
      </c>
      <c r="AW14" s="17">
        <f t="shared" si="9"/>
        <v>0.65062500000000001</v>
      </c>
      <c r="AX14" s="17">
        <f t="shared" si="10"/>
        <v>1.1025</v>
      </c>
      <c r="AY14" s="17">
        <f t="shared" si="11"/>
        <v>0.379</v>
      </c>
      <c r="AZ14" s="17">
        <f t="shared" si="12"/>
        <v>0.379</v>
      </c>
      <c r="BA14" s="17">
        <f t="shared" si="13"/>
        <v>1.0000000000000009E-3</v>
      </c>
      <c r="BC14" s="17">
        <f t="shared" si="14"/>
        <v>2.41</v>
      </c>
      <c r="BD14" s="17">
        <f t="shared" si="15"/>
        <v>0.379</v>
      </c>
      <c r="BE14" s="17">
        <f t="shared" si="16"/>
        <v>0.63295107317865229</v>
      </c>
      <c r="BF14" s="17">
        <f t="shared" si="17"/>
        <v>1.3624488417969809</v>
      </c>
      <c r="BG14" s="17">
        <f t="shared" si="18"/>
        <v>0.379</v>
      </c>
      <c r="BH14" s="17">
        <f t="shared" si="19"/>
        <v>0.379</v>
      </c>
      <c r="BI14" s="17">
        <f t="shared" si="20"/>
        <v>1.0000000000000019E-6</v>
      </c>
      <c r="BJ14" s="17">
        <f t="shared" si="21"/>
        <v>6.744824857619511E-3</v>
      </c>
      <c r="BL14" s="96" t="s">
        <v>602</v>
      </c>
      <c r="BM14" s="99">
        <f t="shared" si="22"/>
        <v>1</v>
      </c>
      <c r="BN14" s="17">
        <v>1</v>
      </c>
    </row>
    <row r="15" spans="1:69" x14ac:dyDescent="0.25">
      <c r="A15" s="84">
        <v>24</v>
      </c>
      <c r="B15" s="84">
        <v>367</v>
      </c>
      <c r="C15" s="41" t="s">
        <v>19</v>
      </c>
      <c r="D15" s="86">
        <v>1</v>
      </c>
      <c r="E15" s="98">
        <f t="shared" si="0"/>
        <v>45.4</v>
      </c>
      <c r="F15" s="98">
        <f t="shared" si="1"/>
        <v>0.66666666666666674</v>
      </c>
      <c r="G15" s="41">
        <v>0</v>
      </c>
      <c r="H15" s="41">
        <v>18.2</v>
      </c>
      <c r="I15" s="41">
        <v>0</v>
      </c>
      <c r="J15" s="17">
        <v>0</v>
      </c>
      <c r="K15" s="41">
        <v>0</v>
      </c>
      <c r="L15" s="41">
        <v>0</v>
      </c>
      <c r="M15" s="41">
        <v>0</v>
      </c>
      <c r="N15" s="41">
        <v>0</v>
      </c>
      <c r="O15" s="41">
        <v>45.4</v>
      </c>
      <c r="P15" s="41">
        <v>0</v>
      </c>
      <c r="Q15" s="41">
        <v>36.4</v>
      </c>
      <c r="R15" s="17">
        <v>0</v>
      </c>
      <c r="S15" s="17">
        <v>0</v>
      </c>
      <c r="T15" s="17">
        <v>0</v>
      </c>
      <c r="U15" s="41">
        <v>0</v>
      </c>
      <c r="V15" s="41">
        <v>0</v>
      </c>
      <c r="W15" s="41">
        <v>0</v>
      </c>
      <c r="X15" s="41">
        <v>0</v>
      </c>
      <c r="Y15" s="41">
        <v>0</v>
      </c>
      <c r="Z15" s="41">
        <v>0</v>
      </c>
      <c r="AA15" s="17">
        <v>0</v>
      </c>
      <c r="AB15" s="41">
        <v>0</v>
      </c>
      <c r="AC15" s="17">
        <v>0</v>
      </c>
      <c r="AD15" s="17">
        <v>0</v>
      </c>
      <c r="AE15" s="41">
        <v>0</v>
      </c>
      <c r="AF15" s="41">
        <v>0</v>
      </c>
      <c r="AG15" s="90">
        <v>35</v>
      </c>
      <c r="AH15" s="91" t="s">
        <v>3</v>
      </c>
      <c r="AI15" s="87" t="s">
        <v>504</v>
      </c>
      <c r="AN15" s="17">
        <f t="shared" si="2"/>
        <v>100</v>
      </c>
      <c r="AO15" s="17">
        <f t="shared" si="3"/>
        <v>0.45399999999999996</v>
      </c>
      <c r="AP15" s="17">
        <f t="shared" si="4"/>
        <v>0</v>
      </c>
      <c r="AQ15" s="17">
        <f t="shared" si="4"/>
        <v>0.182</v>
      </c>
      <c r="AR15" s="17">
        <f t="shared" si="5"/>
        <v>0.36399999999999999</v>
      </c>
      <c r="AS15" s="17">
        <f t="shared" si="6"/>
        <v>0.35</v>
      </c>
      <c r="AU15" s="17">
        <f t="shared" si="7"/>
        <v>2</v>
      </c>
      <c r="AV15" s="17">
        <f t="shared" si="8"/>
        <v>2.4945054945054945</v>
      </c>
      <c r="AW15" s="17">
        <f t="shared" si="9"/>
        <v>0.625</v>
      </c>
      <c r="AX15" s="17">
        <f t="shared" si="10"/>
        <v>1</v>
      </c>
      <c r="AY15" s="17">
        <f t="shared" si="11"/>
        <v>0.31364468864468864</v>
      </c>
      <c r="AZ15" s="17">
        <f t="shared" si="12"/>
        <v>0.31364468864468864</v>
      </c>
      <c r="BA15" s="17">
        <f t="shared" si="13"/>
        <v>3.6355311355311337E-2</v>
      </c>
      <c r="BC15" s="17">
        <f t="shared" si="14"/>
        <v>2</v>
      </c>
      <c r="BD15" s="17">
        <f t="shared" si="15"/>
        <v>2.4945054945054945</v>
      </c>
      <c r="BE15" s="17">
        <f t="shared" si="16"/>
        <v>0.62398456419258264</v>
      </c>
      <c r="BF15" s="17">
        <f t="shared" si="17"/>
        <v>1.1741929315066524</v>
      </c>
      <c r="BG15" s="17">
        <f t="shared" si="18"/>
        <v>0.34891944690115723</v>
      </c>
      <c r="BH15" s="17">
        <f t="shared" si="19"/>
        <v>0.34891944690115723</v>
      </c>
      <c r="BI15" s="17">
        <f t="shared" si="20"/>
        <v>1.1675949994186729E-6</v>
      </c>
      <c r="BJ15" s="17">
        <f t="shared" si="21"/>
        <v>1.257243781801223E-2</v>
      </c>
      <c r="BL15" s="96" t="s">
        <v>2</v>
      </c>
      <c r="BM15" s="99">
        <f t="shared" si="22"/>
        <v>0.5</v>
      </c>
      <c r="BN15" s="17">
        <v>2</v>
      </c>
    </row>
    <row r="16" spans="1:69" x14ac:dyDescent="0.25">
      <c r="A16" s="84">
        <v>411</v>
      </c>
      <c r="B16" s="84">
        <v>522</v>
      </c>
      <c r="D16" s="86">
        <v>1</v>
      </c>
      <c r="E16" s="98">
        <f t="shared" si="0"/>
        <v>44.444444444444443</v>
      </c>
      <c r="F16" s="98">
        <f t="shared" si="1"/>
        <v>0.33333333333333331</v>
      </c>
      <c r="G16" s="17">
        <v>0</v>
      </c>
      <c r="H16" s="17">
        <f>'EWG-CCP-127 (1)'!M207</f>
        <v>37.037037037037038</v>
      </c>
      <c r="I16" s="17">
        <v>0</v>
      </c>
      <c r="J16" s="17">
        <v>0</v>
      </c>
      <c r="K16" s="17">
        <v>0</v>
      </c>
      <c r="L16" s="17">
        <v>0</v>
      </c>
      <c r="M16" s="17">
        <v>0</v>
      </c>
      <c r="N16" s="17">
        <v>0</v>
      </c>
      <c r="O16" s="17">
        <f>'EWG-CCP-127 (1)'!L207</f>
        <v>44.444444444444443</v>
      </c>
      <c r="P16" s="17">
        <v>0</v>
      </c>
      <c r="Q16" s="17">
        <f>'EWG-CCP-127 (1)'!K207</f>
        <v>18.518518518518519</v>
      </c>
      <c r="R16" s="17">
        <v>0</v>
      </c>
      <c r="S16" s="17">
        <v>0</v>
      </c>
      <c r="T16" s="17">
        <v>0</v>
      </c>
      <c r="U16" s="17">
        <v>0</v>
      </c>
      <c r="V16" s="17">
        <v>0</v>
      </c>
      <c r="W16" s="41">
        <v>0</v>
      </c>
      <c r="X16" s="41">
        <v>0</v>
      </c>
      <c r="Y16" s="17">
        <v>0</v>
      </c>
      <c r="Z16" s="17">
        <v>0</v>
      </c>
      <c r="AA16" s="17">
        <v>0</v>
      </c>
      <c r="AB16" s="17">
        <v>0</v>
      </c>
      <c r="AC16" s="17">
        <v>0</v>
      </c>
      <c r="AD16" s="17">
        <v>0</v>
      </c>
      <c r="AE16" s="17">
        <v>0</v>
      </c>
      <c r="AF16" s="41">
        <v>0</v>
      </c>
      <c r="AG16" s="88">
        <f>'EWG-CCP-127 (1)'!E207</f>
        <v>39</v>
      </c>
      <c r="AH16" s="41" t="s">
        <v>3</v>
      </c>
      <c r="AI16" s="87" t="s">
        <v>506</v>
      </c>
      <c r="AN16" s="17">
        <f t="shared" si="2"/>
        <v>100</v>
      </c>
      <c r="AO16" s="17">
        <f t="shared" si="3"/>
        <v>0.44444444444444442</v>
      </c>
      <c r="AP16" s="17">
        <f t="shared" si="4"/>
        <v>0</v>
      </c>
      <c r="AQ16" s="17">
        <f t="shared" si="4"/>
        <v>0.37037037037037041</v>
      </c>
      <c r="AR16" s="17">
        <f t="shared" si="5"/>
        <v>0.1851851851851852</v>
      </c>
      <c r="AS16" s="17">
        <f t="shared" si="6"/>
        <v>0.39</v>
      </c>
      <c r="AU16" s="17">
        <f t="shared" si="7"/>
        <v>0.5</v>
      </c>
      <c r="AV16" s="17">
        <f t="shared" si="8"/>
        <v>1.1999999999999997</v>
      </c>
      <c r="AW16" s="17">
        <f t="shared" si="9"/>
        <v>0.53125</v>
      </c>
      <c r="AX16" s="17">
        <f t="shared" si="10"/>
        <v>0.625</v>
      </c>
      <c r="AY16" s="17">
        <f t="shared" si="11"/>
        <v>0.3683333333333334</v>
      </c>
      <c r="AZ16" s="17">
        <f t="shared" si="12"/>
        <v>0.3683333333333334</v>
      </c>
      <c r="BA16" s="17">
        <f t="shared" si="13"/>
        <v>2.1666666666666612E-2</v>
      </c>
      <c r="BC16" s="17">
        <f t="shared" si="14"/>
        <v>0.5</v>
      </c>
      <c r="BD16" s="17">
        <f t="shared" si="15"/>
        <v>1.2</v>
      </c>
      <c r="BE16" s="17">
        <f t="shared" si="16"/>
        <v>0.59118026302403537</v>
      </c>
      <c r="BF16" s="17">
        <f t="shared" si="17"/>
        <v>0.48545179629813345</v>
      </c>
      <c r="BG16" s="17">
        <f t="shared" si="18"/>
        <v>0.38872493864183988</v>
      </c>
      <c r="BH16" s="17">
        <f t="shared" si="19"/>
        <v>0.38872493864183988</v>
      </c>
      <c r="BI16" s="17">
        <f t="shared" si="20"/>
        <v>1.6257814670731667E-6</v>
      </c>
      <c r="BJ16" s="17">
        <f t="shared" si="21"/>
        <v>5.2022872041552716E-3</v>
      </c>
      <c r="BL16" s="96" t="s">
        <v>74</v>
      </c>
      <c r="BM16" s="99">
        <f t="shared" si="22"/>
        <v>0.5</v>
      </c>
      <c r="BN16" s="17">
        <v>2</v>
      </c>
    </row>
    <row r="17" spans="1:66" x14ac:dyDescent="0.25">
      <c r="A17" s="84">
        <v>362</v>
      </c>
      <c r="B17" s="84">
        <v>238</v>
      </c>
      <c r="C17" s="58">
        <v>12</v>
      </c>
      <c r="D17" s="86">
        <v>1</v>
      </c>
      <c r="E17" s="98">
        <f t="shared" si="0"/>
        <v>33.333333333333329</v>
      </c>
      <c r="F17" s="98">
        <f t="shared" si="1"/>
        <v>0.75000000000000011</v>
      </c>
      <c r="G17" s="17">
        <v>0</v>
      </c>
      <c r="H17" s="17">
        <f>'EWG-CCP-127 (1)'!M175</f>
        <v>16.666666666666664</v>
      </c>
      <c r="I17" s="17">
        <v>0</v>
      </c>
      <c r="J17" s="17">
        <v>0</v>
      </c>
      <c r="K17" s="17">
        <v>0</v>
      </c>
      <c r="L17" s="17">
        <v>0</v>
      </c>
      <c r="M17" s="17">
        <v>0</v>
      </c>
      <c r="N17" s="17">
        <v>0</v>
      </c>
      <c r="O17" s="17">
        <f>'EWG-CCP-127 (1)'!L175</f>
        <v>33.333333333333329</v>
      </c>
      <c r="P17" s="17">
        <v>0</v>
      </c>
      <c r="Q17" s="17">
        <f>'EWG-CCP-127 (1)'!K175</f>
        <v>50</v>
      </c>
      <c r="R17" s="17">
        <v>0</v>
      </c>
      <c r="S17" s="17">
        <v>0</v>
      </c>
      <c r="T17" s="17">
        <v>0</v>
      </c>
      <c r="U17" s="17">
        <v>0</v>
      </c>
      <c r="V17" s="17">
        <v>0</v>
      </c>
      <c r="W17" s="41">
        <v>0</v>
      </c>
      <c r="X17" s="41">
        <v>0</v>
      </c>
      <c r="Y17" s="17">
        <v>0</v>
      </c>
      <c r="Z17" s="17">
        <v>0</v>
      </c>
      <c r="AA17" s="17">
        <v>0</v>
      </c>
      <c r="AB17" s="17">
        <v>0</v>
      </c>
      <c r="AC17" s="17">
        <v>0</v>
      </c>
      <c r="AD17" s="17">
        <v>0</v>
      </c>
      <c r="AE17" s="17">
        <v>0</v>
      </c>
      <c r="AF17" s="41">
        <v>0</v>
      </c>
      <c r="AG17" s="88">
        <f>'EWG-CCP-127 (1)'!E175</f>
        <v>57.999999999999993</v>
      </c>
      <c r="AH17" s="41" t="s">
        <v>3</v>
      </c>
      <c r="AI17" s="87" t="s">
        <v>506</v>
      </c>
      <c r="AN17" s="17">
        <f t="shared" si="2"/>
        <v>100</v>
      </c>
      <c r="AO17" s="17">
        <f t="shared" si="3"/>
        <v>0.33333333333333326</v>
      </c>
      <c r="AP17" s="17">
        <f t="shared" si="4"/>
        <v>0</v>
      </c>
      <c r="AQ17" s="17">
        <f t="shared" si="4"/>
        <v>0.16666666666666663</v>
      </c>
      <c r="AR17" s="17">
        <f t="shared" si="5"/>
        <v>0.5</v>
      </c>
      <c r="AS17" s="17">
        <f t="shared" si="6"/>
        <v>0.57999999999999996</v>
      </c>
      <c r="AU17" s="17">
        <f t="shared" si="7"/>
        <v>3.0000000000000009</v>
      </c>
      <c r="AV17" s="17">
        <f t="shared" si="8"/>
        <v>2</v>
      </c>
      <c r="AW17" s="17">
        <f t="shared" si="9"/>
        <v>0.6875</v>
      </c>
      <c r="AX17" s="17">
        <f t="shared" si="10"/>
        <v>1.2500000000000002</v>
      </c>
      <c r="AY17" s="17">
        <f t="shared" si="11"/>
        <v>0.55000000000000004</v>
      </c>
      <c r="AZ17" s="17">
        <f t="shared" si="12"/>
        <v>0.55000000000000004</v>
      </c>
      <c r="BA17" s="17">
        <f t="shared" si="13"/>
        <v>2.9999999999999916E-2</v>
      </c>
      <c r="BC17" s="17">
        <f t="shared" si="14"/>
        <v>3.0000000000000004</v>
      </c>
      <c r="BD17" s="17">
        <f t="shared" si="15"/>
        <v>2</v>
      </c>
      <c r="BE17" s="17">
        <f t="shared" si="16"/>
        <v>0.64585409830494755</v>
      </c>
      <c r="BF17" s="17">
        <f t="shared" si="17"/>
        <v>1.6333536883123319</v>
      </c>
      <c r="BG17" s="17">
        <f t="shared" si="18"/>
        <v>0.57863560782887502</v>
      </c>
      <c r="BH17" s="17">
        <f t="shared" si="19"/>
        <v>0.57863560782887502</v>
      </c>
      <c r="BI17" s="17">
        <f t="shared" si="20"/>
        <v>1.8615659966270265E-6</v>
      </c>
      <c r="BJ17" s="17">
        <f t="shared" si="21"/>
        <v>1.3894071788334746E-2</v>
      </c>
      <c r="BL17" s="96" t="s">
        <v>218</v>
      </c>
      <c r="BM17" s="99">
        <f t="shared" si="22"/>
        <v>0.5</v>
      </c>
      <c r="BN17" s="17">
        <v>2</v>
      </c>
    </row>
    <row r="18" spans="1:66" x14ac:dyDescent="0.25">
      <c r="A18" s="84">
        <v>441</v>
      </c>
      <c r="B18" s="84">
        <v>296</v>
      </c>
      <c r="C18" s="17" t="s">
        <v>286</v>
      </c>
      <c r="D18" s="86">
        <v>1</v>
      </c>
      <c r="E18" s="98">
        <f t="shared" si="0"/>
        <v>28.54</v>
      </c>
      <c r="F18" s="98">
        <f t="shared" si="1"/>
        <v>0.94236270022883295</v>
      </c>
      <c r="G18" s="17">
        <v>1.54</v>
      </c>
      <c r="H18" s="17">
        <v>4.03</v>
      </c>
      <c r="I18" s="17">
        <v>11.69</v>
      </c>
      <c r="J18" s="17">
        <v>0</v>
      </c>
      <c r="K18" s="17">
        <v>0</v>
      </c>
      <c r="L18" s="17">
        <v>0</v>
      </c>
      <c r="M18" s="17">
        <v>0</v>
      </c>
      <c r="N18" s="17">
        <v>0</v>
      </c>
      <c r="O18" s="17">
        <v>16.850000000000001</v>
      </c>
      <c r="P18" s="17">
        <v>0</v>
      </c>
      <c r="Q18" s="17">
        <v>65.89</v>
      </c>
      <c r="R18" s="17">
        <v>0</v>
      </c>
      <c r="S18" s="17">
        <v>0</v>
      </c>
      <c r="T18" s="17">
        <v>0</v>
      </c>
      <c r="U18" s="17">
        <v>0</v>
      </c>
      <c r="V18" s="17">
        <v>0</v>
      </c>
      <c r="W18" s="41">
        <v>0</v>
      </c>
      <c r="X18" s="17">
        <v>0</v>
      </c>
      <c r="Y18" s="17">
        <v>0</v>
      </c>
      <c r="Z18" s="17">
        <v>0</v>
      </c>
      <c r="AA18" s="17">
        <v>0</v>
      </c>
      <c r="AB18" s="17">
        <v>0</v>
      </c>
      <c r="AC18" s="17">
        <v>0</v>
      </c>
      <c r="AD18" s="17">
        <v>0</v>
      </c>
      <c r="AE18" s="17">
        <v>0</v>
      </c>
      <c r="AF18" s="41">
        <v>0</v>
      </c>
      <c r="AG18" s="88">
        <v>72</v>
      </c>
      <c r="AH18" s="41" t="s">
        <v>3</v>
      </c>
      <c r="AI18" s="87" t="s">
        <v>506</v>
      </c>
      <c r="AN18" s="17">
        <f t="shared" si="2"/>
        <v>100</v>
      </c>
      <c r="AO18" s="17">
        <f t="shared" si="3"/>
        <v>0.16850000000000001</v>
      </c>
      <c r="AP18" s="17">
        <f t="shared" si="4"/>
        <v>1.54E-2</v>
      </c>
      <c r="AQ18" s="17">
        <f t="shared" si="4"/>
        <v>4.0300000000000002E-2</v>
      </c>
      <c r="AR18" s="17">
        <f t="shared" si="5"/>
        <v>0.65890000000000004</v>
      </c>
      <c r="AS18" s="17">
        <f t="shared" si="6"/>
        <v>0.72</v>
      </c>
      <c r="AU18" s="17">
        <f t="shared" si="7"/>
        <v>11.829443447037702</v>
      </c>
      <c r="AV18" s="17">
        <f t="shared" si="8"/>
        <v>3.0251346499102336</v>
      </c>
      <c r="AW18" s="17">
        <f t="shared" si="9"/>
        <v>1.2393402154398565</v>
      </c>
      <c r="AX18" s="17">
        <f t="shared" si="10"/>
        <v>3.4573608617594256</v>
      </c>
      <c r="AY18" s="17">
        <f t="shared" si="11"/>
        <v>1.2393402154398565</v>
      </c>
      <c r="AZ18" s="17">
        <f t="shared" si="12"/>
        <v>1</v>
      </c>
      <c r="BA18" s="17">
        <f t="shared" si="13"/>
        <v>0.28000000000000003</v>
      </c>
      <c r="BC18" s="17">
        <f t="shared" si="14"/>
        <v>6.4661432777232575</v>
      </c>
      <c r="BD18" s="17">
        <f t="shared" si="15"/>
        <v>2.2271835132482822</v>
      </c>
      <c r="BE18" s="17">
        <f t="shared" si="16"/>
        <v>0.72165703695546046</v>
      </c>
      <c r="BF18" s="17">
        <f t="shared" si="17"/>
        <v>3.2248706589086602</v>
      </c>
      <c r="BG18" s="17">
        <f t="shared" si="18"/>
        <v>0.72165703695546046</v>
      </c>
      <c r="BH18" s="17">
        <f t="shared" si="19"/>
        <v>0.72165703695546046</v>
      </c>
      <c r="BI18" s="17">
        <f t="shared" si="20"/>
        <v>2.7457714717617672E-6</v>
      </c>
      <c r="BJ18" s="17">
        <f t="shared" si="21"/>
        <v>6.6498544639835414E-2</v>
      </c>
      <c r="BL18" s="96" t="s">
        <v>137</v>
      </c>
      <c r="BM18" s="99">
        <f t="shared" si="22"/>
        <v>0.5</v>
      </c>
      <c r="BN18" s="17">
        <v>2</v>
      </c>
    </row>
    <row r="19" spans="1:66" x14ac:dyDescent="0.25">
      <c r="A19" s="84">
        <v>415</v>
      </c>
      <c r="B19" s="84">
        <v>272</v>
      </c>
      <c r="D19" s="86">
        <v>1</v>
      </c>
      <c r="E19" s="98">
        <f t="shared" si="0"/>
        <v>40</v>
      </c>
      <c r="F19" s="98">
        <f t="shared" si="1"/>
        <v>0.66666666666666663</v>
      </c>
      <c r="G19" s="17">
        <v>0</v>
      </c>
      <c r="H19" s="17">
        <f>'EWG-CCP-127 (1)'!M211</f>
        <v>20</v>
      </c>
      <c r="I19" s="17">
        <v>0</v>
      </c>
      <c r="J19" s="17">
        <v>0</v>
      </c>
      <c r="K19" s="17">
        <v>0</v>
      </c>
      <c r="L19" s="17">
        <v>0</v>
      </c>
      <c r="M19" s="17">
        <v>0</v>
      </c>
      <c r="N19" s="17">
        <v>0</v>
      </c>
      <c r="O19" s="17">
        <f>'EWG-CCP-127 (1)'!L211</f>
        <v>40</v>
      </c>
      <c r="P19" s="17">
        <v>0</v>
      </c>
      <c r="Q19" s="17">
        <f>'EWG-CCP-127 (1)'!K211</f>
        <v>40</v>
      </c>
      <c r="R19" s="17">
        <v>0</v>
      </c>
      <c r="S19" s="17">
        <v>0</v>
      </c>
      <c r="T19" s="17">
        <v>0</v>
      </c>
      <c r="U19" s="17">
        <v>0</v>
      </c>
      <c r="V19" s="17">
        <v>0</v>
      </c>
      <c r="W19" s="41">
        <v>0</v>
      </c>
      <c r="X19" s="41">
        <v>0</v>
      </c>
      <c r="Y19" s="17">
        <v>0</v>
      </c>
      <c r="Z19" s="17">
        <v>0</v>
      </c>
      <c r="AA19" s="17">
        <v>0</v>
      </c>
      <c r="AB19" s="17">
        <v>0</v>
      </c>
      <c r="AC19" s="17">
        <v>0</v>
      </c>
      <c r="AD19" s="17">
        <v>0</v>
      </c>
      <c r="AE19" s="17">
        <v>0</v>
      </c>
      <c r="AF19" s="41">
        <v>0</v>
      </c>
      <c r="AG19" s="88">
        <f>'EWG-CCP-127 (1)'!E211</f>
        <v>45</v>
      </c>
      <c r="AH19" s="41" t="s">
        <v>3</v>
      </c>
      <c r="AI19" s="87" t="s">
        <v>506</v>
      </c>
      <c r="AN19" s="17">
        <f t="shared" si="2"/>
        <v>100</v>
      </c>
      <c r="AO19" s="17">
        <f t="shared" si="3"/>
        <v>0.4</v>
      </c>
      <c r="AP19" s="17">
        <f t="shared" si="4"/>
        <v>0</v>
      </c>
      <c r="AQ19" s="17">
        <f t="shared" si="4"/>
        <v>0.2</v>
      </c>
      <c r="AR19" s="17">
        <f t="shared" si="5"/>
        <v>0.4</v>
      </c>
      <c r="AS19" s="17">
        <f t="shared" si="6"/>
        <v>0.45</v>
      </c>
      <c r="AU19" s="17">
        <f t="shared" si="7"/>
        <v>2</v>
      </c>
      <c r="AV19" s="17">
        <f t="shared" si="8"/>
        <v>2</v>
      </c>
      <c r="AW19" s="17">
        <f t="shared" si="9"/>
        <v>0.625</v>
      </c>
      <c r="AX19" s="17">
        <f t="shared" si="10"/>
        <v>1</v>
      </c>
      <c r="AY19" s="17">
        <f t="shared" si="11"/>
        <v>0.41666666666666663</v>
      </c>
      <c r="AZ19" s="17">
        <f t="shared" si="12"/>
        <v>0.41666666666666663</v>
      </c>
      <c r="BA19" s="17">
        <f t="shared" si="13"/>
        <v>3.3333333333333381E-2</v>
      </c>
      <c r="BC19" s="17">
        <f t="shared" si="14"/>
        <v>2</v>
      </c>
      <c r="BD19" s="17">
        <f t="shared" si="15"/>
        <v>2</v>
      </c>
      <c r="BE19" s="17">
        <f t="shared" si="16"/>
        <v>0.62398456419258264</v>
      </c>
      <c r="BF19" s="17">
        <f t="shared" si="17"/>
        <v>1.1741929315066524</v>
      </c>
      <c r="BG19" s="17">
        <f t="shared" si="18"/>
        <v>0.45194142492313527</v>
      </c>
      <c r="BH19" s="17">
        <f t="shared" si="19"/>
        <v>0.45194142492313527</v>
      </c>
      <c r="BI19" s="17">
        <f t="shared" si="20"/>
        <v>3.7691307321707497E-6</v>
      </c>
      <c r="BJ19" s="17">
        <f t="shared" si="21"/>
        <v>1.4706128336984653E-4</v>
      </c>
      <c r="BL19" s="96" t="s">
        <v>401</v>
      </c>
      <c r="BM19" s="99">
        <f t="shared" si="22"/>
        <v>0.5</v>
      </c>
      <c r="BN19" s="17">
        <v>2</v>
      </c>
    </row>
    <row r="20" spans="1:66" x14ac:dyDescent="0.25">
      <c r="A20" s="84">
        <v>357</v>
      </c>
      <c r="B20" s="84">
        <v>377</v>
      </c>
      <c r="C20" s="58">
        <v>7</v>
      </c>
      <c r="D20" s="86">
        <v>1</v>
      </c>
      <c r="E20" s="98">
        <f t="shared" si="0"/>
        <v>45.454545454545453</v>
      </c>
      <c r="F20" s="98">
        <f t="shared" si="1"/>
        <v>0.66666666666666674</v>
      </c>
      <c r="G20" s="17">
        <v>0</v>
      </c>
      <c r="H20" s="17">
        <f>'EWG-CCP-127 (1)'!M170</f>
        <v>18.181818181818183</v>
      </c>
      <c r="I20" s="17">
        <v>0</v>
      </c>
      <c r="J20" s="17">
        <v>0</v>
      </c>
      <c r="K20" s="17">
        <v>0</v>
      </c>
      <c r="L20" s="17">
        <v>0</v>
      </c>
      <c r="M20" s="17">
        <v>0</v>
      </c>
      <c r="N20" s="17">
        <v>0</v>
      </c>
      <c r="O20" s="17">
        <f>'EWG-CCP-127 (1)'!L170</f>
        <v>45.454545454545453</v>
      </c>
      <c r="P20" s="17">
        <v>0</v>
      </c>
      <c r="Q20" s="17">
        <f>'EWG-CCP-127 (1)'!K170</f>
        <v>36.363636363636367</v>
      </c>
      <c r="R20" s="17">
        <v>0</v>
      </c>
      <c r="S20" s="17">
        <v>0</v>
      </c>
      <c r="T20" s="17">
        <v>0</v>
      </c>
      <c r="U20" s="17">
        <v>0</v>
      </c>
      <c r="V20" s="17">
        <v>0</v>
      </c>
      <c r="W20" s="41">
        <v>0</v>
      </c>
      <c r="X20" s="41">
        <v>0</v>
      </c>
      <c r="Y20" s="17">
        <v>0</v>
      </c>
      <c r="Z20" s="17">
        <v>0</v>
      </c>
      <c r="AA20" s="17">
        <v>0</v>
      </c>
      <c r="AB20" s="17">
        <v>0</v>
      </c>
      <c r="AC20" s="17">
        <v>0</v>
      </c>
      <c r="AD20" s="17">
        <v>0</v>
      </c>
      <c r="AE20" s="17">
        <v>0</v>
      </c>
      <c r="AF20" s="41">
        <v>0</v>
      </c>
      <c r="AG20" s="88">
        <f>'EWG-CCP-127 (1)'!E170</f>
        <v>35</v>
      </c>
      <c r="AH20" s="41" t="s">
        <v>3</v>
      </c>
      <c r="AI20" s="87" t="s">
        <v>506</v>
      </c>
      <c r="AN20" s="17">
        <f t="shared" si="2"/>
        <v>100</v>
      </c>
      <c r="AO20" s="17">
        <f t="shared" si="3"/>
        <v>0.45454545454545453</v>
      </c>
      <c r="AP20" s="17">
        <f t="shared" si="4"/>
        <v>0</v>
      </c>
      <c r="AQ20" s="17">
        <f t="shared" si="4"/>
        <v>0.18181818181818182</v>
      </c>
      <c r="AR20" s="17">
        <f t="shared" si="5"/>
        <v>0.36363636363636365</v>
      </c>
      <c r="AS20" s="17">
        <f t="shared" si="6"/>
        <v>0.35</v>
      </c>
      <c r="AU20" s="17">
        <f t="shared" si="7"/>
        <v>2</v>
      </c>
      <c r="AV20" s="17">
        <f t="shared" si="8"/>
        <v>2.5</v>
      </c>
      <c r="AW20" s="17">
        <f t="shared" si="9"/>
        <v>0.625</v>
      </c>
      <c r="AX20" s="17">
        <f t="shared" si="10"/>
        <v>1</v>
      </c>
      <c r="AY20" s="17">
        <f t="shared" si="11"/>
        <v>0.3125</v>
      </c>
      <c r="AZ20" s="17">
        <f t="shared" si="12"/>
        <v>0.3125</v>
      </c>
      <c r="BA20" s="17">
        <f t="shared" si="13"/>
        <v>3.7499999999999978E-2</v>
      </c>
      <c r="BC20" s="17">
        <f t="shared" si="14"/>
        <v>2</v>
      </c>
      <c r="BD20" s="17">
        <f t="shared" si="15"/>
        <v>2.4999999999999996</v>
      </c>
      <c r="BE20" s="17">
        <f t="shared" si="16"/>
        <v>0.62398456419258264</v>
      </c>
      <c r="BF20" s="17">
        <f t="shared" si="17"/>
        <v>1.1741929315066524</v>
      </c>
      <c r="BG20" s="17">
        <f t="shared" si="18"/>
        <v>0.34777475825646864</v>
      </c>
      <c r="BH20" s="17">
        <f t="shared" si="19"/>
        <v>0.34777475825646864</v>
      </c>
      <c r="BI20" s="17">
        <f t="shared" si="20"/>
        <v>4.9517008171543822E-6</v>
      </c>
      <c r="BJ20" s="17">
        <f t="shared" si="21"/>
        <v>1.257243781801223E-2</v>
      </c>
      <c r="BL20" s="96" t="s">
        <v>398</v>
      </c>
      <c r="BM20" s="99">
        <f t="shared" si="22"/>
        <v>0.5</v>
      </c>
      <c r="BN20" s="17">
        <v>2</v>
      </c>
    </row>
    <row r="21" spans="1:66" x14ac:dyDescent="0.25">
      <c r="A21" s="84">
        <v>433</v>
      </c>
      <c r="B21" s="84">
        <v>288</v>
      </c>
      <c r="D21" s="86">
        <v>1</v>
      </c>
      <c r="E21" s="98">
        <f t="shared" si="0"/>
        <v>13.900000000000002</v>
      </c>
      <c r="F21" s="98">
        <f t="shared" si="1"/>
        <v>0.78164924506387923</v>
      </c>
      <c r="G21" s="17">
        <f>'EWG-CCP-127 (1)'!E220</f>
        <v>0</v>
      </c>
      <c r="H21" s="17">
        <f>'EWG-CCP-127 (1)'!F220</f>
        <v>18.8</v>
      </c>
      <c r="I21" s="17">
        <v>0</v>
      </c>
      <c r="J21" s="17">
        <v>0</v>
      </c>
      <c r="K21" s="17">
        <v>0</v>
      </c>
      <c r="L21" s="17">
        <v>0</v>
      </c>
      <c r="M21" s="17">
        <v>0</v>
      </c>
      <c r="N21" s="17">
        <v>0</v>
      </c>
      <c r="O21" s="17">
        <f>'EWG-CCP-127 (1)'!C220</f>
        <v>13.900000000000002</v>
      </c>
      <c r="P21" s="17">
        <v>0</v>
      </c>
      <c r="Q21" s="17">
        <f>'EWG-CCP-127 (1)'!D220</f>
        <v>67.300000000000011</v>
      </c>
      <c r="R21" s="17">
        <v>0</v>
      </c>
      <c r="S21" s="17">
        <v>0</v>
      </c>
      <c r="T21" s="17">
        <v>0</v>
      </c>
      <c r="U21" s="17">
        <v>0</v>
      </c>
      <c r="V21" s="17">
        <v>0</v>
      </c>
      <c r="W21" s="41">
        <v>0</v>
      </c>
      <c r="X21" s="17">
        <v>0</v>
      </c>
      <c r="Y21" s="17">
        <v>0</v>
      </c>
      <c r="Z21" s="17">
        <v>0</v>
      </c>
      <c r="AA21" s="17">
        <v>0</v>
      </c>
      <c r="AB21" s="17">
        <v>0</v>
      </c>
      <c r="AC21" s="17">
        <v>0</v>
      </c>
      <c r="AD21" s="17">
        <v>0</v>
      </c>
      <c r="AE21" s="17">
        <v>0</v>
      </c>
      <c r="AF21" s="41">
        <v>0</v>
      </c>
      <c r="AG21" s="88">
        <f>'EWG-CCP-127 (1)'!J220</f>
        <v>66.099080000000001</v>
      </c>
      <c r="AH21" s="41" t="s">
        <v>3</v>
      </c>
      <c r="AI21" s="87" t="s">
        <v>506</v>
      </c>
      <c r="AN21" s="17">
        <f t="shared" si="2"/>
        <v>100.00000000000001</v>
      </c>
      <c r="AO21" s="17">
        <f t="shared" si="3"/>
        <v>0.13900000000000001</v>
      </c>
      <c r="AP21" s="17">
        <f t="shared" si="4"/>
        <v>0</v>
      </c>
      <c r="AQ21" s="17">
        <f t="shared" si="4"/>
        <v>0.188</v>
      </c>
      <c r="AR21" s="17">
        <f t="shared" si="5"/>
        <v>0.67300000000000015</v>
      </c>
      <c r="AS21" s="17">
        <f t="shared" si="6"/>
        <v>0.66099079999999999</v>
      </c>
      <c r="AU21" s="17">
        <f t="shared" si="7"/>
        <v>3.5797872340425538</v>
      </c>
      <c r="AV21" s="17">
        <f t="shared" si="8"/>
        <v>0.73936170212765961</v>
      </c>
      <c r="AW21" s="17">
        <f t="shared" si="9"/>
        <v>0.72373670212765961</v>
      </c>
      <c r="AX21" s="17">
        <f t="shared" si="10"/>
        <v>1.3949468085106385</v>
      </c>
      <c r="AY21" s="17">
        <f t="shared" si="11"/>
        <v>0.72373670212765961</v>
      </c>
      <c r="AZ21" s="17">
        <f t="shared" si="12"/>
        <v>0.72373670212765961</v>
      </c>
      <c r="BA21" s="17">
        <f t="shared" si="13"/>
        <v>6.2745902127659625E-2</v>
      </c>
      <c r="BC21" s="17">
        <f t="shared" si="14"/>
        <v>3.5797872340425538</v>
      </c>
      <c r="BD21" s="17">
        <f t="shared" si="15"/>
        <v>0.73936170212765961</v>
      </c>
      <c r="BE21" s="17">
        <f t="shared" si="16"/>
        <v>0.65853377499775489</v>
      </c>
      <c r="BF21" s="17">
        <f t="shared" si="17"/>
        <v>1.8995692334815821</v>
      </c>
      <c r="BG21" s="17">
        <f t="shared" si="18"/>
        <v>0.65853377499775489</v>
      </c>
      <c r="BH21" s="17">
        <f t="shared" si="19"/>
        <v>0.65853377499775489</v>
      </c>
      <c r="BI21" s="17">
        <f t="shared" si="20"/>
        <v>6.0369718616575071E-6</v>
      </c>
      <c r="BJ21" s="17">
        <f t="shared" si="21"/>
        <v>3.9546857614555612E-2</v>
      </c>
      <c r="BL21" s="96" t="s">
        <v>397</v>
      </c>
      <c r="BM21" s="99">
        <f t="shared" si="22"/>
        <v>0.33333333333333331</v>
      </c>
      <c r="BN21" s="17">
        <v>3</v>
      </c>
    </row>
    <row r="22" spans="1:66" x14ac:dyDescent="0.25">
      <c r="A22" s="84">
        <v>363</v>
      </c>
      <c r="B22" s="84">
        <v>239</v>
      </c>
      <c r="C22" s="58">
        <v>13</v>
      </c>
      <c r="D22" s="86">
        <v>1</v>
      </c>
      <c r="E22" s="98">
        <f t="shared" si="0"/>
        <v>38.461538461538467</v>
      </c>
      <c r="F22" s="98">
        <f t="shared" si="1"/>
        <v>0.75</v>
      </c>
      <c r="G22" s="17">
        <v>0</v>
      </c>
      <c r="H22" s="17">
        <f>'EWG-CCP-127 (1)'!M176</f>
        <v>15.384615384615385</v>
      </c>
      <c r="I22" s="17">
        <v>0</v>
      </c>
      <c r="J22" s="17">
        <v>0</v>
      </c>
      <c r="K22" s="17">
        <v>0</v>
      </c>
      <c r="L22" s="17">
        <v>0</v>
      </c>
      <c r="M22" s="17">
        <v>0</v>
      </c>
      <c r="N22" s="17">
        <v>0</v>
      </c>
      <c r="O22" s="17">
        <f>'EWG-CCP-127 (1)'!L176</f>
        <v>38.461538461538467</v>
      </c>
      <c r="P22" s="17">
        <v>0</v>
      </c>
      <c r="Q22" s="17">
        <f>'EWG-CCP-127 (1)'!K176</f>
        <v>46.153846153846153</v>
      </c>
      <c r="R22" s="17">
        <v>0</v>
      </c>
      <c r="S22" s="17">
        <v>0</v>
      </c>
      <c r="T22" s="17">
        <v>0</v>
      </c>
      <c r="U22" s="17">
        <v>0</v>
      </c>
      <c r="V22" s="17">
        <v>0</v>
      </c>
      <c r="W22" s="41">
        <v>0</v>
      </c>
      <c r="X22" s="41">
        <v>0</v>
      </c>
      <c r="Y22" s="17">
        <v>0</v>
      </c>
      <c r="Z22" s="17">
        <v>0</v>
      </c>
      <c r="AA22" s="17">
        <v>0</v>
      </c>
      <c r="AB22" s="17">
        <v>0</v>
      </c>
      <c r="AC22" s="17">
        <v>0</v>
      </c>
      <c r="AD22" s="17">
        <v>0</v>
      </c>
      <c r="AE22" s="17">
        <v>0</v>
      </c>
      <c r="AF22" s="41">
        <v>0</v>
      </c>
      <c r="AG22" s="88">
        <f>'EWG-CCP-127 (1)'!E176</f>
        <v>49</v>
      </c>
      <c r="AH22" s="41" t="s">
        <v>3</v>
      </c>
      <c r="AI22" s="87" t="s">
        <v>506</v>
      </c>
      <c r="AN22" s="17">
        <f t="shared" si="2"/>
        <v>100</v>
      </c>
      <c r="AO22" s="17">
        <f t="shared" si="3"/>
        <v>0.38461538461538469</v>
      </c>
      <c r="AP22" s="17">
        <f t="shared" si="4"/>
        <v>0</v>
      </c>
      <c r="AQ22" s="17">
        <f t="shared" si="4"/>
        <v>0.15384615384615385</v>
      </c>
      <c r="AR22" s="17">
        <f t="shared" si="5"/>
        <v>0.46153846153846151</v>
      </c>
      <c r="AS22" s="17">
        <f t="shared" si="6"/>
        <v>0.49</v>
      </c>
      <c r="AU22" s="17">
        <f t="shared" si="7"/>
        <v>2.9999999999999996</v>
      </c>
      <c r="AV22" s="17">
        <f t="shared" si="8"/>
        <v>2.5000000000000004</v>
      </c>
      <c r="AW22" s="17">
        <f t="shared" si="9"/>
        <v>0.6875</v>
      </c>
      <c r="AX22" s="17">
        <f t="shared" si="10"/>
        <v>1.25</v>
      </c>
      <c r="AY22" s="17">
        <f t="shared" si="11"/>
        <v>0.45833333333333326</v>
      </c>
      <c r="AZ22" s="17">
        <f t="shared" si="12"/>
        <v>0.45833333333333326</v>
      </c>
      <c r="BA22" s="17">
        <f t="shared" si="13"/>
        <v>3.1666666666666732E-2</v>
      </c>
      <c r="BC22" s="17">
        <f t="shared" si="14"/>
        <v>3</v>
      </c>
      <c r="BD22" s="17">
        <f t="shared" si="15"/>
        <v>2.5000000000000004</v>
      </c>
      <c r="BE22" s="17">
        <f t="shared" si="16"/>
        <v>0.64585409830494755</v>
      </c>
      <c r="BF22" s="17">
        <f t="shared" si="17"/>
        <v>1.6333536883123316</v>
      </c>
      <c r="BG22" s="17">
        <f t="shared" si="18"/>
        <v>0.48696894116220824</v>
      </c>
      <c r="BH22" s="17">
        <f t="shared" si="19"/>
        <v>0.48696894116220824</v>
      </c>
      <c r="BI22" s="17">
        <f t="shared" si="20"/>
        <v>9.1873176781555085E-6</v>
      </c>
      <c r="BJ22" s="17">
        <f t="shared" si="21"/>
        <v>7.7691066951289501E-4</v>
      </c>
      <c r="BL22" s="96" t="s">
        <v>372</v>
      </c>
      <c r="BM22" s="99">
        <f t="shared" si="22"/>
        <v>0.33333333333333331</v>
      </c>
      <c r="BN22" s="17">
        <v>3</v>
      </c>
    </row>
    <row r="23" spans="1:66" ht="18.75" x14ac:dyDescent="0.25">
      <c r="A23" s="84">
        <v>167</v>
      </c>
      <c r="B23" s="84">
        <v>103</v>
      </c>
      <c r="C23" s="17" t="s">
        <v>216</v>
      </c>
      <c r="D23" s="86">
        <v>1</v>
      </c>
      <c r="E23" s="98">
        <f t="shared" si="0"/>
        <v>25</v>
      </c>
      <c r="F23" s="98">
        <f t="shared" si="1"/>
        <v>0.66666666666666663</v>
      </c>
      <c r="G23" s="17">
        <v>0</v>
      </c>
      <c r="H23" s="17">
        <v>25</v>
      </c>
      <c r="I23" s="17">
        <v>0</v>
      </c>
      <c r="J23" s="17">
        <v>0</v>
      </c>
      <c r="K23" s="17">
        <v>0</v>
      </c>
      <c r="L23" s="17">
        <v>0</v>
      </c>
      <c r="M23" s="17">
        <v>0</v>
      </c>
      <c r="N23" s="17">
        <v>0</v>
      </c>
      <c r="O23" s="17">
        <v>12.5</v>
      </c>
      <c r="P23" s="17">
        <v>0</v>
      </c>
      <c r="Q23" s="17">
        <v>50</v>
      </c>
      <c r="R23" s="17">
        <v>0</v>
      </c>
      <c r="S23" s="17">
        <v>0</v>
      </c>
      <c r="T23" s="17">
        <v>0</v>
      </c>
      <c r="U23" s="17">
        <v>0</v>
      </c>
      <c r="V23" s="17">
        <v>0</v>
      </c>
      <c r="W23" s="41">
        <v>0</v>
      </c>
      <c r="X23" s="41">
        <v>0</v>
      </c>
      <c r="Y23" s="17">
        <v>0</v>
      </c>
      <c r="Z23" s="17">
        <v>0</v>
      </c>
      <c r="AA23" s="17">
        <v>0</v>
      </c>
      <c r="AB23" s="17">
        <v>12.5</v>
      </c>
      <c r="AC23" s="17">
        <v>0</v>
      </c>
      <c r="AD23" s="17">
        <v>0</v>
      </c>
      <c r="AE23" s="41">
        <v>0</v>
      </c>
      <c r="AF23" s="41">
        <v>0</v>
      </c>
      <c r="AG23" s="88">
        <v>62</v>
      </c>
      <c r="AH23" s="41" t="s">
        <v>3</v>
      </c>
      <c r="AI23" s="87" t="s">
        <v>506</v>
      </c>
      <c r="AN23" s="17">
        <f t="shared" si="2"/>
        <v>100</v>
      </c>
      <c r="AO23" s="17">
        <f t="shared" si="3"/>
        <v>0.125</v>
      </c>
      <c r="AP23" s="17">
        <f t="shared" si="4"/>
        <v>0</v>
      </c>
      <c r="AQ23" s="17">
        <f t="shared" si="4"/>
        <v>0.25</v>
      </c>
      <c r="AR23" s="17">
        <f t="shared" si="5"/>
        <v>0.5</v>
      </c>
      <c r="AS23" s="17">
        <f t="shared" si="6"/>
        <v>0.62</v>
      </c>
      <c r="AU23" s="17">
        <f t="shared" si="7"/>
        <v>2</v>
      </c>
      <c r="AV23" s="17">
        <f t="shared" si="8"/>
        <v>0.5</v>
      </c>
      <c r="AW23" s="17">
        <f t="shared" si="9"/>
        <v>0.625</v>
      </c>
      <c r="AX23" s="17">
        <f t="shared" si="10"/>
        <v>1</v>
      </c>
      <c r="AY23" s="17">
        <f t="shared" si="11"/>
        <v>0.5</v>
      </c>
      <c r="AZ23" s="17">
        <f t="shared" si="12"/>
        <v>0.5</v>
      </c>
      <c r="BA23" s="17">
        <f t="shared" si="13"/>
        <v>0.12</v>
      </c>
      <c r="BC23" s="17">
        <f t="shared" si="14"/>
        <v>2</v>
      </c>
      <c r="BD23" s="17">
        <f t="shared" si="15"/>
        <v>0.75</v>
      </c>
      <c r="BE23" s="17">
        <f t="shared" si="16"/>
        <v>0.62398456419258264</v>
      </c>
      <c r="BF23" s="17">
        <f t="shared" si="17"/>
        <v>1.1741929315066524</v>
      </c>
      <c r="BG23" s="17">
        <f t="shared" si="18"/>
        <v>0.62398456419258264</v>
      </c>
      <c r="BH23" s="17">
        <f t="shared" si="19"/>
        <v>0.62398456419258264</v>
      </c>
      <c r="BI23" s="17">
        <f t="shared" si="20"/>
        <v>1.5876751804811749E-5</v>
      </c>
      <c r="BJ23" s="17">
        <f t="shared" si="21"/>
        <v>2.4923921174477802E-2</v>
      </c>
      <c r="BL23" s="96" t="s">
        <v>603</v>
      </c>
      <c r="BM23" s="99">
        <f t="shared" si="22"/>
        <v>0.33333333333333331</v>
      </c>
      <c r="BN23" s="17">
        <v>3</v>
      </c>
    </row>
    <row r="24" spans="1:66" x14ac:dyDescent="0.25">
      <c r="A24" s="84">
        <v>271</v>
      </c>
      <c r="B24" s="84">
        <v>161</v>
      </c>
      <c r="C24" s="17">
        <f>'EWG-CCP-127 (1)'!B86</f>
        <v>31</v>
      </c>
      <c r="D24" s="86">
        <v>1</v>
      </c>
      <c r="E24" s="98">
        <f t="shared" si="0"/>
        <v>16.666666666666668</v>
      </c>
      <c r="F24" s="98">
        <f t="shared" si="1"/>
        <v>0.74999999999999989</v>
      </c>
      <c r="G24" s="17">
        <v>0</v>
      </c>
      <c r="H24" s="17">
        <f>'EWG-CCP-127 (1)'!M86</f>
        <v>20.833333333333336</v>
      </c>
      <c r="I24" s="17">
        <v>0</v>
      </c>
      <c r="J24" s="17">
        <v>0</v>
      </c>
      <c r="K24" s="17">
        <v>0</v>
      </c>
      <c r="L24" s="17">
        <v>0</v>
      </c>
      <c r="M24" s="17">
        <v>0</v>
      </c>
      <c r="N24" s="17">
        <v>0</v>
      </c>
      <c r="O24" s="17">
        <f>'EWG-CCP-127 (1)'!L86</f>
        <v>16.666666666666668</v>
      </c>
      <c r="P24" s="17">
        <v>0</v>
      </c>
      <c r="Q24" s="17">
        <f>'EWG-CCP-127 (1)'!K86</f>
        <v>62.5</v>
      </c>
      <c r="R24" s="17">
        <v>0</v>
      </c>
      <c r="S24" s="17">
        <v>0</v>
      </c>
      <c r="T24" s="17">
        <v>0</v>
      </c>
      <c r="U24" s="17">
        <v>0</v>
      </c>
      <c r="V24" s="17">
        <v>0</v>
      </c>
      <c r="W24" s="41">
        <v>0</v>
      </c>
      <c r="X24" s="41">
        <v>0</v>
      </c>
      <c r="Y24" s="17">
        <v>0</v>
      </c>
      <c r="Z24" s="17">
        <v>0</v>
      </c>
      <c r="AA24" s="17">
        <v>0</v>
      </c>
      <c r="AB24" s="17">
        <v>0</v>
      </c>
      <c r="AC24" s="17">
        <v>0</v>
      </c>
      <c r="AD24" s="17">
        <v>0</v>
      </c>
      <c r="AE24" s="17">
        <v>0</v>
      </c>
      <c r="AF24" s="41">
        <v>0</v>
      </c>
      <c r="AG24" s="88">
        <f>'EWG-CCP-127 (1)'!E86</f>
        <v>65</v>
      </c>
      <c r="AH24" s="41" t="s">
        <v>3</v>
      </c>
      <c r="AI24" s="87" t="s">
        <v>506</v>
      </c>
      <c r="AN24" s="17">
        <f t="shared" si="2"/>
        <v>100</v>
      </c>
      <c r="AO24" s="17">
        <f t="shared" si="3"/>
        <v>0.16666666666666669</v>
      </c>
      <c r="AP24" s="17">
        <f t="shared" si="4"/>
        <v>0</v>
      </c>
      <c r="AQ24" s="17">
        <f t="shared" si="4"/>
        <v>0.20833333333333337</v>
      </c>
      <c r="AR24" s="17">
        <f t="shared" si="5"/>
        <v>0.625</v>
      </c>
      <c r="AS24" s="17">
        <f t="shared" si="6"/>
        <v>0.65</v>
      </c>
      <c r="AU24" s="17">
        <f t="shared" si="7"/>
        <v>2.9999999999999996</v>
      </c>
      <c r="AV24" s="17">
        <f t="shared" si="8"/>
        <v>0.79999999999999993</v>
      </c>
      <c r="AW24" s="17">
        <f t="shared" si="9"/>
        <v>0.6875</v>
      </c>
      <c r="AX24" s="17">
        <f t="shared" si="10"/>
        <v>1.25</v>
      </c>
      <c r="AY24" s="17">
        <f t="shared" si="11"/>
        <v>0.6875</v>
      </c>
      <c r="AZ24" s="17">
        <f t="shared" si="12"/>
        <v>0.6875</v>
      </c>
      <c r="BA24" s="17">
        <f t="shared" si="13"/>
        <v>3.7499999999999978E-2</v>
      </c>
      <c r="BC24" s="17">
        <f t="shared" si="14"/>
        <v>2.9999999999999996</v>
      </c>
      <c r="BD24" s="17">
        <f t="shared" si="15"/>
        <v>0.79999999999999993</v>
      </c>
      <c r="BE24" s="17">
        <f t="shared" si="16"/>
        <v>0.64585409830494755</v>
      </c>
      <c r="BF24" s="17">
        <f t="shared" si="17"/>
        <v>1.6333536883123314</v>
      </c>
      <c r="BG24" s="17">
        <f t="shared" si="18"/>
        <v>0.64585409830494755</v>
      </c>
      <c r="BH24" s="17">
        <f t="shared" si="19"/>
        <v>0.64585409830494755</v>
      </c>
      <c r="BI24" s="17">
        <f t="shared" si="20"/>
        <v>1.7188500865038923E-5</v>
      </c>
      <c r="BJ24" s="17">
        <f t="shared" si="21"/>
        <v>3.5296308214085095E-2</v>
      </c>
      <c r="BL24" s="87" t="s">
        <v>576</v>
      </c>
    </row>
    <row r="25" spans="1:66" x14ac:dyDescent="0.25">
      <c r="A25" s="84">
        <v>364</v>
      </c>
      <c r="B25" s="84">
        <v>240</v>
      </c>
      <c r="C25" s="58">
        <v>14</v>
      </c>
      <c r="D25" s="86">
        <v>1</v>
      </c>
      <c r="E25" s="98">
        <f t="shared" si="0"/>
        <v>42.857142857142854</v>
      </c>
      <c r="F25" s="98">
        <f t="shared" si="1"/>
        <v>0.75</v>
      </c>
      <c r="G25" s="17">
        <v>0</v>
      </c>
      <c r="H25" s="17">
        <f>'EWG-CCP-127 (1)'!M177</f>
        <v>14.285714285714285</v>
      </c>
      <c r="I25" s="17">
        <v>0</v>
      </c>
      <c r="J25" s="17">
        <v>0</v>
      </c>
      <c r="K25" s="17">
        <v>0</v>
      </c>
      <c r="L25" s="17">
        <v>0</v>
      </c>
      <c r="M25" s="17">
        <v>0</v>
      </c>
      <c r="N25" s="17">
        <v>0</v>
      </c>
      <c r="O25" s="17">
        <f>'EWG-CCP-127 (1)'!L177</f>
        <v>42.857142857142854</v>
      </c>
      <c r="P25" s="17">
        <v>0</v>
      </c>
      <c r="Q25" s="17">
        <f>'EWG-CCP-127 (1)'!K177</f>
        <v>42.857142857142854</v>
      </c>
      <c r="R25" s="17">
        <v>0</v>
      </c>
      <c r="S25" s="17">
        <v>0</v>
      </c>
      <c r="T25" s="17">
        <v>0</v>
      </c>
      <c r="U25" s="17">
        <v>0</v>
      </c>
      <c r="V25" s="17">
        <v>0</v>
      </c>
      <c r="W25" s="41">
        <v>0</v>
      </c>
      <c r="X25" s="41">
        <v>0</v>
      </c>
      <c r="Y25" s="17">
        <v>0</v>
      </c>
      <c r="Z25" s="17">
        <v>0</v>
      </c>
      <c r="AA25" s="17">
        <v>0</v>
      </c>
      <c r="AB25" s="17">
        <v>0</v>
      </c>
      <c r="AC25" s="17">
        <v>0</v>
      </c>
      <c r="AD25" s="17">
        <v>0</v>
      </c>
      <c r="AE25" s="17">
        <v>0</v>
      </c>
      <c r="AF25" s="41">
        <v>0</v>
      </c>
      <c r="AG25" s="88">
        <f>'EWG-CCP-127 (1)'!E177</f>
        <v>40</v>
      </c>
      <c r="AH25" s="41" t="s">
        <v>3</v>
      </c>
      <c r="AI25" s="87" t="s">
        <v>506</v>
      </c>
      <c r="AN25" s="17">
        <f t="shared" si="2"/>
        <v>100</v>
      </c>
      <c r="AO25" s="17">
        <f t="shared" si="3"/>
        <v>0.42857142857142855</v>
      </c>
      <c r="AP25" s="17">
        <f t="shared" si="4"/>
        <v>0</v>
      </c>
      <c r="AQ25" s="17">
        <f t="shared" si="4"/>
        <v>0.14285714285714285</v>
      </c>
      <c r="AR25" s="17">
        <f t="shared" si="5"/>
        <v>0.42857142857142855</v>
      </c>
      <c r="AS25" s="17">
        <f t="shared" si="6"/>
        <v>0.4</v>
      </c>
      <c r="AU25" s="17">
        <f t="shared" si="7"/>
        <v>3</v>
      </c>
      <c r="AV25" s="17">
        <f t="shared" si="8"/>
        <v>3</v>
      </c>
      <c r="AW25" s="17">
        <f t="shared" si="9"/>
        <v>0.6875</v>
      </c>
      <c r="AX25" s="17">
        <f t="shared" si="10"/>
        <v>1.25</v>
      </c>
      <c r="AY25" s="17">
        <f t="shared" si="11"/>
        <v>0.36666666666666664</v>
      </c>
      <c r="AZ25" s="17">
        <f t="shared" si="12"/>
        <v>0.36666666666666664</v>
      </c>
      <c r="BA25" s="17">
        <f t="shared" si="13"/>
        <v>3.3333333333333381E-2</v>
      </c>
      <c r="BC25" s="17">
        <f t="shared" si="14"/>
        <v>3</v>
      </c>
      <c r="BD25" s="17">
        <f t="shared" si="15"/>
        <v>3</v>
      </c>
      <c r="BE25" s="17">
        <f t="shared" si="16"/>
        <v>0.64585409830494755</v>
      </c>
      <c r="BF25" s="17">
        <f t="shared" si="17"/>
        <v>1.6333536883123316</v>
      </c>
      <c r="BG25" s="17">
        <f t="shared" si="18"/>
        <v>0.39530227449554167</v>
      </c>
      <c r="BH25" s="17">
        <f t="shared" si="19"/>
        <v>0.39530227449554167</v>
      </c>
      <c r="BI25" s="17">
        <f t="shared" si="20"/>
        <v>2.2068624915238459E-5</v>
      </c>
      <c r="BJ25" s="17">
        <f t="shared" si="21"/>
        <v>3.8597495506910331E-3</v>
      </c>
      <c r="BL25" s="96" t="s">
        <v>577</v>
      </c>
      <c r="BM25" s="107">
        <v>0.58024549596785291</v>
      </c>
    </row>
    <row r="26" spans="1:66" x14ac:dyDescent="0.25">
      <c r="A26" s="84">
        <v>580</v>
      </c>
      <c r="B26" s="84">
        <v>336</v>
      </c>
      <c r="C26" s="17" t="s">
        <v>420</v>
      </c>
      <c r="D26" s="86">
        <v>1</v>
      </c>
      <c r="E26" s="98">
        <f t="shared" si="0"/>
        <v>9.6999999999999993</v>
      </c>
      <c r="F26" s="98">
        <f t="shared" si="1"/>
        <v>0.8593576965669989</v>
      </c>
      <c r="G26" s="17">
        <v>0</v>
      </c>
      <c r="H26" s="17">
        <v>9.6999999999999993</v>
      </c>
      <c r="I26" s="17">
        <v>0</v>
      </c>
      <c r="J26" s="17">
        <v>0</v>
      </c>
      <c r="K26" s="17">
        <v>0</v>
      </c>
      <c r="L26" s="17">
        <v>9.6999999999999993</v>
      </c>
      <c r="M26" s="17">
        <v>0</v>
      </c>
      <c r="N26" s="17">
        <v>0</v>
      </c>
      <c r="O26" s="17">
        <v>0</v>
      </c>
      <c r="P26" s="17">
        <v>3</v>
      </c>
      <c r="Q26" s="17">
        <v>77.599999999999994</v>
      </c>
      <c r="R26" s="17">
        <v>0</v>
      </c>
      <c r="S26" s="17">
        <v>0</v>
      </c>
      <c r="T26" s="17">
        <v>0</v>
      </c>
      <c r="U26" s="17">
        <v>0</v>
      </c>
      <c r="V26" s="17">
        <v>0</v>
      </c>
      <c r="W26" s="17">
        <v>0</v>
      </c>
      <c r="X26" s="17">
        <v>0</v>
      </c>
      <c r="Y26" s="17">
        <v>0</v>
      </c>
      <c r="Z26" s="17">
        <v>0</v>
      </c>
      <c r="AA26" s="17">
        <v>0</v>
      </c>
      <c r="AB26" s="17">
        <v>0</v>
      </c>
      <c r="AC26" s="17">
        <v>0</v>
      </c>
      <c r="AD26" s="17">
        <v>0</v>
      </c>
      <c r="AE26" s="17">
        <v>0</v>
      </c>
      <c r="AF26" s="17">
        <v>0</v>
      </c>
      <c r="AG26" s="88">
        <v>76</v>
      </c>
      <c r="AH26" s="92" t="s">
        <v>3</v>
      </c>
      <c r="AI26" s="87" t="s">
        <v>504</v>
      </c>
      <c r="AN26" s="17">
        <f t="shared" si="2"/>
        <v>100</v>
      </c>
      <c r="AO26" s="17">
        <f t="shared" si="3"/>
        <v>9.6999999999999989E-2</v>
      </c>
      <c r="AP26" s="17">
        <f t="shared" si="4"/>
        <v>0</v>
      </c>
      <c r="AQ26" s="17">
        <f t="shared" si="4"/>
        <v>9.6999999999999989E-2</v>
      </c>
      <c r="AR26" s="17">
        <f t="shared" si="5"/>
        <v>0.77599999999999991</v>
      </c>
      <c r="AS26" s="17">
        <f t="shared" si="6"/>
        <v>0.76</v>
      </c>
      <c r="AU26" s="17">
        <f t="shared" si="7"/>
        <v>8</v>
      </c>
      <c r="AV26" s="17">
        <f t="shared" si="8"/>
        <v>1</v>
      </c>
      <c r="AW26" s="17">
        <f t="shared" si="9"/>
        <v>1</v>
      </c>
      <c r="AX26" s="17">
        <f t="shared" si="10"/>
        <v>2.5</v>
      </c>
      <c r="AY26" s="17">
        <f t="shared" si="11"/>
        <v>1</v>
      </c>
      <c r="AZ26" s="17">
        <f t="shared" si="12"/>
        <v>1</v>
      </c>
      <c r="BA26" s="17">
        <f t="shared" si="13"/>
        <v>0.24</v>
      </c>
      <c r="BC26" s="17">
        <f t="shared" si="14"/>
        <v>8</v>
      </c>
      <c r="BD26" s="17">
        <f t="shared" si="15"/>
        <v>1</v>
      </c>
      <c r="BE26" s="17">
        <f t="shared" si="16"/>
        <v>0.75520176886677193</v>
      </c>
      <c r="BF26" s="17">
        <f t="shared" si="17"/>
        <v>3.9291574723407279</v>
      </c>
      <c r="BG26" s="17">
        <f t="shared" si="18"/>
        <v>0.75520176886677193</v>
      </c>
      <c r="BH26" s="17">
        <f t="shared" si="19"/>
        <v>0.75520176886677193</v>
      </c>
      <c r="BI26" s="17">
        <f t="shared" si="20"/>
        <v>2.3023022007879239E-5</v>
      </c>
      <c r="BJ26" s="17">
        <f t="shared" si="21"/>
        <v>8.8728394025978485E-2</v>
      </c>
      <c r="BL26" s="96" t="s">
        <v>578</v>
      </c>
      <c r="BM26" s="107">
        <v>2.1869534112364874E-2</v>
      </c>
    </row>
    <row r="27" spans="1:66" x14ac:dyDescent="0.25">
      <c r="A27" s="84">
        <v>384</v>
      </c>
      <c r="B27" s="84">
        <v>253</v>
      </c>
      <c r="C27" s="58">
        <v>34</v>
      </c>
      <c r="D27" s="86">
        <v>1</v>
      </c>
      <c r="E27" s="98">
        <f t="shared" si="0"/>
        <v>46.153846153846153</v>
      </c>
      <c r="F27" s="98">
        <f t="shared" si="1"/>
        <v>0.8571428571428571</v>
      </c>
      <c r="G27" s="17">
        <v>0</v>
      </c>
      <c r="H27" s="17">
        <f>'EWG-CCP-127 (1)'!M197</f>
        <v>7.6923076923076925</v>
      </c>
      <c r="I27" s="17">
        <v>0</v>
      </c>
      <c r="J27" s="17">
        <v>0</v>
      </c>
      <c r="K27" s="17">
        <v>0</v>
      </c>
      <c r="L27" s="17">
        <v>0</v>
      </c>
      <c r="M27" s="17">
        <v>0</v>
      </c>
      <c r="N27" s="17">
        <v>0</v>
      </c>
      <c r="O27" s="17">
        <f>'EWG-CCP-127 (1)'!L197</f>
        <v>46.153846153846153</v>
      </c>
      <c r="P27" s="17">
        <v>0</v>
      </c>
      <c r="Q27" s="17">
        <f>'EWG-CCP-127 (1)'!K197</f>
        <v>46.153846153846153</v>
      </c>
      <c r="R27" s="17">
        <v>0</v>
      </c>
      <c r="S27" s="17">
        <v>0</v>
      </c>
      <c r="T27" s="17">
        <v>0</v>
      </c>
      <c r="U27" s="17">
        <v>0</v>
      </c>
      <c r="V27" s="17">
        <v>0</v>
      </c>
      <c r="W27" s="41">
        <v>0</v>
      </c>
      <c r="X27" s="41">
        <v>0</v>
      </c>
      <c r="Y27" s="17">
        <v>0</v>
      </c>
      <c r="Z27" s="17">
        <v>0</v>
      </c>
      <c r="AA27" s="17">
        <v>0</v>
      </c>
      <c r="AB27" s="17">
        <v>0</v>
      </c>
      <c r="AC27" s="17">
        <v>0</v>
      </c>
      <c r="AD27" s="17">
        <v>0</v>
      </c>
      <c r="AE27" s="17">
        <v>0</v>
      </c>
      <c r="AF27" s="41">
        <v>0</v>
      </c>
      <c r="AG27" s="88">
        <f>'EWG-CCP-127 (1)'!E197</f>
        <v>27</v>
      </c>
      <c r="AH27" s="41" t="s">
        <v>3</v>
      </c>
      <c r="AI27" s="87" t="s">
        <v>506</v>
      </c>
      <c r="AN27" s="17">
        <f t="shared" si="2"/>
        <v>100</v>
      </c>
      <c r="AO27" s="17">
        <f t="shared" si="3"/>
        <v>0.46153846153846151</v>
      </c>
      <c r="AP27" s="17">
        <f t="shared" si="4"/>
        <v>0</v>
      </c>
      <c r="AQ27" s="17">
        <f t="shared" si="4"/>
        <v>7.6923076923076927E-2</v>
      </c>
      <c r="AR27" s="17">
        <f t="shared" si="5"/>
        <v>0.46153846153846151</v>
      </c>
      <c r="AS27" s="17">
        <f t="shared" si="6"/>
        <v>0.27</v>
      </c>
      <c r="AU27" s="17">
        <f t="shared" si="7"/>
        <v>5.9999999999999991</v>
      </c>
      <c r="AV27" s="17">
        <f t="shared" si="8"/>
        <v>5.9999999999999991</v>
      </c>
      <c r="AW27" s="17">
        <f t="shared" si="9"/>
        <v>0.875</v>
      </c>
      <c r="AX27" s="17">
        <f t="shared" si="10"/>
        <v>1.9999999999999998</v>
      </c>
      <c r="AY27" s="17">
        <f t="shared" si="11"/>
        <v>0.29166666666666674</v>
      </c>
      <c r="AZ27" s="17">
        <f t="shared" si="12"/>
        <v>0.29166666666666674</v>
      </c>
      <c r="BA27" s="17">
        <f t="shared" si="13"/>
        <v>2.1666666666666723E-2</v>
      </c>
      <c r="BC27" s="17">
        <f t="shared" si="14"/>
        <v>6</v>
      </c>
      <c r="BD27" s="17">
        <f t="shared" si="15"/>
        <v>6</v>
      </c>
      <c r="BE27" s="17">
        <f t="shared" si="16"/>
        <v>0.7114627006420422</v>
      </c>
      <c r="BF27" s="17">
        <f t="shared" si="17"/>
        <v>3.0108359587293694</v>
      </c>
      <c r="BG27" s="17">
        <f t="shared" si="18"/>
        <v>0.27554294462340856</v>
      </c>
      <c r="BH27" s="17">
        <f t="shared" si="19"/>
        <v>0.27554294462340856</v>
      </c>
      <c r="BI27" s="17">
        <f t="shared" si="20"/>
        <v>3.0724235098173655E-5</v>
      </c>
      <c r="BJ27" s="17">
        <f t="shared" si="21"/>
        <v>3.6912739045726124E-2</v>
      </c>
      <c r="BL27" s="96" t="s">
        <v>579</v>
      </c>
      <c r="BM27" s="107">
        <v>0.25587141789529383</v>
      </c>
    </row>
    <row r="28" spans="1:66" x14ac:dyDescent="0.25">
      <c r="A28" s="84">
        <v>400</v>
      </c>
      <c r="B28" s="84">
        <v>265</v>
      </c>
      <c r="C28" s="17" t="s">
        <v>265</v>
      </c>
      <c r="D28" s="86">
        <v>1</v>
      </c>
      <c r="E28" s="98">
        <f t="shared" si="0"/>
        <v>15.7</v>
      </c>
      <c r="F28" s="98">
        <f t="shared" si="1"/>
        <v>0.5980271270036992</v>
      </c>
      <c r="G28" s="17">
        <v>3.2</v>
      </c>
      <c r="H28" s="17">
        <v>32.6</v>
      </c>
      <c r="I28" s="17">
        <v>0</v>
      </c>
      <c r="J28" s="17">
        <v>0</v>
      </c>
      <c r="K28" s="17">
        <v>0</v>
      </c>
      <c r="L28" s="17">
        <v>0</v>
      </c>
      <c r="M28" s="17">
        <v>0</v>
      </c>
      <c r="N28" s="17">
        <v>0</v>
      </c>
      <c r="O28" s="17">
        <v>15.7</v>
      </c>
      <c r="P28" s="17">
        <v>0</v>
      </c>
      <c r="Q28" s="17">
        <v>48.5</v>
      </c>
      <c r="R28" s="17">
        <v>0</v>
      </c>
      <c r="S28" s="17">
        <v>0</v>
      </c>
      <c r="T28" s="17">
        <v>0</v>
      </c>
      <c r="U28" s="17">
        <v>0</v>
      </c>
      <c r="V28" s="17">
        <v>0</v>
      </c>
      <c r="W28" s="41">
        <v>0</v>
      </c>
      <c r="X28" s="41">
        <v>0</v>
      </c>
      <c r="Y28" s="17">
        <v>0</v>
      </c>
      <c r="Z28" s="17">
        <v>0</v>
      </c>
      <c r="AA28" s="17">
        <v>0</v>
      </c>
      <c r="AB28" s="17">
        <v>0</v>
      </c>
      <c r="AC28" s="17">
        <v>0</v>
      </c>
      <c r="AD28" s="17">
        <v>0</v>
      </c>
      <c r="AE28" s="17">
        <v>0</v>
      </c>
      <c r="AF28" s="41">
        <v>0</v>
      </c>
      <c r="AG28" s="88">
        <v>34</v>
      </c>
      <c r="AH28" s="91" t="s">
        <v>3</v>
      </c>
      <c r="AI28" s="87" t="s">
        <v>504</v>
      </c>
      <c r="AN28" s="17">
        <f t="shared" si="2"/>
        <v>100</v>
      </c>
      <c r="AO28" s="17">
        <f t="shared" si="3"/>
        <v>0.157</v>
      </c>
      <c r="AP28" s="17">
        <f t="shared" si="4"/>
        <v>3.2000000000000001E-2</v>
      </c>
      <c r="AQ28" s="17">
        <f t="shared" si="4"/>
        <v>0.32600000000000001</v>
      </c>
      <c r="AR28" s="17">
        <f t="shared" si="5"/>
        <v>0.48499999999999999</v>
      </c>
      <c r="AS28" s="17">
        <f t="shared" si="6"/>
        <v>0.34</v>
      </c>
      <c r="AU28" s="17">
        <f t="shared" si="7"/>
        <v>1.3547486033519553</v>
      </c>
      <c r="AV28" s="17">
        <f t="shared" si="8"/>
        <v>0.43854748603351956</v>
      </c>
      <c r="AW28" s="17">
        <f t="shared" si="9"/>
        <v>0.58467178770949724</v>
      </c>
      <c r="AX28" s="17">
        <f t="shared" si="10"/>
        <v>0.83868715083798884</v>
      </c>
      <c r="AY28" s="17">
        <f t="shared" si="11"/>
        <v>0.43854748603351956</v>
      </c>
      <c r="AZ28" s="17">
        <f t="shared" si="12"/>
        <v>0.43854748603351956</v>
      </c>
      <c r="BA28" s="17">
        <f t="shared" si="13"/>
        <v>9.8547486033519538E-2</v>
      </c>
      <c r="BC28" s="17">
        <f t="shared" si="14"/>
        <v>1.0682819383259912</v>
      </c>
      <c r="BD28" s="17">
        <f t="shared" si="15"/>
        <v>0.34581497797356825</v>
      </c>
      <c r="BE28" s="17">
        <f t="shared" si="16"/>
        <v>0.60360832425969646</v>
      </c>
      <c r="BF28" s="17">
        <f t="shared" si="17"/>
        <v>0.74638456117889396</v>
      </c>
      <c r="BG28" s="17">
        <f t="shared" si="18"/>
        <v>0.34581497797356825</v>
      </c>
      <c r="BH28" s="17">
        <f t="shared" si="19"/>
        <v>0.34581497797356825</v>
      </c>
      <c r="BI28" s="17">
        <f t="shared" si="20"/>
        <v>3.381396883308362E-5</v>
      </c>
      <c r="BJ28" s="17">
        <f t="shared" si="21"/>
        <v>1.4914975471476457E-2</v>
      </c>
      <c r="BL28" s="96" t="s">
        <v>580</v>
      </c>
      <c r="BM28" s="107">
        <v>0.45916075680567925</v>
      </c>
    </row>
    <row r="29" spans="1:66" x14ac:dyDescent="0.25">
      <c r="A29" s="84">
        <v>272</v>
      </c>
      <c r="B29" s="84">
        <v>162</v>
      </c>
      <c r="C29" s="17">
        <f>'EWG-CCP-127 (1)'!B87</f>
        <v>32</v>
      </c>
      <c r="D29" s="86">
        <v>1</v>
      </c>
      <c r="E29" s="98">
        <f t="shared" si="0"/>
        <v>18.367346938775508</v>
      </c>
      <c r="F29" s="98">
        <f t="shared" si="1"/>
        <v>0.75</v>
      </c>
      <c r="G29" s="17">
        <v>0</v>
      </c>
      <c r="H29" s="17">
        <f>'EWG-CCP-127 (1)'!M87</f>
        <v>20.408163265306118</v>
      </c>
      <c r="I29" s="17">
        <v>0</v>
      </c>
      <c r="J29" s="17">
        <v>0</v>
      </c>
      <c r="K29" s="17">
        <v>0</v>
      </c>
      <c r="L29" s="17">
        <v>0</v>
      </c>
      <c r="M29" s="17">
        <v>0</v>
      </c>
      <c r="N29" s="17">
        <v>0</v>
      </c>
      <c r="O29" s="17">
        <f>'EWG-CCP-127 (1)'!L87</f>
        <v>18.367346938775508</v>
      </c>
      <c r="P29" s="17">
        <v>0</v>
      </c>
      <c r="Q29" s="17">
        <f>'EWG-CCP-127 (1)'!K87</f>
        <v>61.224489795918359</v>
      </c>
      <c r="R29" s="17">
        <v>0</v>
      </c>
      <c r="S29" s="17">
        <v>0</v>
      </c>
      <c r="T29" s="17">
        <v>0</v>
      </c>
      <c r="U29" s="17">
        <v>0</v>
      </c>
      <c r="V29" s="17">
        <v>0</v>
      </c>
      <c r="W29" s="41">
        <v>0</v>
      </c>
      <c r="X29" s="41">
        <v>0</v>
      </c>
      <c r="Y29" s="17">
        <v>0</v>
      </c>
      <c r="Z29" s="17">
        <v>0</v>
      </c>
      <c r="AA29" s="17">
        <v>0</v>
      </c>
      <c r="AB29" s="17">
        <v>0</v>
      </c>
      <c r="AC29" s="17">
        <v>0</v>
      </c>
      <c r="AD29" s="17">
        <v>0</v>
      </c>
      <c r="AE29" s="17">
        <v>0</v>
      </c>
      <c r="AF29" s="41">
        <v>0</v>
      </c>
      <c r="AG29" s="88">
        <f>'EWG-CCP-127 (1)'!E87</f>
        <v>64</v>
      </c>
      <c r="AH29" s="41" t="s">
        <v>3</v>
      </c>
      <c r="AI29" s="87" t="s">
        <v>506</v>
      </c>
      <c r="AN29" s="17">
        <f t="shared" si="2"/>
        <v>99.999999999999986</v>
      </c>
      <c r="AO29" s="17">
        <f t="shared" si="3"/>
        <v>0.18367346938775508</v>
      </c>
      <c r="AP29" s="17">
        <f t="shared" si="4"/>
        <v>0</v>
      </c>
      <c r="AQ29" s="17">
        <f t="shared" si="4"/>
        <v>0.20408163265306117</v>
      </c>
      <c r="AR29" s="17">
        <f t="shared" si="5"/>
        <v>0.61224489795918358</v>
      </c>
      <c r="AS29" s="17">
        <f t="shared" si="6"/>
        <v>0.64</v>
      </c>
      <c r="AU29" s="17">
        <f t="shared" si="7"/>
        <v>3.0000000000000004</v>
      </c>
      <c r="AV29" s="17">
        <f t="shared" si="8"/>
        <v>0.90000000000000013</v>
      </c>
      <c r="AW29" s="17">
        <f t="shared" si="9"/>
        <v>0.6875</v>
      </c>
      <c r="AX29" s="17">
        <f t="shared" si="10"/>
        <v>1.25</v>
      </c>
      <c r="AY29" s="17">
        <f t="shared" si="11"/>
        <v>0.6875</v>
      </c>
      <c r="AZ29" s="17">
        <f t="shared" si="12"/>
        <v>0.6875</v>
      </c>
      <c r="BA29" s="17">
        <f t="shared" si="13"/>
        <v>4.7499999999999987E-2</v>
      </c>
      <c r="BC29" s="17">
        <f t="shared" si="14"/>
        <v>3</v>
      </c>
      <c r="BD29" s="17">
        <f t="shared" si="15"/>
        <v>0.90000000000000013</v>
      </c>
      <c r="BE29" s="17">
        <f t="shared" si="16"/>
        <v>0.64585409830494755</v>
      </c>
      <c r="BF29" s="17">
        <f t="shared" si="17"/>
        <v>1.6333536883123316</v>
      </c>
      <c r="BG29" s="17">
        <f t="shared" si="18"/>
        <v>0.64585409830494755</v>
      </c>
      <c r="BH29" s="17">
        <f t="shared" si="19"/>
        <v>0.64585409830494755</v>
      </c>
      <c r="BI29" s="17">
        <f t="shared" si="20"/>
        <v>3.4270466963989681E-5</v>
      </c>
      <c r="BJ29" s="17">
        <f t="shared" si="21"/>
        <v>3.163884586754933E-2</v>
      </c>
      <c r="BL29" s="87" t="s">
        <v>584</v>
      </c>
    </row>
    <row r="30" spans="1:66" x14ac:dyDescent="0.25">
      <c r="A30" s="84">
        <v>273</v>
      </c>
      <c r="B30" s="84">
        <v>163</v>
      </c>
      <c r="C30" s="17">
        <f>'EWG-CCP-127 (1)'!B88</f>
        <v>33</v>
      </c>
      <c r="D30" s="86">
        <v>1</v>
      </c>
      <c r="E30" s="98">
        <f t="shared" si="0"/>
        <v>20</v>
      </c>
      <c r="F30" s="98">
        <f t="shared" si="1"/>
        <v>0.75</v>
      </c>
      <c r="G30" s="17">
        <v>0</v>
      </c>
      <c r="H30" s="17">
        <f>'EWG-CCP-127 (1)'!M88</f>
        <v>20</v>
      </c>
      <c r="I30" s="17">
        <v>0</v>
      </c>
      <c r="J30" s="17">
        <v>0</v>
      </c>
      <c r="K30" s="17">
        <v>0</v>
      </c>
      <c r="L30" s="17">
        <v>0</v>
      </c>
      <c r="M30" s="17">
        <v>0</v>
      </c>
      <c r="N30" s="17">
        <v>0</v>
      </c>
      <c r="O30" s="17">
        <f>'EWG-CCP-127 (1)'!L88</f>
        <v>20</v>
      </c>
      <c r="P30" s="17">
        <v>0</v>
      </c>
      <c r="Q30" s="17">
        <f>'EWG-CCP-127 (1)'!K88</f>
        <v>60</v>
      </c>
      <c r="R30" s="17">
        <v>0</v>
      </c>
      <c r="S30" s="17">
        <v>0</v>
      </c>
      <c r="T30" s="17">
        <v>0</v>
      </c>
      <c r="U30" s="17">
        <v>0</v>
      </c>
      <c r="V30" s="17">
        <v>0</v>
      </c>
      <c r="W30" s="41">
        <v>0</v>
      </c>
      <c r="X30" s="41">
        <v>0</v>
      </c>
      <c r="Y30" s="17">
        <v>0</v>
      </c>
      <c r="Z30" s="17">
        <v>0</v>
      </c>
      <c r="AA30" s="17">
        <v>0</v>
      </c>
      <c r="AB30" s="17">
        <v>0</v>
      </c>
      <c r="AC30" s="17">
        <v>0</v>
      </c>
      <c r="AD30" s="17">
        <v>0</v>
      </c>
      <c r="AE30" s="17">
        <v>0</v>
      </c>
      <c r="AF30" s="41">
        <v>0</v>
      </c>
      <c r="AG30" s="88">
        <f>'EWG-CCP-127 (1)'!E88</f>
        <v>64</v>
      </c>
      <c r="AH30" s="41" t="s">
        <v>3</v>
      </c>
      <c r="AI30" s="87" t="s">
        <v>506</v>
      </c>
      <c r="AN30" s="17">
        <f t="shared" si="2"/>
        <v>100</v>
      </c>
      <c r="AO30" s="17">
        <f t="shared" si="3"/>
        <v>0.2</v>
      </c>
      <c r="AP30" s="17">
        <f t="shared" si="4"/>
        <v>0</v>
      </c>
      <c r="AQ30" s="17">
        <f t="shared" si="4"/>
        <v>0.2</v>
      </c>
      <c r="AR30" s="17">
        <f t="shared" si="5"/>
        <v>0.6</v>
      </c>
      <c r="AS30" s="17">
        <f t="shared" si="6"/>
        <v>0.64</v>
      </c>
      <c r="AU30" s="17">
        <f t="shared" si="7"/>
        <v>2.9999999999999996</v>
      </c>
      <c r="AV30" s="17">
        <f t="shared" si="8"/>
        <v>1</v>
      </c>
      <c r="AW30" s="17">
        <f t="shared" si="9"/>
        <v>0.6875</v>
      </c>
      <c r="AX30" s="17">
        <f t="shared" si="10"/>
        <v>1.25</v>
      </c>
      <c r="AY30" s="17">
        <f t="shared" si="11"/>
        <v>0.6875</v>
      </c>
      <c r="AZ30" s="17">
        <f t="shared" si="12"/>
        <v>0.6875</v>
      </c>
      <c r="BA30" s="17">
        <f t="shared" si="13"/>
        <v>4.7499999999999987E-2</v>
      </c>
      <c r="BC30" s="17">
        <f t="shared" si="14"/>
        <v>3</v>
      </c>
      <c r="BD30" s="17">
        <f t="shared" si="15"/>
        <v>1</v>
      </c>
      <c r="BE30" s="17">
        <f t="shared" si="16"/>
        <v>0.64585409830494755</v>
      </c>
      <c r="BF30" s="17">
        <f t="shared" si="17"/>
        <v>1.6333536883123316</v>
      </c>
      <c r="BG30" s="17">
        <f t="shared" si="18"/>
        <v>0.64585409830494755</v>
      </c>
      <c r="BH30" s="17">
        <f t="shared" si="19"/>
        <v>0.64585409830494755</v>
      </c>
      <c r="BI30" s="17">
        <f t="shared" si="20"/>
        <v>3.4270466963989681E-5</v>
      </c>
      <c r="BJ30" s="17">
        <f t="shared" si="21"/>
        <v>3.163884586754933E-2</v>
      </c>
      <c r="BL30" s="96" t="s">
        <v>585</v>
      </c>
      <c r="BM30" s="17">
        <f>SUM(BI2:BI441)</f>
        <v>3.4615806230814492</v>
      </c>
    </row>
    <row r="31" spans="1:66" x14ac:dyDescent="0.25">
      <c r="A31" s="84">
        <v>361</v>
      </c>
      <c r="B31" s="84">
        <v>237</v>
      </c>
      <c r="C31" s="58">
        <v>11</v>
      </c>
      <c r="D31" s="86">
        <v>1</v>
      </c>
      <c r="E31" s="98">
        <f t="shared" si="0"/>
        <v>27.27272727272727</v>
      </c>
      <c r="F31" s="98">
        <f t="shared" si="1"/>
        <v>0.75</v>
      </c>
      <c r="G31" s="17">
        <v>0</v>
      </c>
      <c r="H31" s="17">
        <f>'EWG-CCP-127 (1)'!M174</f>
        <v>18.181818181818183</v>
      </c>
      <c r="I31" s="17">
        <v>0</v>
      </c>
      <c r="J31" s="17">
        <v>0</v>
      </c>
      <c r="K31" s="17">
        <v>0</v>
      </c>
      <c r="L31" s="17">
        <v>0</v>
      </c>
      <c r="M31" s="17">
        <v>0</v>
      </c>
      <c r="N31" s="17">
        <v>0</v>
      </c>
      <c r="O31" s="17">
        <f>'EWG-CCP-127 (1)'!L174</f>
        <v>27.27272727272727</v>
      </c>
      <c r="P31" s="17">
        <v>0</v>
      </c>
      <c r="Q31" s="17">
        <f>'EWG-CCP-127 (1)'!K174</f>
        <v>54.54545454545454</v>
      </c>
      <c r="R31" s="17">
        <v>0</v>
      </c>
      <c r="S31" s="17">
        <v>0</v>
      </c>
      <c r="T31" s="17">
        <v>0</v>
      </c>
      <c r="U31" s="17">
        <v>0</v>
      </c>
      <c r="V31" s="17">
        <v>0</v>
      </c>
      <c r="W31" s="41">
        <v>0</v>
      </c>
      <c r="X31" s="41">
        <v>0</v>
      </c>
      <c r="Y31" s="17">
        <v>0</v>
      </c>
      <c r="Z31" s="17">
        <v>0</v>
      </c>
      <c r="AA31" s="17">
        <v>0</v>
      </c>
      <c r="AB31" s="17">
        <v>0</v>
      </c>
      <c r="AC31" s="17">
        <v>0</v>
      </c>
      <c r="AD31" s="17">
        <v>0</v>
      </c>
      <c r="AE31" s="17">
        <v>0</v>
      </c>
      <c r="AF31" s="41">
        <v>0</v>
      </c>
      <c r="AG31" s="88">
        <f>'EWG-CCP-127 (1)'!E174</f>
        <v>64</v>
      </c>
      <c r="AH31" s="41" t="s">
        <v>3</v>
      </c>
      <c r="AI31" s="87" t="s">
        <v>506</v>
      </c>
      <c r="AN31" s="17">
        <f t="shared" si="2"/>
        <v>100</v>
      </c>
      <c r="AO31" s="17">
        <f t="shared" si="3"/>
        <v>0.27272727272727271</v>
      </c>
      <c r="AP31" s="17">
        <f t="shared" si="4"/>
        <v>0</v>
      </c>
      <c r="AQ31" s="17">
        <f t="shared" si="4"/>
        <v>0.18181818181818182</v>
      </c>
      <c r="AR31" s="17">
        <f t="shared" si="5"/>
        <v>0.54545454545454541</v>
      </c>
      <c r="AS31" s="17">
        <f t="shared" si="6"/>
        <v>0.64</v>
      </c>
      <c r="AU31" s="17">
        <f t="shared" si="7"/>
        <v>2.9999999999999996</v>
      </c>
      <c r="AV31" s="17">
        <f t="shared" si="8"/>
        <v>1.4999999999999998</v>
      </c>
      <c r="AW31" s="17">
        <f t="shared" si="9"/>
        <v>0.6875</v>
      </c>
      <c r="AX31" s="17">
        <f t="shared" si="10"/>
        <v>1.25</v>
      </c>
      <c r="AY31" s="17">
        <f t="shared" si="11"/>
        <v>0.64166666666666672</v>
      </c>
      <c r="AZ31" s="17">
        <f t="shared" si="12"/>
        <v>0.64166666666666672</v>
      </c>
      <c r="BA31" s="17">
        <f t="shared" si="13"/>
        <v>1.6666666666667052E-3</v>
      </c>
      <c r="BC31" s="17">
        <f t="shared" si="14"/>
        <v>2.9999999999999996</v>
      </c>
      <c r="BD31" s="17">
        <f t="shared" si="15"/>
        <v>1.4999999999999998</v>
      </c>
      <c r="BE31" s="17">
        <f t="shared" si="16"/>
        <v>0.64585409830494755</v>
      </c>
      <c r="BF31" s="17">
        <f t="shared" si="17"/>
        <v>1.6333536883123314</v>
      </c>
      <c r="BG31" s="17">
        <f t="shared" si="18"/>
        <v>0.64585409830494755</v>
      </c>
      <c r="BH31" s="17">
        <f t="shared" si="19"/>
        <v>0.64585409830494755</v>
      </c>
      <c r="BI31" s="17">
        <f t="shared" si="20"/>
        <v>3.4270466963989681E-5</v>
      </c>
      <c r="BJ31" s="17">
        <f t="shared" si="21"/>
        <v>3.163884586754933E-2</v>
      </c>
      <c r="BL31" s="96" t="s">
        <v>586</v>
      </c>
      <c r="BM31" s="17">
        <f>SUM(BJ2:BJ441)</f>
        <v>19.790834815452985</v>
      </c>
    </row>
    <row r="32" spans="1:66" x14ac:dyDescent="0.25">
      <c r="A32" s="84">
        <v>456</v>
      </c>
      <c r="B32" s="84">
        <v>396</v>
      </c>
      <c r="C32" s="17" t="s">
        <v>298</v>
      </c>
      <c r="D32" s="86">
        <v>1</v>
      </c>
      <c r="E32" s="98">
        <f t="shared" si="0"/>
        <v>35</v>
      </c>
      <c r="F32" s="98">
        <f t="shared" si="1"/>
        <v>0.5</v>
      </c>
      <c r="G32" s="17">
        <v>5</v>
      </c>
      <c r="H32" s="17">
        <v>30</v>
      </c>
      <c r="I32" s="17">
        <v>0</v>
      </c>
      <c r="J32" s="17">
        <v>0</v>
      </c>
      <c r="K32" s="17">
        <v>0</v>
      </c>
      <c r="L32" s="17">
        <v>0</v>
      </c>
      <c r="M32" s="17">
        <v>0</v>
      </c>
      <c r="N32" s="17">
        <v>0</v>
      </c>
      <c r="O32" s="17">
        <v>35</v>
      </c>
      <c r="P32" s="17">
        <v>0</v>
      </c>
      <c r="Q32" s="17">
        <v>30</v>
      </c>
      <c r="R32" s="17">
        <v>0</v>
      </c>
      <c r="S32" s="17">
        <v>0</v>
      </c>
      <c r="T32" s="17">
        <v>0</v>
      </c>
      <c r="U32" s="17">
        <v>0</v>
      </c>
      <c r="V32" s="17">
        <v>0</v>
      </c>
      <c r="W32" s="41">
        <v>0</v>
      </c>
      <c r="X32" s="17">
        <v>0</v>
      </c>
      <c r="Y32" s="17">
        <v>0</v>
      </c>
      <c r="Z32" s="17">
        <v>0</v>
      </c>
      <c r="AA32" s="17">
        <v>0</v>
      </c>
      <c r="AB32" s="17">
        <v>0</v>
      </c>
      <c r="AC32" s="17">
        <v>0</v>
      </c>
      <c r="AD32" s="17">
        <v>0</v>
      </c>
      <c r="AE32" s="17">
        <v>0</v>
      </c>
      <c r="AF32" s="41">
        <v>0</v>
      </c>
      <c r="AG32" s="88">
        <v>54</v>
      </c>
      <c r="AH32" s="92" t="s">
        <v>3</v>
      </c>
      <c r="AI32" s="87" t="s">
        <v>504</v>
      </c>
      <c r="AN32" s="17">
        <f t="shared" si="2"/>
        <v>100</v>
      </c>
      <c r="AO32" s="17">
        <f t="shared" si="3"/>
        <v>0.35</v>
      </c>
      <c r="AP32" s="17">
        <f t="shared" si="4"/>
        <v>0.05</v>
      </c>
      <c r="AQ32" s="17">
        <f t="shared" si="4"/>
        <v>0.3</v>
      </c>
      <c r="AR32" s="17">
        <f t="shared" si="5"/>
        <v>0.3</v>
      </c>
      <c r="AS32" s="17">
        <f t="shared" si="6"/>
        <v>0.54</v>
      </c>
      <c r="AU32" s="17">
        <f t="shared" si="7"/>
        <v>0.85714285714285721</v>
      </c>
      <c r="AV32" s="17">
        <f t="shared" si="8"/>
        <v>1</v>
      </c>
      <c r="AW32" s="17">
        <f t="shared" si="9"/>
        <v>0.5535714285714286</v>
      </c>
      <c r="AX32" s="17">
        <f t="shared" si="10"/>
        <v>0.7142857142857143</v>
      </c>
      <c r="AY32" s="17">
        <f t="shared" si="11"/>
        <v>0.47976190476190478</v>
      </c>
      <c r="AZ32" s="17">
        <f t="shared" si="12"/>
        <v>0.47976190476190478</v>
      </c>
      <c r="BA32" s="17">
        <f t="shared" si="13"/>
        <v>6.0238095238095257E-2</v>
      </c>
      <c r="BC32" s="17">
        <f t="shared" si="14"/>
        <v>0.6</v>
      </c>
      <c r="BD32" s="17">
        <f t="shared" si="15"/>
        <v>0.7</v>
      </c>
      <c r="BE32" s="17">
        <f t="shared" si="16"/>
        <v>0.59336721643527179</v>
      </c>
      <c r="BF32" s="17">
        <f t="shared" si="17"/>
        <v>0.53136787197870139</v>
      </c>
      <c r="BG32" s="17">
        <f t="shared" si="18"/>
        <v>0.54688528371145229</v>
      </c>
      <c r="BH32" s="17">
        <f t="shared" si="19"/>
        <v>0.54688528371145229</v>
      </c>
      <c r="BI32" s="17">
        <f t="shared" si="20"/>
        <v>4.7407131787189677E-5</v>
      </c>
      <c r="BJ32" s="17">
        <f t="shared" si="21"/>
        <v>6.0642224021917115E-3</v>
      </c>
      <c r="BL32" s="96" t="s">
        <v>587</v>
      </c>
      <c r="BM32" s="17">
        <f>1-BM30/BM31</f>
        <v>0.82509173284703508</v>
      </c>
    </row>
    <row r="33" spans="1:64" ht="18.75" x14ac:dyDescent="0.25">
      <c r="A33" s="84">
        <v>9</v>
      </c>
      <c r="B33" s="84">
        <v>6</v>
      </c>
      <c r="C33" s="41" t="s">
        <v>33</v>
      </c>
      <c r="D33" s="86">
        <v>1</v>
      </c>
      <c r="E33" s="98">
        <f t="shared" si="0"/>
        <v>47.400000000000006</v>
      </c>
      <c r="F33" s="98">
        <f t="shared" si="1"/>
        <v>0.83079847908745252</v>
      </c>
      <c r="G33" s="41">
        <v>0</v>
      </c>
      <c r="H33" s="41">
        <v>4.9000000000000004</v>
      </c>
      <c r="I33" s="41">
        <v>23.3</v>
      </c>
      <c r="J33" s="17">
        <v>0</v>
      </c>
      <c r="K33" s="41">
        <v>0</v>
      </c>
      <c r="L33" s="41">
        <v>0</v>
      </c>
      <c r="M33" s="41">
        <v>0</v>
      </c>
      <c r="N33" s="41">
        <v>0</v>
      </c>
      <c r="O33" s="41">
        <v>24.1</v>
      </c>
      <c r="P33" s="41">
        <v>4</v>
      </c>
      <c r="Q33" s="41">
        <v>43.7</v>
      </c>
      <c r="R33" s="17">
        <v>0</v>
      </c>
      <c r="S33" s="17">
        <v>0</v>
      </c>
      <c r="T33" s="17">
        <v>0</v>
      </c>
      <c r="U33" s="41">
        <v>0</v>
      </c>
      <c r="V33" s="41">
        <v>0</v>
      </c>
      <c r="W33" s="41">
        <v>0</v>
      </c>
      <c r="X33" s="41">
        <v>0</v>
      </c>
      <c r="Y33" s="41">
        <v>0</v>
      </c>
      <c r="Z33" s="41">
        <v>0</v>
      </c>
      <c r="AA33" s="17">
        <v>0</v>
      </c>
      <c r="AB33" s="41">
        <v>0</v>
      </c>
      <c r="AC33" s="17">
        <v>0</v>
      </c>
      <c r="AD33" s="17">
        <v>0</v>
      </c>
      <c r="AE33" s="41">
        <v>0</v>
      </c>
      <c r="AF33" s="41">
        <v>0</v>
      </c>
      <c r="AG33" s="90">
        <v>38.799999999999997</v>
      </c>
      <c r="AH33" s="91" t="s">
        <v>3</v>
      </c>
      <c r="AI33" s="87" t="s">
        <v>504</v>
      </c>
      <c r="AN33" s="17">
        <f t="shared" si="2"/>
        <v>100</v>
      </c>
      <c r="AO33" s="17">
        <f t="shared" si="3"/>
        <v>0.24100000000000002</v>
      </c>
      <c r="AP33" s="17">
        <f t="shared" si="4"/>
        <v>0</v>
      </c>
      <c r="AQ33" s="17">
        <f t="shared" si="4"/>
        <v>4.9000000000000002E-2</v>
      </c>
      <c r="AR33" s="17">
        <f t="shared" si="5"/>
        <v>0.43700000000000006</v>
      </c>
      <c r="AS33" s="17">
        <f t="shared" si="6"/>
        <v>0.38799999999999996</v>
      </c>
      <c r="AU33" s="17">
        <f t="shared" si="7"/>
        <v>8.9183673469387763</v>
      </c>
      <c r="AV33" s="17">
        <f t="shared" si="8"/>
        <v>4.9183673469387754</v>
      </c>
      <c r="AW33" s="17">
        <f t="shared" si="9"/>
        <v>1.0573979591836735</v>
      </c>
      <c r="AX33" s="17">
        <f t="shared" si="10"/>
        <v>2.7295918367346941</v>
      </c>
      <c r="AY33" s="17">
        <f t="shared" si="11"/>
        <v>0.77476635514018699</v>
      </c>
      <c r="AZ33" s="17">
        <f t="shared" si="12"/>
        <v>0.77476635514018699</v>
      </c>
      <c r="BA33" s="17">
        <f t="shared" si="13"/>
        <v>0.38676635514018703</v>
      </c>
      <c r="BC33" s="17">
        <f t="shared" si="14"/>
        <v>8.9183673469387763</v>
      </c>
      <c r="BD33" s="17">
        <f t="shared" si="15"/>
        <v>7.2959183673469381</v>
      </c>
      <c r="BE33" s="17">
        <f t="shared" si="16"/>
        <v>0.77528603488833148</v>
      </c>
      <c r="BF33" s="17">
        <f t="shared" si="17"/>
        <v>4.3508357183867599</v>
      </c>
      <c r="BG33" s="17">
        <f t="shared" si="18"/>
        <v>0.39499420996808415</v>
      </c>
      <c r="BH33" s="17">
        <f t="shared" si="19"/>
        <v>0.39499420996808415</v>
      </c>
      <c r="BI33" s="17">
        <f t="shared" si="20"/>
        <v>4.8918973077648347E-5</v>
      </c>
      <c r="BJ33" s="17">
        <f t="shared" si="21"/>
        <v>5.4947947348481276E-3</v>
      </c>
    </row>
    <row r="34" spans="1:64" x14ac:dyDescent="0.25">
      <c r="A34" s="84">
        <v>28</v>
      </c>
      <c r="B34" s="84">
        <v>17</v>
      </c>
      <c r="C34" s="41" t="s">
        <v>23</v>
      </c>
      <c r="D34" s="86">
        <v>1</v>
      </c>
      <c r="E34" s="98">
        <f t="shared" si="0"/>
        <v>47.400000000000006</v>
      </c>
      <c r="F34" s="98">
        <f t="shared" si="1"/>
        <v>0.83079847908745252</v>
      </c>
      <c r="G34" s="41">
        <v>0</v>
      </c>
      <c r="H34" s="41">
        <v>4.9000000000000004</v>
      </c>
      <c r="I34" s="41">
        <v>23.3</v>
      </c>
      <c r="J34" s="17">
        <v>0</v>
      </c>
      <c r="K34" s="41">
        <v>0</v>
      </c>
      <c r="L34" s="41">
        <v>0</v>
      </c>
      <c r="M34" s="41">
        <v>0</v>
      </c>
      <c r="N34" s="41">
        <v>0</v>
      </c>
      <c r="O34" s="41">
        <v>24.1</v>
      </c>
      <c r="P34" s="41">
        <v>4</v>
      </c>
      <c r="Q34" s="41">
        <v>43.7</v>
      </c>
      <c r="R34" s="17">
        <v>0</v>
      </c>
      <c r="S34" s="17">
        <v>0</v>
      </c>
      <c r="T34" s="17">
        <v>0</v>
      </c>
      <c r="U34" s="41">
        <v>0</v>
      </c>
      <c r="V34" s="41">
        <v>0</v>
      </c>
      <c r="W34" s="41">
        <v>0</v>
      </c>
      <c r="X34" s="41">
        <v>0</v>
      </c>
      <c r="Y34" s="41">
        <v>0</v>
      </c>
      <c r="Z34" s="41">
        <v>0</v>
      </c>
      <c r="AA34" s="17">
        <v>0</v>
      </c>
      <c r="AB34" s="41">
        <v>0</v>
      </c>
      <c r="AC34" s="17">
        <v>0</v>
      </c>
      <c r="AD34" s="17">
        <v>0</v>
      </c>
      <c r="AE34" s="41">
        <v>0</v>
      </c>
      <c r="AF34" s="41">
        <v>0</v>
      </c>
      <c r="AG34" s="90">
        <v>38.799999999999997</v>
      </c>
      <c r="AH34" s="91" t="s">
        <v>3</v>
      </c>
      <c r="AI34" s="87" t="s">
        <v>504</v>
      </c>
      <c r="AN34" s="17">
        <f t="shared" si="2"/>
        <v>100</v>
      </c>
      <c r="AO34" s="17">
        <f t="shared" si="3"/>
        <v>0.24100000000000002</v>
      </c>
      <c r="AP34" s="17">
        <f t="shared" si="4"/>
        <v>0</v>
      </c>
      <c r="AQ34" s="17">
        <f t="shared" si="4"/>
        <v>4.9000000000000002E-2</v>
      </c>
      <c r="AR34" s="17">
        <f t="shared" si="5"/>
        <v>0.43700000000000006</v>
      </c>
      <c r="AS34" s="17">
        <f t="shared" si="6"/>
        <v>0.38799999999999996</v>
      </c>
      <c r="AU34" s="17">
        <f t="shared" si="7"/>
        <v>8.9183673469387763</v>
      </c>
      <c r="AV34" s="17">
        <f t="shared" si="8"/>
        <v>4.9183673469387754</v>
      </c>
      <c r="AW34" s="17">
        <f t="shared" si="9"/>
        <v>1.0573979591836735</v>
      </c>
      <c r="AX34" s="17">
        <f t="shared" si="10"/>
        <v>2.7295918367346941</v>
      </c>
      <c r="AY34" s="17">
        <f t="shared" si="11"/>
        <v>0.77476635514018699</v>
      </c>
      <c r="AZ34" s="17">
        <f t="shared" si="12"/>
        <v>0.77476635514018699</v>
      </c>
      <c r="BA34" s="17">
        <f t="shared" si="13"/>
        <v>0.38676635514018703</v>
      </c>
      <c r="BC34" s="17">
        <f t="shared" si="14"/>
        <v>8.9183673469387763</v>
      </c>
      <c r="BD34" s="17">
        <f t="shared" si="15"/>
        <v>7.2959183673469381</v>
      </c>
      <c r="BE34" s="17">
        <f t="shared" si="16"/>
        <v>0.77528603488833148</v>
      </c>
      <c r="BF34" s="17">
        <f t="shared" si="17"/>
        <v>4.3508357183867599</v>
      </c>
      <c r="BG34" s="17">
        <f t="shared" si="18"/>
        <v>0.39499420996808415</v>
      </c>
      <c r="BH34" s="17">
        <f t="shared" si="19"/>
        <v>0.39499420996808415</v>
      </c>
      <c r="BI34" s="17">
        <f t="shared" si="20"/>
        <v>4.8918973077648347E-5</v>
      </c>
      <c r="BJ34" s="17">
        <f t="shared" si="21"/>
        <v>5.4947947348481276E-3</v>
      </c>
      <c r="BL34" s="17"/>
    </row>
    <row r="35" spans="1:64" x14ac:dyDescent="0.25">
      <c r="A35" s="84">
        <v>393</v>
      </c>
      <c r="B35" s="84">
        <v>261</v>
      </c>
      <c r="C35" s="17" t="s">
        <v>258</v>
      </c>
      <c r="D35" s="86">
        <v>1</v>
      </c>
      <c r="E35" s="98">
        <f t="shared" si="0"/>
        <v>21.8</v>
      </c>
      <c r="F35" s="98">
        <f t="shared" si="1"/>
        <v>0.57456140350877183</v>
      </c>
      <c r="G35" s="17">
        <v>9.9</v>
      </c>
      <c r="H35" s="17">
        <v>29.1</v>
      </c>
      <c r="I35" s="17">
        <v>0</v>
      </c>
      <c r="J35" s="17">
        <v>0</v>
      </c>
      <c r="K35" s="17">
        <v>0</v>
      </c>
      <c r="L35" s="17">
        <v>0</v>
      </c>
      <c r="M35" s="17">
        <v>0</v>
      </c>
      <c r="N35" s="17">
        <v>0</v>
      </c>
      <c r="O35" s="17">
        <v>21.8</v>
      </c>
      <c r="P35" s="17">
        <v>0</v>
      </c>
      <c r="Q35" s="17">
        <v>39.299999999999997</v>
      </c>
      <c r="R35" s="17">
        <v>0</v>
      </c>
      <c r="S35" s="17">
        <v>0</v>
      </c>
      <c r="T35" s="17">
        <v>0</v>
      </c>
      <c r="U35" s="17">
        <v>0</v>
      </c>
      <c r="V35" s="17">
        <v>0</v>
      </c>
      <c r="W35" s="41">
        <v>0</v>
      </c>
      <c r="X35" s="41">
        <v>0</v>
      </c>
      <c r="Y35" s="17">
        <v>0</v>
      </c>
      <c r="Z35" s="17">
        <v>0</v>
      </c>
      <c r="AA35" s="17">
        <v>0</v>
      </c>
      <c r="AB35" s="17">
        <v>0</v>
      </c>
      <c r="AC35" s="17">
        <v>0</v>
      </c>
      <c r="AD35" s="17">
        <v>0</v>
      </c>
      <c r="AE35" s="17">
        <v>0</v>
      </c>
      <c r="AF35" s="41">
        <v>0</v>
      </c>
      <c r="AG35" s="88">
        <v>31</v>
      </c>
      <c r="AH35" s="91" t="s">
        <v>3</v>
      </c>
      <c r="AI35" s="87" t="s">
        <v>504</v>
      </c>
      <c r="AN35" s="17">
        <f t="shared" si="2"/>
        <v>100.1</v>
      </c>
      <c r="AO35" s="17">
        <f t="shared" si="3"/>
        <v>0.218</v>
      </c>
      <c r="AP35" s="17">
        <f t="shared" si="4"/>
        <v>9.9000000000000005E-2</v>
      </c>
      <c r="AQ35" s="17">
        <f t="shared" si="4"/>
        <v>0.29100000000000004</v>
      </c>
      <c r="AR35" s="17">
        <f t="shared" si="5"/>
        <v>0.39299999999999996</v>
      </c>
      <c r="AS35" s="17">
        <f t="shared" si="6"/>
        <v>0.31</v>
      </c>
      <c r="AU35" s="17">
        <f t="shared" si="7"/>
        <v>1.0076923076923077</v>
      </c>
      <c r="AV35" s="17">
        <f t="shared" si="8"/>
        <v>0.55897435897435899</v>
      </c>
      <c r="AW35" s="17">
        <f t="shared" si="9"/>
        <v>0.56298076923076923</v>
      </c>
      <c r="AX35" s="17">
        <f t="shared" si="10"/>
        <v>0.75192307692307692</v>
      </c>
      <c r="AY35" s="17">
        <f t="shared" si="11"/>
        <v>0.55897435897435899</v>
      </c>
      <c r="AZ35" s="17">
        <f t="shared" si="12"/>
        <v>0.55897435897435899</v>
      </c>
      <c r="BA35" s="17">
        <f t="shared" si="13"/>
        <v>0.24897435897435899</v>
      </c>
      <c r="BC35" s="17">
        <f t="shared" si="14"/>
        <v>0.57205240174672478</v>
      </c>
      <c r="BD35" s="17">
        <f t="shared" si="15"/>
        <v>0.31732168850072778</v>
      </c>
      <c r="BE35" s="17">
        <f t="shared" si="16"/>
        <v>0.59275601548191315</v>
      </c>
      <c r="BF35" s="17">
        <f t="shared" si="17"/>
        <v>0.51853543161382643</v>
      </c>
      <c r="BG35" s="17">
        <f t="shared" si="18"/>
        <v>0.31732168850072778</v>
      </c>
      <c r="BH35" s="17">
        <f t="shared" si="19"/>
        <v>0.31732168850072778</v>
      </c>
      <c r="BI35" s="17">
        <f t="shared" si="20"/>
        <v>5.3607122501689487E-5</v>
      </c>
      <c r="BJ35" s="17">
        <f t="shared" si="21"/>
        <v>2.3142588431869178E-2</v>
      </c>
    </row>
    <row r="36" spans="1:64" x14ac:dyDescent="0.25">
      <c r="A36" s="84">
        <v>326</v>
      </c>
      <c r="B36" s="84">
        <v>213</v>
      </c>
      <c r="D36" s="86">
        <v>1</v>
      </c>
      <c r="E36" s="98">
        <f t="shared" si="0"/>
        <v>18.73882658865594</v>
      </c>
      <c r="F36" s="98">
        <f t="shared" si="1"/>
        <v>0.8</v>
      </c>
      <c r="G36" s="17">
        <v>0</v>
      </c>
      <c r="H36" s="17">
        <f>'EWG-CCP-127 (1)'!M144</f>
        <v>16.25223468226881</v>
      </c>
      <c r="I36" s="17">
        <v>0</v>
      </c>
      <c r="J36" s="17">
        <v>0</v>
      </c>
      <c r="K36" s="17">
        <v>0</v>
      </c>
      <c r="L36" s="17">
        <v>0</v>
      </c>
      <c r="M36" s="17">
        <v>0</v>
      </c>
      <c r="N36" s="17">
        <v>0</v>
      </c>
      <c r="O36" s="17">
        <f>'EWG-CCP-127 (1)'!L144</f>
        <v>18.73882658865594</v>
      </c>
      <c r="P36" s="17">
        <v>0</v>
      </c>
      <c r="Q36" s="17">
        <f>'EWG-CCP-127 (1)'!K144</f>
        <v>65.00893872907524</v>
      </c>
      <c r="R36" s="17">
        <v>0</v>
      </c>
      <c r="S36" s="17">
        <v>0</v>
      </c>
      <c r="T36" s="17">
        <v>0</v>
      </c>
      <c r="U36" s="17">
        <v>0</v>
      </c>
      <c r="V36" s="17">
        <v>0</v>
      </c>
      <c r="W36" s="41">
        <v>0</v>
      </c>
      <c r="X36" s="41">
        <v>0</v>
      </c>
      <c r="Y36" s="17">
        <v>0</v>
      </c>
      <c r="Z36" s="17">
        <v>0</v>
      </c>
      <c r="AA36" s="17">
        <v>0</v>
      </c>
      <c r="AB36" s="17">
        <v>0</v>
      </c>
      <c r="AC36" s="17">
        <v>0</v>
      </c>
      <c r="AD36" s="17">
        <v>0</v>
      </c>
      <c r="AE36" s="17">
        <v>0</v>
      </c>
      <c r="AF36" s="41">
        <v>0</v>
      </c>
      <c r="AG36" s="88">
        <f>'EWG-CCP-127 (1)'!E144</f>
        <v>66</v>
      </c>
      <c r="AH36" s="91" t="s">
        <v>3</v>
      </c>
      <c r="AI36" s="87" t="s">
        <v>504</v>
      </c>
      <c r="AN36" s="17">
        <f t="shared" si="2"/>
        <v>99.999999999999986</v>
      </c>
      <c r="AO36" s="17">
        <f t="shared" si="3"/>
        <v>0.18738826588655941</v>
      </c>
      <c r="AP36" s="17">
        <f t="shared" si="4"/>
        <v>0</v>
      </c>
      <c r="AQ36" s="17">
        <f t="shared" si="4"/>
        <v>0.1625223468226881</v>
      </c>
      <c r="AR36" s="17">
        <f t="shared" si="5"/>
        <v>0.65008938729075239</v>
      </c>
      <c r="AS36" s="17">
        <f t="shared" si="6"/>
        <v>0.66</v>
      </c>
      <c r="AU36" s="17">
        <f t="shared" si="7"/>
        <v>4</v>
      </c>
      <c r="AV36" s="17">
        <f t="shared" si="8"/>
        <v>1.1530000000000002</v>
      </c>
      <c r="AW36" s="17">
        <f t="shared" si="9"/>
        <v>0.75</v>
      </c>
      <c r="AX36" s="17">
        <f t="shared" si="10"/>
        <v>1.5</v>
      </c>
      <c r="AY36" s="17">
        <f t="shared" si="11"/>
        <v>0.75</v>
      </c>
      <c r="AZ36" s="17">
        <f t="shared" si="12"/>
        <v>0.75</v>
      </c>
      <c r="BA36" s="17">
        <f t="shared" si="13"/>
        <v>8.9999999999999969E-2</v>
      </c>
      <c r="BC36" s="17">
        <f t="shared" si="14"/>
        <v>4</v>
      </c>
      <c r="BD36" s="17">
        <f t="shared" si="15"/>
        <v>1.153</v>
      </c>
      <c r="BE36" s="17">
        <f t="shared" si="16"/>
        <v>0.66772363241731236</v>
      </c>
      <c r="BF36" s="17">
        <f t="shared" si="17"/>
        <v>2.0925144451180109</v>
      </c>
      <c r="BG36" s="17">
        <f t="shared" si="18"/>
        <v>0.66772363241731236</v>
      </c>
      <c r="BH36" s="17">
        <f t="shared" si="19"/>
        <v>0.66772363241731236</v>
      </c>
      <c r="BI36" s="17">
        <f t="shared" si="20"/>
        <v>5.9654497717757933E-5</v>
      </c>
      <c r="BJ36" s="17">
        <f t="shared" si="21"/>
        <v>3.9153770560620867E-2</v>
      </c>
    </row>
    <row r="37" spans="1:64" x14ac:dyDescent="0.25">
      <c r="A37" s="84">
        <v>371</v>
      </c>
      <c r="B37" s="84">
        <v>243</v>
      </c>
      <c r="C37" s="58">
        <v>21</v>
      </c>
      <c r="D37" s="86">
        <v>1</v>
      </c>
      <c r="E37" s="98">
        <f t="shared" si="0"/>
        <v>28.571428571428569</v>
      </c>
      <c r="F37" s="98">
        <f t="shared" si="1"/>
        <v>0.8</v>
      </c>
      <c r="G37" s="17">
        <v>0</v>
      </c>
      <c r="H37" s="17">
        <f>'EWG-CCP-127 (1)'!M184</f>
        <v>14.285714285714285</v>
      </c>
      <c r="I37" s="17">
        <v>0</v>
      </c>
      <c r="J37" s="17">
        <v>0</v>
      </c>
      <c r="K37" s="17">
        <v>0</v>
      </c>
      <c r="L37" s="17">
        <v>0</v>
      </c>
      <c r="M37" s="17">
        <v>0</v>
      </c>
      <c r="N37" s="17">
        <v>0</v>
      </c>
      <c r="O37" s="17">
        <f>'EWG-CCP-127 (1)'!L184</f>
        <v>28.571428571428569</v>
      </c>
      <c r="P37" s="17">
        <v>0</v>
      </c>
      <c r="Q37" s="17">
        <f>'EWG-CCP-127 (1)'!K184</f>
        <v>57.142857142857139</v>
      </c>
      <c r="R37" s="17">
        <v>0</v>
      </c>
      <c r="S37" s="17">
        <v>0</v>
      </c>
      <c r="T37" s="17">
        <v>0</v>
      </c>
      <c r="U37" s="17">
        <v>0</v>
      </c>
      <c r="V37" s="17">
        <v>0</v>
      </c>
      <c r="W37" s="41">
        <v>0</v>
      </c>
      <c r="X37" s="41">
        <v>0</v>
      </c>
      <c r="Y37" s="17">
        <v>0</v>
      </c>
      <c r="Z37" s="17">
        <v>0</v>
      </c>
      <c r="AA37" s="17">
        <v>0</v>
      </c>
      <c r="AB37" s="17">
        <v>0</v>
      </c>
      <c r="AC37" s="17">
        <v>0</v>
      </c>
      <c r="AD37" s="17">
        <v>0</v>
      </c>
      <c r="AE37" s="17">
        <v>0</v>
      </c>
      <c r="AF37" s="41">
        <v>0</v>
      </c>
      <c r="AG37" s="88">
        <f>'EWG-CCP-127 (1)'!E184</f>
        <v>66</v>
      </c>
      <c r="AH37" s="41" t="s">
        <v>3</v>
      </c>
      <c r="AI37" s="87" t="s">
        <v>506</v>
      </c>
      <c r="AN37" s="17">
        <f t="shared" si="2"/>
        <v>100</v>
      </c>
      <c r="AO37" s="17">
        <f t="shared" si="3"/>
        <v>0.2857142857142857</v>
      </c>
      <c r="AP37" s="17">
        <f t="shared" si="4"/>
        <v>0</v>
      </c>
      <c r="AQ37" s="17">
        <f t="shared" si="4"/>
        <v>0.14285714285714285</v>
      </c>
      <c r="AR37" s="17">
        <f t="shared" si="5"/>
        <v>0.5714285714285714</v>
      </c>
      <c r="AS37" s="17">
        <f t="shared" si="6"/>
        <v>0.66</v>
      </c>
      <c r="AU37" s="17">
        <f t="shared" si="7"/>
        <v>4</v>
      </c>
      <c r="AV37" s="17">
        <f t="shared" si="8"/>
        <v>2</v>
      </c>
      <c r="AW37" s="17">
        <f t="shared" si="9"/>
        <v>0.75</v>
      </c>
      <c r="AX37" s="17">
        <f t="shared" si="10"/>
        <v>1.5</v>
      </c>
      <c r="AY37" s="17">
        <f t="shared" si="11"/>
        <v>0.66666666666666663</v>
      </c>
      <c r="AZ37" s="17">
        <f t="shared" si="12"/>
        <v>0.66666666666666663</v>
      </c>
      <c r="BA37" s="17">
        <f t="shared" si="13"/>
        <v>6.6666666666665986E-3</v>
      </c>
      <c r="BC37" s="17">
        <f t="shared" si="14"/>
        <v>4</v>
      </c>
      <c r="BD37" s="17">
        <f t="shared" si="15"/>
        <v>2</v>
      </c>
      <c r="BE37" s="17">
        <f t="shared" si="16"/>
        <v>0.66772363241731236</v>
      </c>
      <c r="BF37" s="17">
        <f t="shared" si="17"/>
        <v>2.0925144451180109</v>
      </c>
      <c r="BG37" s="17">
        <f t="shared" si="18"/>
        <v>0.66772363241731236</v>
      </c>
      <c r="BH37" s="17">
        <f t="shared" si="19"/>
        <v>0.66772363241731236</v>
      </c>
      <c r="BI37" s="17">
        <f t="shared" si="20"/>
        <v>5.9654497717757933E-5</v>
      </c>
      <c r="BJ37" s="17">
        <f t="shared" si="21"/>
        <v>3.9153770560620867E-2</v>
      </c>
    </row>
    <row r="38" spans="1:64" x14ac:dyDescent="0.25">
      <c r="A38" s="84">
        <v>365</v>
      </c>
      <c r="B38" s="84">
        <v>381</v>
      </c>
      <c r="C38" s="58">
        <v>15</v>
      </c>
      <c r="D38" s="86">
        <v>1</v>
      </c>
      <c r="E38" s="98">
        <f t="shared" si="0"/>
        <v>50</v>
      </c>
      <c r="F38" s="98">
        <f t="shared" si="1"/>
        <v>0.75</v>
      </c>
      <c r="G38" s="17">
        <v>0</v>
      </c>
      <c r="H38" s="17">
        <f>'EWG-CCP-127 (1)'!M178</f>
        <v>12.5</v>
      </c>
      <c r="I38" s="17">
        <v>0</v>
      </c>
      <c r="J38" s="17">
        <v>0</v>
      </c>
      <c r="K38" s="17">
        <v>0</v>
      </c>
      <c r="L38" s="17">
        <v>0</v>
      </c>
      <c r="M38" s="17">
        <v>0</v>
      </c>
      <c r="N38" s="17">
        <v>0</v>
      </c>
      <c r="O38" s="17">
        <f>'EWG-CCP-127 (1)'!L178</f>
        <v>50</v>
      </c>
      <c r="P38" s="17">
        <v>0</v>
      </c>
      <c r="Q38" s="17">
        <f>'EWG-CCP-127 (1)'!K178</f>
        <v>37.5</v>
      </c>
      <c r="R38" s="17">
        <v>0</v>
      </c>
      <c r="S38" s="17">
        <v>0</v>
      </c>
      <c r="T38" s="17">
        <v>0</v>
      </c>
      <c r="U38" s="17">
        <v>0</v>
      </c>
      <c r="V38" s="17">
        <v>0</v>
      </c>
      <c r="W38" s="41">
        <v>0</v>
      </c>
      <c r="X38" s="41">
        <v>0</v>
      </c>
      <c r="Y38" s="17">
        <v>0</v>
      </c>
      <c r="Z38" s="17">
        <v>0</v>
      </c>
      <c r="AA38" s="17">
        <v>0</v>
      </c>
      <c r="AB38" s="17">
        <v>0</v>
      </c>
      <c r="AC38" s="17">
        <v>0</v>
      </c>
      <c r="AD38" s="17">
        <v>0</v>
      </c>
      <c r="AE38" s="17">
        <v>0</v>
      </c>
      <c r="AF38" s="41">
        <v>0</v>
      </c>
      <c r="AG38" s="88">
        <f>'EWG-CCP-127 (1)'!E178</f>
        <v>22</v>
      </c>
      <c r="AH38" s="41" t="s">
        <v>3</v>
      </c>
      <c r="AI38" s="87" t="s">
        <v>506</v>
      </c>
      <c r="AN38" s="17">
        <f t="shared" si="2"/>
        <v>100</v>
      </c>
      <c r="AO38" s="17">
        <f t="shared" si="3"/>
        <v>0.5</v>
      </c>
      <c r="AP38" s="17">
        <f t="shared" si="4"/>
        <v>0</v>
      </c>
      <c r="AQ38" s="17">
        <f t="shared" si="4"/>
        <v>0.125</v>
      </c>
      <c r="AR38" s="17">
        <f t="shared" si="5"/>
        <v>0.375</v>
      </c>
      <c r="AS38" s="17">
        <f t="shared" si="6"/>
        <v>0.22</v>
      </c>
      <c r="AU38" s="17">
        <f t="shared" si="7"/>
        <v>3</v>
      </c>
      <c r="AV38" s="17">
        <f t="shared" si="8"/>
        <v>4</v>
      </c>
      <c r="AW38" s="17">
        <f t="shared" si="9"/>
        <v>0.6875</v>
      </c>
      <c r="AX38" s="17">
        <f t="shared" si="10"/>
        <v>1.25</v>
      </c>
      <c r="AY38" s="17">
        <f t="shared" si="11"/>
        <v>0.18333333333333335</v>
      </c>
      <c r="AZ38" s="17">
        <f t="shared" si="12"/>
        <v>0.18333333333333335</v>
      </c>
      <c r="BA38" s="17">
        <f t="shared" si="13"/>
        <v>3.6666666666666653E-2</v>
      </c>
      <c r="BC38" s="17">
        <f t="shared" si="14"/>
        <v>3</v>
      </c>
      <c r="BD38" s="17">
        <f t="shared" si="15"/>
        <v>4</v>
      </c>
      <c r="BE38" s="17">
        <f t="shared" si="16"/>
        <v>0.64585409830494755</v>
      </c>
      <c r="BF38" s="17">
        <f t="shared" si="17"/>
        <v>1.6333536883123316</v>
      </c>
      <c r="BG38" s="17">
        <f t="shared" si="18"/>
        <v>0.21196894116220838</v>
      </c>
      <c r="BH38" s="17">
        <f t="shared" si="19"/>
        <v>0.21196894116220838</v>
      </c>
      <c r="BI38" s="17">
        <f t="shared" si="20"/>
        <v>6.4497906056070912E-5</v>
      </c>
      <c r="BJ38" s="17">
        <f t="shared" si="21"/>
        <v>5.8625427313047318E-2</v>
      </c>
    </row>
    <row r="39" spans="1:64" x14ac:dyDescent="0.25">
      <c r="A39" s="84">
        <v>91</v>
      </c>
      <c r="B39" s="84">
        <v>56</v>
      </c>
      <c r="C39" s="17" t="s">
        <v>112</v>
      </c>
      <c r="D39" s="86">
        <v>1</v>
      </c>
      <c r="E39" s="98">
        <f t="shared" si="0"/>
        <v>20</v>
      </c>
      <c r="F39" s="98">
        <f t="shared" si="1"/>
        <v>0.90277777777777779</v>
      </c>
      <c r="G39" s="17">
        <v>8</v>
      </c>
      <c r="H39" s="17">
        <v>7</v>
      </c>
      <c r="I39" s="17">
        <v>5</v>
      </c>
      <c r="J39" s="17">
        <v>0</v>
      </c>
      <c r="K39" s="41">
        <v>0</v>
      </c>
      <c r="L39" s="17">
        <v>0</v>
      </c>
      <c r="M39" s="17">
        <v>0</v>
      </c>
      <c r="N39" s="17">
        <v>0</v>
      </c>
      <c r="O39" s="17">
        <v>15</v>
      </c>
      <c r="P39" s="17">
        <v>0</v>
      </c>
      <c r="Q39" s="17">
        <v>65</v>
      </c>
      <c r="R39" s="17">
        <v>0</v>
      </c>
      <c r="S39" s="17">
        <v>0</v>
      </c>
      <c r="T39" s="17">
        <v>0</v>
      </c>
      <c r="U39" s="17">
        <v>0</v>
      </c>
      <c r="V39" s="41">
        <v>0</v>
      </c>
      <c r="W39" s="41">
        <v>0</v>
      </c>
      <c r="X39" s="41">
        <v>0</v>
      </c>
      <c r="Y39" s="17">
        <v>0</v>
      </c>
      <c r="Z39" s="17">
        <v>0</v>
      </c>
      <c r="AA39" s="17">
        <v>0</v>
      </c>
      <c r="AB39" s="41">
        <v>0</v>
      </c>
      <c r="AC39" s="17">
        <v>0</v>
      </c>
      <c r="AD39" s="17">
        <v>0</v>
      </c>
      <c r="AE39" s="41">
        <v>0</v>
      </c>
      <c r="AF39" s="41">
        <v>0</v>
      </c>
      <c r="AG39" s="88">
        <v>44</v>
      </c>
      <c r="AH39" s="91" t="s">
        <v>3</v>
      </c>
      <c r="AI39" s="87" t="s">
        <v>504</v>
      </c>
      <c r="AN39" s="17">
        <f t="shared" si="2"/>
        <v>100</v>
      </c>
      <c r="AO39" s="17">
        <f t="shared" si="3"/>
        <v>0.15</v>
      </c>
      <c r="AP39" s="17">
        <f t="shared" si="4"/>
        <v>0.08</v>
      </c>
      <c r="AQ39" s="17">
        <f t="shared" si="4"/>
        <v>7.0000000000000007E-2</v>
      </c>
      <c r="AR39" s="17">
        <f t="shared" si="5"/>
        <v>0.65</v>
      </c>
      <c r="AS39" s="17">
        <f t="shared" si="6"/>
        <v>0.44</v>
      </c>
      <c r="AU39" s="17">
        <f t="shared" si="7"/>
        <v>4.333333333333333</v>
      </c>
      <c r="AV39" s="17">
        <f t="shared" si="8"/>
        <v>0.99999999999999978</v>
      </c>
      <c r="AW39" s="17">
        <f t="shared" si="9"/>
        <v>0.77083333333333326</v>
      </c>
      <c r="AX39" s="17">
        <f t="shared" si="10"/>
        <v>1.5833333333333333</v>
      </c>
      <c r="AY39" s="17">
        <f t="shared" si="11"/>
        <v>0.77083333333333326</v>
      </c>
      <c r="AZ39" s="17">
        <f t="shared" si="12"/>
        <v>0.77083333333333326</v>
      </c>
      <c r="BA39" s="17">
        <f t="shared" si="13"/>
        <v>0.33083333333333326</v>
      </c>
      <c r="BC39" s="17">
        <f t="shared" si="14"/>
        <v>1.6666666666666667</v>
      </c>
      <c r="BD39" s="17">
        <f t="shared" si="15"/>
        <v>0.44871794871794873</v>
      </c>
      <c r="BE39" s="17">
        <f t="shared" si="16"/>
        <v>0.616694719488461</v>
      </c>
      <c r="BF39" s="17">
        <f t="shared" si="17"/>
        <v>1.0211393459047593</v>
      </c>
      <c r="BG39" s="17">
        <f t="shared" si="18"/>
        <v>0.44871794871794873</v>
      </c>
      <c r="BH39" s="17">
        <f t="shared" si="19"/>
        <v>0.44871794871794873</v>
      </c>
      <c r="BI39" s="17">
        <f t="shared" si="20"/>
        <v>7.6002629848783923E-5</v>
      </c>
      <c r="BJ39" s="17">
        <f t="shared" si="21"/>
        <v>4.8959893683408454E-4</v>
      </c>
    </row>
    <row r="40" spans="1:64" x14ac:dyDescent="0.25">
      <c r="A40" s="84">
        <v>314</v>
      </c>
      <c r="B40" s="84">
        <v>201</v>
      </c>
      <c r="D40" s="86">
        <v>1</v>
      </c>
      <c r="E40" s="98">
        <f t="shared" si="0"/>
        <v>8.6549440511532314</v>
      </c>
      <c r="F40" s="98">
        <f t="shared" si="1"/>
        <v>0.75</v>
      </c>
      <c r="G40" s="17">
        <v>0</v>
      </c>
      <c r="H40" s="17">
        <f>'EWG-CCP-127 (1)'!M132</f>
        <v>22.836263987211694</v>
      </c>
      <c r="I40" s="17">
        <v>0</v>
      </c>
      <c r="J40" s="17">
        <v>0</v>
      </c>
      <c r="K40" s="17">
        <v>0</v>
      </c>
      <c r="L40" s="17">
        <v>0</v>
      </c>
      <c r="M40" s="17">
        <v>0</v>
      </c>
      <c r="N40" s="17">
        <v>0</v>
      </c>
      <c r="O40" s="17">
        <f>'EWG-CCP-127 (1)'!L132</f>
        <v>8.6549440511532314</v>
      </c>
      <c r="P40" s="17">
        <v>0</v>
      </c>
      <c r="Q40" s="17">
        <f>'EWG-CCP-127 (1)'!K132</f>
        <v>68.508791961635083</v>
      </c>
      <c r="R40" s="17">
        <v>0</v>
      </c>
      <c r="S40" s="17">
        <v>0</v>
      </c>
      <c r="T40" s="17">
        <v>0</v>
      </c>
      <c r="U40" s="17">
        <v>0</v>
      </c>
      <c r="V40" s="17">
        <v>0</v>
      </c>
      <c r="W40" s="41">
        <v>0</v>
      </c>
      <c r="X40" s="41">
        <v>0</v>
      </c>
      <c r="Y40" s="17">
        <v>0</v>
      </c>
      <c r="Z40" s="17">
        <v>0</v>
      </c>
      <c r="AA40" s="17">
        <v>0</v>
      </c>
      <c r="AB40" s="17">
        <v>0</v>
      </c>
      <c r="AC40" s="17">
        <v>0</v>
      </c>
      <c r="AD40" s="17">
        <v>0</v>
      </c>
      <c r="AE40" s="17">
        <v>0</v>
      </c>
      <c r="AF40" s="41">
        <v>0</v>
      </c>
      <c r="AG40" s="88">
        <f>'EWG-CCP-127 (1)'!E132</f>
        <v>37</v>
      </c>
      <c r="AH40" s="91" t="s">
        <v>3</v>
      </c>
      <c r="AI40" s="87" t="s">
        <v>504</v>
      </c>
      <c r="AN40" s="17">
        <f t="shared" si="2"/>
        <v>100</v>
      </c>
      <c r="AO40" s="17">
        <f t="shared" si="3"/>
        <v>8.6549440511532308E-2</v>
      </c>
      <c r="AP40" s="17">
        <f t="shared" si="4"/>
        <v>0</v>
      </c>
      <c r="AQ40" s="17">
        <f t="shared" si="4"/>
        <v>0.22836263987211694</v>
      </c>
      <c r="AR40" s="17">
        <f t="shared" si="5"/>
        <v>0.68508791961635085</v>
      </c>
      <c r="AS40" s="17">
        <f t="shared" si="6"/>
        <v>0.37</v>
      </c>
      <c r="AU40" s="17">
        <f t="shared" si="7"/>
        <v>3</v>
      </c>
      <c r="AV40" s="17">
        <f t="shared" si="8"/>
        <v>0.37899999999999995</v>
      </c>
      <c r="AW40" s="17">
        <f t="shared" si="9"/>
        <v>0.6875</v>
      </c>
      <c r="AX40" s="17">
        <f t="shared" si="10"/>
        <v>1.25</v>
      </c>
      <c r="AY40" s="17">
        <f t="shared" si="11"/>
        <v>0.37899999999999995</v>
      </c>
      <c r="AZ40" s="17">
        <f t="shared" si="12"/>
        <v>0.37899999999999995</v>
      </c>
      <c r="BA40" s="17">
        <f t="shared" si="13"/>
        <v>8.9999999999999525E-3</v>
      </c>
      <c r="BC40" s="17">
        <f t="shared" si="14"/>
        <v>3</v>
      </c>
      <c r="BD40" s="17">
        <f t="shared" si="15"/>
        <v>0.37899999999999995</v>
      </c>
      <c r="BE40" s="17">
        <f t="shared" si="16"/>
        <v>0.64585409830494755</v>
      </c>
      <c r="BF40" s="17">
        <f t="shared" si="17"/>
        <v>1.6333536883123316</v>
      </c>
      <c r="BG40" s="17">
        <f t="shared" si="18"/>
        <v>0.37899999999999995</v>
      </c>
      <c r="BH40" s="17">
        <f t="shared" si="19"/>
        <v>0.37899999999999995</v>
      </c>
      <c r="BI40" s="17">
        <f t="shared" si="20"/>
        <v>8.099999999999915E-5</v>
      </c>
      <c r="BJ40" s="17">
        <f t="shared" si="21"/>
        <v>8.48736251108375E-3</v>
      </c>
    </row>
    <row r="41" spans="1:64" x14ac:dyDescent="0.25">
      <c r="A41" s="84">
        <v>242</v>
      </c>
      <c r="B41" s="84">
        <v>501</v>
      </c>
      <c r="C41" s="17">
        <f>'EWG-CCP-127 (1)'!B57</f>
        <v>2</v>
      </c>
      <c r="D41" s="86">
        <v>1</v>
      </c>
      <c r="E41" s="98">
        <f t="shared" si="0"/>
        <v>11.764705882352942</v>
      </c>
      <c r="F41" s="98">
        <f t="shared" si="1"/>
        <v>0.33333333333333331</v>
      </c>
      <c r="G41" s="17">
        <v>0</v>
      </c>
      <c r="H41" s="17">
        <f>'EWG-CCP-127 (1)'!M57</f>
        <v>58.82352941176471</v>
      </c>
      <c r="I41" s="17">
        <v>0</v>
      </c>
      <c r="J41" s="17">
        <v>0</v>
      </c>
      <c r="K41" s="17">
        <v>0</v>
      </c>
      <c r="L41" s="17">
        <v>0</v>
      </c>
      <c r="M41" s="17">
        <v>0</v>
      </c>
      <c r="N41" s="17">
        <v>0</v>
      </c>
      <c r="O41" s="17">
        <f>'EWG-CCP-127 (1)'!L57</f>
        <v>11.764705882352942</v>
      </c>
      <c r="P41" s="17">
        <v>0</v>
      </c>
      <c r="Q41" s="17">
        <f>'EWG-CCP-127 (1)'!K57</f>
        <v>29.411764705882355</v>
      </c>
      <c r="R41" s="17">
        <v>0</v>
      </c>
      <c r="S41" s="17">
        <v>0</v>
      </c>
      <c r="T41" s="17">
        <v>0</v>
      </c>
      <c r="U41" s="17">
        <v>0</v>
      </c>
      <c r="V41" s="17">
        <v>0</v>
      </c>
      <c r="W41" s="41">
        <v>0</v>
      </c>
      <c r="X41" s="41">
        <v>0</v>
      </c>
      <c r="Y41" s="17">
        <v>0</v>
      </c>
      <c r="Z41" s="17">
        <v>0</v>
      </c>
      <c r="AA41" s="17">
        <v>0</v>
      </c>
      <c r="AB41" s="17">
        <v>0</v>
      </c>
      <c r="AC41" s="17">
        <v>0</v>
      </c>
      <c r="AD41" s="17">
        <v>0</v>
      </c>
      <c r="AE41" s="17">
        <v>0</v>
      </c>
      <c r="AF41" s="41">
        <v>0</v>
      </c>
      <c r="AG41" s="88">
        <f>'EWG-CCP-127 (1)'!E57</f>
        <v>21</v>
      </c>
      <c r="AH41" s="41" t="s">
        <v>3</v>
      </c>
      <c r="AI41" s="87" t="s">
        <v>506</v>
      </c>
      <c r="AN41" s="17">
        <f t="shared" si="2"/>
        <v>100</v>
      </c>
      <c r="AO41" s="17">
        <f t="shared" si="3"/>
        <v>0.11764705882352942</v>
      </c>
      <c r="AP41" s="17">
        <f t="shared" si="4"/>
        <v>0</v>
      </c>
      <c r="AQ41" s="17">
        <f t="shared" si="4"/>
        <v>0.58823529411764708</v>
      </c>
      <c r="AR41" s="17">
        <f t="shared" si="5"/>
        <v>0.29411764705882354</v>
      </c>
      <c r="AS41" s="17">
        <f t="shared" si="6"/>
        <v>0.21</v>
      </c>
      <c r="AU41" s="17">
        <f t="shared" si="7"/>
        <v>0.5</v>
      </c>
      <c r="AV41" s="17">
        <f t="shared" si="8"/>
        <v>0.2</v>
      </c>
      <c r="AW41" s="17">
        <f t="shared" si="9"/>
        <v>0.53125</v>
      </c>
      <c r="AX41" s="17">
        <f t="shared" si="10"/>
        <v>0.625</v>
      </c>
      <c r="AY41" s="17">
        <f t="shared" si="11"/>
        <v>0.2</v>
      </c>
      <c r="AZ41" s="17">
        <f t="shared" si="12"/>
        <v>0.2</v>
      </c>
      <c r="BA41" s="17">
        <f t="shared" si="13"/>
        <v>9.9999999999999811E-3</v>
      </c>
      <c r="BC41" s="17">
        <f t="shared" si="14"/>
        <v>0.5</v>
      </c>
      <c r="BD41" s="17">
        <f t="shared" si="15"/>
        <v>0.2</v>
      </c>
      <c r="BE41" s="17">
        <f t="shared" si="16"/>
        <v>0.59118026302403537</v>
      </c>
      <c r="BF41" s="17">
        <f t="shared" si="17"/>
        <v>0.48545179629813345</v>
      </c>
      <c r="BG41" s="17">
        <f t="shared" si="18"/>
        <v>0.2</v>
      </c>
      <c r="BH41" s="17">
        <f t="shared" si="19"/>
        <v>0.2</v>
      </c>
      <c r="BI41" s="17">
        <f t="shared" si="20"/>
        <v>9.9999999999999625E-5</v>
      </c>
      <c r="BJ41" s="17">
        <f t="shared" si="21"/>
        <v>6.356796496651157E-2</v>
      </c>
    </row>
    <row r="42" spans="1:64" x14ac:dyDescent="0.25">
      <c r="A42" s="84">
        <v>406</v>
      </c>
      <c r="B42" s="84">
        <v>517</v>
      </c>
      <c r="D42" s="86">
        <v>1</v>
      </c>
      <c r="E42" s="98">
        <f t="shared" si="0"/>
        <v>11.764705882352942</v>
      </c>
      <c r="F42" s="98">
        <f t="shared" si="1"/>
        <v>0.33333333333333331</v>
      </c>
      <c r="G42" s="17">
        <v>0</v>
      </c>
      <c r="H42" s="17">
        <f>'EWG-CCP-127 (1)'!M202</f>
        <v>58.82352941176471</v>
      </c>
      <c r="I42" s="17">
        <v>0</v>
      </c>
      <c r="J42" s="17">
        <v>0</v>
      </c>
      <c r="K42" s="17">
        <v>0</v>
      </c>
      <c r="L42" s="17">
        <v>0</v>
      </c>
      <c r="M42" s="17">
        <v>0</v>
      </c>
      <c r="N42" s="17">
        <v>0</v>
      </c>
      <c r="O42" s="17">
        <f>'EWG-CCP-127 (1)'!L202</f>
        <v>11.764705882352942</v>
      </c>
      <c r="P42" s="17">
        <v>0</v>
      </c>
      <c r="Q42" s="17">
        <f>'EWG-CCP-127 (1)'!K202</f>
        <v>29.411764705882355</v>
      </c>
      <c r="R42" s="17">
        <v>0</v>
      </c>
      <c r="S42" s="17">
        <v>0</v>
      </c>
      <c r="T42" s="17">
        <v>0</v>
      </c>
      <c r="U42" s="17">
        <v>0</v>
      </c>
      <c r="V42" s="17">
        <v>0</v>
      </c>
      <c r="W42" s="41">
        <v>0</v>
      </c>
      <c r="X42" s="41">
        <v>0</v>
      </c>
      <c r="Y42" s="17">
        <v>0</v>
      </c>
      <c r="Z42" s="17">
        <v>0</v>
      </c>
      <c r="AA42" s="17">
        <v>0</v>
      </c>
      <c r="AB42" s="17">
        <v>0</v>
      </c>
      <c r="AC42" s="17">
        <v>0</v>
      </c>
      <c r="AD42" s="17">
        <v>0</v>
      </c>
      <c r="AE42" s="17">
        <v>0</v>
      </c>
      <c r="AF42" s="41">
        <v>0</v>
      </c>
      <c r="AG42" s="88">
        <f>'EWG-CCP-127 (1)'!E202</f>
        <v>21</v>
      </c>
      <c r="AH42" s="41" t="s">
        <v>3</v>
      </c>
      <c r="AI42" s="87" t="s">
        <v>506</v>
      </c>
      <c r="AN42" s="17">
        <f t="shared" si="2"/>
        <v>100</v>
      </c>
      <c r="AO42" s="17">
        <f t="shared" si="3"/>
        <v>0.11764705882352942</v>
      </c>
      <c r="AP42" s="17">
        <f t="shared" si="4"/>
        <v>0</v>
      </c>
      <c r="AQ42" s="17">
        <f t="shared" si="4"/>
        <v>0.58823529411764708</v>
      </c>
      <c r="AR42" s="17">
        <f t="shared" si="5"/>
        <v>0.29411764705882354</v>
      </c>
      <c r="AS42" s="17">
        <f t="shared" si="6"/>
        <v>0.21</v>
      </c>
      <c r="AU42" s="17">
        <f t="shared" si="7"/>
        <v>0.5</v>
      </c>
      <c r="AV42" s="17">
        <f t="shared" si="8"/>
        <v>0.2</v>
      </c>
      <c r="AW42" s="17">
        <f t="shared" si="9"/>
        <v>0.53125</v>
      </c>
      <c r="AX42" s="17">
        <f t="shared" si="10"/>
        <v>0.625</v>
      </c>
      <c r="AY42" s="17">
        <f t="shared" si="11"/>
        <v>0.2</v>
      </c>
      <c r="AZ42" s="17">
        <f t="shared" si="12"/>
        <v>0.2</v>
      </c>
      <c r="BA42" s="17">
        <f t="shared" si="13"/>
        <v>9.9999999999999811E-3</v>
      </c>
      <c r="BC42" s="17">
        <f t="shared" si="14"/>
        <v>0.5</v>
      </c>
      <c r="BD42" s="17">
        <f t="shared" si="15"/>
        <v>0.2</v>
      </c>
      <c r="BE42" s="17">
        <f t="shared" si="16"/>
        <v>0.59118026302403537</v>
      </c>
      <c r="BF42" s="17">
        <f t="shared" si="17"/>
        <v>0.48545179629813345</v>
      </c>
      <c r="BG42" s="17">
        <f t="shared" si="18"/>
        <v>0.2</v>
      </c>
      <c r="BH42" s="17">
        <f t="shared" si="19"/>
        <v>0.2</v>
      </c>
      <c r="BI42" s="17">
        <f t="shared" si="20"/>
        <v>9.9999999999999625E-5</v>
      </c>
      <c r="BJ42" s="17">
        <f t="shared" si="21"/>
        <v>6.356796496651157E-2</v>
      </c>
    </row>
    <row r="43" spans="1:64" x14ac:dyDescent="0.25">
      <c r="A43" s="84">
        <v>241</v>
      </c>
      <c r="B43" s="84">
        <v>500</v>
      </c>
      <c r="C43" s="17">
        <f>'EWG-CCP-127 (1)'!B56</f>
        <v>1</v>
      </c>
      <c r="D43" s="86">
        <v>1</v>
      </c>
      <c r="E43" s="98">
        <f t="shared" si="0"/>
        <v>6.25</v>
      </c>
      <c r="F43" s="98">
        <f t="shared" si="1"/>
        <v>0.33333333333333331</v>
      </c>
      <c r="G43" s="17">
        <v>0</v>
      </c>
      <c r="H43" s="17">
        <f>'EWG-CCP-127 (1)'!M56</f>
        <v>62.5</v>
      </c>
      <c r="I43" s="17">
        <v>0</v>
      </c>
      <c r="J43" s="17">
        <v>0</v>
      </c>
      <c r="K43" s="17">
        <v>0</v>
      </c>
      <c r="L43" s="17">
        <v>0</v>
      </c>
      <c r="M43" s="17">
        <v>0</v>
      </c>
      <c r="N43" s="17">
        <v>0</v>
      </c>
      <c r="O43" s="17">
        <f>'EWG-CCP-127 (1)'!L56</f>
        <v>6.25</v>
      </c>
      <c r="P43" s="17">
        <v>0</v>
      </c>
      <c r="Q43" s="17">
        <f>'EWG-CCP-127 (1)'!K56</f>
        <v>31.25</v>
      </c>
      <c r="R43" s="17">
        <v>0</v>
      </c>
      <c r="S43" s="17">
        <v>0</v>
      </c>
      <c r="T43" s="17">
        <v>0</v>
      </c>
      <c r="U43" s="17">
        <v>0</v>
      </c>
      <c r="V43" s="17">
        <v>0</v>
      </c>
      <c r="W43" s="41">
        <v>0</v>
      </c>
      <c r="X43" s="41">
        <v>0</v>
      </c>
      <c r="Y43" s="17">
        <v>0</v>
      </c>
      <c r="Z43" s="17">
        <v>0</v>
      </c>
      <c r="AA43" s="17">
        <v>0</v>
      </c>
      <c r="AB43" s="17">
        <v>0</v>
      </c>
      <c r="AC43" s="17">
        <v>0</v>
      </c>
      <c r="AD43" s="17">
        <v>0</v>
      </c>
      <c r="AE43" s="17">
        <v>0</v>
      </c>
      <c r="AF43" s="41">
        <v>0</v>
      </c>
      <c r="AG43" s="88">
        <f>'EWG-CCP-127 (1)'!E56</f>
        <v>11</v>
      </c>
      <c r="AH43" s="41" t="s">
        <v>3</v>
      </c>
      <c r="AI43" s="87" t="s">
        <v>506</v>
      </c>
      <c r="AN43" s="17">
        <f t="shared" si="2"/>
        <v>100</v>
      </c>
      <c r="AO43" s="17">
        <f t="shared" si="3"/>
        <v>6.25E-2</v>
      </c>
      <c r="AP43" s="17">
        <f t="shared" si="4"/>
        <v>0</v>
      </c>
      <c r="AQ43" s="17">
        <f t="shared" si="4"/>
        <v>0.625</v>
      </c>
      <c r="AR43" s="17">
        <f t="shared" si="5"/>
        <v>0.3125</v>
      </c>
      <c r="AS43" s="17">
        <f t="shared" si="6"/>
        <v>0.11</v>
      </c>
      <c r="AU43" s="17">
        <f t="shared" si="7"/>
        <v>0.5</v>
      </c>
      <c r="AV43" s="17">
        <f t="shared" si="8"/>
        <v>0.1</v>
      </c>
      <c r="AW43" s="17">
        <f t="shared" si="9"/>
        <v>0.53125</v>
      </c>
      <c r="AX43" s="17">
        <f t="shared" si="10"/>
        <v>0.625</v>
      </c>
      <c r="AY43" s="17">
        <f t="shared" si="11"/>
        <v>0.1</v>
      </c>
      <c r="AZ43" s="17">
        <f t="shared" si="12"/>
        <v>0.1</v>
      </c>
      <c r="BA43" s="17">
        <f t="shared" si="13"/>
        <v>9.999999999999995E-3</v>
      </c>
      <c r="BC43" s="17">
        <f t="shared" si="14"/>
        <v>0.5</v>
      </c>
      <c r="BD43" s="17">
        <f t="shared" si="15"/>
        <v>0.1</v>
      </c>
      <c r="BE43" s="17">
        <f t="shared" si="16"/>
        <v>0.59118026302403537</v>
      </c>
      <c r="BF43" s="17">
        <f t="shared" si="17"/>
        <v>0.48545179629813345</v>
      </c>
      <c r="BG43" s="17">
        <f t="shared" si="18"/>
        <v>0.1</v>
      </c>
      <c r="BH43" s="17">
        <f t="shared" si="19"/>
        <v>0.1</v>
      </c>
      <c r="BI43" s="17">
        <f t="shared" si="20"/>
        <v>9.9999999999999896E-5</v>
      </c>
      <c r="BJ43" s="17">
        <f t="shared" si="21"/>
        <v>0.12399334150115394</v>
      </c>
    </row>
    <row r="44" spans="1:64" x14ac:dyDescent="0.25">
      <c r="A44" s="84">
        <v>250</v>
      </c>
      <c r="B44" s="84">
        <v>142</v>
      </c>
      <c r="C44" s="17">
        <f>'EWG-CCP-127 (1)'!B65</f>
        <v>10</v>
      </c>
      <c r="D44" s="86">
        <v>1</v>
      </c>
      <c r="E44" s="98">
        <f t="shared" si="0"/>
        <v>5.213270142180094</v>
      </c>
      <c r="F44" s="98">
        <f t="shared" si="1"/>
        <v>0.5</v>
      </c>
      <c r="G44" s="17">
        <v>0</v>
      </c>
      <c r="H44" s="17">
        <f>'EWG-CCP-127 (1)'!M65</f>
        <v>47.393364928909946</v>
      </c>
      <c r="I44" s="17">
        <v>0</v>
      </c>
      <c r="J44" s="17">
        <v>0</v>
      </c>
      <c r="K44" s="17">
        <v>0</v>
      </c>
      <c r="L44" s="17">
        <v>0</v>
      </c>
      <c r="M44" s="17">
        <v>0</v>
      </c>
      <c r="N44" s="17">
        <v>0</v>
      </c>
      <c r="O44" s="17">
        <f>'EWG-CCP-127 (1)'!L65</f>
        <v>5.213270142180094</v>
      </c>
      <c r="P44" s="17">
        <v>0</v>
      </c>
      <c r="Q44" s="17">
        <f>'EWG-CCP-127 (1)'!K65</f>
        <v>47.393364928909946</v>
      </c>
      <c r="R44" s="17">
        <v>0</v>
      </c>
      <c r="S44" s="17">
        <v>0</v>
      </c>
      <c r="T44" s="17">
        <v>0</v>
      </c>
      <c r="U44" s="17">
        <v>0</v>
      </c>
      <c r="V44" s="17">
        <v>0</v>
      </c>
      <c r="W44" s="41">
        <v>0</v>
      </c>
      <c r="X44" s="41">
        <v>0</v>
      </c>
      <c r="Y44" s="17">
        <v>0</v>
      </c>
      <c r="Z44" s="17">
        <v>0</v>
      </c>
      <c r="AA44" s="17">
        <v>0</v>
      </c>
      <c r="AB44" s="17">
        <v>0</v>
      </c>
      <c r="AC44" s="17">
        <v>0</v>
      </c>
      <c r="AD44" s="17">
        <v>0</v>
      </c>
      <c r="AE44" s="17">
        <v>0</v>
      </c>
      <c r="AF44" s="41">
        <v>0</v>
      </c>
      <c r="AG44" s="88">
        <f>'EWG-CCP-127 (1)'!E65</f>
        <v>12</v>
      </c>
      <c r="AH44" s="41" t="s">
        <v>3</v>
      </c>
      <c r="AI44" s="87" t="s">
        <v>506</v>
      </c>
      <c r="AN44" s="17">
        <f t="shared" si="2"/>
        <v>99.999999999999986</v>
      </c>
      <c r="AO44" s="17">
        <f t="shared" si="3"/>
        <v>5.2132701421800938E-2</v>
      </c>
      <c r="AP44" s="17">
        <f t="shared" si="4"/>
        <v>0</v>
      </c>
      <c r="AQ44" s="17">
        <f t="shared" si="4"/>
        <v>0.47393364928909948</v>
      </c>
      <c r="AR44" s="17">
        <f t="shared" si="5"/>
        <v>0.47393364928909948</v>
      </c>
      <c r="AS44" s="17">
        <f t="shared" si="6"/>
        <v>0.12</v>
      </c>
      <c r="AU44" s="17">
        <f t="shared" si="7"/>
        <v>1</v>
      </c>
      <c r="AV44" s="17">
        <f t="shared" si="8"/>
        <v>0.10999999999999999</v>
      </c>
      <c r="AW44" s="17">
        <f t="shared" si="9"/>
        <v>0.5625</v>
      </c>
      <c r="AX44" s="17">
        <f t="shared" si="10"/>
        <v>0.75</v>
      </c>
      <c r="AY44" s="17">
        <f t="shared" si="11"/>
        <v>0.10999999999999999</v>
      </c>
      <c r="AZ44" s="17">
        <f t="shared" si="12"/>
        <v>0.10999999999999999</v>
      </c>
      <c r="BA44" s="17">
        <f t="shared" si="13"/>
        <v>1.0000000000000009E-2</v>
      </c>
      <c r="BC44" s="17">
        <f t="shared" si="14"/>
        <v>1</v>
      </c>
      <c r="BD44" s="17">
        <f t="shared" si="15"/>
        <v>0.11</v>
      </c>
      <c r="BE44" s="17">
        <f t="shared" si="16"/>
        <v>0.60211503008021783</v>
      </c>
      <c r="BF44" s="17">
        <f t="shared" si="17"/>
        <v>0.71503217470097313</v>
      </c>
      <c r="BG44" s="17">
        <f t="shared" si="18"/>
        <v>0.11</v>
      </c>
      <c r="BH44" s="17">
        <f t="shared" si="19"/>
        <v>0.11</v>
      </c>
      <c r="BI44" s="17">
        <f t="shared" si="20"/>
        <v>9.9999999999999896E-5</v>
      </c>
      <c r="BJ44" s="17">
        <f t="shared" si="21"/>
        <v>0.11705080384768971</v>
      </c>
    </row>
    <row r="45" spans="1:64" x14ac:dyDescent="0.25">
      <c r="A45" s="84">
        <v>290</v>
      </c>
      <c r="B45" s="84">
        <v>179</v>
      </c>
      <c r="D45" s="86">
        <v>1</v>
      </c>
      <c r="E45" s="98">
        <f t="shared" si="0"/>
        <v>14.285714285714285</v>
      </c>
      <c r="F45" s="98">
        <f t="shared" si="1"/>
        <v>0.66666666666666663</v>
      </c>
      <c r="G45" s="17">
        <v>0</v>
      </c>
      <c r="H45" s="17">
        <f>'EWG-CCP-127 (1)'!M108</f>
        <v>28.571428571428569</v>
      </c>
      <c r="I45" s="17">
        <v>0</v>
      </c>
      <c r="J45" s="17">
        <v>0</v>
      </c>
      <c r="K45" s="17">
        <v>0</v>
      </c>
      <c r="L45" s="17">
        <v>0</v>
      </c>
      <c r="M45" s="17">
        <v>0</v>
      </c>
      <c r="N45" s="17">
        <v>0</v>
      </c>
      <c r="O45" s="17">
        <f>'EWG-CCP-127 (1)'!L108</f>
        <v>14.285714285714285</v>
      </c>
      <c r="P45" s="17">
        <v>0</v>
      </c>
      <c r="Q45" s="17">
        <f>'EWG-CCP-127 (1)'!K108</f>
        <v>57.142857142857139</v>
      </c>
      <c r="R45" s="17">
        <v>0</v>
      </c>
      <c r="S45" s="17">
        <v>0</v>
      </c>
      <c r="T45" s="17">
        <v>0</v>
      </c>
      <c r="U45" s="17">
        <v>0</v>
      </c>
      <c r="V45" s="17">
        <v>0</v>
      </c>
      <c r="W45" s="41">
        <v>0</v>
      </c>
      <c r="X45" s="41">
        <v>0</v>
      </c>
      <c r="Y45" s="17">
        <v>0</v>
      </c>
      <c r="Z45" s="17">
        <v>0</v>
      </c>
      <c r="AA45" s="17">
        <v>0</v>
      </c>
      <c r="AB45" s="17">
        <v>0</v>
      </c>
      <c r="AC45" s="17">
        <v>0</v>
      </c>
      <c r="AD45" s="17">
        <v>0</v>
      </c>
      <c r="AE45" s="17">
        <v>0</v>
      </c>
      <c r="AF45" s="41">
        <v>0</v>
      </c>
      <c r="AG45" s="88">
        <f>'EWG-CCP-127 (1)'!E108</f>
        <v>49</v>
      </c>
      <c r="AH45" s="91" t="s">
        <v>3</v>
      </c>
      <c r="AI45" s="87" t="s">
        <v>504</v>
      </c>
      <c r="AN45" s="17">
        <f t="shared" si="2"/>
        <v>100</v>
      </c>
      <c r="AO45" s="17">
        <f t="shared" si="3"/>
        <v>0.14285714285714285</v>
      </c>
      <c r="AP45" s="17">
        <f t="shared" si="4"/>
        <v>0</v>
      </c>
      <c r="AQ45" s="17">
        <f t="shared" si="4"/>
        <v>0.2857142857142857</v>
      </c>
      <c r="AR45" s="17">
        <f t="shared" si="5"/>
        <v>0.5714285714285714</v>
      </c>
      <c r="AS45" s="17">
        <f t="shared" si="6"/>
        <v>0.49</v>
      </c>
      <c r="AU45" s="17">
        <f t="shared" si="7"/>
        <v>2</v>
      </c>
      <c r="AV45" s="17">
        <f t="shared" si="8"/>
        <v>0.5</v>
      </c>
      <c r="AW45" s="17">
        <f t="shared" si="9"/>
        <v>0.625</v>
      </c>
      <c r="AX45" s="17">
        <f t="shared" si="10"/>
        <v>1</v>
      </c>
      <c r="AY45" s="17">
        <f t="shared" si="11"/>
        <v>0.5</v>
      </c>
      <c r="AZ45" s="17">
        <f t="shared" si="12"/>
        <v>0.5</v>
      </c>
      <c r="BA45" s="17">
        <f t="shared" si="13"/>
        <v>1.0000000000000009E-2</v>
      </c>
      <c r="BC45" s="17">
        <f t="shared" si="14"/>
        <v>2</v>
      </c>
      <c r="BD45" s="17">
        <f t="shared" si="15"/>
        <v>0.5</v>
      </c>
      <c r="BE45" s="17">
        <f t="shared" si="16"/>
        <v>0.62398456419258264</v>
      </c>
      <c r="BF45" s="17">
        <f t="shared" si="17"/>
        <v>1.1741929315066524</v>
      </c>
      <c r="BG45" s="17">
        <f t="shared" si="18"/>
        <v>0.5</v>
      </c>
      <c r="BH45" s="17">
        <f t="shared" si="19"/>
        <v>0.5</v>
      </c>
      <c r="BI45" s="17">
        <f t="shared" si="20"/>
        <v>1.0000000000000018E-4</v>
      </c>
      <c r="BJ45" s="17">
        <f t="shared" si="21"/>
        <v>7.7691066951289501E-4</v>
      </c>
    </row>
    <row r="46" spans="1:64" x14ac:dyDescent="0.25">
      <c r="A46" s="84">
        <v>302</v>
      </c>
      <c r="B46" s="84">
        <v>189</v>
      </c>
      <c r="D46" s="86">
        <v>1</v>
      </c>
      <c r="E46" s="98">
        <f t="shared" si="0"/>
        <v>6.830601092896174</v>
      </c>
      <c r="F46" s="98">
        <f t="shared" si="1"/>
        <v>0.70674486803519065</v>
      </c>
      <c r="G46" s="17">
        <v>0</v>
      </c>
      <c r="H46" s="17">
        <f>'EWG-CCP-127 (1)'!M120</f>
        <v>27.322404371584696</v>
      </c>
      <c r="I46" s="17">
        <v>0</v>
      </c>
      <c r="J46" s="17">
        <v>0</v>
      </c>
      <c r="K46" s="17">
        <v>0</v>
      </c>
      <c r="L46" s="17">
        <v>0</v>
      </c>
      <c r="M46" s="17">
        <v>0</v>
      </c>
      <c r="N46" s="17">
        <v>0</v>
      </c>
      <c r="O46" s="17">
        <f>'EWG-CCP-127 (1)'!L120</f>
        <v>6.830601092896174</v>
      </c>
      <c r="P46" s="17">
        <v>0</v>
      </c>
      <c r="Q46" s="17">
        <f>'EWG-CCP-127 (1)'!K120</f>
        <v>65.84699453551913</v>
      </c>
      <c r="R46" s="17">
        <v>0</v>
      </c>
      <c r="S46" s="17">
        <v>0</v>
      </c>
      <c r="T46" s="17">
        <v>0</v>
      </c>
      <c r="U46" s="17">
        <v>0</v>
      </c>
      <c r="V46" s="17">
        <v>0</v>
      </c>
      <c r="W46" s="41">
        <v>0</v>
      </c>
      <c r="X46" s="41">
        <v>0</v>
      </c>
      <c r="Y46" s="17">
        <v>0</v>
      </c>
      <c r="Z46" s="17">
        <v>0</v>
      </c>
      <c r="AA46" s="17">
        <v>0</v>
      </c>
      <c r="AB46" s="17">
        <v>0</v>
      </c>
      <c r="AC46" s="17">
        <v>0</v>
      </c>
      <c r="AD46" s="17">
        <v>0</v>
      </c>
      <c r="AE46" s="17">
        <v>0</v>
      </c>
      <c r="AF46" s="41">
        <v>0</v>
      </c>
      <c r="AG46" s="88">
        <f>'EWG-CCP-127 (1)'!E120</f>
        <v>26</v>
      </c>
      <c r="AH46" s="91" t="s">
        <v>3</v>
      </c>
      <c r="AI46" s="87" t="s">
        <v>504</v>
      </c>
      <c r="AN46" s="17">
        <f t="shared" si="2"/>
        <v>100</v>
      </c>
      <c r="AO46" s="17">
        <f t="shared" si="3"/>
        <v>6.8306010928961741E-2</v>
      </c>
      <c r="AP46" s="17">
        <f t="shared" si="4"/>
        <v>0</v>
      </c>
      <c r="AQ46" s="17">
        <f t="shared" si="4"/>
        <v>0.27322404371584696</v>
      </c>
      <c r="AR46" s="17">
        <f t="shared" si="5"/>
        <v>0.65846994535519132</v>
      </c>
      <c r="AS46" s="17">
        <f t="shared" si="6"/>
        <v>0.26</v>
      </c>
      <c r="AU46" s="17">
        <f t="shared" si="7"/>
        <v>2.4100000000000006</v>
      </c>
      <c r="AV46" s="17">
        <f t="shared" si="8"/>
        <v>0.25</v>
      </c>
      <c r="AW46" s="17">
        <f t="shared" si="9"/>
        <v>0.65062500000000001</v>
      </c>
      <c r="AX46" s="17">
        <f t="shared" si="10"/>
        <v>1.1025</v>
      </c>
      <c r="AY46" s="17">
        <f t="shared" si="11"/>
        <v>0.25</v>
      </c>
      <c r="AZ46" s="17">
        <f t="shared" si="12"/>
        <v>0.25</v>
      </c>
      <c r="BA46" s="17">
        <f t="shared" si="13"/>
        <v>1.0000000000000009E-2</v>
      </c>
      <c r="BC46" s="17">
        <f t="shared" si="14"/>
        <v>2.4100000000000006</v>
      </c>
      <c r="BD46" s="17">
        <f t="shared" si="15"/>
        <v>0.25</v>
      </c>
      <c r="BE46" s="17">
        <f t="shared" si="16"/>
        <v>0.63295107317865229</v>
      </c>
      <c r="BF46" s="17">
        <f t="shared" si="17"/>
        <v>1.3624488417969811</v>
      </c>
      <c r="BG46" s="17">
        <f t="shared" si="18"/>
        <v>0.25</v>
      </c>
      <c r="BH46" s="17">
        <f t="shared" si="19"/>
        <v>0.25</v>
      </c>
      <c r="BI46" s="17">
        <f t="shared" si="20"/>
        <v>1.0000000000000018E-4</v>
      </c>
      <c r="BJ46" s="17">
        <f t="shared" si="21"/>
        <v>4.0855276699190361E-2</v>
      </c>
    </row>
    <row r="47" spans="1:64" ht="18.75" x14ac:dyDescent="0.25">
      <c r="A47" s="84">
        <v>10</v>
      </c>
      <c r="B47" s="84">
        <v>7</v>
      </c>
      <c r="C47" s="41" t="s">
        <v>34</v>
      </c>
      <c r="D47" s="86">
        <v>1</v>
      </c>
      <c r="E47" s="98">
        <f t="shared" si="0"/>
        <v>47.400000000000006</v>
      </c>
      <c r="F47" s="98">
        <f t="shared" si="1"/>
        <v>0.78517110266159695</v>
      </c>
      <c r="G47" s="41">
        <v>0</v>
      </c>
      <c r="H47" s="41">
        <v>7.3</v>
      </c>
      <c r="I47" s="41">
        <v>23.3</v>
      </c>
      <c r="J47" s="17">
        <v>0</v>
      </c>
      <c r="K47" s="41">
        <v>0</v>
      </c>
      <c r="L47" s="41">
        <v>0</v>
      </c>
      <c r="M47" s="41">
        <v>0</v>
      </c>
      <c r="N47" s="41">
        <v>0</v>
      </c>
      <c r="O47" s="41">
        <v>24.1</v>
      </c>
      <c r="P47" s="41">
        <v>4</v>
      </c>
      <c r="Q47" s="41">
        <v>41.3</v>
      </c>
      <c r="R47" s="17">
        <v>0</v>
      </c>
      <c r="S47" s="17">
        <v>0</v>
      </c>
      <c r="T47" s="17">
        <v>0</v>
      </c>
      <c r="U47" s="41">
        <v>0</v>
      </c>
      <c r="V47" s="41">
        <v>0</v>
      </c>
      <c r="W47" s="41">
        <v>0</v>
      </c>
      <c r="X47" s="41">
        <v>0</v>
      </c>
      <c r="Y47" s="41">
        <v>0</v>
      </c>
      <c r="Z47" s="41">
        <v>0</v>
      </c>
      <c r="AA47" s="17">
        <v>0</v>
      </c>
      <c r="AB47" s="41">
        <v>0</v>
      </c>
      <c r="AC47" s="17">
        <v>0</v>
      </c>
      <c r="AD47" s="17">
        <v>0</v>
      </c>
      <c r="AE47" s="41">
        <v>0</v>
      </c>
      <c r="AF47" s="41">
        <v>0</v>
      </c>
      <c r="AG47" s="90">
        <v>41.1</v>
      </c>
      <c r="AH47" s="91" t="s">
        <v>3</v>
      </c>
      <c r="AI47" s="87" t="s">
        <v>504</v>
      </c>
      <c r="AN47" s="17">
        <f t="shared" si="2"/>
        <v>100</v>
      </c>
      <c r="AO47" s="17">
        <f t="shared" si="3"/>
        <v>0.24100000000000002</v>
      </c>
      <c r="AP47" s="17">
        <f t="shared" si="4"/>
        <v>0</v>
      </c>
      <c r="AQ47" s="17">
        <f t="shared" si="4"/>
        <v>7.2999999999999995E-2</v>
      </c>
      <c r="AR47" s="17">
        <f t="shared" si="5"/>
        <v>0.41299999999999998</v>
      </c>
      <c r="AS47" s="17">
        <f t="shared" si="6"/>
        <v>0.41100000000000003</v>
      </c>
      <c r="AU47" s="17">
        <f t="shared" si="7"/>
        <v>5.6575342465753424</v>
      </c>
      <c r="AV47" s="17">
        <f t="shared" si="8"/>
        <v>3.3013698630136989</v>
      </c>
      <c r="AW47" s="17">
        <f t="shared" si="9"/>
        <v>0.85359589041095885</v>
      </c>
      <c r="AX47" s="17">
        <f t="shared" si="10"/>
        <v>1.9143835616438356</v>
      </c>
      <c r="AY47" s="17">
        <f t="shared" si="11"/>
        <v>0.64745019236895618</v>
      </c>
      <c r="AZ47" s="17">
        <f t="shared" si="12"/>
        <v>0.64745019236895618</v>
      </c>
      <c r="BA47" s="17">
        <f t="shared" si="13"/>
        <v>0.23645019236895615</v>
      </c>
      <c r="BC47" s="17">
        <f t="shared" si="14"/>
        <v>5.6575342465753424</v>
      </c>
      <c r="BD47" s="17">
        <f t="shared" si="15"/>
        <v>4.897260273972603</v>
      </c>
      <c r="BE47" s="17">
        <f t="shared" si="16"/>
        <v>0.70397313416520491</v>
      </c>
      <c r="BF47" s="17">
        <f t="shared" si="17"/>
        <v>2.8535891242068763</v>
      </c>
      <c r="BG47" s="17">
        <f t="shared" si="18"/>
        <v>0.40022534997969067</v>
      </c>
      <c r="BH47" s="17">
        <f t="shared" si="19"/>
        <v>0.40022534997969067</v>
      </c>
      <c r="BI47" s="17">
        <f t="shared" si="20"/>
        <v>1.1609308306015253E-4</v>
      </c>
      <c r="BJ47" s="17">
        <f t="shared" si="21"/>
        <v>2.6139581318803712E-3</v>
      </c>
    </row>
    <row r="48" spans="1:64" x14ac:dyDescent="0.25">
      <c r="A48" s="84">
        <v>43</v>
      </c>
      <c r="B48" s="84">
        <v>31</v>
      </c>
      <c r="C48" s="17" t="s">
        <v>50</v>
      </c>
      <c r="D48" s="86">
        <v>1</v>
      </c>
      <c r="E48" s="98">
        <f t="shared" si="0"/>
        <v>22</v>
      </c>
      <c r="F48" s="98">
        <f t="shared" si="1"/>
        <v>0.76388888888888884</v>
      </c>
      <c r="G48" s="41">
        <v>0</v>
      </c>
      <c r="H48" s="17">
        <v>17</v>
      </c>
      <c r="I48" s="17">
        <v>4</v>
      </c>
      <c r="J48" s="17">
        <v>0</v>
      </c>
      <c r="K48" s="41">
        <v>0</v>
      </c>
      <c r="L48" s="41">
        <v>0</v>
      </c>
      <c r="M48" s="41">
        <v>0</v>
      </c>
      <c r="N48" s="41">
        <v>0</v>
      </c>
      <c r="O48" s="17">
        <v>18</v>
      </c>
      <c r="P48" s="17">
        <v>0</v>
      </c>
      <c r="Q48" s="17">
        <v>55</v>
      </c>
      <c r="R48" s="17">
        <v>0</v>
      </c>
      <c r="S48" s="17">
        <v>0</v>
      </c>
      <c r="T48" s="17">
        <v>0</v>
      </c>
      <c r="U48" s="17">
        <v>6</v>
      </c>
      <c r="V48" s="41">
        <v>0</v>
      </c>
      <c r="W48" s="41">
        <v>0</v>
      </c>
      <c r="X48" s="41">
        <v>0</v>
      </c>
      <c r="Y48" s="41">
        <v>0</v>
      </c>
      <c r="Z48" s="41">
        <v>0</v>
      </c>
      <c r="AA48" s="17">
        <v>0</v>
      </c>
      <c r="AB48" s="41">
        <v>0</v>
      </c>
      <c r="AC48" s="17">
        <v>0</v>
      </c>
      <c r="AD48" s="17">
        <v>0</v>
      </c>
      <c r="AE48" s="41">
        <v>0</v>
      </c>
      <c r="AF48" s="41">
        <v>0</v>
      </c>
      <c r="AG48" s="88">
        <v>56</v>
      </c>
      <c r="AH48" s="41" t="s">
        <v>3</v>
      </c>
      <c r="AI48" s="87" t="s">
        <v>506</v>
      </c>
      <c r="AN48" s="17">
        <f t="shared" si="2"/>
        <v>100</v>
      </c>
      <c r="AO48" s="17">
        <f t="shared" si="3"/>
        <v>0.18</v>
      </c>
      <c r="AP48" s="17">
        <f t="shared" si="4"/>
        <v>0</v>
      </c>
      <c r="AQ48" s="17">
        <f t="shared" si="4"/>
        <v>0.17</v>
      </c>
      <c r="AR48" s="17">
        <f t="shared" si="5"/>
        <v>0.55000000000000004</v>
      </c>
      <c r="AS48" s="17">
        <f t="shared" si="6"/>
        <v>0.56000000000000005</v>
      </c>
      <c r="AU48" s="17">
        <f t="shared" si="7"/>
        <v>3.2352941176470589</v>
      </c>
      <c r="AV48" s="17">
        <f t="shared" si="8"/>
        <v>1.0588235294117645</v>
      </c>
      <c r="AW48" s="17">
        <f t="shared" si="9"/>
        <v>0.70220588235294112</v>
      </c>
      <c r="AX48" s="17">
        <f t="shared" si="10"/>
        <v>1.3088235294117647</v>
      </c>
      <c r="AY48" s="17">
        <f t="shared" si="11"/>
        <v>0.70220588235294112</v>
      </c>
      <c r="AZ48" s="17">
        <f t="shared" si="12"/>
        <v>0.70220588235294112</v>
      </c>
      <c r="BA48" s="17">
        <f t="shared" si="13"/>
        <v>0.14220588235294107</v>
      </c>
      <c r="BC48" s="17">
        <f t="shared" si="14"/>
        <v>1.5714285714285714</v>
      </c>
      <c r="BD48" s="17">
        <f t="shared" si="15"/>
        <v>0.5714285714285714</v>
      </c>
      <c r="BE48" s="17">
        <f t="shared" si="16"/>
        <v>0.61461190671585486</v>
      </c>
      <c r="BF48" s="17">
        <f t="shared" si="17"/>
        <v>0.97740975001850416</v>
      </c>
      <c r="BG48" s="17">
        <f t="shared" si="18"/>
        <v>0.5714285714285714</v>
      </c>
      <c r="BH48" s="17">
        <f t="shared" si="19"/>
        <v>0.5714285714285714</v>
      </c>
      <c r="BI48" s="17">
        <f t="shared" si="20"/>
        <v>1.3061224489795725E-4</v>
      </c>
      <c r="BJ48" s="17">
        <f t="shared" si="21"/>
        <v>9.5791470952632414E-3</v>
      </c>
    </row>
    <row r="49" spans="1:62" x14ac:dyDescent="0.25">
      <c r="A49" s="84">
        <v>174</v>
      </c>
      <c r="B49" s="84">
        <v>109</v>
      </c>
      <c r="C49" s="17">
        <v>2</v>
      </c>
      <c r="D49" s="86">
        <v>1</v>
      </c>
      <c r="E49" s="98">
        <f t="shared" si="0"/>
        <v>3</v>
      </c>
      <c r="F49" s="98">
        <f t="shared" si="1"/>
        <v>0.5</v>
      </c>
      <c r="G49" s="17">
        <v>0</v>
      </c>
      <c r="H49" s="17">
        <v>48.5</v>
      </c>
      <c r="I49" s="17">
        <v>0</v>
      </c>
      <c r="J49" s="17">
        <v>0</v>
      </c>
      <c r="K49" s="17">
        <v>0</v>
      </c>
      <c r="L49" s="17">
        <v>0</v>
      </c>
      <c r="M49" s="17">
        <v>0</v>
      </c>
      <c r="N49" s="17">
        <v>0</v>
      </c>
      <c r="O49" s="17">
        <v>3</v>
      </c>
      <c r="P49" s="17">
        <v>0</v>
      </c>
      <c r="Q49" s="17">
        <v>48.5</v>
      </c>
      <c r="R49" s="17">
        <v>0</v>
      </c>
      <c r="S49" s="17">
        <v>0</v>
      </c>
      <c r="T49" s="17">
        <v>0</v>
      </c>
      <c r="U49" s="17">
        <v>0</v>
      </c>
      <c r="V49" s="17">
        <v>0</v>
      </c>
      <c r="W49" s="41">
        <v>0</v>
      </c>
      <c r="X49" s="41">
        <v>0</v>
      </c>
      <c r="Y49" s="17">
        <v>0</v>
      </c>
      <c r="Z49" s="17">
        <v>0</v>
      </c>
      <c r="AA49" s="17">
        <v>0</v>
      </c>
      <c r="AB49" s="17">
        <v>0</v>
      </c>
      <c r="AC49" s="17">
        <v>0</v>
      </c>
      <c r="AD49" s="17">
        <v>0</v>
      </c>
      <c r="AE49" s="41">
        <v>0</v>
      </c>
      <c r="AF49" s="41">
        <v>0</v>
      </c>
      <c r="AG49" s="88">
        <v>5</v>
      </c>
      <c r="AH49" s="91" t="s">
        <v>3</v>
      </c>
      <c r="AI49" s="87" t="s">
        <v>504</v>
      </c>
      <c r="AN49" s="17">
        <f t="shared" si="2"/>
        <v>100</v>
      </c>
      <c r="AO49" s="17">
        <f t="shared" si="3"/>
        <v>0.03</v>
      </c>
      <c r="AP49" s="17">
        <f t="shared" si="4"/>
        <v>0</v>
      </c>
      <c r="AQ49" s="17">
        <f t="shared" si="4"/>
        <v>0.48499999999999999</v>
      </c>
      <c r="AR49" s="17">
        <f t="shared" si="5"/>
        <v>0.48499999999999999</v>
      </c>
      <c r="AS49" s="17">
        <f t="shared" si="6"/>
        <v>0.05</v>
      </c>
      <c r="AU49" s="17">
        <f t="shared" si="7"/>
        <v>1</v>
      </c>
      <c r="AV49" s="17">
        <f t="shared" si="8"/>
        <v>6.1855670103092786E-2</v>
      </c>
      <c r="AW49" s="17">
        <f t="shared" si="9"/>
        <v>0.5625</v>
      </c>
      <c r="AX49" s="17">
        <f t="shared" si="10"/>
        <v>0.75</v>
      </c>
      <c r="AY49" s="17">
        <f t="shared" si="11"/>
        <v>6.1855670103092786E-2</v>
      </c>
      <c r="AZ49" s="17">
        <f t="shared" si="12"/>
        <v>6.1855670103092786E-2</v>
      </c>
      <c r="BA49" s="17">
        <f t="shared" si="13"/>
        <v>1.1855670103092783E-2</v>
      </c>
      <c r="BC49" s="17">
        <f t="shared" si="14"/>
        <v>1</v>
      </c>
      <c r="BD49" s="17">
        <f t="shared" si="15"/>
        <v>6.1855670103092786E-2</v>
      </c>
      <c r="BE49" s="17">
        <f t="shared" si="16"/>
        <v>0.60211503008021783</v>
      </c>
      <c r="BF49" s="17">
        <f t="shared" si="17"/>
        <v>0.71503217470097313</v>
      </c>
      <c r="BG49" s="17">
        <f t="shared" si="18"/>
        <v>6.1855670103092786E-2</v>
      </c>
      <c r="BH49" s="17">
        <f t="shared" si="19"/>
        <v>6.1855670103092786E-2</v>
      </c>
      <c r="BI49" s="17">
        <f t="shared" si="20"/>
        <v>1.4055691359336804E-4</v>
      </c>
      <c r="BJ49" s="17">
        <f t="shared" si="21"/>
        <v>0.16984856742193938</v>
      </c>
    </row>
    <row r="50" spans="1:62" x14ac:dyDescent="0.25">
      <c r="A50" s="84">
        <v>409</v>
      </c>
      <c r="B50" s="84">
        <v>520</v>
      </c>
      <c r="D50" s="86">
        <v>1</v>
      </c>
      <c r="E50" s="98">
        <f t="shared" si="0"/>
        <v>34.782608695652179</v>
      </c>
      <c r="F50" s="98">
        <f t="shared" si="1"/>
        <v>0.33333333333333331</v>
      </c>
      <c r="G50" s="17">
        <v>0</v>
      </c>
      <c r="H50" s="17">
        <f>'EWG-CCP-127 (1)'!M205</f>
        <v>43.478260869565219</v>
      </c>
      <c r="I50" s="17">
        <v>0</v>
      </c>
      <c r="J50" s="17">
        <v>0</v>
      </c>
      <c r="K50" s="17">
        <v>0</v>
      </c>
      <c r="L50" s="17">
        <v>0</v>
      </c>
      <c r="M50" s="17">
        <v>0</v>
      </c>
      <c r="N50" s="17">
        <v>0</v>
      </c>
      <c r="O50" s="17">
        <f>'EWG-CCP-127 (1)'!L205</f>
        <v>34.782608695652179</v>
      </c>
      <c r="P50" s="17">
        <v>0</v>
      </c>
      <c r="Q50" s="17">
        <f>'EWG-CCP-127 (1)'!K205</f>
        <v>21.739130434782609</v>
      </c>
      <c r="R50" s="17">
        <v>0</v>
      </c>
      <c r="S50" s="17">
        <v>0</v>
      </c>
      <c r="T50" s="17">
        <v>0</v>
      </c>
      <c r="U50" s="17">
        <v>0</v>
      </c>
      <c r="V50" s="17">
        <v>0</v>
      </c>
      <c r="W50" s="41">
        <v>0</v>
      </c>
      <c r="X50" s="41">
        <v>0</v>
      </c>
      <c r="Y50" s="17">
        <v>0</v>
      </c>
      <c r="Z50" s="17">
        <v>0</v>
      </c>
      <c r="AA50" s="17">
        <v>0</v>
      </c>
      <c r="AB50" s="17">
        <v>0</v>
      </c>
      <c r="AC50" s="17">
        <v>0</v>
      </c>
      <c r="AD50" s="17">
        <v>0</v>
      </c>
      <c r="AE50" s="17">
        <v>0</v>
      </c>
      <c r="AF50" s="41">
        <v>0</v>
      </c>
      <c r="AG50" s="88">
        <f>'EWG-CCP-127 (1)'!E205</f>
        <v>49</v>
      </c>
      <c r="AH50" s="41" t="s">
        <v>3</v>
      </c>
      <c r="AI50" s="87" t="s">
        <v>506</v>
      </c>
      <c r="AN50" s="17">
        <f t="shared" si="2"/>
        <v>100.00000000000001</v>
      </c>
      <c r="AO50" s="17">
        <f t="shared" si="3"/>
        <v>0.34782608695652178</v>
      </c>
      <c r="AP50" s="17">
        <f t="shared" si="4"/>
        <v>0</v>
      </c>
      <c r="AQ50" s="17">
        <f t="shared" si="4"/>
        <v>0.43478260869565216</v>
      </c>
      <c r="AR50" s="17">
        <f t="shared" si="5"/>
        <v>0.21739130434782608</v>
      </c>
      <c r="AS50" s="17">
        <f t="shared" si="6"/>
        <v>0.49</v>
      </c>
      <c r="AU50" s="17">
        <f t="shared" si="7"/>
        <v>0.5</v>
      </c>
      <c r="AV50" s="17">
        <f t="shared" si="8"/>
        <v>0.80000000000000016</v>
      </c>
      <c r="AW50" s="17">
        <f t="shared" si="9"/>
        <v>0.53125</v>
      </c>
      <c r="AX50" s="17">
        <f t="shared" si="10"/>
        <v>0.625</v>
      </c>
      <c r="AY50" s="17">
        <f t="shared" si="11"/>
        <v>0.48166666666666663</v>
      </c>
      <c r="AZ50" s="17">
        <f t="shared" si="12"/>
        <v>0.48166666666666663</v>
      </c>
      <c r="BA50" s="17">
        <f t="shared" si="13"/>
        <v>8.3333333333333592E-3</v>
      </c>
      <c r="BC50" s="17">
        <f t="shared" si="14"/>
        <v>0.5</v>
      </c>
      <c r="BD50" s="17">
        <f t="shared" si="15"/>
        <v>0.8</v>
      </c>
      <c r="BE50" s="17">
        <f t="shared" si="16"/>
        <v>0.59118026302403537</v>
      </c>
      <c r="BF50" s="17">
        <f t="shared" si="17"/>
        <v>0.48545179629813345</v>
      </c>
      <c r="BG50" s="17">
        <f t="shared" si="18"/>
        <v>0.50205827197517316</v>
      </c>
      <c r="BH50" s="17">
        <f t="shared" si="19"/>
        <v>0.50205827197517316</v>
      </c>
      <c r="BI50" s="17">
        <f t="shared" si="20"/>
        <v>1.4540192302724676E-4</v>
      </c>
      <c r="BJ50" s="17">
        <f t="shared" si="21"/>
        <v>7.7691066951289501E-4</v>
      </c>
    </row>
    <row r="51" spans="1:62" x14ac:dyDescent="0.25">
      <c r="A51" s="84">
        <v>324</v>
      </c>
      <c r="B51" s="84">
        <v>211</v>
      </c>
      <c r="D51" s="86">
        <v>1</v>
      </c>
      <c r="E51" s="98">
        <f t="shared" si="0"/>
        <v>12.49562478123906</v>
      </c>
      <c r="F51" s="98">
        <f t="shared" si="1"/>
        <v>0.8</v>
      </c>
      <c r="G51" s="17">
        <v>0</v>
      </c>
      <c r="H51" s="17">
        <f>'EWG-CCP-127 (1)'!M142</f>
        <v>17.500875043752188</v>
      </c>
      <c r="I51" s="17">
        <v>0</v>
      </c>
      <c r="J51" s="17">
        <v>0</v>
      </c>
      <c r="K51" s="17">
        <v>0</v>
      </c>
      <c r="L51" s="17">
        <v>0</v>
      </c>
      <c r="M51" s="17">
        <v>0</v>
      </c>
      <c r="N51" s="17">
        <v>0</v>
      </c>
      <c r="O51" s="17">
        <f>'EWG-CCP-127 (1)'!L142</f>
        <v>12.49562478123906</v>
      </c>
      <c r="P51" s="17">
        <v>0</v>
      </c>
      <c r="Q51" s="17">
        <f>'EWG-CCP-127 (1)'!K142</f>
        <v>70.003500175008753</v>
      </c>
      <c r="R51" s="17">
        <v>0</v>
      </c>
      <c r="S51" s="17">
        <v>0</v>
      </c>
      <c r="T51" s="17">
        <v>0</v>
      </c>
      <c r="U51" s="17">
        <v>0</v>
      </c>
      <c r="V51" s="17">
        <v>0</v>
      </c>
      <c r="W51" s="41">
        <v>0</v>
      </c>
      <c r="X51" s="41">
        <v>0</v>
      </c>
      <c r="Y51" s="17">
        <v>0</v>
      </c>
      <c r="Z51" s="17">
        <v>0</v>
      </c>
      <c r="AA51" s="17">
        <v>0</v>
      </c>
      <c r="AB51" s="17">
        <v>0</v>
      </c>
      <c r="AC51" s="17">
        <v>0</v>
      </c>
      <c r="AD51" s="17">
        <v>0</v>
      </c>
      <c r="AE51" s="17">
        <v>0</v>
      </c>
      <c r="AF51" s="41">
        <v>0</v>
      </c>
      <c r="AG51" s="88">
        <f>'EWG-CCP-127 (1)'!E142</f>
        <v>68</v>
      </c>
      <c r="AH51" s="91" t="s">
        <v>3</v>
      </c>
      <c r="AI51" s="87" t="s">
        <v>504</v>
      </c>
      <c r="AN51" s="17">
        <f t="shared" si="2"/>
        <v>100</v>
      </c>
      <c r="AO51" s="17">
        <f t="shared" si="3"/>
        <v>0.12495624781239061</v>
      </c>
      <c r="AP51" s="17">
        <f t="shared" si="4"/>
        <v>0</v>
      </c>
      <c r="AQ51" s="17">
        <f t="shared" si="4"/>
        <v>0.17500875043752187</v>
      </c>
      <c r="AR51" s="17">
        <f t="shared" si="5"/>
        <v>0.70003500175008748</v>
      </c>
      <c r="AS51" s="17">
        <f t="shared" si="6"/>
        <v>0.68</v>
      </c>
      <c r="AU51" s="17">
        <f t="shared" si="7"/>
        <v>4</v>
      </c>
      <c r="AV51" s="17">
        <f t="shared" si="8"/>
        <v>0.71399999999999997</v>
      </c>
      <c r="AW51" s="17">
        <f t="shared" si="9"/>
        <v>0.75</v>
      </c>
      <c r="AX51" s="17">
        <f t="shared" si="10"/>
        <v>1.5</v>
      </c>
      <c r="AY51" s="17">
        <f t="shared" si="11"/>
        <v>0.71399999999999997</v>
      </c>
      <c r="AZ51" s="17">
        <f t="shared" si="12"/>
        <v>0.71399999999999997</v>
      </c>
      <c r="BA51" s="17">
        <f t="shared" si="13"/>
        <v>3.3999999999999919E-2</v>
      </c>
      <c r="BC51" s="17">
        <f t="shared" si="14"/>
        <v>4</v>
      </c>
      <c r="BD51" s="17">
        <f t="shared" si="15"/>
        <v>0.71399999999999986</v>
      </c>
      <c r="BE51" s="17">
        <f t="shared" si="16"/>
        <v>0.66772363241731236</v>
      </c>
      <c r="BF51" s="17">
        <f t="shared" si="17"/>
        <v>2.0925144451180109</v>
      </c>
      <c r="BG51" s="17">
        <f t="shared" si="18"/>
        <v>0.66772363241731236</v>
      </c>
      <c r="BH51" s="17">
        <f t="shared" si="19"/>
        <v>0.66772363241731236</v>
      </c>
      <c r="BI51" s="17">
        <f t="shared" si="20"/>
        <v>1.507092010252651E-4</v>
      </c>
      <c r="BJ51" s="17">
        <f t="shared" si="21"/>
        <v>4.7468695253692399E-2</v>
      </c>
    </row>
    <row r="52" spans="1:62" x14ac:dyDescent="0.25">
      <c r="A52" s="84">
        <v>434</v>
      </c>
      <c r="B52" s="84">
        <v>289</v>
      </c>
      <c r="D52" s="86">
        <v>1</v>
      </c>
      <c r="E52" s="98">
        <f t="shared" si="0"/>
        <v>18.8</v>
      </c>
      <c r="F52" s="98">
        <f t="shared" si="1"/>
        <v>0.8288177339901478</v>
      </c>
      <c r="G52" s="17">
        <f>'EWG-CCP-127 (1)'!E221</f>
        <v>0</v>
      </c>
      <c r="H52" s="17">
        <f>'EWG-CCP-127 (1)'!F221</f>
        <v>13.900000000000002</v>
      </c>
      <c r="I52" s="17">
        <v>0</v>
      </c>
      <c r="J52" s="17">
        <v>0</v>
      </c>
      <c r="K52" s="17">
        <v>0</v>
      </c>
      <c r="L52" s="17">
        <v>0</v>
      </c>
      <c r="M52" s="17">
        <v>0</v>
      </c>
      <c r="N52" s="17">
        <v>0</v>
      </c>
      <c r="O52" s="17">
        <f>'EWG-CCP-127 (1)'!C221</f>
        <v>18.8</v>
      </c>
      <c r="P52" s="17">
        <v>0</v>
      </c>
      <c r="Q52" s="17">
        <f>'EWG-CCP-127 (1)'!D221</f>
        <v>67.300000000000011</v>
      </c>
      <c r="R52" s="17">
        <v>0</v>
      </c>
      <c r="S52" s="17">
        <v>0</v>
      </c>
      <c r="T52" s="17">
        <v>0</v>
      </c>
      <c r="U52" s="17">
        <v>0</v>
      </c>
      <c r="V52" s="17">
        <v>0</v>
      </c>
      <c r="W52" s="41">
        <v>0</v>
      </c>
      <c r="X52" s="17">
        <v>0</v>
      </c>
      <c r="Y52" s="17">
        <v>0</v>
      </c>
      <c r="Z52" s="17">
        <v>0</v>
      </c>
      <c r="AA52" s="17">
        <v>0</v>
      </c>
      <c r="AB52" s="17">
        <v>0</v>
      </c>
      <c r="AC52" s="17">
        <v>0</v>
      </c>
      <c r="AD52" s="17">
        <v>0</v>
      </c>
      <c r="AE52" s="17">
        <v>0</v>
      </c>
      <c r="AF52" s="41">
        <v>0</v>
      </c>
      <c r="AG52" s="88">
        <f>'EWG-CCP-127 (1)'!J221</f>
        <v>69.942679999999996</v>
      </c>
      <c r="AH52" s="41" t="s">
        <v>3</v>
      </c>
      <c r="AI52" s="87" t="s">
        <v>506</v>
      </c>
      <c r="AN52" s="17">
        <f t="shared" si="2"/>
        <v>100.00000000000001</v>
      </c>
      <c r="AO52" s="17">
        <f t="shared" si="3"/>
        <v>0.188</v>
      </c>
      <c r="AP52" s="17">
        <f t="shared" si="4"/>
        <v>0</v>
      </c>
      <c r="AQ52" s="17">
        <f t="shared" si="4"/>
        <v>0.13900000000000001</v>
      </c>
      <c r="AR52" s="17">
        <f t="shared" si="5"/>
        <v>0.67300000000000015</v>
      </c>
      <c r="AS52" s="17">
        <f t="shared" si="6"/>
        <v>0.6994267999999999</v>
      </c>
      <c r="AU52" s="17">
        <f t="shared" si="7"/>
        <v>4.841726618705037</v>
      </c>
      <c r="AV52" s="17">
        <f t="shared" si="8"/>
        <v>1.3525179856115106</v>
      </c>
      <c r="AW52" s="17">
        <f t="shared" si="9"/>
        <v>0.80260791366906481</v>
      </c>
      <c r="AX52" s="17">
        <f t="shared" si="10"/>
        <v>1.7104316546762592</v>
      </c>
      <c r="AY52" s="17">
        <f t="shared" si="11"/>
        <v>0.80260791366906481</v>
      </c>
      <c r="AZ52" s="17">
        <f t="shared" si="12"/>
        <v>0.80260791366906481</v>
      </c>
      <c r="BA52" s="17">
        <f t="shared" si="13"/>
        <v>0.10318111366906491</v>
      </c>
      <c r="BC52" s="17">
        <f t="shared" si="14"/>
        <v>4.8417266187050361</v>
      </c>
      <c r="BD52" s="17">
        <f t="shared" si="15"/>
        <v>1.3525179856115106</v>
      </c>
      <c r="BE52" s="17">
        <f t="shared" si="16"/>
        <v>0.68613180141836771</v>
      </c>
      <c r="BF52" s="17">
        <f t="shared" si="17"/>
        <v>2.4790022763861006</v>
      </c>
      <c r="BG52" s="17">
        <f t="shared" si="18"/>
        <v>0.68613180141836771</v>
      </c>
      <c r="BH52" s="17">
        <f t="shared" si="19"/>
        <v>0.68613180141836771</v>
      </c>
      <c r="BI52" s="17">
        <f t="shared" si="20"/>
        <v>1.7675698728560193E-4</v>
      </c>
      <c r="BJ52" s="17">
        <f t="shared" si="21"/>
        <v>5.6311250763300423E-2</v>
      </c>
    </row>
    <row r="53" spans="1:62" x14ac:dyDescent="0.25">
      <c r="A53" s="84">
        <v>223</v>
      </c>
      <c r="B53" s="84">
        <v>139</v>
      </c>
      <c r="C53" s="17">
        <v>51</v>
      </c>
      <c r="D53" s="86">
        <v>1</v>
      </c>
      <c r="E53" s="98">
        <f t="shared" si="0"/>
        <v>35.700000000000003</v>
      </c>
      <c r="F53" s="98">
        <f t="shared" si="1"/>
        <v>0.88958009331259724</v>
      </c>
      <c r="G53" s="17">
        <v>0</v>
      </c>
      <c r="H53" s="17">
        <v>7.1</v>
      </c>
      <c r="I53" s="17">
        <v>0</v>
      </c>
      <c r="J53" s="17">
        <v>0</v>
      </c>
      <c r="K53" s="17">
        <v>0</v>
      </c>
      <c r="L53" s="17">
        <v>0</v>
      </c>
      <c r="M53" s="17">
        <v>0</v>
      </c>
      <c r="N53" s="17">
        <v>0</v>
      </c>
      <c r="O53" s="17">
        <v>35.700000000000003</v>
      </c>
      <c r="P53" s="17">
        <v>0</v>
      </c>
      <c r="Q53" s="17">
        <v>57.2</v>
      </c>
      <c r="R53" s="17">
        <v>0</v>
      </c>
      <c r="S53" s="17">
        <v>0</v>
      </c>
      <c r="T53" s="17">
        <v>0</v>
      </c>
      <c r="U53" s="17">
        <v>0</v>
      </c>
      <c r="V53" s="17">
        <v>0</v>
      </c>
      <c r="W53" s="41">
        <v>0</v>
      </c>
      <c r="X53" s="41">
        <v>0</v>
      </c>
      <c r="Y53" s="17">
        <v>0</v>
      </c>
      <c r="Z53" s="17">
        <v>0</v>
      </c>
      <c r="AA53" s="17">
        <v>0</v>
      </c>
      <c r="AB53" s="17">
        <v>0</v>
      </c>
      <c r="AC53" s="17">
        <v>0</v>
      </c>
      <c r="AD53" s="17">
        <v>0</v>
      </c>
      <c r="AE53" s="17">
        <v>0</v>
      </c>
      <c r="AF53" s="41">
        <v>0</v>
      </c>
      <c r="AG53" s="88">
        <v>60</v>
      </c>
      <c r="AH53" s="91" t="s">
        <v>3</v>
      </c>
      <c r="AI53" s="87" t="s">
        <v>504</v>
      </c>
      <c r="AN53" s="17">
        <f t="shared" si="2"/>
        <v>100</v>
      </c>
      <c r="AO53" s="17">
        <f t="shared" si="3"/>
        <v>0.35700000000000004</v>
      </c>
      <c r="AP53" s="17">
        <f t="shared" si="4"/>
        <v>0</v>
      </c>
      <c r="AQ53" s="17">
        <f t="shared" si="4"/>
        <v>7.0999999999999994E-2</v>
      </c>
      <c r="AR53" s="17">
        <f t="shared" si="5"/>
        <v>0.57200000000000006</v>
      </c>
      <c r="AS53" s="17">
        <f t="shared" si="6"/>
        <v>0.6</v>
      </c>
      <c r="AU53" s="17">
        <f t="shared" si="7"/>
        <v>8.0563380281690158</v>
      </c>
      <c r="AV53" s="17">
        <f t="shared" si="8"/>
        <v>5.0281690140845079</v>
      </c>
      <c r="AW53" s="17">
        <f t="shared" si="9"/>
        <v>1.0035211267605635</v>
      </c>
      <c r="AX53" s="17">
        <f t="shared" si="10"/>
        <v>2.5140845070422539</v>
      </c>
      <c r="AY53" s="17">
        <f t="shared" si="11"/>
        <v>0.66901408450704225</v>
      </c>
      <c r="AZ53" s="17">
        <f t="shared" si="12"/>
        <v>0.66901408450704225</v>
      </c>
      <c r="BA53" s="17">
        <f t="shared" si="13"/>
        <v>6.9014084507042273E-2</v>
      </c>
      <c r="BC53" s="17">
        <f t="shared" si="14"/>
        <v>8.056338028169014</v>
      </c>
      <c r="BD53" s="17">
        <f t="shared" si="15"/>
        <v>5.0281690140845079</v>
      </c>
      <c r="BE53" s="17">
        <f t="shared" si="16"/>
        <v>0.75643385529563756</v>
      </c>
      <c r="BF53" s="17">
        <f t="shared" si="17"/>
        <v>3.9550256839917521</v>
      </c>
      <c r="BG53" s="17">
        <f t="shared" si="18"/>
        <v>0.6136486783225118</v>
      </c>
      <c r="BH53" s="17">
        <f t="shared" si="19"/>
        <v>0.6136486783225118</v>
      </c>
      <c r="BI53" s="17">
        <f t="shared" si="20"/>
        <v>1.8628641995140408E-4</v>
      </c>
      <c r="BJ53" s="17">
        <f t="shared" si="21"/>
        <v>1.9008996481406273E-2</v>
      </c>
    </row>
    <row r="54" spans="1:62" x14ac:dyDescent="0.25">
      <c r="A54" s="84">
        <v>166</v>
      </c>
      <c r="B54" s="84">
        <v>102</v>
      </c>
      <c r="C54" s="17" t="s">
        <v>215</v>
      </c>
      <c r="D54" s="86">
        <v>1</v>
      </c>
      <c r="E54" s="98">
        <f t="shared" si="0"/>
        <v>25</v>
      </c>
      <c r="F54" s="98">
        <f t="shared" si="1"/>
        <v>0.66666666666666663</v>
      </c>
      <c r="G54" s="17">
        <v>0</v>
      </c>
      <c r="H54" s="17">
        <v>25</v>
      </c>
      <c r="I54" s="17">
        <v>12.5</v>
      </c>
      <c r="J54" s="17">
        <v>0</v>
      </c>
      <c r="K54" s="17">
        <v>0</v>
      </c>
      <c r="L54" s="17">
        <v>0</v>
      </c>
      <c r="M54" s="17">
        <v>0</v>
      </c>
      <c r="N54" s="17">
        <v>0</v>
      </c>
      <c r="O54" s="17">
        <v>12.5</v>
      </c>
      <c r="P54" s="17">
        <v>0</v>
      </c>
      <c r="Q54" s="17">
        <v>50</v>
      </c>
      <c r="R54" s="17">
        <v>0</v>
      </c>
      <c r="S54" s="17">
        <v>0</v>
      </c>
      <c r="T54" s="17">
        <v>0</v>
      </c>
      <c r="U54" s="17">
        <v>0</v>
      </c>
      <c r="V54" s="17">
        <v>0</v>
      </c>
      <c r="W54" s="41">
        <v>0</v>
      </c>
      <c r="X54" s="41">
        <v>0</v>
      </c>
      <c r="Y54" s="17">
        <v>0</v>
      </c>
      <c r="Z54" s="17">
        <v>0</v>
      </c>
      <c r="AA54" s="17">
        <v>0</v>
      </c>
      <c r="AB54" s="41">
        <v>0</v>
      </c>
      <c r="AC54" s="17">
        <v>0</v>
      </c>
      <c r="AD54" s="17">
        <v>0</v>
      </c>
      <c r="AE54" s="41">
        <v>0</v>
      </c>
      <c r="AF54" s="41">
        <v>0</v>
      </c>
      <c r="AG54" s="88">
        <v>61</v>
      </c>
      <c r="AH54" s="41" t="s">
        <v>3</v>
      </c>
      <c r="AI54" s="87" t="s">
        <v>506</v>
      </c>
      <c r="AN54" s="17">
        <f t="shared" si="2"/>
        <v>100</v>
      </c>
      <c r="AO54" s="17">
        <f t="shared" si="3"/>
        <v>0.125</v>
      </c>
      <c r="AP54" s="17">
        <f t="shared" si="4"/>
        <v>0</v>
      </c>
      <c r="AQ54" s="17">
        <f t="shared" si="4"/>
        <v>0.25</v>
      </c>
      <c r="AR54" s="17">
        <f t="shared" si="5"/>
        <v>0.5</v>
      </c>
      <c r="AS54" s="17">
        <f t="shared" si="6"/>
        <v>0.61</v>
      </c>
      <c r="AU54" s="17">
        <f t="shared" si="7"/>
        <v>2</v>
      </c>
      <c r="AV54" s="17">
        <f t="shared" si="8"/>
        <v>0.5</v>
      </c>
      <c r="AW54" s="17">
        <f t="shared" si="9"/>
        <v>0.625</v>
      </c>
      <c r="AX54" s="17">
        <f t="shared" si="10"/>
        <v>1</v>
      </c>
      <c r="AY54" s="17">
        <f t="shared" si="11"/>
        <v>0.5</v>
      </c>
      <c r="AZ54" s="17">
        <f t="shared" si="12"/>
        <v>0.5</v>
      </c>
      <c r="BA54" s="17">
        <f t="shared" si="13"/>
        <v>0.10999999999999999</v>
      </c>
      <c r="BC54" s="17">
        <f t="shared" si="14"/>
        <v>2</v>
      </c>
      <c r="BD54" s="17">
        <f t="shared" si="15"/>
        <v>0.75</v>
      </c>
      <c r="BE54" s="17">
        <f t="shared" si="16"/>
        <v>0.62398456419258264</v>
      </c>
      <c r="BF54" s="17">
        <f t="shared" si="17"/>
        <v>1.1741929315066524</v>
      </c>
      <c r="BG54" s="17">
        <f t="shared" si="18"/>
        <v>0.62398456419258264</v>
      </c>
      <c r="BH54" s="17">
        <f t="shared" si="19"/>
        <v>0.62398456419258264</v>
      </c>
      <c r="BI54" s="17">
        <f t="shared" si="20"/>
        <v>1.9556803565646481E-4</v>
      </c>
      <c r="BJ54" s="17">
        <f t="shared" si="21"/>
        <v>2.1866458827942036E-2</v>
      </c>
    </row>
    <row r="55" spans="1:62" x14ac:dyDescent="0.25">
      <c r="A55" s="84">
        <v>265</v>
      </c>
      <c r="B55" s="84">
        <v>156</v>
      </c>
      <c r="C55" s="17">
        <f>'EWG-CCP-127 (1)'!B80</f>
        <v>25</v>
      </c>
      <c r="D55" s="86">
        <v>1</v>
      </c>
      <c r="E55" s="98">
        <f t="shared" si="0"/>
        <v>18.918918918918916</v>
      </c>
      <c r="F55" s="98">
        <f t="shared" si="1"/>
        <v>0.66666666666666674</v>
      </c>
      <c r="G55" s="17">
        <v>0</v>
      </c>
      <c r="H55" s="17">
        <f>'EWG-CCP-127 (1)'!M80</f>
        <v>27.027027027027025</v>
      </c>
      <c r="I55" s="17">
        <v>0</v>
      </c>
      <c r="J55" s="17">
        <v>0</v>
      </c>
      <c r="K55" s="17">
        <v>0</v>
      </c>
      <c r="L55" s="17">
        <v>0</v>
      </c>
      <c r="M55" s="17">
        <v>0</v>
      </c>
      <c r="N55" s="17">
        <v>0</v>
      </c>
      <c r="O55" s="17">
        <f>'EWG-CCP-127 (1)'!L80</f>
        <v>18.918918918918916</v>
      </c>
      <c r="P55" s="17">
        <v>0</v>
      </c>
      <c r="Q55" s="17">
        <f>'EWG-CCP-127 (1)'!K80</f>
        <v>54.054054054054049</v>
      </c>
      <c r="R55" s="17">
        <v>0</v>
      </c>
      <c r="S55" s="17">
        <v>0</v>
      </c>
      <c r="T55" s="17">
        <v>0</v>
      </c>
      <c r="U55" s="17">
        <v>0</v>
      </c>
      <c r="V55" s="17">
        <v>0</v>
      </c>
      <c r="W55" s="41">
        <v>0</v>
      </c>
      <c r="X55" s="41">
        <v>0</v>
      </c>
      <c r="Y55" s="17">
        <v>0</v>
      </c>
      <c r="Z55" s="17">
        <v>0</v>
      </c>
      <c r="AA55" s="17">
        <v>0</v>
      </c>
      <c r="AB55" s="17">
        <v>0</v>
      </c>
      <c r="AC55" s="17">
        <v>0</v>
      </c>
      <c r="AD55" s="17">
        <v>0</v>
      </c>
      <c r="AE55" s="17">
        <v>0</v>
      </c>
      <c r="AF55" s="41">
        <v>0</v>
      </c>
      <c r="AG55" s="88">
        <f>'EWG-CCP-127 (1)'!E80</f>
        <v>61</v>
      </c>
      <c r="AH55" s="41" t="s">
        <v>3</v>
      </c>
      <c r="AI55" s="87" t="s">
        <v>506</v>
      </c>
      <c r="AN55" s="17">
        <f t="shared" si="2"/>
        <v>99.999999999999986</v>
      </c>
      <c r="AO55" s="17">
        <f t="shared" si="3"/>
        <v>0.18918918918918914</v>
      </c>
      <c r="AP55" s="17">
        <f t="shared" si="4"/>
        <v>0</v>
      </c>
      <c r="AQ55" s="17">
        <f t="shared" si="4"/>
        <v>0.27027027027027023</v>
      </c>
      <c r="AR55" s="17">
        <f t="shared" si="5"/>
        <v>0.54054054054054046</v>
      </c>
      <c r="AS55" s="17">
        <f t="shared" si="6"/>
        <v>0.61</v>
      </c>
      <c r="AU55" s="17">
        <f t="shared" si="7"/>
        <v>2</v>
      </c>
      <c r="AV55" s="17">
        <f t="shared" si="8"/>
        <v>0.7</v>
      </c>
      <c r="AW55" s="17">
        <f t="shared" si="9"/>
        <v>0.625</v>
      </c>
      <c r="AX55" s="17">
        <f t="shared" si="10"/>
        <v>1</v>
      </c>
      <c r="AY55" s="17">
        <f t="shared" si="11"/>
        <v>0.625</v>
      </c>
      <c r="AZ55" s="17">
        <f t="shared" si="12"/>
        <v>0.625</v>
      </c>
      <c r="BA55" s="17">
        <f t="shared" si="13"/>
        <v>1.5000000000000013E-2</v>
      </c>
      <c r="BC55" s="17">
        <f t="shared" si="14"/>
        <v>2</v>
      </c>
      <c r="BD55" s="17">
        <f t="shared" si="15"/>
        <v>0.7</v>
      </c>
      <c r="BE55" s="17">
        <f t="shared" si="16"/>
        <v>0.62398456419258264</v>
      </c>
      <c r="BF55" s="17">
        <f t="shared" si="17"/>
        <v>1.1741929315066524</v>
      </c>
      <c r="BG55" s="17">
        <f t="shared" si="18"/>
        <v>0.62398456419258264</v>
      </c>
      <c r="BH55" s="17">
        <f t="shared" si="19"/>
        <v>0.62398456419258264</v>
      </c>
      <c r="BI55" s="17">
        <f t="shared" si="20"/>
        <v>1.9556803565646481E-4</v>
      </c>
      <c r="BJ55" s="17">
        <f t="shared" si="21"/>
        <v>2.1866458827942036E-2</v>
      </c>
    </row>
    <row r="56" spans="1:62" x14ac:dyDescent="0.25">
      <c r="A56" s="84">
        <v>162</v>
      </c>
      <c r="B56" s="84">
        <v>98</v>
      </c>
      <c r="D56" s="86">
        <v>1</v>
      </c>
      <c r="E56" s="98">
        <f t="shared" si="0"/>
        <v>18.899999999999999</v>
      </c>
      <c r="F56" s="98">
        <f t="shared" si="1"/>
        <v>0.66707768187422944</v>
      </c>
      <c r="G56" s="17">
        <v>0</v>
      </c>
      <c r="H56" s="17">
        <v>27</v>
      </c>
      <c r="I56" s="17">
        <v>0</v>
      </c>
      <c r="J56" s="17">
        <v>0</v>
      </c>
      <c r="K56" s="17">
        <v>0</v>
      </c>
      <c r="L56" s="17">
        <v>0</v>
      </c>
      <c r="M56" s="17">
        <v>0</v>
      </c>
      <c r="N56" s="17">
        <v>0</v>
      </c>
      <c r="O56" s="17">
        <v>18.899999999999999</v>
      </c>
      <c r="P56" s="17">
        <v>0</v>
      </c>
      <c r="Q56" s="17">
        <v>54.1</v>
      </c>
      <c r="R56" s="17">
        <v>0</v>
      </c>
      <c r="S56" s="17">
        <v>0</v>
      </c>
      <c r="T56" s="17">
        <v>0</v>
      </c>
      <c r="U56" s="17">
        <v>0</v>
      </c>
      <c r="V56" s="17">
        <v>0</v>
      </c>
      <c r="W56" s="41">
        <v>0</v>
      </c>
      <c r="X56" s="41">
        <v>0</v>
      </c>
      <c r="Y56" s="17">
        <v>0</v>
      </c>
      <c r="Z56" s="17">
        <v>0</v>
      </c>
      <c r="AA56" s="17">
        <v>0</v>
      </c>
      <c r="AB56" s="41">
        <v>0</v>
      </c>
      <c r="AC56" s="17">
        <v>0</v>
      </c>
      <c r="AD56" s="17">
        <v>0</v>
      </c>
      <c r="AE56" s="41">
        <v>0</v>
      </c>
      <c r="AF56" s="41">
        <v>0</v>
      </c>
      <c r="AG56" s="88">
        <v>61</v>
      </c>
      <c r="AH56" s="41" t="s">
        <v>3</v>
      </c>
      <c r="AI56" s="87" t="s">
        <v>556</v>
      </c>
      <c r="AN56" s="17">
        <f t="shared" si="2"/>
        <v>100</v>
      </c>
      <c r="AO56" s="17">
        <f t="shared" si="3"/>
        <v>0.18899999999999997</v>
      </c>
      <c r="AP56" s="17">
        <f t="shared" si="4"/>
        <v>0</v>
      </c>
      <c r="AQ56" s="17">
        <f t="shared" si="4"/>
        <v>0.27</v>
      </c>
      <c r="AR56" s="17">
        <f t="shared" si="5"/>
        <v>0.54100000000000004</v>
      </c>
      <c r="AS56" s="17">
        <f t="shared" si="6"/>
        <v>0.61</v>
      </c>
      <c r="AU56" s="17">
        <f t="shared" si="7"/>
        <v>2.0037037037037035</v>
      </c>
      <c r="AV56" s="17">
        <f t="shared" si="8"/>
        <v>0.69999999999999984</v>
      </c>
      <c r="AW56" s="17">
        <f t="shared" si="9"/>
        <v>0.62523148148148144</v>
      </c>
      <c r="AX56" s="17">
        <f t="shared" si="10"/>
        <v>1.0009259259259258</v>
      </c>
      <c r="AY56" s="17">
        <f t="shared" si="11"/>
        <v>0.62523148148148144</v>
      </c>
      <c r="AZ56" s="17">
        <f t="shared" si="12"/>
        <v>0.62523148148148144</v>
      </c>
      <c r="BA56" s="17">
        <f t="shared" si="13"/>
        <v>1.5231481481481457E-2</v>
      </c>
      <c r="BC56" s="17">
        <f t="shared" si="14"/>
        <v>2.0037037037037035</v>
      </c>
      <c r="BD56" s="17">
        <f t="shared" si="15"/>
        <v>0.7</v>
      </c>
      <c r="BE56" s="17">
        <f t="shared" si="16"/>
        <v>0.6240655624670729</v>
      </c>
      <c r="BF56" s="17">
        <f t="shared" si="17"/>
        <v>1.1758935269022288</v>
      </c>
      <c r="BG56" s="17">
        <f t="shared" si="18"/>
        <v>0.6240655624670729</v>
      </c>
      <c r="BH56" s="17">
        <f t="shared" si="19"/>
        <v>0.6240655624670729</v>
      </c>
      <c r="BI56" s="17">
        <f t="shared" si="20"/>
        <v>1.9784004751513022E-4</v>
      </c>
      <c r="BJ56" s="17">
        <f t="shared" si="21"/>
        <v>2.1866458827942036E-2</v>
      </c>
    </row>
    <row r="57" spans="1:62" x14ac:dyDescent="0.25">
      <c r="A57" s="84">
        <v>284</v>
      </c>
      <c r="B57" s="84">
        <v>174</v>
      </c>
      <c r="D57" s="86">
        <v>1</v>
      </c>
      <c r="E57" s="98">
        <f t="shared" si="0"/>
        <v>30.069930069930074</v>
      </c>
      <c r="F57" s="98">
        <f t="shared" si="1"/>
        <v>0.5</v>
      </c>
      <c r="G57" s="17">
        <v>0</v>
      </c>
      <c r="H57" s="17">
        <f>'EWG-CCP-127 (1)'!M102</f>
        <v>34.965034965034967</v>
      </c>
      <c r="I57" s="17">
        <v>0</v>
      </c>
      <c r="J57" s="17">
        <v>0</v>
      </c>
      <c r="K57" s="17">
        <v>0</v>
      </c>
      <c r="L57" s="17">
        <v>0</v>
      </c>
      <c r="M57" s="17">
        <v>0</v>
      </c>
      <c r="N57" s="17">
        <v>0</v>
      </c>
      <c r="O57" s="17">
        <f>'EWG-CCP-127 (1)'!L102</f>
        <v>30.069930069930074</v>
      </c>
      <c r="P57" s="17">
        <v>0</v>
      </c>
      <c r="Q57" s="17">
        <f>'EWG-CCP-127 (1)'!K102</f>
        <v>34.965034965034967</v>
      </c>
      <c r="R57" s="17">
        <v>0</v>
      </c>
      <c r="S57" s="17">
        <v>0</v>
      </c>
      <c r="T57" s="17">
        <v>0</v>
      </c>
      <c r="U57" s="17">
        <v>0</v>
      </c>
      <c r="V57" s="17">
        <v>0</v>
      </c>
      <c r="W57" s="41">
        <v>0</v>
      </c>
      <c r="X57" s="41">
        <v>0</v>
      </c>
      <c r="Y57" s="17">
        <v>0</v>
      </c>
      <c r="Z57" s="17">
        <v>0</v>
      </c>
      <c r="AA57" s="17">
        <v>0</v>
      </c>
      <c r="AB57" s="17">
        <v>0</v>
      </c>
      <c r="AC57" s="17">
        <v>0</v>
      </c>
      <c r="AD57" s="17">
        <v>0</v>
      </c>
      <c r="AE57" s="17">
        <v>0</v>
      </c>
      <c r="AF57" s="41">
        <v>0</v>
      </c>
      <c r="AG57" s="88">
        <f>'EWG-CCP-127 (1)'!E102</f>
        <v>57.999999999999993</v>
      </c>
      <c r="AH57" s="91" t="s">
        <v>3</v>
      </c>
      <c r="AI57" s="87" t="s">
        <v>504</v>
      </c>
      <c r="AN57" s="17">
        <f t="shared" si="2"/>
        <v>100</v>
      </c>
      <c r="AO57" s="17">
        <f t="shared" si="3"/>
        <v>0.30069930069930073</v>
      </c>
      <c r="AP57" s="17">
        <f t="shared" si="4"/>
        <v>0</v>
      </c>
      <c r="AQ57" s="17">
        <f t="shared" si="4"/>
        <v>0.34965034965034969</v>
      </c>
      <c r="AR57" s="17">
        <f t="shared" si="5"/>
        <v>0.34965034965034969</v>
      </c>
      <c r="AS57" s="17">
        <f t="shared" si="6"/>
        <v>0.57999999999999996</v>
      </c>
      <c r="AU57" s="17">
        <f t="shared" si="7"/>
        <v>1</v>
      </c>
      <c r="AV57" s="17">
        <f t="shared" si="8"/>
        <v>0.86</v>
      </c>
      <c r="AW57" s="17">
        <f t="shared" si="9"/>
        <v>0.5625</v>
      </c>
      <c r="AX57" s="17">
        <f t="shared" si="10"/>
        <v>0.75</v>
      </c>
      <c r="AY57" s="17">
        <f t="shared" si="11"/>
        <v>0.53500000000000003</v>
      </c>
      <c r="AZ57" s="17">
        <f t="shared" si="12"/>
        <v>0.53500000000000003</v>
      </c>
      <c r="BA57" s="17">
        <f t="shared" si="13"/>
        <v>4.4999999999999929E-2</v>
      </c>
      <c r="BC57" s="17">
        <f t="shared" si="14"/>
        <v>1</v>
      </c>
      <c r="BD57" s="17">
        <f t="shared" si="15"/>
        <v>0.8600000000000001</v>
      </c>
      <c r="BE57" s="17">
        <f t="shared" si="16"/>
        <v>0.60211503008021783</v>
      </c>
      <c r="BF57" s="17">
        <f t="shared" si="17"/>
        <v>0.71503217470097313</v>
      </c>
      <c r="BG57" s="17">
        <f t="shared" si="18"/>
        <v>0.56587307375546114</v>
      </c>
      <c r="BH57" s="17">
        <f t="shared" si="19"/>
        <v>0.56587307375546114</v>
      </c>
      <c r="BI57" s="17">
        <f t="shared" si="20"/>
        <v>1.9957004511863963E-4</v>
      </c>
      <c r="BJ57" s="17">
        <f t="shared" si="21"/>
        <v>1.3894071788334746E-2</v>
      </c>
    </row>
    <row r="58" spans="1:62" x14ac:dyDescent="0.25">
      <c r="A58" s="84">
        <v>259</v>
      </c>
      <c r="B58" s="84">
        <v>368</v>
      </c>
      <c r="C58" s="17">
        <f>'EWG-CCP-127 (1)'!B74</f>
        <v>19</v>
      </c>
      <c r="D58" s="86">
        <v>1</v>
      </c>
      <c r="E58" s="98">
        <f t="shared" si="0"/>
        <v>39.393939393939398</v>
      </c>
      <c r="F58" s="98">
        <f t="shared" si="1"/>
        <v>0.5</v>
      </c>
      <c r="G58" s="17">
        <v>0</v>
      </c>
      <c r="H58" s="17">
        <f>'EWG-CCP-127 (1)'!M74</f>
        <v>30.303030303030305</v>
      </c>
      <c r="I58" s="17">
        <v>0</v>
      </c>
      <c r="J58" s="17">
        <v>0</v>
      </c>
      <c r="K58" s="17">
        <v>0</v>
      </c>
      <c r="L58" s="17">
        <v>0</v>
      </c>
      <c r="M58" s="17">
        <v>0</v>
      </c>
      <c r="N58" s="17">
        <v>0</v>
      </c>
      <c r="O58" s="17">
        <f>'EWG-CCP-127 (1)'!L74</f>
        <v>39.393939393939398</v>
      </c>
      <c r="P58" s="17">
        <v>0</v>
      </c>
      <c r="Q58" s="17">
        <f>'EWG-CCP-127 (1)'!K74</f>
        <v>30.303030303030305</v>
      </c>
      <c r="R58" s="17">
        <v>0</v>
      </c>
      <c r="S58" s="17">
        <v>0</v>
      </c>
      <c r="T58" s="17">
        <v>0</v>
      </c>
      <c r="U58" s="17">
        <v>0</v>
      </c>
      <c r="V58" s="17">
        <v>0</v>
      </c>
      <c r="W58" s="41">
        <v>0</v>
      </c>
      <c r="X58" s="41">
        <v>0</v>
      </c>
      <c r="Y58" s="17">
        <v>0</v>
      </c>
      <c r="Z58" s="17">
        <v>0</v>
      </c>
      <c r="AA58" s="17">
        <v>0</v>
      </c>
      <c r="AB58" s="17">
        <v>0</v>
      </c>
      <c r="AC58" s="17">
        <v>0</v>
      </c>
      <c r="AD58" s="17">
        <v>0</v>
      </c>
      <c r="AE58" s="17">
        <v>0</v>
      </c>
      <c r="AF58" s="41">
        <v>0</v>
      </c>
      <c r="AG58" s="88">
        <f>'EWG-CCP-127 (1)'!E74</f>
        <v>47</v>
      </c>
      <c r="AH58" s="41" t="s">
        <v>3</v>
      </c>
      <c r="AI58" s="87" t="s">
        <v>506</v>
      </c>
      <c r="AN58" s="17">
        <f t="shared" si="2"/>
        <v>100</v>
      </c>
      <c r="AO58" s="17">
        <f t="shared" si="3"/>
        <v>0.39393939393939398</v>
      </c>
      <c r="AP58" s="17">
        <f t="shared" si="4"/>
        <v>0</v>
      </c>
      <c r="AQ58" s="17">
        <f t="shared" si="4"/>
        <v>0.30303030303030304</v>
      </c>
      <c r="AR58" s="17">
        <f t="shared" si="5"/>
        <v>0.30303030303030304</v>
      </c>
      <c r="AS58" s="17">
        <f t="shared" si="6"/>
        <v>0.47</v>
      </c>
      <c r="AU58" s="17">
        <f t="shared" si="7"/>
        <v>1</v>
      </c>
      <c r="AV58" s="17">
        <f t="shared" si="8"/>
        <v>1.3</v>
      </c>
      <c r="AW58" s="17">
        <f t="shared" si="9"/>
        <v>0.5625</v>
      </c>
      <c r="AX58" s="17">
        <f t="shared" si="10"/>
        <v>0.75</v>
      </c>
      <c r="AY58" s="17">
        <f t="shared" si="11"/>
        <v>0.42499999999999999</v>
      </c>
      <c r="AZ58" s="17">
        <f t="shared" si="12"/>
        <v>0.42499999999999999</v>
      </c>
      <c r="BA58" s="17">
        <f t="shared" si="13"/>
        <v>4.4999999999999984E-2</v>
      </c>
      <c r="BC58" s="17">
        <f t="shared" si="14"/>
        <v>1</v>
      </c>
      <c r="BD58" s="17">
        <f t="shared" si="15"/>
        <v>1.3</v>
      </c>
      <c r="BE58" s="17">
        <f t="shared" si="16"/>
        <v>0.60211503008021783</v>
      </c>
      <c r="BF58" s="17">
        <f t="shared" si="17"/>
        <v>0.71503217470097313</v>
      </c>
      <c r="BG58" s="17">
        <f t="shared" si="18"/>
        <v>0.4558730737554611</v>
      </c>
      <c r="BH58" s="17">
        <f t="shared" si="19"/>
        <v>0.4558730737554611</v>
      </c>
      <c r="BI58" s="17">
        <f t="shared" si="20"/>
        <v>1.9957004511864121E-4</v>
      </c>
      <c r="BJ58" s="17">
        <f t="shared" si="21"/>
        <v>6.1985976441370709E-5</v>
      </c>
    </row>
    <row r="59" spans="1:62" x14ac:dyDescent="0.25">
      <c r="A59" s="84">
        <v>161</v>
      </c>
      <c r="B59" s="84">
        <v>97</v>
      </c>
      <c r="D59" s="86">
        <v>1</v>
      </c>
      <c r="E59" s="98">
        <f t="shared" si="0"/>
        <v>20</v>
      </c>
      <c r="F59" s="98">
        <f t="shared" si="1"/>
        <v>0.67500000000000004</v>
      </c>
      <c r="G59" s="17">
        <v>0</v>
      </c>
      <c r="H59" s="17">
        <v>26</v>
      </c>
      <c r="I59" s="17">
        <v>0</v>
      </c>
      <c r="J59" s="17">
        <v>0</v>
      </c>
      <c r="K59" s="17">
        <v>0</v>
      </c>
      <c r="L59" s="17">
        <v>0</v>
      </c>
      <c r="M59" s="17">
        <v>0</v>
      </c>
      <c r="N59" s="17">
        <v>0</v>
      </c>
      <c r="O59" s="17">
        <v>20</v>
      </c>
      <c r="P59" s="17">
        <v>0</v>
      </c>
      <c r="Q59" s="17">
        <v>54</v>
      </c>
      <c r="R59" s="17">
        <v>0</v>
      </c>
      <c r="S59" s="17">
        <v>0</v>
      </c>
      <c r="T59" s="17">
        <v>0</v>
      </c>
      <c r="U59" s="17">
        <v>0</v>
      </c>
      <c r="V59" s="17">
        <v>0</v>
      </c>
      <c r="W59" s="41">
        <v>0</v>
      </c>
      <c r="X59" s="41">
        <v>0</v>
      </c>
      <c r="Y59" s="17">
        <v>0</v>
      </c>
      <c r="Z59" s="17">
        <v>0</v>
      </c>
      <c r="AA59" s="17">
        <v>0</v>
      </c>
      <c r="AB59" s="41">
        <v>0</v>
      </c>
      <c r="AC59" s="17">
        <v>0</v>
      </c>
      <c r="AD59" s="17">
        <v>0</v>
      </c>
      <c r="AE59" s="41">
        <v>0</v>
      </c>
      <c r="AF59" s="41">
        <v>0</v>
      </c>
      <c r="AG59" s="88">
        <v>64</v>
      </c>
      <c r="AH59" s="41" t="s">
        <v>3</v>
      </c>
      <c r="AI59" s="87" t="s">
        <v>556</v>
      </c>
      <c r="AN59" s="17">
        <f t="shared" si="2"/>
        <v>100</v>
      </c>
      <c r="AO59" s="17">
        <f t="shared" si="3"/>
        <v>0.2</v>
      </c>
      <c r="AP59" s="17">
        <f t="shared" si="4"/>
        <v>0</v>
      </c>
      <c r="AQ59" s="17">
        <f t="shared" si="4"/>
        <v>0.26</v>
      </c>
      <c r="AR59" s="17">
        <f t="shared" si="5"/>
        <v>0.54</v>
      </c>
      <c r="AS59" s="17">
        <f t="shared" si="6"/>
        <v>0.64</v>
      </c>
      <c r="AU59" s="17">
        <f t="shared" si="7"/>
        <v>2.0769230769230771</v>
      </c>
      <c r="AV59" s="17">
        <f t="shared" si="8"/>
        <v>0.76923076923076927</v>
      </c>
      <c r="AW59" s="17">
        <f t="shared" si="9"/>
        <v>0.62980769230769229</v>
      </c>
      <c r="AX59" s="17">
        <f t="shared" si="10"/>
        <v>1.0192307692307692</v>
      </c>
      <c r="AY59" s="17">
        <f t="shared" si="11"/>
        <v>0.62980769230769229</v>
      </c>
      <c r="AZ59" s="17">
        <f t="shared" si="12"/>
        <v>0.62980769230769229</v>
      </c>
      <c r="BA59" s="17">
        <f t="shared" si="13"/>
        <v>1.0192307692307723E-2</v>
      </c>
      <c r="BC59" s="17">
        <f t="shared" si="14"/>
        <v>2.0769230769230771</v>
      </c>
      <c r="BD59" s="17">
        <f t="shared" si="15"/>
        <v>0.76923076923076927</v>
      </c>
      <c r="BE59" s="17">
        <f t="shared" si="16"/>
        <v>0.62566683604737994</v>
      </c>
      <c r="BF59" s="17">
        <f t="shared" si="17"/>
        <v>1.2095129897224739</v>
      </c>
      <c r="BG59" s="17">
        <f t="shared" si="18"/>
        <v>0.62566683604737994</v>
      </c>
      <c r="BH59" s="17">
        <f t="shared" si="19"/>
        <v>0.62566683604737994</v>
      </c>
      <c r="BI59" s="17">
        <f t="shared" si="20"/>
        <v>2.0543958889268757E-4</v>
      </c>
      <c r="BJ59" s="17">
        <f t="shared" si="21"/>
        <v>3.163884586754933E-2</v>
      </c>
    </row>
    <row r="60" spans="1:62" x14ac:dyDescent="0.25">
      <c r="A60" s="84">
        <v>669</v>
      </c>
      <c r="B60" s="84">
        <v>366</v>
      </c>
      <c r="C60" s="17" t="s">
        <v>497</v>
      </c>
      <c r="D60" s="86">
        <v>1</v>
      </c>
      <c r="E60" s="98">
        <f t="shared" si="0"/>
        <v>25</v>
      </c>
      <c r="F60" s="98">
        <f t="shared" si="1"/>
        <v>0.7142857142857143</v>
      </c>
      <c r="G60" s="17">
        <v>5</v>
      </c>
      <c r="H60" s="17">
        <v>20</v>
      </c>
      <c r="I60" s="17">
        <v>0</v>
      </c>
      <c r="J60" s="17">
        <v>0</v>
      </c>
      <c r="K60" s="17">
        <v>0</v>
      </c>
      <c r="L60" s="17">
        <v>0</v>
      </c>
      <c r="M60" s="17">
        <v>0</v>
      </c>
      <c r="N60" s="17">
        <v>0</v>
      </c>
      <c r="O60" s="17">
        <v>25</v>
      </c>
      <c r="P60" s="17">
        <v>0</v>
      </c>
      <c r="Q60" s="17">
        <v>50</v>
      </c>
      <c r="R60" s="17">
        <v>0</v>
      </c>
      <c r="S60" s="17">
        <v>0</v>
      </c>
      <c r="T60" s="17">
        <v>0</v>
      </c>
      <c r="U60" s="17">
        <v>0</v>
      </c>
      <c r="V60" s="17">
        <v>0</v>
      </c>
      <c r="W60" s="17">
        <v>0</v>
      </c>
      <c r="X60" s="17">
        <v>0</v>
      </c>
      <c r="Y60" s="17">
        <v>0</v>
      </c>
      <c r="Z60" s="17">
        <v>0</v>
      </c>
      <c r="AA60" s="17">
        <v>0</v>
      </c>
      <c r="AB60" s="17">
        <v>0</v>
      </c>
      <c r="AC60" s="17">
        <v>0</v>
      </c>
      <c r="AD60" s="17">
        <v>0</v>
      </c>
      <c r="AE60" s="17">
        <v>0</v>
      </c>
      <c r="AF60" s="17">
        <v>0</v>
      </c>
      <c r="AG60" s="88">
        <v>62.2</v>
      </c>
      <c r="AH60" s="17" t="s">
        <v>3</v>
      </c>
      <c r="AI60" s="87" t="s">
        <v>506</v>
      </c>
      <c r="AN60" s="17">
        <f t="shared" si="2"/>
        <v>100</v>
      </c>
      <c r="AO60" s="17">
        <f t="shared" si="3"/>
        <v>0.25</v>
      </c>
      <c r="AP60" s="17">
        <f t="shared" si="4"/>
        <v>0.05</v>
      </c>
      <c r="AQ60" s="17">
        <f t="shared" si="4"/>
        <v>0.2</v>
      </c>
      <c r="AR60" s="17">
        <f t="shared" si="5"/>
        <v>0.5</v>
      </c>
      <c r="AS60" s="17">
        <f t="shared" si="6"/>
        <v>0.622</v>
      </c>
      <c r="AU60" s="17">
        <f t="shared" si="7"/>
        <v>2</v>
      </c>
      <c r="AV60" s="17">
        <f t="shared" si="8"/>
        <v>1</v>
      </c>
      <c r="AW60" s="17">
        <f t="shared" si="9"/>
        <v>0.625</v>
      </c>
      <c r="AX60" s="17">
        <f t="shared" si="10"/>
        <v>1</v>
      </c>
      <c r="AY60" s="17">
        <f t="shared" si="11"/>
        <v>0.625</v>
      </c>
      <c r="AZ60" s="17">
        <f t="shared" si="12"/>
        <v>0.625</v>
      </c>
      <c r="BA60" s="17">
        <f t="shared" si="13"/>
        <v>3.0000000000000027E-3</v>
      </c>
      <c r="BC60" s="17">
        <f t="shared" si="14"/>
        <v>1.25</v>
      </c>
      <c r="BD60" s="17">
        <f t="shared" si="15"/>
        <v>0.625</v>
      </c>
      <c r="BE60" s="17">
        <f t="shared" si="16"/>
        <v>0.607582413608309</v>
      </c>
      <c r="BF60" s="17">
        <f t="shared" si="17"/>
        <v>0.82982236390239295</v>
      </c>
      <c r="BG60" s="17">
        <f t="shared" si="18"/>
        <v>0.607582413608309</v>
      </c>
      <c r="BH60" s="17">
        <f t="shared" si="19"/>
        <v>0.607582413608309</v>
      </c>
      <c r="BI60" s="17">
        <f t="shared" si="20"/>
        <v>2.0786679736187338E-4</v>
      </c>
      <c r="BJ60" s="17">
        <f t="shared" si="21"/>
        <v>2.5559413643784955E-2</v>
      </c>
    </row>
    <row r="61" spans="1:62" x14ac:dyDescent="0.25">
      <c r="A61" s="84">
        <v>142</v>
      </c>
      <c r="B61" s="84">
        <v>78</v>
      </c>
      <c r="C61" s="17" t="s">
        <v>169</v>
      </c>
      <c r="D61" s="86">
        <v>1</v>
      </c>
      <c r="E61" s="98">
        <f t="shared" si="0"/>
        <v>18.690000000000001</v>
      </c>
      <c r="F61" s="98">
        <f t="shared" si="1"/>
        <v>0.90911553569009895</v>
      </c>
      <c r="G61" s="17">
        <v>7.48</v>
      </c>
      <c r="H61" s="17">
        <v>6.71</v>
      </c>
      <c r="I61" s="17">
        <v>0</v>
      </c>
      <c r="J61" s="17">
        <v>0</v>
      </c>
      <c r="K61" s="17">
        <v>0</v>
      </c>
      <c r="L61" s="17">
        <v>0</v>
      </c>
      <c r="M61" s="17">
        <v>0</v>
      </c>
      <c r="N61" s="17">
        <v>0</v>
      </c>
      <c r="O61" s="17">
        <v>0</v>
      </c>
      <c r="P61" s="17">
        <v>0</v>
      </c>
      <c r="Q61" s="17">
        <v>67.12</v>
      </c>
      <c r="R61" s="17">
        <v>0</v>
      </c>
      <c r="S61" s="17">
        <v>0</v>
      </c>
      <c r="T61" s="17">
        <v>0</v>
      </c>
      <c r="U61" s="17">
        <v>0</v>
      </c>
      <c r="V61" s="17">
        <v>18.690000000000001</v>
      </c>
      <c r="W61" s="41">
        <v>0</v>
      </c>
      <c r="X61" s="41">
        <v>0</v>
      </c>
      <c r="Y61" s="17">
        <v>0</v>
      </c>
      <c r="Z61" s="17">
        <v>0</v>
      </c>
      <c r="AA61" s="17">
        <v>0</v>
      </c>
      <c r="AB61" s="41">
        <v>0</v>
      </c>
      <c r="AC61" s="17">
        <v>0</v>
      </c>
      <c r="AD61" s="17">
        <v>0</v>
      </c>
      <c r="AE61" s="41">
        <v>0</v>
      </c>
      <c r="AF61" s="41">
        <v>0</v>
      </c>
      <c r="AG61" s="88">
        <v>27</v>
      </c>
      <c r="AH61" s="91" t="s">
        <v>3</v>
      </c>
      <c r="AI61" s="87" t="s">
        <v>513</v>
      </c>
      <c r="AL61" s="87" t="s">
        <v>507</v>
      </c>
      <c r="AN61" s="17">
        <f t="shared" si="2"/>
        <v>100</v>
      </c>
      <c r="AO61" s="17">
        <f t="shared" si="3"/>
        <v>0</v>
      </c>
      <c r="AP61" s="17">
        <f t="shared" si="4"/>
        <v>7.4800000000000005E-2</v>
      </c>
      <c r="AQ61" s="17">
        <f t="shared" si="4"/>
        <v>6.7099999999999993E-2</v>
      </c>
      <c r="AR61" s="17">
        <f t="shared" si="5"/>
        <v>0.67120000000000002</v>
      </c>
      <c r="AS61" s="17">
        <f t="shared" si="6"/>
        <v>0.27</v>
      </c>
      <c r="AU61" s="17">
        <f t="shared" si="7"/>
        <v>4.7300916138125446</v>
      </c>
      <c r="AV61" s="17">
        <f t="shared" si="8"/>
        <v>0</v>
      </c>
      <c r="AW61" s="17">
        <f t="shared" si="9"/>
        <v>0.79563072586328398</v>
      </c>
      <c r="AX61" s="17">
        <f t="shared" si="10"/>
        <v>1.6825229034531362</v>
      </c>
      <c r="AY61" s="17">
        <f t="shared" si="11"/>
        <v>0</v>
      </c>
      <c r="AZ61" s="17">
        <f t="shared" si="12"/>
        <v>0</v>
      </c>
      <c r="BA61" s="17">
        <f t="shared" si="13"/>
        <v>0.27</v>
      </c>
      <c r="BC61" s="17">
        <f t="shared" si="14"/>
        <v>1.8323778323778324</v>
      </c>
      <c r="BD61" s="17">
        <f t="shared" si="15"/>
        <v>0.25511875511875509</v>
      </c>
      <c r="BE61" s="17">
        <f t="shared" si="16"/>
        <v>0.62031874547978116</v>
      </c>
      <c r="BF61" s="17">
        <f t="shared" si="17"/>
        <v>1.0972274101638495</v>
      </c>
      <c r="BG61" s="17">
        <f t="shared" si="18"/>
        <v>0.25511875511875509</v>
      </c>
      <c r="BH61" s="17">
        <f t="shared" si="19"/>
        <v>0.25511875511875509</v>
      </c>
      <c r="BI61" s="17">
        <f t="shared" si="20"/>
        <v>2.2145144921557831E-4</v>
      </c>
      <c r="BJ61" s="17">
        <f t="shared" si="21"/>
        <v>3.6912739045726124E-2</v>
      </c>
    </row>
    <row r="62" spans="1:62" x14ac:dyDescent="0.25">
      <c r="A62" s="84">
        <v>394</v>
      </c>
      <c r="B62" s="84">
        <v>512</v>
      </c>
      <c r="C62" s="17" t="s">
        <v>259</v>
      </c>
      <c r="D62" s="86">
        <v>1</v>
      </c>
      <c r="E62" s="98">
        <f t="shared" si="0"/>
        <v>21.9</v>
      </c>
      <c r="F62" s="98">
        <f t="shared" si="1"/>
        <v>0.49779735682819387</v>
      </c>
      <c r="G62" s="17">
        <v>10</v>
      </c>
      <c r="H62" s="17">
        <v>34.200000000000003</v>
      </c>
      <c r="I62" s="17">
        <v>0</v>
      </c>
      <c r="J62" s="17">
        <v>0</v>
      </c>
      <c r="K62" s="17">
        <v>0</v>
      </c>
      <c r="L62" s="17">
        <v>0</v>
      </c>
      <c r="M62" s="17">
        <v>0</v>
      </c>
      <c r="N62" s="17">
        <v>0</v>
      </c>
      <c r="O62" s="17">
        <v>21.9</v>
      </c>
      <c r="P62" s="17">
        <v>0</v>
      </c>
      <c r="Q62" s="17">
        <v>33.9</v>
      </c>
      <c r="R62" s="17">
        <v>0</v>
      </c>
      <c r="S62" s="17">
        <v>0</v>
      </c>
      <c r="T62" s="17">
        <v>0</v>
      </c>
      <c r="U62" s="17">
        <v>0</v>
      </c>
      <c r="V62" s="17">
        <v>0</v>
      </c>
      <c r="W62" s="41">
        <v>0</v>
      </c>
      <c r="X62" s="41">
        <v>0</v>
      </c>
      <c r="Y62" s="17">
        <v>0</v>
      </c>
      <c r="Z62" s="17">
        <v>0</v>
      </c>
      <c r="AA62" s="17">
        <v>0</v>
      </c>
      <c r="AB62" s="17">
        <v>0</v>
      </c>
      <c r="AC62" s="17">
        <v>0</v>
      </c>
      <c r="AD62" s="17">
        <v>0</v>
      </c>
      <c r="AE62" s="17">
        <v>0</v>
      </c>
      <c r="AF62" s="41">
        <v>0</v>
      </c>
      <c r="AG62" s="88">
        <v>28</v>
      </c>
      <c r="AH62" s="91" t="s">
        <v>3</v>
      </c>
      <c r="AI62" s="87" t="s">
        <v>504</v>
      </c>
      <c r="AN62" s="17">
        <f t="shared" si="2"/>
        <v>100</v>
      </c>
      <c r="AO62" s="17">
        <f t="shared" si="3"/>
        <v>0.21899999999999997</v>
      </c>
      <c r="AP62" s="17">
        <f t="shared" si="4"/>
        <v>0.1</v>
      </c>
      <c r="AQ62" s="17">
        <f t="shared" si="4"/>
        <v>0.34200000000000003</v>
      </c>
      <c r="AR62" s="17">
        <f t="shared" si="5"/>
        <v>0.33899999999999997</v>
      </c>
      <c r="AS62" s="17">
        <f t="shared" si="6"/>
        <v>0.28000000000000003</v>
      </c>
      <c r="AU62" s="17">
        <f t="shared" si="7"/>
        <v>0.76696832579185503</v>
      </c>
      <c r="AV62" s="17">
        <f t="shared" si="8"/>
        <v>0.4954751131221718</v>
      </c>
      <c r="AW62" s="17">
        <f t="shared" si="9"/>
        <v>0.54793552036199089</v>
      </c>
      <c r="AX62" s="17">
        <f t="shared" si="10"/>
        <v>0.69174208144796379</v>
      </c>
      <c r="AY62" s="17">
        <f t="shared" si="11"/>
        <v>0.4954751131221718</v>
      </c>
      <c r="AZ62" s="17">
        <f t="shared" si="12"/>
        <v>0.4954751131221718</v>
      </c>
      <c r="BA62" s="17">
        <f t="shared" si="13"/>
        <v>0.21547511312217177</v>
      </c>
      <c r="BC62" s="17">
        <f t="shared" si="14"/>
        <v>0.45687331536388137</v>
      </c>
      <c r="BD62" s="17">
        <f t="shared" si="15"/>
        <v>0.29514824797843664</v>
      </c>
      <c r="BE62" s="17">
        <f t="shared" si="16"/>
        <v>0.59023710252323258</v>
      </c>
      <c r="BF62" s="17">
        <f t="shared" si="17"/>
        <v>0.46564971514209336</v>
      </c>
      <c r="BG62" s="17">
        <f t="shared" si="18"/>
        <v>0.29514824797843664</v>
      </c>
      <c r="BH62" s="17">
        <f t="shared" si="19"/>
        <v>0.29514824797843664</v>
      </c>
      <c r="BI62" s="17">
        <f t="shared" si="20"/>
        <v>2.2946941681620893E-4</v>
      </c>
      <c r="BJ62" s="17">
        <f t="shared" si="21"/>
        <v>3.3170201392261879E-2</v>
      </c>
    </row>
    <row r="63" spans="1:62" x14ac:dyDescent="0.25">
      <c r="A63" s="84">
        <v>359</v>
      </c>
      <c r="B63" s="84">
        <v>379</v>
      </c>
      <c r="C63" s="58">
        <v>9</v>
      </c>
      <c r="D63" s="86">
        <v>1</v>
      </c>
      <c r="E63" s="98">
        <f t="shared" si="0"/>
        <v>57.142857142857139</v>
      </c>
      <c r="F63" s="98">
        <f t="shared" si="1"/>
        <v>0.66666666666666663</v>
      </c>
      <c r="G63" s="17">
        <v>0</v>
      </c>
      <c r="H63" s="17">
        <f>'EWG-CCP-127 (1)'!M172</f>
        <v>14.285714285714285</v>
      </c>
      <c r="I63" s="17">
        <v>0</v>
      </c>
      <c r="J63" s="17">
        <v>0</v>
      </c>
      <c r="K63" s="17">
        <v>0</v>
      </c>
      <c r="L63" s="17">
        <v>0</v>
      </c>
      <c r="M63" s="17">
        <v>0</v>
      </c>
      <c r="N63" s="17">
        <v>0</v>
      </c>
      <c r="O63" s="17">
        <f>'EWG-CCP-127 (1)'!L172</f>
        <v>57.142857142857139</v>
      </c>
      <c r="P63" s="17">
        <v>0</v>
      </c>
      <c r="Q63" s="17">
        <f>'EWG-CCP-127 (1)'!K172</f>
        <v>28.571428571428569</v>
      </c>
      <c r="R63" s="17">
        <v>0</v>
      </c>
      <c r="S63" s="17">
        <v>0</v>
      </c>
      <c r="T63" s="17">
        <v>0</v>
      </c>
      <c r="U63" s="17">
        <v>0</v>
      </c>
      <c r="V63" s="17">
        <v>0</v>
      </c>
      <c r="W63" s="41">
        <v>0</v>
      </c>
      <c r="X63" s="41">
        <v>0</v>
      </c>
      <c r="Y63" s="17">
        <v>0</v>
      </c>
      <c r="Z63" s="17">
        <v>0</v>
      </c>
      <c r="AA63" s="17">
        <v>0</v>
      </c>
      <c r="AB63" s="17">
        <v>0</v>
      </c>
      <c r="AC63" s="17">
        <v>0</v>
      </c>
      <c r="AD63" s="17">
        <v>0</v>
      </c>
      <c r="AE63" s="17">
        <v>0</v>
      </c>
      <c r="AF63" s="41">
        <v>0</v>
      </c>
      <c r="AG63" s="88">
        <f>'EWG-CCP-127 (1)'!E172</f>
        <v>2</v>
      </c>
      <c r="AH63" s="41" t="s">
        <v>3</v>
      </c>
      <c r="AI63" s="87" t="s">
        <v>506</v>
      </c>
      <c r="AN63" s="17">
        <f t="shared" si="2"/>
        <v>99.999999999999986</v>
      </c>
      <c r="AO63" s="17">
        <f t="shared" si="3"/>
        <v>0.5714285714285714</v>
      </c>
      <c r="AP63" s="17">
        <f t="shared" si="4"/>
        <v>0</v>
      </c>
      <c r="AQ63" s="17">
        <f t="shared" si="4"/>
        <v>0.14285714285714285</v>
      </c>
      <c r="AR63" s="17">
        <f t="shared" si="5"/>
        <v>0.2857142857142857</v>
      </c>
      <c r="AS63" s="17">
        <f t="shared" si="6"/>
        <v>0.02</v>
      </c>
      <c r="AU63" s="17">
        <f t="shared" si="7"/>
        <v>2</v>
      </c>
      <c r="AV63" s="17">
        <f t="shared" si="8"/>
        <v>4</v>
      </c>
      <c r="AW63" s="17">
        <f t="shared" si="9"/>
        <v>0.625</v>
      </c>
      <c r="AX63" s="17">
        <f t="shared" si="10"/>
        <v>1</v>
      </c>
      <c r="AY63" s="17">
        <f t="shared" si="11"/>
        <v>0</v>
      </c>
      <c r="AZ63" s="17">
        <f t="shared" si="12"/>
        <v>0</v>
      </c>
      <c r="BA63" s="17">
        <f t="shared" si="13"/>
        <v>0.02</v>
      </c>
      <c r="BC63" s="17">
        <f t="shared" si="14"/>
        <v>2</v>
      </c>
      <c r="BD63" s="17">
        <f t="shared" si="15"/>
        <v>4</v>
      </c>
      <c r="BE63" s="17">
        <f t="shared" si="16"/>
        <v>0.62398456419258264</v>
      </c>
      <c r="BF63" s="17">
        <f t="shared" si="17"/>
        <v>1.1741929315066524</v>
      </c>
      <c r="BG63" s="17">
        <f t="shared" si="18"/>
        <v>3.527475825646853E-2</v>
      </c>
      <c r="BH63" s="17">
        <f t="shared" si="19"/>
        <v>3.527475825646853E-2</v>
      </c>
      <c r="BI63" s="17">
        <f t="shared" si="20"/>
        <v>2.3331823979355352E-4</v>
      </c>
      <c r="BJ63" s="17">
        <f t="shared" si="21"/>
        <v>0.19547618038233205</v>
      </c>
    </row>
    <row r="64" spans="1:62" x14ac:dyDescent="0.25">
      <c r="A64" s="84">
        <v>444</v>
      </c>
      <c r="B64" s="84">
        <v>299</v>
      </c>
      <c r="C64" s="17" t="s">
        <v>290</v>
      </c>
      <c r="D64" s="86">
        <v>1</v>
      </c>
      <c r="E64" s="98">
        <f t="shared" si="0"/>
        <v>18.66</v>
      </c>
      <c r="F64" s="98">
        <f t="shared" si="1"/>
        <v>0.78967075532601683</v>
      </c>
      <c r="G64" s="17">
        <v>3.89</v>
      </c>
      <c r="H64" s="17">
        <v>16.29</v>
      </c>
      <c r="I64" s="17">
        <v>5.81</v>
      </c>
      <c r="J64" s="17">
        <v>0</v>
      </c>
      <c r="K64" s="17">
        <v>0</v>
      </c>
      <c r="L64" s="17">
        <v>0</v>
      </c>
      <c r="M64" s="17">
        <v>0</v>
      </c>
      <c r="N64" s="17">
        <v>0</v>
      </c>
      <c r="O64" s="17">
        <v>12.85</v>
      </c>
      <c r="P64" s="17">
        <v>0</v>
      </c>
      <c r="Q64" s="17">
        <v>61.16</v>
      </c>
      <c r="R64" s="17">
        <v>0</v>
      </c>
      <c r="S64" s="17">
        <v>0</v>
      </c>
      <c r="T64" s="17">
        <v>0</v>
      </c>
      <c r="U64" s="17">
        <v>0</v>
      </c>
      <c r="V64" s="17">
        <v>0</v>
      </c>
      <c r="W64" s="41">
        <v>0</v>
      </c>
      <c r="X64" s="17">
        <v>0</v>
      </c>
      <c r="Y64" s="17">
        <v>0</v>
      </c>
      <c r="Z64" s="17">
        <v>0</v>
      </c>
      <c r="AA64" s="17">
        <v>0</v>
      </c>
      <c r="AB64" s="17">
        <v>0</v>
      </c>
      <c r="AC64" s="17">
        <v>0</v>
      </c>
      <c r="AD64" s="17">
        <v>0</v>
      </c>
      <c r="AE64" s="17">
        <v>0</v>
      </c>
      <c r="AF64" s="41">
        <v>0</v>
      </c>
      <c r="AG64" s="88">
        <v>51</v>
      </c>
      <c r="AH64" s="17" t="s">
        <v>3</v>
      </c>
      <c r="AI64" s="87" t="s">
        <v>506</v>
      </c>
      <c r="AN64" s="17">
        <f t="shared" si="2"/>
        <v>100</v>
      </c>
      <c r="AO64" s="17">
        <f t="shared" si="3"/>
        <v>0.1285</v>
      </c>
      <c r="AP64" s="17">
        <f t="shared" si="4"/>
        <v>3.8900000000000004E-2</v>
      </c>
      <c r="AQ64" s="17">
        <f t="shared" si="4"/>
        <v>0.16289999999999999</v>
      </c>
      <c r="AR64" s="17">
        <f t="shared" si="5"/>
        <v>0.61159999999999992</v>
      </c>
      <c r="AS64" s="17">
        <f t="shared" si="6"/>
        <v>0.51</v>
      </c>
      <c r="AU64" s="17">
        <f t="shared" si="7"/>
        <v>3.0307234886025767</v>
      </c>
      <c r="AV64" s="17">
        <f t="shared" si="8"/>
        <v>0.63676907829534202</v>
      </c>
      <c r="AW64" s="17">
        <f t="shared" si="9"/>
        <v>0.68942021803766107</v>
      </c>
      <c r="AX64" s="17">
        <f t="shared" si="10"/>
        <v>1.2576808721506443</v>
      </c>
      <c r="AY64" s="17">
        <f t="shared" si="11"/>
        <v>0.63676907829534202</v>
      </c>
      <c r="AZ64" s="17">
        <f t="shared" si="12"/>
        <v>0.63676907829534202</v>
      </c>
      <c r="BA64" s="17">
        <f t="shared" si="13"/>
        <v>0.12676907829534201</v>
      </c>
      <c r="BC64" s="17">
        <f t="shared" si="14"/>
        <v>1.9202511773940343</v>
      </c>
      <c r="BD64" s="17">
        <f t="shared" si="15"/>
        <v>0.49466248037676602</v>
      </c>
      <c r="BE64" s="17">
        <f t="shared" si="16"/>
        <v>0.62224049459618058</v>
      </c>
      <c r="BF64" s="17">
        <f t="shared" si="17"/>
        <v>1.1375754017645352</v>
      </c>
      <c r="BG64" s="17">
        <f t="shared" si="18"/>
        <v>0.49466248037676602</v>
      </c>
      <c r="BH64" s="17">
        <f t="shared" si="19"/>
        <v>0.49466248037676602</v>
      </c>
      <c r="BI64" s="17">
        <f t="shared" si="20"/>
        <v>2.3523950819308759E-4</v>
      </c>
      <c r="BJ64" s="17">
        <f t="shared" si="21"/>
        <v>2.2918353625844207E-3</v>
      </c>
    </row>
    <row r="65" spans="1:62" x14ac:dyDescent="0.25">
      <c r="A65" s="84">
        <v>51</v>
      </c>
      <c r="B65" s="84">
        <v>39</v>
      </c>
      <c r="C65" s="17" t="s">
        <v>62</v>
      </c>
      <c r="D65" s="86">
        <v>1</v>
      </c>
      <c r="E65" s="98">
        <f t="shared" si="0"/>
        <v>20</v>
      </c>
      <c r="F65" s="98">
        <f t="shared" si="1"/>
        <v>0.77500000000000002</v>
      </c>
      <c r="G65" s="41">
        <v>0</v>
      </c>
      <c r="H65" s="17">
        <v>18</v>
      </c>
      <c r="I65" s="17">
        <v>4</v>
      </c>
      <c r="J65" s="17">
        <v>0</v>
      </c>
      <c r="K65" s="41">
        <v>0</v>
      </c>
      <c r="L65" s="41">
        <v>0</v>
      </c>
      <c r="M65" s="41">
        <v>0</v>
      </c>
      <c r="N65" s="41">
        <v>0</v>
      </c>
      <c r="O65" s="17">
        <v>16</v>
      </c>
      <c r="P65" s="17">
        <v>0</v>
      </c>
      <c r="Q65" s="17">
        <v>62</v>
      </c>
      <c r="R65" s="17">
        <v>0</v>
      </c>
      <c r="S65" s="17">
        <v>0</v>
      </c>
      <c r="T65" s="17">
        <v>0</v>
      </c>
      <c r="U65" s="17">
        <v>0</v>
      </c>
      <c r="V65" s="41">
        <v>0</v>
      </c>
      <c r="W65" s="41">
        <v>0</v>
      </c>
      <c r="X65" s="41">
        <v>0</v>
      </c>
      <c r="Y65" s="41">
        <v>0</v>
      </c>
      <c r="Z65" s="17">
        <v>0</v>
      </c>
      <c r="AA65" s="17">
        <v>0</v>
      </c>
      <c r="AB65" s="41">
        <v>0</v>
      </c>
      <c r="AC65" s="17">
        <v>0</v>
      </c>
      <c r="AD65" s="17">
        <v>0</v>
      </c>
      <c r="AE65" s="41">
        <v>0</v>
      </c>
      <c r="AF65" s="41">
        <v>0</v>
      </c>
      <c r="AG65" s="88">
        <v>64</v>
      </c>
      <c r="AH65" s="41" t="s">
        <v>3</v>
      </c>
      <c r="AI65" s="87" t="s">
        <v>506</v>
      </c>
      <c r="AN65" s="17">
        <f t="shared" si="2"/>
        <v>100</v>
      </c>
      <c r="AO65" s="17">
        <f t="shared" si="3"/>
        <v>0.16</v>
      </c>
      <c r="AP65" s="17">
        <f t="shared" si="4"/>
        <v>0</v>
      </c>
      <c r="AQ65" s="17">
        <f t="shared" si="4"/>
        <v>0.18</v>
      </c>
      <c r="AR65" s="17">
        <f t="shared" si="5"/>
        <v>0.62</v>
      </c>
      <c r="AS65" s="17">
        <f t="shared" si="6"/>
        <v>0.64</v>
      </c>
      <c r="AU65" s="17">
        <f t="shared" si="7"/>
        <v>3.4444444444444446</v>
      </c>
      <c r="AV65" s="17">
        <f t="shared" si="8"/>
        <v>0.88888888888888895</v>
      </c>
      <c r="AW65" s="17">
        <f t="shared" si="9"/>
        <v>0.71527777777777779</v>
      </c>
      <c r="AX65" s="17">
        <f t="shared" si="10"/>
        <v>1.3611111111111112</v>
      </c>
      <c r="AY65" s="17">
        <f t="shared" si="11"/>
        <v>0.71527777777777779</v>
      </c>
      <c r="AZ65" s="17">
        <f t="shared" si="12"/>
        <v>0.71527777777777779</v>
      </c>
      <c r="BA65" s="17">
        <f t="shared" si="13"/>
        <v>7.5277777777777777E-2</v>
      </c>
      <c r="BC65" s="17">
        <f t="shared" si="14"/>
        <v>3.4444444444444446</v>
      </c>
      <c r="BD65" s="17">
        <f t="shared" si="15"/>
        <v>1</v>
      </c>
      <c r="BE65" s="17">
        <f t="shared" si="16"/>
        <v>0.65557389124377641</v>
      </c>
      <c r="BF65" s="17">
        <f t="shared" si="17"/>
        <v>1.8374251357815226</v>
      </c>
      <c r="BG65" s="17">
        <f t="shared" si="18"/>
        <v>0.65557389124377641</v>
      </c>
      <c r="BH65" s="17">
        <f t="shared" si="19"/>
        <v>0.65557389124377641</v>
      </c>
      <c r="BI65" s="17">
        <f t="shared" si="20"/>
        <v>2.4254608847297504E-4</v>
      </c>
      <c r="BJ65" s="17">
        <f t="shared" si="21"/>
        <v>3.163884586754933E-2</v>
      </c>
    </row>
    <row r="66" spans="1:62" x14ac:dyDescent="0.25">
      <c r="A66" s="84">
        <v>257</v>
      </c>
      <c r="B66" s="84">
        <v>149</v>
      </c>
      <c r="C66" s="17">
        <f>'EWG-CCP-127 (1)'!B72</f>
        <v>17</v>
      </c>
      <c r="D66" s="86">
        <v>1</v>
      </c>
      <c r="E66" s="98">
        <f t="shared" ref="E66:E129" si="23">I66+L66+M66+N66+O66+V66+X66+AB66+AD66</f>
        <v>31.03448275862069</v>
      </c>
      <c r="F66" s="98">
        <f t="shared" ref="F66:F129" si="24">Q66/(H66+P66+Q66+AC66)</f>
        <v>0.5</v>
      </c>
      <c r="G66" s="17">
        <v>0</v>
      </c>
      <c r="H66" s="17">
        <f>'EWG-CCP-127 (1)'!M72</f>
        <v>34.482758620689658</v>
      </c>
      <c r="I66" s="17">
        <v>0</v>
      </c>
      <c r="J66" s="17">
        <v>0</v>
      </c>
      <c r="K66" s="17">
        <v>0</v>
      </c>
      <c r="L66" s="17">
        <v>0</v>
      </c>
      <c r="M66" s="17">
        <v>0</v>
      </c>
      <c r="N66" s="17">
        <v>0</v>
      </c>
      <c r="O66" s="17">
        <f>'EWG-CCP-127 (1)'!L72</f>
        <v>31.03448275862069</v>
      </c>
      <c r="P66" s="17">
        <v>0</v>
      </c>
      <c r="Q66" s="17">
        <f>'EWG-CCP-127 (1)'!K72</f>
        <v>34.482758620689658</v>
      </c>
      <c r="R66" s="17">
        <v>0</v>
      </c>
      <c r="S66" s="17">
        <v>0</v>
      </c>
      <c r="T66" s="17">
        <v>0</v>
      </c>
      <c r="U66" s="17">
        <v>0</v>
      </c>
      <c r="V66" s="17">
        <v>0</v>
      </c>
      <c r="W66" s="41">
        <v>0</v>
      </c>
      <c r="X66" s="41">
        <v>0</v>
      </c>
      <c r="Y66" s="17">
        <v>0</v>
      </c>
      <c r="Z66" s="17">
        <v>0</v>
      </c>
      <c r="AA66" s="17">
        <v>0</v>
      </c>
      <c r="AB66" s="17">
        <v>0</v>
      </c>
      <c r="AC66" s="17">
        <v>0</v>
      </c>
      <c r="AD66" s="17">
        <v>0</v>
      </c>
      <c r="AE66" s="17">
        <v>0</v>
      </c>
      <c r="AF66" s="41">
        <v>0</v>
      </c>
      <c r="AG66" s="88">
        <f>'EWG-CCP-127 (1)'!E72</f>
        <v>54</v>
      </c>
      <c r="AH66" s="41" t="s">
        <v>3</v>
      </c>
      <c r="AI66" s="87" t="s">
        <v>506</v>
      </c>
      <c r="AN66" s="17">
        <f t="shared" ref="AN66:AN129" si="25">SUM(G66:AF66)</f>
        <v>100</v>
      </c>
      <c r="AO66" s="17">
        <f t="shared" ref="AO66:AO129" si="26">(L66+M66+O66+X66)/100</f>
        <v>0.31034482758620691</v>
      </c>
      <c r="AP66" s="17">
        <f t="shared" ref="AP66:AQ129" si="27">G66/100</f>
        <v>0</v>
      </c>
      <c r="AQ66" s="17">
        <f t="shared" si="27"/>
        <v>0.34482758620689657</v>
      </c>
      <c r="AR66" s="17">
        <f t="shared" ref="AR66:AR129" si="28">Q66/100</f>
        <v>0.34482758620689657</v>
      </c>
      <c r="AS66" s="17">
        <f t="shared" ref="AS66:AS129" si="29">AG66/100</f>
        <v>0.54</v>
      </c>
      <c r="AU66" s="17">
        <f t="shared" ref="AU66:AU129" si="30">AR66/(AQ66+AP66)</f>
        <v>1</v>
      </c>
      <c r="AV66" s="17">
        <f t="shared" ref="AV66:AV129" si="31">AO66/(AP66+AQ66)</f>
        <v>0.9</v>
      </c>
      <c r="AW66" s="17">
        <f t="shared" ref="AW66:AW129" si="32">0.5+AU66/16</f>
        <v>0.5625</v>
      </c>
      <c r="AX66" s="17">
        <f t="shared" ref="AX66:AX129" si="33">0.5+AU66/4</f>
        <v>0.75</v>
      </c>
      <c r="AY66" s="17">
        <f t="shared" ref="AY66:AY129" si="34">IF(AV66&lt;=AW66,AV66,IF(AV66&lt;=AX66,AW66,AW66-(AV66-AX66)*(8+AU66)/(12*(2+AU66))))</f>
        <v>0.52500000000000002</v>
      </c>
      <c r="AZ66" s="17">
        <f t="shared" ref="AZ66:AZ129" si="35">IF(AY66&lt;1,AY66,1)</f>
        <v>0.52500000000000002</v>
      </c>
      <c r="BA66" s="17">
        <f t="shared" ref="BA66:BA129" si="36">ABS(AZ66-AS66)</f>
        <v>1.5000000000000013E-2</v>
      </c>
      <c r="BC66" s="17">
        <f t="shared" ref="BC66:BC129" si="37">(Q66)/($BM$3*H66+$BM$4*G66+$BM$5*P66+$BM$6*K66+$BM$7*S66+$BM$8*U66+$BM$9*Y66)</f>
        <v>1</v>
      </c>
      <c r="BD66" s="17">
        <f t="shared" ref="BD66:BD129" si="38">(O66+$BM$11*M66+$BM$12*L66+$BM$13*X66+$BM$14*AD66+$BM$15*I66+$BM$16*N66+$BM$17*AB66+$BM$18*V66+$BM$19*T66+$BM$20*AA66+$BM$21*Z66+$BM$22*AF66+$BM$23*W66)/($BM$3*$H66+$BM$4*$G66+$BM$5*$P66+$BM$6*$K66+$BM$7*$S66+$BM$8*$U66+$BM$9*$Y66)</f>
        <v>0.89999999999999991</v>
      </c>
      <c r="BE66" s="17">
        <f t="shared" ref="BE66:BE129" si="39">$BM$25+BC66*$BM$26</f>
        <v>0.60211503008021783</v>
      </c>
      <c r="BF66" s="17">
        <f t="shared" ref="BF66:BF129" si="40">$BM$27+BC66*$BM$28</f>
        <v>0.71503217470097313</v>
      </c>
      <c r="BG66" s="17">
        <f t="shared" ref="BG66:BG129" si="41">IF(BD66&lt;=BE66,BD66,IF(BD66&lt;=BF66,BE66,BE66-(BD66-BF66)*(8+BC66)/(12*(2+BC66))))</f>
        <v>0.55587307375546113</v>
      </c>
      <c r="BH66" s="17">
        <f t="shared" ref="BH66:BH129" si="42">IF(BG66&lt;1,IF(BG66&gt;0,BG66,0),1)</f>
        <v>0.55587307375546113</v>
      </c>
      <c r="BI66" s="17">
        <f t="shared" ref="BI66:BI129" si="43">(BH66-AS66)^2</f>
        <v>2.5195447044630787E-4</v>
      </c>
      <c r="BJ66" s="17">
        <f t="shared" si="21"/>
        <v>6.0642224021917115E-3</v>
      </c>
    </row>
    <row r="67" spans="1:62" x14ac:dyDescent="0.25">
      <c r="A67" s="84">
        <v>165</v>
      </c>
      <c r="B67" s="84">
        <v>101</v>
      </c>
      <c r="C67" s="101" t="s">
        <v>214</v>
      </c>
      <c r="D67" s="86">
        <v>1</v>
      </c>
      <c r="E67" s="98">
        <f t="shared" si="23"/>
        <v>25</v>
      </c>
      <c r="F67" s="98">
        <f t="shared" si="24"/>
        <v>0.66666666666666663</v>
      </c>
      <c r="G67" s="17">
        <v>0</v>
      </c>
      <c r="H67" s="17">
        <v>25</v>
      </c>
      <c r="I67" s="17">
        <v>0</v>
      </c>
      <c r="J67" s="17">
        <v>0</v>
      </c>
      <c r="K67" s="17">
        <v>0</v>
      </c>
      <c r="L67" s="17">
        <v>0</v>
      </c>
      <c r="M67" s="17">
        <v>0</v>
      </c>
      <c r="N67" s="17">
        <v>0</v>
      </c>
      <c r="O67" s="17">
        <v>25</v>
      </c>
      <c r="P67" s="17">
        <v>0</v>
      </c>
      <c r="Q67" s="17">
        <v>50</v>
      </c>
      <c r="R67" s="17">
        <v>0</v>
      </c>
      <c r="S67" s="17">
        <v>0</v>
      </c>
      <c r="T67" s="17">
        <v>0</v>
      </c>
      <c r="U67" s="17">
        <v>0</v>
      </c>
      <c r="V67" s="17">
        <v>0</v>
      </c>
      <c r="W67" s="41">
        <v>0</v>
      </c>
      <c r="X67" s="41">
        <v>0</v>
      </c>
      <c r="Y67" s="17">
        <v>0</v>
      </c>
      <c r="Z67" s="17">
        <v>0</v>
      </c>
      <c r="AA67" s="17">
        <v>0</v>
      </c>
      <c r="AB67" s="41">
        <v>0</v>
      </c>
      <c r="AC67" s="17">
        <v>0</v>
      </c>
      <c r="AD67" s="17">
        <v>0</v>
      </c>
      <c r="AE67" s="41">
        <v>0</v>
      </c>
      <c r="AF67" s="41">
        <v>0</v>
      </c>
      <c r="AG67" s="88">
        <v>64</v>
      </c>
      <c r="AH67" s="41" t="s">
        <v>3</v>
      </c>
      <c r="AI67" s="87" t="s">
        <v>506</v>
      </c>
      <c r="AL67" s="87" t="s">
        <v>510</v>
      </c>
      <c r="AN67" s="17">
        <f t="shared" si="25"/>
        <v>100</v>
      </c>
      <c r="AO67" s="17">
        <f t="shared" si="26"/>
        <v>0.25</v>
      </c>
      <c r="AP67" s="17">
        <f t="shared" si="27"/>
        <v>0</v>
      </c>
      <c r="AQ67" s="17">
        <f t="shared" si="27"/>
        <v>0.25</v>
      </c>
      <c r="AR67" s="17">
        <f t="shared" si="28"/>
        <v>0.5</v>
      </c>
      <c r="AS67" s="17">
        <f t="shared" si="29"/>
        <v>0.64</v>
      </c>
      <c r="AU67" s="17">
        <f t="shared" si="30"/>
        <v>2</v>
      </c>
      <c r="AV67" s="17">
        <f t="shared" si="31"/>
        <v>1</v>
      </c>
      <c r="AW67" s="17">
        <f t="shared" si="32"/>
        <v>0.625</v>
      </c>
      <c r="AX67" s="17">
        <f t="shared" si="33"/>
        <v>1</v>
      </c>
      <c r="AY67" s="17">
        <f t="shared" si="34"/>
        <v>0.625</v>
      </c>
      <c r="AZ67" s="17">
        <f t="shared" si="35"/>
        <v>0.625</v>
      </c>
      <c r="BA67" s="17">
        <f t="shared" si="36"/>
        <v>1.5000000000000013E-2</v>
      </c>
      <c r="BC67" s="17">
        <f t="shared" si="37"/>
        <v>2</v>
      </c>
      <c r="BD67" s="17">
        <f t="shared" si="38"/>
        <v>1</v>
      </c>
      <c r="BE67" s="17">
        <f t="shared" si="39"/>
        <v>0.62398456419258264</v>
      </c>
      <c r="BF67" s="17">
        <f t="shared" si="40"/>
        <v>1.1741929315066524</v>
      </c>
      <c r="BG67" s="17">
        <f t="shared" si="41"/>
        <v>0.62398456419258264</v>
      </c>
      <c r="BH67" s="17">
        <f t="shared" si="42"/>
        <v>0.62398456419258264</v>
      </c>
      <c r="BI67" s="17">
        <f t="shared" si="43"/>
        <v>2.5649418410150673E-4</v>
      </c>
      <c r="BJ67" s="17">
        <f t="shared" ref="BJ67:BJ130" si="44">(AS67-AVERAGE($AS$2:$AS$441))^2</f>
        <v>3.163884586754933E-2</v>
      </c>
    </row>
    <row r="68" spans="1:62" x14ac:dyDescent="0.25">
      <c r="A68" s="84">
        <v>155</v>
      </c>
      <c r="B68" s="84">
        <v>91</v>
      </c>
      <c r="C68" s="17" t="s">
        <v>186</v>
      </c>
      <c r="D68" s="86">
        <v>1</v>
      </c>
      <c r="E68" s="98">
        <f t="shared" si="23"/>
        <v>11.981991996923986</v>
      </c>
      <c r="F68" s="98">
        <f t="shared" si="24"/>
        <v>0.79271573797784545</v>
      </c>
      <c r="G68" s="102">
        <v>0</v>
      </c>
      <c r="H68" s="102">
        <f>'EWG-CCP-127 (1)'!I18</f>
        <v>16.236932861952695</v>
      </c>
      <c r="I68" s="102">
        <v>0</v>
      </c>
      <c r="J68" s="17">
        <v>0</v>
      </c>
      <c r="K68" s="103">
        <v>9.6859999999999999</v>
      </c>
      <c r="L68" s="17">
        <v>0</v>
      </c>
      <c r="M68" s="58">
        <v>0</v>
      </c>
      <c r="N68" s="58">
        <v>0</v>
      </c>
      <c r="O68" s="102">
        <f>'EWG-CCP-127 (1)'!K18</f>
        <v>11.981991996923986</v>
      </c>
      <c r="P68" s="58">
        <v>0</v>
      </c>
      <c r="Q68" s="102">
        <f>'EWG-CCP-127 (1)'!J18</f>
        <v>62.094787566573075</v>
      </c>
      <c r="R68" s="17">
        <v>0</v>
      </c>
      <c r="S68" s="17">
        <v>0</v>
      </c>
      <c r="T68" s="17">
        <v>0</v>
      </c>
      <c r="U68" s="102">
        <v>0</v>
      </c>
      <c r="V68" s="17">
        <v>0</v>
      </c>
      <c r="W68" s="41">
        <v>0</v>
      </c>
      <c r="X68" s="41">
        <v>0</v>
      </c>
      <c r="Y68" s="17">
        <v>0</v>
      </c>
      <c r="Z68" s="58">
        <v>0</v>
      </c>
      <c r="AA68" s="17">
        <v>0</v>
      </c>
      <c r="AB68" s="41">
        <v>0</v>
      </c>
      <c r="AC68" s="17">
        <v>0</v>
      </c>
      <c r="AD68" s="17">
        <v>0</v>
      </c>
      <c r="AE68" s="41">
        <v>0</v>
      </c>
      <c r="AF68" s="41">
        <v>0</v>
      </c>
      <c r="AG68" s="88">
        <v>68</v>
      </c>
      <c r="AH68" s="41" t="s">
        <v>545</v>
      </c>
      <c r="AI68" s="87" t="s">
        <v>506</v>
      </c>
      <c r="AM68" s="80"/>
      <c r="AN68" s="17">
        <f t="shared" si="25"/>
        <v>99.999712425449758</v>
      </c>
      <c r="AO68" s="17">
        <f t="shared" si="26"/>
        <v>0.11981991996923985</v>
      </c>
      <c r="AP68" s="17">
        <f t="shared" si="27"/>
        <v>0</v>
      </c>
      <c r="AQ68" s="17">
        <f t="shared" si="27"/>
        <v>0.16236932861952696</v>
      </c>
      <c r="AR68" s="17">
        <f t="shared" si="28"/>
        <v>0.62094787566573073</v>
      </c>
      <c r="AS68" s="17">
        <f t="shared" si="29"/>
        <v>0.68</v>
      </c>
      <c r="AU68" s="17">
        <f t="shared" si="30"/>
        <v>3.8242929310915059</v>
      </c>
      <c r="AV68" s="17">
        <f t="shared" si="31"/>
        <v>0.73794675994509218</v>
      </c>
      <c r="AW68" s="17">
        <f t="shared" si="32"/>
        <v>0.73901830819321912</v>
      </c>
      <c r="AX68" s="17">
        <f t="shared" si="33"/>
        <v>1.4560732327728765</v>
      </c>
      <c r="AY68" s="17">
        <f t="shared" si="34"/>
        <v>0.73794675994509218</v>
      </c>
      <c r="AZ68" s="17">
        <f t="shared" si="35"/>
        <v>0.73794675994509218</v>
      </c>
      <c r="BA68" s="17">
        <f t="shared" si="36"/>
        <v>5.794675994509213E-2</v>
      </c>
      <c r="BC68" s="17">
        <f t="shared" si="37"/>
        <v>3.8242929310915064</v>
      </c>
      <c r="BD68" s="17">
        <f t="shared" si="38"/>
        <v>0.73794675994509229</v>
      </c>
      <c r="BE68" s="17">
        <f t="shared" si="39"/>
        <v>0.66388100068003442</v>
      </c>
      <c r="BF68" s="17">
        <f t="shared" si="40"/>
        <v>2.0118366543818791</v>
      </c>
      <c r="BG68" s="17">
        <f t="shared" si="41"/>
        <v>0.66388100068003442</v>
      </c>
      <c r="BH68" s="17">
        <f t="shared" si="42"/>
        <v>0.66388100068003442</v>
      </c>
      <c r="BI68" s="17">
        <f t="shared" si="43"/>
        <v>2.5982213907705249E-4</v>
      </c>
      <c r="BJ68" s="17">
        <f t="shared" si="44"/>
        <v>4.7468695253692399E-2</v>
      </c>
    </row>
    <row r="69" spans="1:62" ht="18.75" x14ac:dyDescent="0.25">
      <c r="A69" s="84">
        <v>8</v>
      </c>
      <c r="B69" s="84">
        <v>5</v>
      </c>
      <c r="C69" s="41" t="s">
        <v>32</v>
      </c>
      <c r="D69" s="86">
        <v>1</v>
      </c>
      <c r="E69" s="98">
        <f t="shared" si="23"/>
        <v>47.400000000000006</v>
      </c>
      <c r="F69" s="98">
        <f t="shared" si="24"/>
        <v>0.8783269961977187</v>
      </c>
      <c r="G69" s="41">
        <v>0</v>
      </c>
      <c r="H69" s="41">
        <v>2.4</v>
      </c>
      <c r="I69" s="41">
        <v>23.3</v>
      </c>
      <c r="J69" s="17">
        <v>0</v>
      </c>
      <c r="K69" s="41">
        <v>0</v>
      </c>
      <c r="L69" s="41">
        <v>0</v>
      </c>
      <c r="M69" s="41">
        <v>0</v>
      </c>
      <c r="N69" s="41">
        <v>0</v>
      </c>
      <c r="O69" s="41">
        <v>24.1</v>
      </c>
      <c r="P69" s="41">
        <v>4</v>
      </c>
      <c r="Q69" s="41">
        <v>46.2</v>
      </c>
      <c r="R69" s="17">
        <v>0</v>
      </c>
      <c r="S69" s="17">
        <v>0</v>
      </c>
      <c r="T69" s="17">
        <v>0</v>
      </c>
      <c r="U69" s="41">
        <v>0</v>
      </c>
      <c r="V69" s="41">
        <v>0</v>
      </c>
      <c r="W69" s="41">
        <v>0</v>
      </c>
      <c r="X69" s="41">
        <v>0</v>
      </c>
      <c r="Y69" s="41">
        <v>0</v>
      </c>
      <c r="Z69" s="41">
        <v>0</v>
      </c>
      <c r="AA69" s="17">
        <v>0</v>
      </c>
      <c r="AB69" s="41">
        <v>0</v>
      </c>
      <c r="AC69" s="17">
        <v>0</v>
      </c>
      <c r="AD69" s="17">
        <v>0</v>
      </c>
      <c r="AE69" s="41">
        <v>0</v>
      </c>
      <c r="AF69" s="41">
        <v>0</v>
      </c>
      <c r="AG69" s="90">
        <v>36.5</v>
      </c>
      <c r="AH69" s="91" t="s">
        <v>3</v>
      </c>
      <c r="AI69" s="87" t="s">
        <v>504</v>
      </c>
      <c r="AN69" s="17">
        <f t="shared" si="25"/>
        <v>100</v>
      </c>
      <c r="AO69" s="17">
        <f t="shared" si="26"/>
        <v>0.24100000000000002</v>
      </c>
      <c r="AP69" s="17">
        <f t="shared" si="27"/>
        <v>0</v>
      </c>
      <c r="AQ69" s="17">
        <f t="shared" si="27"/>
        <v>2.4E-2</v>
      </c>
      <c r="AR69" s="17">
        <f t="shared" si="28"/>
        <v>0.46200000000000002</v>
      </c>
      <c r="AS69" s="17">
        <f t="shared" si="29"/>
        <v>0.36499999999999999</v>
      </c>
      <c r="AU69" s="17">
        <f t="shared" si="30"/>
        <v>19.25</v>
      </c>
      <c r="AV69" s="17">
        <f t="shared" si="31"/>
        <v>10.041666666666668</v>
      </c>
      <c r="AW69" s="17">
        <f t="shared" si="32"/>
        <v>1.703125</v>
      </c>
      <c r="AX69" s="17">
        <f t="shared" si="33"/>
        <v>5.3125</v>
      </c>
      <c r="AY69" s="17">
        <f t="shared" si="34"/>
        <v>1.1977532679738561</v>
      </c>
      <c r="AZ69" s="17">
        <f t="shared" si="35"/>
        <v>1</v>
      </c>
      <c r="BA69" s="17">
        <f t="shared" si="36"/>
        <v>0.63500000000000001</v>
      </c>
      <c r="BC69" s="17">
        <f t="shared" si="37"/>
        <v>19.250000000000004</v>
      </c>
      <c r="BD69" s="17">
        <f t="shared" si="38"/>
        <v>14.895833333333334</v>
      </c>
      <c r="BE69" s="17">
        <f t="shared" si="39"/>
        <v>1.0012340276308769</v>
      </c>
      <c r="BF69" s="17">
        <f t="shared" si="40"/>
        <v>9.094715986404621</v>
      </c>
      <c r="BG69" s="17">
        <f t="shared" si="41"/>
        <v>0.38131070330222039</v>
      </c>
      <c r="BH69" s="17">
        <f t="shared" si="42"/>
        <v>0.38131070330222039</v>
      </c>
      <c r="BI69" s="17">
        <f t="shared" si="43"/>
        <v>2.6603904221306337E-4</v>
      </c>
      <c r="BJ69" s="17">
        <f t="shared" si="44"/>
        <v>9.4336313378158704E-3</v>
      </c>
    </row>
    <row r="70" spans="1:62" x14ac:dyDescent="0.25">
      <c r="A70" s="84">
        <v>466</v>
      </c>
      <c r="B70" s="84">
        <v>313</v>
      </c>
      <c r="C70" s="17" t="s">
        <v>309</v>
      </c>
      <c r="D70" s="86">
        <v>1</v>
      </c>
      <c r="E70" s="98">
        <f t="shared" si="23"/>
        <v>25.3</v>
      </c>
      <c r="F70" s="98">
        <f t="shared" si="24"/>
        <v>0.68005354752342706</v>
      </c>
      <c r="G70" s="17">
        <v>0</v>
      </c>
      <c r="H70" s="17">
        <v>23.9</v>
      </c>
      <c r="I70" s="17">
        <v>0</v>
      </c>
      <c r="J70" s="17">
        <v>0</v>
      </c>
      <c r="K70" s="17">
        <v>0</v>
      </c>
      <c r="L70" s="17">
        <v>0</v>
      </c>
      <c r="M70" s="17">
        <v>0</v>
      </c>
      <c r="N70" s="17">
        <v>0</v>
      </c>
      <c r="O70" s="17">
        <v>25.3</v>
      </c>
      <c r="P70" s="17">
        <v>0</v>
      </c>
      <c r="Q70" s="17">
        <v>50.8</v>
      </c>
      <c r="R70" s="17">
        <v>0</v>
      </c>
      <c r="S70" s="17">
        <v>0</v>
      </c>
      <c r="T70" s="17">
        <v>0</v>
      </c>
      <c r="U70" s="17">
        <v>0</v>
      </c>
      <c r="V70" s="17">
        <v>0</v>
      </c>
      <c r="W70" s="41">
        <v>0</v>
      </c>
      <c r="X70" s="17">
        <v>0</v>
      </c>
      <c r="Y70" s="17">
        <v>0</v>
      </c>
      <c r="Z70" s="17">
        <v>0</v>
      </c>
      <c r="AA70" s="17">
        <v>0</v>
      </c>
      <c r="AB70" s="17">
        <v>0</v>
      </c>
      <c r="AC70" s="17">
        <v>0</v>
      </c>
      <c r="AD70" s="17">
        <v>0</v>
      </c>
      <c r="AE70" s="17">
        <v>0</v>
      </c>
      <c r="AF70" s="41">
        <v>0</v>
      </c>
      <c r="AG70" s="88">
        <v>61</v>
      </c>
      <c r="AH70" s="17" t="s">
        <v>3</v>
      </c>
      <c r="AI70" s="87" t="s">
        <v>506</v>
      </c>
      <c r="AN70" s="17">
        <f t="shared" si="25"/>
        <v>100</v>
      </c>
      <c r="AO70" s="17">
        <f t="shared" si="26"/>
        <v>0.253</v>
      </c>
      <c r="AP70" s="17">
        <f t="shared" si="27"/>
        <v>0</v>
      </c>
      <c r="AQ70" s="17">
        <f t="shared" si="27"/>
        <v>0.23899999999999999</v>
      </c>
      <c r="AR70" s="17">
        <f t="shared" si="28"/>
        <v>0.50800000000000001</v>
      </c>
      <c r="AS70" s="17">
        <f t="shared" si="29"/>
        <v>0.61</v>
      </c>
      <c r="AU70" s="17">
        <f t="shared" si="30"/>
        <v>2.1255230125523012</v>
      </c>
      <c r="AV70" s="17">
        <f t="shared" si="31"/>
        <v>1.0585774058577406</v>
      </c>
      <c r="AW70" s="17">
        <f t="shared" si="32"/>
        <v>0.63284518828451886</v>
      </c>
      <c r="AX70" s="17">
        <f t="shared" si="33"/>
        <v>1.0313807531380754</v>
      </c>
      <c r="AY70" s="17">
        <f t="shared" si="34"/>
        <v>0.62728265451325538</v>
      </c>
      <c r="AZ70" s="17">
        <f t="shared" si="35"/>
        <v>0.62728265451325538</v>
      </c>
      <c r="BA70" s="17">
        <f t="shared" si="36"/>
        <v>1.7282654513255391E-2</v>
      </c>
      <c r="BC70" s="17">
        <f t="shared" si="37"/>
        <v>2.1255230125523012</v>
      </c>
      <c r="BD70" s="17">
        <f t="shared" si="38"/>
        <v>1.0585774058577406</v>
      </c>
      <c r="BE70" s="17">
        <f t="shared" si="39"/>
        <v>0.62672969399748202</v>
      </c>
      <c r="BF70" s="17">
        <f t="shared" si="40"/>
        <v>1.2318281729466958</v>
      </c>
      <c r="BG70" s="17">
        <f t="shared" si="41"/>
        <v>0.62672969399748202</v>
      </c>
      <c r="BH70" s="17">
        <f t="shared" si="42"/>
        <v>0.62672969399748202</v>
      </c>
      <c r="BI70" s="17">
        <f t="shared" si="43"/>
        <v>2.7988266124938632E-4</v>
      </c>
      <c r="BJ70" s="17">
        <f t="shared" si="44"/>
        <v>2.1866458827942036E-2</v>
      </c>
    </row>
    <row r="71" spans="1:62" x14ac:dyDescent="0.25">
      <c r="A71" s="84">
        <v>307</v>
      </c>
      <c r="B71" s="84">
        <v>194</v>
      </c>
      <c r="D71" s="86">
        <v>1</v>
      </c>
      <c r="E71" s="98">
        <f t="shared" si="23"/>
        <v>24.989001319841616</v>
      </c>
      <c r="F71" s="98">
        <f t="shared" si="24"/>
        <v>0.70674486803519054</v>
      </c>
      <c r="G71" s="17">
        <v>0</v>
      </c>
      <c r="H71" s="17">
        <f>'EWG-CCP-127 (1)'!M125</f>
        <v>21.997360316761988</v>
      </c>
      <c r="I71" s="17">
        <v>0</v>
      </c>
      <c r="J71" s="17">
        <v>0</v>
      </c>
      <c r="K71" s="17">
        <v>0</v>
      </c>
      <c r="L71" s="17">
        <v>0</v>
      </c>
      <c r="M71" s="17">
        <v>0</v>
      </c>
      <c r="N71" s="17">
        <v>0</v>
      </c>
      <c r="O71" s="17">
        <f>'EWG-CCP-127 (1)'!L125</f>
        <v>24.989001319841616</v>
      </c>
      <c r="P71" s="17">
        <v>0</v>
      </c>
      <c r="Q71" s="17">
        <f>'EWG-CCP-127 (1)'!K125</f>
        <v>53.013638363396389</v>
      </c>
      <c r="R71" s="17">
        <v>0</v>
      </c>
      <c r="S71" s="17">
        <v>0</v>
      </c>
      <c r="T71" s="17">
        <v>0</v>
      </c>
      <c r="U71" s="17">
        <v>0</v>
      </c>
      <c r="V71" s="17">
        <v>0</v>
      </c>
      <c r="W71" s="41">
        <v>0</v>
      </c>
      <c r="X71" s="41">
        <v>0</v>
      </c>
      <c r="Y71" s="17">
        <v>0</v>
      </c>
      <c r="Z71" s="17">
        <v>0</v>
      </c>
      <c r="AA71" s="17">
        <v>0</v>
      </c>
      <c r="AB71" s="17">
        <v>0</v>
      </c>
      <c r="AC71" s="17">
        <v>0</v>
      </c>
      <c r="AD71" s="17">
        <v>0</v>
      </c>
      <c r="AE71" s="17">
        <v>0</v>
      </c>
      <c r="AF71" s="41">
        <v>0</v>
      </c>
      <c r="AG71" s="88">
        <f>'EWG-CCP-127 (1)'!E125</f>
        <v>65</v>
      </c>
      <c r="AH71" s="91" t="s">
        <v>3</v>
      </c>
      <c r="AI71" s="87" t="s">
        <v>504</v>
      </c>
      <c r="AN71" s="17">
        <f t="shared" si="25"/>
        <v>100</v>
      </c>
      <c r="AO71" s="17">
        <f t="shared" si="26"/>
        <v>0.24989001319841617</v>
      </c>
      <c r="AP71" s="17">
        <f t="shared" si="27"/>
        <v>0</v>
      </c>
      <c r="AQ71" s="17">
        <f t="shared" si="27"/>
        <v>0.21997360316761988</v>
      </c>
      <c r="AR71" s="17">
        <f t="shared" si="28"/>
        <v>0.53013638363396387</v>
      </c>
      <c r="AS71" s="17">
        <f t="shared" si="29"/>
        <v>0.65</v>
      </c>
      <c r="AU71" s="17">
        <f t="shared" si="30"/>
        <v>2.4099999999999997</v>
      </c>
      <c r="AV71" s="17">
        <f t="shared" si="31"/>
        <v>1.1359999999999999</v>
      </c>
      <c r="AW71" s="17">
        <f t="shared" si="32"/>
        <v>0.65062500000000001</v>
      </c>
      <c r="AX71" s="17">
        <f t="shared" si="33"/>
        <v>1.1025</v>
      </c>
      <c r="AY71" s="17">
        <f t="shared" si="34"/>
        <v>0.64403514739229029</v>
      </c>
      <c r="AZ71" s="17">
        <f t="shared" si="35"/>
        <v>0.64403514739229029</v>
      </c>
      <c r="BA71" s="17">
        <f t="shared" si="36"/>
        <v>5.9648526077097364E-3</v>
      </c>
      <c r="BC71" s="17">
        <f t="shared" si="37"/>
        <v>2.41</v>
      </c>
      <c r="BD71" s="17">
        <f t="shared" si="38"/>
        <v>1.1359999999999999</v>
      </c>
      <c r="BE71" s="17">
        <f t="shared" si="39"/>
        <v>0.63295107317865229</v>
      </c>
      <c r="BF71" s="17">
        <f t="shared" si="40"/>
        <v>1.3624488417969809</v>
      </c>
      <c r="BG71" s="17">
        <f t="shared" si="41"/>
        <v>0.63295107317865229</v>
      </c>
      <c r="BH71" s="17">
        <f t="shared" si="42"/>
        <v>0.63295107317865229</v>
      </c>
      <c r="BI71" s="17">
        <f t="shared" si="43"/>
        <v>2.9066590575967008E-4</v>
      </c>
      <c r="BJ71" s="17">
        <f t="shared" si="44"/>
        <v>3.5296308214085095E-2</v>
      </c>
    </row>
    <row r="72" spans="1:62" x14ac:dyDescent="0.25">
      <c r="A72" s="84">
        <v>416</v>
      </c>
      <c r="B72" s="84">
        <v>389</v>
      </c>
      <c r="D72" s="86">
        <v>1</v>
      </c>
      <c r="E72" s="98">
        <f t="shared" si="23"/>
        <v>45.454545454545453</v>
      </c>
      <c r="F72" s="98">
        <f t="shared" si="24"/>
        <v>0.66666666666666674</v>
      </c>
      <c r="G72" s="17">
        <v>0</v>
      </c>
      <c r="H72" s="17">
        <f>'EWG-CCP-127 (1)'!M212</f>
        <v>18.181818181818183</v>
      </c>
      <c r="I72" s="17">
        <v>0</v>
      </c>
      <c r="J72" s="17">
        <v>0</v>
      </c>
      <c r="K72" s="17">
        <v>0</v>
      </c>
      <c r="L72" s="17">
        <v>0</v>
      </c>
      <c r="M72" s="17">
        <v>0</v>
      </c>
      <c r="N72" s="17">
        <v>0</v>
      </c>
      <c r="O72" s="17">
        <f>'EWG-CCP-127 (1)'!L212</f>
        <v>45.454545454545453</v>
      </c>
      <c r="P72" s="17">
        <v>0</v>
      </c>
      <c r="Q72" s="17">
        <f>'EWG-CCP-127 (1)'!K212</f>
        <v>36.363636363636367</v>
      </c>
      <c r="R72" s="17">
        <v>0</v>
      </c>
      <c r="S72" s="17">
        <v>0</v>
      </c>
      <c r="T72" s="17">
        <v>0</v>
      </c>
      <c r="U72" s="17">
        <v>0</v>
      </c>
      <c r="V72" s="17">
        <v>0</v>
      </c>
      <c r="W72" s="41">
        <v>0</v>
      </c>
      <c r="X72" s="41">
        <v>0</v>
      </c>
      <c r="Y72" s="17">
        <v>0</v>
      </c>
      <c r="Z72" s="17">
        <v>0</v>
      </c>
      <c r="AA72" s="17">
        <v>0</v>
      </c>
      <c r="AB72" s="17">
        <v>0</v>
      </c>
      <c r="AC72" s="17">
        <v>0</v>
      </c>
      <c r="AD72" s="17">
        <v>0</v>
      </c>
      <c r="AE72" s="17">
        <v>0</v>
      </c>
      <c r="AF72" s="41">
        <v>0</v>
      </c>
      <c r="AG72" s="88">
        <f>'EWG-CCP-127 (1)'!E212</f>
        <v>33</v>
      </c>
      <c r="AH72" s="41" t="s">
        <v>3</v>
      </c>
      <c r="AI72" s="87" t="s">
        <v>506</v>
      </c>
      <c r="AN72" s="17">
        <f t="shared" si="25"/>
        <v>100</v>
      </c>
      <c r="AO72" s="17">
        <f t="shared" si="26"/>
        <v>0.45454545454545453</v>
      </c>
      <c r="AP72" s="17">
        <f t="shared" si="27"/>
        <v>0</v>
      </c>
      <c r="AQ72" s="17">
        <f t="shared" si="27"/>
        <v>0.18181818181818182</v>
      </c>
      <c r="AR72" s="17">
        <f t="shared" si="28"/>
        <v>0.36363636363636365</v>
      </c>
      <c r="AS72" s="17">
        <f t="shared" si="29"/>
        <v>0.33</v>
      </c>
      <c r="AU72" s="17">
        <f t="shared" si="30"/>
        <v>2</v>
      </c>
      <c r="AV72" s="17">
        <f t="shared" si="31"/>
        <v>2.5</v>
      </c>
      <c r="AW72" s="17">
        <f t="shared" si="32"/>
        <v>0.625</v>
      </c>
      <c r="AX72" s="17">
        <f t="shared" si="33"/>
        <v>1</v>
      </c>
      <c r="AY72" s="17">
        <f t="shared" si="34"/>
        <v>0.3125</v>
      </c>
      <c r="AZ72" s="17">
        <f t="shared" si="35"/>
        <v>0.3125</v>
      </c>
      <c r="BA72" s="17">
        <f t="shared" si="36"/>
        <v>1.7500000000000016E-2</v>
      </c>
      <c r="BC72" s="17">
        <f t="shared" si="37"/>
        <v>2</v>
      </c>
      <c r="BD72" s="17">
        <f t="shared" si="38"/>
        <v>2.4999999999999996</v>
      </c>
      <c r="BE72" s="17">
        <f t="shared" si="39"/>
        <v>0.62398456419258264</v>
      </c>
      <c r="BF72" s="17">
        <f t="shared" si="40"/>
        <v>1.1741929315066524</v>
      </c>
      <c r="BG72" s="17">
        <f t="shared" si="41"/>
        <v>0.34777475825646864</v>
      </c>
      <c r="BH72" s="17">
        <f t="shared" si="42"/>
        <v>0.34777475825646864</v>
      </c>
      <c r="BI72" s="17">
        <f t="shared" si="43"/>
        <v>3.159420310758996E-4</v>
      </c>
      <c r="BJ72" s="17">
        <f t="shared" si="44"/>
        <v>1.7457513124940698E-2</v>
      </c>
    </row>
    <row r="73" spans="1:62" x14ac:dyDescent="0.25">
      <c r="A73" s="84">
        <v>42</v>
      </c>
      <c r="B73" s="84">
        <v>30</v>
      </c>
      <c r="C73" s="17" t="s">
        <v>52</v>
      </c>
      <c r="D73" s="86">
        <v>1</v>
      </c>
      <c r="E73" s="98">
        <f t="shared" si="23"/>
        <v>22</v>
      </c>
      <c r="F73" s="98">
        <f t="shared" si="24"/>
        <v>0.76</v>
      </c>
      <c r="G73" s="41">
        <v>0</v>
      </c>
      <c r="H73" s="17">
        <v>18</v>
      </c>
      <c r="I73" s="17">
        <v>4</v>
      </c>
      <c r="J73" s="17">
        <v>0</v>
      </c>
      <c r="K73" s="41">
        <v>0</v>
      </c>
      <c r="L73" s="41">
        <v>0</v>
      </c>
      <c r="M73" s="41">
        <v>0</v>
      </c>
      <c r="N73" s="41">
        <v>0</v>
      </c>
      <c r="O73" s="17">
        <v>18</v>
      </c>
      <c r="P73" s="17">
        <v>0</v>
      </c>
      <c r="Q73" s="17">
        <v>57</v>
      </c>
      <c r="R73" s="17">
        <v>0</v>
      </c>
      <c r="S73" s="17">
        <v>0</v>
      </c>
      <c r="T73" s="17">
        <v>0</v>
      </c>
      <c r="U73" s="17">
        <v>4</v>
      </c>
      <c r="V73" s="41">
        <v>0</v>
      </c>
      <c r="W73" s="41">
        <v>0</v>
      </c>
      <c r="X73" s="41">
        <v>0</v>
      </c>
      <c r="Y73" s="41">
        <v>0</v>
      </c>
      <c r="Z73" s="41">
        <v>0</v>
      </c>
      <c r="AA73" s="17">
        <v>0</v>
      </c>
      <c r="AB73" s="41">
        <v>0</v>
      </c>
      <c r="AC73" s="17">
        <v>0</v>
      </c>
      <c r="AD73" s="17">
        <v>0</v>
      </c>
      <c r="AE73" s="41">
        <v>0</v>
      </c>
      <c r="AF73" s="41">
        <v>0</v>
      </c>
      <c r="AG73" s="88">
        <v>64</v>
      </c>
      <c r="AH73" s="41" t="s">
        <v>3</v>
      </c>
      <c r="AI73" s="87" t="s">
        <v>506</v>
      </c>
      <c r="AN73" s="17">
        <f t="shared" si="25"/>
        <v>101</v>
      </c>
      <c r="AO73" s="17">
        <f t="shared" si="26"/>
        <v>0.18</v>
      </c>
      <c r="AP73" s="17">
        <f t="shared" si="27"/>
        <v>0</v>
      </c>
      <c r="AQ73" s="17">
        <f t="shared" si="27"/>
        <v>0.18</v>
      </c>
      <c r="AR73" s="17">
        <f t="shared" si="28"/>
        <v>0.56999999999999995</v>
      </c>
      <c r="AS73" s="17">
        <f t="shared" si="29"/>
        <v>0.64</v>
      </c>
      <c r="AU73" s="17">
        <f t="shared" si="30"/>
        <v>3.1666666666666665</v>
      </c>
      <c r="AV73" s="17">
        <f t="shared" si="31"/>
        <v>1</v>
      </c>
      <c r="AW73" s="17">
        <f t="shared" si="32"/>
        <v>0.69791666666666663</v>
      </c>
      <c r="AX73" s="17">
        <f t="shared" si="33"/>
        <v>1.2916666666666665</v>
      </c>
      <c r="AY73" s="17">
        <f t="shared" si="34"/>
        <v>0.69791666666666663</v>
      </c>
      <c r="AZ73" s="17">
        <f t="shared" si="35"/>
        <v>0.69791666666666663</v>
      </c>
      <c r="BA73" s="17">
        <f t="shared" si="36"/>
        <v>5.7916666666666616E-2</v>
      </c>
      <c r="BC73" s="17">
        <f t="shared" si="37"/>
        <v>1.9</v>
      </c>
      <c r="BD73" s="17">
        <f t="shared" si="38"/>
        <v>0.66666666666666663</v>
      </c>
      <c r="BE73" s="17">
        <f t="shared" si="39"/>
        <v>0.62179761078134621</v>
      </c>
      <c r="BF73" s="17">
        <f t="shared" si="40"/>
        <v>1.1282768558260843</v>
      </c>
      <c r="BG73" s="17">
        <f t="shared" si="41"/>
        <v>0.62179761078134621</v>
      </c>
      <c r="BH73" s="17">
        <f t="shared" si="42"/>
        <v>0.62179761078134621</v>
      </c>
      <c r="BI73" s="17">
        <f t="shared" si="43"/>
        <v>3.3132697326736422E-4</v>
      </c>
      <c r="BJ73" s="17">
        <f t="shared" si="44"/>
        <v>3.163884586754933E-2</v>
      </c>
    </row>
    <row r="74" spans="1:62" x14ac:dyDescent="0.25">
      <c r="A74" s="84">
        <v>582</v>
      </c>
      <c r="B74" s="84">
        <v>338</v>
      </c>
      <c r="C74" s="17" t="s">
        <v>422</v>
      </c>
      <c r="D74" s="86">
        <v>1</v>
      </c>
      <c r="E74" s="98">
        <f t="shared" si="23"/>
        <v>6.88</v>
      </c>
      <c r="F74" s="98">
        <f t="shared" si="24"/>
        <v>0.84450171821305842</v>
      </c>
      <c r="G74" s="17">
        <v>0</v>
      </c>
      <c r="H74" s="17">
        <v>12.78</v>
      </c>
      <c r="I74" s="17">
        <v>0</v>
      </c>
      <c r="J74" s="17">
        <v>0</v>
      </c>
      <c r="K74" s="17">
        <v>0</v>
      </c>
      <c r="L74" s="17">
        <v>6.88</v>
      </c>
      <c r="M74" s="17">
        <v>0</v>
      </c>
      <c r="N74" s="17">
        <v>0</v>
      </c>
      <c r="O74" s="17">
        <v>0</v>
      </c>
      <c r="P74" s="17">
        <v>1.7</v>
      </c>
      <c r="Q74" s="17">
        <v>78.64</v>
      </c>
      <c r="R74" s="17">
        <v>0</v>
      </c>
      <c r="S74" s="17">
        <v>0</v>
      </c>
      <c r="T74" s="17">
        <v>0</v>
      </c>
      <c r="U74" s="17">
        <v>0</v>
      </c>
      <c r="V74" s="17">
        <v>0</v>
      </c>
      <c r="W74" s="17">
        <v>0</v>
      </c>
      <c r="X74" s="17">
        <v>0</v>
      </c>
      <c r="Y74" s="17">
        <v>0</v>
      </c>
      <c r="Z74" s="17">
        <v>0</v>
      </c>
      <c r="AA74" s="17">
        <v>0</v>
      </c>
      <c r="AB74" s="17">
        <v>0</v>
      </c>
      <c r="AC74" s="17">
        <v>0</v>
      </c>
      <c r="AD74" s="17">
        <v>0</v>
      </c>
      <c r="AE74" s="17">
        <v>0</v>
      </c>
      <c r="AF74" s="17">
        <v>0</v>
      </c>
      <c r="AG74" s="88">
        <v>52</v>
      </c>
      <c r="AH74" s="17" t="s">
        <v>3</v>
      </c>
      <c r="AI74" s="87" t="s">
        <v>506</v>
      </c>
      <c r="AN74" s="17">
        <f t="shared" si="25"/>
        <v>100</v>
      </c>
      <c r="AO74" s="17">
        <f t="shared" si="26"/>
        <v>6.88E-2</v>
      </c>
      <c r="AP74" s="17">
        <f t="shared" si="27"/>
        <v>0</v>
      </c>
      <c r="AQ74" s="17">
        <f t="shared" si="27"/>
        <v>0.1278</v>
      </c>
      <c r="AR74" s="17">
        <f t="shared" si="28"/>
        <v>0.78639999999999999</v>
      </c>
      <c r="AS74" s="17">
        <f t="shared" si="29"/>
        <v>0.52</v>
      </c>
      <c r="AU74" s="17">
        <f t="shared" si="30"/>
        <v>6.1533646322378717</v>
      </c>
      <c r="AV74" s="17">
        <f t="shared" si="31"/>
        <v>0.53834115805946792</v>
      </c>
      <c r="AW74" s="17">
        <f t="shared" si="32"/>
        <v>0.88458528951486692</v>
      </c>
      <c r="AX74" s="17">
        <f t="shared" si="33"/>
        <v>2.0383411580594677</v>
      </c>
      <c r="AY74" s="17">
        <f t="shared" si="34"/>
        <v>0.53834115805946792</v>
      </c>
      <c r="AZ74" s="17">
        <f t="shared" si="35"/>
        <v>0.53834115805946792</v>
      </c>
      <c r="BA74" s="17">
        <f t="shared" si="36"/>
        <v>1.8341158059467899E-2</v>
      </c>
      <c r="BC74" s="17">
        <f t="shared" si="37"/>
        <v>6.1533646322378717</v>
      </c>
      <c r="BD74" s="17">
        <f t="shared" si="38"/>
        <v>0.53834115805946792</v>
      </c>
      <c r="BE74" s="17">
        <f t="shared" si="39"/>
        <v>0.71481671369839861</v>
      </c>
      <c r="BF74" s="17">
        <f t="shared" si="40"/>
        <v>3.0812549793349353</v>
      </c>
      <c r="BG74" s="17">
        <f t="shared" si="41"/>
        <v>0.53834115805946792</v>
      </c>
      <c r="BH74" s="17">
        <f t="shared" si="42"/>
        <v>0.53834115805946792</v>
      </c>
      <c r="BI74" s="17">
        <f t="shared" si="43"/>
        <v>3.3639807896238428E-4</v>
      </c>
      <c r="BJ74" s="17">
        <f t="shared" si="44"/>
        <v>3.3492977091201842E-3</v>
      </c>
    </row>
    <row r="75" spans="1:62" x14ac:dyDescent="0.25">
      <c r="A75" s="84">
        <v>342</v>
      </c>
      <c r="B75" s="84">
        <v>509</v>
      </c>
      <c r="C75" s="17" t="s">
        <v>240</v>
      </c>
      <c r="D75" s="86">
        <v>1</v>
      </c>
      <c r="E75" s="98">
        <f t="shared" si="23"/>
        <v>14.3</v>
      </c>
      <c r="F75" s="98">
        <f t="shared" si="24"/>
        <v>0.33372228704784129</v>
      </c>
      <c r="G75" s="17">
        <v>0</v>
      </c>
      <c r="H75" s="17">
        <v>57.1</v>
      </c>
      <c r="I75" s="17">
        <v>0</v>
      </c>
      <c r="J75" s="17">
        <v>0</v>
      </c>
      <c r="K75" s="17">
        <v>0</v>
      </c>
      <c r="L75" s="17">
        <v>0</v>
      </c>
      <c r="M75" s="17">
        <v>0</v>
      </c>
      <c r="N75" s="17">
        <v>0</v>
      </c>
      <c r="O75" s="17">
        <v>14.3</v>
      </c>
      <c r="P75" s="17">
        <v>0</v>
      </c>
      <c r="Q75" s="17">
        <v>28.6</v>
      </c>
      <c r="R75" s="17">
        <v>0</v>
      </c>
      <c r="S75" s="17">
        <v>0</v>
      </c>
      <c r="T75" s="17">
        <v>0</v>
      </c>
      <c r="U75" s="17">
        <v>0</v>
      </c>
      <c r="V75" s="17">
        <v>0</v>
      </c>
      <c r="W75" s="41">
        <v>0</v>
      </c>
      <c r="X75" s="41">
        <v>0</v>
      </c>
      <c r="Y75" s="17">
        <v>0</v>
      </c>
      <c r="Z75" s="17">
        <v>0</v>
      </c>
      <c r="AA75" s="17">
        <v>0</v>
      </c>
      <c r="AB75" s="17">
        <v>0</v>
      </c>
      <c r="AC75" s="17">
        <v>0</v>
      </c>
      <c r="AD75" s="17">
        <v>0</v>
      </c>
      <c r="AE75" s="17">
        <v>0</v>
      </c>
      <c r="AF75" s="41">
        <v>0</v>
      </c>
      <c r="AG75" s="88">
        <v>23.2</v>
      </c>
      <c r="AH75" s="91" t="s">
        <v>3</v>
      </c>
      <c r="AI75" s="87" t="s">
        <v>504</v>
      </c>
      <c r="AL75" s="87" t="s">
        <v>507</v>
      </c>
      <c r="AN75" s="17">
        <f t="shared" si="25"/>
        <v>100</v>
      </c>
      <c r="AO75" s="17">
        <f t="shared" si="26"/>
        <v>0.14300000000000002</v>
      </c>
      <c r="AP75" s="17">
        <f t="shared" si="27"/>
        <v>0</v>
      </c>
      <c r="AQ75" s="17">
        <f t="shared" si="27"/>
        <v>0.57100000000000006</v>
      </c>
      <c r="AR75" s="17">
        <f t="shared" si="28"/>
        <v>0.28600000000000003</v>
      </c>
      <c r="AS75" s="17">
        <f t="shared" si="29"/>
        <v>0.23199999999999998</v>
      </c>
      <c r="AU75" s="17">
        <f t="shared" si="30"/>
        <v>0.50087565674255696</v>
      </c>
      <c r="AV75" s="17">
        <f t="shared" si="31"/>
        <v>0.25043782837127848</v>
      </c>
      <c r="AW75" s="17">
        <f t="shared" si="32"/>
        <v>0.53130472854640987</v>
      </c>
      <c r="AX75" s="17">
        <f t="shared" si="33"/>
        <v>0.62521891418563924</v>
      </c>
      <c r="AY75" s="17">
        <f t="shared" si="34"/>
        <v>0.25043782837127848</v>
      </c>
      <c r="AZ75" s="17">
        <f t="shared" si="35"/>
        <v>0.25043782837127848</v>
      </c>
      <c r="BA75" s="17">
        <f t="shared" si="36"/>
        <v>1.8437828371278497E-2</v>
      </c>
      <c r="BC75" s="17">
        <f t="shared" si="37"/>
        <v>0.50087565674255696</v>
      </c>
      <c r="BD75" s="17">
        <f t="shared" si="38"/>
        <v>0.25043782837127848</v>
      </c>
      <c r="BE75" s="17">
        <f t="shared" si="39"/>
        <v>0.59119941322903746</v>
      </c>
      <c r="BF75" s="17">
        <f t="shared" si="40"/>
        <v>0.48585386351074789</v>
      </c>
      <c r="BG75" s="17">
        <f t="shared" si="41"/>
        <v>0.25043782837127848</v>
      </c>
      <c r="BH75" s="17">
        <f t="shared" si="42"/>
        <v>0.25043782837127848</v>
      </c>
      <c r="BI75" s="17">
        <f t="shared" si="43"/>
        <v>3.399535150487223E-4</v>
      </c>
      <c r="BJ75" s="17">
        <f t="shared" si="44"/>
        <v>5.2958382128890237E-2</v>
      </c>
    </row>
    <row r="76" spans="1:62" x14ac:dyDescent="0.25">
      <c r="A76" s="84">
        <v>366</v>
      </c>
      <c r="B76" s="84">
        <v>382</v>
      </c>
      <c r="C76" s="58">
        <v>16</v>
      </c>
      <c r="D76" s="86">
        <v>1</v>
      </c>
      <c r="E76" s="98">
        <f t="shared" si="23"/>
        <v>55.555555555555557</v>
      </c>
      <c r="F76" s="98">
        <f t="shared" si="24"/>
        <v>0.74999999999999989</v>
      </c>
      <c r="G76" s="17">
        <v>0</v>
      </c>
      <c r="H76" s="17">
        <f>'EWG-CCP-127 (1)'!M179</f>
        <v>11.111111111111111</v>
      </c>
      <c r="I76" s="17">
        <v>0</v>
      </c>
      <c r="J76" s="17">
        <v>0</v>
      </c>
      <c r="K76" s="17">
        <v>0</v>
      </c>
      <c r="L76" s="17">
        <v>0</v>
      </c>
      <c r="M76" s="17">
        <v>0</v>
      </c>
      <c r="N76" s="17">
        <v>0</v>
      </c>
      <c r="O76" s="17">
        <f>'EWG-CCP-127 (1)'!L179</f>
        <v>55.555555555555557</v>
      </c>
      <c r="P76" s="17">
        <v>0</v>
      </c>
      <c r="Q76" s="17">
        <f>'EWG-CCP-127 (1)'!K179</f>
        <v>33.333333333333329</v>
      </c>
      <c r="R76" s="17">
        <v>0</v>
      </c>
      <c r="S76" s="17">
        <v>0</v>
      </c>
      <c r="T76" s="17">
        <v>0</v>
      </c>
      <c r="U76" s="17">
        <v>0</v>
      </c>
      <c r="V76" s="17">
        <v>0</v>
      </c>
      <c r="W76" s="41">
        <v>0</v>
      </c>
      <c r="X76" s="41">
        <v>0</v>
      </c>
      <c r="Y76" s="17">
        <v>0</v>
      </c>
      <c r="Z76" s="17">
        <v>0</v>
      </c>
      <c r="AA76" s="17">
        <v>0</v>
      </c>
      <c r="AB76" s="17">
        <v>0</v>
      </c>
      <c r="AC76" s="17">
        <v>0</v>
      </c>
      <c r="AD76" s="17">
        <v>0</v>
      </c>
      <c r="AE76" s="17">
        <v>0</v>
      </c>
      <c r="AF76" s="41">
        <v>0</v>
      </c>
      <c r="AG76" s="88">
        <f>'EWG-CCP-127 (1)'!E179</f>
        <v>1</v>
      </c>
      <c r="AH76" s="41" t="s">
        <v>3</v>
      </c>
      <c r="AI76" s="87" t="s">
        <v>506</v>
      </c>
      <c r="AN76" s="17">
        <f t="shared" si="25"/>
        <v>100</v>
      </c>
      <c r="AO76" s="17">
        <f t="shared" si="26"/>
        <v>0.55555555555555558</v>
      </c>
      <c r="AP76" s="17">
        <f t="shared" si="27"/>
        <v>0</v>
      </c>
      <c r="AQ76" s="17">
        <f t="shared" si="27"/>
        <v>0.1111111111111111</v>
      </c>
      <c r="AR76" s="17">
        <f t="shared" si="28"/>
        <v>0.33333333333333326</v>
      </c>
      <c r="AS76" s="17">
        <f t="shared" si="29"/>
        <v>0.01</v>
      </c>
      <c r="AU76" s="17">
        <f t="shared" si="30"/>
        <v>2.9999999999999996</v>
      </c>
      <c r="AV76" s="17">
        <f t="shared" si="31"/>
        <v>5.0000000000000009</v>
      </c>
      <c r="AW76" s="17">
        <f t="shared" si="32"/>
        <v>0.6875</v>
      </c>
      <c r="AX76" s="17">
        <f t="shared" si="33"/>
        <v>1.25</v>
      </c>
      <c r="AY76" s="17">
        <f t="shared" si="34"/>
        <v>-1.1102230246251565E-16</v>
      </c>
      <c r="AZ76" s="17">
        <f t="shared" si="35"/>
        <v>-1.1102230246251565E-16</v>
      </c>
      <c r="BA76" s="17">
        <f t="shared" si="36"/>
        <v>1.0000000000000111E-2</v>
      </c>
      <c r="BC76" s="17">
        <f t="shared" si="37"/>
        <v>2.9999999999999996</v>
      </c>
      <c r="BD76" s="17">
        <f t="shared" si="38"/>
        <v>5</v>
      </c>
      <c r="BE76" s="17">
        <f t="shared" si="39"/>
        <v>0.64585409830494755</v>
      </c>
      <c r="BF76" s="17">
        <f t="shared" si="40"/>
        <v>1.6333536883123314</v>
      </c>
      <c r="BG76" s="17">
        <f t="shared" si="41"/>
        <v>2.8635607828874865E-2</v>
      </c>
      <c r="BH76" s="17">
        <f t="shared" si="42"/>
        <v>2.8635607828874865E-2</v>
      </c>
      <c r="BI76" s="17">
        <f t="shared" si="43"/>
        <v>3.4728587915162207E-4</v>
      </c>
      <c r="BJ76" s="17">
        <f t="shared" si="44"/>
        <v>0.20441871803579631</v>
      </c>
    </row>
    <row r="77" spans="1:62" x14ac:dyDescent="0.25">
      <c r="A77" s="84">
        <v>197</v>
      </c>
      <c r="B77" s="84">
        <v>125</v>
      </c>
      <c r="C77" s="17">
        <v>25</v>
      </c>
      <c r="D77" s="86">
        <v>1</v>
      </c>
      <c r="E77" s="98">
        <f t="shared" si="23"/>
        <v>20</v>
      </c>
      <c r="F77" s="98">
        <f t="shared" si="24"/>
        <v>0.83374999999999999</v>
      </c>
      <c r="G77" s="17">
        <v>0</v>
      </c>
      <c r="H77" s="17">
        <v>13.3</v>
      </c>
      <c r="I77" s="17">
        <v>0</v>
      </c>
      <c r="J77" s="17">
        <v>0</v>
      </c>
      <c r="K77" s="17">
        <v>0</v>
      </c>
      <c r="L77" s="17">
        <v>0</v>
      </c>
      <c r="M77" s="17">
        <v>0</v>
      </c>
      <c r="N77" s="17">
        <v>0</v>
      </c>
      <c r="O77" s="17">
        <v>20</v>
      </c>
      <c r="P77" s="17">
        <v>0</v>
      </c>
      <c r="Q77" s="17">
        <v>66.7</v>
      </c>
      <c r="R77" s="17">
        <v>0</v>
      </c>
      <c r="S77" s="17">
        <v>0</v>
      </c>
      <c r="T77" s="17">
        <v>0</v>
      </c>
      <c r="U77" s="17">
        <v>0</v>
      </c>
      <c r="V77" s="17">
        <v>0</v>
      </c>
      <c r="W77" s="41">
        <v>0</v>
      </c>
      <c r="X77" s="41">
        <v>0</v>
      </c>
      <c r="Y77" s="17">
        <v>0</v>
      </c>
      <c r="Z77" s="17">
        <v>0</v>
      </c>
      <c r="AA77" s="17">
        <v>0</v>
      </c>
      <c r="AB77" s="17">
        <v>0</v>
      </c>
      <c r="AC77" s="17">
        <v>0</v>
      </c>
      <c r="AD77" s="17">
        <v>0</v>
      </c>
      <c r="AE77" s="17">
        <v>0</v>
      </c>
      <c r="AF77" s="41">
        <v>0</v>
      </c>
      <c r="AG77" s="88">
        <v>67</v>
      </c>
      <c r="AH77" s="91" t="s">
        <v>3</v>
      </c>
      <c r="AI77" s="87" t="s">
        <v>504</v>
      </c>
      <c r="AN77" s="17">
        <f t="shared" si="25"/>
        <v>100</v>
      </c>
      <c r="AO77" s="17">
        <f t="shared" si="26"/>
        <v>0.2</v>
      </c>
      <c r="AP77" s="17">
        <f t="shared" si="27"/>
        <v>0</v>
      </c>
      <c r="AQ77" s="17">
        <f t="shared" si="27"/>
        <v>0.13300000000000001</v>
      </c>
      <c r="AR77" s="17">
        <f t="shared" si="28"/>
        <v>0.66700000000000004</v>
      </c>
      <c r="AS77" s="17">
        <f t="shared" si="29"/>
        <v>0.67</v>
      </c>
      <c r="AU77" s="17">
        <f t="shared" si="30"/>
        <v>5.0150375939849621</v>
      </c>
      <c r="AV77" s="17">
        <f t="shared" si="31"/>
        <v>1.5037593984962405</v>
      </c>
      <c r="AW77" s="17">
        <f t="shared" si="32"/>
        <v>0.81343984962406013</v>
      </c>
      <c r="AX77" s="17">
        <f t="shared" si="33"/>
        <v>1.7537593984962405</v>
      </c>
      <c r="AY77" s="17">
        <f t="shared" si="34"/>
        <v>0.81343984962406013</v>
      </c>
      <c r="AZ77" s="17">
        <f t="shared" si="35"/>
        <v>0.81343984962406013</v>
      </c>
      <c r="BA77" s="17">
        <f t="shared" si="36"/>
        <v>0.14343984962406009</v>
      </c>
      <c r="BC77" s="17">
        <f t="shared" si="37"/>
        <v>5.0150375939849621</v>
      </c>
      <c r="BD77" s="17">
        <f t="shared" si="38"/>
        <v>1.5037593984962405</v>
      </c>
      <c r="BE77" s="17">
        <f t="shared" si="39"/>
        <v>0.68992203170429933</v>
      </c>
      <c r="BF77" s="17">
        <f t="shared" si="40"/>
        <v>2.5585798749583617</v>
      </c>
      <c r="BG77" s="17">
        <f t="shared" si="41"/>
        <v>0.68992203170429933</v>
      </c>
      <c r="BH77" s="17">
        <f t="shared" si="42"/>
        <v>0.68992203170429933</v>
      </c>
      <c r="BI77" s="17">
        <f t="shared" si="43"/>
        <v>3.9688734722710618E-4</v>
      </c>
      <c r="BJ77" s="17">
        <f t="shared" si="44"/>
        <v>4.321123290715663E-2</v>
      </c>
    </row>
    <row r="78" spans="1:62" ht="18.75" x14ac:dyDescent="0.25">
      <c r="A78" s="84">
        <v>14</v>
      </c>
      <c r="B78" s="84">
        <v>11</v>
      </c>
      <c r="C78" s="41" t="s">
        <v>38</v>
      </c>
      <c r="D78" s="86">
        <v>1</v>
      </c>
      <c r="E78" s="98">
        <f t="shared" si="23"/>
        <v>47.400000000000006</v>
      </c>
      <c r="F78" s="98">
        <f t="shared" si="24"/>
        <v>0.46197718631178708</v>
      </c>
      <c r="G78" s="41">
        <v>0</v>
      </c>
      <c r="H78" s="41">
        <v>24.3</v>
      </c>
      <c r="I78" s="41">
        <v>23.3</v>
      </c>
      <c r="J78" s="17">
        <v>0</v>
      </c>
      <c r="K78" s="41">
        <v>0</v>
      </c>
      <c r="L78" s="41">
        <v>0</v>
      </c>
      <c r="M78" s="41">
        <v>0</v>
      </c>
      <c r="N78" s="41">
        <v>0</v>
      </c>
      <c r="O78" s="41">
        <v>24.1</v>
      </c>
      <c r="P78" s="41">
        <v>4</v>
      </c>
      <c r="Q78" s="41">
        <v>24.3</v>
      </c>
      <c r="R78" s="17">
        <v>0</v>
      </c>
      <c r="S78" s="17">
        <v>0</v>
      </c>
      <c r="T78" s="17">
        <v>0</v>
      </c>
      <c r="U78" s="41">
        <v>0</v>
      </c>
      <c r="V78" s="41">
        <v>0</v>
      </c>
      <c r="W78" s="41">
        <v>0</v>
      </c>
      <c r="X78" s="41">
        <v>0</v>
      </c>
      <c r="Y78" s="41">
        <v>0</v>
      </c>
      <c r="Z78" s="41">
        <v>0</v>
      </c>
      <c r="AA78" s="17">
        <v>0</v>
      </c>
      <c r="AB78" s="41">
        <v>0</v>
      </c>
      <c r="AC78" s="17">
        <v>0</v>
      </c>
      <c r="AD78" s="17">
        <v>0</v>
      </c>
      <c r="AE78" s="41">
        <v>0</v>
      </c>
      <c r="AF78" s="41">
        <v>0</v>
      </c>
      <c r="AG78" s="90">
        <v>43.3</v>
      </c>
      <c r="AH78" s="91" t="s">
        <v>3</v>
      </c>
      <c r="AI78" s="87" t="s">
        <v>504</v>
      </c>
      <c r="AN78" s="17">
        <f t="shared" si="25"/>
        <v>100</v>
      </c>
      <c r="AO78" s="17">
        <f t="shared" si="26"/>
        <v>0.24100000000000002</v>
      </c>
      <c r="AP78" s="17">
        <f t="shared" si="27"/>
        <v>0</v>
      </c>
      <c r="AQ78" s="17">
        <f t="shared" si="27"/>
        <v>0.24299999999999999</v>
      </c>
      <c r="AR78" s="17">
        <f t="shared" si="28"/>
        <v>0.24299999999999999</v>
      </c>
      <c r="AS78" s="17">
        <f t="shared" si="29"/>
        <v>0.433</v>
      </c>
      <c r="AU78" s="17">
        <f t="shared" si="30"/>
        <v>1</v>
      </c>
      <c r="AV78" s="17">
        <f t="shared" si="31"/>
        <v>0.99176954732510303</v>
      </c>
      <c r="AW78" s="17">
        <f t="shared" si="32"/>
        <v>0.5625</v>
      </c>
      <c r="AX78" s="17">
        <f t="shared" si="33"/>
        <v>0.75</v>
      </c>
      <c r="AY78" s="17">
        <f t="shared" si="34"/>
        <v>0.50205761316872421</v>
      </c>
      <c r="AZ78" s="17">
        <f t="shared" si="35"/>
        <v>0.50205761316872421</v>
      </c>
      <c r="BA78" s="17">
        <f t="shared" si="36"/>
        <v>6.9057613168724219E-2</v>
      </c>
      <c r="BC78" s="17">
        <f t="shared" si="37"/>
        <v>1</v>
      </c>
      <c r="BD78" s="17">
        <f t="shared" si="38"/>
        <v>1.4711934156378601</v>
      </c>
      <c r="BE78" s="17">
        <f t="shared" si="39"/>
        <v>0.60211503008021783</v>
      </c>
      <c r="BF78" s="17">
        <f t="shared" si="40"/>
        <v>0.71503217470097313</v>
      </c>
      <c r="BG78" s="17">
        <f t="shared" si="41"/>
        <v>0.41307471984599609</v>
      </c>
      <c r="BH78" s="17">
        <f t="shared" si="42"/>
        <v>0.41307471984599609</v>
      </c>
      <c r="BI78" s="17">
        <f t="shared" si="43"/>
        <v>3.9701678921554208E-4</v>
      </c>
      <c r="BJ78" s="17">
        <f t="shared" si="44"/>
        <v>8.4837529425905132E-4</v>
      </c>
    </row>
    <row r="79" spans="1:62" x14ac:dyDescent="0.25">
      <c r="A79" s="84">
        <v>31</v>
      </c>
      <c r="B79" s="84">
        <v>20</v>
      </c>
      <c r="C79" s="41" t="s">
        <v>26</v>
      </c>
      <c r="D79" s="86">
        <v>1</v>
      </c>
      <c r="E79" s="98">
        <f t="shared" si="23"/>
        <v>47.400000000000006</v>
      </c>
      <c r="F79" s="98">
        <f t="shared" si="24"/>
        <v>0.46197718631178708</v>
      </c>
      <c r="G79" s="41">
        <v>0</v>
      </c>
      <c r="H79" s="41">
        <v>24.3</v>
      </c>
      <c r="I79" s="41">
        <v>23.3</v>
      </c>
      <c r="J79" s="17">
        <v>0</v>
      </c>
      <c r="K79" s="41">
        <v>0</v>
      </c>
      <c r="L79" s="41">
        <v>0</v>
      </c>
      <c r="M79" s="41">
        <v>0</v>
      </c>
      <c r="N79" s="41">
        <v>0</v>
      </c>
      <c r="O79" s="41">
        <v>24.1</v>
      </c>
      <c r="P79" s="41">
        <v>4</v>
      </c>
      <c r="Q79" s="41">
        <v>24.3</v>
      </c>
      <c r="R79" s="17">
        <v>0</v>
      </c>
      <c r="S79" s="17">
        <v>0</v>
      </c>
      <c r="T79" s="17">
        <v>0</v>
      </c>
      <c r="U79" s="41">
        <v>0</v>
      </c>
      <c r="V79" s="41">
        <v>0</v>
      </c>
      <c r="W79" s="41">
        <v>0</v>
      </c>
      <c r="X79" s="41">
        <v>0</v>
      </c>
      <c r="Y79" s="41">
        <v>0</v>
      </c>
      <c r="Z79" s="41">
        <v>0</v>
      </c>
      <c r="AA79" s="17">
        <v>0</v>
      </c>
      <c r="AB79" s="41">
        <v>0</v>
      </c>
      <c r="AC79" s="17">
        <v>0</v>
      </c>
      <c r="AD79" s="17">
        <v>0</v>
      </c>
      <c r="AE79" s="41">
        <v>0</v>
      </c>
      <c r="AF79" s="41">
        <v>0</v>
      </c>
      <c r="AG79" s="90">
        <v>43.3</v>
      </c>
      <c r="AH79" s="91" t="s">
        <v>3</v>
      </c>
      <c r="AI79" s="87" t="s">
        <v>504</v>
      </c>
      <c r="AN79" s="17">
        <f t="shared" si="25"/>
        <v>100</v>
      </c>
      <c r="AO79" s="17">
        <f t="shared" si="26"/>
        <v>0.24100000000000002</v>
      </c>
      <c r="AP79" s="17">
        <f t="shared" si="27"/>
        <v>0</v>
      </c>
      <c r="AQ79" s="17">
        <f t="shared" si="27"/>
        <v>0.24299999999999999</v>
      </c>
      <c r="AR79" s="17">
        <f t="shared" si="28"/>
        <v>0.24299999999999999</v>
      </c>
      <c r="AS79" s="17">
        <f t="shared" si="29"/>
        <v>0.433</v>
      </c>
      <c r="AU79" s="17">
        <f t="shared" si="30"/>
        <v>1</v>
      </c>
      <c r="AV79" s="17">
        <f t="shared" si="31"/>
        <v>0.99176954732510303</v>
      </c>
      <c r="AW79" s="17">
        <f t="shared" si="32"/>
        <v>0.5625</v>
      </c>
      <c r="AX79" s="17">
        <f t="shared" si="33"/>
        <v>0.75</v>
      </c>
      <c r="AY79" s="17">
        <f t="shared" si="34"/>
        <v>0.50205761316872421</v>
      </c>
      <c r="AZ79" s="17">
        <f t="shared" si="35"/>
        <v>0.50205761316872421</v>
      </c>
      <c r="BA79" s="17">
        <f t="shared" si="36"/>
        <v>6.9057613168724219E-2</v>
      </c>
      <c r="BC79" s="17">
        <f t="shared" si="37"/>
        <v>1</v>
      </c>
      <c r="BD79" s="17">
        <f t="shared" si="38"/>
        <v>1.4711934156378601</v>
      </c>
      <c r="BE79" s="17">
        <f t="shared" si="39"/>
        <v>0.60211503008021783</v>
      </c>
      <c r="BF79" s="17">
        <f t="shared" si="40"/>
        <v>0.71503217470097313</v>
      </c>
      <c r="BG79" s="17">
        <f t="shared" si="41"/>
        <v>0.41307471984599609</v>
      </c>
      <c r="BH79" s="17">
        <f t="shared" si="42"/>
        <v>0.41307471984599609</v>
      </c>
      <c r="BI79" s="17">
        <f t="shared" si="43"/>
        <v>3.9701678921554208E-4</v>
      </c>
      <c r="BJ79" s="17">
        <f t="shared" si="44"/>
        <v>8.4837529425905132E-4</v>
      </c>
    </row>
    <row r="80" spans="1:62" x14ac:dyDescent="0.25">
      <c r="A80" s="84">
        <v>407</v>
      </c>
      <c r="B80" s="84">
        <v>518</v>
      </c>
      <c r="D80" s="86">
        <v>1</v>
      </c>
      <c r="E80" s="98">
        <f t="shared" si="23"/>
        <v>21.05263157894737</v>
      </c>
      <c r="F80" s="98">
        <f t="shared" si="24"/>
        <v>0.33333333333333331</v>
      </c>
      <c r="G80" s="17">
        <v>0</v>
      </c>
      <c r="H80" s="17">
        <f>'EWG-CCP-127 (1)'!M203</f>
        <v>52.631578947368418</v>
      </c>
      <c r="I80" s="17">
        <v>0</v>
      </c>
      <c r="J80" s="17">
        <v>0</v>
      </c>
      <c r="K80" s="17">
        <v>0</v>
      </c>
      <c r="L80" s="17">
        <v>0</v>
      </c>
      <c r="M80" s="17">
        <v>0</v>
      </c>
      <c r="N80" s="17">
        <v>0</v>
      </c>
      <c r="O80" s="17">
        <f>'EWG-CCP-127 (1)'!L203</f>
        <v>21.05263157894737</v>
      </c>
      <c r="P80" s="17">
        <v>0</v>
      </c>
      <c r="Q80" s="17">
        <f>'EWG-CCP-127 (1)'!K203</f>
        <v>26.315789473684209</v>
      </c>
      <c r="R80" s="17">
        <v>0</v>
      </c>
      <c r="S80" s="17">
        <v>0</v>
      </c>
      <c r="T80" s="17">
        <v>0</v>
      </c>
      <c r="U80" s="17">
        <v>0</v>
      </c>
      <c r="V80" s="17">
        <v>0</v>
      </c>
      <c r="W80" s="41">
        <v>0</v>
      </c>
      <c r="X80" s="41">
        <v>0</v>
      </c>
      <c r="Y80" s="17">
        <v>0</v>
      </c>
      <c r="Z80" s="17">
        <v>0</v>
      </c>
      <c r="AA80" s="17">
        <v>0</v>
      </c>
      <c r="AB80" s="17">
        <v>0</v>
      </c>
      <c r="AC80" s="17">
        <v>0</v>
      </c>
      <c r="AD80" s="17">
        <v>0</v>
      </c>
      <c r="AE80" s="17">
        <v>0</v>
      </c>
      <c r="AF80" s="41">
        <v>0</v>
      </c>
      <c r="AG80" s="88">
        <f>'EWG-CCP-127 (1)'!E203</f>
        <v>42</v>
      </c>
      <c r="AH80" s="41" t="s">
        <v>3</v>
      </c>
      <c r="AI80" s="87" t="s">
        <v>506</v>
      </c>
      <c r="AN80" s="17">
        <f t="shared" si="25"/>
        <v>99.999999999999986</v>
      </c>
      <c r="AO80" s="17">
        <f t="shared" si="26"/>
        <v>0.2105263157894737</v>
      </c>
      <c r="AP80" s="17">
        <f t="shared" si="27"/>
        <v>0</v>
      </c>
      <c r="AQ80" s="17">
        <f t="shared" si="27"/>
        <v>0.52631578947368418</v>
      </c>
      <c r="AR80" s="17">
        <f t="shared" si="28"/>
        <v>0.26315789473684209</v>
      </c>
      <c r="AS80" s="17">
        <f t="shared" si="29"/>
        <v>0.42</v>
      </c>
      <c r="AU80" s="17">
        <f t="shared" si="30"/>
        <v>0.5</v>
      </c>
      <c r="AV80" s="17">
        <f t="shared" si="31"/>
        <v>0.40000000000000008</v>
      </c>
      <c r="AW80" s="17">
        <f t="shared" si="32"/>
        <v>0.53125</v>
      </c>
      <c r="AX80" s="17">
        <f t="shared" si="33"/>
        <v>0.625</v>
      </c>
      <c r="AY80" s="17">
        <f t="shared" si="34"/>
        <v>0.40000000000000008</v>
      </c>
      <c r="AZ80" s="17">
        <f t="shared" si="35"/>
        <v>0.40000000000000008</v>
      </c>
      <c r="BA80" s="17">
        <f t="shared" si="36"/>
        <v>1.9999999999999907E-2</v>
      </c>
      <c r="BC80" s="17">
        <f t="shared" si="37"/>
        <v>0.5</v>
      </c>
      <c r="BD80" s="17">
        <f t="shared" si="38"/>
        <v>0.40000000000000008</v>
      </c>
      <c r="BE80" s="17">
        <f t="shared" si="39"/>
        <v>0.59118026302403537</v>
      </c>
      <c r="BF80" s="17">
        <f t="shared" si="40"/>
        <v>0.48545179629813345</v>
      </c>
      <c r="BG80" s="17">
        <f t="shared" si="41"/>
        <v>0.40000000000000008</v>
      </c>
      <c r="BH80" s="17">
        <f t="shared" si="42"/>
        <v>0.40000000000000008</v>
      </c>
      <c r="BI80" s="17">
        <f t="shared" si="43"/>
        <v>3.9999999999999628E-4</v>
      </c>
      <c r="BJ80" s="17">
        <f t="shared" si="44"/>
        <v>1.7746742437625615E-3</v>
      </c>
    </row>
    <row r="81" spans="1:62" x14ac:dyDescent="0.25">
      <c r="A81" s="84">
        <v>252</v>
      </c>
      <c r="B81" s="84">
        <v>144</v>
      </c>
      <c r="C81" s="17">
        <f>'EWG-CCP-127 (1)'!B67</f>
        <v>12</v>
      </c>
      <c r="D81" s="86">
        <v>1</v>
      </c>
      <c r="E81" s="98">
        <f t="shared" si="23"/>
        <v>14.163090128755366</v>
      </c>
      <c r="F81" s="98">
        <f t="shared" si="24"/>
        <v>0.5</v>
      </c>
      <c r="G81" s="17">
        <v>0</v>
      </c>
      <c r="H81" s="17">
        <f>'EWG-CCP-127 (1)'!M67</f>
        <v>42.918454935622321</v>
      </c>
      <c r="I81" s="17">
        <v>0</v>
      </c>
      <c r="J81" s="17">
        <v>0</v>
      </c>
      <c r="K81" s="17">
        <v>0</v>
      </c>
      <c r="L81" s="17">
        <v>0</v>
      </c>
      <c r="M81" s="17">
        <v>0</v>
      </c>
      <c r="N81" s="17">
        <v>0</v>
      </c>
      <c r="O81" s="17">
        <f>'EWG-CCP-127 (1)'!L67</f>
        <v>14.163090128755366</v>
      </c>
      <c r="P81" s="17">
        <v>0</v>
      </c>
      <c r="Q81" s="17">
        <f>'EWG-CCP-127 (1)'!K67</f>
        <v>42.918454935622321</v>
      </c>
      <c r="R81" s="17">
        <v>0</v>
      </c>
      <c r="S81" s="17">
        <v>0</v>
      </c>
      <c r="T81" s="17">
        <v>0</v>
      </c>
      <c r="U81" s="17">
        <v>0</v>
      </c>
      <c r="V81" s="17">
        <v>0</v>
      </c>
      <c r="W81" s="41">
        <v>0</v>
      </c>
      <c r="X81" s="41">
        <v>0</v>
      </c>
      <c r="Y81" s="17">
        <v>0</v>
      </c>
      <c r="Z81" s="17">
        <v>0</v>
      </c>
      <c r="AA81" s="17">
        <v>0</v>
      </c>
      <c r="AB81" s="17">
        <v>0</v>
      </c>
      <c r="AC81" s="17">
        <v>0</v>
      </c>
      <c r="AD81" s="17">
        <v>0</v>
      </c>
      <c r="AE81" s="17">
        <v>0</v>
      </c>
      <c r="AF81" s="41">
        <v>0</v>
      </c>
      <c r="AG81" s="88">
        <f>'EWG-CCP-127 (1)'!E67</f>
        <v>35</v>
      </c>
      <c r="AH81" s="41" t="s">
        <v>3</v>
      </c>
      <c r="AI81" s="87" t="s">
        <v>506</v>
      </c>
      <c r="AN81" s="17">
        <f t="shared" si="25"/>
        <v>100</v>
      </c>
      <c r="AO81" s="17">
        <f t="shared" si="26"/>
        <v>0.14163090128755365</v>
      </c>
      <c r="AP81" s="17">
        <f t="shared" si="27"/>
        <v>0</v>
      </c>
      <c r="AQ81" s="17">
        <f t="shared" si="27"/>
        <v>0.42918454935622319</v>
      </c>
      <c r="AR81" s="17">
        <f t="shared" si="28"/>
        <v>0.42918454935622319</v>
      </c>
      <c r="AS81" s="17">
        <f t="shared" si="29"/>
        <v>0.35</v>
      </c>
      <c r="AU81" s="17">
        <f t="shared" si="30"/>
        <v>1</v>
      </c>
      <c r="AV81" s="17">
        <f t="shared" si="31"/>
        <v>0.33</v>
      </c>
      <c r="AW81" s="17">
        <f t="shared" si="32"/>
        <v>0.5625</v>
      </c>
      <c r="AX81" s="17">
        <f t="shared" si="33"/>
        <v>0.75</v>
      </c>
      <c r="AY81" s="17">
        <f t="shared" si="34"/>
        <v>0.33</v>
      </c>
      <c r="AZ81" s="17">
        <f t="shared" si="35"/>
        <v>0.33</v>
      </c>
      <c r="BA81" s="17">
        <f t="shared" si="36"/>
        <v>1.9999999999999962E-2</v>
      </c>
      <c r="BC81" s="17">
        <f t="shared" si="37"/>
        <v>1</v>
      </c>
      <c r="BD81" s="17">
        <f t="shared" si="38"/>
        <v>0.33</v>
      </c>
      <c r="BE81" s="17">
        <f t="shared" si="39"/>
        <v>0.60211503008021783</v>
      </c>
      <c r="BF81" s="17">
        <f t="shared" si="40"/>
        <v>0.71503217470097313</v>
      </c>
      <c r="BG81" s="17">
        <f t="shared" si="41"/>
        <v>0.33</v>
      </c>
      <c r="BH81" s="17">
        <f t="shared" si="42"/>
        <v>0.33</v>
      </c>
      <c r="BI81" s="17">
        <f t="shared" si="43"/>
        <v>3.999999999999985E-4</v>
      </c>
      <c r="BJ81" s="17">
        <f t="shared" si="44"/>
        <v>1.257243781801223E-2</v>
      </c>
    </row>
    <row r="82" spans="1:62" x14ac:dyDescent="0.25">
      <c r="A82" s="84">
        <v>289</v>
      </c>
      <c r="B82" s="84">
        <v>178</v>
      </c>
      <c r="D82" s="86">
        <v>1</v>
      </c>
      <c r="E82" s="98">
        <f t="shared" si="23"/>
        <v>9.9099099099099099</v>
      </c>
      <c r="F82" s="98">
        <f t="shared" si="24"/>
        <v>0.66666666666666674</v>
      </c>
      <c r="G82" s="17">
        <v>0</v>
      </c>
      <c r="H82" s="17">
        <f>'EWG-CCP-127 (1)'!M107</f>
        <v>30.03003003003003</v>
      </c>
      <c r="I82" s="17">
        <v>0</v>
      </c>
      <c r="J82" s="17">
        <v>0</v>
      </c>
      <c r="K82" s="17">
        <v>0</v>
      </c>
      <c r="L82" s="17">
        <v>0</v>
      </c>
      <c r="M82" s="17">
        <v>0</v>
      </c>
      <c r="N82" s="17">
        <v>0</v>
      </c>
      <c r="O82" s="17">
        <f>'EWG-CCP-127 (1)'!L107</f>
        <v>9.9099099099099099</v>
      </c>
      <c r="P82" s="17">
        <v>0</v>
      </c>
      <c r="Q82" s="17">
        <f>'EWG-CCP-127 (1)'!K107</f>
        <v>60.06006006006006</v>
      </c>
      <c r="R82" s="17">
        <v>0</v>
      </c>
      <c r="S82" s="17">
        <v>0</v>
      </c>
      <c r="T82" s="17">
        <v>0</v>
      </c>
      <c r="U82" s="17">
        <v>0</v>
      </c>
      <c r="V82" s="17">
        <v>0</v>
      </c>
      <c r="W82" s="41">
        <v>0</v>
      </c>
      <c r="X82" s="41">
        <v>0</v>
      </c>
      <c r="Y82" s="17">
        <v>0</v>
      </c>
      <c r="Z82" s="17">
        <v>0</v>
      </c>
      <c r="AA82" s="17">
        <v>0</v>
      </c>
      <c r="AB82" s="17">
        <v>0</v>
      </c>
      <c r="AC82" s="17">
        <v>0</v>
      </c>
      <c r="AD82" s="17">
        <v>0</v>
      </c>
      <c r="AE82" s="17">
        <v>0</v>
      </c>
      <c r="AF82" s="41">
        <v>0</v>
      </c>
      <c r="AG82" s="88">
        <f>'EWG-CCP-127 (1)'!E107</f>
        <v>35</v>
      </c>
      <c r="AH82" s="91" t="s">
        <v>3</v>
      </c>
      <c r="AI82" s="87" t="s">
        <v>504</v>
      </c>
      <c r="AN82" s="17">
        <f t="shared" si="25"/>
        <v>100</v>
      </c>
      <c r="AO82" s="17">
        <f t="shared" si="26"/>
        <v>9.90990990990991E-2</v>
      </c>
      <c r="AP82" s="17">
        <f t="shared" si="27"/>
        <v>0</v>
      </c>
      <c r="AQ82" s="17">
        <f t="shared" si="27"/>
        <v>0.3003003003003003</v>
      </c>
      <c r="AR82" s="17">
        <f t="shared" si="28"/>
        <v>0.60060060060060061</v>
      </c>
      <c r="AS82" s="17">
        <f t="shared" si="29"/>
        <v>0.35</v>
      </c>
      <c r="AU82" s="17">
        <f t="shared" si="30"/>
        <v>2</v>
      </c>
      <c r="AV82" s="17">
        <f t="shared" si="31"/>
        <v>0.33</v>
      </c>
      <c r="AW82" s="17">
        <f t="shared" si="32"/>
        <v>0.625</v>
      </c>
      <c r="AX82" s="17">
        <f t="shared" si="33"/>
        <v>1</v>
      </c>
      <c r="AY82" s="17">
        <f t="shared" si="34"/>
        <v>0.33</v>
      </c>
      <c r="AZ82" s="17">
        <f t="shared" si="35"/>
        <v>0.33</v>
      </c>
      <c r="BA82" s="17">
        <f t="shared" si="36"/>
        <v>1.9999999999999962E-2</v>
      </c>
      <c r="BC82" s="17">
        <f t="shared" si="37"/>
        <v>2</v>
      </c>
      <c r="BD82" s="17">
        <f t="shared" si="38"/>
        <v>0.33</v>
      </c>
      <c r="BE82" s="17">
        <f t="shared" si="39"/>
        <v>0.62398456419258264</v>
      </c>
      <c r="BF82" s="17">
        <f t="shared" si="40"/>
        <v>1.1741929315066524</v>
      </c>
      <c r="BG82" s="17">
        <f t="shared" si="41"/>
        <v>0.33</v>
      </c>
      <c r="BH82" s="17">
        <f t="shared" si="42"/>
        <v>0.33</v>
      </c>
      <c r="BI82" s="17">
        <f t="shared" si="43"/>
        <v>3.999999999999985E-4</v>
      </c>
      <c r="BJ82" s="17">
        <f t="shared" si="44"/>
        <v>1.257243781801223E-2</v>
      </c>
    </row>
    <row r="83" spans="1:62" x14ac:dyDescent="0.25">
      <c r="A83" s="84">
        <v>21</v>
      </c>
      <c r="B83" s="84">
        <v>12</v>
      </c>
      <c r="C83" s="41" t="s">
        <v>16</v>
      </c>
      <c r="D83" s="86">
        <v>1</v>
      </c>
      <c r="E83" s="98">
        <f t="shared" si="23"/>
        <v>7.7</v>
      </c>
      <c r="F83" s="98">
        <f t="shared" si="24"/>
        <v>0.66630552546045507</v>
      </c>
      <c r="G83" s="41">
        <v>0</v>
      </c>
      <c r="H83" s="41">
        <v>30.8</v>
      </c>
      <c r="I83" s="41">
        <v>0</v>
      </c>
      <c r="J83" s="17">
        <v>0</v>
      </c>
      <c r="K83" s="41">
        <v>0</v>
      </c>
      <c r="L83" s="41">
        <v>0</v>
      </c>
      <c r="M83" s="41">
        <v>0</v>
      </c>
      <c r="N83" s="41">
        <v>0</v>
      </c>
      <c r="O83" s="41">
        <v>7.7</v>
      </c>
      <c r="P83" s="41">
        <v>0</v>
      </c>
      <c r="Q83" s="41">
        <v>61.5</v>
      </c>
      <c r="R83" s="17">
        <v>0</v>
      </c>
      <c r="S83" s="17">
        <v>0</v>
      </c>
      <c r="T83" s="17">
        <v>0</v>
      </c>
      <c r="U83" s="41">
        <v>0</v>
      </c>
      <c r="V83" s="41">
        <v>0</v>
      </c>
      <c r="W83" s="41">
        <v>0</v>
      </c>
      <c r="X83" s="41">
        <v>0</v>
      </c>
      <c r="Y83" s="41">
        <v>0</v>
      </c>
      <c r="Z83" s="41">
        <v>0</v>
      </c>
      <c r="AA83" s="17">
        <v>0</v>
      </c>
      <c r="AB83" s="41">
        <v>0</v>
      </c>
      <c r="AC83" s="17">
        <v>0</v>
      </c>
      <c r="AD83" s="17">
        <v>0</v>
      </c>
      <c r="AE83" s="41">
        <v>0</v>
      </c>
      <c r="AF83" s="41">
        <v>0</v>
      </c>
      <c r="AG83" s="90">
        <v>23</v>
      </c>
      <c r="AH83" s="91" t="s">
        <v>3</v>
      </c>
      <c r="AI83" s="87" t="s">
        <v>504</v>
      </c>
      <c r="AN83" s="17">
        <f t="shared" si="25"/>
        <v>100</v>
      </c>
      <c r="AO83" s="17">
        <f t="shared" si="26"/>
        <v>7.6999999999999999E-2</v>
      </c>
      <c r="AP83" s="17">
        <f t="shared" si="27"/>
        <v>0</v>
      </c>
      <c r="AQ83" s="17">
        <f t="shared" si="27"/>
        <v>0.308</v>
      </c>
      <c r="AR83" s="17">
        <f t="shared" si="28"/>
        <v>0.61499999999999999</v>
      </c>
      <c r="AS83" s="17">
        <f t="shared" si="29"/>
        <v>0.23</v>
      </c>
      <c r="AU83" s="17">
        <f t="shared" si="30"/>
        <v>1.9967532467532467</v>
      </c>
      <c r="AV83" s="17">
        <f t="shared" si="31"/>
        <v>0.25</v>
      </c>
      <c r="AW83" s="17">
        <f t="shared" si="32"/>
        <v>0.62479707792207795</v>
      </c>
      <c r="AX83" s="17">
        <f t="shared" si="33"/>
        <v>0.99918831168831168</v>
      </c>
      <c r="AY83" s="17">
        <f t="shared" si="34"/>
        <v>0.25</v>
      </c>
      <c r="AZ83" s="17">
        <f t="shared" si="35"/>
        <v>0.25</v>
      </c>
      <c r="BA83" s="17">
        <f t="shared" si="36"/>
        <v>1.999999999999999E-2</v>
      </c>
      <c r="BC83" s="17">
        <f t="shared" si="37"/>
        <v>1.9967532467532467</v>
      </c>
      <c r="BD83" s="17">
        <f t="shared" si="38"/>
        <v>0.25</v>
      </c>
      <c r="BE83" s="17">
        <f t="shared" si="39"/>
        <v>0.62391355921169833</v>
      </c>
      <c r="BF83" s="17">
        <f t="shared" si="40"/>
        <v>1.1727021498287118</v>
      </c>
      <c r="BG83" s="17">
        <f t="shared" si="41"/>
        <v>0.25</v>
      </c>
      <c r="BH83" s="17">
        <f t="shared" si="42"/>
        <v>0.25</v>
      </c>
      <c r="BI83" s="17">
        <f t="shared" si="43"/>
        <v>3.9999999999999959E-4</v>
      </c>
      <c r="BJ83" s="17">
        <f t="shared" si="44"/>
        <v>5.3882889659583072E-2</v>
      </c>
    </row>
    <row r="84" spans="1:62" x14ac:dyDescent="0.25">
      <c r="A84" s="84">
        <v>251</v>
      </c>
      <c r="B84" s="84">
        <v>143</v>
      </c>
      <c r="C84" s="17">
        <f>'EWG-CCP-127 (1)'!B66</f>
        <v>11</v>
      </c>
      <c r="D84" s="86">
        <v>1</v>
      </c>
      <c r="E84" s="98">
        <f t="shared" si="23"/>
        <v>9.0909090909090917</v>
      </c>
      <c r="F84" s="98">
        <f t="shared" si="24"/>
        <v>0.5</v>
      </c>
      <c r="G84" s="17">
        <v>0</v>
      </c>
      <c r="H84" s="17">
        <f>'EWG-CCP-127 (1)'!M66</f>
        <v>45.454545454545453</v>
      </c>
      <c r="I84" s="17">
        <v>0</v>
      </c>
      <c r="J84" s="17">
        <v>0</v>
      </c>
      <c r="K84" s="17">
        <v>0</v>
      </c>
      <c r="L84" s="17">
        <v>0</v>
      </c>
      <c r="M84" s="17">
        <v>0</v>
      </c>
      <c r="N84" s="17">
        <v>0</v>
      </c>
      <c r="O84" s="17">
        <f>'EWG-CCP-127 (1)'!L66</f>
        <v>9.0909090909090917</v>
      </c>
      <c r="P84" s="17">
        <v>0</v>
      </c>
      <c r="Q84" s="17">
        <f>'EWG-CCP-127 (1)'!K66</f>
        <v>45.454545454545453</v>
      </c>
      <c r="R84" s="17">
        <v>0</v>
      </c>
      <c r="S84" s="17">
        <v>0</v>
      </c>
      <c r="T84" s="17">
        <v>0</v>
      </c>
      <c r="U84" s="17">
        <v>0</v>
      </c>
      <c r="V84" s="17">
        <v>0</v>
      </c>
      <c r="W84" s="41">
        <v>0</v>
      </c>
      <c r="X84" s="41">
        <v>0</v>
      </c>
      <c r="Y84" s="17">
        <v>0</v>
      </c>
      <c r="Z84" s="17">
        <v>0</v>
      </c>
      <c r="AA84" s="17">
        <v>0</v>
      </c>
      <c r="AB84" s="17">
        <v>0</v>
      </c>
      <c r="AC84" s="17">
        <v>0</v>
      </c>
      <c r="AD84" s="17">
        <v>0</v>
      </c>
      <c r="AE84" s="17">
        <v>0</v>
      </c>
      <c r="AF84" s="41">
        <v>0</v>
      </c>
      <c r="AG84" s="88">
        <f>'EWG-CCP-127 (1)'!E66</f>
        <v>22</v>
      </c>
      <c r="AH84" s="41" t="s">
        <v>3</v>
      </c>
      <c r="AI84" s="87" t="s">
        <v>506</v>
      </c>
      <c r="AN84" s="17">
        <f t="shared" si="25"/>
        <v>100</v>
      </c>
      <c r="AO84" s="17">
        <f t="shared" si="26"/>
        <v>9.0909090909090912E-2</v>
      </c>
      <c r="AP84" s="17">
        <f t="shared" si="27"/>
        <v>0</v>
      </c>
      <c r="AQ84" s="17">
        <f t="shared" si="27"/>
        <v>0.45454545454545453</v>
      </c>
      <c r="AR84" s="17">
        <f t="shared" si="28"/>
        <v>0.45454545454545453</v>
      </c>
      <c r="AS84" s="17">
        <f t="shared" si="29"/>
        <v>0.22</v>
      </c>
      <c r="AU84" s="17">
        <f t="shared" si="30"/>
        <v>1</v>
      </c>
      <c r="AV84" s="17">
        <f t="shared" si="31"/>
        <v>0.2</v>
      </c>
      <c r="AW84" s="17">
        <f t="shared" si="32"/>
        <v>0.5625</v>
      </c>
      <c r="AX84" s="17">
        <f t="shared" si="33"/>
        <v>0.75</v>
      </c>
      <c r="AY84" s="17">
        <f t="shared" si="34"/>
        <v>0.2</v>
      </c>
      <c r="AZ84" s="17">
        <f t="shared" si="35"/>
        <v>0.2</v>
      </c>
      <c r="BA84" s="17">
        <f t="shared" si="36"/>
        <v>1.999999999999999E-2</v>
      </c>
      <c r="BC84" s="17">
        <f t="shared" si="37"/>
        <v>1</v>
      </c>
      <c r="BD84" s="17">
        <f t="shared" si="38"/>
        <v>0.2</v>
      </c>
      <c r="BE84" s="17">
        <f t="shared" si="39"/>
        <v>0.60211503008021783</v>
      </c>
      <c r="BF84" s="17">
        <f t="shared" si="40"/>
        <v>0.71503217470097313</v>
      </c>
      <c r="BG84" s="17">
        <f t="shared" si="41"/>
        <v>0.2</v>
      </c>
      <c r="BH84" s="17">
        <f t="shared" si="42"/>
        <v>0.2</v>
      </c>
      <c r="BI84" s="17">
        <f t="shared" si="43"/>
        <v>3.9999999999999959E-4</v>
      </c>
      <c r="BJ84" s="17">
        <f t="shared" si="44"/>
        <v>5.8625427313047318E-2</v>
      </c>
    </row>
    <row r="85" spans="1:62" x14ac:dyDescent="0.25">
      <c r="A85" s="84">
        <v>262</v>
      </c>
      <c r="B85" s="84">
        <v>153</v>
      </c>
      <c r="C85" s="17">
        <f>'EWG-CCP-127 (1)'!B77</f>
        <v>22</v>
      </c>
      <c r="D85" s="86">
        <v>1</v>
      </c>
      <c r="E85" s="98">
        <f t="shared" si="23"/>
        <v>9.9099099099099099</v>
      </c>
      <c r="F85" s="98">
        <f t="shared" si="24"/>
        <v>0.66666666666666674</v>
      </c>
      <c r="G85" s="17">
        <v>0</v>
      </c>
      <c r="H85" s="17">
        <f>'EWG-CCP-127 (1)'!M77</f>
        <v>30.03003003003003</v>
      </c>
      <c r="I85" s="17">
        <v>0</v>
      </c>
      <c r="J85" s="17">
        <v>0</v>
      </c>
      <c r="K85" s="17">
        <v>0</v>
      </c>
      <c r="L85" s="17">
        <v>0</v>
      </c>
      <c r="M85" s="17">
        <v>0</v>
      </c>
      <c r="N85" s="17">
        <v>0</v>
      </c>
      <c r="O85" s="17">
        <f>'EWG-CCP-127 (1)'!L77</f>
        <v>9.9099099099099099</v>
      </c>
      <c r="P85" s="17">
        <v>0</v>
      </c>
      <c r="Q85" s="17">
        <f>'EWG-CCP-127 (1)'!K77</f>
        <v>60.06006006006006</v>
      </c>
      <c r="R85" s="17">
        <v>0</v>
      </c>
      <c r="S85" s="17">
        <v>0</v>
      </c>
      <c r="T85" s="17">
        <v>0</v>
      </c>
      <c r="U85" s="17">
        <v>0</v>
      </c>
      <c r="V85" s="17">
        <v>0</v>
      </c>
      <c r="W85" s="41">
        <v>0</v>
      </c>
      <c r="X85" s="41">
        <v>0</v>
      </c>
      <c r="Y85" s="17">
        <v>0</v>
      </c>
      <c r="Z85" s="17">
        <v>0</v>
      </c>
      <c r="AA85" s="17">
        <v>0</v>
      </c>
      <c r="AB85" s="17">
        <v>0</v>
      </c>
      <c r="AC85" s="17">
        <v>0</v>
      </c>
      <c r="AD85" s="17">
        <v>0</v>
      </c>
      <c r="AE85" s="17">
        <v>0</v>
      </c>
      <c r="AF85" s="41">
        <v>0</v>
      </c>
      <c r="AG85" s="88">
        <f>'EWG-CCP-127 (1)'!E77</f>
        <v>31</v>
      </c>
      <c r="AH85" s="41" t="s">
        <v>3</v>
      </c>
      <c r="AI85" s="87" t="s">
        <v>506</v>
      </c>
      <c r="AN85" s="17">
        <f t="shared" si="25"/>
        <v>100</v>
      </c>
      <c r="AO85" s="17">
        <f t="shared" si="26"/>
        <v>9.90990990990991E-2</v>
      </c>
      <c r="AP85" s="17">
        <f t="shared" si="27"/>
        <v>0</v>
      </c>
      <c r="AQ85" s="17">
        <f t="shared" si="27"/>
        <v>0.3003003003003003</v>
      </c>
      <c r="AR85" s="17">
        <f t="shared" si="28"/>
        <v>0.60060060060060061</v>
      </c>
      <c r="AS85" s="17">
        <f t="shared" si="29"/>
        <v>0.31</v>
      </c>
      <c r="AU85" s="17">
        <f t="shared" si="30"/>
        <v>2</v>
      </c>
      <c r="AV85" s="17">
        <f t="shared" si="31"/>
        <v>0.33</v>
      </c>
      <c r="AW85" s="17">
        <f t="shared" si="32"/>
        <v>0.625</v>
      </c>
      <c r="AX85" s="17">
        <f t="shared" si="33"/>
        <v>1</v>
      </c>
      <c r="AY85" s="17">
        <f t="shared" si="34"/>
        <v>0.33</v>
      </c>
      <c r="AZ85" s="17">
        <f t="shared" si="35"/>
        <v>0.33</v>
      </c>
      <c r="BA85" s="17">
        <f t="shared" si="36"/>
        <v>2.0000000000000018E-2</v>
      </c>
      <c r="BC85" s="17">
        <f t="shared" si="37"/>
        <v>2</v>
      </c>
      <c r="BD85" s="17">
        <f t="shared" si="38"/>
        <v>0.33</v>
      </c>
      <c r="BE85" s="17">
        <f t="shared" si="39"/>
        <v>0.62398456419258264</v>
      </c>
      <c r="BF85" s="17">
        <f t="shared" si="40"/>
        <v>1.1741929315066524</v>
      </c>
      <c r="BG85" s="17">
        <f t="shared" si="41"/>
        <v>0.33</v>
      </c>
      <c r="BH85" s="17">
        <f t="shared" si="42"/>
        <v>0.33</v>
      </c>
      <c r="BI85" s="17">
        <f t="shared" si="43"/>
        <v>4.0000000000000072E-4</v>
      </c>
      <c r="BJ85" s="17">
        <f t="shared" si="44"/>
        <v>2.3142588431869178E-2</v>
      </c>
    </row>
    <row r="86" spans="1:62" x14ac:dyDescent="0.25">
      <c r="A86" s="84">
        <v>278</v>
      </c>
      <c r="B86" s="84">
        <v>168</v>
      </c>
      <c r="D86" s="86">
        <v>1</v>
      </c>
      <c r="E86" s="98">
        <f t="shared" si="23"/>
        <v>13.793103448275861</v>
      </c>
      <c r="F86" s="98">
        <f t="shared" si="24"/>
        <v>0.5</v>
      </c>
      <c r="G86" s="17">
        <v>0</v>
      </c>
      <c r="H86" s="17">
        <f>'EWG-CCP-127 (1)'!M96</f>
        <v>43.103448275862064</v>
      </c>
      <c r="I86" s="17">
        <v>0</v>
      </c>
      <c r="J86" s="17">
        <v>0</v>
      </c>
      <c r="K86" s="17">
        <v>0</v>
      </c>
      <c r="L86" s="17">
        <v>0</v>
      </c>
      <c r="M86" s="17">
        <v>0</v>
      </c>
      <c r="N86" s="17">
        <v>0</v>
      </c>
      <c r="O86" s="17">
        <f>'EWG-CCP-127 (1)'!L96</f>
        <v>13.793103448275861</v>
      </c>
      <c r="P86" s="17">
        <v>0</v>
      </c>
      <c r="Q86" s="17">
        <f>'EWG-CCP-127 (1)'!K96</f>
        <v>43.103448275862064</v>
      </c>
      <c r="R86" s="17">
        <v>0</v>
      </c>
      <c r="S86" s="17">
        <v>0</v>
      </c>
      <c r="T86" s="17">
        <v>0</v>
      </c>
      <c r="U86" s="17">
        <v>0</v>
      </c>
      <c r="V86" s="17">
        <v>0</v>
      </c>
      <c r="W86" s="41">
        <v>0</v>
      </c>
      <c r="X86" s="41">
        <v>0</v>
      </c>
      <c r="Y86" s="17">
        <v>0</v>
      </c>
      <c r="Z86" s="17">
        <v>0</v>
      </c>
      <c r="AA86" s="17">
        <v>0</v>
      </c>
      <c r="AB86" s="17">
        <v>0</v>
      </c>
      <c r="AC86" s="17">
        <v>0</v>
      </c>
      <c r="AD86" s="17">
        <v>0</v>
      </c>
      <c r="AE86" s="17">
        <v>0</v>
      </c>
      <c r="AF86" s="41">
        <v>0</v>
      </c>
      <c r="AG86" s="88">
        <f>'EWG-CCP-127 (1)'!E96</f>
        <v>34</v>
      </c>
      <c r="AH86" s="91" t="s">
        <v>3</v>
      </c>
      <c r="AI86" s="87" t="s">
        <v>504</v>
      </c>
      <c r="AN86" s="17">
        <f t="shared" si="25"/>
        <v>99.999999999999986</v>
      </c>
      <c r="AO86" s="17">
        <f t="shared" si="26"/>
        <v>0.13793103448275862</v>
      </c>
      <c r="AP86" s="17">
        <f t="shared" si="27"/>
        <v>0</v>
      </c>
      <c r="AQ86" s="17">
        <f t="shared" si="27"/>
        <v>0.43103448275862066</v>
      </c>
      <c r="AR86" s="17">
        <f t="shared" si="28"/>
        <v>0.43103448275862066</v>
      </c>
      <c r="AS86" s="17">
        <f t="shared" si="29"/>
        <v>0.34</v>
      </c>
      <c r="AU86" s="17">
        <f t="shared" si="30"/>
        <v>1</v>
      </c>
      <c r="AV86" s="17">
        <f t="shared" si="31"/>
        <v>0.32</v>
      </c>
      <c r="AW86" s="17">
        <f t="shared" si="32"/>
        <v>0.5625</v>
      </c>
      <c r="AX86" s="17">
        <f t="shared" si="33"/>
        <v>0.75</v>
      </c>
      <c r="AY86" s="17">
        <f t="shared" si="34"/>
        <v>0.32</v>
      </c>
      <c r="AZ86" s="17">
        <f t="shared" si="35"/>
        <v>0.32</v>
      </c>
      <c r="BA86" s="17">
        <f t="shared" si="36"/>
        <v>2.0000000000000018E-2</v>
      </c>
      <c r="BC86" s="17">
        <f t="shared" si="37"/>
        <v>1</v>
      </c>
      <c r="BD86" s="17">
        <f t="shared" si="38"/>
        <v>0.32</v>
      </c>
      <c r="BE86" s="17">
        <f t="shared" si="39"/>
        <v>0.60211503008021783</v>
      </c>
      <c r="BF86" s="17">
        <f t="shared" si="40"/>
        <v>0.71503217470097313</v>
      </c>
      <c r="BG86" s="17">
        <f t="shared" si="41"/>
        <v>0.32</v>
      </c>
      <c r="BH86" s="17">
        <f t="shared" si="42"/>
        <v>0.32</v>
      </c>
      <c r="BI86" s="17">
        <f t="shared" si="43"/>
        <v>4.0000000000000072E-4</v>
      </c>
      <c r="BJ86" s="17">
        <f t="shared" si="44"/>
        <v>1.4914975471476457E-2</v>
      </c>
    </row>
    <row r="87" spans="1:62" x14ac:dyDescent="0.25">
      <c r="A87" s="84">
        <v>280</v>
      </c>
      <c r="B87" s="84">
        <v>170</v>
      </c>
      <c r="D87" s="86">
        <v>1</v>
      </c>
      <c r="E87" s="98">
        <f t="shared" si="23"/>
        <v>16.666666666666668</v>
      </c>
      <c r="F87" s="98">
        <f t="shared" si="24"/>
        <v>0.5</v>
      </c>
      <c r="G87" s="17">
        <v>0</v>
      </c>
      <c r="H87" s="17">
        <f>'EWG-CCP-127 (1)'!M98</f>
        <v>41.666666666666671</v>
      </c>
      <c r="I87" s="17">
        <v>0</v>
      </c>
      <c r="J87" s="17">
        <v>0</v>
      </c>
      <c r="K87" s="17">
        <v>0</v>
      </c>
      <c r="L87" s="17">
        <v>0</v>
      </c>
      <c r="M87" s="17">
        <v>0</v>
      </c>
      <c r="N87" s="17">
        <v>0</v>
      </c>
      <c r="O87" s="17">
        <f>'EWG-CCP-127 (1)'!L98</f>
        <v>16.666666666666668</v>
      </c>
      <c r="P87" s="17">
        <v>0</v>
      </c>
      <c r="Q87" s="17">
        <f>'EWG-CCP-127 (1)'!K98</f>
        <v>41.666666666666671</v>
      </c>
      <c r="R87" s="17">
        <v>0</v>
      </c>
      <c r="S87" s="17">
        <v>0</v>
      </c>
      <c r="T87" s="17">
        <v>0</v>
      </c>
      <c r="U87" s="17">
        <v>0</v>
      </c>
      <c r="V87" s="17">
        <v>0</v>
      </c>
      <c r="W87" s="41">
        <v>0</v>
      </c>
      <c r="X87" s="41">
        <v>0</v>
      </c>
      <c r="Y87" s="17">
        <v>0</v>
      </c>
      <c r="Z87" s="17">
        <v>0</v>
      </c>
      <c r="AA87" s="17">
        <v>0</v>
      </c>
      <c r="AB87" s="17">
        <v>0</v>
      </c>
      <c r="AC87" s="17">
        <v>0</v>
      </c>
      <c r="AD87" s="17">
        <v>0</v>
      </c>
      <c r="AE87" s="17">
        <v>0</v>
      </c>
      <c r="AF87" s="41">
        <v>0</v>
      </c>
      <c r="AG87" s="88">
        <f>'EWG-CCP-127 (1)'!E98</f>
        <v>42</v>
      </c>
      <c r="AH87" s="91" t="s">
        <v>3</v>
      </c>
      <c r="AI87" s="87" t="s">
        <v>504</v>
      </c>
      <c r="AN87" s="17">
        <f t="shared" si="25"/>
        <v>100.00000000000001</v>
      </c>
      <c r="AO87" s="17">
        <f t="shared" si="26"/>
        <v>0.16666666666666669</v>
      </c>
      <c r="AP87" s="17">
        <f t="shared" si="27"/>
        <v>0</v>
      </c>
      <c r="AQ87" s="17">
        <f t="shared" si="27"/>
        <v>0.41666666666666674</v>
      </c>
      <c r="AR87" s="17">
        <f t="shared" si="28"/>
        <v>0.41666666666666674</v>
      </c>
      <c r="AS87" s="17">
        <f t="shared" si="29"/>
        <v>0.42</v>
      </c>
      <c r="AU87" s="17">
        <f t="shared" si="30"/>
        <v>1</v>
      </c>
      <c r="AV87" s="17">
        <f t="shared" si="31"/>
        <v>0.39999999999999997</v>
      </c>
      <c r="AW87" s="17">
        <f t="shared" si="32"/>
        <v>0.5625</v>
      </c>
      <c r="AX87" s="17">
        <f t="shared" si="33"/>
        <v>0.75</v>
      </c>
      <c r="AY87" s="17">
        <f t="shared" si="34"/>
        <v>0.39999999999999997</v>
      </c>
      <c r="AZ87" s="17">
        <f t="shared" si="35"/>
        <v>0.39999999999999997</v>
      </c>
      <c r="BA87" s="17">
        <f t="shared" si="36"/>
        <v>2.0000000000000018E-2</v>
      </c>
      <c r="BC87" s="17">
        <f t="shared" si="37"/>
        <v>1</v>
      </c>
      <c r="BD87" s="17">
        <f t="shared" si="38"/>
        <v>0.39999999999999997</v>
      </c>
      <c r="BE87" s="17">
        <f t="shared" si="39"/>
        <v>0.60211503008021783</v>
      </c>
      <c r="BF87" s="17">
        <f t="shared" si="40"/>
        <v>0.71503217470097313</v>
      </c>
      <c r="BG87" s="17">
        <f t="shared" si="41"/>
        <v>0.39999999999999997</v>
      </c>
      <c r="BH87" s="17">
        <f t="shared" si="42"/>
        <v>0.39999999999999997</v>
      </c>
      <c r="BI87" s="17">
        <f t="shared" si="43"/>
        <v>4.0000000000000072E-4</v>
      </c>
      <c r="BJ87" s="17">
        <f t="shared" si="44"/>
        <v>1.7746742437625615E-3</v>
      </c>
    </row>
    <row r="88" spans="1:62" x14ac:dyDescent="0.25">
      <c r="A88" s="84">
        <v>281</v>
      </c>
      <c r="B88" s="84">
        <v>171</v>
      </c>
      <c r="D88" s="86">
        <v>1</v>
      </c>
      <c r="E88" s="98">
        <f t="shared" si="23"/>
        <v>20</v>
      </c>
      <c r="F88" s="98">
        <f t="shared" si="24"/>
        <v>0.5</v>
      </c>
      <c r="G88" s="17">
        <v>0</v>
      </c>
      <c r="H88" s="17">
        <f>'EWG-CCP-127 (1)'!M99</f>
        <v>40</v>
      </c>
      <c r="I88" s="17">
        <v>0</v>
      </c>
      <c r="J88" s="17">
        <v>0</v>
      </c>
      <c r="K88" s="17">
        <v>0</v>
      </c>
      <c r="L88" s="17">
        <v>0</v>
      </c>
      <c r="M88" s="17">
        <v>0</v>
      </c>
      <c r="N88" s="17">
        <v>0</v>
      </c>
      <c r="O88" s="17">
        <f>'EWG-CCP-127 (1)'!L99</f>
        <v>20</v>
      </c>
      <c r="P88" s="17">
        <v>0</v>
      </c>
      <c r="Q88" s="17">
        <f>'EWG-CCP-127 (1)'!K99</f>
        <v>40</v>
      </c>
      <c r="R88" s="17">
        <v>0</v>
      </c>
      <c r="S88" s="17">
        <v>0</v>
      </c>
      <c r="T88" s="17">
        <v>0</v>
      </c>
      <c r="U88" s="17">
        <v>0</v>
      </c>
      <c r="V88" s="17">
        <v>0</v>
      </c>
      <c r="W88" s="41">
        <v>0</v>
      </c>
      <c r="X88" s="41">
        <v>0</v>
      </c>
      <c r="Y88" s="17">
        <v>0</v>
      </c>
      <c r="Z88" s="17">
        <v>0</v>
      </c>
      <c r="AA88" s="17">
        <v>0</v>
      </c>
      <c r="AB88" s="17">
        <v>0</v>
      </c>
      <c r="AC88" s="17">
        <v>0</v>
      </c>
      <c r="AD88" s="17">
        <v>0</v>
      </c>
      <c r="AE88" s="17">
        <v>0</v>
      </c>
      <c r="AF88" s="41">
        <v>0</v>
      </c>
      <c r="AG88" s="88">
        <f>'EWG-CCP-127 (1)'!E99</f>
        <v>48</v>
      </c>
      <c r="AH88" s="91" t="s">
        <v>3</v>
      </c>
      <c r="AI88" s="87" t="s">
        <v>504</v>
      </c>
      <c r="AN88" s="17">
        <f t="shared" si="25"/>
        <v>100</v>
      </c>
      <c r="AO88" s="17">
        <f t="shared" si="26"/>
        <v>0.2</v>
      </c>
      <c r="AP88" s="17">
        <f t="shared" si="27"/>
        <v>0</v>
      </c>
      <c r="AQ88" s="17">
        <f t="shared" si="27"/>
        <v>0.4</v>
      </c>
      <c r="AR88" s="17">
        <f t="shared" si="28"/>
        <v>0.4</v>
      </c>
      <c r="AS88" s="17">
        <f t="shared" si="29"/>
        <v>0.48</v>
      </c>
      <c r="AU88" s="17">
        <f t="shared" si="30"/>
        <v>1</v>
      </c>
      <c r="AV88" s="17">
        <f t="shared" si="31"/>
        <v>0.5</v>
      </c>
      <c r="AW88" s="17">
        <f t="shared" si="32"/>
        <v>0.5625</v>
      </c>
      <c r="AX88" s="17">
        <f t="shared" si="33"/>
        <v>0.75</v>
      </c>
      <c r="AY88" s="17">
        <f t="shared" si="34"/>
        <v>0.5</v>
      </c>
      <c r="AZ88" s="17">
        <f t="shared" si="35"/>
        <v>0.5</v>
      </c>
      <c r="BA88" s="17">
        <f t="shared" si="36"/>
        <v>2.0000000000000018E-2</v>
      </c>
      <c r="BC88" s="17">
        <f t="shared" si="37"/>
        <v>1</v>
      </c>
      <c r="BD88" s="17">
        <f t="shared" si="38"/>
        <v>0.5</v>
      </c>
      <c r="BE88" s="17">
        <f t="shared" si="39"/>
        <v>0.60211503008021783</v>
      </c>
      <c r="BF88" s="17">
        <f t="shared" si="40"/>
        <v>0.71503217470097313</v>
      </c>
      <c r="BG88" s="17">
        <f t="shared" si="41"/>
        <v>0.5</v>
      </c>
      <c r="BH88" s="17">
        <f t="shared" si="42"/>
        <v>0.5</v>
      </c>
      <c r="BI88" s="17">
        <f t="shared" si="43"/>
        <v>4.0000000000000072E-4</v>
      </c>
      <c r="BJ88" s="17">
        <f t="shared" si="44"/>
        <v>3.1944832297713268E-4</v>
      </c>
    </row>
    <row r="89" spans="1:62" x14ac:dyDescent="0.25">
      <c r="A89" s="84">
        <v>288</v>
      </c>
      <c r="B89" s="84">
        <v>177</v>
      </c>
      <c r="D89" s="86">
        <v>1</v>
      </c>
      <c r="E89" s="98">
        <f t="shared" si="23"/>
        <v>7.6923076923076925</v>
      </c>
      <c r="F89" s="98">
        <f t="shared" si="24"/>
        <v>0.66666666666666674</v>
      </c>
      <c r="G89" s="17">
        <v>0</v>
      </c>
      <c r="H89" s="17">
        <f>'EWG-CCP-127 (1)'!M106</f>
        <v>30.76923076923077</v>
      </c>
      <c r="I89" s="17">
        <v>0</v>
      </c>
      <c r="J89" s="17">
        <v>0</v>
      </c>
      <c r="K89" s="17">
        <v>0</v>
      </c>
      <c r="L89" s="17">
        <v>0</v>
      </c>
      <c r="M89" s="17">
        <v>0</v>
      </c>
      <c r="N89" s="17">
        <v>0</v>
      </c>
      <c r="O89" s="17">
        <f>'EWG-CCP-127 (1)'!L106</f>
        <v>7.6923076923076925</v>
      </c>
      <c r="P89" s="17">
        <v>0</v>
      </c>
      <c r="Q89" s="17">
        <f>'EWG-CCP-127 (1)'!K106</f>
        <v>61.53846153846154</v>
      </c>
      <c r="R89" s="17">
        <v>0</v>
      </c>
      <c r="S89" s="17">
        <v>0</v>
      </c>
      <c r="T89" s="17">
        <v>0</v>
      </c>
      <c r="U89" s="17">
        <v>0</v>
      </c>
      <c r="V89" s="17">
        <v>0</v>
      </c>
      <c r="W89" s="41">
        <v>0</v>
      </c>
      <c r="X89" s="41">
        <v>0</v>
      </c>
      <c r="Y89" s="17">
        <v>0</v>
      </c>
      <c r="Z89" s="17">
        <v>0</v>
      </c>
      <c r="AA89" s="17">
        <v>0</v>
      </c>
      <c r="AB89" s="17">
        <v>0</v>
      </c>
      <c r="AC89" s="17">
        <v>0</v>
      </c>
      <c r="AD89" s="17">
        <v>0</v>
      </c>
      <c r="AE89" s="17">
        <v>0</v>
      </c>
      <c r="AF89" s="41">
        <v>0</v>
      </c>
      <c r="AG89" s="88">
        <f>'EWG-CCP-127 (1)'!E106</f>
        <v>27</v>
      </c>
      <c r="AH89" s="91" t="s">
        <v>3</v>
      </c>
      <c r="AI89" s="87" t="s">
        <v>504</v>
      </c>
      <c r="AN89" s="17">
        <f t="shared" si="25"/>
        <v>100</v>
      </c>
      <c r="AO89" s="17">
        <f t="shared" si="26"/>
        <v>7.6923076923076927E-2</v>
      </c>
      <c r="AP89" s="17">
        <f t="shared" si="27"/>
        <v>0</v>
      </c>
      <c r="AQ89" s="17">
        <f t="shared" si="27"/>
        <v>0.30769230769230771</v>
      </c>
      <c r="AR89" s="17">
        <f t="shared" si="28"/>
        <v>0.61538461538461542</v>
      </c>
      <c r="AS89" s="17">
        <f t="shared" si="29"/>
        <v>0.27</v>
      </c>
      <c r="AU89" s="17">
        <f t="shared" si="30"/>
        <v>2</v>
      </c>
      <c r="AV89" s="17">
        <f t="shared" si="31"/>
        <v>0.25</v>
      </c>
      <c r="AW89" s="17">
        <f t="shared" si="32"/>
        <v>0.625</v>
      </c>
      <c r="AX89" s="17">
        <f t="shared" si="33"/>
        <v>1</v>
      </c>
      <c r="AY89" s="17">
        <f t="shared" si="34"/>
        <v>0.25</v>
      </c>
      <c r="AZ89" s="17">
        <f t="shared" si="35"/>
        <v>0.25</v>
      </c>
      <c r="BA89" s="17">
        <f t="shared" si="36"/>
        <v>2.0000000000000018E-2</v>
      </c>
      <c r="BC89" s="17">
        <f t="shared" si="37"/>
        <v>2</v>
      </c>
      <c r="BD89" s="17">
        <f t="shared" si="38"/>
        <v>0.25</v>
      </c>
      <c r="BE89" s="17">
        <f t="shared" si="39"/>
        <v>0.62398456419258264</v>
      </c>
      <c r="BF89" s="17">
        <f t="shared" si="40"/>
        <v>1.1741929315066524</v>
      </c>
      <c r="BG89" s="17">
        <f t="shared" si="41"/>
        <v>0.25</v>
      </c>
      <c r="BH89" s="17">
        <f t="shared" si="42"/>
        <v>0.25</v>
      </c>
      <c r="BI89" s="17">
        <f t="shared" si="43"/>
        <v>4.0000000000000072E-4</v>
      </c>
      <c r="BJ89" s="17">
        <f t="shared" si="44"/>
        <v>3.6912739045726124E-2</v>
      </c>
    </row>
    <row r="90" spans="1:62" x14ac:dyDescent="0.25">
      <c r="A90" s="84">
        <v>301</v>
      </c>
      <c r="B90" s="84">
        <v>188</v>
      </c>
      <c r="D90" s="86">
        <v>1</v>
      </c>
      <c r="E90" s="98">
        <f t="shared" si="23"/>
        <v>4.213483146067416</v>
      </c>
      <c r="F90" s="98">
        <f t="shared" si="24"/>
        <v>0.70674486803519054</v>
      </c>
      <c r="G90" s="17">
        <v>0</v>
      </c>
      <c r="H90" s="17">
        <f>'EWG-CCP-127 (1)'!M119</f>
        <v>28.08988764044944</v>
      </c>
      <c r="I90" s="17">
        <v>0</v>
      </c>
      <c r="J90" s="17">
        <v>0</v>
      </c>
      <c r="K90" s="17">
        <v>0</v>
      </c>
      <c r="L90" s="17">
        <v>0</v>
      </c>
      <c r="M90" s="17">
        <v>0</v>
      </c>
      <c r="N90" s="17">
        <v>0</v>
      </c>
      <c r="O90" s="17">
        <f>'EWG-CCP-127 (1)'!L119</f>
        <v>4.213483146067416</v>
      </c>
      <c r="P90" s="17">
        <v>0</v>
      </c>
      <c r="Q90" s="17">
        <f>'EWG-CCP-127 (1)'!K119</f>
        <v>67.696629213483149</v>
      </c>
      <c r="R90" s="17">
        <v>0</v>
      </c>
      <c r="S90" s="17">
        <v>0</v>
      </c>
      <c r="T90" s="17">
        <v>0</v>
      </c>
      <c r="U90" s="17">
        <v>0</v>
      </c>
      <c r="V90" s="17">
        <v>0</v>
      </c>
      <c r="W90" s="41">
        <v>0</v>
      </c>
      <c r="X90" s="41">
        <v>0</v>
      </c>
      <c r="Y90" s="17">
        <v>0</v>
      </c>
      <c r="Z90" s="17">
        <v>0</v>
      </c>
      <c r="AA90" s="17">
        <v>0</v>
      </c>
      <c r="AB90" s="17">
        <v>0</v>
      </c>
      <c r="AC90" s="17">
        <v>0</v>
      </c>
      <c r="AD90" s="17">
        <v>0</v>
      </c>
      <c r="AE90" s="17">
        <v>0</v>
      </c>
      <c r="AF90" s="41">
        <v>0</v>
      </c>
      <c r="AG90" s="88">
        <f>'EWG-CCP-127 (1)'!E119</f>
        <v>17</v>
      </c>
      <c r="AH90" s="91" t="s">
        <v>3</v>
      </c>
      <c r="AI90" s="87" t="s">
        <v>504</v>
      </c>
      <c r="AN90" s="17">
        <f t="shared" si="25"/>
        <v>100</v>
      </c>
      <c r="AO90" s="17">
        <f t="shared" si="26"/>
        <v>4.2134831460674163E-2</v>
      </c>
      <c r="AP90" s="17">
        <f t="shared" si="27"/>
        <v>0</v>
      </c>
      <c r="AQ90" s="17">
        <f t="shared" si="27"/>
        <v>0.2808988764044944</v>
      </c>
      <c r="AR90" s="17">
        <f t="shared" si="28"/>
        <v>0.6769662921348315</v>
      </c>
      <c r="AS90" s="17">
        <f t="shared" si="29"/>
        <v>0.17</v>
      </c>
      <c r="AU90" s="17">
        <f t="shared" si="30"/>
        <v>2.41</v>
      </c>
      <c r="AV90" s="17">
        <f t="shared" si="31"/>
        <v>0.15000000000000002</v>
      </c>
      <c r="AW90" s="17">
        <f t="shared" si="32"/>
        <v>0.65062500000000001</v>
      </c>
      <c r="AX90" s="17">
        <f t="shared" si="33"/>
        <v>1.1025</v>
      </c>
      <c r="AY90" s="17">
        <f t="shared" si="34"/>
        <v>0.15000000000000002</v>
      </c>
      <c r="AZ90" s="17">
        <f t="shared" si="35"/>
        <v>0.15000000000000002</v>
      </c>
      <c r="BA90" s="17">
        <f t="shared" si="36"/>
        <v>1.999999999999999E-2</v>
      </c>
      <c r="BC90" s="17">
        <f t="shared" si="37"/>
        <v>2.41</v>
      </c>
      <c r="BD90" s="17">
        <f t="shared" si="38"/>
        <v>0.15</v>
      </c>
      <c r="BE90" s="17">
        <f t="shared" si="39"/>
        <v>0.63295107317865229</v>
      </c>
      <c r="BF90" s="17">
        <f t="shared" si="40"/>
        <v>1.3624488417969809</v>
      </c>
      <c r="BG90" s="17">
        <f t="shared" si="41"/>
        <v>0.15</v>
      </c>
      <c r="BH90" s="17">
        <f t="shared" si="42"/>
        <v>0.15</v>
      </c>
      <c r="BI90" s="17">
        <f t="shared" si="43"/>
        <v>4.0000000000000072E-4</v>
      </c>
      <c r="BJ90" s="17">
        <f t="shared" si="44"/>
        <v>8.5338115580368482E-2</v>
      </c>
    </row>
    <row r="91" spans="1:62" ht="18.75" x14ac:dyDescent="0.25">
      <c r="A91" s="84">
        <v>11</v>
      </c>
      <c r="B91" s="84">
        <v>8</v>
      </c>
      <c r="C91" s="41" t="s">
        <v>35</v>
      </c>
      <c r="D91" s="86">
        <v>1</v>
      </c>
      <c r="E91" s="98">
        <f t="shared" si="23"/>
        <v>47.400000000000006</v>
      </c>
      <c r="F91" s="98">
        <f t="shared" si="24"/>
        <v>0.73954372623574149</v>
      </c>
      <c r="G91" s="41">
        <v>0</v>
      </c>
      <c r="H91" s="41">
        <v>9.6999999999999993</v>
      </c>
      <c r="I91" s="41">
        <v>23.3</v>
      </c>
      <c r="J91" s="17">
        <v>0</v>
      </c>
      <c r="K91" s="41">
        <v>0</v>
      </c>
      <c r="L91" s="41">
        <v>0</v>
      </c>
      <c r="M91" s="41">
        <v>0</v>
      </c>
      <c r="N91" s="41">
        <v>0</v>
      </c>
      <c r="O91" s="41">
        <v>24.1</v>
      </c>
      <c r="P91" s="41">
        <v>4</v>
      </c>
      <c r="Q91" s="41">
        <v>38.9</v>
      </c>
      <c r="R91" s="17">
        <v>0</v>
      </c>
      <c r="S91" s="17">
        <v>0</v>
      </c>
      <c r="T91" s="17">
        <v>0</v>
      </c>
      <c r="U91" s="41">
        <v>0</v>
      </c>
      <c r="V91" s="41">
        <v>0</v>
      </c>
      <c r="W91" s="41">
        <v>0</v>
      </c>
      <c r="X91" s="41">
        <v>0</v>
      </c>
      <c r="Y91" s="41">
        <v>0</v>
      </c>
      <c r="Z91" s="41">
        <v>0</v>
      </c>
      <c r="AA91" s="17">
        <v>0</v>
      </c>
      <c r="AB91" s="41">
        <v>0</v>
      </c>
      <c r="AC91" s="17">
        <v>0</v>
      </c>
      <c r="AD91" s="17">
        <v>0</v>
      </c>
      <c r="AE91" s="41">
        <v>0</v>
      </c>
      <c r="AF91" s="41">
        <v>0</v>
      </c>
      <c r="AG91" s="90">
        <v>42.4</v>
      </c>
      <c r="AH91" s="91" t="s">
        <v>3</v>
      </c>
      <c r="AI91" s="87" t="s">
        <v>504</v>
      </c>
      <c r="AN91" s="17">
        <f t="shared" si="25"/>
        <v>100</v>
      </c>
      <c r="AO91" s="17">
        <f t="shared" si="26"/>
        <v>0.24100000000000002</v>
      </c>
      <c r="AP91" s="17">
        <f t="shared" si="27"/>
        <v>0</v>
      </c>
      <c r="AQ91" s="17">
        <f t="shared" si="27"/>
        <v>9.6999999999999989E-2</v>
      </c>
      <c r="AR91" s="17">
        <f t="shared" si="28"/>
        <v>0.38900000000000001</v>
      </c>
      <c r="AS91" s="17">
        <f t="shared" si="29"/>
        <v>0.42399999999999999</v>
      </c>
      <c r="AU91" s="17">
        <f t="shared" si="30"/>
        <v>4.0103092783505163</v>
      </c>
      <c r="AV91" s="17">
        <f t="shared" si="31"/>
        <v>2.4845360824742273</v>
      </c>
      <c r="AW91" s="17">
        <f t="shared" si="32"/>
        <v>0.75064432989690721</v>
      </c>
      <c r="AX91" s="17">
        <f t="shared" si="33"/>
        <v>1.5025773195876291</v>
      </c>
      <c r="AY91" s="17">
        <f t="shared" si="34"/>
        <v>0.58712489611147456</v>
      </c>
      <c r="AZ91" s="17">
        <f t="shared" si="35"/>
        <v>0.58712489611147456</v>
      </c>
      <c r="BA91" s="17">
        <f t="shared" si="36"/>
        <v>0.16312489611147457</v>
      </c>
      <c r="BC91" s="17">
        <f t="shared" si="37"/>
        <v>4.0103092783505154</v>
      </c>
      <c r="BD91" s="17">
        <f t="shared" si="38"/>
        <v>3.6855670103092786</v>
      </c>
      <c r="BE91" s="17">
        <f t="shared" si="39"/>
        <v>0.66794909153187287</v>
      </c>
      <c r="BF91" s="17">
        <f t="shared" si="40"/>
        <v>2.0972480611675537</v>
      </c>
      <c r="BG91" s="17">
        <f t="shared" si="41"/>
        <v>0.40345629911476177</v>
      </c>
      <c r="BH91" s="17">
        <f t="shared" si="42"/>
        <v>0.40345629911476177</v>
      </c>
      <c r="BI91" s="17">
        <f t="shared" si="43"/>
        <v>4.2204364606213737E-4</v>
      </c>
      <c r="BJ91" s="17">
        <f t="shared" si="44"/>
        <v>1.4536591823768662E-3</v>
      </c>
    </row>
    <row r="92" spans="1:62" x14ac:dyDescent="0.25">
      <c r="A92" s="84">
        <v>29</v>
      </c>
      <c r="B92" s="84">
        <v>18</v>
      </c>
      <c r="C92" s="41" t="s">
        <v>24</v>
      </c>
      <c r="D92" s="86">
        <v>1</v>
      </c>
      <c r="E92" s="98">
        <f t="shared" si="23"/>
        <v>47.400000000000006</v>
      </c>
      <c r="F92" s="98">
        <f t="shared" si="24"/>
        <v>0.73954372623574149</v>
      </c>
      <c r="G92" s="41">
        <v>0</v>
      </c>
      <c r="H92" s="41">
        <v>9.6999999999999993</v>
      </c>
      <c r="I92" s="41">
        <v>23.3</v>
      </c>
      <c r="J92" s="17">
        <v>0</v>
      </c>
      <c r="K92" s="41">
        <v>0</v>
      </c>
      <c r="L92" s="41">
        <v>0</v>
      </c>
      <c r="M92" s="41">
        <v>0</v>
      </c>
      <c r="N92" s="41">
        <v>0</v>
      </c>
      <c r="O92" s="41">
        <v>24.1</v>
      </c>
      <c r="P92" s="41">
        <v>4</v>
      </c>
      <c r="Q92" s="41">
        <v>38.9</v>
      </c>
      <c r="R92" s="17">
        <v>0</v>
      </c>
      <c r="S92" s="17">
        <v>0</v>
      </c>
      <c r="T92" s="17">
        <v>0</v>
      </c>
      <c r="U92" s="41">
        <v>0</v>
      </c>
      <c r="V92" s="41">
        <v>0</v>
      </c>
      <c r="W92" s="41">
        <v>0</v>
      </c>
      <c r="X92" s="41">
        <v>0</v>
      </c>
      <c r="Y92" s="41">
        <v>0</v>
      </c>
      <c r="Z92" s="41">
        <v>0</v>
      </c>
      <c r="AA92" s="17">
        <v>0</v>
      </c>
      <c r="AB92" s="41">
        <v>0</v>
      </c>
      <c r="AC92" s="17">
        <v>0</v>
      </c>
      <c r="AD92" s="17">
        <v>0</v>
      </c>
      <c r="AE92" s="41">
        <v>0</v>
      </c>
      <c r="AF92" s="41">
        <v>0</v>
      </c>
      <c r="AG92" s="90">
        <v>42.4</v>
      </c>
      <c r="AH92" s="91" t="s">
        <v>3</v>
      </c>
      <c r="AI92" s="87" t="s">
        <v>504</v>
      </c>
      <c r="AN92" s="17">
        <f t="shared" si="25"/>
        <v>100</v>
      </c>
      <c r="AO92" s="17">
        <f t="shared" si="26"/>
        <v>0.24100000000000002</v>
      </c>
      <c r="AP92" s="17">
        <f t="shared" si="27"/>
        <v>0</v>
      </c>
      <c r="AQ92" s="17">
        <f t="shared" si="27"/>
        <v>9.6999999999999989E-2</v>
      </c>
      <c r="AR92" s="17">
        <f t="shared" si="28"/>
        <v>0.38900000000000001</v>
      </c>
      <c r="AS92" s="17">
        <f t="shared" si="29"/>
        <v>0.42399999999999999</v>
      </c>
      <c r="AU92" s="17">
        <f t="shared" si="30"/>
        <v>4.0103092783505163</v>
      </c>
      <c r="AV92" s="17">
        <f t="shared" si="31"/>
        <v>2.4845360824742273</v>
      </c>
      <c r="AW92" s="17">
        <f t="shared" si="32"/>
        <v>0.75064432989690721</v>
      </c>
      <c r="AX92" s="17">
        <f t="shared" si="33"/>
        <v>1.5025773195876291</v>
      </c>
      <c r="AY92" s="17">
        <f t="shared" si="34"/>
        <v>0.58712489611147456</v>
      </c>
      <c r="AZ92" s="17">
        <f t="shared" si="35"/>
        <v>0.58712489611147456</v>
      </c>
      <c r="BA92" s="17">
        <f t="shared" si="36"/>
        <v>0.16312489611147457</v>
      </c>
      <c r="BC92" s="17">
        <f t="shared" si="37"/>
        <v>4.0103092783505154</v>
      </c>
      <c r="BD92" s="17">
        <f t="shared" si="38"/>
        <v>3.6855670103092786</v>
      </c>
      <c r="BE92" s="17">
        <f t="shared" si="39"/>
        <v>0.66794909153187287</v>
      </c>
      <c r="BF92" s="17">
        <f t="shared" si="40"/>
        <v>2.0972480611675537</v>
      </c>
      <c r="BG92" s="17">
        <f t="shared" si="41"/>
        <v>0.40345629911476177</v>
      </c>
      <c r="BH92" s="17">
        <f t="shared" si="42"/>
        <v>0.40345629911476177</v>
      </c>
      <c r="BI92" s="17">
        <f t="shared" si="43"/>
        <v>4.2204364606213737E-4</v>
      </c>
      <c r="BJ92" s="17">
        <f t="shared" si="44"/>
        <v>1.4536591823768662E-3</v>
      </c>
    </row>
    <row r="93" spans="1:62" x14ac:dyDescent="0.25">
      <c r="A93" s="84">
        <v>216</v>
      </c>
      <c r="B93" s="84">
        <v>136</v>
      </c>
      <c r="C93" s="17">
        <v>44</v>
      </c>
      <c r="D93" s="86">
        <v>1</v>
      </c>
      <c r="E93" s="98">
        <f t="shared" si="23"/>
        <v>30.8</v>
      </c>
      <c r="F93" s="98">
        <f t="shared" si="24"/>
        <v>0.66763005780346818</v>
      </c>
      <c r="G93" s="17">
        <v>0</v>
      </c>
      <c r="H93" s="17">
        <v>23</v>
      </c>
      <c r="I93" s="17">
        <v>0</v>
      </c>
      <c r="J93" s="17">
        <v>0</v>
      </c>
      <c r="K93" s="17">
        <v>0</v>
      </c>
      <c r="L93" s="17">
        <v>0</v>
      </c>
      <c r="M93" s="17">
        <v>0</v>
      </c>
      <c r="N93" s="17">
        <v>0</v>
      </c>
      <c r="O93" s="17">
        <v>30.8</v>
      </c>
      <c r="P93" s="17">
        <v>0</v>
      </c>
      <c r="Q93" s="17">
        <v>46.2</v>
      </c>
      <c r="R93" s="17">
        <v>0</v>
      </c>
      <c r="S93" s="17">
        <v>0</v>
      </c>
      <c r="T93" s="17">
        <v>0</v>
      </c>
      <c r="U93" s="17">
        <v>0</v>
      </c>
      <c r="V93" s="17">
        <v>0</v>
      </c>
      <c r="W93" s="41">
        <v>0</v>
      </c>
      <c r="X93" s="41">
        <v>0</v>
      </c>
      <c r="Y93" s="17">
        <v>0</v>
      </c>
      <c r="Z93" s="17">
        <v>0</v>
      </c>
      <c r="AA93" s="17">
        <v>0</v>
      </c>
      <c r="AB93" s="17">
        <v>0</v>
      </c>
      <c r="AC93" s="17">
        <v>0</v>
      </c>
      <c r="AD93" s="17">
        <v>0</v>
      </c>
      <c r="AE93" s="17">
        <v>0</v>
      </c>
      <c r="AF93" s="41">
        <v>0</v>
      </c>
      <c r="AG93" s="88">
        <v>57</v>
      </c>
      <c r="AH93" s="91" t="s">
        <v>3</v>
      </c>
      <c r="AI93" s="87" t="s">
        <v>504</v>
      </c>
      <c r="AN93" s="17">
        <f t="shared" si="25"/>
        <v>100</v>
      </c>
      <c r="AO93" s="17">
        <f t="shared" si="26"/>
        <v>0.308</v>
      </c>
      <c r="AP93" s="17">
        <f t="shared" si="27"/>
        <v>0</v>
      </c>
      <c r="AQ93" s="17">
        <f t="shared" si="27"/>
        <v>0.23</v>
      </c>
      <c r="AR93" s="17">
        <f t="shared" si="28"/>
        <v>0.46200000000000002</v>
      </c>
      <c r="AS93" s="17">
        <f t="shared" si="29"/>
        <v>0.56999999999999995</v>
      </c>
      <c r="AU93" s="17">
        <f t="shared" si="30"/>
        <v>2.008695652173913</v>
      </c>
      <c r="AV93" s="17">
        <f t="shared" si="31"/>
        <v>1.3391304347826085</v>
      </c>
      <c r="AW93" s="17">
        <f t="shared" si="32"/>
        <v>0.62554347826086953</v>
      </c>
      <c r="AX93" s="17">
        <f t="shared" si="33"/>
        <v>1.0021739130434781</v>
      </c>
      <c r="AY93" s="17">
        <f t="shared" si="34"/>
        <v>0.55543556854978149</v>
      </c>
      <c r="AZ93" s="17">
        <f t="shared" si="35"/>
        <v>0.55543556854978149</v>
      </c>
      <c r="BA93" s="17">
        <f t="shared" si="36"/>
        <v>1.4564431450218462E-2</v>
      </c>
      <c r="BC93" s="17">
        <f t="shared" si="37"/>
        <v>2.008695652173913</v>
      </c>
      <c r="BD93" s="17">
        <f t="shared" si="38"/>
        <v>1.3391304347826087</v>
      </c>
      <c r="BE93" s="17">
        <f t="shared" si="39"/>
        <v>0.62417473405442925</v>
      </c>
      <c r="BF93" s="17">
        <f t="shared" si="40"/>
        <v>1.1781856337397452</v>
      </c>
      <c r="BG93" s="17">
        <f t="shared" si="41"/>
        <v>0.59068820730093397</v>
      </c>
      <c r="BH93" s="17">
        <f t="shared" si="42"/>
        <v>0.59068820730093397</v>
      </c>
      <c r="BI93" s="17">
        <f t="shared" si="43"/>
        <v>4.2800192132641946E-4</v>
      </c>
      <c r="BJ93" s="17">
        <f t="shared" si="44"/>
        <v>1.1636609441798982E-2</v>
      </c>
    </row>
    <row r="94" spans="1:62" x14ac:dyDescent="0.25">
      <c r="A94" s="84">
        <v>258</v>
      </c>
      <c r="B94" s="84">
        <v>150</v>
      </c>
      <c r="C94" s="17">
        <f>'EWG-CCP-127 (1)'!B73</f>
        <v>18</v>
      </c>
      <c r="D94" s="86">
        <v>1</v>
      </c>
      <c r="E94" s="98">
        <f t="shared" si="23"/>
        <v>33.333333333333329</v>
      </c>
      <c r="F94" s="98">
        <f t="shared" si="24"/>
        <v>0.5</v>
      </c>
      <c r="G94" s="17">
        <v>0</v>
      </c>
      <c r="H94" s="17">
        <f>'EWG-CCP-127 (1)'!M73</f>
        <v>33.333333333333329</v>
      </c>
      <c r="I94" s="17">
        <v>0</v>
      </c>
      <c r="J94" s="17">
        <v>0</v>
      </c>
      <c r="K94" s="17">
        <v>0</v>
      </c>
      <c r="L94" s="17">
        <v>0</v>
      </c>
      <c r="M94" s="17">
        <v>0</v>
      </c>
      <c r="N94" s="17">
        <v>0</v>
      </c>
      <c r="O94" s="17">
        <f>'EWG-CCP-127 (1)'!L73</f>
        <v>33.333333333333329</v>
      </c>
      <c r="P94" s="17">
        <v>0</v>
      </c>
      <c r="Q94" s="17">
        <f>'EWG-CCP-127 (1)'!K73</f>
        <v>33.333333333333329</v>
      </c>
      <c r="R94" s="17">
        <v>0</v>
      </c>
      <c r="S94" s="17">
        <v>0</v>
      </c>
      <c r="T94" s="17">
        <v>0</v>
      </c>
      <c r="U94" s="17">
        <v>0</v>
      </c>
      <c r="V94" s="17">
        <v>0</v>
      </c>
      <c r="W94" s="41">
        <v>0</v>
      </c>
      <c r="X94" s="41">
        <v>0</v>
      </c>
      <c r="Y94" s="17">
        <v>0</v>
      </c>
      <c r="Z94" s="17">
        <v>0</v>
      </c>
      <c r="AA94" s="17">
        <v>0</v>
      </c>
      <c r="AB94" s="17">
        <v>0</v>
      </c>
      <c r="AC94" s="17">
        <v>0</v>
      </c>
      <c r="AD94" s="17">
        <v>0</v>
      </c>
      <c r="AE94" s="17">
        <v>0</v>
      </c>
      <c r="AF94" s="41">
        <v>0</v>
      </c>
      <c r="AG94" s="88">
        <f>'EWG-CCP-127 (1)'!E73</f>
        <v>51</v>
      </c>
      <c r="AH94" s="41" t="s">
        <v>3</v>
      </c>
      <c r="AI94" s="87" t="s">
        <v>506</v>
      </c>
      <c r="AN94" s="17">
        <f t="shared" si="25"/>
        <v>99.999999999999986</v>
      </c>
      <c r="AO94" s="17">
        <f t="shared" si="26"/>
        <v>0.33333333333333326</v>
      </c>
      <c r="AP94" s="17">
        <f t="shared" si="27"/>
        <v>0</v>
      </c>
      <c r="AQ94" s="17">
        <f t="shared" si="27"/>
        <v>0.33333333333333326</v>
      </c>
      <c r="AR94" s="17">
        <f t="shared" si="28"/>
        <v>0.33333333333333326</v>
      </c>
      <c r="AS94" s="17">
        <f t="shared" si="29"/>
        <v>0.51</v>
      </c>
      <c r="AU94" s="17">
        <f t="shared" si="30"/>
        <v>1</v>
      </c>
      <c r="AV94" s="17">
        <f t="shared" si="31"/>
        <v>1</v>
      </c>
      <c r="AW94" s="17">
        <f t="shared" si="32"/>
        <v>0.5625</v>
      </c>
      <c r="AX94" s="17">
        <f t="shared" si="33"/>
        <v>0.75</v>
      </c>
      <c r="AY94" s="17">
        <f t="shared" si="34"/>
        <v>0.5</v>
      </c>
      <c r="AZ94" s="17">
        <f t="shared" si="35"/>
        <v>0.5</v>
      </c>
      <c r="BA94" s="17">
        <f t="shared" si="36"/>
        <v>1.0000000000000009E-2</v>
      </c>
      <c r="BC94" s="17">
        <f t="shared" si="37"/>
        <v>1</v>
      </c>
      <c r="BD94" s="17">
        <f t="shared" si="38"/>
        <v>1</v>
      </c>
      <c r="BE94" s="17">
        <f t="shared" si="39"/>
        <v>0.60211503008021783</v>
      </c>
      <c r="BF94" s="17">
        <f t="shared" si="40"/>
        <v>0.71503217470097313</v>
      </c>
      <c r="BG94" s="17">
        <f t="shared" si="41"/>
        <v>0.53087307375546111</v>
      </c>
      <c r="BH94" s="17">
        <f t="shared" si="42"/>
        <v>0.53087307375546111</v>
      </c>
      <c r="BI94" s="17">
        <f t="shared" si="43"/>
        <v>4.3568520800091906E-4</v>
      </c>
      <c r="BJ94" s="17">
        <f t="shared" si="44"/>
        <v>2.2918353625844207E-3</v>
      </c>
    </row>
    <row r="95" spans="1:62" x14ac:dyDescent="0.25">
      <c r="A95" s="84">
        <v>99</v>
      </c>
      <c r="B95" s="84">
        <v>64</v>
      </c>
      <c r="C95" s="17" t="s">
        <v>120</v>
      </c>
      <c r="D95" s="86">
        <v>1</v>
      </c>
      <c r="E95" s="98">
        <f t="shared" si="23"/>
        <v>20</v>
      </c>
      <c r="F95" s="98">
        <f t="shared" si="24"/>
        <v>0.70833333333333337</v>
      </c>
      <c r="G95" s="17">
        <v>8</v>
      </c>
      <c r="H95" s="17">
        <v>21</v>
      </c>
      <c r="I95" s="17">
        <v>20</v>
      </c>
      <c r="J95" s="17">
        <v>0</v>
      </c>
      <c r="K95" s="41">
        <v>0</v>
      </c>
      <c r="L95" s="17">
        <v>0</v>
      </c>
      <c r="M95" s="17">
        <v>0</v>
      </c>
      <c r="N95" s="17">
        <v>0</v>
      </c>
      <c r="O95" s="17">
        <v>0</v>
      </c>
      <c r="P95" s="17">
        <v>0</v>
      </c>
      <c r="Q95" s="17">
        <v>51</v>
      </c>
      <c r="R95" s="17">
        <v>0</v>
      </c>
      <c r="S95" s="17">
        <v>0</v>
      </c>
      <c r="T95" s="17">
        <v>0</v>
      </c>
      <c r="U95" s="17">
        <v>0</v>
      </c>
      <c r="V95" s="41">
        <v>0</v>
      </c>
      <c r="W95" s="41">
        <v>0</v>
      </c>
      <c r="X95" s="41">
        <v>0</v>
      </c>
      <c r="Y95" s="17">
        <v>0</v>
      </c>
      <c r="Z95" s="17">
        <v>0</v>
      </c>
      <c r="AA95" s="17">
        <v>0</v>
      </c>
      <c r="AB95" s="41">
        <v>0</v>
      </c>
      <c r="AC95" s="17">
        <v>0</v>
      </c>
      <c r="AD95" s="17">
        <v>0</v>
      </c>
      <c r="AE95" s="41">
        <v>0</v>
      </c>
      <c r="AF95" s="41">
        <v>0</v>
      </c>
      <c r="AG95" s="88">
        <v>21</v>
      </c>
      <c r="AH95" s="91" t="s">
        <v>3</v>
      </c>
      <c r="AI95" s="87" t="s">
        <v>504</v>
      </c>
      <c r="AN95" s="17">
        <f t="shared" si="25"/>
        <v>100</v>
      </c>
      <c r="AO95" s="17">
        <f t="shared" si="26"/>
        <v>0</v>
      </c>
      <c r="AP95" s="17">
        <f t="shared" si="27"/>
        <v>0.08</v>
      </c>
      <c r="AQ95" s="17">
        <f t="shared" si="27"/>
        <v>0.21</v>
      </c>
      <c r="AR95" s="17">
        <f t="shared" si="28"/>
        <v>0.51</v>
      </c>
      <c r="AS95" s="17">
        <f t="shared" si="29"/>
        <v>0.21</v>
      </c>
      <c r="AU95" s="17">
        <f t="shared" si="30"/>
        <v>1.7586206896551726</v>
      </c>
      <c r="AV95" s="17">
        <f t="shared" si="31"/>
        <v>0</v>
      </c>
      <c r="AW95" s="17">
        <f t="shared" si="32"/>
        <v>0.60991379310344829</v>
      </c>
      <c r="AX95" s="17">
        <f t="shared" si="33"/>
        <v>0.93965517241379315</v>
      </c>
      <c r="AY95" s="17">
        <f t="shared" si="34"/>
        <v>0</v>
      </c>
      <c r="AZ95" s="17">
        <f t="shared" si="35"/>
        <v>0</v>
      </c>
      <c r="BA95" s="17">
        <f t="shared" si="36"/>
        <v>0.21</v>
      </c>
      <c r="BC95" s="17">
        <f t="shared" si="37"/>
        <v>0.96226415094339623</v>
      </c>
      <c r="BD95" s="17">
        <f t="shared" si="38"/>
        <v>0.18867924528301888</v>
      </c>
      <c r="BE95" s="17">
        <f t="shared" si="39"/>
        <v>0.60128976464201533</v>
      </c>
      <c r="BF95" s="17">
        <f t="shared" si="40"/>
        <v>0.69770535368943798</v>
      </c>
      <c r="BG95" s="17">
        <f t="shared" si="41"/>
        <v>0.18867924528301888</v>
      </c>
      <c r="BH95" s="17">
        <f t="shared" si="42"/>
        <v>0.18867924528301888</v>
      </c>
      <c r="BI95" s="17">
        <f t="shared" si="43"/>
        <v>4.5457458170167231E-4</v>
      </c>
      <c r="BJ95" s="17">
        <f t="shared" si="44"/>
        <v>6.356796496651157E-2</v>
      </c>
    </row>
    <row r="96" spans="1:62" x14ac:dyDescent="0.25">
      <c r="A96" s="84">
        <v>569</v>
      </c>
      <c r="B96" s="84">
        <v>404</v>
      </c>
      <c r="C96" s="17" t="s">
        <v>408</v>
      </c>
      <c r="D96" s="86">
        <v>1</v>
      </c>
      <c r="E96" s="98">
        <f t="shared" si="23"/>
        <v>20</v>
      </c>
      <c r="F96" s="98">
        <f t="shared" si="24"/>
        <v>0.70833333333333337</v>
      </c>
      <c r="G96" s="17">
        <v>8</v>
      </c>
      <c r="H96" s="17">
        <v>21</v>
      </c>
      <c r="I96" s="17">
        <v>20</v>
      </c>
      <c r="J96" s="17">
        <v>0</v>
      </c>
      <c r="K96" s="17">
        <v>0</v>
      </c>
      <c r="L96" s="17">
        <v>0</v>
      </c>
      <c r="M96" s="17">
        <v>0</v>
      </c>
      <c r="N96" s="17">
        <v>0</v>
      </c>
      <c r="O96" s="17">
        <v>0</v>
      </c>
      <c r="P96" s="17">
        <v>0</v>
      </c>
      <c r="Q96" s="17">
        <v>51</v>
      </c>
      <c r="R96" s="17">
        <v>0</v>
      </c>
      <c r="S96" s="17">
        <v>0</v>
      </c>
      <c r="T96" s="17">
        <v>0</v>
      </c>
      <c r="U96" s="17">
        <v>0</v>
      </c>
      <c r="V96" s="17">
        <v>0</v>
      </c>
      <c r="W96" s="17">
        <v>0</v>
      </c>
      <c r="X96" s="17">
        <v>0</v>
      </c>
      <c r="Y96" s="17">
        <v>0</v>
      </c>
      <c r="Z96" s="17">
        <v>0</v>
      </c>
      <c r="AA96" s="17">
        <v>0</v>
      </c>
      <c r="AB96" s="17">
        <v>0</v>
      </c>
      <c r="AC96" s="17">
        <v>0</v>
      </c>
      <c r="AD96" s="17">
        <v>0</v>
      </c>
      <c r="AE96" s="17">
        <v>0</v>
      </c>
      <c r="AF96" s="17">
        <v>0</v>
      </c>
      <c r="AG96" s="88">
        <v>21</v>
      </c>
      <c r="AH96" s="92" t="s">
        <v>3</v>
      </c>
      <c r="AI96" s="87" t="s">
        <v>504</v>
      </c>
      <c r="AM96" s="17">
        <v>17</v>
      </c>
      <c r="AN96" s="17">
        <f t="shared" si="25"/>
        <v>100</v>
      </c>
      <c r="AO96" s="17">
        <f t="shared" si="26"/>
        <v>0</v>
      </c>
      <c r="AP96" s="17">
        <f t="shared" si="27"/>
        <v>0.08</v>
      </c>
      <c r="AQ96" s="17">
        <f t="shared" si="27"/>
        <v>0.21</v>
      </c>
      <c r="AR96" s="17">
        <f t="shared" si="28"/>
        <v>0.51</v>
      </c>
      <c r="AS96" s="17">
        <f t="shared" si="29"/>
        <v>0.21</v>
      </c>
      <c r="AU96" s="17">
        <f t="shared" si="30"/>
        <v>1.7586206896551726</v>
      </c>
      <c r="AV96" s="17">
        <f t="shared" si="31"/>
        <v>0</v>
      </c>
      <c r="AW96" s="17">
        <f t="shared" si="32"/>
        <v>0.60991379310344829</v>
      </c>
      <c r="AX96" s="17">
        <f t="shared" si="33"/>
        <v>0.93965517241379315</v>
      </c>
      <c r="AY96" s="17">
        <f t="shared" si="34"/>
        <v>0</v>
      </c>
      <c r="AZ96" s="17">
        <f t="shared" si="35"/>
        <v>0</v>
      </c>
      <c r="BA96" s="17">
        <f t="shared" si="36"/>
        <v>0.21</v>
      </c>
      <c r="BC96" s="17">
        <f t="shared" si="37"/>
        <v>0.96226415094339623</v>
      </c>
      <c r="BD96" s="17">
        <f t="shared" si="38"/>
        <v>0.18867924528301888</v>
      </c>
      <c r="BE96" s="17">
        <f t="shared" si="39"/>
        <v>0.60128976464201533</v>
      </c>
      <c r="BF96" s="17">
        <f t="shared" si="40"/>
        <v>0.69770535368943798</v>
      </c>
      <c r="BG96" s="17">
        <f t="shared" si="41"/>
        <v>0.18867924528301888</v>
      </c>
      <c r="BH96" s="17">
        <f t="shared" si="42"/>
        <v>0.18867924528301888</v>
      </c>
      <c r="BI96" s="17">
        <f t="shared" si="43"/>
        <v>4.5457458170167231E-4</v>
      </c>
      <c r="BJ96" s="17">
        <f t="shared" si="44"/>
        <v>6.356796496651157E-2</v>
      </c>
    </row>
    <row r="97" spans="1:62" x14ac:dyDescent="0.25">
      <c r="A97" s="84">
        <v>432</v>
      </c>
      <c r="B97" s="84">
        <v>287</v>
      </c>
      <c r="D97" s="86">
        <v>1</v>
      </c>
      <c r="E97" s="98">
        <f t="shared" si="23"/>
        <v>13.900000000000002</v>
      </c>
      <c r="F97" s="98">
        <f t="shared" si="24"/>
        <v>0.81084337349397595</v>
      </c>
      <c r="G97" s="17">
        <f>'EWG-CCP-127 (1)'!E219</f>
        <v>3.1</v>
      </c>
      <c r="H97" s="17">
        <f>'EWG-CCP-127 (1)'!F219</f>
        <v>15.7</v>
      </c>
      <c r="I97" s="17">
        <v>0</v>
      </c>
      <c r="J97" s="17">
        <v>0</v>
      </c>
      <c r="K97" s="17">
        <v>0</v>
      </c>
      <c r="L97" s="17">
        <v>0</v>
      </c>
      <c r="M97" s="17">
        <v>0</v>
      </c>
      <c r="N97" s="17">
        <v>0</v>
      </c>
      <c r="O97" s="17">
        <f>'EWG-CCP-127 (1)'!C219</f>
        <v>13.900000000000002</v>
      </c>
      <c r="P97" s="17">
        <v>0</v>
      </c>
      <c r="Q97" s="17">
        <f>'EWG-CCP-127 (1)'!D219</f>
        <v>67.300000000000011</v>
      </c>
      <c r="R97" s="17">
        <v>0</v>
      </c>
      <c r="S97" s="17">
        <v>0</v>
      </c>
      <c r="T97" s="17">
        <v>0</v>
      </c>
      <c r="U97" s="17">
        <v>0</v>
      </c>
      <c r="V97" s="17">
        <v>0</v>
      </c>
      <c r="W97" s="41">
        <v>0</v>
      </c>
      <c r="X97" s="17">
        <v>0</v>
      </c>
      <c r="Y97" s="17">
        <v>0</v>
      </c>
      <c r="Z97" s="17">
        <v>0</v>
      </c>
      <c r="AA97" s="17">
        <v>0</v>
      </c>
      <c r="AB97" s="17">
        <v>0</v>
      </c>
      <c r="AC97" s="17">
        <v>0</v>
      </c>
      <c r="AD97" s="17">
        <v>0</v>
      </c>
      <c r="AE97" s="17">
        <v>0</v>
      </c>
      <c r="AF97" s="41">
        <v>0</v>
      </c>
      <c r="AG97" s="88">
        <f>'EWG-CCP-127 (1)'!J219</f>
        <v>51.632779999999997</v>
      </c>
      <c r="AH97" s="41" t="s">
        <v>3</v>
      </c>
      <c r="AI97" s="87" t="s">
        <v>506</v>
      </c>
      <c r="AN97" s="17">
        <f t="shared" si="25"/>
        <v>100.00000000000001</v>
      </c>
      <c r="AO97" s="17">
        <f t="shared" si="26"/>
        <v>0.13900000000000001</v>
      </c>
      <c r="AP97" s="17">
        <f t="shared" si="27"/>
        <v>3.1E-2</v>
      </c>
      <c r="AQ97" s="17">
        <f t="shared" si="27"/>
        <v>0.157</v>
      </c>
      <c r="AR97" s="17">
        <f t="shared" si="28"/>
        <v>0.67300000000000015</v>
      </c>
      <c r="AS97" s="17">
        <f t="shared" si="29"/>
        <v>0.5163278</v>
      </c>
      <c r="AU97" s="17">
        <f t="shared" si="30"/>
        <v>3.5797872340425538</v>
      </c>
      <c r="AV97" s="17">
        <f t="shared" si="31"/>
        <v>0.73936170212765961</v>
      </c>
      <c r="AW97" s="17">
        <f t="shared" si="32"/>
        <v>0.72373670212765961</v>
      </c>
      <c r="AX97" s="17">
        <f t="shared" si="33"/>
        <v>1.3949468085106385</v>
      </c>
      <c r="AY97" s="17">
        <f t="shared" si="34"/>
        <v>0.72373670212765961</v>
      </c>
      <c r="AZ97" s="17">
        <f t="shared" si="35"/>
        <v>0.72373670212765961</v>
      </c>
      <c r="BA97" s="17">
        <f t="shared" si="36"/>
        <v>0.20740890212765961</v>
      </c>
      <c r="BC97" s="17">
        <f t="shared" si="37"/>
        <v>2.3950177935943064</v>
      </c>
      <c r="BD97" s="17">
        <f t="shared" si="38"/>
        <v>0.49466192170818513</v>
      </c>
      <c r="BE97" s="17">
        <f t="shared" si="39"/>
        <v>0.63262341930458443</v>
      </c>
      <c r="BF97" s="17">
        <f t="shared" si="40"/>
        <v>1.3555696005651237</v>
      </c>
      <c r="BG97" s="17">
        <f t="shared" si="41"/>
        <v>0.49466192170818513</v>
      </c>
      <c r="BH97" s="17">
        <f t="shared" si="42"/>
        <v>0.49466192170818513</v>
      </c>
      <c r="BI97" s="17">
        <f t="shared" si="43"/>
        <v>4.6941028215573516E-4</v>
      </c>
      <c r="BJ97" s="17">
        <f t="shared" si="44"/>
        <v>2.9377394390653197E-3</v>
      </c>
    </row>
    <row r="98" spans="1:62" x14ac:dyDescent="0.25">
      <c r="A98" s="84">
        <v>59</v>
      </c>
      <c r="B98" s="84">
        <v>400</v>
      </c>
      <c r="C98" s="17" t="s">
        <v>71</v>
      </c>
      <c r="D98" s="86">
        <v>1</v>
      </c>
      <c r="E98" s="98">
        <f t="shared" si="23"/>
        <v>15.38</v>
      </c>
      <c r="F98" s="98">
        <f t="shared" si="24"/>
        <v>0.66020821283979181</v>
      </c>
      <c r="G98" s="17">
        <v>15.04</v>
      </c>
      <c r="H98" s="17">
        <v>23.5</v>
      </c>
      <c r="I98" s="17">
        <v>15.38</v>
      </c>
      <c r="J98" s="17">
        <v>0</v>
      </c>
      <c r="K98" s="41">
        <v>0</v>
      </c>
      <c r="L98" s="41">
        <v>0</v>
      </c>
      <c r="M98" s="41">
        <v>0</v>
      </c>
      <c r="N98" s="41">
        <v>0</v>
      </c>
      <c r="O98" s="17">
        <v>0</v>
      </c>
      <c r="P98" s="17">
        <v>0</v>
      </c>
      <c r="Q98" s="17">
        <v>45.66</v>
      </c>
      <c r="R98" s="17">
        <v>0</v>
      </c>
      <c r="S98" s="17">
        <v>0</v>
      </c>
      <c r="T98" s="17">
        <v>0</v>
      </c>
      <c r="U98" s="17">
        <v>0</v>
      </c>
      <c r="V98" s="41">
        <v>0</v>
      </c>
      <c r="W98" s="41">
        <v>0</v>
      </c>
      <c r="X98" s="41">
        <v>0</v>
      </c>
      <c r="Y98" s="41">
        <v>0</v>
      </c>
      <c r="Z98" s="17">
        <v>0</v>
      </c>
      <c r="AA98" s="17">
        <v>0</v>
      </c>
      <c r="AB98" s="41">
        <v>0</v>
      </c>
      <c r="AC98" s="17">
        <v>0</v>
      </c>
      <c r="AD98" s="17">
        <v>0</v>
      </c>
      <c r="AE98" s="41">
        <v>0</v>
      </c>
      <c r="AF98" s="41">
        <v>0</v>
      </c>
      <c r="AG98" s="88">
        <v>7</v>
      </c>
      <c r="AH98" s="93" t="s">
        <v>3</v>
      </c>
      <c r="AI98" s="87" t="s">
        <v>556</v>
      </c>
      <c r="AN98" s="17">
        <f t="shared" si="25"/>
        <v>99.58</v>
      </c>
      <c r="AO98" s="17">
        <f t="shared" si="26"/>
        <v>0</v>
      </c>
      <c r="AP98" s="17">
        <f t="shared" si="27"/>
        <v>0.15039999999999998</v>
      </c>
      <c r="AQ98" s="17">
        <f t="shared" si="27"/>
        <v>0.23499999999999999</v>
      </c>
      <c r="AR98" s="17">
        <f t="shared" si="28"/>
        <v>0.45659999999999995</v>
      </c>
      <c r="AS98" s="17">
        <f t="shared" si="29"/>
        <v>7.0000000000000007E-2</v>
      </c>
      <c r="AU98" s="17">
        <f t="shared" si="30"/>
        <v>1.184743124026985</v>
      </c>
      <c r="AV98" s="17">
        <f t="shared" si="31"/>
        <v>0</v>
      </c>
      <c r="AW98" s="17">
        <f t="shared" si="32"/>
        <v>0.57404644525168658</v>
      </c>
      <c r="AX98" s="17">
        <f t="shared" si="33"/>
        <v>0.79618578100674631</v>
      </c>
      <c r="AY98" s="17">
        <f t="shared" si="34"/>
        <v>0</v>
      </c>
      <c r="AZ98" s="17">
        <f t="shared" si="35"/>
        <v>0</v>
      </c>
      <c r="BA98" s="17">
        <f t="shared" si="36"/>
        <v>7.0000000000000007E-2</v>
      </c>
      <c r="BC98" s="17">
        <f t="shared" si="37"/>
        <v>0.54578054028209422</v>
      </c>
      <c r="BD98" s="17">
        <f t="shared" si="38"/>
        <v>9.1919674874491999E-2</v>
      </c>
      <c r="BE98" s="17">
        <f t="shared" si="39"/>
        <v>0.59218146211141709</v>
      </c>
      <c r="BF98" s="17">
        <f t="shared" si="40"/>
        <v>0.50647242382103275</v>
      </c>
      <c r="BG98" s="17">
        <f t="shared" si="41"/>
        <v>9.1919674874491999E-2</v>
      </c>
      <c r="BH98" s="17">
        <f t="shared" si="42"/>
        <v>9.1919674874491999E-2</v>
      </c>
      <c r="BI98" s="17">
        <f t="shared" si="43"/>
        <v>4.8047214660343557E-4</v>
      </c>
      <c r="BJ98" s="17">
        <f t="shared" si="44"/>
        <v>0.15376349211501089</v>
      </c>
    </row>
    <row r="99" spans="1:62" x14ac:dyDescent="0.25">
      <c r="A99" s="84">
        <v>356</v>
      </c>
      <c r="B99" s="84">
        <v>236</v>
      </c>
      <c r="C99" s="58">
        <v>6</v>
      </c>
      <c r="D99" s="86">
        <v>1</v>
      </c>
      <c r="E99" s="98">
        <f t="shared" si="23"/>
        <v>40</v>
      </c>
      <c r="F99" s="98">
        <f t="shared" si="24"/>
        <v>0.66666666666666663</v>
      </c>
      <c r="G99" s="17">
        <v>0</v>
      </c>
      <c r="H99" s="17">
        <f>'EWG-CCP-127 (1)'!M169</f>
        <v>20</v>
      </c>
      <c r="I99" s="17">
        <v>0</v>
      </c>
      <c r="J99" s="17">
        <v>0</v>
      </c>
      <c r="K99" s="17">
        <v>0</v>
      </c>
      <c r="L99" s="17">
        <v>0</v>
      </c>
      <c r="M99" s="17">
        <v>0</v>
      </c>
      <c r="N99" s="17">
        <v>0</v>
      </c>
      <c r="O99" s="17">
        <f>'EWG-CCP-127 (1)'!L169</f>
        <v>40</v>
      </c>
      <c r="P99" s="17">
        <v>0</v>
      </c>
      <c r="Q99" s="17">
        <f>'EWG-CCP-127 (1)'!K169</f>
        <v>40</v>
      </c>
      <c r="R99" s="17">
        <v>0</v>
      </c>
      <c r="S99" s="17">
        <v>0</v>
      </c>
      <c r="T99" s="17">
        <v>0</v>
      </c>
      <c r="U99" s="17">
        <v>0</v>
      </c>
      <c r="V99" s="17">
        <v>0</v>
      </c>
      <c r="W99" s="41">
        <v>0</v>
      </c>
      <c r="X99" s="41">
        <v>0</v>
      </c>
      <c r="Y99" s="17">
        <v>0</v>
      </c>
      <c r="Z99" s="17">
        <v>0</v>
      </c>
      <c r="AA99" s="17">
        <v>0</v>
      </c>
      <c r="AB99" s="17">
        <v>0</v>
      </c>
      <c r="AC99" s="17">
        <v>0</v>
      </c>
      <c r="AD99" s="17">
        <v>0</v>
      </c>
      <c r="AE99" s="17">
        <v>0</v>
      </c>
      <c r="AF99" s="41">
        <v>0</v>
      </c>
      <c r="AG99" s="88">
        <f>'EWG-CCP-127 (1)'!E169</f>
        <v>43</v>
      </c>
      <c r="AH99" s="41" t="s">
        <v>3</v>
      </c>
      <c r="AI99" s="87" t="s">
        <v>506</v>
      </c>
      <c r="AN99" s="17">
        <f t="shared" si="25"/>
        <v>100</v>
      </c>
      <c r="AO99" s="17">
        <f t="shared" si="26"/>
        <v>0.4</v>
      </c>
      <c r="AP99" s="17">
        <f t="shared" si="27"/>
        <v>0</v>
      </c>
      <c r="AQ99" s="17">
        <f t="shared" si="27"/>
        <v>0.2</v>
      </c>
      <c r="AR99" s="17">
        <f t="shared" si="28"/>
        <v>0.4</v>
      </c>
      <c r="AS99" s="17">
        <f t="shared" si="29"/>
        <v>0.43</v>
      </c>
      <c r="AU99" s="17">
        <f t="shared" si="30"/>
        <v>2</v>
      </c>
      <c r="AV99" s="17">
        <f t="shared" si="31"/>
        <v>2</v>
      </c>
      <c r="AW99" s="17">
        <f t="shared" si="32"/>
        <v>0.625</v>
      </c>
      <c r="AX99" s="17">
        <f t="shared" si="33"/>
        <v>1</v>
      </c>
      <c r="AY99" s="17">
        <f t="shared" si="34"/>
        <v>0.41666666666666663</v>
      </c>
      <c r="AZ99" s="17">
        <f t="shared" si="35"/>
        <v>0.41666666666666663</v>
      </c>
      <c r="BA99" s="17">
        <f t="shared" si="36"/>
        <v>1.3333333333333364E-2</v>
      </c>
      <c r="BC99" s="17">
        <f t="shared" si="37"/>
        <v>2</v>
      </c>
      <c r="BD99" s="17">
        <f t="shared" si="38"/>
        <v>2</v>
      </c>
      <c r="BE99" s="17">
        <f t="shared" si="39"/>
        <v>0.62398456419258264</v>
      </c>
      <c r="BF99" s="17">
        <f t="shared" si="40"/>
        <v>1.1741929315066524</v>
      </c>
      <c r="BG99" s="17">
        <f t="shared" si="41"/>
        <v>0.45194142492313527</v>
      </c>
      <c r="BH99" s="17">
        <f t="shared" si="42"/>
        <v>0.45194142492313527</v>
      </c>
      <c r="BI99" s="17">
        <f t="shared" si="43"/>
        <v>4.814261276575819E-4</v>
      </c>
      <c r="BJ99" s="17">
        <f t="shared" si="44"/>
        <v>1.0321365902983229E-3</v>
      </c>
    </row>
    <row r="100" spans="1:62" ht="18.75" x14ac:dyDescent="0.25">
      <c r="A100" s="84">
        <v>13</v>
      </c>
      <c r="B100" s="84">
        <v>10</v>
      </c>
      <c r="C100" s="41" t="s">
        <v>37</v>
      </c>
      <c r="D100" s="86">
        <v>1</v>
      </c>
      <c r="E100" s="98">
        <f t="shared" si="23"/>
        <v>47.400000000000006</v>
      </c>
      <c r="F100" s="98">
        <f t="shared" si="24"/>
        <v>0.55513307984790883</v>
      </c>
      <c r="G100" s="41">
        <v>0</v>
      </c>
      <c r="H100" s="41">
        <v>19.399999999999999</v>
      </c>
      <c r="I100" s="41">
        <v>23.3</v>
      </c>
      <c r="J100" s="17">
        <v>0</v>
      </c>
      <c r="K100" s="41">
        <v>0</v>
      </c>
      <c r="L100" s="41">
        <v>0</v>
      </c>
      <c r="M100" s="41">
        <v>0</v>
      </c>
      <c r="N100" s="41">
        <v>0</v>
      </c>
      <c r="O100" s="41">
        <v>24.1</v>
      </c>
      <c r="P100" s="41">
        <v>4</v>
      </c>
      <c r="Q100" s="41">
        <v>29.2</v>
      </c>
      <c r="R100" s="17">
        <v>0</v>
      </c>
      <c r="S100" s="17">
        <v>0</v>
      </c>
      <c r="T100" s="17">
        <v>0</v>
      </c>
      <c r="U100" s="41">
        <v>0</v>
      </c>
      <c r="V100" s="41">
        <v>0</v>
      </c>
      <c r="W100" s="41">
        <v>0</v>
      </c>
      <c r="X100" s="41">
        <v>0</v>
      </c>
      <c r="Y100" s="41">
        <v>0</v>
      </c>
      <c r="Z100" s="41">
        <v>0</v>
      </c>
      <c r="AA100" s="17">
        <v>0</v>
      </c>
      <c r="AB100" s="41">
        <v>0</v>
      </c>
      <c r="AC100" s="17">
        <v>0</v>
      </c>
      <c r="AD100" s="17">
        <v>0</v>
      </c>
      <c r="AE100" s="41">
        <v>0</v>
      </c>
      <c r="AF100" s="41">
        <v>0</v>
      </c>
      <c r="AG100" s="90">
        <v>43.3</v>
      </c>
      <c r="AH100" s="91" t="s">
        <v>3</v>
      </c>
      <c r="AI100" s="87" t="s">
        <v>504</v>
      </c>
      <c r="AN100" s="17">
        <f t="shared" si="25"/>
        <v>100.00000000000001</v>
      </c>
      <c r="AO100" s="17">
        <f t="shared" si="26"/>
        <v>0.24100000000000002</v>
      </c>
      <c r="AP100" s="17">
        <f t="shared" si="27"/>
        <v>0</v>
      </c>
      <c r="AQ100" s="17">
        <f t="shared" si="27"/>
        <v>0.19399999999999998</v>
      </c>
      <c r="AR100" s="17">
        <f t="shared" si="28"/>
        <v>0.29199999999999998</v>
      </c>
      <c r="AS100" s="17">
        <f t="shared" si="29"/>
        <v>0.433</v>
      </c>
      <c r="AU100" s="17">
        <f t="shared" si="30"/>
        <v>1.5051546391752577</v>
      </c>
      <c r="AV100" s="17">
        <f t="shared" si="31"/>
        <v>1.2422680412371137</v>
      </c>
      <c r="AW100" s="17">
        <f t="shared" si="32"/>
        <v>0.59407216494845361</v>
      </c>
      <c r="AX100" s="17">
        <f t="shared" si="33"/>
        <v>0.87628865979381443</v>
      </c>
      <c r="AY100" s="17">
        <f t="shared" si="34"/>
        <v>0.51136800080857081</v>
      </c>
      <c r="AZ100" s="17">
        <f t="shared" si="35"/>
        <v>0.51136800080857081</v>
      </c>
      <c r="BA100" s="17">
        <f t="shared" si="36"/>
        <v>7.8368000808570815E-2</v>
      </c>
      <c r="BC100" s="17">
        <f t="shared" si="37"/>
        <v>1.5051546391752577</v>
      </c>
      <c r="BD100" s="17">
        <f t="shared" si="38"/>
        <v>1.8427835051546393</v>
      </c>
      <c r="BE100" s="17">
        <f t="shared" si="39"/>
        <v>0.61316252669368043</v>
      </c>
      <c r="BF100" s="17">
        <f t="shared" si="40"/>
        <v>0.94697936112858416</v>
      </c>
      <c r="BG100" s="17">
        <f t="shared" si="41"/>
        <v>0.41072835493092974</v>
      </c>
      <c r="BH100" s="17">
        <f t="shared" si="42"/>
        <v>0.41072835493092974</v>
      </c>
      <c r="BI100" s="17">
        <f t="shared" si="43"/>
        <v>4.9602617408264142E-4</v>
      </c>
      <c r="BJ100" s="17">
        <f t="shared" si="44"/>
        <v>8.4837529425905132E-4</v>
      </c>
    </row>
    <row r="101" spans="1:62" x14ac:dyDescent="0.25">
      <c r="A101" s="84">
        <v>131</v>
      </c>
      <c r="B101" s="84">
        <v>75</v>
      </c>
      <c r="C101" s="17" t="s">
        <v>157</v>
      </c>
      <c r="D101" s="86">
        <v>1</v>
      </c>
      <c r="E101" s="98">
        <f t="shared" si="23"/>
        <v>26.5</v>
      </c>
      <c r="F101" s="98">
        <f t="shared" si="24"/>
        <v>0.70204081632653059</v>
      </c>
      <c r="G101" s="17">
        <v>0</v>
      </c>
      <c r="H101" s="17">
        <v>21.9</v>
      </c>
      <c r="I101" s="17">
        <v>11</v>
      </c>
      <c r="J101" s="17">
        <v>0</v>
      </c>
      <c r="K101" s="17">
        <v>0</v>
      </c>
      <c r="L101" s="17">
        <v>0</v>
      </c>
      <c r="M101" s="17">
        <v>0</v>
      </c>
      <c r="N101" s="17">
        <v>0</v>
      </c>
      <c r="O101" s="17">
        <v>15.5</v>
      </c>
      <c r="P101" s="17">
        <v>0</v>
      </c>
      <c r="Q101" s="17">
        <v>51.6</v>
      </c>
      <c r="R101" s="17">
        <v>0</v>
      </c>
      <c r="S101" s="17">
        <v>0</v>
      </c>
      <c r="T101" s="17">
        <v>0</v>
      </c>
      <c r="U101" s="17">
        <v>0</v>
      </c>
      <c r="V101" s="17">
        <v>0</v>
      </c>
      <c r="W101" s="41">
        <v>0</v>
      </c>
      <c r="X101" s="41">
        <v>0</v>
      </c>
      <c r="Y101" s="17">
        <v>0</v>
      </c>
      <c r="Z101" s="17">
        <v>0</v>
      </c>
      <c r="AA101" s="17">
        <v>0</v>
      </c>
      <c r="AB101" s="41">
        <v>0</v>
      </c>
      <c r="AC101" s="17">
        <v>0</v>
      </c>
      <c r="AD101" s="17">
        <v>0</v>
      </c>
      <c r="AE101" s="41">
        <v>0</v>
      </c>
      <c r="AF101" s="41">
        <v>0</v>
      </c>
      <c r="AG101" s="88">
        <v>65.5</v>
      </c>
      <c r="AH101" s="41" t="s">
        <v>3</v>
      </c>
      <c r="AI101" s="87" t="s">
        <v>557</v>
      </c>
      <c r="AN101" s="17">
        <f t="shared" si="25"/>
        <v>100</v>
      </c>
      <c r="AO101" s="17">
        <f t="shared" si="26"/>
        <v>0.155</v>
      </c>
      <c r="AP101" s="17">
        <f t="shared" si="27"/>
        <v>0</v>
      </c>
      <c r="AQ101" s="17">
        <f t="shared" si="27"/>
        <v>0.21899999999999997</v>
      </c>
      <c r="AR101" s="17">
        <f t="shared" si="28"/>
        <v>0.51600000000000001</v>
      </c>
      <c r="AS101" s="17">
        <f t="shared" si="29"/>
        <v>0.65500000000000003</v>
      </c>
      <c r="AU101" s="17">
        <f t="shared" si="30"/>
        <v>2.3561643835616444</v>
      </c>
      <c r="AV101" s="17">
        <f t="shared" si="31"/>
        <v>0.7077625570776257</v>
      </c>
      <c r="AW101" s="17">
        <f t="shared" si="32"/>
        <v>0.64726027397260277</v>
      </c>
      <c r="AX101" s="17">
        <f t="shared" si="33"/>
        <v>1.0890410958904111</v>
      </c>
      <c r="AY101" s="17">
        <f t="shared" si="34"/>
        <v>0.64726027397260277</v>
      </c>
      <c r="AZ101" s="17">
        <f t="shared" si="35"/>
        <v>0.64726027397260277</v>
      </c>
      <c r="BA101" s="17">
        <f t="shared" si="36"/>
        <v>7.7397260273972535E-3</v>
      </c>
      <c r="BC101" s="17">
        <f t="shared" si="37"/>
        <v>2.3561643835616439</v>
      </c>
      <c r="BD101" s="17">
        <f t="shared" si="38"/>
        <v>0.95890410958904115</v>
      </c>
      <c r="BE101" s="17">
        <f t="shared" si="39"/>
        <v>0.63177371332849341</v>
      </c>
      <c r="BF101" s="17">
        <f t="shared" si="40"/>
        <v>1.3377296394100451</v>
      </c>
      <c r="BG101" s="17">
        <f t="shared" si="41"/>
        <v>0.63177371332849341</v>
      </c>
      <c r="BH101" s="17">
        <f t="shared" si="42"/>
        <v>0.63177371332849341</v>
      </c>
      <c r="BI101" s="17">
        <f t="shared" si="43"/>
        <v>5.3946039254700571E-4</v>
      </c>
      <c r="BJ101" s="17">
        <f t="shared" si="44"/>
        <v>3.720003938735298E-2</v>
      </c>
    </row>
    <row r="102" spans="1:62" x14ac:dyDescent="0.25">
      <c r="A102" s="84">
        <v>358</v>
      </c>
      <c r="B102" s="84">
        <v>378</v>
      </c>
      <c r="C102" s="58">
        <v>8</v>
      </c>
      <c r="D102" s="86">
        <v>1</v>
      </c>
      <c r="E102" s="98">
        <f t="shared" si="23"/>
        <v>50</v>
      </c>
      <c r="F102" s="98">
        <f t="shared" si="24"/>
        <v>0.66666666666666663</v>
      </c>
      <c r="G102" s="17">
        <v>0</v>
      </c>
      <c r="H102" s="17">
        <f>'EWG-CCP-127 (1)'!M171</f>
        <v>16.666666666666664</v>
      </c>
      <c r="I102" s="17">
        <v>0</v>
      </c>
      <c r="J102" s="17">
        <v>0</v>
      </c>
      <c r="K102" s="17">
        <v>0</v>
      </c>
      <c r="L102" s="17">
        <v>0</v>
      </c>
      <c r="M102" s="17">
        <v>0</v>
      </c>
      <c r="N102" s="17">
        <v>0</v>
      </c>
      <c r="O102" s="17">
        <f>'EWG-CCP-127 (1)'!L171</f>
        <v>50</v>
      </c>
      <c r="P102" s="17">
        <v>0</v>
      </c>
      <c r="Q102" s="17">
        <f>'EWG-CCP-127 (1)'!K171</f>
        <v>33.333333333333329</v>
      </c>
      <c r="R102" s="17">
        <v>0</v>
      </c>
      <c r="S102" s="17">
        <v>0</v>
      </c>
      <c r="T102" s="17">
        <v>0</v>
      </c>
      <c r="U102" s="17">
        <v>0</v>
      </c>
      <c r="V102" s="17">
        <v>0</v>
      </c>
      <c r="W102" s="41">
        <v>0</v>
      </c>
      <c r="X102" s="41">
        <v>0</v>
      </c>
      <c r="Y102" s="17">
        <v>0</v>
      </c>
      <c r="Z102" s="17">
        <v>0</v>
      </c>
      <c r="AA102" s="17">
        <v>0</v>
      </c>
      <c r="AB102" s="17">
        <v>0</v>
      </c>
      <c r="AC102" s="17">
        <v>0</v>
      </c>
      <c r="AD102" s="17">
        <v>0</v>
      </c>
      <c r="AE102" s="17">
        <v>0</v>
      </c>
      <c r="AF102" s="41">
        <v>0</v>
      </c>
      <c r="AG102" s="88">
        <f>'EWG-CCP-127 (1)'!E171</f>
        <v>22</v>
      </c>
      <c r="AH102" s="41" t="s">
        <v>3</v>
      </c>
      <c r="AI102" s="87" t="s">
        <v>506</v>
      </c>
      <c r="AN102" s="17">
        <f t="shared" si="25"/>
        <v>99.999999999999986</v>
      </c>
      <c r="AO102" s="17">
        <f t="shared" si="26"/>
        <v>0.5</v>
      </c>
      <c r="AP102" s="17">
        <f t="shared" si="27"/>
        <v>0</v>
      </c>
      <c r="AQ102" s="17">
        <f t="shared" si="27"/>
        <v>0.16666666666666663</v>
      </c>
      <c r="AR102" s="17">
        <f t="shared" si="28"/>
        <v>0.33333333333333326</v>
      </c>
      <c r="AS102" s="17">
        <f t="shared" si="29"/>
        <v>0.22</v>
      </c>
      <c r="AU102" s="17">
        <f t="shared" si="30"/>
        <v>2</v>
      </c>
      <c r="AV102" s="17">
        <f t="shared" si="31"/>
        <v>3.0000000000000009</v>
      </c>
      <c r="AW102" s="17">
        <f t="shared" si="32"/>
        <v>0.625</v>
      </c>
      <c r="AX102" s="17">
        <f t="shared" si="33"/>
        <v>1</v>
      </c>
      <c r="AY102" s="17">
        <f t="shared" si="34"/>
        <v>0.2083333333333332</v>
      </c>
      <c r="AZ102" s="17">
        <f t="shared" si="35"/>
        <v>0.2083333333333332</v>
      </c>
      <c r="BA102" s="17">
        <f t="shared" si="36"/>
        <v>1.1666666666666797E-2</v>
      </c>
      <c r="BC102" s="17">
        <f t="shared" si="37"/>
        <v>2</v>
      </c>
      <c r="BD102" s="17">
        <f t="shared" si="38"/>
        <v>3.0000000000000004</v>
      </c>
      <c r="BE102" s="17">
        <f t="shared" si="39"/>
        <v>0.62398456419258264</v>
      </c>
      <c r="BF102" s="17">
        <f t="shared" si="40"/>
        <v>1.1741929315066524</v>
      </c>
      <c r="BG102" s="17">
        <f t="shared" si="41"/>
        <v>0.24360809158980185</v>
      </c>
      <c r="BH102" s="17">
        <f t="shared" si="42"/>
        <v>0.24360809158980185</v>
      </c>
      <c r="BI102" s="17">
        <f t="shared" si="43"/>
        <v>5.5734198851247255E-4</v>
      </c>
      <c r="BJ102" s="17">
        <f t="shared" si="44"/>
        <v>5.8625427313047318E-2</v>
      </c>
    </row>
    <row r="103" spans="1:62" x14ac:dyDescent="0.25">
      <c r="A103" s="84">
        <v>417</v>
      </c>
      <c r="B103" s="84">
        <v>390</v>
      </c>
      <c r="D103" s="86">
        <v>1</v>
      </c>
      <c r="E103" s="98">
        <f t="shared" si="23"/>
        <v>50</v>
      </c>
      <c r="F103" s="98">
        <f t="shared" si="24"/>
        <v>0.66666666666666663</v>
      </c>
      <c r="G103" s="17">
        <v>0</v>
      </c>
      <c r="H103" s="17">
        <f>'EWG-CCP-127 (1)'!M213</f>
        <v>16.666666666666664</v>
      </c>
      <c r="I103" s="17">
        <v>0</v>
      </c>
      <c r="J103" s="17">
        <v>0</v>
      </c>
      <c r="K103" s="17">
        <v>0</v>
      </c>
      <c r="L103" s="17">
        <v>0</v>
      </c>
      <c r="M103" s="17">
        <v>0</v>
      </c>
      <c r="N103" s="17">
        <v>0</v>
      </c>
      <c r="O103" s="17">
        <f>'EWG-CCP-127 (1)'!L213</f>
        <v>50</v>
      </c>
      <c r="P103" s="17">
        <v>0</v>
      </c>
      <c r="Q103" s="17">
        <f>'EWG-CCP-127 (1)'!K213</f>
        <v>33.333333333333329</v>
      </c>
      <c r="R103" s="17">
        <v>0</v>
      </c>
      <c r="S103" s="17">
        <v>0</v>
      </c>
      <c r="T103" s="17">
        <v>0</v>
      </c>
      <c r="U103" s="17">
        <v>0</v>
      </c>
      <c r="V103" s="17">
        <v>0</v>
      </c>
      <c r="W103" s="41">
        <v>0</v>
      </c>
      <c r="X103" s="41">
        <v>0</v>
      </c>
      <c r="Y103" s="17">
        <v>0</v>
      </c>
      <c r="Z103" s="17">
        <v>0</v>
      </c>
      <c r="AA103" s="17">
        <v>0</v>
      </c>
      <c r="AB103" s="17">
        <v>0</v>
      </c>
      <c r="AC103" s="17">
        <v>0</v>
      </c>
      <c r="AD103" s="17">
        <v>0</v>
      </c>
      <c r="AE103" s="17">
        <v>0</v>
      </c>
      <c r="AF103" s="41">
        <v>0</v>
      </c>
      <c r="AG103" s="88">
        <f>'EWG-CCP-127 (1)'!E213</f>
        <v>22</v>
      </c>
      <c r="AH103" s="41" t="s">
        <v>3</v>
      </c>
      <c r="AI103" s="87" t="s">
        <v>506</v>
      </c>
      <c r="AN103" s="17">
        <f t="shared" si="25"/>
        <v>99.999999999999986</v>
      </c>
      <c r="AO103" s="17">
        <f t="shared" si="26"/>
        <v>0.5</v>
      </c>
      <c r="AP103" s="17">
        <f t="shared" si="27"/>
        <v>0</v>
      </c>
      <c r="AQ103" s="17">
        <f t="shared" si="27"/>
        <v>0.16666666666666663</v>
      </c>
      <c r="AR103" s="17">
        <f t="shared" si="28"/>
        <v>0.33333333333333326</v>
      </c>
      <c r="AS103" s="17">
        <f t="shared" si="29"/>
        <v>0.22</v>
      </c>
      <c r="AU103" s="17">
        <f t="shared" si="30"/>
        <v>2</v>
      </c>
      <c r="AV103" s="17">
        <f t="shared" si="31"/>
        <v>3.0000000000000009</v>
      </c>
      <c r="AW103" s="17">
        <f t="shared" si="32"/>
        <v>0.625</v>
      </c>
      <c r="AX103" s="17">
        <f t="shared" si="33"/>
        <v>1</v>
      </c>
      <c r="AY103" s="17">
        <f t="shared" si="34"/>
        <v>0.2083333333333332</v>
      </c>
      <c r="AZ103" s="17">
        <f t="shared" si="35"/>
        <v>0.2083333333333332</v>
      </c>
      <c r="BA103" s="17">
        <f t="shared" si="36"/>
        <v>1.1666666666666797E-2</v>
      </c>
      <c r="BC103" s="17">
        <f t="shared" si="37"/>
        <v>2</v>
      </c>
      <c r="BD103" s="17">
        <f t="shared" si="38"/>
        <v>3.0000000000000004</v>
      </c>
      <c r="BE103" s="17">
        <f t="shared" si="39"/>
        <v>0.62398456419258264</v>
      </c>
      <c r="BF103" s="17">
        <f t="shared" si="40"/>
        <v>1.1741929315066524</v>
      </c>
      <c r="BG103" s="17">
        <f t="shared" si="41"/>
        <v>0.24360809158980185</v>
      </c>
      <c r="BH103" s="17">
        <f t="shared" si="42"/>
        <v>0.24360809158980185</v>
      </c>
      <c r="BI103" s="17">
        <f t="shared" si="43"/>
        <v>5.5734198851247255E-4</v>
      </c>
      <c r="BJ103" s="17">
        <f t="shared" si="44"/>
        <v>5.8625427313047318E-2</v>
      </c>
    </row>
    <row r="104" spans="1:62" x14ac:dyDescent="0.25">
      <c r="A104" s="84">
        <v>428</v>
      </c>
      <c r="B104" s="84">
        <v>283</v>
      </c>
      <c r="C104" s="17" t="s">
        <v>278</v>
      </c>
      <c r="D104" s="86">
        <v>1</v>
      </c>
      <c r="E104" s="98">
        <f t="shared" si="23"/>
        <v>21.5</v>
      </c>
      <c r="F104" s="98">
        <f t="shared" si="24"/>
        <v>0.7728013029315961</v>
      </c>
      <c r="G104" s="17">
        <v>0</v>
      </c>
      <c r="H104" s="17">
        <v>16.739999999999998</v>
      </c>
      <c r="I104" s="17">
        <v>0</v>
      </c>
      <c r="J104" s="17">
        <v>0</v>
      </c>
      <c r="K104" s="17">
        <v>0</v>
      </c>
      <c r="L104" s="17">
        <v>0</v>
      </c>
      <c r="M104" s="17">
        <v>12.3</v>
      </c>
      <c r="N104" s="17">
        <v>0</v>
      </c>
      <c r="O104" s="17">
        <v>9.1999999999999993</v>
      </c>
      <c r="P104" s="17">
        <v>0</v>
      </c>
      <c r="Q104" s="17">
        <v>56.94</v>
      </c>
      <c r="R104" s="17">
        <v>0</v>
      </c>
      <c r="S104" s="17">
        <v>0</v>
      </c>
      <c r="T104" s="17">
        <v>0</v>
      </c>
      <c r="U104" s="17">
        <v>0</v>
      </c>
      <c r="V104" s="17">
        <v>0</v>
      </c>
      <c r="W104" s="41">
        <v>0</v>
      </c>
      <c r="X104" s="17">
        <v>0</v>
      </c>
      <c r="Y104" s="17">
        <v>0</v>
      </c>
      <c r="Z104" s="17">
        <v>0</v>
      </c>
      <c r="AA104" s="17">
        <v>0</v>
      </c>
      <c r="AB104" s="17">
        <v>0</v>
      </c>
      <c r="AC104" s="17">
        <v>0</v>
      </c>
      <c r="AD104" s="17">
        <v>0</v>
      </c>
      <c r="AE104" s="17">
        <v>4.83</v>
      </c>
      <c r="AF104" s="41">
        <v>0</v>
      </c>
      <c r="AG104" s="88">
        <v>63.1</v>
      </c>
      <c r="AH104" s="41" t="s">
        <v>3</v>
      </c>
      <c r="AI104" s="87" t="s">
        <v>506</v>
      </c>
      <c r="AN104" s="17">
        <f t="shared" si="25"/>
        <v>100.00999999999999</v>
      </c>
      <c r="AO104" s="17">
        <f t="shared" si="26"/>
        <v>0.215</v>
      </c>
      <c r="AP104" s="17">
        <f t="shared" si="27"/>
        <v>0</v>
      </c>
      <c r="AQ104" s="17">
        <f t="shared" si="27"/>
        <v>0.16739999999999999</v>
      </c>
      <c r="AR104" s="17">
        <f t="shared" si="28"/>
        <v>0.56940000000000002</v>
      </c>
      <c r="AS104" s="17">
        <f t="shared" si="29"/>
        <v>0.63100000000000001</v>
      </c>
      <c r="AU104" s="17">
        <f t="shared" si="30"/>
        <v>3.4014336917562726</v>
      </c>
      <c r="AV104" s="17">
        <f t="shared" si="31"/>
        <v>1.2843488649940262</v>
      </c>
      <c r="AW104" s="17">
        <f t="shared" si="32"/>
        <v>0.71258960573476704</v>
      </c>
      <c r="AX104" s="17">
        <f t="shared" si="33"/>
        <v>1.3503584229390682</v>
      </c>
      <c r="AY104" s="17">
        <f t="shared" si="34"/>
        <v>0.71258960573476704</v>
      </c>
      <c r="AZ104" s="17">
        <f t="shared" si="35"/>
        <v>0.71258960573476704</v>
      </c>
      <c r="BA104" s="17">
        <f t="shared" si="36"/>
        <v>8.1589605734767034E-2</v>
      </c>
      <c r="BC104" s="17">
        <f t="shared" si="37"/>
        <v>3.4014336917562726</v>
      </c>
      <c r="BD104" s="17">
        <f t="shared" si="38"/>
        <v>1.2843488649940265</v>
      </c>
      <c r="BE104" s="17">
        <f t="shared" si="39"/>
        <v>0.65463326612066386</v>
      </c>
      <c r="BF104" s="17">
        <f t="shared" si="40"/>
        <v>1.8176762860264395</v>
      </c>
      <c r="BG104" s="17">
        <f t="shared" si="41"/>
        <v>0.65463326612066386</v>
      </c>
      <c r="BH104" s="17">
        <f t="shared" si="42"/>
        <v>0.65463326612066386</v>
      </c>
      <c r="BI104" s="17">
        <f t="shared" si="43"/>
        <v>5.5853126753011787E-4</v>
      </c>
      <c r="BJ104" s="17">
        <f t="shared" si="44"/>
        <v>2.8518129755667143E-2</v>
      </c>
    </row>
    <row r="105" spans="1:62" x14ac:dyDescent="0.25">
      <c r="A105" s="84">
        <v>248</v>
      </c>
      <c r="B105" s="84">
        <v>507</v>
      </c>
      <c r="C105" s="17">
        <f>'EWG-CCP-127 (1)'!B63</f>
        <v>8</v>
      </c>
      <c r="D105" s="86">
        <v>1</v>
      </c>
      <c r="E105" s="98">
        <f t="shared" si="23"/>
        <v>37.5</v>
      </c>
      <c r="F105" s="98">
        <f t="shared" si="24"/>
        <v>0.33333333333333331</v>
      </c>
      <c r="G105" s="17">
        <v>0</v>
      </c>
      <c r="H105" s="17">
        <f>'EWG-CCP-127 (1)'!M63</f>
        <v>41.666666666666671</v>
      </c>
      <c r="I105" s="17">
        <v>0</v>
      </c>
      <c r="J105" s="17">
        <v>0</v>
      </c>
      <c r="K105" s="17">
        <v>0</v>
      </c>
      <c r="L105" s="17">
        <v>0</v>
      </c>
      <c r="M105" s="17">
        <v>0</v>
      </c>
      <c r="N105" s="17">
        <v>0</v>
      </c>
      <c r="O105" s="17">
        <f>'EWG-CCP-127 (1)'!L63</f>
        <v>37.5</v>
      </c>
      <c r="P105" s="17">
        <v>0</v>
      </c>
      <c r="Q105" s="17">
        <f>'EWG-CCP-127 (1)'!K63</f>
        <v>20.833333333333336</v>
      </c>
      <c r="R105" s="17">
        <v>0</v>
      </c>
      <c r="S105" s="17">
        <v>0</v>
      </c>
      <c r="T105" s="17">
        <v>0</v>
      </c>
      <c r="U105" s="17">
        <v>0</v>
      </c>
      <c r="V105" s="17">
        <v>0</v>
      </c>
      <c r="W105" s="41">
        <v>0</v>
      </c>
      <c r="X105" s="41">
        <v>0</v>
      </c>
      <c r="Y105" s="17">
        <v>0</v>
      </c>
      <c r="Z105" s="17">
        <v>0</v>
      </c>
      <c r="AA105" s="17">
        <v>0</v>
      </c>
      <c r="AB105" s="17">
        <v>0</v>
      </c>
      <c r="AC105" s="17">
        <v>0</v>
      </c>
      <c r="AD105" s="17">
        <v>0</v>
      </c>
      <c r="AE105" s="17">
        <v>0</v>
      </c>
      <c r="AF105" s="41">
        <v>0</v>
      </c>
      <c r="AG105" s="88">
        <f>'EWG-CCP-127 (1)'!E63</f>
        <v>45</v>
      </c>
      <c r="AH105" s="41" t="s">
        <v>3</v>
      </c>
      <c r="AI105" s="87" t="s">
        <v>506</v>
      </c>
      <c r="AN105" s="17">
        <f t="shared" si="25"/>
        <v>100</v>
      </c>
      <c r="AO105" s="17">
        <f t="shared" si="26"/>
        <v>0.375</v>
      </c>
      <c r="AP105" s="17">
        <f t="shared" si="27"/>
        <v>0</v>
      </c>
      <c r="AQ105" s="17">
        <f t="shared" si="27"/>
        <v>0.41666666666666674</v>
      </c>
      <c r="AR105" s="17">
        <f t="shared" si="28"/>
        <v>0.20833333333333337</v>
      </c>
      <c r="AS105" s="17">
        <f t="shared" si="29"/>
        <v>0.45</v>
      </c>
      <c r="AU105" s="17">
        <f t="shared" si="30"/>
        <v>0.5</v>
      </c>
      <c r="AV105" s="17">
        <f t="shared" si="31"/>
        <v>0.8999999999999998</v>
      </c>
      <c r="AW105" s="17">
        <f t="shared" si="32"/>
        <v>0.53125</v>
      </c>
      <c r="AX105" s="17">
        <f t="shared" si="33"/>
        <v>0.625</v>
      </c>
      <c r="AY105" s="17">
        <f t="shared" si="34"/>
        <v>0.45333333333333337</v>
      </c>
      <c r="AZ105" s="17">
        <f t="shared" si="35"/>
        <v>0.45333333333333337</v>
      </c>
      <c r="BA105" s="17">
        <f t="shared" si="36"/>
        <v>3.3333333333333548E-3</v>
      </c>
      <c r="BC105" s="17">
        <f t="shared" si="37"/>
        <v>0.5</v>
      </c>
      <c r="BD105" s="17">
        <f t="shared" si="38"/>
        <v>0.89999999999999991</v>
      </c>
      <c r="BE105" s="17">
        <f t="shared" si="39"/>
        <v>0.59118026302403537</v>
      </c>
      <c r="BF105" s="17">
        <f t="shared" si="40"/>
        <v>0.48545179629813345</v>
      </c>
      <c r="BG105" s="17">
        <f t="shared" si="41"/>
        <v>0.47372493864183984</v>
      </c>
      <c r="BH105" s="17">
        <f t="shared" si="42"/>
        <v>0.47372493864183984</v>
      </c>
      <c r="BI105" s="17">
        <f t="shared" si="43"/>
        <v>5.6287271355906488E-4</v>
      </c>
      <c r="BJ105" s="17">
        <f t="shared" si="44"/>
        <v>1.4706128336984653E-4</v>
      </c>
    </row>
    <row r="106" spans="1:62" x14ac:dyDescent="0.25">
      <c r="A106" s="84">
        <v>604</v>
      </c>
      <c r="B106" s="84">
        <v>348</v>
      </c>
      <c r="C106" s="17" t="s">
        <v>441</v>
      </c>
      <c r="D106" s="86">
        <v>1</v>
      </c>
      <c r="E106" s="98">
        <f t="shared" si="23"/>
        <v>13.34</v>
      </c>
      <c r="F106" s="98">
        <f t="shared" si="24"/>
        <v>0.79070636601470046</v>
      </c>
      <c r="G106" s="17">
        <v>4.04</v>
      </c>
      <c r="H106" s="17">
        <v>16.8</v>
      </c>
      <c r="I106" s="17">
        <v>0</v>
      </c>
      <c r="J106" s="17">
        <v>0</v>
      </c>
      <c r="K106" s="17">
        <v>0</v>
      </c>
      <c r="L106" s="17">
        <v>5.34</v>
      </c>
      <c r="M106" s="17">
        <v>0</v>
      </c>
      <c r="N106" s="17">
        <v>0</v>
      </c>
      <c r="O106" s="17">
        <v>8</v>
      </c>
      <c r="P106" s="17">
        <v>0</v>
      </c>
      <c r="Q106" s="17">
        <v>63.47</v>
      </c>
      <c r="R106" s="17">
        <v>0</v>
      </c>
      <c r="S106" s="17">
        <v>0</v>
      </c>
      <c r="T106" s="17">
        <v>0</v>
      </c>
      <c r="U106" s="17">
        <v>2.35</v>
      </c>
      <c r="V106" s="17">
        <v>0</v>
      </c>
      <c r="W106" s="17">
        <v>0</v>
      </c>
      <c r="X106" s="17">
        <v>0</v>
      </c>
      <c r="Y106" s="17">
        <v>0</v>
      </c>
      <c r="Z106" s="17">
        <v>0</v>
      </c>
      <c r="AA106" s="17">
        <v>0</v>
      </c>
      <c r="AB106" s="17">
        <v>0</v>
      </c>
      <c r="AC106" s="17">
        <v>0</v>
      </c>
      <c r="AD106" s="17">
        <v>0</v>
      </c>
      <c r="AE106" s="17">
        <v>0</v>
      </c>
      <c r="AF106" s="17">
        <v>0</v>
      </c>
      <c r="AG106" s="88">
        <f>'EWG-CCP-127 (1)'!I267</f>
        <v>35.725130843291716</v>
      </c>
      <c r="AH106" s="17" t="s">
        <v>3</v>
      </c>
      <c r="AI106" s="87" t="s">
        <v>506</v>
      </c>
      <c r="AN106" s="17">
        <f t="shared" si="25"/>
        <v>100</v>
      </c>
      <c r="AO106" s="17">
        <f t="shared" si="26"/>
        <v>0.13339999999999999</v>
      </c>
      <c r="AP106" s="17">
        <f t="shared" si="27"/>
        <v>4.0399999999999998E-2</v>
      </c>
      <c r="AQ106" s="17">
        <f t="shared" si="27"/>
        <v>0.16800000000000001</v>
      </c>
      <c r="AR106" s="17">
        <f t="shared" si="28"/>
        <v>0.63470000000000004</v>
      </c>
      <c r="AS106" s="17">
        <f t="shared" si="29"/>
        <v>0.35725130843291714</v>
      </c>
      <c r="AU106" s="17">
        <f t="shared" si="30"/>
        <v>3.0455854126679465</v>
      </c>
      <c r="AV106" s="17">
        <f t="shared" si="31"/>
        <v>0.64011516314779271</v>
      </c>
      <c r="AW106" s="17">
        <f t="shared" si="32"/>
        <v>0.69034908829174668</v>
      </c>
      <c r="AX106" s="17">
        <f t="shared" si="33"/>
        <v>1.2613963531669867</v>
      </c>
      <c r="AY106" s="17">
        <f t="shared" si="34"/>
        <v>0.64011516314779271</v>
      </c>
      <c r="AZ106" s="17">
        <f t="shared" si="35"/>
        <v>0.64011516314779271</v>
      </c>
      <c r="BA106" s="17">
        <f t="shared" si="36"/>
        <v>0.28286385471487557</v>
      </c>
      <c r="BC106" s="17">
        <f t="shared" si="37"/>
        <v>1.5863534116470881</v>
      </c>
      <c r="BD106" s="17">
        <f t="shared" si="38"/>
        <v>0.3334166458385403</v>
      </c>
      <c r="BE106" s="17">
        <f t="shared" si="39"/>
        <v>0.61493830601813526</v>
      </c>
      <c r="BF106" s="17">
        <f t="shared" si="40"/>
        <v>0.98426265094844201</v>
      </c>
      <c r="BG106" s="17">
        <f t="shared" si="41"/>
        <v>0.3334166458385403</v>
      </c>
      <c r="BH106" s="17">
        <f t="shared" si="42"/>
        <v>0.3334166458385403</v>
      </c>
      <c r="BI106" s="17">
        <f t="shared" si="43"/>
        <v>5.6809114098778618E-4</v>
      </c>
      <c r="BJ106" s="17">
        <f t="shared" si="44"/>
        <v>1.0998886072231578E-2</v>
      </c>
    </row>
    <row r="107" spans="1:62" x14ac:dyDescent="0.25">
      <c r="A107" s="84">
        <v>68</v>
      </c>
      <c r="B107" s="84">
        <v>46</v>
      </c>
      <c r="C107" s="17" t="s">
        <v>82</v>
      </c>
      <c r="D107" s="86">
        <v>1</v>
      </c>
      <c r="E107" s="98">
        <f t="shared" si="23"/>
        <v>20</v>
      </c>
      <c r="F107" s="98">
        <f t="shared" si="24"/>
        <v>0.66625000000000001</v>
      </c>
      <c r="G107" s="17">
        <v>0</v>
      </c>
      <c r="H107" s="17">
        <v>26.7</v>
      </c>
      <c r="I107" s="17">
        <v>0</v>
      </c>
      <c r="J107" s="17">
        <v>0</v>
      </c>
      <c r="K107" s="41">
        <v>0</v>
      </c>
      <c r="L107" s="17">
        <v>20</v>
      </c>
      <c r="M107" s="17">
        <v>0</v>
      </c>
      <c r="N107" s="17">
        <v>0</v>
      </c>
      <c r="O107" s="17">
        <v>0</v>
      </c>
      <c r="P107" s="17">
        <v>0</v>
      </c>
      <c r="Q107" s="17">
        <v>53.3</v>
      </c>
      <c r="R107" s="17">
        <v>0</v>
      </c>
      <c r="S107" s="17">
        <v>0</v>
      </c>
      <c r="T107" s="17">
        <v>0</v>
      </c>
      <c r="U107" s="17">
        <v>0</v>
      </c>
      <c r="V107" s="41">
        <v>0</v>
      </c>
      <c r="W107" s="41">
        <v>0</v>
      </c>
      <c r="X107" s="41">
        <v>0</v>
      </c>
      <c r="Y107" s="41">
        <v>0</v>
      </c>
      <c r="Z107" s="17">
        <v>0</v>
      </c>
      <c r="AA107" s="17">
        <v>0</v>
      </c>
      <c r="AB107" s="41">
        <v>0</v>
      </c>
      <c r="AC107" s="17">
        <v>0</v>
      </c>
      <c r="AD107" s="17">
        <v>0</v>
      </c>
      <c r="AE107" s="41">
        <v>0</v>
      </c>
      <c r="AF107" s="41">
        <v>0</v>
      </c>
      <c r="AG107" s="88">
        <v>60</v>
      </c>
      <c r="AH107" s="91" t="s">
        <v>3</v>
      </c>
      <c r="AI107" s="87" t="s">
        <v>504</v>
      </c>
      <c r="AN107" s="17">
        <f t="shared" si="25"/>
        <v>100</v>
      </c>
      <c r="AO107" s="17">
        <f t="shared" si="26"/>
        <v>0.2</v>
      </c>
      <c r="AP107" s="17">
        <f t="shared" si="27"/>
        <v>0</v>
      </c>
      <c r="AQ107" s="17">
        <f t="shared" si="27"/>
        <v>0.26700000000000002</v>
      </c>
      <c r="AR107" s="17">
        <f t="shared" si="28"/>
        <v>0.53299999999999992</v>
      </c>
      <c r="AS107" s="17">
        <f t="shared" si="29"/>
        <v>0.6</v>
      </c>
      <c r="AU107" s="17">
        <f t="shared" si="30"/>
        <v>1.9962546816479396</v>
      </c>
      <c r="AV107" s="17">
        <f t="shared" si="31"/>
        <v>0.74906367041198507</v>
      </c>
      <c r="AW107" s="17">
        <f t="shared" si="32"/>
        <v>0.62476591760299627</v>
      </c>
      <c r="AX107" s="17">
        <f t="shared" si="33"/>
        <v>0.99906367041198485</v>
      </c>
      <c r="AY107" s="17">
        <f t="shared" si="34"/>
        <v>0.62476591760299627</v>
      </c>
      <c r="AZ107" s="17">
        <f t="shared" si="35"/>
        <v>0.62476591760299627</v>
      </c>
      <c r="BA107" s="17">
        <f t="shared" si="36"/>
        <v>2.476591760299629E-2</v>
      </c>
      <c r="BC107" s="17">
        <f t="shared" si="37"/>
        <v>1.9962546816479401</v>
      </c>
      <c r="BD107" s="17">
        <f t="shared" si="38"/>
        <v>0.74906367041198507</v>
      </c>
      <c r="BE107" s="17">
        <f t="shared" si="39"/>
        <v>0.62390265582512061</v>
      </c>
      <c r="BF107" s="17">
        <f t="shared" si="40"/>
        <v>1.1724732282976422</v>
      </c>
      <c r="BG107" s="17">
        <f t="shared" si="41"/>
        <v>0.62390265582512061</v>
      </c>
      <c r="BH107" s="17">
        <f t="shared" si="42"/>
        <v>0.62390265582512061</v>
      </c>
      <c r="BI107" s="17">
        <f t="shared" si="43"/>
        <v>5.7133695549417335E-4</v>
      </c>
      <c r="BJ107" s="17">
        <f t="shared" si="44"/>
        <v>1.9008996481406273E-2</v>
      </c>
    </row>
    <row r="108" spans="1:62" x14ac:dyDescent="0.25">
      <c r="A108" s="84">
        <v>163</v>
      </c>
      <c r="B108" s="84">
        <v>99</v>
      </c>
      <c r="D108" s="86">
        <v>1</v>
      </c>
      <c r="E108" s="98">
        <f t="shared" si="23"/>
        <v>21.1</v>
      </c>
      <c r="F108" s="98">
        <f t="shared" si="24"/>
        <v>0.66666666666666663</v>
      </c>
      <c r="G108" s="17">
        <v>0</v>
      </c>
      <c r="H108" s="17">
        <v>26.3</v>
      </c>
      <c r="I108" s="17">
        <v>0</v>
      </c>
      <c r="J108" s="17">
        <v>0</v>
      </c>
      <c r="K108" s="17">
        <v>0</v>
      </c>
      <c r="L108" s="17">
        <v>0</v>
      </c>
      <c r="M108" s="17">
        <v>0</v>
      </c>
      <c r="N108" s="17">
        <v>0</v>
      </c>
      <c r="O108" s="17">
        <v>21.1</v>
      </c>
      <c r="P108" s="17">
        <v>0</v>
      </c>
      <c r="Q108" s="17">
        <v>52.6</v>
      </c>
      <c r="R108" s="17">
        <v>0</v>
      </c>
      <c r="S108" s="17">
        <v>0</v>
      </c>
      <c r="T108" s="17">
        <v>0</v>
      </c>
      <c r="U108" s="17">
        <v>0</v>
      </c>
      <c r="V108" s="17">
        <v>0</v>
      </c>
      <c r="W108" s="41">
        <v>0</v>
      </c>
      <c r="X108" s="41">
        <v>0</v>
      </c>
      <c r="Y108" s="17">
        <v>0</v>
      </c>
      <c r="Z108" s="17">
        <v>0</v>
      </c>
      <c r="AA108" s="17">
        <v>0</v>
      </c>
      <c r="AB108" s="41">
        <v>0</v>
      </c>
      <c r="AC108" s="17">
        <v>0</v>
      </c>
      <c r="AD108" s="17">
        <v>0</v>
      </c>
      <c r="AE108" s="41">
        <v>0</v>
      </c>
      <c r="AF108" s="41">
        <v>0</v>
      </c>
      <c r="AG108" s="88">
        <v>60</v>
      </c>
      <c r="AH108" s="41" t="s">
        <v>3</v>
      </c>
      <c r="AI108" s="87" t="s">
        <v>556</v>
      </c>
      <c r="AN108" s="17">
        <f t="shared" si="25"/>
        <v>100</v>
      </c>
      <c r="AO108" s="17">
        <f t="shared" si="26"/>
        <v>0.21100000000000002</v>
      </c>
      <c r="AP108" s="17">
        <f t="shared" si="27"/>
        <v>0</v>
      </c>
      <c r="AQ108" s="17">
        <f t="shared" si="27"/>
        <v>0.26300000000000001</v>
      </c>
      <c r="AR108" s="17">
        <f t="shared" si="28"/>
        <v>0.52600000000000002</v>
      </c>
      <c r="AS108" s="17">
        <f t="shared" si="29"/>
        <v>0.6</v>
      </c>
      <c r="AU108" s="17">
        <f t="shared" si="30"/>
        <v>2</v>
      </c>
      <c r="AV108" s="17">
        <f t="shared" si="31"/>
        <v>0.80228136882129286</v>
      </c>
      <c r="AW108" s="17">
        <f t="shared" si="32"/>
        <v>0.625</v>
      </c>
      <c r="AX108" s="17">
        <f t="shared" si="33"/>
        <v>1</v>
      </c>
      <c r="AY108" s="17">
        <f t="shared" si="34"/>
        <v>0.625</v>
      </c>
      <c r="AZ108" s="17">
        <f t="shared" si="35"/>
        <v>0.625</v>
      </c>
      <c r="BA108" s="17">
        <f t="shared" si="36"/>
        <v>2.5000000000000022E-2</v>
      </c>
      <c r="BC108" s="17">
        <f t="shared" si="37"/>
        <v>2</v>
      </c>
      <c r="BD108" s="17">
        <f t="shared" si="38"/>
        <v>0.80228136882129286</v>
      </c>
      <c r="BE108" s="17">
        <f t="shared" si="39"/>
        <v>0.62398456419258264</v>
      </c>
      <c r="BF108" s="17">
        <f t="shared" si="40"/>
        <v>1.1741929315066524</v>
      </c>
      <c r="BG108" s="17">
        <f t="shared" si="41"/>
        <v>0.62398456419258264</v>
      </c>
      <c r="BH108" s="17">
        <f t="shared" si="42"/>
        <v>0.62398456419258264</v>
      </c>
      <c r="BI108" s="17">
        <f t="shared" si="43"/>
        <v>5.7525931950811826E-4</v>
      </c>
      <c r="BJ108" s="17">
        <f t="shared" si="44"/>
        <v>1.9008996481406273E-2</v>
      </c>
    </row>
    <row r="109" spans="1:62" x14ac:dyDescent="0.25">
      <c r="A109" s="84">
        <v>266</v>
      </c>
      <c r="B109" s="84">
        <v>157</v>
      </c>
      <c r="C109" s="17">
        <f>'EWG-CCP-127 (1)'!B81</f>
        <v>26</v>
      </c>
      <c r="D109" s="86">
        <v>1</v>
      </c>
      <c r="E109" s="98">
        <f t="shared" si="23"/>
        <v>21.05263157894737</v>
      </c>
      <c r="F109" s="98">
        <f t="shared" si="24"/>
        <v>0.66666666666666663</v>
      </c>
      <c r="G109" s="17">
        <v>0</v>
      </c>
      <c r="H109" s="17">
        <f>'EWG-CCP-127 (1)'!M81</f>
        <v>26.315789473684209</v>
      </c>
      <c r="I109" s="17">
        <v>0</v>
      </c>
      <c r="J109" s="17">
        <v>0</v>
      </c>
      <c r="K109" s="17">
        <v>0</v>
      </c>
      <c r="L109" s="17">
        <v>0</v>
      </c>
      <c r="M109" s="17">
        <v>0</v>
      </c>
      <c r="N109" s="17">
        <v>0</v>
      </c>
      <c r="O109" s="17">
        <f>'EWG-CCP-127 (1)'!L81</f>
        <v>21.05263157894737</v>
      </c>
      <c r="P109" s="17">
        <v>0</v>
      </c>
      <c r="Q109" s="17">
        <f>'EWG-CCP-127 (1)'!K81</f>
        <v>52.631578947368418</v>
      </c>
      <c r="R109" s="17">
        <v>0</v>
      </c>
      <c r="S109" s="17">
        <v>0</v>
      </c>
      <c r="T109" s="17">
        <v>0</v>
      </c>
      <c r="U109" s="17">
        <v>0</v>
      </c>
      <c r="V109" s="17">
        <v>0</v>
      </c>
      <c r="W109" s="41">
        <v>0</v>
      </c>
      <c r="X109" s="41">
        <v>0</v>
      </c>
      <c r="Y109" s="17">
        <v>0</v>
      </c>
      <c r="Z109" s="17">
        <v>0</v>
      </c>
      <c r="AA109" s="17">
        <v>0</v>
      </c>
      <c r="AB109" s="17">
        <v>0</v>
      </c>
      <c r="AC109" s="17">
        <v>0</v>
      </c>
      <c r="AD109" s="17">
        <v>0</v>
      </c>
      <c r="AE109" s="17">
        <v>0</v>
      </c>
      <c r="AF109" s="41">
        <v>0</v>
      </c>
      <c r="AG109" s="88">
        <f>'EWG-CCP-127 (1)'!E81</f>
        <v>60</v>
      </c>
      <c r="AH109" s="41" t="s">
        <v>3</v>
      </c>
      <c r="AI109" s="87" t="s">
        <v>506</v>
      </c>
      <c r="AN109" s="17">
        <f t="shared" si="25"/>
        <v>100</v>
      </c>
      <c r="AO109" s="17">
        <f t="shared" si="26"/>
        <v>0.2105263157894737</v>
      </c>
      <c r="AP109" s="17">
        <f t="shared" si="27"/>
        <v>0</v>
      </c>
      <c r="AQ109" s="17">
        <f t="shared" si="27"/>
        <v>0.26315789473684209</v>
      </c>
      <c r="AR109" s="17">
        <f t="shared" si="28"/>
        <v>0.52631578947368418</v>
      </c>
      <c r="AS109" s="17">
        <f t="shared" si="29"/>
        <v>0.6</v>
      </c>
      <c r="AU109" s="17">
        <f t="shared" si="30"/>
        <v>2</v>
      </c>
      <c r="AV109" s="17">
        <f t="shared" si="31"/>
        <v>0.80000000000000016</v>
      </c>
      <c r="AW109" s="17">
        <f t="shared" si="32"/>
        <v>0.625</v>
      </c>
      <c r="AX109" s="17">
        <f t="shared" si="33"/>
        <v>1</v>
      </c>
      <c r="AY109" s="17">
        <f t="shared" si="34"/>
        <v>0.625</v>
      </c>
      <c r="AZ109" s="17">
        <f t="shared" si="35"/>
        <v>0.625</v>
      </c>
      <c r="BA109" s="17">
        <f t="shared" si="36"/>
        <v>2.5000000000000022E-2</v>
      </c>
      <c r="BC109" s="17">
        <f t="shared" si="37"/>
        <v>2</v>
      </c>
      <c r="BD109" s="17">
        <f t="shared" si="38"/>
        <v>0.80000000000000016</v>
      </c>
      <c r="BE109" s="17">
        <f t="shared" si="39"/>
        <v>0.62398456419258264</v>
      </c>
      <c r="BF109" s="17">
        <f t="shared" si="40"/>
        <v>1.1741929315066524</v>
      </c>
      <c r="BG109" s="17">
        <f t="shared" si="41"/>
        <v>0.62398456419258264</v>
      </c>
      <c r="BH109" s="17">
        <f t="shared" si="42"/>
        <v>0.62398456419258264</v>
      </c>
      <c r="BI109" s="17">
        <f t="shared" si="43"/>
        <v>5.7525931950811826E-4</v>
      </c>
      <c r="BJ109" s="17">
        <f t="shared" si="44"/>
        <v>1.9008996481406273E-2</v>
      </c>
    </row>
    <row r="110" spans="1:62" x14ac:dyDescent="0.25">
      <c r="A110" s="84">
        <v>267</v>
      </c>
      <c r="B110" s="84">
        <v>158</v>
      </c>
      <c r="C110" s="17">
        <f>'EWG-CCP-127 (1)'!B82</f>
        <v>27</v>
      </c>
      <c r="D110" s="86">
        <v>1</v>
      </c>
      <c r="E110" s="98">
        <f t="shared" si="23"/>
        <v>23.076923076923077</v>
      </c>
      <c r="F110" s="98">
        <f t="shared" si="24"/>
        <v>0.66666666666666674</v>
      </c>
      <c r="G110" s="17">
        <v>0</v>
      </c>
      <c r="H110" s="17">
        <f>'EWG-CCP-127 (1)'!M82</f>
        <v>25.641025641025646</v>
      </c>
      <c r="I110" s="17">
        <v>0</v>
      </c>
      <c r="J110" s="17">
        <v>0</v>
      </c>
      <c r="K110" s="17">
        <v>0</v>
      </c>
      <c r="L110" s="17">
        <v>0</v>
      </c>
      <c r="M110" s="17">
        <v>0</v>
      </c>
      <c r="N110" s="17">
        <v>0</v>
      </c>
      <c r="O110" s="17">
        <f>'EWG-CCP-127 (1)'!L82</f>
        <v>23.076923076923077</v>
      </c>
      <c r="P110" s="17">
        <v>0</v>
      </c>
      <c r="Q110" s="17">
        <f>'EWG-CCP-127 (1)'!K82</f>
        <v>51.282051282051292</v>
      </c>
      <c r="R110" s="17">
        <v>0</v>
      </c>
      <c r="S110" s="17">
        <v>0</v>
      </c>
      <c r="T110" s="17">
        <v>0</v>
      </c>
      <c r="U110" s="17">
        <v>0</v>
      </c>
      <c r="V110" s="17">
        <v>0</v>
      </c>
      <c r="W110" s="41">
        <v>0</v>
      </c>
      <c r="X110" s="41">
        <v>0</v>
      </c>
      <c r="Y110" s="17">
        <v>0</v>
      </c>
      <c r="Z110" s="17">
        <v>0</v>
      </c>
      <c r="AA110" s="17">
        <v>0</v>
      </c>
      <c r="AB110" s="17">
        <v>0</v>
      </c>
      <c r="AC110" s="17">
        <v>0</v>
      </c>
      <c r="AD110" s="17">
        <v>0</v>
      </c>
      <c r="AE110" s="17">
        <v>0</v>
      </c>
      <c r="AF110" s="41">
        <v>0</v>
      </c>
      <c r="AG110" s="88">
        <f>'EWG-CCP-127 (1)'!E82</f>
        <v>60</v>
      </c>
      <c r="AH110" s="41" t="s">
        <v>3</v>
      </c>
      <c r="AI110" s="87" t="s">
        <v>506</v>
      </c>
      <c r="AN110" s="17">
        <f t="shared" si="25"/>
        <v>100.00000000000001</v>
      </c>
      <c r="AO110" s="17">
        <f t="shared" si="26"/>
        <v>0.23076923076923075</v>
      </c>
      <c r="AP110" s="17">
        <f t="shared" si="27"/>
        <v>0</v>
      </c>
      <c r="AQ110" s="17">
        <f t="shared" si="27"/>
        <v>0.25641025641025644</v>
      </c>
      <c r="AR110" s="17">
        <f t="shared" si="28"/>
        <v>0.51282051282051289</v>
      </c>
      <c r="AS110" s="17">
        <f t="shared" si="29"/>
        <v>0.6</v>
      </c>
      <c r="AU110" s="17">
        <f t="shared" si="30"/>
        <v>2</v>
      </c>
      <c r="AV110" s="17">
        <f t="shared" si="31"/>
        <v>0.8999999999999998</v>
      </c>
      <c r="AW110" s="17">
        <f t="shared" si="32"/>
        <v>0.625</v>
      </c>
      <c r="AX110" s="17">
        <f t="shared" si="33"/>
        <v>1</v>
      </c>
      <c r="AY110" s="17">
        <f t="shared" si="34"/>
        <v>0.625</v>
      </c>
      <c r="AZ110" s="17">
        <f t="shared" si="35"/>
        <v>0.625</v>
      </c>
      <c r="BA110" s="17">
        <f t="shared" si="36"/>
        <v>2.5000000000000022E-2</v>
      </c>
      <c r="BC110" s="17">
        <f t="shared" si="37"/>
        <v>2</v>
      </c>
      <c r="BD110" s="17">
        <f t="shared" si="38"/>
        <v>0.8999999999999998</v>
      </c>
      <c r="BE110" s="17">
        <f t="shared" si="39"/>
        <v>0.62398456419258264</v>
      </c>
      <c r="BF110" s="17">
        <f t="shared" si="40"/>
        <v>1.1741929315066524</v>
      </c>
      <c r="BG110" s="17">
        <f t="shared" si="41"/>
        <v>0.62398456419258264</v>
      </c>
      <c r="BH110" s="17">
        <f t="shared" si="42"/>
        <v>0.62398456419258264</v>
      </c>
      <c r="BI110" s="17">
        <f t="shared" si="43"/>
        <v>5.7525931950811826E-4</v>
      </c>
      <c r="BJ110" s="17">
        <f t="shared" si="44"/>
        <v>1.9008996481406273E-2</v>
      </c>
    </row>
    <row r="111" spans="1:62" x14ac:dyDescent="0.25">
      <c r="A111" s="84">
        <v>414</v>
      </c>
      <c r="B111" s="84">
        <v>271</v>
      </c>
      <c r="D111" s="86">
        <v>1</v>
      </c>
      <c r="E111" s="98">
        <f t="shared" si="23"/>
        <v>25</v>
      </c>
      <c r="F111" s="98">
        <f t="shared" si="24"/>
        <v>0.66666666666666663</v>
      </c>
      <c r="G111" s="17">
        <v>0</v>
      </c>
      <c r="H111" s="17">
        <f>'EWG-CCP-127 (1)'!M210</f>
        <v>25</v>
      </c>
      <c r="I111" s="17">
        <v>0</v>
      </c>
      <c r="J111" s="17">
        <v>0</v>
      </c>
      <c r="K111" s="17">
        <v>0</v>
      </c>
      <c r="L111" s="17">
        <v>0</v>
      </c>
      <c r="M111" s="17">
        <v>0</v>
      </c>
      <c r="N111" s="17">
        <v>0</v>
      </c>
      <c r="O111" s="17">
        <f>'EWG-CCP-127 (1)'!L210</f>
        <v>25</v>
      </c>
      <c r="P111" s="17">
        <v>0</v>
      </c>
      <c r="Q111" s="17">
        <f>'EWG-CCP-127 (1)'!K210</f>
        <v>50</v>
      </c>
      <c r="R111" s="17">
        <v>0</v>
      </c>
      <c r="S111" s="17">
        <v>0</v>
      </c>
      <c r="T111" s="17">
        <v>0</v>
      </c>
      <c r="U111" s="17">
        <v>0</v>
      </c>
      <c r="V111" s="17">
        <v>0</v>
      </c>
      <c r="W111" s="41">
        <v>0</v>
      </c>
      <c r="X111" s="41">
        <v>0</v>
      </c>
      <c r="Y111" s="17">
        <v>0</v>
      </c>
      <c r="Z111" s="17">
        <v>0</v>
      </c>
      <c r="AA111" s="17">
        <v>0</v>
      </c>
      <c r="AB111" s="17">
        <v>0</v>
      </c>
      <c r="AC111" s="17">
        <v>0</v>
      </c>
      <c r="AD111" s="17">
        <v>0</v>
      </c>
      <c r="AE111" s="17">
        <v>0</v>
      </c>
      <c r="AF111" s="41">
        <v>0</v>
      </c>
      <c r="AG111" s="88">
        <f>'EWG-CCP-127 (1)'!E210</f>
        <v>60</v>
      </c>
      <c r="AH111" s="41" t="s">
        <v>3</v>
      </c>
      <c r="AI111" s="87" t="s">
        <v>506</v>
      </c>
      <c r="AN111" s="17">
        <f t="shared" si="25"/>
        <v>100</v>
      </c>
      <c r="AO111" s="17">
        <f t="shared" si="26"/>
        <v>0.25</v>
      </c>
      <c r="AP111" s="17">
        <f t="shared" si="27"/>
        <v>0</v>
      </c>
      <c r="AQ111" s="17">
        <f t="shared" si="27"/>
        <v>0.25</v>
      </c>
      <c r="AR111" s="17">
        <f t="shared" si="28"/>
        <v>0.5</v>
      </c>
      <c r="AS111" s="17">
        <f t="shared" si="29"/>
        <v>0.6</v>
      </c>
      <c r="AU111" s="17">
        <f t="shared" si="30"/>
        <v>2</v>
      </c>
      <c r="AV111" s="17">
        <f t="shared" si="31"/>
        <v>1</v>
      </c>
      <c r="AW111" s="17">
        <f t="shared" si="32"/>
        <v>0.625</v>
      </c>
      <c r="AX111" s="17">
        <f t="shared" si="33"/>
        <v>1</v>
      </c>
      <c r="AY111" s="17">
        <f t="shared" si="34"/>
        <v>0.625</v>
      </c>
      <c r="AZ111" s="17">
        <f t="shared" si="35"/>
        <v>0.625</v>
      </c>
      <c r="BA111" s="17">
        <f t="shared" si="36"/>
        <v>2.5000000000000022E-2</v>
      </c>
      <c r="BC111" s="17">
        <f t="shared" si="37"/>
        <v>2</v>
      </c>
      <c r="BD111" s="17">
        <f t="shared" si="38"/>
        <v>1</v>
      </c>
      <c r="BE111" s="17">
        <f t="shared" si="39"/>
        <v>0.62398456419258264</v>
      </c>
      <c r="BF111" s="17">
        <f t="shared" si="40"/>
        <v>1.1741929315066524</v>
      </c>
      <c r="BG111" s="17">
        <f t="shared" si="41"/>
        <v>0.62398456419258264</v>
      </c>
      <c r="BH111" s="17">
        <f t="shared" si="42"/>
        <v>0.62398456419258264</v>
      </c>
      <c r="BI111" s="17">
        <f t="shared" si="43"/>
        <v>5.7525931950811826E-4</v>
      </c>
      <c r="BJ111" s="17">
        <f t="shared" si="44"/>
        <v>1.9008996481406273E-2</v>
      </c>
    </row>
    <row r="112" spans="1:62" x14ac:dyDescent="0.25">
      <c r="A112" s="84">
        <v>318</v>
      </c>
      <c r="B112" s="84">
        <v>205</v>
      </c>
      <c r="D112" s="86">
        <v>1</v>
      </c>
      <c r="E112" s="98">
        <f t="shared" si="23"/>
        <v>20</v>
      </c>
      <c r="F112" s="98">
        <f t="shared" si="24"/>
        <v>0.75</v>
      </c>
      <c r="G112" s="17">
        <v>0</v>
      </c>
      <c r="H112" s="17">
        <f>'EWG-CCP-127 (1)'!M136</f>
        <v>20</v>
      </c>
      <c r="I112" s="17">
        <v>0</v>
      </c>
      <c r="J112" s="17">
        <v>0</v>
      </c>
      <c r="K112" s="17">
        <v>0</v>
      </c>
      <c r="L112" s="17">
        <v>0</v>
      </c>
      <c r="M112" s="17">
        <v>0</v>
      </c>
      <c r="N112" s="17">
        <v>0</v>
      </c>
      <c r="O112" s="17">
        <f>'EWG-CCP-127 (1)'!L136</f>
        <v>20</v>
      </c>
      <c r="P112" s="17">
        <v>0</v>
      </c>
      <c r="Q112" s="17">
        <f>'EWG-CCP-127 (1)'!K136</f>
        <v>60</v>
      </c>
      <c r="R112" s="17">
        <v>0</v>
      </c>
      <c r="S112" s="17">
        <v>0</v>
      </c>
      <c r="T112" s="17">
        <v>0</v>
      </c>
      <c r="U112" s="17">
        <v>0</v>
      </c>
      <c r="V112" s="17">
        <v>0</v>
      </c>
      <c r="W112" s="41">
        <v>0</v>
      </c>
      <c r="X112" s="41">
        <v>0</v>
      </c>
      <c r="Y112" s="17">
        <v>0</v>
      </c>
      <c r="Z112" s="17">
        <v>0</v>
      </c>
      <c r="AA112" s="17">
        <v>0</v>
      </c>
      <c r="AB112" s="17">
        <v>0</v>
      </c>
      <c r="AC112" s="17">
        <v>0</v>
      </c>
      <c r="AD112" s="17">
        <v>0</v>
      </c>
      <c r="AE112" s="17">
        <v>0</v>
      </c>
      <c r="AF112" s="41">
        <v>0</v>
      </c>
      <c r="AG112" s="88">
        <f>'EWG-CCP-127 (1)'!E136</f>
        <v>67</v>
      </c>
      <c r="AH112" s="91" t="s">
        <v>3</v>
      </c>
      <c r="AI112" s="87" t="s">
        <v>504</v>
      </c>
      <c r="AN112" s="17">
        <f t="shared" si="25"/>
        <v>100</v>
      </c>
      <c r="AO112" s="17">
        <f t="shared" si="26"/>
        <v>0.2</v>
      </c>
      <c r="AP112" s="17">
        <f t="shared" si="27"/>
        <v>0</v>
      </c>
      <c r="AQ112" s="17">
        <f t="shared" si="27"/>
        <v>0.2</v>
      </c>
      <c r="AR112" s="17">
        <f t="shared" si="28"/>
        <v>0.6</v>
      </c>
      <c r="AS112" s="17">
        <f t="shared" si="29"/>
        <v>0.67</v>
      </c>
      <c r="AU112" s="17">
        <f t="shared" si="30"/>
        <v>2.9999999999999996</v>
      </c>
      <c r="AV112" s="17">
        <f t="shared" si="31"/>
        <v>1</v>
      </c>
      <c r="AW112" s="17">
        <f t="shared" si="32"/>
        <v>0.6875</v>
      </c>
      <c r="AX112" s="17">
        <f t="shared" si="33"/>
        <v>1.25</v>
      </c>
      <c r="AY112" s="17">
        <f t="shared" si="34"/>
        <v>0.6875</v>
      </c>
      <c r="AZ112" s="17">
        <f t="shared" si="35"/>
        <v>0.6875</v>
      </c>
      <c r="BA112" s="17">
        <f t="shared" si="36"/>
        <v>1.749999999999996E-2</v>
      </c>
      <c r="BC112" s="17">
        <f t="shared" si="37"/>
        <v>3</v>
      </c>
      <c r="BD112" s="17">
        <f t="shared" si="38"/>
        <v>1</v>
      </c>
      <c r="BE112" s="17">
        <f t="shared" si="39"/>
        <v>0.64585409830494755</v>
      </c>
      <c r="BF112" s="17">
        <f t="shared" si="40"/>
        <v>1.6333536883123316</v>
      </c>
      <c r="BG112" s="17">
        <f t="shared" si="41"/>
        <v>0.64585409830494755</v>
      </c>
      <c r="BH112" s="17">
        <f t="shared" si="42"/>
        <v>0.64585409830494755</v>
      </c>
      <c r="BI112" s="17">
        <f t="shared" si="43"/>
        <v>5.8302456866713846E-4</v>
      </c>
      <c r="BJ112" s="17">
        <f t="shared" si="44"/>
        <v>4.321123290715663E-2</v>
      </c>
    </row>
    <row r="113" spans="1:62" ht="18.75" x14ac:dyDescent="0.25">
      <c r="A113" s="84">
        <v>12</v>
      </c>
      <c r="B113" s="84">
        <v>9</v>
      </c>
      <c r="C113" s="41" t="s">
        <v>36</v>
      </c>
      <c r="D113" s="86">
        <v>1</v>
      </c>
      <c r="E113" s="98">
        <f t="shared" si="23"/>
        <v>47.400000000000006</v>
      </c>
      <c r="F113" s="98">
        <f t="shared" si="24"/>
        <v>0.64638783269961975</v>
      </c>
      <c r="G113" s="41">
        <v>0</v>
      </c>
      <c r="H113" s="41">
        <v>14.6</v>
      </c>
      <c r="I113" s="41">
        <v>23.3</v>
      </c>
      <c r="J113" s="17">
        <v>0</v>
      </c>
      <c r="K113" s="41">
        <v>0</v>
      </c>
      <c r="L113" s="41">
        <v>0</v>
      </c>
      <c r="M113" s="41">
        <v>0</v>
      </c>
      <c r="N113" s="41">
        <v>0</v>
      </c>
      <c r="O113" s="41">
        <v>24.1</v>
      </c>
      <c r="P113" s="41">
        <v>4</v>
      </c>
      <c r="Q113" s="41">
        <v>34</v>
      </c>
      <c r="R113" s="17">
        <v>0</v>
      </c>
      <c r="S113" s="17">
        <v>0</v>
      </c>
      <c r="T113" s="17">
        <v>0</v>
      </c>
      <c r="U113" s="41">
        <v>0</v>
      </c>
      <c r="V113" s="41">
        <v>0</v>
      </c>
      <c r="W113" s="41">
        <v>0</v>
      </c>
      <c r="X113" s="41">
        <v>0</v>
      </c>
      <c r="Y113" s="41">
        <v>0</v>
      </c>
      <c r="Z113" s="41">
        <v>0</v>
      </c>
      <c r="AA113" s="17">
        <v>0</v>
      </c>
      <c r="AB113" s="41">
        <v>0</v>
      </c>
      <c r="AC113" s="17">
        <v>0</v>
      </c>
      <c r="AD113" s="17">
        <v>0</v>
      </c>
      <c r="AE113" s="41">
        <v>0</v>
      </c>
      <c r="AF113" s="41">
        <v>0</v>
      </c>
      <c r="AG113" s="90">
        <v>43.2</v>
      </c>
      <c r="AH113" s="91" t="s">
        <v>3</v>
      </c>
      <c r="AI113" s="87" t="s">
        <v>504</v>
      </c>
      <c r="AN113" s="17">
        <f t="shared" si="25"/>
        <v>100</v>
      </c>
      <c r="AO113" s="17">
        <f t="shared" si="26"/>
        <v>0.24100000000000002</v>
      </c>
      <c r="AP113" s="17">
        <f t="shared" si="27"/>
        <v>0</v>
      </c>
      <c r="AQ113" s="17">
        <f t="shared" si="27"/>
        <v>0.14599999999999999</v>
      </c>
      <c r="AR113" s="17">
        <f t="shared" si="28"/>
        <v>0.34</v>
      </c>
      <c r="AS113" s="17">
        <f t="shared" si="29"/>
        <v>0.43200000000000005</v>
      </c>
      <c r="AU113" s="17">
        <f t="shared" si="30"/>
        <v>2.3287671232876717</v>
      </c>
      <c r="AV113" s="17">
        <f t="shared" si="31"/>
        <v>1.6506849315068495</v>
      </c>
      <c r="AW113" s="17">
        <f t="shared" si="32"/>
        <v>0.64554794520547953</v>
      </c>
      <c r="AX113" s="17">
        <f t="shared" si="33"/>
        <v>1.0821917808219179</v>
      </c>
      <c r="AY113" s="17">
        <f t="shared" si="34"/>
        <v>0.53250895901970996</v>
      </c>
      <c r="AZ113" s="17">
        <f t="shared" si="35"/>
        <v>0.53250895901970996</v>
      </c>
      <c r="BA113" s="17">
        <f t="shared" si="36"/>
        <v>0.10050895901970991</v>
      </c>
      <c r="BC113" s="17">
        <f t="shared" si="37"/>
        <v>2.3287671232876712</v>
      </c>
      <c r="BD113" s="17">
        <f t="shared" si="38"/>
        <v>2.4486301369863015</v>
      </c>
      <c r="BE113" s="17">
        <f t="shared" si="39"/>
        <v>0.63117454801034645</v>
      </c>
      <c r="BF113" s="17">
        <f t="shared" si="40"/>
        <v>1.3251498926482455</v>
      </c>
      <c r="BG113" s="17">
        <f t="shared" si="41"/>
        <v>0.40778211546000515</v>
      </c>
      <c r="BH113" s="17">
        <f t="shared" si="42"/>
        <v>0.40778211546000515</v>
      </c>
      <c r="BI113" s="17">
        <f t="shared" si="43"/>
        <v>5.8650593159252423E-4</v>
      </c>
      <c r="BJ113" s="17">
        <f t="shared" si="44"/>
        <v>9.0762905960547189E-4</v>
      </c>
    </row>
    <row r="114" spans="1:62" x14ac:dyDescent="0.25">
      <c r="A114" s="84">
        <v>30</v>
      </c>
      <c r="B114" s="84">
        <v>19</v>
      </c>
      <c r="C114" s="41" t="s">
        <v>25</v>
      </c>
      <c r="D114" s="86">
        <v>1</v>
      </c>
      <c r="E114" s="98">
        <f t="shared" si="23"/>
        <v>47.400000000000006</v>
      </c>
      <c r="F114" s="98">
        <f t="shared" si="24"/>
        <v>0.64638783269961975</v>
      </c>
      <c r="G114" s="41">
        <v>0</v>
      </c>
      <c r="H114" s="41">
        <v>14.6</v>
      </c>
      <c r="I114" s="41">
        <v>23.3</v>
      </c>
      <c r="J114" s="17">
        <v>0</v>
      </c>
      <c r="K114" s="41">
        <v>0</v>
      </c>
      <c r="L114" s="41">
        <v>0</v>
      </c>
      <c r="M114" s="41">
        <v>0</v>
      </c>
      <c r="N114" s="41">
        <v>0</v>
      </c>
      <c r="O114" s="41">
        <v>24.1</v>
      </c>
      <c r="P114" s="41">
        <v>4</v>
      </c>
      <c r="Q114" s="41">
        <v>34</v>
      </c>
      <c r="R114" s="17">
        <v>0</v>
      </c>
      <c r="S114" s="17">
        <v>0</v>
      </c>
      <c r="T114" s="17">
        <v>0</v>
      </c>
      <c r="U114" s="41">
        <v>0</v>
      </c>
      <c r="V114" s="41">
        <v>0</v>
      </c>
      <c r="W114" s="41">
        <v>0</v>
      </c>
      <c r="X114" s="41">
        <v>0</v>
      </c>
      <c r="Y114" s="41">
        <v>0</v>
      </c>
      <c r="Z114" s="41">
        <v>0</v>
      </c>
      <c r="AA114" s="17">
        <v>0</v>
      </c>
      <c r="AB114" s="41">
        <v>0</v>
      </c>
      <c r="AC114" s="17">
        <v>0</v>
      </c>
      <c r="AD114" s="17">
        <v>0</v>
      </c>
      <c r="AE114" s="41">
        <v>0</v>
      </c>
      <c r="AF114" s="41">
        <v>0</v>
      </c>
      <c r="AG114" s="90">
        <v>43.2</v>
      </c>
      <c r="AH114" s="91" t="s">
        <v>3</v>
      </c>
      <c r="AI114" s="87" t="s">
        <v>504</v>
      </c>
      <c r="AN114" s="17">
        <f t="shared" si="25"/>
        <v>100</v>
      </c>
      <c r="AO114" s="17">
        <f t="shared" si="26"/>
        <v>0.24100000000000002</v>
      </c>
      <c r="AP114" s="17">
        <f t="shared" si="27"/>
        <v>0</v>
      </c>
      <c r="AQ114" s="17">
        <f t="shared" si="27"/>
        <v>0.14599999999999999</v>
      </c>
      <c r="AR114" s="17">
        <f t="shared" si="28"/>
        <v>0.34</v>
      </c>
      <c r="AS114" s="17">
        <f t="shared" si="29"/>
        <v>0.43200000000000005</v>
      </c>
      <c r="AU114" s="17">
        <f t="shared" si="30"/>
        <v>2.3287671232876717</v>
      </c>
      <c r="AV114" s="17">
        <f t="shared" si="31"/>
        <v>1.6506849315068495</v>
      </c>
      <c r="AW114" s="17">
        <f t="shared" si="32"/>
        <v>0.64554794520547953</v>
      </c>
      <c r="AX114" s="17">
        <f t="shared" si="33"/>
        <v>1.0821917808219179</v>
      </c>
      <c r="AY114" s="17">
        <f t="shared" si="34"/>
        <v>0.53250895901970996</v>
      </c>
      <c r="AZ114" s="17">
        <f t="shared" si="35"/>
        <v>0.53250895901970996</v>
      </c>
      <c r="BA114" s="17">
        <f t="shared" si="36"/>
        <v>0.10050895901970991</v>
      </c>
      <c r="BC114" s="17">
        <f t="shared" si="37"/>
        <v>2.3287671232876712</v>
      </c>
      <c r="BD114" s="17">
        <f t="shared" si="38"/>
        <v>2.4486301369863015</v>
      </c>
      <c r="BE114" s="17">
        <f t="shared" si="39"/>
        <v>0.63117454801034645</v>
      </c>
      <c r="BF114" s="17">
        <f t="shared" si="40"/>
        <v>1.3251498926482455</v>
      </c>
      <c r="BG114" s="17">
        <f t="shared" si="41"/>
        <v>0.40778211546000515</v>
      </c>
      <c r="BH114" s="17">
        <f t="shared" si="42"/>
        <v>0.40778211546000515</v>
      </c>
      <c r="BI114" s="17">
        <f t="shared" si="43"/>
        <v>5.8650593159252423E-4</v>
      </c>
      <c r="BJ114" s="17">
        <f t="shared" si="44"/>
        <v>9.0762905960547189E-4</v>
      </c>
    </row>
    <row r="115" spans="1:62" x14ac:dyDescent="0.25">
      <c r="A115" s="84">
        <v>386</v>
      </c>
      <c r="B115" s="84">
        <v>254</v>
      </c>
      <c r="C115" s="17" t="s">
        <v>251</v>
      </c>
      <c r="D115" s="86">
        <v>1</v>
      </c>
      <c r="E115" s="98">
        <f t="shared" si="23"/>
        <v>18.3</v>
      </c>
      <c r="F115" s="98">
        <f t="shared" si="24"/>
        <v>0.79002624671916011</v>
      </c>
      <c r="G115" s="17">
        <v>3.8</v>
      </c>
      <c r="H115" s="17">
        <v>16</v>
      </c>
      <c r="I115" s="17">
        <v>5.7</v>
      </c>
      <c r="J115" s="17">
        <v>0</v>
      </c>
      <c r="K115" s="17">
        <v>0</v>
      </c>
      <c r="L115" s="17">
        <v>0</v>
      </c>
      <c r="M115" s="17">
        <v>0</v>
      </c>
      <c r="N115" s="17">
        <v>0</v>
      </c>
      <c r="O115" s="17">
        <v>12.6</v>
      </c>
      <c r="P115" s="17">
        <v>0</v>
      </c>
      <c r="Q115" s="17">
        <v>60.2</v>
      </c>
      <c r="R115" s="17">
        <v>0</v>
      </c>
      <c r="S115" s="17">
        <v>0</v>
      </c>
      <c r="T115" s="17">
        <v>0</v>
      </c>
      <c r="U115" s="17">
        <v>1.7</v>
      </c>
      <c r="V115" s="17">
        <v>0</v>
      </c>
      <c r="W115" s="41">
        <v>0</v>
      </c>
      <c r="X115" s="41">
        <v>0</v>
      </c>
      <c r="Y115" s="17">
        <v>0</v>
      </c>
      <c r="Z115" s="17">
        <v>0</v>
      </c>
      <c r="AA115" s="17">
        <v>0</v>
      </c>
      <c r="AB115" s="17">
        <v>0</v>
      </c>
      <c r="AC115" s="17">
        <v>0</v>
      </c>
      <c r="AD115" s="17">
        <v>0</v>
      </c>
      <c r="AE115" s="17">
        <v>0</v>
      </c>
      <c r="AF115" s="41">
        <v>0</v>
      </c>
      <c r="AG115" s="88">
        <v>45</v>
      </c>
      <c r="AH115" s="91" t="s">
        <v>3</v>
      </c>
      <c r="AI115" s="87" t="s">
        <v>504</v>
      </c>
      <c r="AL115" s="87" t="s">
        <v>510</v>
      </c>
      <c r="AN115" s="17">
        <f t="shared" si="25"/>
        <v>100.00000000000001</v>
      </c>
      <c r="AO115" s="17">
        <f t="shared" si="26"/>
        <v>0.126</v>
      </c>
      <c r="AP115" s="17">
        <f t="shared" si="27"/>
        <v>3.7999999999999999E-2</v>
      </c>
      <c r="AQ115" s="17">
        <f t="shared" si="27"/>
        <v>0.16</v>
      </c>
      <c r="AR115" s="17">
        <f t="shared" si="28"/>
        <v>0.60199999999999998</v>
      </c>
      <c r="AS115" s="17">
        <f t="shared" si="29"/>
        <v>0.45</v>
      </c>
      <c r="AU115" s="17">
        <f t="shared" si="30"/>
        <v>3.0404040404040402</v>
      </c>
      <c r="AV115" s="17">
        <f t="shared" si="31"/>
        <v>0.63636363636363635</v>
      </c>
      <c r="AW115" s="17">
        <f t="shared" si="32"/>
        <v>0.69002525252525249</v>
      </c>
      <c r="AX115" s="17">
        <f t="shared" si="33"/>
        <v>1.2601010101010099</v>
      </c>
      <c r="AY115" s="17">
        <f t="shared" si="34"/>
        <v>0.63636363636363635</v>
      </c>
      <c r="AZ115" s="17">
        <f t="shared" si="35"/>
        <v>0.63636363636363635</v>
      </c>
      <c r="BA115" s="17">
        <f t="shared" si="36"/>
        <v>0.18636363636363634</v>
      </c>
      <c r="BC115" s="17">
        <f t="shared" si="37"/>
        <v>1.6584022038567494</v>
      </c>
      <c r="BD115" s="17">
        <f t="shared" si="38"/>
        <v>0.42561983471074383</v>
      </c>
      <c r="BE115" s="17">
        <f t="shared" si="39"/>
        <v>0.61651397953711917</v>
      </c>
      <c r="BF115" s="17">
        <f t="shared" si="40"/>
        <v>1.0173446289063652</v>
      </c>
      <c r="BG115" s="17">
        <f t="shared" si="41"/>
        <v>0.42561983471074383</v>
      </c>
      <c r="BH115" s="17">
        <f t="shared" si="42"/>
        <v>0.42561983471074383</v>
      </c>
      <c r="BI115" s="17">
        <f t="shared" si="43"/>
        <v>5.9439245953145207E-4</v>
      </c>
      <c r="BJ115" s="17">
        <f t="shared" si="44"/>
        <v>1.4706128336984653E-4</v>
      </c>
    </row>
    <row r="116" spans="1:62" x14ac:dyDescent="0.25">
      <c r="A116" s="84">
        <v>403</v>
      </c>
      <c r="B116" s="84">
        <v>515</v>
      </c>
      <c r="C116" s="17" t="s">
        <v>268</v>
      </c>
      <c r="D116" s="86">
        <v>1</v>
      </c>
      <c r="E116" s="98">
        <f t="shared" si="23"/>
        <v>21.2</v>
      </c>
      <c r="F116" s="98">
        <f t="shared" si="24"/>
        <v>0.47619047619047622</v>
      </c>
      <c r="G116" s="17">
        <v>3.2</v>
      </c>
      <c r="H116" s="17">
        <v>39.6</v>
      </c>
      <c r="I116" s="17">
        <v>0</v>
      </c>
      <c r="J116" s="17">
        <v>0</v>
      </c>
      <c r="K116" s="17">
        <v>0</v>
      </c>
      <c r="L116" s="17">
        <v>0</v>
      </c>
      <c r="M116" s="17">
        <v>0</v>
      </c>
      <c r="N116" s="17">
        <v>0</v>
      </c>
      <c r="O116" s="17">
        <v>21.2</v>
      </c>
      <c r="P116" s="17">
        <v>0</v>
      </c>
      <c r="Q116" s="17">
        <v>36</v>
      </c>
      <c r="R116" s="17">
        <v>0</v>
      </c>
      <c r="S116" s="17">
        <v>0</v>
      </c>
      <c r="T116" s="17">
        <v>0</v>
      </c>
      <c r="U116" s="17">
        <v>0</v>
      </c>
      <c r="V116" s="17">
        <v>0</v>
      </c>
      <c r="W116" s="41">
        <v>0</v>
      </c>
      <c r="X116" s="41">
        <v>0</v>
      </c>
      <c r="Y116" s="17">
        <v>0</v>
      </c>
      <c r="Z116" s="17">
        <v>0</v>
      </c>
      <c r="AA116" s="17">
        <v>0</v>
      </c>
      <c r="AB116" s="17">
        <v>0</v>
      </c>
      <c r="AC116" s="17">
        <v>0</v>
      </c>
      <c r="AD116" s="17">
        <v>0</v>
      </c>
      <c r="AE116" s="17">
        <v>0</v>
      </c>
      <c r="AF116" s="41">
        <v>0</v>
      </c>
      <c r="AG116" s="88">
        <v>38</v>
      </c>
      <c r="AH116" s="91" t="s">
        <v>3</v>
      </c>
      <c r="AI116" s="87" t="s">
        <v>504</v>
      </c>
      <c r="AN116" s="17">
        <f t="shared" si="25"/>
        <v>100</v>
      </c>
      <c r="AO116" s="17">
        <f t="shared" si="26"/>
        <v>0.21199999999999999</v>
      </c>
      <c r="AP116" s="17">
        <f t="shared" si="27"/>
        <v>3.2000000000000001E-2</v>
      </c>
      <c r="AQ116" s="17">
        <f t="shared" si="27"/>
        <v>0.39600000000000002</v>
      </c>
      <c r="AR116" s="17">
        <f t="shared" si="28"/>
        <v>0.36</v>
      </c>
      <c r="AS116" s="17">
        <f t="shared" si="29"/>
        <v>0.38</v>
      </c>
      <c r="AU116" s="17">
        <f t="shared" si="30"/>
        <v>0.84112149532710268</v>
      </c>
      <c r="AV116" s="17">
        <f t="shared" si="31"/>
        <v>0.49532710280373826</v>
      </c>
      <c r="AW116" s="17">
        <f t="shared" si="32"/>
        <v>0.55257009345794394</v>
      </c>
      <c r="AX116" s="17">
        <f t="shared" si="33"/>
        <v>0.71028037383177567</v>
      </c>
      <c r="AY116" s="17">
        <f t="shared" si="34"/>
        <v>0.49532710280373826</v>
      </c>
      <c r="AZ116" s="17">
        <f t="shared" si="35"/>
        <v>0.49532710280373826</v>
      </c>
      <c r="BA116" s="17">
        <f t="shared" si="36"/>
        <v>0.11532710280373826</v>
      </c>
      <c r="BC116" s="17">
        <f t="shared" si="37"/>
        <v>0.6870229007633587</v>
      </c>
      <c r="BD116" s="17">
        <f t="shared" si="38"/>
        <v>0.40458015267175568</v>
      </c>
      <c r="BE116" s="17">
        <f t="shared" si="39"/>
        <v>0.59527036673207301</v>
      </c>
      <c r="BF116" s="17">
        <f t="shared" si="40"/>
        <v>0.57132537295263064</v>
      </c>
      <c r="BG116" s="17">
        <f t="shared" si="41"/>
        <v>0.40458015267175568</v>
      </c>
      <c r="BH116" s="17">
        <f t="shared" si="42"/>
        <v>0.40458015267175568</v>
      </c>
      <c r="BI116" s="17">
        <f t="shared" si="43"/>
        <v>6.0418390536681754E-4</v>
      </c>
      <c r="BJ116" s="17">
        <f t="shared" si="44"/>
        <v>6.744824857619511E-3</v>
      </c>
    </row>
    <row r="117" spans="1:62" x14ac:dyDescent="0.25">
      <c r="A117" s="84">
        <v>410</v>
      </c>
      <c r="B117" s="84">
        <v>521</v>
      </c>
      <c r="D117" s="86">
        <v>1</v>
      </c>
      <c r="E117" s="98">
        <f t="shared" si="23"/>
        <v>40</v>
      </c>
      <c r="F117" s="98">
        <f t="shared" si="24"/>
        <v>0.33333333333333331</v>
      </c>
      <c r="G117" s="17">
        <v>0</v>
      </c>
      <c r="H117" s="17">
        <f>'EWG-CCP-127 (1)'!M206</f>
        <v>40</v>
      </c>
      <c r="I117" s="17">
        <v>0</v>
      </c>
      <c r="J117" s="17">
        <v>0</v>
      </c>
      <c r="K117" s="17">
        <v>0</v>
      </c>
      <c r="L117" s="17">
        <v>0</v>
      </c>
      <c r="M117" s="17">
        <v>0</v>
      </c>
      <c r="N117" s="17">
        <v>0</v>
      </c>
      <c r="O117" s="17">
        <f>'EWG-CCP-127 (1)'!L206</f>
        <v>40</v>
      </c>
      <c r="P117" s="17">
        <v>0</v>
      </c>
      <c r="Q117" s="17">
        <f>'EWG-CCP-127 (1)'!K206</f>
        <v>20</v>
      </c>
      <c r="R117" s="17">
        <v>0</v>
      </c>
      <c r="S117" s="17">
        <v>0</v>
      </c>
      <c r="T117" s="17">
        <v>0</v>
      </c>
      <c r="U117" s="17">
        <v>0</v>
      </c>
      <c r="V117" s="17">
        <v>0</v>
      </c>
      <c r="W117" s="41">
        <v>0</v>
      </c>
      <c r="X117" s="41">
        <v>0</v>
      </c>
      <c r="Y117" s="17">
        <v>0</v>
      </c>
      <c r="Z117" s="17">
        <v>0</v>
      </c>
      <c r="AA117" s="17">
        <v>0</v>
      </c>
      <c r="AB117" s="17">
        <v>0</v>
      </c>
      <c r="AC117" s="17">
        <v>0</v>
      </c>
      <c r="AD117" s="17">
        <v>0</v>
      </c>
      <c r="AE117" s="17">
        <v>0</v>
      </c>
      <c r="AF117" s="41">
        <v>0</v>
      </c>
      <c r="AG117" s="88">
        <f>'EWG-CCP-127 (1)'!E206</f>
        <v>47</v>
      </c>
      <c r="AH117" s="41" t="s">
        <v>3</v>
      </c>
      <c r="AI117" s="87" t="s">
        <v>506</v>
      </c>
      <c r="AN117" s="17">
        <f t="shared" si="25"/>
        <v>100</v>
      </c>
      <c r="AO117" s="17">
        <f t="shared" si="26"/>
        <v>0.4</v>
      </c>
      <c r="AP117" s="17">
        <f t="shared" si="27"/>
        <v>0</v>
      </c>
      <c r="AQ117" s="17">
        <f t="shared" si="27"/>
        <v>0.4</v>
      </c>
      <c r="AR117" s="17">
        <f t="shared" si="28"/>
        <v>0.2</v>
      </c>
      <c r="AS117" s="17">
        <f t="shared" si="29"/>
        <v>0.47</v>
      </c>
      <c r="AU117" s="17">
        <f t="shared" si="30"/>
        <v>0.5</v>
      </c>
      <c r="AV117" s="17">
        <f t="shared" si="31"/>
        <v>1</v>
      </c>
      <c r="AW117" s="17">
        <f t="shared" si="32"/>
        <v>0.53125</v>
      </c>
      <c r="AX117" s="17">
        <f t="shared" si="33"/>
        <v>0.625</v>
      </c>
      <c r="AY117" s="17">
        <f t="shared" si="34"/>
        <v>0.42499999999999999</v>
      </c>
      <c r="AZ117" s="17">
        <f t="shared" si="35"/>
        <v>0.42499999999999999</v>
      </c>
      <c r="BA117" s="17">
        <f t="shared" si="36"/>
        <v>4.4999999999999984E-2</v>
      </c>
      <c r="BC117" s="17">
        <f t="shared" si="37"/>
        <v>0.5</v>
      </c>
      <c r="BD117" s="17">
        <f t="shared" si="38"/>
        <v>1</v>
      </c>
      <c r="BE117" s="17">
        <f t="shared" si="39"/>
        <v>0.59118026302403537</v>
      </c>
      <c r="BF117" s="17">
        <f t="shared" si="40"/>
        <v>0.48545179629813345</v>
      </c>
      <c r="BG117" s="17">
        <f t="shared" si="41"/>
        <v>0.44539160530850652</v>
      </c>
      <c r="BH117" s="17">
        <f t="shared" si="42"/>
        <v>0.44539160530850652</v>
      </c>
      <c r="BI117" s="17">
        <f t="shared" si="43"/>
        <v>6.0557308929232309E-4</v>
      </c>
      <c r="BJ117" s="17">
        <f t="shared" si="44"/>
        <v>6.1985976441370709E-5</v>
      </c>
    </row>
    <row r="118" spans="1:62" x14ac:dyDescent="0.25">
      <c r="A118" s="84">
        <v>352</v>
      </c>
      <c r="B118" s="84">
        <v>374</v>
      </c>
      <c r="C118" s="58">
        <v>2</v>
      </c>
      <c r="D118" s="86">
        <v>1</v>
      </c>
      <c r="E118" s="98">
        <f t="shared" si="23"/>
        <v>55.555555555555557</v>
      </c>
      <c r="F118" s="98">
        <f t="shared" si="24"/>
        <v>0.5</v>
      </c>
      <c r="G118" s="17">
        <v>0</v>
      </c>
      <c r="H118" s="17">
        <f>'EWG-CCP-127 (1)'!M165</f>
        <v>22.222222222222221</v>
      </c>
      <c r="I118" s="17">
        <v>0</v>
      </c>
      <c r="J118" s="17">
        <v>0</v>
      </c>
      <c r="K118" s="17">
        <v>0</v>
      </c>
      <c r="L118" s="17">
        <v>0</v>
      </c>
      <c r="M118" s="17">
        <v>0</v>
      </c>
      <c r="N118" s="17">
        <v>0</v>
      </c>
      <c r="O118" s="17">
        <f>'EWG-CCP-127 (1)'!L165</f>
        <v>55.555555555555557</v>
      </c>
      <c r="P118" s="17">
        <v>0</v>
      </c>
      <c r="Q118" s="17">
        <f>'EWG-CCP-127 (1)'!K165</f>
        <v>22.222222222222221</v>
      </c>
      <c r="R118" s="17">
        <v>0</v>
      </c>
      <c r="S118" s="17">
        <v>0</v>
      </c>
      <c r="T118" s="17">
        <v>0</v>
      </c>
      <c r="U118" s="17">
        <v>0</v>
      </c>
      <c r="V118" s="17">
        <v>0</v>
      </c>
      <c r="W118" s="41">
        <v>0</v>
      </c>
      <c r="X118" s="41">
        <v>0</v>
      </c>
      <c r="Y118" s="17">
        <v>0</v>
      </c>
      <c r="Z118" s="17">
        <v>0</v>
      </c>
      <c r="AA118" s="17">
        <v>0</v>
      </c>
      <c r="AB118" s="17">
        <v>0</v>
      </c>
      <c r="AC118" s="17">
        <v>0</v>
      </c>
      <c r="AD118" s="17">
        <v>0</v>
      </c>
      <c r="AE118" s="17">
        <v>0</v>
      </c>
      <c r="AF118" s="41">
        <v>0</v>
      </c>
      <c r="AG118" s="88">
        <f>'EWG-CCP-127 (1)'!E165</f>
        <v>13</v>
      </c>
      <c r="AH118" s="41" t="s">
        <v>3</v>
      </c>
      <c r="AI118" s="87" t="s">
        <v>506</v>
      </c>
      <c r="AN118" s="17">
        <f t="shared" si="25"/>
        <v>100</v>
      </c>
      <c r="AO118" s="17">
        <f t="shared" si="26"/>
        <v>0.55555555555555558</v>
      </c>
      <c r="AP118" s="17">
        <f t="shared" si="27"/>
        <v>0</v>
      </c>
      <c r="AQ118" s="17">
        <f t="shared" si="27"/>
        <v>0.22222222222222221</v>
      </c>
      <c r="AR118" s="17">
        <f t="shared" si="28"/>
        <v>0.22222222222222221</v>
      </c>
      <c r="AS118" s="17">
        <f t="shared" si="29"/>
        <v>0.13</v>
      </c>
      <c r="AU118" s="17">
        <f t="shared" si="30"/>
        <v>1</v>
      </c>
      <c r="AV118" s="17">
        <f t="shared" si="31"/>
        <v>2.5000000000000004</v>
      </c>
      <c r="AW118" s="17">
        <f t="shared" si="32"/>
        <v>0.5625</v>
      </c>
      <c r="AX118" s="17">
        <f t="shared" si="33"/>
        <v>0.75</v>
      </c>
      <c r="AY118" s="17">
        <f t="shared" si="34"/>
        <v>0.12499999999999989</v>
      </c>
      <c r="AZ118" s="17">
        <f t="shared" si="35"/>
        <v>0.12499999999999989</v>
      </c>
      <c r="BA118" s="17">
        <f t="shared" si="36"/>
        <v>5.0000000000001155E-3</v>
      </c>
      <c r="BC118" s="17">
        <f t="shared" si="37"/>
        <v>1</v>
      </c>
      <c r="BD118" s="17">
        <f t="shared" si="38"/>
        <v>2.5</v>
      </c>
      <c r="BE118" s="17">
        <f t="shared" si="39"/>
        <v>0.60211503008021783</v>
      </c>
      <c r="BF118" s="17">
        <f t="shared" si="40"/>
        <v>0.71503217470097313</v>
      </c>
      <c r="BG118" s="17">
        <f t="shared" si="41"/>
        <v>0.15587307375546111</v>
      </c>
      <c r="BH118" s="17">
        <f t="shared" si="42"/>
        <v>0.15587307375546111</v>
      </c>
      <c r="BI118" s="17">
        <f t="shared" si="43"/>
        <v>6.6941594555553028E-4</v>
      </c>
      <c r="BJ118" s="17">
        <f t="shared" si="44"/>
        <v>0.11030826619422546</v>
      </c>
    </row>
    <row r="119" spans="1:62" x14ac:dyDescent="0.25">
      <c r="A119" s="84">
        <v>269</v>
      </c>
      <c r="B119" s="84">
        <v>160</v>
      </c>
      <c r="C119" s="17">
        <f>'EWG-CCP-127 (1)'!B84</f>
        <v>29</v>
      </c>
      <c r="D119" s="86">
        <v>1</v>
      </c>
      <c r="E119" s="98">
        <f t="shared" si="23"/>
        <v>33.333333333333329</v>
      </c>
      <c r="F119" s="98">
        <f t="shared" si="24"/>
        <v>0.66666666666666674</v>
      </c>
      <c r="G119" s="17">
        <v>0</v>
      </c>
      <c r="H119" s="17">
        <f>'EWG-CCP-127 (1)'!M84</f>
        <v>22.222222222222221</v>
      </c>
      <c r="I119" s="17">
        <v>0</v>
      </c>
      <c r="J119" s="17">
        <v>0</v>
      </c>
      <c r="K119" s="17">
        <v>0</v>
      </c>
      <c r="L119" s="17">
        <v>0</v>
      </c>
      <c r="M119" s="17">
        <v>0</v>
      </c>
      <c r="N119" s="17">
        <v>0</v>
      </c>
      <c r="O119" s="17">
        <f>'EWG-CCP-127 (1)'!L84</f>
        <v>33.333333333333329</v>
      </c>
      <c r="P119" s="17">
        <v>0</v>
      </c>
      <c r="Q119" s="17">
        <f>'EWG-CCP-127 (1)'!K84</f>
        <v>44.444444444444443</v>
      </c>
      <c r="R119" s="17">
        <v>0</v>
      </c>
      <c r="S119" s="17">
        <v>0</v>
      </c>
      <c r="T119" s="17">
        <v>0</v>
      </c>
      <c r="U119" s="17">
        <v>0</v>
      </c>
      <c r="V119" s="17">
        <v>0</v>
      </c>
      <c r="W119" s="41">
        <v>0</v>
      </c>
      <c r="X119" s="41">
        <v>0</v>
      </c>
      <c r="Y119" s="17">
        <v>0</v>
      </c>
      <c r="Z119" s="17">
        <v>0</v>
      </c>
      <c r="AA119" s="17">
        <v>0</v>
      </c>
      <c r="AB119" s="17">
        <v>0</v>
      </c>
      <c r="AC119" s="17">
        <v>0</v>
      </c>
      <c r="AD119" s="17">
        <v>0</v>
      </c>
      <c r="AE119" s="17">
        <v>0</v>
      </c>
      <c r="AF119" s="41">
        <v>0</v>
      </c>
      <c r="AG119" s="88">
        <f>'EWG-CCP-127 (1)'!E84</f>
        <v>53</v>
      </c>
      <c r="AH119" s="41" t="s">
        <v>3</v>
      </c>
      <c r="AI119" s="87" t="s">
        <v>506</v>
      </c>
      <c r="AN119" s="17">
        <f t="shared" si="25"/>
        <v>100</v>
      </c>
      <c r="AO119" s="17">
        <f t="shared" si="26"/>
        <v>0.33333333333333326</v>
      </c>
      <c r="AP119" s="17">
        <f t="shared" si="27"/>
        <v>0</v>
      </c>
      <c r="AQ119" s="17">
        <f t="shared" si="27"/>
        <v>0.22222222222222221</v>
      </c>
      <c r="AR119" s="17">
        <f t="shared" si="28"/>
        <v>0.44444444444444442</v>
      </c>
      <c r="AS119" s="17">
        <f t="shared" si="29"/>
        <v>0.53</v>
      </c>
      <c r="AU119" s="17">
        <f t="shared" si="30"/>
        <v>2</v>
      </c>
      <c r="AV119" s="17">
        <f t="shared" si="31"/>
        <v>1.4999999999999998</v>
      </c>
      <c r="AW119" s="17">
        <f t="shared" si="32"/>
        <v>0.625</v>
      </c>
      <c r="AX119" s="17">
        <f t="shared" si="33"/>
        <v>1</v>
      </c>
      <c r="AY119" s="17">
        <f t="shared" si="34"/>
        <v>0.52083333333333337</v>
      </c>
      <c r="AZ119" s="17">
        <f t="shared" si="35"/>
        <v>0.52083333333333337</v>
      </c>
      <c r="BA119" s="17">
        <f t="shared" si="36"/>
        <v>9.1666666666666563E-3</v>
      </c>
      <c r="BC119" s="17">
        <f t="shared" si="37"/>
        <v>2</v>
      </c>
      <c r="BD119" s="17">
        <f t="shared" si="38"/>
        <v>1.4999999999999998</v>
      </c>
      <c r="BE119" s="17">
        <f t="shared" si="39"/>
        <v>0.62398456419258264</v>
      </c>
      <c r="BF119" s="17">
        <f t="shared" si="40"/>
        <v>1.1741929315066524</v>
      </c>
      <c r="BG119" s="17">
        <f t="shared" si="41"/>
        <v>0.5561080915898019</v>
      </c>
      <c r="BH119" s="17">
        <f t="shared" si="42"/>
        <v>0.5561080915898019</v>
      </c>
      <c r="BI119" s="17">
        <f t="shared" si="43"/>
        <v>6.8163244646148339E-4</v>
      </c>
      <c r="BJ119" s="17">
        <f t="shared" si="44"/>
        <v>4.6067600556559474E-3</v>
      </c>
    </row>
    <row r="120" spans="1:62" x14ac:dyDescent="0.25">
      <c r="A120" s="84">
        <v>36</v>
      </c>
      <c r="B120" s="84">
        <v>24</v>
      </c>
      <c r="C120" s="17" t="s">
        <v>44</v>
      </c>
      <c r="D120" s="86">
        <v>1</v>
      </c>
      <c r="E120" s="98">
        <f t="shared" si="23"/>
        <v>19</v>
      </c>
      <c r="F120" s="98">
        <f t="shared" si="24"/>
        <v>0.79746835443037978</v>
      </c>
      <c r="G120" s="41">
        <v>0</v>
      </c>
      <c r="H120" s="17">
        <v>16</v>
      </c>
      <c r="I120" s="17">
        <v>3</v>
      </c>
      <c r="J120" s="17">
        <v>0</v>
      </c>
      <c r="K120" s="41">
        <v>0</v>
      </c>
      <c r="L120" s="41">
        <v>0</v>
      </c>
      <c r="M120" s="41">
        <v>0</v>
      </c>
      <c r="N120" s="41">
        <v>0</v>
      </c>
      <c r="O120" s="17">
        <v>16</v>
      </c>
      <c r="P120" s="17">
        <v>0</v>
      </c>
      <c r="Q120" s="17">
        <v>63</v>
      </c>
      <c r="R120" s="17">
        <v>0</v>
      </c>
      <c r="S120" s="17">
        <v>0</v>
      </c>
      <c r="T120" s="17">
        <v>0</v>
      </c>
      <c r="U120" s="17">
        <v>2</v>
      </c>
      <c r="V120" s="41">
        <v>0</v>
      </c>
      <c r="W120" s="41">
        <v>0</v>
      </c>
      <c r="X120" s="41">
        <v>0</v>
      </c>
      <c r="Y120" s="41">
        <v>0</v>
      </c>
      <c r="Z120" s="41">
        <v>0</v>
      </c>
      <c r="AA120" s="17">
        <v>0</v>
      </c>
      <c r="AB120" s="41">
        <v>0</v>
      </c>
      <c r="AC120" s="17">
        <v>0</v>
      </c>
      <c r="AD120" s="17">
        <v>0</v>
      </c>
      <c r="AE120" s="41">
        <v>0</v>
      </c>
      <c r="AF120" s="41">
        <v>0</v>
      </c>
      <c r="AG120" s="88">
        <v>67</v>
      </c>
      <c r="AH120" s="41" t="s">
        <v>3</v>
      </c>
      <c r="AI120" s="87" t="s">
        <v>506</v>
      </c>
      <c r="AN120" s="17">
        <f t="shared" si="25"/>
        <v>100</v>
      </c>
      <c r="AO120" s="17">
        <f t="shared" si="26"/>
        <v>0.16</v>
      </c>
      <c r="AP120" s="17">
        <f t="shared" si="27"/>
        <v>0</v>
      </c>
      <c r="AQ120" s="17">
        <f t="shared" si="27"/>
        <v>0.16</v>
      </c>
      <c r="AR120" s="17">
        <f t="shared" si="28"/>
        <v>0.63</v>
      </c>
      <c r="AS120" s="17">
        <f t="shared" si="29"/>
        <v>0.67</v>
      </c>
      <c r="AU120" s="17">
        <f t="shared" si="30"/>
        <v>3.9375</v>
      </c>
      <c r="AV120" s="17">
        <f t="shared" si="31"/>
        <v>1</v>
      </c>
      <c r="AW120" s="17">
        <f t="shared" si="32"/>
        <v>0.74609375</v>
      </c>
      <c r="AX120" s="17">
        <f t="shared" si="33"/>
        <v>1.484375</v>
      </c>
      <c r="AY120" s="17">
        <f t="shared" si="34"/>
        <v>0.74609375</v>
      </c>
      <c r="AZ120" s="17">
        <f t="shared" si="35"/>
        <v>0.74609375</v>
      </c>
      <c r="BA120" s="17">
        <f t="shared" si="36"/>
        <v>7.609374999999996E-2</v>
      </c>
      <c r="BC120" s="17">
        <f t="shared" si="37"/>
        <v>2.8636363636363638</v>
      </c>
      <c r="BD120" s="17">
        <f t="shared" si="38"/>
        <v>0.79545454545454541</v>
      </c>
      <c r="BE120" s="17">
        <f t="shared" si="39"/>
        <v>0.6428718891078069</v>
      </c>
      <c r="BF120" s="17">
        <f t="shared" si="40"/>
        <v>1.57074085783883</v>
      </c>
      <c r="BG120" s="17">
        <f t="shared" si="41"/>
        <v>0.6428718891078069</v>
      </c>
      <c r="BH120" s="17">
        <f t="shared" si="42"/>
        <v>0.6428718891078069</v>
      </c>
      <c r="BI120" s="17">
        <f t="shared" si="43"/>
        <v>7.3593440057912786E-4</v>
      </c>
      <c r="BJ120" s="17">
        <f t="shared" si="44"/>
        <v>4.321123290715663E-2</v>
      </c>
    </row>
    <row r="121" spans="1:62" x14ac:dyDescent="0.25">
      <c r="A121" s="84">
        <v>469</v>
      </c>
      <c r="B121" s="84">
        <v>316</v>
      </c>
      <c r="C121" s="17" t="s">
        <v>313</v>
      </c>
      <c r="D121" s="86">
        <v>1</v>
      </c>
      <c r="E121" s="98">
        <f t="shared" si="23"/>
        <v>4</v>
      </c>
      <c r="F121" s="98">
        <f t="shared" si="24"/>
        <v>0.87737843551797046</v>
      </c>
      <c r="G121" s="17">
        <v>1.4</v>
      </c>
      <c r="H121" s="17">
        <v>11.6</v>
      </c>
      <c r="I121" s="17">
        <v>0</v>
      </c>
      <c r="J121" s="17">
        <v>0</v>
      </c>
      <c r="K121" s="17">
        <v>0</v>
      </c>
      <c r="L121" s="17">
        <v>0</v>
      </c>
      <c r="M121" s="17">
        <v>0</v>
      </c>
      <c r="N121" s="17">
        <v>0</v>
      </c>
      <c r="O121" s="17">
        <v>4</v>
      </c>
      <c r="P121" s="17">
        <v>0</v>
      </c>
      <c r="Q121" s="17">
        <v>83</v>
      </c>
      <c r="R121" s="17">
        <v>0</v>
      </c>
      <c r="S121" s="17">
        <v>0</v>
      </c>
      <c r="T121" s="17">
        <v>0</v>
      </c>
      <c r="U121" s="17">
        <v>0</v>
      </c>
      <c r="V121" s="17">
        <v>0</v>
      </c>
      <c r="W121" s="41">
        <v>0</v>
      </c>
      <c r="X121" s="17">
        <v>0</v>
      </c>
      <c r="Y121" s="17">
        <v>0</v>
      </c>
      <c r="Z121" s="17">
        <v>0</v>
      </c>
      <c r="AA121" s="17">
        <v>0</v>
      </c>
      <c r="AB121" s="17">
        <v>0</v>
      </c>
      <c r="AC121" s="17">
        <v>0</v>
      </c>
      <c r="AD121" s="17">
        <v>0</v>
      </c>
      <c r="AE121" s="17">
        <v>0</v>
      </c>
      <c r="AF121" s="41">
        <v>0</v>
      </c>
      <c r="AG121" s="88">
        <v>26</v>
      </c>
      <c r="AH121" s="17" t="s">
        <v>3</v>
      </c>
      <c r="AI121" s="87" t="s">
        <v>506</v>
      </c>
      <c r="AJ121" s="87" t="s">
        <v>509</v>
      </c>
      <c r="AN121" s="17">
        <f t="shared" si="25"/>
        <v>100</v>
      </c>
      <c r="AO121" s="17">
        <f t="shared" si="26"/>
        <v>0.04</v>
      </c>
      <c r="AP121" s="17">
        <f t="shared" si="27"/>
        <v>1.3999999999999999E-2</v>
      </c>
      <c r="AQ121" s="17">
        <f t="shared" si="27"/>
        <v>0.11599999999999999</v>
      </c>
      <c r="AR121" s="17">
        <f t="shared" si="28"/>
        <v>0.83</v>
      </c>
      <c r="AS121" s="17">
        <f t="shared" si="29"/>
        <v>0.26</v>
      </c>
      <c r="AU121" s="17">
        <f t="shared" si="30"/>
        <v>6.3846153846153841</v>
      </c>
      <c r="AV121" s="17">
        <f t="shared" si="31"/>
        <v>0.30769230769230771</v>
      </c>
      <c r="AW121" s="17">
        <f t="shared" si="32"/>
        <v>0.89903846153846145</v>
      </c>
      <c r="AX121" s="17">
        <f t="shared" si="33"/>
        <v>2.0961538461538458</v>
      </c>
      <c r="AY121" s="17">
        <f t="shared" si="34"/>
        <v>0.30769230769230771</v>
      </c>
      <c r="AZ121" s="17">
        <f t="shared" si="35"/>
        <v>0.30769230769230771</v>
      </c>
      <c r="BA121" s="17">
        <f t="shared" si="36"/>
        <v>4.7692307692307701E-2</v>
      </c>
      <c r="BC121" s="17">
        <f t="shared" si="37"/>
        <v>4.8255813953488378</v>
      </c>
      <c r="BD121" s="17">
        <f t="shared" si="38"/>
        <v>0.23255813953488372</v>
      </c>
      <c r="BE121" s="17">
        <f t="shared" si="39"/>
        <v>0.68577871290542758</v>
      </c>
      <c r="BF121" s="17">
        <f t="shared" si="40"/>
        <v>2.471589023411072</v>
      </c>
      <c r="BG121" s="17">
        <f t="shared" si="41"/>
        <v>0.23255813953488372</v>
      </c>
      <c r="BH121" s="17">
        <f t="shared" si="42"/>
        <v>0.23255813953488372</v>
      </c>
      <c r="BI121" s="17">
        <f t="shared" si="43"/>
        <v>7.5305570578691251E-4</v>
      </c>
      <c r="BJ121" s="17">
        <f t="shared" si="44"/>
        <v>4.0855276699190361E-2</v>
      </c>
    </row>
    <row r="122" spans="1:62" x14ac:dyDescent="0.25">
      <c r="A122" s="84">
        <v>182</v>
      </c>
      <c r="B122" s="84">
        <v>115</v>
      </c>
      <c r="C122" s="17">
        <v>10</v>
      </c>
      <c r="D122" s="86">
        <v>1</v>
      </c>
      <c r="E122" s="98">
        <f t="shared" si="23"/>
        <v>16.600000000000001</v>
      </c>
      <c r="F122" s="98">
        <f t="shared" si="24"/>
        <v>0.80095923261390878</v>
      </c>
      <c r="G122" s="17">
        <v>0</v>
      </c>
      <c r="H122" s="17">
        <v>16.600000000000001</v>
      </c>
      <c r="I122" s="17">
        <v>0</v>
      </c>
      <c r="J122" s="17">
        <v>0</v>
      </c>
      <c r="K122" s="17">
        <v>0</v>
      </c>
      <c r="L122" s="17">
        <v>0</v>
      </c>
      <c r="M122" s="17">
        <v>0</v>
      </c>
      <c r="N122" s="17">
        <v>0</v>
      </c>
      <c r="O122" s="17">
        <v>16.600000000000001</v>
      </c>
      <c r="P122" s="17">
        <v>0</v>
      </c>
      <c r="Q122" s="17">
        <v>66.8</v>
      </c>
      <c r="R122" s="17">
        <v>0</v>
      </c>
      <c r="S122" s="17">
        <v>0</v>
      </c>
      <c r="T122" s="17">
        <v>0</v>
      </c>
      <c r="U122" s="17">
        <v>0</v>
      </c>
      <c r="V122" s="17">
        <v>0</v>
      </c>
      <c r="W122" s="41">
        <v>0</v>
      </c>
      <c r="X122" s="41">
        <v>0</v>
      </c>
      <c r="Y122" s="17">
        <v>0</v>
      </c>
      <c r="Z122" s="17">
        <v>0</v>
      </c>
      <c r="AA122" s="17">
        <v>0</v>
      </c>
      <c r="AB122" s="17">
        <v>0</v>
      </c>
      <c r="AC122" s="17">
        <v>0</v>
      </c>
      <c r="AD122" s="17">
        <v>0</v>
      </c>
      <c r="AE122" s="17">
        <v>0</v>
      </c>
      <c r="AF122" s="41">
        <v>0</v>
      </c>
      <c r="AG122" s="88">
        <v>64</v>
      </c>
      <c r="AH122" s="91" t="s">
        <v>3</v>
      </c>
      <c r="AI122" s="87" t="s">
        <v>504</v>
      </c>
      <c r="AN122" s="17">
        <f t="shared" si="25"/>
        <v>100</v>
      </c>
      <c r="AO122" s="17">
        <f t="shared" si="26"/>
        <v>0.16600000000000001</v>
      </c>
      <c r="AP122" s="17">
        <f t="shared" si="27"/>
        <v>0</v>
      </c>
      <c r="AQ122" s="17">
        <f t="shared" si="27"/>
        <v>0.16600000000000001</v>
      </c>
      <c r="AR122" s="17">
        <f t="shared" si="28"/>
        <v>0.66799999999999993</v>
      </c>
      <c r="AS122" s="17">
        <f t="shared" si="29"/>
        <v>0.64</v>
      </c>
      <c r="AU122" s="17">
        <f t="shared" si="30"/>
        <v>4.0240963855421681</v>
      </c>
      <c r="AV122" s="17">
        <f t="shared" si="31"/>
        <v>1</v>
      </c>
      <c r="AW122" s="17">
        <f t="shared" si="32"/>
        <v>0.75150602409638556</v>
      </c>
      <c r="AX122" s="17">
        <f t="shared" si="33"/>
        <v>1.506024096385542</v>
      </c>
      <c r="AY122" s="17">
        <f t="shared" si="34"/>
        <v>0.75150602409638556</v>
      </c>
      <c r="AZ122" s="17">
        <f t="shared" si="35"/>
        <v>0.75150602409638556</v>
      </c>
      <c r="BA122" s="17">
        <f t="shared" si="36"/>
        <v>0.11150602409638555</v>
      </c>
      <c r="BC122" s="17">
        <f t="shared" si="37"/>
        <v>4.0240963855421681</v>
      </c>
      <c r="BD122" s="17">
        <f t="shared" si="38"/>
        <v>1</v>
      </c>
      <c r="BE122" s="17">
        <f t="shared" si="39"/>
        <v>0.66825060914291157</v>
      </c>
      <c r="BF122" s="17">
        <f t="shared" si="40"/>
        <v>2.1035785597398342</v>
      </c>
      <c r="BG122" s="17">
        <f t="shared" si="41"/>
        <v>0.66825060914291157</v>
      </c>
      <c r="BH122" s="17">
        <f t="shared" si="42"/>
        <v>0.66825060914291157</v>
      </c>
      <c r="BI122" s="17">
        <f t="shared" si="43"/>
        <v>7.9809691694555788E-4</v>
      </c>
      <c r="BJ122" s="17">
        <f t="shared" si="44"/>
        <v>3.163884586754933E-2</v>
      </c>
    </row>
    <row r="123" spans="1:62" x14ac:dyDescent="0.25">
      <c r="A123" s="84">
        <v>275</v>
      </c>
      <c r="B123" s="84">
        <v>165</v>
      </c>
      <c r="C123" s="17">
        <f>'EWG-CCP-127 (1)'!B90</f>
        <v>35</v>
      </c>
      <c r="D123" s="86">
        <v>1</v>
      </c>
      <c r="E123" s="98">
        <f t="shared" si="23"/>
        <v>33.333333333333329</v>
      </c>
      <c r="F123" s="98">
        <f t="shared" si="24"/>
        <v>0.75000000000000011</v>
      </c>
      <c r="G123" s="17">
        <v>0</v>
      </c>
      <c r="H123" s="17">
        <f>'EWG-CCP-127 (1)'!M90</f>
        <v>16.666666666666664</v>
      </c>
      <c r="I123" s="17">
        <v>0</v>
      </c>
      <c r="J123" s="17">
        <v>0</v>
      </c>
      <c r="K123" s="17">
        <v>0</v>
      </c>
      <c r="L123" s="17">
        <v>0</v>
      </c>
      <c r="M123" s="17">
        <v>0</v>
      </c>
      <c r="N123" s="17">
        <v>0</v>
      </c>
      <c r="O123" s="17">
        <f>'EWG-CCP-127 (1)'!L90</f>
        <v>33.333333333333329</v>
      </c>
      <c r="P123" s="17">
        <v>0</v>
      </c>
      <c r="Q123" s="17">
        <f>'EWG-CCP-127 (1)'!K90</f>
        <v>50</v>
      </c>
      <c r="R123" s="17">
        <v>0</v>
      </c>
      <c r="S123" s="17">
        <v>0</v>
      </c>
      <c r="T123" s="17">
        <v>0</v>
      </c>
      <c r="U123" s="17">
        <v>0</v>
      </c>
      <c r="V123" s="17">
        <v>0</v>
      </c>
      <c r="W123" s="41">
        <v>0</v>
      </c>
      <c r="X123" s="41">
        <v>0</v>
      </c>
      <c r="Y123" s="17">
        <v>0</v>
      </c>
      <c r="Z123" s="17">
        <v>0</v>
      </c>
      <c r="AA123" s="17">
        <v>0</v>
      </c>
      <c r="AB123" s="17">
        <v>0</v>
      </c>
      <c r="AC123" s="17">
        <v>0</v>
      </c>
      <c r="AD123" s="17">
        <v>0</v>
      </c>
      <c r="AE123" s="17">
        <v>0</v>
      </c>
      <c r="AF123" s="41">
        <v>0</v>
      </c>
      <c r="AG123" s="88">
        <f>'EWG-CCP-127 (1)'!E90</f>
        <v>55.000000000000007</v>
      </c>
      <c r="AH123" s="41" t="s">
        <v>3</v>
      </c>
      <c r="AI123" s="87" t="s">
        <v>506</v>
      </c>
      <c r="AN123" s="17">
        <f t="shared" si="25"/>
        <v>100</v>
      </c>
      <c r="AO123" s="17">
        <f t="shared" si="26"/>
        <v>0.33333333333333326</v>
      </c>
      <c r="AP123" s="17">
        <f t="shared" si="27"/>
        <v>0</v>
      </c>
      <c r="AQ123" s="17">
        <f t="shared" si="27"/>
        <v>0.16666666666666663</v>
      </c>
      <c r="AR123" s="17">
        <f t="shared" si="28"/>
        <v>0.5</v>
      </c>
      <c r="AS123" s="17">
        <f t="shared" si="29"/>
        <v>0.55000000000000004</v>
      </c>
      <c r="AU123" s="17">
        <f t="shared" si="30"/>
        <v>3.0000000000000009</v>
      </c>
      <c r="AV123" s="17">
        <f t="shared" si="31"/>
        <v>2</v>
      </c>
      <c r="AW123" s="17">
        <f t="shared" si="32"/>
        <v>0.6875</v>
      </c>
      <c r="AX123" s="17">
        <f t="shared" si="33"/>
        <v>1.2500000000000002</v>
      </c>
      <c r="AY123" s="17">
        <f t="shared" si="34"/>
        <v>0.55000000000000004</v>
      </c>
      <c r="AZ123" s="17">
        <f t="shared" si="35"/>
        <v>0.55000000000000004</v>
      </c>
      <c r="BA123" s="17">
        <f t="shared" si="36"/>
        <v>0</v>
      </c>
      <c r="BC123" s="17">
        <f t="shared" si="37"/>
        <v>3.0000000000000004</v>
      </c>
      <c r="BD123" s="17">
        <f t="shared" si="38"/>
        <v>2</v>
      </c>
      <c r="BE123" s="17">
        <f t="shared" si="39"/>
        <v>0.64585409830494755</v>
      </c>
      <c r="BF123" s="17">
        <f t="shared" si="40"/>
        <v>1.6333536883123319</v>
      </c>
      <c r="BG123" s="17">
        <f t="shared" si="41"/>
        <v>0.57863560782887502</v>
      </c>
      <c r="BH123" s="17">
        <f t="shared" si="42"/>
        <v>0.57863560782887502</v>
      </c>
      <c r="BI123" s="17">
        <f t="shared" si="43"/>
        <v>8.1999803572912577E-4</v>
      </c>
      <c r="BJ123" s="17">
        <f t="shared" si="44"/>
        <v>7.7216847487274762E-3</v>
      </c>
    </row>
    <row r="124" spans="1:62" x14ac:dyDescent="0.25">
      <c r="A124" s="84">
        <v>37</v>
      </c>
      <c r="B124" s="84">
        <v>25</v>
      </c>
      <c r="C124" s="17" t="s">
        <v>45</v>
      </c>
      <c r="D124" s="86">
        <v>1</v>
      </c>
      <c r="E124" s="98">
        <f t="shared" si="23"/>
        <v>19</v>
      </c>
      <c r="F124" s="98">
        <f t="shared" si="24"/>
        <v>0.78481012658227844</v>
      </c>
      <c r="G124" s="41">
        <v>0</v>
      </c>
      <c r="H124" s="17">
        <v>17</v>
      </c>
      <c r="I124" s="17">
        <v>6</v>
      </c>
      <c r="J124" s="17">
        <v>0</v>
      </c>
      <c r="K124" s="41">
        <v>0</v>
      </c>
      <c r="L124" s="41">
        <v>0</v>
      </c>
      <c r="M124" s="41">
        <v>0</v>
      </c>
      <c r="N124" s="41">
        <v>0</v>
      </c>
      <c r="O124" s="17">
        <v>13</v>
      </c>
      <c r="P124" s="17">
        <v>0</v>
      </c>
      <c r="Q124" s="17">
        <v>62</v>
      </c>
      <c r="R124" s="17">
        <v>0</v>
      </c>
      <c r="S124" s="17">
        <v>0</v>
      </c>
      <c r="T124" s="17">
        <v>0</v>
      </c>
      <c r="U124" s="17">
        <v>2</v>
      </c>
      <c r="V124" s="41">
        <v>0</v>
      </c>
      <c r="W124" s="41">
        <v>0</v>
      </c>
      <c r="X124" s="41">
        <v>0</v>
      </c>
      <c r="Y124" s="41">
        <v>0</v>
      </c>
      <c r="Z124" s="41">
        <v>0</v>
      </c>
      <c r="AA124" s="17">
        <v>0</v>
      </c>
      <c r="AB124" s="41">
        <v>0</v>
      </c>
      <c r="AC124" s="17">
        <v>0</v>
      </c>
      <c r="AD124" s="17">
        <v>0</v>
      </c>
      <c r="AE124" s="41">
        <v>0</v>
      </c>
      <c r="AF124" s="41">
        <v>0</v>
      </c>
      <c r="AG124" s="88">
        <v>61</v>
      </c>
      <c r="AH124" s="41" t="s">
        <v>3</v>
      </c>
      <c r="AI124" s="87" t="s">
        <v>506</v>
      </c>
      <c r="AN124" s="17">
        <f t="shared" si="25"/>
        <v>100</v>
      </c>
      <c r="AO124" s="17">
        <f t="shared" si="26"/>
        <v>0.13</v>
      </c>
      <c r="AP124" s="17">
        <f t="shared" si="27"/>
        <v>0</v>
      </c>
      <c r="AQ124" s="17">
        <f t="shared" si="27"/>
        <v>0.17</v>
      </c>
      <c r="AR124" s="17">
        <f t="shared" si="28"/>
        <v>0.62</v>
      </c>
      <c r="AS124" s="17">
        <f t="shared" si="29"/>
        <v>0.61</v>
      </c>
      <c r="AU124" s="17">
        <f t="shared" si="30"/>
        <v>3.6470588235294117</v>
      </c>
      <c r="AV124" s="17">
        <f t="shared" si="31"/>
        <v>0.76470588235294112</v>
      </c>
      <c r="AW124" s="17">
        <f t="shared" si="32"/>
        <v>0.7279411764705882</v>
      </c>
      <c r="AX124" s="17">
        <f t="shared" si="33"/>
        <v>1.4117647058823528</v>
      </c>
      <c r="AY124" s="17">
        <f t="shared" si="34"/>
        <v>0.7279411764705882</v>
      </c>
      <c r="AZ124" s="17">
        <f t="shared" si="35"/>
        <v>0.7279411764705882</v>
      </c>
      <c r="BA124" s="17">
        <f t="shared" si="36"/>
        <v>0.11794117647058822</v>
      </c>
      <c r="BC124" s="17">
        <f t="shared" si="37"/>
        <v>2.6956521739130435</v>
      </c>
      <c r="BD124" s="17">
        <f t="shared" si="38"/>
        <v>0.69565217391304346</v>
      </c>
      <c r="BE124" s="17">
        <f t="shared" si="39"/>
        <v>0.6391981531403147</v>
      </c>
      <c r="BF124" s="17">
        <f t="shared" si="40"/>
        <v>1.4936091101540814</v>
      </c>
      <c r="BG124" s="17">
        <f t="shared" si="41"/>
        <v>0.6391981531403147</v>
      </c>
      <c r="BH124" s="17">
        <f t="shared" si="42"/>
        <v>0.6391981531403147</v>
      </c>
      <c r="BI124" s="17">
        <f t="shared" si="43"/>
        <v>8.5253214680526968E-4</v>
      </c>
      <c r="BJ124" s="17">
        <f t="shared" si="44"/>
        <v>2.1866458827942036E-2</v>
      </c>
    </row>
    <row r="125" spans="1:62" x14ac:dyDescent="0.25">
      <c r="A125" s="84">
        <v>344</v>
      </c>
      <c r="B125" s="84">
        <v>511</v>
      </c>
      <c r="C125" s="17" t="s">
        <v>242</v>
      </c>
      <c r="D125" s="86">
        <v>1</v>
      </c>
      <c r="E125" s="98">
        <f t="shared" si="23"/>
        <v>33.299999999999997</v>
      </c>
      <c r="F125" s="98">
        <f t="shared" si="24"/>
        <v>0.33333333333333337</v>
      </c>
      <c r="G125" s="17">
        <v>0</v>
      </c>
      <c r="H125" s="17">
        <v>44.4</v>
      </c>
      <c r="I125" s="17">
        <v>0</v>
      </c>
      <c r="J125" s="17">
        <v>0</v>
      </c>
      <c r="K125" s="17">
        <v>0</v>
      </c>
      <c r="L125" s="17">
        <v>0</v>
      </c>
      <c r="M125" s="17">
        <v>0</v>
      </c>
      <c r="N125" s="17">
        <v>0</v>
      </c>
      <c r="O125" s="17">
        <v>33.299999999999997</v>
      </c>
      <c r="P125" s="17">
        <v>0</v>
      </c>
      <c r="Q125" s="17">
        <v>22.2</v>
      </c>
      <c r="R125" s="17">
        <v>0</v>
      </c>
      <c r="S125" s="17">
        <v>0</v>
      </c>
      <c r="T125" s="17">
        <v>0</v>
      </c>
      <c r="U125" s="17">
        <v>0</v>
      </c>
      <c r="V125" s="17">
        <v>0</v>
      </c>
      <c r="W125" s="41">
        <v>0</v>
      </c>
      <c r="X125" s="41">
        <v>0</v>
      </c>
      <c r="Y125" s="17">
        <v>0</v>
      </c>
      <c r="Z125" s="17">
        <v>0</v>
      </c>
      <c r="AA125" s="17">
        <v>0</v>
      </c>
      <c r="AB125" s="17">
        <v>0</v>
      </c>
      <c r="AC125" s="17">
        <v>0</v>
      </c>
      <c r="AD125" s="17">
        <v>0</v>
      </c>
      <c r="AE125" s="17">
        <v>0</v>
      </c>
      <c r="AF125" s="41">
        <v>0</v>
      </c>
      <c r="AG125" s="88">
        <v>48.7</v>
      </c>
      <c r="AH125" s="91" t="s">
        <v>3</v>
      </c>
      <c r="AI125" s="87" t="s">
        <v>504</v>
      </c>
      <c r="AN125" s="17">
        <f t="shared" si="25"/>
        <v>99.899999999999991</v>
      </c>
      <c r="AO125" s="17">
        <f t="shared" si="26"/>
        <v>0.33299999999999996</v>
      </c>
      <c r="AP125" s="17">
        <f t="shared" si="27"/>
        <v>0</v>
      </c>
      <c r="AQ125" s="17">
        <f t="shared" si="27"/>
        <v>0.44400000000000001</v>
      </c>
      <c r="AR125" s="17">
        <f t="shared" si="28"/>
        <v>0.222</v>
      </c>
      <c r="AS125" s="17">
        <f t="shared" si="29"/>
        <v>0.48700000000000004</v>
      </c>
      <c r="AU125" s="17">
        <f t="shared" si="30"/>
        <v>0.5</v>
      </c>
      <c r="AV125" s="17">
        <f t="shared" si="31"/>
        <v>0.74999999999999989</v>
      </c>
      <c r="AW125" s="17">
        <f t="shared" si="32"/>
        <v>0.53125</v>
      </c>
      <c r="AX125" s="17">
        <f t="shared" si="33"/>
        <v>0.625</v>
      </c>
      <c r="AY125" s="17">
        <f t="shared" si="34"/>
        <v>0.49583333333333335</v>
      </c>
      <c r="AZ125" s="17">
        <f t="shared" si="35"/>
        <v>0.49583333333333335</v>
      </c>
      <c r="BA125" s="17">
        <f t="shared" si="36"/>
        <v>8.8333333333333042E-3</v>
      </c>
      <c r="BC125" s="17">
        <f t="shared" si="37"/>
        <v>0.5</v>
      </c>
      <c r="BD125" s="17">
        <f t="shared" si="38"/>
        <v>0.75</v>
      </c>
      <c r="BE125" s="17">
        <f t="shared" si="39"/>
        <v>0.59118026302403537</v>
      </c>
      <c r="BF125" s="17">
        <f t="shared" si="40"/>
        <v>0.48545179629813345</v>
      </c>
      <c r="BG125" s="17">
        <f t="shared" si="41"/>
        <v>0.51622493864183983</v>
      </c>
      <c r="BH125" s="17">
        <f t="shared" si="42"/>
        <v>0.51622493864183983</v>
      </c>
      <c r="BI125" s="17">
        <f t="shared" si="43"/>
        <v>8.5409703861930009E-4</v>
      </c>
      <c r="BJ125" s="17">
        <f t="shared" si="44"/>
        <v>6.1867196555216903E-4</v>
      </c>
    </row>
    <row r="126" spans="1:62" x14ac:dyDescent="0.25">
      <c r="A126" s="84">
        <v>467</v>
      </c>
      <c r="B126" s="84">
        <v>314</v>
      </c>
      <c r="C126" s="17" t="s">
        <v>310</v>
      </c>
      <c r="D126" s="86">
        <v>1</v>
      </c>
      <c r="E126" s="98">
        <f t="shared" si="23"/>
        <v>30.4</v>
      </c>
      <c r="F126" s="98">
        <f t="shared" si="24"/>
        <v>0.6795977011494253</v>
      </c>
      <c r="G126" s="17">
        <v>0</v>
      </c>
      <c r="H126" s="17">
        <v>22.3</v>
      </c>
      <c r="I126" s="17">
        <v>0</v>
      </c>
      <c r="J126" s="17">
        <v>0</v>
      </c>
      <c r="K126" s="17">
        <v>0</v>
      </c>
      <c r="L126" s="17">
        <v>0</v>
      </c>
      <c r="M126" s="17">
        <v>0</v>
      </c>
      <c r="N126" s="17">
        <v>0</v>
      </c>
      <c r="O126" s="17">
        <v>30.4</v>
      </c>
      <c r="P126" s="17">
        <v>0</v>
      </c>
      <c r="Q126" s="17">
        <v>47.3</v>
      </c>
      <c r="R126" s="17">
        <v>0</v>
      </c>
      <c r="S126" s="17">
        <v>0</v>
      </c>
      <c r="T126" s="17">
        <v>0</v>
      </c>
      <c r="U126" s="17">
        <v>0</v>
      </c>
      <c r="V126" s="17">
        <v>0</v>
      </c>
      <c r="W126" s="41">
        <v>0</v>
      </c>
      <c r="X126" s="17">
        <v>0</v>
      </c>
      <c r="Y126" s="17">
        <v>0</v>
      </c>
      <c r="Z126" s="17">
        <v>0</v>
      </c>
      <c r="AA126" s="17">
        <v>0</v>
      </c>
      <c r="AB126" s="17">
        <v>0</v>
      </c>
      <c r="AC126" s="17">
        <v>0</v>
      </c>
      <c r="AD126" s="17">
        <v>0</v>
      </c>
      <c r="AE126" s="17">
        <v>0</v>
      </c>
      <c r="AF126" s="41">
        <v>0</v>
      </c>
      <c r="AG126" s="88">
        <v>57</v>
      </c>
      <c r="AH126" s="17" t="s">
        <v>3</v>
      </c>
      <c r="AI126" s="87" t="s">
        <v>506</v>
      </c>
      <c r="AN126" s="17">
        <f t="shared" si="25"/>
        <v>100</v>
      </c>
      <c r="AO126" s="17">
        <f t="shared" si="26"/>
        <v>0.30399999999999999</v>
      </c>
      <c r="AP126" s="17">
        <f t="shared" si="27"/>
        <v>0</v>
      </c>
      <c r="AQ126" s="17">
        <f t="shared" si="27"/>
        <v>0.223</v>
      </c>
      <c r="AR126" s="17">
        <f t="shared" si="28"/>
        <v>0.47299999999999998</v>
      </c>
      <c r="AS126" s="17">
        <f t="shared" si="29"/>
        <v>0.56999999999999995</v>
      </c>
      <c r="AU126" s="17">
        <f t="shared" si="30"/>
        <v>2.1210762331838562</v>
      </c>
      <c r="AV126" s="17">
        <f t="shared" si="31"/>
        <v>1.3632286995515694</v>
      </c>
      <c r="AW126" s="17">
        <f t="shared" si="32"/>
        <v>0.63256726457399104</v>
      </c>
      <c r="AX126" s="17">
        <f t="shared" si="33"/>
        <v>1.0302690582959642</v>
      </c>
      <c r="AY126" s="17">
        <f t="shared" si="34"/>
        <v>0.56442345696482332</v>
      </c>
      <c r="AZ126" s="17">
        <f t="shared" si="35"/>
        <v>0.56442345696482332</v>
      </c>
      <c r="BA126" s="17">
        <f t="shared" si="36"/>
        <v>5.5765430351766287E-3</v>
      </c>
      <c r="BC126" s="17">
        <f t="shared" si="37"/>
        <v>2.1210762331838562</v>
      </c>
      <c r="BD126" s="17">
        <f t="shared" si="38"/>
        <v>1.3632286995515694</v>
      </c>
      <c r="BE126" s="17">
        <f t="shared" si="39"/>
        <v>0.62663244500439363</v>
      </c>
      <c r="BF126" s="17">
        <f t="shared" si="40"/>
        <v>1.2297863863665326</v>
      </c>
      <c r="BG126" s="17">
        <f t="shared" si="41"/>
        <v>0.59932202599291118</v>
      </c>
      <c r="BH126" s="17">
        <f t="shared" si="42"/>
        <v>0.59932202599291118</v>
      </c>
      <c r="BI126" s="17">
        <f t="shared" si="43"/>
        <v>8.5978120832896161E-4</v>
      </c>
      <c r="BJ126" s="17">
        <f t="shared" si="44"/>
        <v>1.1636609441798982E-2</v>
      </c>
    </row>
    <row r="127" spans="1:62" x14ac:dyDescent="0.25">
      <c r="A127" s="84">
        <v>130</v>
      </c>
      <c r="B127" s="84">
        <v>456</v>
      </c>
      <c r="C127" s="17" t="s">
        <v>156</v>
      </c>
      <c r="D127" s="86">
        <v>1</v>
      </c>
      <c r="E127" s="98">
        <f t="shared" si="23"/>
        <v>24.7</v>
      </c>
      <c r="F127" s="98">
        <f t="shared" si="24"/>
        <v>0.49003984063745021</v>
      </c>
      <c r="G127" s="17">
        <v>0</v>
      </c>
      <c r="H127" s="17">
        <v>38.4</v>
      </c>
      <c r="I127" s="17">
        <v>10.6</v>
      </c>
      <c r="J127" s="17">
        <v>0</v>
      </c>
      <c r="K127" s="17">
        <v>0</v>
      </c>
      <c r="L127" s="17">
        <v>0</v>
      </c>
      <c r="M127" s="17">
        <v>0</v>
      </c>
      <c r="N127" s="17">
        <v>0</v>
      </c>
      <c r="O127" s="17">
        <v>14.1</v>
      </c>
      <c r="P127" s="17">
        <v>0</v>
      </c>
      <c r="Q127" s="17">
        <v>36.9</v>
      </c>
      <c r="R127" s="17">
        <v>0</v>
      </c>
      <c r="S127" s="17">
        <v>0</v>
      </c>
      <c r="T127" s="17">
        <v>0</v>
      </c>
      <c r="U127" s="17">
        <v>0</v>
      </c>
      <c r="V127" s="17">
        <v>0</v>
      </c>
      <c r="W127" s="41">
        <v>0</v>
      </c>
      <c r="X127" s="41">
        <v>0</v>
      </c>
      <c r="Y127" s="17">
        <v>0</v>
      </c>
      <c r="Z127" s="17">
        <v>0</v>
      </c>
      <c r="AA127" s="17">
        <v>0</v>
      </c>
      <c r="AB127" s="41">
        <v>0</v>
      </c>
      <c r="AC127" s="17">
        <v>0</v>
      </c>
      <c r="AD127" s="17">
        <v>0</v>
      </c>
      <c r="AE127" s="41">
        <v>0</v>
      </c>
      <c r="AF127" s="41">
        <v>0</v>
      </c>
      <c r="AG127" s="88">
        <v>53.5</v>
      </c>
      <c r="AH127" s="41" t="s">
        <v>3</v>
      </c>
      <c r="AI127" s="87" t="s">
        <v>557</v>
      </c>
      <c r="AN127" s="17">
        <f t="shared" si="25"/>
        <v>100</v>
      </c>
      <c r="AO127" s="17">
        <f t="shared" si="26"/>
        <v>0.14099999999999999</v>
      </c>
      <c r="AP127" s="17">
        <f t="shared" si="27"/>
        <v>0</v>
      </c>
      <c r="AQ127" s="17">
        <f t="shared" si="27"/>
        <v>0.38400000000000001</v>
      </c>
      <c r="AR127" s="17">
        <f t="shared" si="28"/>
        <v>0.36899999999999999</v>
      </c>
      <c r="AS127" s="17">
        <f t="shared" si="29"/>
        <v>0.53500000000000003</v>
      </c>
      <c r="AU127" s="17">
        <f t="shared" si="30"/>
        <v>0.9609375</v>
      </c>
      <c r="AV127" s="17">
        <f t="shared" si="31"/>
        <v>0.36718749999999994</v>
      </c>
      <c r="AW127" s="17">
        <f t="shared" si="32"/>
        <v>0.56005859375</v>
      </c>
      <c r="AX127" s="17">
        <f t="shared" si="33"/>
        <v>0.740234375</v>
      </c>
      <c r="AY127" s="17">
        <f t="shared" si="34"/>
        <v>0.36718749999999994</v>
      </c>
      <c r="AZ127" s="17">
        <f t="shared" si="35"/>
        <v>0.36718749999999994</v>
      </c>
      <c r="BA127" s="17">
        <f t="shared" si="36"/>
        <v>0.16781250000000009</v>
      </c>
      <c r="BC127" s="17">
        <f t="shared" si="37"/>
        <v>0.9609375</v>
      </c>
      <c r="BD127" s="17">
        <f t="shared" si="38"/>
        <v>0.50520833333333337</v>
      </c>
      <c r="BE127" s="17">
        <f t="shared" si="39"/>
        <v>0.60126075140395352</v>
      </c>
      <c r="BF127" s="17">
        <f t="shared" si="40"/>
        <v>0.6970962076382512</v>
      </c>
      <c r="BG127" s="17">
        <f t="shared" si="41"/>
        <v>0.50520833333333337</v>
      </c>
      <c r="BH127" s="17">
        <f t="shared" si="42"/>
        <v>0.50520833333333337</v>
      </c>
      <c r="BI127" s="17">
        <f t="shared" si="43"/>
        <v>8.8754340277777746E-4</v>
      </c>
      <c r="BJ127" s="17">
        <f t="shared" si="44"/>
        <v>5.3104912289238301E-3</v>
      </c>
    </row>
    <row r="128" spans="1:62" x14ac:dyDescent="0.25">
      <c r="A128" s="84">
        <v>96</v>
      </c>
      <c r="B128" s="84">
        <v>61</v>
      </c>
      <c r="C128" s="17" t="s">
        <v>117</v>
      </c>
      <c r="D128" s="86">
        <v>1</v>
      </c>
      <c r="E128" s="98">
        <f t="shared" si="23"/>
        <v>20</v>
      </c>
      <c r="F128" s="98">
        <f t="shared" si="24"/>
        <v>0.70833333333333337</v>
      </c>
      <c r="G128" s="17">
        <v>8</v>
      </c>
      <c r="H128" s="17">
        <v>21</v>
      </c>
      <c r="I128" s="17">
        <v>5</v>
      </c>
      <c r="J128" s="17">
        <v>0</v>
      </c>
      <c r="K128" s="41">
        <v>0</v>
      </c>
      <c r="L128" s="17">
        <v>0</v>
      </c>
      <c r="M128" s="17">
        <v>0</v>
      </c>
      <c r="N128" s="17">
        <v>0</v>
      </c>
      <c r="O128" s="17">
        <v>15</v>
      </c>
      <c r="P128" s="17">
        <v>0</v>
      </c>
      <c r="Q128" s="17">
        <v>51</v>
      </c>
      <c r="R128" s="17">
        <v>0</v>
      </c>
      <c r="S128" s="17">
        <v>0</v>
      </c>
      <c r="T128" s="17">
        <v>0</v>
      </c>
      <c r="U128" s="17">
        <v>0</v>
      </c>
      <c r="V128" s="41">
        <v>0</v>
      </c>
      <c r="W128" s="41">
        <v>0</v>
      </c>
      <c r="X128" s="41">
        <v>0</v>
      </c>
      <c r="Y128" s="17">
        <v>0</v>
      </c>
      <c r="Z128" s="17">
        <v>0</v>
      </c>
      <c r="AA128" s="17">
        <v>0</v>
      </c>
      <c r="AB128" s="41">
        <v>0</v>
      </c>
      <c r="AC128" s="17">
        <v>0</v>
      </c>
      <c r="AD128" s="17">
        <v>0</v>
      </c>
      <c r="AE128" s="41">
        <v>0</v>
      </c>
      <c r="AF128" s="41">
        <v>0</v>
      </c>
      <c r="AG128" s="88">
        <v>36</v>
      </c>
      <c r="AH128" s="91" t="s">
        <v>3</v>
      </c>
      <c r="AI128" s="87" t="s">
        <v>504</v>
      </c>
      <c r="AN128" s="17">
        <f t="shared" si="25"/>
        <v>100</v>
      </c>
      <c r="AO128" s="17">
        <f t="shared" si="26"/>
        <v>0.15</v>
      </c>
      <c r="AP128" s="17">
        <f t="shared" si="27"/>
        <v>0.08</v>
      </c>
      <c r="AQ128" s="17">
        <f t="shared" si="27"/>
        <v>0.21</v>
      </c>
      <c r="AR128" s="17">
        <f t="shared" si="28"/>
        <v>0.51</v>
      </c>
      <c r="AS128" s="17">
        <f t="shared" si="29"/>
        <v>0.36</v>
      </c>
      <c r="AU128" s="17">
        <f t="shared" si="30"/>
        <v>1.7586206896551726</v>
      </c>
      <c r="AV128" s="17">
        <f t="shared" si="31"/>
        <v>0.51724137931034486</v>
      </c>
      <c r="AW128" s="17">
        <f t="shared" si="32"/>
        <v>0.60991379310344829</v>
      </c>
      <c r="AX128" s="17">
        <f t="shared" si="33"/>
        <v>0.93965517241379315</v>
      </c>
      <c r="AY128" s="17">
        <f t="shared" si="34"/>
        <v>0.51724137931034486</v>
      </c>
      <c r="AZ128" s="17">
        <f t="shared" si="35"/>
        <v>0.51724137931034486</v>
      </c>
      <c r="BA128" s="17">
        <f t="shared" si="36"/>
        <v>0.15724137931034488</v>
      </c>
      <c r="BC128" s="17">
        <f t="shared" si="37"/>
        <v>0.96226415094339623</v>
      </c>
      <c r="BD128" s="17">
        <f t="shared" si="38"/>
        <v>0.330188679245283</v>
      </c>
      <c r="BE128" s="17">
        <f t="shared" si="39"/>
        <v>0.60128976464201533</v>
      </c>
      <c r="BF128" s="17">
        <f t="shared" si="40"/>
        <v>0.69770535368943798</v>
      </c>
      <c r="BG128" s="17">
        <f t="shared" si="41"/>
        <v>0.330188679245283</v>
      </c>
      <c r="BH128" s="17">
        <f t="shared" si="42"/>
        <v>0.330188679245283</v>
      </c>
      <c r="BI128" s="17">
        <f t="shared" si="43"/>
        <v>8.8871484514061968E-4</v>
      </c>
      <c r="BJ128" s="17">
        <f t="shared" si="44"/>
        <v>1.042990016454799E-2</v>
      </c>
    </row>
    <row r="129" spans="1:62" x14ac:dyDescent="0.25">
      <c r="A129" s="84">
        <v>312</v>
      </c>
      <c r="B129" s="84">
        <v>199</v>
      </c>
      <c r="D129" s="86">
        <v>1</v>
      </c>
      <c r="E129" s="98">
        <f t="shared" si="23"/>
        <v>3.6144578313253009</v>
      </c>
      <c r="F129" s="98">
        <f t="shared" si="24"/>
        <v>0.75</v>
      </c>
      <c r="G129" s="17">
        <v>0</v>
      </c>
      <c r="H129" s="17">
        <f>'EWG-CCP-127 (1)'!M130</f>
        <v>24.096385542168672</v>
      </c>
      <c r="I129" s="17">
        <v>0</v>
      </c>
      <c r="J129" s="17">
        <v>0</v>
      </c>
      <c r="K129" s="17">
        <v>0</v>
      </c>
      <c r="L129" s="17">
        <v>0</v>
      </c>
      <c r="M129" s="17">
        <v>0</v>
      </c>
      <c r="N129" s="17">
        <v>0</v>
      </c>
      <c r="O129" s="17">
        <f>'EWG-CCP-127 (1)'!L130</f>
        <v>3.6144578313253009</v>
      </c>
      <c r="P129" s="17">
        <v>0</v>
      </c>
      <c r="Q129" s="17">
        <f>'EWG-CCP-127 (1)'!K130</f>
        <v>72.289156626506013</v>
      </c>
      <c r="R129" s="17">
        <v>0</v>
      </c>
      <c r="S129" s="17">
        <v>0</v>
      </c>
      <c r="T129" s="17">
        <v>0</v>
      </c>
      <c r="U129" s="17">
        <v>0</v>
      </c>
      <c r="V129" s="17">
        <v>0</v>
      </c>
      <c r="W129" s="41">
        <v>0</v>
      </c>
      <c r="X129" s="41">
        <v>0</v>
      </c>
      <c r="Y129" s="17">
        <v>0</v>
      </c>
      <c r="Z129" s="17">
        <v>0</v>
      </c>
      <c r="AA129" s="17">
        <v>0</v>
      </c>
      <c r="AB129" s="17">
        <v>0</v>
      </c>
      <c r="AC129" s="17">
        <v>0</v>
      </c>
      <c r="AD129" s="17">
        <v>0</v>
      </c>
      <c r="AE129" s="17">
        <v>0</v>
      </c>
      <c r="AF129" s="41">
        <v>0</v>
      </c>
      <c r="AG129" s="88">
        <f>'EWG-CCP-127 (1)'!E130</f>
        <v>18</v>
      </c>
      <c r="AH129" s="91" t="s">
        <v>3</v>
      </c>
      <c r="AI129" s="87" t="s">
        <v>504</v>
      </c>
      <c r="AN129" s="17">
        <f t="shared" si="25"/>
        <v>99.999999999999986</v>
      </c>
      <c r="AO129" s="17">
        <f t="shared" si="26"/>
        <v>3.614457831325301E-2</v>
      </c>
      <c r="AP129" s="17">
        <f t="shared" si="27"/>
        <v>0</v>
      </c>
      <c r="AQ129" s="17">
        <f t="shared" si="27"/>
        <v>0.24096385542168672</v>
      </c>
      <c r="AR129" s="17">
        <f t="shared" si="28"/>
        <v>0.72289156626506013</v>
      </c>
      <c r="AS129" s="17">
        <f t="shared" si="29"/>
        <v>0.18</v>
      </c>
      <c r="AU129" s="17">
        <f t="shared" si="30"/>
        <v>3</v>
      </c>
      <c r="AV129" s="17">
        <f t="shared" si="31"/>
        <v>0.15000000000000002</v>
      </c>
      <c r="AW129" s="17">
        <f t="shared" si="32"/>
        <v>0.6875</v>
      </c>
      <c r="AX129" s="17">
        <f t="shared" si="33"/>
        <v>1.25</v>
      </c>
      <c r="AY129" s="17">
        <f t="shared" si="34"/>
        <v>0.15000000000000002</v>
      </c>
      <c r="AZ129" s="17">
        <f t="shared" si="35"/>
        <v>0.15000000000000002</v>
      </c>
      <c r="BA129" s="17">
        <f t="shared" si="36"/>
        <v>2.9999999999999971E-2</v>
      </c>
      <c r="BC129" s="17">
        <f t="shared" si="37"/>
        <v>3</v>
      </c>
      <c r="BD129" s="17">
        <f t="shared" si="38"/>
        <v>0.15</v>
      </c>
      <c r="BE129" s="17">
        <f t="shared" si="39"/>
        <v>0.64585409830494755</v>
      </c>
      <c r="BF129" s="17">
        <f t="shared" si="40"/>
        <v>1.6333536883123316</v>
      </c>
      <c r="BG129" s="17">
        <f t="shared" si="41"/>
        <v>0.15</v>
      </c>
      <c r="BH129" s="17">
        <f t="shared" si="42"/>
        <v>0.15</v>
      </c>
      <c r="BI129" s="17">
        <f t="shared" si="43"/>
        <v>8.9999999999999998E-4</v>
      </c>
      <c r="BJ129" s="17">
        <f t="shared" si="44"/>
        <v>7.9595577926904276E-2</v>
      </c>
    </row>
    <row r="130" spans="1:62" x14ac:dyDescent="0.25">
      <c r="A130" s="84">
        <v>44</v>
      </c>
      <c r="B130" s="84">
        <v>32</v>
      </c>
      <c r="C130" s="17" t="s">
        <v>51</v>
      </c>
      <c r="D130" s="86">
        <v>1</v>
      </c>
      <c r="E130" s="98">
        <f t="shared" ref="E130:E187" si="45">I130+L130+M130+N130+O130+V130+X130+AB130+AD130</f>
        <v>23</v>
      </c>
      <c r="F130" s="98">
        <f t="shared" ref="F130:F187" si="46">Q130/(H130+P130+Q130+AC130)</f>
        <v>0.73913043478260865</v>
      </c>
      <c r="G130" s="41">
        <v>0</v>
      </c>
      <c r="H130" s="17">
        <v>18</v>
      </c>
      <c r="I130" s="17">
        <v>4</v>
      </c>
      <c r="J130" s="17">
        <v>0</v>
      </c>
      <c r="K130" s="41">
        <v>0</v>
      </c>
      <c r="L130" s="41">
        <v>0</v>
      </c>
      <c r="M130" s="41">
        <v>0</v>
      </c>
      <c r="N130" s="41">
        <v>0</v>
      </c>
      <c r="O130" s="17">
        <v>19</v>
      </c>
      <c r="P130" s="17">
        <v>0</v>
      </c>
      <c r="Q130" s="17">
        <v>51</v>
      </c>
      <c r="R130" s="17">
        <v>0</v>
      </c>
      <c r="S130" s="17">
        <v>0</v>
      </c>
      <c r="T130" s="17">
        <v>0</v>
      </c>
      <c r="U130" s="17">
        <v>8</v>
      </c>
      <c r="V130" s="41">
        <v>0</v>
      </c>
      <c r="W130" s="41">
        <v>0</v>
      </c>
      <c r="X130" s="41">
        <v>0</v>
      </c>
      <c r="Y130" s="41">
        <v>0</v>
      </c>
      <c r="Z130" s="41">
        <v>0</v>
      </c>
      <c r="AA130" s="17">
        <v>0</v>
      </c>
      <c r="AB130" s="41">
        <v>0</v>
      </c>
      <c r="AC130" s="17">
        <v>0</v>
      </c>
      <c r="AD130" s="17">
        <v>0</v>
      </c>
      <c r="AE130" s="41">
        <v>0</v>
      </c>
      <c r="AF130" s="41">
        <v>0</v>
      </c>
      <c r="AG130" s="88">
        <v>53</v>
      </c>
      <c r="AH130" s="41" t="s">
        <v>3</v>
      </c>
      <c r="AI130" s="87" t="s">
        <v>506</v>
      </c>
      <c r="AN130" s="17">
        <f t="shared" ref="AN130:AN193" si="47">SUM(G130:AF130)</f>
        <v>100</v>
      </c>
      <c r="AO130" s="17">
        <f t="shared" ref="AO130:AO193" si="48">(L130+M130+O130+X130)/100</f>
        <v>0.19</v>
      </c>
      <c r="AP130" s="17">
        <f t="shared" ref="AP130:AQ193" si="49">G130/100</f>
        <v>0</v>
      </c>
      <c r="AQ130" s="17">
        <f t="shared" si="49"/>
        <v>0.18</v>
      </c>
      <c r="AR130" s="17">
        <f t="shared" ref="AR130:AR193" si="50">Q130/100</f>
        <v>0.51</v>
      </c>
      <c r="AS130" s="17">
        <f t="shared" ref="AS130:AS193" si="51">AG130/100</f>
        <v>0.53</v>
      </c>
      <c r="AU130" s="17">
        <f t="shared" ref="AU130:AU193" si="52">AR130/(AQ130+AP130)</f>
        <v>2.8333333333333335</v>
      </c>
      <c r="AV130" s="17">
        <f t="shared" ref="AV130:AV193" si="53">AO130/(AP130+AQ130)</f>
        <v>1.0555555555555556</v>
      </c>
      <c r="AW130" s="17">
        <f t="shared" ref="AW130:AW193" si="54">0.5+AU130/16</f>
        <v>0.67708333333333337</v>
      </c>
      <c r="AX130" s="17">
        <f t="shared" ref="AX130:AX193" si="55">0.5+AU130/4</f>
        <v>1.2083333333333335</v>
      </c>
      <c r="AY130" s="17">
        <f t="shared" ref="AY130:AY193" si="56">IF(AV130&lt;=AW130,AV130,IF(AV130&lt;=AX130,AW130,AW130-(AV130-AX130)*(8+AU130)/(12*(2+AU130))))</f>
        <v>0.67708333333333337</v>
      </c>
      <c r="AZ130" s="17">
        <f t="shared" ref="AZ130:AZ193" si="57">IF(AY130&lt;1,AY130,1)</f>
        <v>0.67708333333333337</v>
      </c>
      <c r="BA130" s="17">
        <f t="shared" ref="BA130:BA193" si="58">ABS(AZ130-AS130)</f>
        <v>0.14708333333333334</v>
      </c>
      <c r="BC130" s="17">
        <f t="shared" ref="BC130:BC187" si="59">(Q130)/($BM$3*H130+$BM$4*G130+$BM$5*P130+$BM$6*K130+$BM$7*S130+$BM$8*U130+$BM$9*Y130)</f>
        <v>1.2142857142857142</v>
      </c>
      <c r="BD130" s="17">
        <f t="shared" ref="BD130:BD193" si="60">(O130+$BM$11*M130+$BM$12*L130+$BM$13*X130+$BM$14*AD130+$BM$15*I130+$BM$16*N130+$BM$17*AB130+$BM$18*V130+$BM$19*T130+$BM$20*AA130+$BM$21*Z130+$BM$22*AF130+$BM$23*W130)/($BM$3*$H130+$BM$4*$G130+$BM$5*$P130+$BM$6*$K130+$BM$7*$S130+$BM$8*$U130+$BM$9*$Y130)</f>
        <v>0.5</v>
      </c>
      <c r="BE130" s="17">
        <f t="shared" ref="BE130:BE193" si="61">$BM$25+BC130*$BM$26</f>
        <v>0.60680135881858166</v>
      </c>
      <c r="BF130" s="17">
        <f t="shared" ref="BF130:BF193" si="62">$BM$27+BC130*$BM$28</f>
        <v>0.81342376544504713</v>
      </c>
      <c r="BG130" s="17">
        <f t="shared" ref="BG130:BG193" si="63">IF(BD130&lt;=BE130,BD130,IF(BD130&lt;=BF130,BE130,BE130-(BD130-BF130)*(8+BC130)/(12*(2+BC130))))</f>
        <v>0.5</v>
      </c>
      <c r="BH130" s="17">
        <f t="shared" ref="BH130:BH193" si="64">IF(BG130&lt;1,IF(BG130&gt;0,BG130,0),1)</f>
        <v>0.5</v>
      </c>
      <c r="BI130" s="17">
        <f t="shared" ref="BI130:BI193" si="65">(BH130-AS130)^2</f>
        <v>9.000000000000016E-4</v>
      </c>
      <c r="BJ130" s="17">
        <f t="shared" si="44"/>
        <v>4.6067600556559474E-3</v>
      </c>
    </row>
    <row r="131" spans="1:62" x14ac:dyDescent="0.25">
      <c r="A131" s="84">
        <v>313</v>
      </c>
      <c r="B131" s="84">
        <v>200</v>
      </c>
      <c r="D131" s="86">
        <v>1</v>
      </c>
      <c r="E131" s="98">
        <f t="shared" si="45"/>
        <v>5.8823529411764701</v>
      </c>
      <c r="F131" s="98">
        <f t="shared" si="46"/>
        <v>0.75</v>
      </c>
      <c r="G131" s="17">
        <v>0</v>
      </c>
      <c r="H131" s="17">
        <f>'EWG-CCP-127 (1)'!M131</f>
        <v>23.52941176470588</v>
      </c>
      <c r="I131" s="17">
        <v>0</v>
      </c>
      <c r="J131" s="17">
        <v>0</v>
      </c>
      <c r="K131" s="17">
        <v>0</v>
      </c>
      <c r="L131" s="17">
        <v>0</v>
      </c>
      <c r="M131" s="17">
        <v>0</v>
      </c>
      <c r="N131" s="17">
        <v>0</v>
      </c>
      <c r="O131" s="17">
        <f>'EWG-CCP-127 (1)'!L131</f>
        <v>5.8823529411764701</v>
      </c>
      <c r="P131" s="17">
        <v>0</v>
      </c>
      <c r="Q131" s="17">
        <f>'EWG-CCP-127 (1)'!K131</f>
        <v>70.588235294117652</v>
      </c>
      <c r="R131" s="17">
        <v>0</v>
      </c>
      <c r="S131" s="17">
        <v>0</v>
      </c>
      <c r="T131" s="17">
        <v>0</v>
      </c>
      <c r="U131" s="17">
        <v>0</v>
      </c>
      <c r="V131" s="17">
        <v>0</v>
      </c>
      <c r="W131" s="41">
        <v>0</v>
      </c>
      <c r="X131" s="41">
        <v>0</v>
      </c>
      <c r="Y131" s="17">
        <v>0</v>
      </c>
      <c r="Z131" s="17">
        <v>0</v>
      </c>
      <c r="AA131" s="17">
        <v>0</v>
      </c>
      <c r="AB131" s="17">
        <v>0</v>
      </c>
      <c r="AC131" s="17">
        <v>0</v>
      </c>
      <c r="AD131" s="17">
        <v>0</v>
      </c>
      <c r="AE131" s="17">
        <v>0</v>
      </c>
      <c r="AF131" s="41">
        <v>0</v>
      </c>
      <c r="AG131" s="88">
        <f>'EWG-CCP-127 (1)'!E131</f>
        <v>28.000000000000004</v>
      </c>
      <c r="AH131" s="91" t="s">
        <v>3</v>
      </c>
      <c r="AI131" s="87" t="s">
        <v>504</v>
      </c>
      <c r="AN131" s="17">
        <f t="shared" si="47"/>
        <v>100</v>
      </c>
      <c r="AO131" s="17">
        <f t="shared" si="48"/>
        <v>5.8823529411764698E-2</v>
      </c>
      <c r="AP131" s="17">
        <f t="shared" si="49"/>
        <v>0</v>
      </c>
      <c r="AQ131" s="17">
        <f t="shared" si="49"/>
        <v>0.23529411764705879</v>
      </c>
      <c r="AR131" s="17">
        <f t="shared" si="50"/>
        <v>0.70588235294117652</v>
      </c>
      <c r="AS131" s="17">
        <f t="shared" si="51"/>
        <v>0.28000000000000003</v>
      </c>
      <c r="AU131" s="17">
        <f t="shared" si="52"/>
        <v>3.0000000000000004</v>
      </c>
      <c r="AV131" s="17">
        <f t="shared" si="53"/>
        <v>0.25</v>
      </c>
      <c r="AW131" s="17">
        <f t="shared" si="54"/>
        <v>0.6875</v>
      </c>
      <c r="AX131" s="17">
        <f t="shared" si="55"/>
        <v>1.25</v>
      </c>
      <c r="AY131" s="17">
        <f t="shared" si="56"/>
        <v>0.25</v>
      </c>
      <c r="AZ131" s="17">
        <f t="shared" si="57"/>
        <v>0.25</v>
      </c>
      <c r="BA131" s="17">
        <f t="shared" si="58"/>
        <v>3.0000000000000027E-2</v>
      </c>
      <c r="BC131" s="17">
        <f t="shared" si="59"/>
        <v>3.0000000000000004</v>
      </c>
      <c r="BD131" s="17">
        <f t="shared" si="60"/>
        <v>0.25</v>
      </c>
      <c r="BE131" s="17">
        <f t="shared" si="61"/>
        <v>0.64585409830494755</v>
      </c>
      <c r="BF131" s="17">
        <f t="shared" si="62"/>
        <v>1.6333536883123319</v>
      </c>
      <c r="BG131" s="17">
        <f t="shared" si="63"/>
        <v>0.25</v>
      </c>
      <c r="BH131" s="17">
        <f t="shared" si="64"/>
        <v>0.25</v>
      </c>
      <c r="BI131" s="17">
        <f t="shared" si="65"/>
        <v>9.000000000000016E-4</v>
      </c>
      <c r="BJ131" s="17">
        <f t="shared" ref="BJ131:BJ194" si="66">(AS131-AVERAGE($AS$2:$AS$441))^2</f>
        <v>3.3170201392261879E-2</v>
      </c>
    </row>
    <row r="132" spans="1:62" x14ac:dyDescent="0.25">
      <c r="A132" s="84">
        <v>603</v>
      </c>
      <c r="B132" s="84">
        <v>347</v>
      </c>
      <c r="C132" s="17" t="s">
        <v>440</v>
      </c>
      <c r="D132" s="86">
        <v>1</v>
      </c>
      <c r="E132" s="98">
        <f t="shared" si="45"/>
        <v>13.35</v>
      </c>
      <c r="F132" s="98">
        <f t="shared" si="46"/>
        <v>0.79070636601470046</v>
      </c>
      <c r="G132" s="17">
        <v>4.04</v>
      </c>
      <c r="H132" s="17">
        <v>16.8</v>
      </c>
      <c r="I132" s="17">
        <v>0</v>
      </c>
      <c r="J132" s="17">
        <v>0</v>
      </c>
      <c r="K132" s="17">
        <v>0</v>
      </c>
      <c r="L132" s="17">
        <v>3.34</v>
      </c>
      <c r="M132" s="17">
        <v>0</v>
      </c>
      <c r="N132" s="17">
        <v>0</v>
      </c>
      <c r="O132" s="17">
        <v>10.01</v>
      </c>
      <c r="P132" s="17">
        <v>0</v>
      </c>
      <c r="Q132" s="17">
        <v>63.47</v>
      </c>
      <c r="R132" s="17">
        <v>0</v>
      </c>
      <c r="S132" s="17">
        <v>0</v>
      </c>
      <c r="T132" s="17">
        <v>0</v>
      </c>
      <c r="U132" s="17">
        <v>2.35</v>
      </c>
      <c r="V132" s="17">
        <v>0</v>
      </c>
      <c r="W132" s="17">
        <v>0</v>
      </c>
      <c r="X132" s="17">
        <v>0</v>
      </c>
      <c r="Y132" s="17">
        <v>0</v>
      </c>
      <c r="Z132" s="17">
        <v>0</v>
      </c>
      <c r="AA132" s="17">
        <v>0</v>
      </c>
      <c r="AB132" s="17">
        <v>0</v>
      </c>
      <c r="AC132" s="17">
        <v>0</v>
      </c>
      <c r="AD132" s="17">
        <v>0</v>
      </c>
      <c r="AE132" s="17">
        <v>0</v>
      </c>
      <c r="AF132" s="17">
        <v>0</v>
      </c>
      <c r="AG132" s="88">
        <f>'EWG-CCP-127 (1)'!I266</f>
        <v>36.368000523699209</v>
      </c>
      <c r="AH132" s="17" t="s">
        <v>3</v>
      </c>
      <c r="AI132" s="87" t="s">
        <v>506</v>
      </c>
      <c r="AN132" s="17">
        <f t="shared" si="47"/>
        <v>100.00999999999999</v>
      </c>
      <c r="AO132" s="17">
        <f t="shared" si="48"/>
        <v>0.13350000000000001</v>
      </c>
      <c r="AP132" s="17">
        <f t="shared" si="49"/>
        <v>4.0399999999999998E-2</v>
      </c>
      <c r="AQ132" s="17">
        <f t="shared" si="49"/>
        <v>0.16800000000000001</v>
      </c>
      <c r="AR132" s="17">
        <f t="shared" si="50"/>
        <v>0.63470000000000004</v>
      </c>
      <c r="AS132" s="17">
        <f t="shared" si="51"/>
        <v>0.36368000523699207</v>
      </c>
      <c r="AU132" s="17">
        <f t="shared" si="52"/>
        <v>3.0455854126679465</v>
      </c>
      <c r="AV132" s="17">
        <f t="shared" si="53"/>
        <v>0.64059500959692905</v>
      </c>
      <c r="AW132" s="17">
        <f t="shared" si="54"/>
        <v>0.69034908829174668</v>
      </c>
      <c r="AX132" s="17">
        <f t="shared" si="55"/>
        <v>1.2613963531669867</v>
      </c>
      <c r="AY132" s="17">
        <f t="shared" si="56"/>
        <v>0.64059500959692905</v>
      </c>
      <c r="AZ132" s="17">
        <f t="shared" si="57"/>
        <v>0.64059500959692905</v>
      </c>
      <c r="BA132" s="17">
        <f t="shared" si="58"/>
        <v>0.27691500435993699</v>
      </c>
      <c r="BC132" s="17">
        <f t="shared" si="59"/>
        <v>1.5863534116470881</v>
      </c>
      <c r="BD132" s="17">
        <f t="shared" si="60"/>
        <v>0.33366658335416138</v>
      </c>
      <c r="BE132" s="17">
        <f t="shared" si="61"/>
        <v>0.61493830601813526</v>
      </c>
      <c r="BF132" s="17">
        <f t="shared" si="62"/>
        <v>0.98426265094844201</v>
      </c>
      <c r="BG132" s="17">
        <f t="shared" si="63"/>
        <v>0.33366658335416138</v>
      </c>
      <c r="BH132" s="17">
        <f t="shared" si="64"/>
        <v>0.33366658335416138</v>
      </c>
      <c r="BI132" s="17">
        <f t="shared" si="65"/>
        <v>9.0080549311677969E-4</v>
      </c>
      <c r="BJ132" s="17">
        <f t="shared" si="66"/>
        <v>9.6917876769420878E-3</v>
      </c>
    </row>
    <row r="133" spans="1:62" x14ac:dyDescent="0.25">
      <c r="A133" s="84">
        <v>372</v>
      </c>
      <c r="B133" s="84">
        <v>244</v>
      </c>
      <c r="C133" s="58">
        <v>22</v>
      </c>
      <c r="D133" s="86">
        <v>1</v>
      </c>
      <c r="E133" s="98">
        <f t="shared" si="45"/>
        <v>33.333333333333329</v>
      </c>
      <c r="F133" s="98">
        <f t="shared" si="46"/>
        <v>0.79999999999999993</v>
      </c>
      <c r="G133" s="17">
        <v>0</v>
      </c>
      <c r="H133" s="17">
        <f>'EWG-CCP-127 (1)'!M185</f>
        <v>13.333333333333334</v>
      </c>
      <c r="I133" s="17">
        <v>0</v>
      </c>
      <c r="J133" s="17">
        <v>0</v>
      </c>
      <c r="K133" s="17">
        <v>0</v>
      </c>
      <c r="L133" s="17">
        <v>0</v>
      </c>
      <c r="M133" s="17">
        <v>0</v>
      </c>
      <c r="N133" s="17">
        <v>0</v>
      </c>
      <c r="O133" s="17">
        <f>'EWG-CCP-127 (1)'!L185</f>
        <v>33.333333333333329</v>
      </c>
      <c r="P133" s="17">
        <v>0</v>
      </c>
      <c r="Q133" s="17">
        <f>'EWG-CCP-127 (1)'!K185</f>
        <v>53.333333333333336</v>
      </c>
      <c r="R133" s="17">
        <v>0</v>
      </c>
      <c r="S133" s="17">
        <v>0</v>
      </c>
      <c r="T133" s="17">
        <v>0</v>
      </c>
      <c r="U133" s="17">
        <v>0</v>
      </c>
      <c r="V133" s="17">
        <v>0</v>
      </c>
      <c r="W133" s="41">
        <v>0</v>
      </c>
      <c r="X133" s="41">
        <v>0</v>
      </c>
      <c r="Y133" s="17">
        <v>0</v>
      </c>
      <c r="Z133" s="17">
        <v>0</v>
      </c>
      <c r="AA133" s="17">
        <v>0</v>
      </c>
      <c r="AB133" s="17">
        <v>0</v>
      </c>
      <c r="AC133" s="17">
        <v>0</v>
      </c>
      <c r="AD133" s="17">
        <v>0</v>
      </c>
      <c r="AE133" s="17">
        <v>0</v>
      </c>
      <c r="AF133" s="41">
        <v>0</v>
      </c>
      <c r="AG133" s="88">
        <f>'EWG-CCP-127 (1)'!E185</f>
        <v>63</v>
      </c>
      <c r="AH133" s="41" t="s">
        <v>3</v>
      </c>
      <c r="AI133" s="87" t="s">
        <v>506</v>
      </c>
      <c r="AN133" s="17">
        <f t="shared" si="47"/>
        <v>100</v>
      </c>
      <c r="AO133" s="17">
        <f t="shared" si="48"/>
        <v>0.33333333333333326</v>
      </c>
      <c r="AP133" s="17">
        <f t="shared" si="49"/>
        <v>0</v>
      </c>
      <c r="AQ133" s="17">
        <f t="shared" si="49"/>
        <v>0.13333333333333333</v>
      </c>
      <c r="AR133" s="17">
        <f t="shared" si="50"/>
        <v>0.53333333333333333</v>
      </c>
      <c r="AS133" s="17">
        <f t="shared" si="51"/>
        <v>0.63</v>
      </c>
      <c r="AU133" s="17">
        <f t="shared" si="52"/>
        <v>4</v>
      </c>
      <c r="AV133" s="17">
        <f t="shared" si="53"/>
        <v>2.4999999999999996</v>
      </c>
      <c r="AW133" s="17">
        <f t="shared" si="54"/>
        <v>0.75</v>
      </c>
      <c r="AX133" s="17">
        <f t="shared" si="55"/>
        <v>1.5</v>
      </c>
      <c r="AY133" s="17">
        <f t="shared" si="56"/>
        <v>0.58333333333333337</v>
      </c>
      <c r="AZ133" s="17">
        <f t="shared" si="57"/>
        <v>0.58333333333333337</v>
      </c>
      <c r="BA133" s="17">
        <f t="shared" si="58"/>
        <v>4.6666666666666634E-2</v>
      </c>
      <c r="BC133" s="17">
        <f t="shared" si="59"/>
        <v>4</v>
      </c>
      <c r="BD133" s="17">
        <f t="shared" si="60"/>
        <v>2.4999999999999996</v>
      </c>
      <c r="BE133" s="17">
        <f t="shared" si="61"/>
        <v>0.66772363241731236</v>
      </c>
      <c r="BF133" s="17">
        <f t="shared" si="62"/>
        <v>2.0925144451180109</v>
      </c>
      <c r="BG133" s="17">
        <f t="shared" si="63"/>
        <v>0.59980937327031425</v>
      </c>
      <c r="BH133" s="17">
        <f t="shared" si="64"/>
        <v>0.59980937327031425</v>
      </c>
      <c r="BI133" s="17">
        <f t="shared" si="65"/>
        <v>9.1147394233121598E-4</v>
      </c>
      <c r="BJ133" s="17">
        <f t="shared" si="66"/>
        <v>2.8181383521013566E-2</v>
      </c>
    </row>
    <row r="134" spans="1:62" x14ac:dyDescent="0.25">
      <c r="A134" s="84">
        <v>385</v>
      </c>
      <c r="B134" s="84">
        <v>388</v>
      </c>
      <c r="C134" s="58">
        <v>35</v>
      </c>
      <c r="D134" s="86">
        <v>1</v>
      </c>
      <c r="E134" s="98">
        <f t="shared" si="45"/>
        <v>50</v>
      </c>
      <c r="F134" s="98">
        <f t="shared" si="46"/>
        <v>0.8571428571428571</v>
      </c>
      <c r="G134" s="17">
        <v>0</v>
      </c>
      <c r="H134" s="17">
        <f>'EWG-CCP-127 (1)'!M198</f>
        <v>7.1428571428571423</v>
      </c>
      <c r="I134" s="17">
        <v>0</v>
      </c>
      <c r="J134" s="17">
        <v>0</v>
      </c>
      <c r="K134" s="17">
        <v>0</v>
      </c>
      <c r="L134" s="17">
        <v>0</v>
      </c>
      <c r="M134" s="17">
        <v>0</v>
      </c>
      <c r="N134" s="17">
        <v>0</v>
      </c>
      <c r="O134" s="17">
        <f>'EWG-CCP-127 (1)'!L198</f>
        <v>50</v>
      </c>
      <c r="P134" s="17">
        <v>0</v>
      </c>
      <c r="Q134" s="17">
        <f>'EWG-CCP-127 (1)'!K198</f>
        <v>42.857142857142854</v>
      </c>
      <c r="R134" s="17">
        <v>0</v>
      </c>
      <c r="S134" s="17">
        <v>0</v>
      </c>
      <c r="T134" s="17">
        <v>0</v>
      </c>
      <c r="U134" s="17">
        <v>0</v>
      </c>
      <c r="V134" s="17">
        <v>0</v>
      </c>
      <c r="W134" s="41">
        <v>0</v>
      </c>
      <c r="X134" s="41">
        <v>0</v>
      </c>
      <c r="Y134" s="17">
        <v>0</v>
      </c>
      <c r="Z134" s="17">
        <v>0</v>
      </c>
      <c r="AA134" s="17">
        <v>0</v>
      </c>
      <c r="AB134" s="17">
        <v>0</v>
      </c>
      <c r="AC134" s="17">
        <v>0</v>
      </c>
      <c r="AD134" s="17">
        <v>0</v>
      </c>
      <c r="AE134" s="17">
        <v>0</v>
      </c>
      <c r="AF134" s="41">
        <v>0</v>
      </c>
      <c r="AG134" s="88">
        <v>16</v>
      </c>
      <c r="AH134" s="41" t="s">
        <v>3</v>
      </c>
      <c r="AI134" s="87" t="s">
        <v>506</v>
      </c>
      <c r="AN134" s="17">
        <f t="shared" si="47"/>
        <v>100</v>
      </c>
      <c r="AO134" s="17">
        <f t="shared" si="48"/>
        <v>0.5</v>
      </c>
      <c r="AP134" s="17">
        <f t="shared" si="49"/>
        <v>0</v>
      </c>
      <c r="AQ134" s="17">
        <f t="shared" si="49"/>
        <v>7.1428571428571425E-2</v>
      </c>
      <c r="AR134" s="17">
        <f t="shared" si="50"/>
        <v>0.42857142857142855</v>
      </c>
      <c r="AS134" s="17">
        <f t="shared" si="51"/>
        <v>0.16</v>
      </c>
      <c r="AU134" s="17">
        <f t="shared" si="52"/>
        <v>6</v>
      </c>
      <c r="AV134" s="17">
        <f t="shared" si="53"/>
        <v>7</v>
      </c>
      <c r="AW134" s="17">
        <f t="shared" si="54"/>
        <v>0.875</v>
      </c>
      <c r="AX134" s="17">
        <f t="shared" si="55"/>
        <v>2</v>
      </c>
      <c r="AY134" s="17">
        <f t="shared" si="56"/>
        <v>0.14583333333333337</v>
      </c>
      <c r="AZ134" s="17">
        <f t="shared" si="57"/>
        <v>0.14583333333333337</v>
      </c>
      <c r="BA134" s="17">
        <f t="shared" si="58"/>
        <v>1.4166666666666633E-2</v>
      </c>
      <c r="BC134" s="17">
        <f t="shared" si="59"/>
        <v>6</v>
      </c>
      <c r="BD134" s="17">
        <f t="shared" si="60"/>
        <v>7.0000000000000009</v>
      </c>
      <c r="BE134" s="17">
        <f t="shared" si="61"/>
        <v>0.7114627006420422</v>
      </c>
      <c r="BF134" s="17">
        <f t="shared" si="62"/>
        <v>3.0108359587293694</v>
      </c>
      <c r="BG134" s="17">
        <f t="shared" si="63"/>
        <v>0.12970961129007508</v>
      </c>
      <c r="BH134" s="17">
        <f t="shared" si="64"/>
        <v>0.12970961129007508</v>
      </c>
      <c r="BI134" s="17">
        <f t="shared" si="65"/>
        <v>9.1750764819834745E-4</v>
      </c>
      <c r="BJ134" s="17">
        <f t="shared" si="66"/>
        <v>9.128065323383272E-2</v>
      </c>
    </row>
    <row r="135" spans="1:62" x14ac:dyDescent="0.25">
      <c r="A135" s="84">
        <v>351</v>
      </c>
      <c r="B135" s="84">
        <v>373</v>
      </c>
      <c r="C135" s="58">
        <v>1</v>
      </c>
      <c r="D135" s="86">
        <v>1</v>
      </c>
      <c r="E135" s="98">
        <f t="shared" si="45"/>
        <v>50</v>
      </c>
      <c r="F135" s="98">
        <f t="shared" si="46"/>
        <v>0.5</v>
      </c>
      <c r="G135" s="17">
        <v>0</v>
      </c>
      <c r="H135" s="17">
        <f>'EWG-CCP-127 (1)'!M164</f>
        <v>25</v>
      </c>
      <c r="I135" s="17">
        <v>0</v>
      </c>
      <c r="J135" s="17">
        <v>0</v>
      </c>
      <c r="K135" s="17">
        <v>0</v>
      </c>
      <c r="L135" s="17">
        <v>0</v>
      </c>
      <c r="M135" s="17">
        <v>0</v>
      </c>
      <c r="N135" s="17">
        <v>0</v>
      </c>
      <c r="O135" s="17">
        <f>'EWG-CCP-127 (1)'!L164</f>
        <v>50</v>
      </c>
      <c r="P135" s="17">
        <v>0</v>
      </c>
      <c r="Q135" s="17">
        <f>'EWG-CCP-127 (1)'!K164</f>
        <v>25</v>
      </c>
      <c r="R135" s="17">
        <v>0</v>
      </c>
      <c r="S135" s="17">
        <v>0</v>
      </c>
      <c r="T135" s="17">
        <v>0</v>
      </c>
      <c r="U135" s="17">
        <v>0</v>
      </c>
      <c r="V135" s="17">
        <v>0</v>
      </c>
      <c r="W135" s="41">
        <v>0</v>
      </c>
      <c r="X135" s="41">
        <v>0</v>
      </c>
      <c r="Y135" s="17">
        <v>0</v>
      </c>
      <c r="Z135" s="17">
        <v>0</v>
      </c>
      <c r="AA135" s="17">
        <v>0</v>
      </c>
      <c r="AB135" s="17">
        <v>0</v>
      </c>
      <c r="AC135" s="17">
        <v>0</v>
      </c>
      <c r="AD135" s="17">
        <v>0</v>
      </c>
      <c r="AE135" s="17">
        <v>0</v>
      </c>
      <c r="AF135" s="41">
        <v>0</v>
      </c>
      <c r="AG135" s="88">
        <f>'EWG-CCP-127 (1)'!E164</f>
        <v>25</v>
      </c>
      <c r="AH135" s="41" t="s">
        <v>3</v>
      </c>
      <c r="AI135" s="87" t="s">
        <v>506</v>
      </c>
      <c r="AL135" s="87" t="s">
        <v>510</v>
      </c>
      <c r="AN135" s="17">
        <f t="shared" si="47"/>
        <v>100</v>
      </c>
      <c r="AO135" s="17">
        <f t="shared" si="48"/>
        <v>0.5</v>
      </c>
      <c r="AP135" s="17">
        <f t="shared" si="49"/>
        <v>0</v>
      </c>
      <c r="AQ135" s="17">
        <f t="shared" si="49"/>
        <v>0.25</v>
      </c>
      <c r="AR135" s="17">
        <f t="shared" si="50"/>
        <v>0.25</v>
      </c>
      <c r="AS135" s="17">
        <f t="shared" si="51"/>
        <v>0.25</v>
      </c>
      <c r="AU135" s="17">
        <f t="shared" si="52"/>
        <v>1</v>
      </c>
      <c r="AV135" s="17">
        <f t="shared" si="53"/>
        <v>2</v>
      </c>
      <c r="AW135" s="17">
        <f t="shared" si="54"/>
        <v>0.5625</v>
      </c>
      <c r="AX135" s="17">
        <f t="shared" si="55"/>
        <v>0.75</v>
      </c>
      <c r="AY135" s="17">
        <f t="shared" si="56"/>
        <v>0.25</v>
      </c>
      <c r="AZ135" s="17">
        <f t="shared" si="57"/>
        <v>0.25</v>
      </c>
      <c r="BA135" s="17">
        <f t="shared" si="58"/>
        <v>0</v>
      </c>
      <c r="BC135" s="17">
        <f t="shared" si="59"/>
        <v>1</v>
      </c>
      <c r="BD135" s="17">
        <f t="shared" si="60"/>
        <v>2</v>
      </c>
      <c r="BE135" s="17">
        <f t="shared" si="61"/>
        <v>0.60211503008021783</v>
      </c>
      <c r="BF135" s="17">
        <f t="shared" si="62"/>
        <v>0.71503217470097313</v>
      </c>
      <c r="BG135" s="17">
        <f t="shared" si="63"/>
        <v>0.28087307375546111</v>
      </c>
      <c r="BH135" s="17">
        <f t="shared" si="64"/>
        <v>0.28087307375546111</v>
      </c>
      <c r="BI135" s="17">
        <f t="shared" si="65"/>
        <v>9.5314668311014168E-4</v>
      </c>
      <c r="BJ135" s="17">
        <f t="shared" si="66"/>
        <v>4.4997814352654604E-2</v>
      </c>
    </row>
    <row r="136" spans="1:62" x14ac:dyDescent="0.25">
      <c r="A136" s="84">
        <v>581</v>
      </c>
      <c r="B136" s="84">
        <v>337</v>
      </c>
      <c r="C136" s="17" t="s">
        <v>421</v>
      </c>
      <c r="D136" s="86">
        <v>1</v>
      </c>
      <c r="E136" s="98">
        <f t="shared" si="45"/>
        <v>7</v>
      </c>
      <c r="F136" s="98">
        <f t="shared" si="46"/>
        <v>0.86021505376344087</v>
      </c>
      <c r="G136" s="17">
        <v>0</v>
      </c>
      <c r="H136" s="17">
        <v>13</v>
      </c>
      <c r="I136" s="17">
        <v>0</v>
      </c>
      <c r="J136" s="17">
        <v>0</v>
      </c>
      <c r="K136" s="17">
        <v>0</v>
      </c>
      <c r="L136" s="17">
        <v>7</v>
      </c>
      <c r="M136" s="17">
        <v>0</v>
      </c>
      <c r="N136" s="17">
        <v>0</v>
      </c>
      <c r="O136" s="17">
        <v>0</v>
      </c>
      <c r="P136" s="17">
        <v>0</v>
      </c>
      <c r="Q136" s="17">
        <v>80</v>
      </c>
      <c r="R136" s="17">
        <v>0</v>
      </c>
      <c r="S136" s="17">
        <v>0</v>
      </c>
      <c r="T136" s="17">
        <v>0</v>
      </c>
      <c r="U136" s="17">
        <v>0</v>
      </c>
      <c r="V136" s="17">
        <v>0</v>
      </c>
      <c r="W136" s="17">
        <v>0</v>
      </c>
      <c r="X136" s="17">
        <v>0</v>
      </c>
      <c r="Y136" s="17">
        <v>0</v>
      </c>
      <c r="Z136" s="17">
        <v>0</v>
      </c>
      <c r="AA136" s="17">
        <v>0</v>
      </c>
      <c r="AB136" s="17">
        <v>0</v>
      </c>
      <c r="AC136" s="17">
        <v>0</v>
      </c>
      <c r="AD136" s="17">
        <v>0</v>
      </c>
      <c r="AE136" s="17">
        <v>0</v>
      </c>
      <c r="AF136" s="17">
        <v>0</v>
      </c>
      <c r="AG136" s="88">
        <v>57</v>
      </c>
      <c r="AH136" s="17" t="s">
        <v>3</v>
      </c>
      <c r="AI136" s="87" t="s">
        <v>506</v>
      </c>
      <c r="AN136" s="17">
        <f t="shared" si="47"/>
        <v>100</v>
      </c>
      <c r="AO136" s="17">
        <f t="shared" si="48"/>
        <v>7.0000000000000007E-2</v>
      </c>
      <c r="AP136" s="17">
        <f t="shared" si="49"/>
        <v>0</v>
      </c>
      <c r="AQ136" s="17">
        <f t="shared" si="49"/>
        <v>0.13</v>
      </c>
      <c r="AR136" s="17">
        <f t="shared" si="50"/>
        <v>0.8</v>
      </c>
      <c r="AS136" s="17">
        <f t="shared" si="51"/>
        <v>0.56999999999999995</v>
      </c>
      <c r="AU136" s="17">
        <f t="shared" si="52"/>
        <v>6.1538461538461542</v>
      </c>
      <c r="AV136" s="17">
        <f t="shared" si="53"/>
        <v>0.53846153846153855</v>
      </c>
      <c r="AW136" s="17">
        <f t="shared" si="54"/>
        <v>0.88461538461538458</v>
      </c>
      <c r="AX136" s="17">
        <f t="shared" si="55"/>
        <v>2.0384615384615383</v>
      </c>
      <c r="AY136" s="17">
        <f t="shared" si="56"/>
        <v>0.53846153846153855</v>
      </c>
      <c r="AZ136" s="17">
        <f t="shared" si="57"/>
        <v>0.53846153846153855</v>
      </c>
      <c r="BA136" s="17">
        <f t="shared" si="58"/>
        <v>3.1538461538461404E-2</v>
      </c>
      <c r="BC136" s="17">
        <f t="shared" si="59"/>
        <v>6.1538461538461542</v>
      </c>
      <c r="BD136" s="17">
        <f t="shared" si="60"/>
        <v>0.53846153846153844</v>
      </c>
      <c r="BE136" s="17">
        <f t="shared" si="61"/>
        <v>0.7148272443516368</v>
      </c>
      <c r="BF136" s="17">
        <f t="shared" si="62"/>
        <v>3.0814760751610124</v>
      </c>
      <c r="BG136" s="17">
        <f t="shared" si="63"/>
        <v>0.53846153846153844</v>
      </c>
      <c r="BH136" s="17">
        <f t="shared" si="64"/>
        <v>0.53846153846153844</v>
      </c>
      <c r="BI136" s="17">
        <f t="shared" si="65"/>
        <v>9.9467455621301626E-4</v>
      </c>
      <c r="BJ136" s="17">
        <f t="shared" si="66"/>
        <v>1.1636609441798982E-2</v>
      </c>
    </row>
    <row r="137" spans="1:62" x14ac:dyDescent="0.25">
      <c r="A137" s="84">
        <v>247</v>
      </c>
      <c r="B137" s="84">
        <v>506</v>
      </c>
      <c r="C137" s="17">
        <f>'EWG-CCP-127 (1)'!B62</f>
        <v>7</v>
      </c>
      <c r="D137" s="86">
        <v>1</v>
      </c>
      <c r="E137" s="98">
        <f t="shared" si="45"/>
        <v>34.782608695652179</v>
      </c>
      <c r="F137" s="98">
        <f t="shared" si="46"/>
        <v>0.33333333333333331</v>
      </c>
      <c r="G137" s="17">
        <v>0</v>
      </c>
      <c r="H137" s="17">
        <f>'EWG-CCP-127 (1)'!M62</f>
        <v>43.478260869565219</v>
      </c>
      <c r="I137" s="17">
        <v>0</v>
      </c>
      <c r="J137" s="17">
        <v>0</v>
      </c>
      <c r="K137" s="17">
        <v>0</v>
      </c>
      <c r="L137" s="17">
        <v>0</v>
      </c>
      <c r="M137" s="17">
        <v>0</v>
      </c>
      <c r="N137" s="17">
        <v>0</v>
      </c>
      <c r="O137" s="17">
        <f>'EWG-CCP-127 (1)'!L62</f>
        <v>34.782608695652179</v>
      </c>
      <c r="P137" s="17">
        <v>0</v>
      </c>
      <c r="Q137" s="17">
        <f>'EWG-CCP-127 (1)'!K62</f>
        <v>21.739130434782609</v>
      </c>
      <c r="R137" s="17">
        <v>0</v>
      </c>
      <c r="S137" s="17">
        <v>0</v>
      </c>
      <c r="T137" s="17">
        <v>0</v>
      </c>
      <c r="U137" s="17">
        <v>0</v>
      </c>
      <c r="V137" s="17">
        <v>0</v>
      </c>
      <c r="W137" s="41">
        <v>0</v>
      </c>
      <c r="X137" s="41">
        <v>0</v>
      </c>
      <c r="Y137" s="17">
        <v>0</v>
      </c>
      <c r="Z137" s="17">
        <v>0</v>
      </c>
      <c r="AA137" s="17">
        <v>0</v>
      </c>
      <c r="AB137" s="17">
        <v>0</v>
      </c>
      <c r="AC137" s="17">
        <v>0</v>
      </c>
      <c r="AD137" s="17">
        <v>0</v>
      </c>
      <c r="AE137" s="17">
        <v>0</v>
      </c>
      <c r="AF137" s="41">
        <v>0</v>
      </c>
      <c r="AG137" s="88">
        <f>'EWG-CCP-127 (1)'!E62</f>
        <v>47</v>
      </c>
      <c r="AH137" s="41" t="s">
        <v>3</v>
      </c>
      <c r="AI137" s="87" t="s">
        <v>506</v>
      </c>
      <c r="AN137" s="17">
        <f t="shared" si="47"/>
        <v>100.00000000000001</v>
      </c>
      <c r="AO137" s="17">
        <f t="shared" si="48"/>
        <v>0.34782608695652178</v>
      </c>
      <c r="AP137" s="17">
        <f t="shared" si="49"/>
        <v>0</v>
      </c>
      <c r="AQ137" s="17">
        <f t="shared" si="49"/>
        <v>0.43478260869565216</v>
      </c>
      <c r="AR137" s="17">
        <f t="shared" si="50"/>
        <v>0.21739130434782608</v>
      </c>
      <c r="AS137" s="17">
        <f t="shared" si="51"/>
        <v>0.47</v>
      </c>
      <c r="AU137" s="17">
        <f t="shared" si="52"/>
        <v>0.5</v>
      </c>
      <c r="AV137" s="17">
        <f t="shared" si="53"/>
        <v>0.80000000000000016</v>
      </c>
      <c r="AW137" s="17">
        <f t="shared" si="54"/>
        <v>0.53125</v>
      </c>
      <c r="AX137" s="17">
        <f t="shared" si="55"/>
        <v>0.625</v>
      </c>
      <c r="AY137" s="17">
        <f t="shared" si="56"/>
        <v>0.48166666666666663</v>
      </c>
      <c r="AZ137" s="17">
        <f t="shared" si="57"/>
        <v>0.48166666666666663</v>
      </c>
      <c r="BA137" s="17">
        <f t="shared" si="58"/>
        <v>1.1666666666666659E-2</v>
      </c>
      <c r="BC137" s="17">
        <f t="shared" si="59"/>
        <v>0.5</v>
      </c>
      <c r="BD137" s="17">
        <f t="shared" si="60"/>
        <v>0.8</v>
      </c>
      <c r="BE137" s="17">
        <f t="shared" si="61"/>
        <v>0.59118026302403537</v>
      </c>
      <c r="BF137" s="17">
        <f t="shared" si="62"/>
        <v>0.48545179629813345</v>
      </c>
      <c r="BG137" s="17">
        <f t="shared" si="63"/>
        <v>0.50205827197517316</v>
      </c>
      <c r="BH137" s="17">
        <f t="shared" si="64"/>
        <v>0.50205827197517316</v>
      </c>
      <c r="BI137" s="17">
        <f t="shared" si="65"/>
        <v>1.0277328020341749E-3</v>
      </c>
      <c r="BJ137" s="17">
        <f t="shared" si="66"/>
        <v>6.1985976441370709E-5</v>
      </c>
    </row>
    <row r="138" spans="1:62" x14ac:dyDescent="0.25">
      <c r="A138" s="84">
        <v>27</v>
      </c>
      <c r="B138" s="84">
        <v>16</v>
      </c>
      <c r="C138" s="41" t="s">
        <v>21</v>
      </c>
      <c r="D138" s="86">
        <v>1</v>
      </c>
      <c r="E138" s="98">
        <f t="shared" si="45"/>
        <v>44.5</v>
      </c>
      <c r="F138" s="98">
        <f t="shared" si="46"/>
        <v>0.80180180180180183</v>
      </c>
      <c r="G138" s="41">
        <v>0</v>
      </c>
      <c r="H138" s="41">
        <v>11</v>
      </c>
      <c r="I138" s="41">
        <v>0</v>
      </c>
      <c r="J138" s="17">
        <v>0</v>
      </c>
      <c r="K138" s="41">
        <v>0</v>
      </c>
      <c r="L138" s="41">
        <v>0</v>
      </c>
      <c r="M138" s="41">
        <v>0</v>
      </c>
      <c r="N138" s="41">
        <v>0</v>
      </c>
      <c r="O138" s="41">
        <v>44.5</v>
      </c>
      <c r="P138" s="41">
        <v>0</v>
      </c>
      <c r="Q138" s="41">
        <v>44.5</v>
      </c>
      <c r="R138" s="17">
        <v>0</v>
      </c>
      <c r="S138" s="17">
        <v>0</v>
      </c>
      <c r="T138" s="17">
        <v>0</v>
      </c>
      <c r="U138" s="41">
        <v>0</v>
      </c>
      <c r="V138" s="41">
        <v>0</v>
      </c>
      <c r="W138" s="41">
        <v>0</v>
      </c>
      <c r="X138" s="41">
        <v>0</v>
      </c>
      <c r="Y138" s="41">
        <v>0</v>
      </c>
      <c r="Z138" s="41">
        <v>0</v>
      </c>
      <c r="AA138" s="17">
        <v>0</v>
      </c>
      <c r="AB138" s="41">
        <v>0</v>
      </c>
      <c r="AC138" s="17">
        <v>0</v>
      </c>
      <c r="AD138" s="17">
        <v>0</v>
      </c>
      <c r="AE138" s="41">
        <v>0</v>
      </c>
      <c r="AF138" s="41">
        <v>0</v>
      </c>
      <c r="AG138" s="90">
        <v>38</v>
      </c>
      <c r="AH138" s="91" t="s">
        <v>3</v>
      </c>
      <c r="AI138" s="87" t="s">
        <v>504</v>
      </c>
      <c r="AN138" s="17">
        <f t="shared" si="47"/>
        <v>100</v>
      </c>
      <c r="AO138" s="17">
        <f t="shared" si="48"/>
        <v>0.44500000000000001</v>
      </c>
      <c r="AP138" s="17">
        <f t="shared" si="49"/>
        <v>0</v>
      </c>
      <c r="AQ138" s="17">
        <f t="shared" si="49"/>
        <v>0.11</v>
      </c>
      <c r="AR138" s="17">
        <f t="shared" si="50"/>
        <v>0.44500000000000001</v>
      </c>
      <c r="AS138" s="17">
        <f t="shared" si="51"/>
        <v>0.38</v>
      </c>
      <c r="AU138" s="17">
        <f t="shared" si="52"/>
        <v>4.0454545454545459</v>
      </c>
      <c r="AV138" s="17">
        <f t="shared" si="53"/>
        <v>4.0454545454545459</v>
      </c>
      <c r="AW138" s="17">
        <f t="shared" si="54"/>
        <v>0.75284090909090917</v>
      </c>
      <c r="AX138" s="17">
        <f t="shared" si="55"/>
        <v>1.5113636363636365</v>
      </c>
      <c r="AY138" s="17">
        <f t="shared" si="56"/>
        <v>0.33208020050125314</v>
      </c>
      <c r="AZ138" s="17">
        <f t="shared" si="57"/>
        <v>0.33208020050125314</v>
      </c>
      <c r="BA138" s="17">
        <f t="shared" si="58"/>
        <v>4.7919799498746862E-2</v>
      </c>
      <c r="BC138" s="17">
        <f t="shared" si="59"/>
        <v>4.0454545454545459</v>
      </c>
      <c r="BD138" s="17">
        <f t="shared" si="60"/>
        <v>4.0454545454545459</v>
      </c>
      <c r="BE138" s="17">
        <f t="shared" si="61"/>
        <v>0.66871770214969262</v>
      </c>
      <c r="BF138" s="17">
        <f t="shared" si="62"/>
        <v>2.1133853886091782</v>
      </c>
      <c r="BG138" s="17">
        <f t="shared" si="63"/>
        <v>0.34791674565594422</v>
      </c>
      <c r="BH138" s="17">
        <f t="shared" si="64"/>
        <v>0.34791674565594422</v>
      </c>
      <c r="BI138" s="17">
        <f t="shared" si="65"/>
        <v>1.0293352093053746E-3</v>
      </c>
      <c r="BJ138" s="17">
        <f t="shared" si="66"/>
        <v>6.744824857619511E-3</v>
      </c>
    </row>
    <row r="139" spans="1:62" x14ac:dyDescent="0.25">
      <c r="A139" s="84">
        <v>370</v>
      </c>
      <c r="B139" s="84">
        <v>242</v>
      </c>
      <c r="C139" s="58">
        <v>20</v>
      </c>
      <c r="D139" s="86">
        <v>1</v>
      </c>
      <c r="E139" s="98">
        <f t="shared" si="45"/>
        <v>23.076923076923077</v>
      </c>
      <c r="F139" s="98">
        <f t="shared" si="46"/>
        <v>0.8</v>
      </c>
      <c r="G139" s="17">
        <v>0</v>
      </c>
      <c r="H139" s="17">
        <f>'EWG-CCP-127 (1)'!M183</f>
        <v>15.384615384615385</v>
      </c>
      <c r="I139" s="17">
        <v>0</v>
      </c>
      <c r="J139" s="17">
        <v>0</v>
      </c>
      <c r="K139" s="17">
        <v>0</v>
      </c>
      <c r="L139" s="17">
        <v>0</v>
      </c>
      <c r="M139" s="17">
        <v>0</v>
      </c>
      <c r="N139" s="17">
        <v>0</v>
      </c>
      <c r="O139" s="17">
        <f>'EWG-CCP-127 (1)'!L183</f>
        <v>23.076923076923077</v>
      </c>
      <c r="P139" s="17">
        <v>0</v>
      </c>
      <c r="Q139" s="17">
        <f>'EWG-CCP-127 (1)'!K183</f>
        <v>61.53846153846154</v>
      </c>
      <c r="R139" s="17">
        <v>0</v>
      </c>
      <c r="S139" s="17">
        <v>0</v>
      </c>
      <c r="T139" s="17">
        <v>0</v>
      </c>
      <c r="U139" s="17">
        <v>0</v>
      </c>
      <c r="V139" s="17">
        <v>0</v>
      </c>
      <c r="W139" s="41">
        <v>0</v>
      </c>
      <c r="X139" s="41">
        <v>0</v>
      </c>
      <c r="Y139" s="17">
        <v>0</v>
      </c>
      <c r="Z139" s="17">
        <v>0</v>
      </c>
      <c r="AA139" s="17">
        <v>0</v>
      </c>
      <c r="AB139" s="17">
        <v>0</v>
      </c>
      <c r="AC139" s="17">
        <v>0</v>
      </c>
      <c r="AD139" s="17">
        <v>0</v>
      </c>
      <c r="AE139" s="17">
        <v>0</v>
      </c>
      <c r="AF139" s="41">
        <v>0</v>
      </c>
      <c r="AG139" s="88">
        <f>'EWG-CCP-127 (1)'!E183</f>
        <v>70</v>
      </c>
      <c r="AH139" s="41" t="s">
        <v>3</v>
      </c>
      <c r="AI139" s="87" t="s">
        <v>506</v>
      </c>
      <c r="AN139" s="17">
        <f t="shared" si="47"/>
        <v>100</v>
      </c>
      <c r="AO139" s="17">
        <f t="shared" si="48"/>
        <v>0.23076923076923075</v>
      </c>
      <c r="AP139" s="17">
        <f t="shared" si="49"/>
        <v>0</v>
      </c>
      <c r="AQ139" s="17">
        <f t="shared" si="49"/>
        <v>0.15384615384615385</v>
      </c>
      <c r="AR139" s="17">
        <f t="shared" si="50"/>
        <v>0.61538461538461542</v>
      </c>
      <c r="AS139" s="17">
        <f t="shared" si="51"/>
        <v>0.7</v>
      </c>
      <c r="AU139" s="17">
        <f t="shared" si="52"/>
        <v>4</v>
      </c>
      <c r="AV139" s="17">
        <f t="shared" si="53"/>
        <v>1.4999999999999998</v>
      </c>
      <c r="AW139" s="17">
        <f t="shared" si="54"/>
        <v>0.75</v>
      </c>
      <c r="AX139" s="17">
        <f t="shared" si="55"/>
        <v>1.5</v>
      </c>
      <c r="AY139" s="17">
        <f t="shared" si="56"/>
        <v>0.75</v>
      </c>
      <c r="AZ139" s="17">
        <f t="shared" si="57"/>
        <v>0.75</v>
      </c>
      <c r="BA139" s="17">
        <f t="shared" si="58"/>
        <v>5.0000000000000044E-2</v>
      </c>
      <c r="BC139" s="17">
        <f t="shared" si="59"/>
        <v>4</v>
      </c>
      <c r="BD139" s="17">
        <f t="shared" si="60"/>
        <v>1.5</v>
      </c>
      <c r="BE139" s="17">
        <f t="shared" si="61"/>
        <v>0.66772363241731236</v>
      </c>
      <c r="BF139" s="17">
        <f t="shared" si="62"/>
        <v>2.0925144451180109</v>
      </c>
      <c r="BG139" s="17">
        <f t="shared" si="63"/>
        <v>0.66772363241731236</v>
      </c>
      <c r="BH139" s="17">
        <f t="shared" si="64"/>
        <v>0.66772363241731236</v>
      </c>
      <c r="BI139" s="17">
        <f t="shared" si="65"/>
        <v>1.0417639043327665E-3</v>
      </c>
      <c r="BJ139" s="17">
        <f t="shared" si="66"/>
        <v>5.6583619946763877E-2</v>
      </c>
    </row>
    <row r="140" spans="1:62" x14ac:dyDescent="0.25">
      <c r="A140" s="84">
        <v>395</v>
      </c>
      <c r="B140" s="84">
        <v>262</v>
      </c>
      <c r="C140" s="17" t="s">
        <v>260</v>
      </c>
      <c r="D140" s="86">
        <v>1</v>
      </c>
      <c r="E140" s="98">
        <f t="shared" si="45"/>
        <v>21</v>
      </c>
      <c r="F140" s="98">
        <f t="shared" si="46"/>
        <v>0.93237410071942439</v>
      </c>
      <c r="G140" s="17">
        <v>9.6</v>
      </c>
      <c r="H140" s="17">
        <v>4.7</v>
      </c>
      <c r="I140" s="17">
        <v>0</v>
      </c>
      <c r="J140" s="17">
        <v>0</v>
      </c>
      <c r="K140" s="17">
        <v>0</v>
      </c>
      <c r="L140" s="17">
        <v>0</v>
      </c>
      <c r="M140" s="17">
        <v>0</v>
      </c>
      <c r="N140" s="17">
        <v>0</v>
      </c>
      <c r="O140" s="17">
        <v>21</v>
      </c>
      <c r="P140" s="17">
        <v>0</v>
      </c>
      <c r="Q140" s="17">
        <v>64.8</v>
      </c>
      <c r="R140" s="17">
        <v>0</v>
      </c>
      <c r="S140" s="17">
        <v>0</v>
      </c>
      <c r="T140" s="17">
        <v>0</v>
      </c>
      <c r="U140" s="17">
        <v>0</v>
      </c>
      <c r="V140" s="17">
        <v>0</v>
      </c>
      <c r="W140" s="41">
        <v>0</v>
      </c>
      <c r="X140" s="41">
        <v>0</v>
      </c>
      <c r="Y140" s="17">
        <v>0</v>
      </c>
      <c r="Z140" s="17">
        <v>0</v>
      </c>
      <c r="AA140" s="17">
        <v>0</v>
      </c>
      <c r="AB140" s="17">
        <v>0</v>
      </c>
      <c r="AC140" s="17">
        <v>0</v>
      </c>
      <c r="AD140" s="17">
        <v>0</v>
      </c>
      <c r="AE140" s="17">
        <v>0</v>
      </c>
      <c r="AF140" s="41">
        <v>0</v>
      </c>
      <c r="AG140" s="88">
        <v>52</v>
      </c>
      <c r="AH140" s="91" t="s">
        <v>3</v>
      </c>
      <c r="AI140" s="87" t="s">
        <v>504</v>
      </c>
      <c r="AN140" s="17">
        <f t="shared" si="47"/>
        <v>100.1</v>
      </c>
      <c r="AO140" s="17">
        <f t="shared" si="48"/>
        <v>0.21</v>
      </c>
      <c r="AP140" s="17">
        <f t="shared" si="49"/>
        <v>9.6000000000000002E-2</v>
      </c>
      <c r="AQ140" s="17">
        <f t="shared" si="49"/>
        <v>4.7E-2</v>
      </c>
      <c r="AR140" s="17">
        <f t="shared" si="50"/>
        <v>0.64800000000000002</v>
      </c>
      <c r="AS140" s="17">
        <f t="shared" si="51"/>
        <v>0.52</v>
      </c>
      <c r="AU140" s="17">
        <f t="shared" si="52"/>
        <v>4.5314685314685308</v>
      </c>
      <c r="AV140" s="17">
        <f t="shared" si="53"/>
        <v>1.4685314685314683</v>
      </c>
      <c r="AW140" s="17">
        <f t="shared" si="54"/>
        <v>0.78321678321678312</v>
      </c>
      <c r="AX140" s="17">
        <f t="shared" si="55"/>
        <v>1.6328671328671327</v>
      </c>
      <c r="AY140" s="17">
        <f t="shared" si="56"/>
        <v>0.78321678321678312</v>
      </c>
      <c r="AZ140" s="17">
        <f t="shared" si="57"/>
        <v>0.78321678321678312</v>
      </c>
      <c r="BA140" s="17">
        <f t="shared" si="58"/>
        <v>0.2632167832167831</v>
      </c>
      <c r="BC140" s="17">
        <f t="shared" si="59"/>
        <v>1.5034802784222736</v>
      </c>
      <c r="BD140" s="17">
        <f t="shared" si="60"/>
        <v>0.48723897911832947</v>
      </c>
      <c r="BE140" s="17">
        <f t="shared" si="61"/>
        <v>0.61312590920407661</v>
      </c>
      <c r="BF140" s="17">
        <f t="shared" si="62"/>
        <v>0.94621056037807838</v>
      </c>
      <c r="BG140" s="17">
        <f t="shared" si="63"/>
        <v>0.48723897911832947</v>
      </c>
      <c r="BH140" s="17">
        <f t="shared" si="64"/>
        <v>0.48723897911832947</v>
      </c>
      <c r="BI140" s="17">
        <f t="shared" si="65"/>
        <v>1.0732844892092535E-3</v>
      </c>
      <c r="BJ140" s="17">
        <f t="shared" si="66"/>
        <v>3.3492977091201842E-3</v>
      </c>
    </row>
    <row r="141" spans="1:62" x14ac:dyDescent="0.25">
      <c r="A141" s="84">
        <v>283</v>
      </c>
      <c r="B141" s="84">
        <v>173</v>
      </c>
      <c r="D141" s="86">
        <v>1</v>
      </c>
      <c r="E141" s="98">
        <f t="shared" si="45"/>
        <v>27.27272727272727</v>
      </c>
      <c r="F141" s="98">
        <f t="shared" si="46"/>
        <v>0.5</v>
      </c>
      <c r="G141" s="17">
        <v>0</v>
      </c>
      <c r="H141" s="17">
        <f>'EWG-CCP-127 (1)'!M101</f>
        <v>36.363636363636367</v>
      </c>
      <c r="I141" s="17">
        <v>0</v>
      </c>
      <c r="J141" s="17">
        <v>0</v>
      </c>
      <c r="K141" s="17">
        <v>0</v>
      </c>
      <c r="L141" s="17">
        <v>0</v>
      </c>
      <c r="M141" s="17">
        <v>0</v>
      </c>
      <c r="N141" s="17">
        <v>0</v>
      </c>
      <c r="O141" s="17">
        <f>'EWG-CCP-127 (1)'!L101</f>
        <v>27.27272727272727</v>
      </c>
      <c r="P141" s="17">
        <v>0</v>
      </c>
      <c r="Q141" s="17">
        <f>'EWG-CCP-127 (1)'!K101</f>
        <v>36.363636363636367</v>
      </c>
      <c r="R141" s="17">
        <v>0</v>
      </c>
      <c r="S141" s="17">
        <v>0</v>
      </c>
      <c r="T141" s="17">
        <v>0</v>
      </c>
      <c r="U141" s="17">
        <v>0</v>
      </c>
      <c r="V141" s="17">
        <v>0</v>
      </c>
      <c r="W141" s="41">
        <v>0</v>
      </c>
      <c r="X141" s="41">
        <v>0</v>
      </c>
      <c r="Y141" s="17">
        <v>0</v>
      </c>
      <c r="Z141" s="17">
        <v>0</v>
      </c>
      <c r="AA141" s="17">
        <v>0</v>
      </c>
      <c r="AB141" s="17">
        <v>0</v>
      </c>
      <c r="AC141" s="17">
        <v>0</v>
      </c>
      <c r="AD141" s="17">
        <v>0</v>
      </c>
      <c r="AE141" s="17">
        <v>0</v>
      </c>
      <c r="AF141" s="41">
        <v>0</v>
      </c>
      <c r="AG141" s="88">
        <f>'EWG-CCP-127 (1)'!E101</f>
        <v>56.000000000000007</v>
      </c>
      <c r="AH141" s="91" t="s">
        <v>3</v>
      </c>
      <c r="AI141" s="87" t="s">
        <v>504</v>
      </c>
      <c r="AN141" s="17">
        <f t="shared" si="47"/>
        <v>100</v>
      </c>
      <c r="AO141" s="17">
        <f t="shared" si="48"/>
        <v>0.27272727272727271</v>
      </c>
      <c r="AP141" s="17">
        <f t="shared" si="49"/>
        <v>0</v>
      </c>
      <c r="AQ141" s="17">
        <f t="shared" si="49"/>
        <v>0.36363636363636365</v>
      </c>
      <c r="AR141" s="17">
        <f t="shared" si="50"/>
        <v>0.36363636363636365</v>
      </c>
      <c r="AS141" s="17">
        <f t="shared" si="51"/>
        <v>0.56000000000000005</v>
      </c>
      <c r="AU141" s="17">
        <f t="shared" si="52"/>
        <v>1</v>
      </c>
      <c r="AV141" s="17">
        <f t="shared" si="53"/>
        <v>0.74999999999999989</v>
      </c>
      <c r="AW141" s="17">
        <f t="shared" si="54"/>
        <v>0.5625</v>
      </c>
      <c r="AX141" s="17">
        <f t="shared" si="55"/>
        <v>0.75</v>
      </c>
      <c r="AY141" s="17">
        <f t="shared" si="56"/>
        <v>0.5625</v>
      </c>
      <c r="AZ141" s="17">
        <f t="shared" si="57"/>
        <v>0.5625</v>
      </c>
      <c r="BA141" s="17">
        <f t="shared" si="58"/>
        <v>2.4999999999999467E-3</v>
      </c>
      <c r="BC141" s="17">
        <f t="shared" si="59"/>
        <v>1</v>
      </c>
      <c r="BD141" s="17">
        <f t="shared" si="60"/>
        <v>0.74999999999999989</v>
      </c>
      <c r="BE141" s="17">
        <f t="shared" si="61"/>
        <v>0.60211503008021783</v>
      </c>
      <c r="BF141" s="17">
        <f t="shared" si="62"/>
        <v>0.71503217470097313</v>
      </c>
      <c r="BG141" s="17">
        <f t="shared" si="63"/>
        <v>0.59337307375546111</v>
      </c>
      <c r="BH141" s="17">
        <f t="shared" si="64"/>
        <v>0.59337307375546111</v>
      </c>
      <c r="BI141" s="17">
        <f t="shared" si="65"/>
        <v>1.1137620518874437E-3</v>
      </c>
      <c r="BJ141" s="17">
        <f t="shared" si="66"/>
        <v>9.5791470952632414E-3</v>
      </c>
    </row>
    <row r="142" spans="1:62" x14ac:dyDescent="0.25">
      <c r="A142" s="84">
        <v>436</v>
      </c>
      <c r="B142" s="84">
        <v>291</v>
      </c>
      <c r="D142" s="86">
        <v>1</v>
      </c>
      <c r="E142" s="98">
        <f t="shared" si="45"/>
        <v>18.8</v>
      </c>
      <c r="F142" s="98">
        <f t="shared" si="46"/>
        <v>0.87859007832898173</v>
      </c>
      <c r="G142" s="17">
        <f>'EWG-CCP-127 (1)'!E223</f>
        <v>4.6000000000000014</v>
      </c>
      <c r="H142" s="17">
        <f>'EWG-CCP-127 (1)'!F223</f>
        <v>9.3000000000000007</v>
      </c>
      <c r="I142" s="17">
        <v>0</v>
      </c>
      <c r="J142" s="17">
        <v>0</v>
      </c>
      <c r="K142" s="17">
        <v>0</v>
      </c>
      <c r="L142" s="17">
        <v>0</v>
      </c>
      <c r="M142" s="17">
        <v>0</v>
      </c>
      <c r="N142" s="17">
        <v>0</v>
      </c>
      <c r="O142" s="17">
        <f>'EWG-CCP-127 (1)'!C223</f>
        <v>18.8</v>
      </c>
      <c r="P142" s="17">
        <v>0</v>
      </c>
      <c r="Q142" s="17">
        <f>'EWG-CCP-127 (1)'!D223</f>
        <v>67.300000000000011</v>
      </c>
      <c r="R142" s="17">
        <v>0</v>
      </c>
      <c r="S142" s="17">
        <v>0</v>
      </c>
      <c r="T142" s="17">
        <v>0</v>
      </c>
      <c r="U142" s="17">
        <v>0</v>
      </c>
      <c r="V142" s="17">
        <v>0</v>
      </c>
      <c r="W142" s="41">
        <v>0</v>
      </c>
      <c r="X142" s="17">
        <v>0</v>
      </c>
      <c r="Y142" s="17">
        <v>0</v>
      </c>
      <c r="Z142" s="17">
        <v>0</v>
      </c>
      <c r="AA142" s="17">
        <v>0</v>
      </c>
      <c r="AB142" s="17">
        <v>0</v>
      </c>
      <c r="AC142" s="17">
        <v>0</v>
      </c>
      <c r="AD142" s="17">
        <v>0</v>
      </c>
      <c r="AE142" s="17">
        <v>0</v>
      </c>
      <c r="AF142" s="41">
        <v>0</v>
      </c>
      <c r="AG142" s="88">
        <f>'EWG-CCP-127 (1)'!J223</f>
        <v>66.711519999999993</v>
      </c>
      <c r="AH142" s="41" t="s">
        <v>3</v>
      </c>
      <c r="AI142" s="87" t="s">
        <v>506</v>
      </c>
      <c r="AN142" s="17">
        <f t="shared" si="47"/>
        <v>100.00000000000001</v>
      </c>
      <c r="AO142" s="17">
        <f t="shared" si="48"/>
        <v>0.188</v>
      </c>
      <c r="AP142" s="17">
        <f t="shared" si="49"/>
        <v>4.6000000000000013E-2</v>
      </c>
      <c r="AQ142" s="17">
        <f t="shared" si="49"/>
        <v>9.3000000000000013E-2</v>
      </c>
      <c r="AR142" s="17">
        <f t="shared" si="50"/>
        <v>0.67300000000000015</v>
      </c>
      <c r="AS142" s="17">
        <f t="shared" si="51"/>
        <v>0.66711519999999991</v>
      </c>
      <c r="AU142" s="17">
        <f t="shared" si="52"/>
        <v>4.841726618705037</v>
      </c>
      <c r="AV142" s="17">
        <f t="shared" si="53"/>
        <v>1.3525179856115106</v>
      </c>
      <c r="AW142" s="17">
        <f t="shared" si="54"/>
        <v>0.80260791366906481</v>
      </c>
      <c r="AX142" s="17">
        <f t="shared" si="55"/>
        <v>1.7104316546762592</v>
      </c>
      <c r="AY142" s="17">
        <f t="shared" si="56"/>
        <v>0.80260791366906481</v>
      </c>
      <c r="AZ142" s="17">
        <f t="shared" si="57"/>
        <v>0.80260791366906481</v>
      </c>
      <c r="BA142" s="17">
        <f t="shared" si="58"/>
        <v>0.1354927136690649</v>
      </c>
      <c r="BC142" s="17">
        <f t="shared" si="59"/>
        <v>2.4296028880866425</v>
      </c>
      <c r="BD142" s="17">
        <f t="shared" si="60"/>
        <v>0.6787003610108302</v>
      </c>
      <c r="BE142" s="17">
        <f t="shared" si="61"/>
        <v>0.63337977920836397</v>
      </c>
      <c r="BF142" s="17">
        <f t="shared" si="62"/>
        <v>1.3714497187264207</v>
      </c>
      <c r="BG142" s="17">
        <f t="shared" si="63"/>
        <v>0.63337977920836397</v>
      </c>
      <c r="BH142" s="17">
        <f t="shared" si="64"/>
        <v>0.63337977920836397</v>
      </c>
      <c r="BI142" s="17">
        <f t="shared" si="65"/>
        <v>1.1380786159887425E-3</v>
      </c>
      <c r="BJ142" s="17">
        <f t="shared" si="66"/>
        <v>4.202021024046794E-2</v>
      </c>
    </row>
    <row r="143" spans="1:62" x14ac:dyDescent="0.25">
      <c r="A143" s="84">
        <v>176</v>
      </c>
      <c r="B143" s="84">
        <v>110</v>
      </c>
      <c r="C143" s="17">
        <v>4</v>
      </c>
      <c r="D143" s="86">
        <v>1</v>
      </c>
      <c r="E143" s="98">
        <f t="shared" si="45"/>
        <v>6.5</v>
      </c>
      <c r="F143" s="98">
        <f t="shared" si="46"/>
        <v>0.64171122994652408</v>
      </c>
      <c r="G143" s="17">
        <v>0</v>
      </c>
      <c r="H143" s="17">
        <v>33.5</v>
      </c>
      <c r="I143" s="17">
        <v>0</v>
      </c>
      <c r="J143" s="17">
        <v>0</v>
      </c>
      <c r="K143" s="17">
        <v>0</v>
      </c>
      <c r="L143" s="17">
        <v>0</v>
      </c>
      <c r="M143" s="17">
        <v>0</v>
      </c>
      <c r="N143" s="17">
        <v>0</v>
      </c>
      <c r="O143" s="17">
        <v>6.5</v>
      </c>
      <c r="P143" s="17">
        <v>0</v>
      </c>
      <c r="Q143" s="17">
        <v>60</v>
      </c>
      <c r="R143" s="17">
        <v>0</v>
      </c>
      <c r="S143" s="17">
        <v>0</v>
      </c>
      <c r="T143" s="17">
        <v>0</v>
      </c>
      <c r="U143" s="17">
        <v>0</v>
      </c>
      <c r="V143" s="17">
        <v>0</v>
      </c>
      <c r="W143" s="41">
        <v>0</v>
      </c>
      <c r="X143" s="41">
        <v>0</v>
      </c>
      <c r="Y143" s="17">
        <v>0</v>
      </c>
      <c r="Z143" s="17">
        <v>0</v>
      </c>
      <c r="AA143" s="17">
        <v>0</v>
      </c>
      <c r="AB143" s="17">
        <v>0</v>
      </c>
      <c r="AC143" s="17">
        <v>0</v>
      </c>
      <c r="AD143" s="17">
        <v>0</v>
      </c>
      <c r="AE143" s="17">
        <v>0</v>
      </c>
      <c r="AF143" s="41">
        <v>0</v>
      </c>
      <c r="AG143" s="88">
        <v>16</v>
      </c>
      <c r="AH143" s="91" t="s">
        <v>3</v>
      </c>
      <c r="AI143" s="87" t="s">
        <v>504</v>
      </c>
      <c r="AN143" s="17">
        <f t="shared" si="47"/>
        <v>100</v>
      </c>
      <c r="AO143" s="17">
        <f t="shared" si="48"/>
        <v>6.5000000000000002E-2</v>
      </c>
      <c r="AP143" s="17">
        <f t="shared" si="49"/>
        <v>0</v>
      </c>
      <c r="AQ143" s="17">
        <f t="shared" si="49"/>
        <v>0.33500000000000002</v>
      </c>
      <c r="AR143" s="17">
        <f t="shared" si="50"/>
        <v>0.6</v>
      </c>
      <c r="AS143" s="17">
        <f t="shared" si="51"/>
        <v>0.16</v>
      </c>
      <c r="AU143" s="17">
        <f t="shared" si="52"/>
        <v>1.7910447761194028</v>
      </c>
      <c r="AV143" s="17">
        <f t="shared" si="53"/>
        <v>0.19402985074626866</v>
      </c>
      <c r="AW143" s="17">
        <f t="shared" si="54"/>
        <v>0.61194029850746268</v>
      </c>
      <c r="AX143" s="17">
        <f t="shared" si="55"/>
        <v>0.94776119402985071</v>
      </c>
      <c r="AY143" s="17">
        <f t="shared" si="56"/>
        <v>0.19402985074626866</v>
      </c>
      <c r="AZ143" s="17">
        <f t="shared" si="57"/>
        <v>0.19402985074626866</v>
      </c>
      <c r="BA143" s="17">
        <f t="shared" si="58"/>
        <v>3.4029850746268658E-2</v>
      </c>
      <c r="BC143" s="17">
        <f t="shared" si="59"/>
        <v>1.791044776119403</v>
      </c>
      <c r="BD143" s="17">
        <f t="shared" si="60"/>
        <v>0.19402985074626866</v>
      </c>
      <c r="BE143" s="17">
        <f t="shared" si="61"/>
        <v>0.61941481079596905</v>
      </c>
      <c r="BF143" s="17">
        <f t="shared" si="62"/>
        <v>1.0782488927711373</v>
      </c>
      <c r="BG143" s="17">
        <f t="shared" si="63"/>
        <v>0.19402985074626866</v>
      </c>
      <c r="BH143" s="17">
        <f t="shared" si="64"/>
        <v>0.19402985074626866</v>
      </c>
      <c r="BI143" s="17">
        <f t="shared" si="65"/>
        <v>1.1580307418133215E-3</v>
      </c>
      <c r="BJ143" s="17">
        <f t="shared" si="66"/>
        <v>9.128065323383272E-2</v>
      </c>
    </row>
    <row r="144" spans="1:62" x14ac:dyDescent="0.25">
      <c r="A144" s="84">
        <v>98</v>
      </c>
      <c r="B144" s="84">
        <v>63</v>
      </c>
      <c r="C144" s="17" t="s">
        <v>119</v>
      </c>
      <c r="D144" s="86">
        <v>1</v>
      </c>
      <c r="E144" s="98">
        <f t="shared" si="45"/>
        <v>20</v>
      </c>
      <c r="F144" s="98">
        <f t="shared" si="46"/>
        <v>0.70833333333333337</v>
      </c>
      <c r="G144" s="17">
        <v>8</v>
      </c>
      <c r="H144" s="17">
        <v>21</v>
      </c>
      <c r="I144" s="17">
        <v>15</v>
      </c>
      <c r="J144" s="17">
        <v>0</v>
      </c>
      <c r="K144" s="41">
        <v>0</v>
      </c>
      <c r="L144" s="17">
        <v>0</v>
      </c>
      <c r="M144" s="17">
        <v>0</v>
      </c>
      <c r="N144" s="17">
        <v>0</v>
      </c>
      <c r="O144" s="17">
        <v>5</v>
      </c>
      <c r="P144" s="17">
        <v>0</v>
      </c>
      <c r="Q144" s="17">
        <v>51</v>
      </c>
      <c r="R144" s="17">
        <v>0</v>
      </c>
      <c r="S144" s="17">
        <v>0</v>
      </c>
      <c r="T144" s="17">
        <v>0</v>
      </c>
      <c r="U144" s="17">
        <v>0</v>
      </c>
      <c r="V144" s="41">
        <v>0</v>
      </c>
      <c r="W144" s="41">
        <v>0</v>
      </c>
      <c r="X144" s="41">
        <v>0</v>
      </c>
      <c r="Y144" s="17">
        <v>0</v>
      </c>
      <c r="Z144" s="17">
        <v>0</v>
      </c>
      <c r="AA144" s="17">
        <v>0</v>
      </c>
      <c r="AB144" s="41">
        <v>0</v>
      </c>
      <c r="AC144" s="17">
        <v>0</v>
      </c>
      <c r="AD144" s="17">
        <v>0</v>
      </c>
      <c r="AE144" s="41">
        <v>0</v>
      </c>
      <c r="AF144" s="41">
        <v>0</v>
      </c>
      <c r="AG144" s="88">
        <v>27</v>
      </c>
      <c r="AH144" s="91" t="s">
        <v>3</v>
      </c>
      <c r="AI144" s="87" t="s">
        <v>504</v>
      </c>
      <c r="AN144" s="17">
        <f t="shared" si="47"/>
        <v>100</v>
      </c>
      <c r="AO144" s="17">
        <f t="shared" si="48"/>
        <v>0.05</v>
      </c>
      <c r="AP144" s="17">
        <f t="shared" si="49"/>
        <v>0.08</v>
      </c>
      <c r="AQ144" s="17">
        <f t="shared" si="49"/>
        <v>0.21</v>
      </c>
      <c r="AR144" s="17">
        <f t="shared" si="50"/>
        <v>0.51</v>
      </c>
      <c r="AS144" s="17">
        <f t="shared" si="51"/>
        <v>0.27</v>
      </c>
      <c r="AU144" s="17">
        <f t="shared" si="52"/>
        <v>1.7586206896551726</v>
      </c>
      <c r="AV144" s="17">
        <f t="shared" si="53"/>
        <v>0.17241379310344829</v>
      </c>
      <c r="AW144" s="17">
        <f t="shared" si="54"/>
        <v>0.60991379310344829</v>
      </c>
      <c r="AX144" s="17">
        <f t="shared" si="55"/>
        <v>0.93965517241379315</v>
      </c>
      <c r="AY144" s="17">
        <f t="shared" si="56"/>
        <v>0.17241379310344829</v>
      </c>
      <c r="AZ144" s="17">
        <f t="shared" si="57"/>
        <v>0.17241379310344829</v>
      </c>
      <c r="BA144" s="17">
        <f t="shared" si="58"/>
        <v>9.758620689655173E-2</v>
      </c>
      <c r="BC144" s="17">
        <f t="shared" si="59"/>
        <v>0.96226415094339623</v>
      </c>
      <c r="BD144" s="17">
        <f t="shared" si="60"/>
        <v>0.23584905660377359</v>
      </c>
      <c r="BE144" s="17">
        <f t="shared" si="61"/>
        <v>0.60128976464201533</v>
      </c>
      <c r="BF144" s="17">
        <f t="shared" si="62"/>
        <v>0.69770535368943798</v>
      </c>
      <c r="BG144" s="17">
        <f t="shared" si="63"/>
        <v>0.23584905660377359</v>
      </c>
      <c r="BH144" s="17">
        <f t="shared" si="64"/>
        <v>0.23584905660377359</v>
      </c>
      <c r="BI144" s="17">
        <f t="shared" si="65"/>
        <v>1.1662869348522617E-3</v>
      </c>
      <c r="BJ144" s="17">
        <f t="shared" si="66"/>
        <v>3.6912739045726124E-2</v>
      </c>
    </row>
    <row r="145" spans="1:62" x14ac:dyDescent="0.25">
      <c r="A145" s="84">
        <v>605</v>
      </c>
      <c r="B145" s="84">
        <v>349</v>
      </c>
      <c r="C145" s="17" t="s">
        <v>442</v>
      </c>
      <c r="D145" s="86">
        <v>1</v>
      </c>
      <c r="E145" s="98">
        <f t="shared" si="45"/>
        <v>13.34</v>
      </c>
      <c r="F145" s="98">
        <f t="shared" si="46"/>
        <v>0.79070636601470046</v>
      </c>
      <c r="G145" s="17">
        <v>4.04</v>
      </c>
      <c r="H145" s="17">
        <v>16.8</v>
      </c>
      <c r="I145" s="17">
        <v>0</v>
      </c>
      <c r="J145" s="17">
        <v>0</v>
      </c>
      <c r="K145" s="17">
        <v>0</v>
      </c>
      <c r="L145" s="17">
        <v>6.67</v>
      </c>
      <c r="M145" s="17">
        <v>0</v>
      </c>
      <c r="N145" s="17">
        <v>0</v>
      </c>
      <c r="O145" s="17">
        <v>6.67</v>
      </c>
      <c r="P145" s="17">
        <v>0</v>
      </c>
      <c r="Q145" s="17">
        <v>63.47</v>
      </c>
      <c r="R145" s="17">
        <v>0</v>
      </c>
      <c r="S145" s="17">
        <v>0</v>
      </c>
      <c r="T145" s="17">
        <v>0</v>
      </c>
      <c r="U145" s="17">
        <v>2.35</v>
      </c>
      <c r="V145" s="17">
        <v>0</v>
      </c>
      <c r="W145" s="17">
        <v>0</v>
      </c>
      <c r="X145" s="17">
        <v>0</v>
      </c>
      <c r="Y145" s="17">
        <v>0</v>
      </c>
      <c r="Z145" s="17">
        <v>0</v>
      </c>
      <c r="AA145" s="17">
        <v>0</v>
      </c>
      <c r="AB145" s="17">
        <v>0</v>
      </c>
      <c r="AC145" s="17">
        <v>0</v>
      </c>
      <c r="AD145" s="17">
        <v>0</v>
      </c>
      <c r="AE145" s="17">
        <v>0</v>
      </c>
      <c r="AF145" s="17">
        <v>0</v>
      </c>
      <c r="AG145" s="88">
        <f>'EWG-CCP-127 (1)'!I268</f>
        <v>36.771194916750012</v>
      </c>
      <c r="AH145" s="17" t="s">
        <v>3</v>
      </c>
      <c r="AI145" s="87" t="s">
        <v>506</v>
      </c>
      <c r="AN145" s="17">
        <f t="shared" si="47"/>
        <v>100</v>
      </c>
      <c r="AO145" s="17">
        <f t="shared" si="48"/>
        <v>0.13339999999999999</v>
      </c>
      <c r="AP145" s="17">
        <f t="shared" si="49"/>
        <v>4.0399999999999998E-2</v>
      </c>
      <c r="AQ145" s="17">
        <f t="shared" si="49"/>
        <v>0.16800000000000001</v>
      </c>
      <c r="AR145" s="17">
        <f t="shared" si="50"/>
        <v>0.63470000000000004</v>
      </c>
      <c r="AS145" s="17">
        <f t="shared" si="51"/>
        <v>0.36771194916750011</v>
      </c>
      <c r="AU145" s="17">
        <f t="shared" si="52"/>
        <v>3.0455854126679465</v>
      </c>
      <c r="AV145" s="17">
        <f t="shared" si="53"/>
        <v>0.64011516314779271</v>
      </c>
      <c r="AW145" s="17">
        <f t="shared" si="54"/>
        <v>0.69034908829174668</v>
      </c>
      <c r="AX145" s="17">
        <f t="shared" si="55"/>
        <v>1.2613963531669867</v>
      </c>
      <c r="AY145" s="17">
        <f t="shared" si="56"/>
        <v>0.64011516314779271</v>
      </c>
      <c r="AZ145" s="17">
        <f t="shared" si="57"/>
        <v>0.64011516314779271</v>
      </c>
      <c r="BA145" s="17">
        <f t="shared" si="58"/>
        <v>0.2724032139802926</v>
      </c>
      <c r="BC145" s="17">
        <f t="shared" si="59"/>
        <v>1.5863534116470881</v>
      </c>
      <c r="BD145" s="17">
        <f t="shared" si="60"/>
        <v>0.3334166458385403</v>
      </c>
      <c r="BE145" s="17">
        <f t="shared" si="61"/>
        <v>0.61493830601813526</v>
      </c>
      <c r="BF145" s="17">
        <f t="shared" si="62"/>
        <v>0.98426265094844201</v>
      </c>
      <c r="BG145" s="17">
        <f t="shared" si="63"/>
        <v>0.3334166458385403</v>
      </c>
      <c r="BH145" s="17">
        <f t="shared" si="64"/>
        <v>0.3334166458385403</v>
      </c>
      <c r="BI145" s="17">
        <f t="shared" si="65"/>
        <v>1.1761678304253614E-3</v>
      </c>
      <c r="BJ145" s="17">
        <f t="shared" si="66"/>
        <v>8.9141796688879775E-3</v>
      </c>
    </row>
    <row r="146" spans="1:62" x14ac:dyDescent="0.25">
      <c r="A146" s="84">
        <v>192</v>
      </c>
      <c r="B146" s="84">
        <v>472</v>
      </c>
      <c r="C146" s="17">
        <v>20</v>
      </c>
      <c r="D146" s="86">
        <v>1</v>
      </c>
      <c r="E146" s="98">
        <f t="shared" si="45"/>
        <v>20</v>
      </c>
      <c r="F146" s="98">
        <f t="shared" si="46"/>
        <v>0.4375</v>
      </c>
      <c r="G146" s="17">
        <v>0</v>
      </c>
      <c r="H146" s="17">
        <v>45</v>
      </c>
      <c r="I146" s="17">
        <v>0</v>
      </c>
      <c r="J146" s="17">
        <v>0</v>
      </c>
      <c r="K146" s="17">
        <v>0</v>
      </c>
      <c r="L146" s="17">
        <v>0</v>
      </c>
      <c r="M146" s="17">
        <v>0</v>
      </c>
      <c r="N146" s="17">
        <v>0</v>
      </c>
      <c r="O146" s="17">
        <v>20</v>
      </c>
      <c r="P146" s="17">
        <v>0</v>
      </c>
      <c r="Q146" s="17">
        <v>35</v>
      </c>
      <c r="R146" s="17">
        <v>0</v>
      </c>
      <c r="S146" s="17">
        <v>0</v>
      </c>
      <c r="T146" s="17">
        <v>0</v>
      </c>
      <c r="U146" s="17">
        <v>0</v>
      </c>
      <c r="V146" s="17">
        <v>0</v>
      </c>
      <c r="W146" s="41">
        <v>0</v>
      </c>
      <c r="X146" s="41">
        <v>0</v>
      </c>
      <c r="Y146" s="17">
        <v>0</v>
      </c>
      <c r="Z146" s="17">
        <v>0</v>
      </c>
      <c r="AA146" s="17">
        <v>0</v>
      </c>
      <c r="AB146" s="17">
        <v>0</v>
      </c>
      <c r="AC146" s="17">
        <v>0</v>
      </c>
      <c r="AD146" s="17">
        <v>0</v>
      </c>
      <c r="AE146" s="17">
        <v>0</v>
      </c>
      <c r="AF146" s="41">
        <v>0</v>
      </c>
      <c r="AG146" s="88">
        <v>41</v>
      </c>
      <c r="AH146" s="91" t="s">
        <v>3</v>
      </c>
      <c r="AI146" s="87" t="s">
        <v>504</v>
      </c>
      <c r="AN146" s="17">
        <f t="shared" si="47"/>
        <v>100</v>
      </c>
      <c r="AO146" s="17">
        <f t="shared" si="48"/>
        <v>0.2</v>
      </c>
      <c r="AP146" s="17">
        <f t="shared" si="49"/>
        <v>0</v>
      </c>
      <c r="AQ146" s="17">
        <f t="shared" si="49"/>
        <v>0.45</v>
      </c>
      <c r="AR146" s="17">
        <f t="shared" si="50"/>
        <v>0.35</v>
      </c>
      <c r="AS146" s="17">
        <f t="shared" si="51"/>
        <v>0.41</v>
      </c>
      <c r="AU146" s="17">
        <f t="shared" si="52"/>
        <v>0.77777777777777768</v>
      </c>
      <c r="AV146" s="17">
        <f t="shared" si="53"/>
        <v>0.44444444444444448</v>
      </c>
      <c r="AW146" s="17">
        <f t="shared" si="54"/>
        <v>0.54861111111111116</v>
      </c>
      <c r="AX146" s="17">
        <f t="shared" si="55"/>
        <v>0.69444444444444442</v>
      </c>
      <c r="AY146" s="17">
        <f t="shared" si="56"/>
        <v>0.44444444444444448</v>
      </c>
      <c r="AZ146" s="17">
        <f t="shared" si="57"/>
        <v>0.44444444444444448</v>
      </c>
      <c r="BA146" s="17">
        <f t="shared" si="58"/>
        <v>3.44444444444445E-2</v>
      </c>
      <c r="BC146" s="17">
        <f t="shared" si="59"/>
        <v>0.77777777777777779</v>
      </c>
      <c r="BD146" s="17">
        <f t="shared" si="60"/>
        <v>0.44444444444444442</v>
      </c>
      <c r="BE146" s="17">
        <f t="shared" si="61"/>
        <v>0.5972551336108034</v>
      </c>
      <c r="BF146" s="17">
        <f t="shared" si="62"/>
        <v>0.61299645096637767</v>
      </c>
      <c r="BG146" s="17">
        <f t="shared" si="63"/>
        <v>0.44444444444444442</v>
      </c>
      <c r="BH146" s="17">
        <f t="shared" si="64"/>
        <v>0.44444444444444442</v>
      </c>
      <c r="BI146" s="17">
        <f t="shared" si="65"/>
        <v>1.1864197530864198E-3</v>
      </c>
      <c r="BJ146" s="17">
        <f t="shared" si="66"/>
        <v>2.7172118972268009E-3</v>
      </c>
    </row>
    <row r="147" spans="1:62" x14ac:dyDescent="0.25">
      <c r="A147" s="84">
        <v>226</v>
      </c>
      <c r="B147" s="84">
        <v>141</v>
      </c>
      <c r="C147" s="17">
        <v>54</v>
      </c>
      <c r="D147" s="86">
        <v>1</v>
      </c>
      <c r="E147" s="98">
        <f t="shared" si="45"/>
        <v>40</v>
      </c>
      <c r="F147" s="98">
        <f t="shared" si="46"/>
        <v>0.83333333333333337</v>
      </c>
      <c r="G147" s="17">
        <v>0</v>
      </c>
      <c r="H147" s="17">
        <v>10</v>
      </c>
      <c r="I147" s="17">
        <v>0</v>
      </c>
      <c r="J147" s="17">
        <v>0</v>
      </c>
      <c r="K147" s="17">
        <v>0</v>
      </c>
      <c r="L147" s="17">
        <v>0</v>
      </c>
      <c r="M147" s="17">
        <v>0</v>
      </c>
      <c r="N147" s="17">
        <v>0</v>
      </c>
      <c r="O147" s="17">
        <v>40</v>
      </c>
      <c r="P147" s="17">
        <v>0</v>
      </c>
      <c r="Q147" s="17">
        <v>50</v>
      </c>
      <c r="R147" s="17">
        <v>0</v>
      </c>
      <c r="S147" s="17">
        <v>0</v>
      </c>
      <c r="T147" s="17">
        <v>0</v>
      </c>
      <c r="U147" s="17">
        <v>0</v>
      </c>
      <c r="V147" s="17">
        <v>0</v>
      </c>
      <c r="W147" s="41">
        <v>0</v>
      </c>
      <c r="X147" s="41">
        <v>0</v>
      </c>
      <c r="Y147" s="17">
        <v>0</v>
      </c>
      <c r="Z147" s="17">
        <v>0</v>
      </c>
      <c r="AA147" s="17">
        <v>0</v>
      </c>
      <c r="AB147" s="17">
        <v>0</v>
      </c>
      <c r="AC147" s="17">
        <v>0</v>
      </c>
      <c r="AD147" s="17">
        <v>0</v>
      </c>
      <c r="AE147" s="17">
        <v>0</v>
      </c>
      <c r="AF147" s="41">
        <v>0</v>
      </c>
      <c r="AG147" s="88">
        <v>50</v>
      </c>
      <c r="AH147" s="91" t="s">
        <v>3</v>
      </c>
      <c r="AI147" s="87" t="s">
        <v>504</v>
      </c>
      <c r="AN147" s="17">
        <f t="shared" si="47"/>
        <v>100</v>
      </c>
      <c r="AO147" s="17">
        <f t="shared" si="48"/>
        <v>0.4</v>
      </c>
      <c r="AP147" s="17">
        <f t="shared" si="49"/>
        <v>0</v>
      </c>
      <c r="AQ147" s="17">
        <f t="shared" si="49"/>
        <v>0.1</v>
      </c>
      <c r="AR147" s="17">
        <f t="shared" si="50"/>
        <v>0.5</v>
      </c>
      <c r="AS147" s="17">
        <f t="shared" si="51"/>
        <v>0.5</v>
      </c>
      <c r="AU147" s="17">
        <f t="shared" si="52"/>
        <v>5</v>
      </c>
      <c r="AV147" s="17">
        <f t="shared" si="53"/>
        <v>4</v>
      </c>
      <c r="AW147" s="17">
        <f t="shared" si="54"/>
        <v>0.8125</v>
      </c>
      <c r="AX147" s="17">
        <f t="shared" si="55"/>
        <v>1.75</v>
      </c>
      <c r="AY147" s="17">
        <f t="shared" si="56"/>
        <v>0.4642857142857143</v>
      </c>
      <c r="AZ147" s="17">
        <f t="shared" si="57"/>
        <v>0.4642857142857143</v>
      </c>
      <c r="BA147" s="17">
        <f t="shared" si="58"/>
        <v>3.5714285714285698E-2</v>
      </c>
      <c r="BC147" s="17">
        <f t="shared" si="59"/>
        <v>5</v>
      </c>
      <c r="BD147" s="17">
        <f t="shared" si="60"/>
        <v>4</v>
      </c>
      <c r="BE147" s="17">
        <f t="shared" si="61"/>
        <v>0.68959316652967728</v>
      </c>
      <c r="BF147" s="17">
        <f t="shared" si="62"/>
        <v>2.5516752019236901</v>
      </c>
      <c r="BG147" s="17">
        <f t="shared" si="63"/>
        <v>0.46544766206548649</v>
      </c>
      <c r="BH147" s="17">
        <f t="shared" si="64"/>
        <v>0.46544766206548649</v>
      </c>
      <c r="BI147" s="17">
        <f t="shared" si="65"/>
        <v>1.1938640567408215E-3</v>
      </c>
      <c r="BJ147" s="17">
        <f t="shared" si="66"/>
        <v>1.4343730160486577E-3</v>
      </c>
    </row>
    <row r="148" spans="1:62" x14ac:dyDescent="0.25">
      <c r="A148" s="84">
        <v>316</v>
      </c>
      <c r="B148" s="84">
        <v>203</v>
      </c>
      <c r="D148" s="86">
        <v>1</v>
      </c>
      <c r="E148" s="98">
        <f t="shared" si="45"/>
        <v>11.991199119911993</v>
      </c>
      <c r="F148" s="98">
        <f t="shared" si="46"/>
        <v>0.75</v>
      </c>
      <c r="G148" s="17">
        <v>0</v>
      </c>
      <c r="H148" s="17">
        <f>'EWG-CCP-127 (1)'!M134</f>
        <v>22.002200220022004</v>
      </c>
      <c r="I148" s="17">
        <v>0</v>
      </c>
      <c r="J148" s="17">
        <v>0</v>
      </c>
      <c r="K148" s="17">
        <v>0</v>
      </c>
      <c r="L148" s="17">
        <v>0</v>
      </c>
      <c r="M148" s="17">
        <v>0</v>
      </c>
      <c r="N148" s="17">
        <v>0</v>
      </c>
      <c r="O148" s="17">
        <f>'EWG-CCP-127 (1)'!L134</f>
        <v>11.991199119911993</v>
      </c>
      <c r="P148" s="17">
        <v>0</v>
      </c>
      <c r="Q148" s="17">
        <f>'EWG-CCP-127 (1)'!K134</f>
        <v>66.006600660065999</v>
      </c>
      <c r="R148" s="17">
        <v>0</v>
      </c>
      <c r="S148" s="17">
        <v>0</v>
      </c>
      <c r="T148" s="17">
        <v>0</v>
      </c>
      <c r="U148" s="17">
        <v>0</v>
      </c>
      <c r="V148" s="17">
        <v>0</v>
      </c>
      <c r="W148" s="41">
        <v>0</v>
      </c>
      <c r="X148" s="41">
        <v>0</v>
      </c>
      <c r="Y148" s="17">
        <v>0</v>
      </c>
      <c r="Z148" s="17">
        <v>0</v>
      </c>
      <c r="AA148" s="17">
        <v>0</v>
      </c>
      <c r="AB148" s="17">
        <v>0</v>
      </c>
      <c r="AC148" s="17">
        <v>0</v>
      </c>
      <c r="AD148" s="17">
        <v>0</v>
      </c>
      <c r="AE148" s="17">
        <v>0</v>
      </c>
      <c r="AF148" s="41">
        <v>0</v>
      </c>
      <c r="AG148" s="88">
        <f>'EWG-CCP-127 (1)'!E134</f>
        <v>51</v>
      </c>
      <c r="AH148" s="91" t="s">
        <v>3</v>
      </c>
      <c r="AI148" s="87" t="s">
        <v>504</v>
      </c>
      <c r="AN148" s="17">
        <f t="shared" si="47"/>
        <v>100</v>
      </c>
      <c r="AO148" s="17">
        <f t="shared" si="48"/>
        <v>0.11991199119911994</v>
      </c>
      <c r="AP148" s="17">
        <f t="shared" si="49"/>
        <v>0</v>
      </c>
      <c r="AQ148" s="17">
        <f t="shared" si="49"/>
        <v>0.22002200220022006</v>
      </c>
      <c r="AR148" s="17">
        <f t="shared" si="50"/>
        <v>0.66006600660065995</v>
      </c>
      <c r="AS148" s="17">
        <f t="shared" si="51"/>
        <v>0.51</v>
      </c>
      <c r="AU148" s="17">
        <f t="shared" si="52"/>
        <v>2.9999999999999991</v>
      </c>
      <c r="AV148" s="17">
        <f t="shared" si="53"/>
        <v>0.54500000000000004</v>
      </c>
      <c r="AW148" s="17">
        <f t="shared" si="54"/>
        <v>0.6875</v>
      </c>
      <c r="AX148" s="17">
        <f t="shared" si="55"/>
        <v>1.2499999999999998</v>
      </c>
      <c r="AY148" s="17">
        <f t="shared" si="56"/>
        <v>0.54500000000000004</v>
      </c>
      <c r="AZ148" s="17">
        <f t="shared" si="57"/>
        <v>0.54500000000000004</v>
      </c>
      <c r="BA148" s="17">
        <f t="shared" si="58"/>
        <v>3.5000000000000031E-2</v>
      </c>
      <c r="BC148" s="17">
        <f t="shared" si="59"/>
        <v>2.9999999999999996</v>
      </c>
      <c r="BD148" s="17">
        <f t="shared" si="60"/>
        <v>0.54500000000000004</v>
      </c>
      <c r="BE148" s="17">
        <f t="shared" si="61"/>
        <v>0.64585409830494755</v>
      </c>
      <c r="BF148" s="17">
        <f t="shared" si="62"/>
        <v>1.6333536883123314</v>
      </c>
      <c r="BG148" s="17">
        <f t="shared" si="63"/>
        <v>0.54500000000000004</v>
      </c>
      <c r="BH148" s="17">
        <f t="shared" si="64"/>
        <v>0.54500000000000004</v>
      </c>
      <c r="BI148" s="17">
        <f t="shared" si="65"/>
        <v>1.2250000000000021E-3</v>
      </c>
      <c r="BJ148" s="17">
        <f t="shared" si="66"/>
        <v>2.2918353625844207E-3</v>
      </c>
    </row>
    <row r="149" spans="1:62" x14ac:dyDescent="0.25">
      <c r="A149" s="84">
        <v>249</v>
      </c>
      <c r="B149" s="84">
        <v>508</v>
      </c>
      <c r="C149" s="17">
        <f>'EWG-CCP-127 (1)'!B64</f>
        <v>9</v>
      </c>
      <c r="D149" s="86">
        <v>1</v>
      </c>
      <c r="E149" s="98">
        <f t="shared" si="45"/>
        <v>40</v>
      </c>
      <c r="F149" s="98">
        <f t="shared" si="46"/>
        <v>0.33333333333333331</v>
      </c>
      <c r="G149" s="17">
        <v>0</v>
      </c>
      <c r="H149" s="17">
        <f>'EWG-CCP-127 (1)'!M64</f>
        <v>40</v>
      </c>
      <c r="I149" s="17">
        <v>0</v>
      </c>
      <c r="J149" s="17">
        <v>0</v>
      </c>
      <c r="K149" s="17">
        <v>0</v>
      </c>
      <c r="L149" s="17">
        <v>0</v>
      </c>
      <c r="M149" s="17">
        <v>0</v>
      </c>
      <c r="N149" s="17">
        <v>0</v>
      </c>
      <c r="O149" s="17">
        <f>'EWG-CCP-127 (1)'!L64</f>
        <v>40</v>
      </c>
      <c r="P149" s="17">
        <v>0</v>
      </c>
      <c r="Q149" s="17">
        <f>'EWG-CCP-127 (1)'!K64</f>
        <v>20</v>
      </c>
      <c r="R149" s="17">
        <v>0</v>
      </c>
      <c r="S149" s="17">
        <v>0</v>
      </c>
      <c r="T149" s="17">
        <v>0</v>
      </c>
      <c r="U149" s="17">
        <v>0</v>
      </c>
      <c r="V149" s="17">
        <v>0</v>
      </c>
      <c r="W149" s="41">
        <v>0</v>
      </c>
      <c r="X149" s="41">
        <v>0</v>
      </c>
      <c r="Y149" s="17">
        <v>0</v>
      </c>
      <c r="Z149" s="17">
        <v>0</v>
      </c>
      <c r="AA149" s="17">
        <v>0</v>
      </c>
      <c r="AB149" s="17">
        <v>0</v>
      </c>
      <c r="AC149" s="17">
        <v>0</v>
      </c>
      <c r="AD149" s="17">
        <v>0</v>
      </c>
      <c r="AE149" s="17">
        <v>0</v>
      </c>
      <c r="AF149" s="41">
        <v>0</v>
      </c>
      <c r="AG149" s="88">
        <f>'EWG-CCP-127 (1)'!E64</f>
        <v>41</v>
      </c>
      <c r="AH149" s="41" t="s">
        <v>3</v>
      </c>
      <c r="AI149" s="87" t="s">
        <v>506</v>
      </c>
      <c r="AN149" s="17">
        <f t="shared" si="47"/>
        <v>100</v>
      </c>
      <c r="AO149" s="17">
        <f t="shared" si="48"/>
        <v>0.4</v>
      </c>
      <c r="AP149" s="17">
        <f t="shared" si="49"/>
        <v>0</v>
      </c>
      <c r="AQ149" s="17">
        <f t="shared" si="49"/>
        <v>0.4</v>
      </c>
      <c r="AR149" s="17">
        <f t="shared" si="50"/>
        <v>0.2</v>
      </c>
      <c r="AS149" s="17">
        <f t="shared" si="51"/>
        <v>0.41</v>
      </c>
      <c r="AU149" s="17">
        <f t="shared" si="52"/>
        <v>0.5</v>
      </c>
      <c r="AV149" s="17">
        <f t="shared" si="53"/>
        <v>1</v>
      </c>
      <c r="AW149" s="17">
        <f t="shared" si="54"/>
        <v>0.53125</v>
      </c>
      <c r="AX149" s="17">
        <f t="shared" si="55"/>
        <v>0.625</v>
      </c>
      <c r="AY149" s="17">
        <f t="shared" si="56"/>
        <v>0.42499999999999999</v>
      </c>
      <c r="AZ149" s="17">
        <f t="shared" si="57"/>
        <v>0.42499999999999999</v>
      </c>
      <c r="BA149" s="17">
        <f t="shared" si="58"/>
        <v>1.5000000000000013E-2</v>
      </c>
      <c r="BC149" s="17">
        <f t="shared" si="59"/>
        <v>0.5</v>
      </c>
      <c r="BD149" s="17">
        <f t="shared" si="60"/>
        <v>1</v>
      </c>
      <c r="BE149" s="17">
        <f t="shared" si="61"/>
        <v>0.59118026302403537</v>
      </c>
      <c r="BF149" s="17">
        <f t="shared" si="62"/>
        <v>0.48545179629813345</v>
      </c>
      <c r="BG149" s="17">
        <f t="shared" si="63"/>
        <v>0.44539160530850652</v>
      </c>
      <c r="BH149" s="17">
        <f t="shared" si="64"/>
        <v>0.44539160530850652</v>
      </c>
      <c r="BI149" s="17">
        <f t="shared" si="65"/>
        <v>1.2525657263131088E-3</v>
      </c>
      <c r="BJ149" s="17">
        <f t="shared" si="66"/>
        <v>2.7172118972268009E-3</v>
      </c>
    </row>
    <row r="150" spans="1:62" x14ac:dyDescent="0.25">
      <c r="A150" s="84">
        <v>47</v>
      </c>
      <c r="B150" s="84">
        <v>35</v>
      </c>
      <c r="C150" s="17" t="s">
        <v>58</v>
      </c>
      <c r="D150" s="86">
        <v>1</v>
      </c>
      <c r="E150" s="98">
        <f t="shared" si="45"/>
        <v>18</v>
      </c>
      <c r="F150" s="98">
        <f t="shared" si="46"/>
        <v>0.77500000000000002</v>
      </c>
      <c r="G150" s="41">
        <v>0</v>
      </c>
      <c r="H150" s="17">
        <v>18</v>
      </c>
      <c r="I150" s="17">
        <v>0</v>
      </c>
      <c r="J150" s="17">
        <v>0</v>
      </c>
      <c r="K150" s="41">
        <v>0</v>
      </c>
      <c r="L150" s="41">
        <v>0</v>
      </c>
      <c r="M150" s="41">
        <v>0</v>
      </c>
      <c r="N150" s="41">
        <v>0</v>
      </c>
      <c r="O150" s="17">
        <v>18</v>
      </c>
      <c r="P150" s="17">
        <v>0</v>
      </c>
      <c r="Q150" s="17">
        <v>62</v>
      </c>
      <c r="R150" s="17">
        <v>0</v>
      </c>
      <c r="S150" s="17">
        <v>0</v>
      </c>
      <c r="T150" s="17">
        <v>0</v>
      </c>
      <c r="U150" s="17">
        <v>0</v>
      </c>
      <c r="V150" s="41">
        <v>0</v>
      </c>
      <c r="W150" s="41">
        <v>0</v>
      </c>
      <c r="X150" s="41">
        <v>0</v>
      </c>
      <c r="Y150" s="41">
        <v>0</v>
      </c>
      <c r="Z150" s="17">
        <v>2</v>
      </c>
      <c r="AA150" s="17">
        <v>0</v>
      </c>
      <c r="AB150" s="41">
        <v>0</v>
      </c>
      <c r="AC150" s="17">
        <v>0</v>
      </c>
      <c r="AD150" s="17">
        <v>0</v>
      </c>
      <c r="AE150" s="41">
        <v>0</v>
      </c>
      <c r="AF150" s="41">
        <v>0</v>
      </c>
      <c r="AG150" s="88">
        <v>62</v>
      </c>
      <c r="AH150" s="41" t="s">
        <v>3</v>
      </c>
      <c r="AI150" s="87" t="s">
        <v>506</v>
      </c>
      <c r="AN150" s="17">
        <f t="shared" si="47"/>
        <v>100</v>
      </c>
      <c r="AO150" s="17">
        <f t="shared" si="48"/>
        <v>0.18</v>
      </c>
      <c r="AP150" s="17">
        <f t="shared" si="49"/>
        <v>0</v>
      </c>
      <c r="AQ150" s="17">
        <f t="shared" si="49"/>
        <v>0.18</v>
      </c>
      <c r="AR150" s="17">
        <f t="shared" si="50"/>
        <v>0.62</v>
      </c>
      <c r="AS150" s="17">
        <f t="shared" si="51"/>
        <v>0.62</v>
      </c>
      <c r="AU150" s="17">
        <f t="shared" si="52"/>
        <v>3.4444444444444446</v>
      </c>
      <c r="AV150" s="17">
        <f t="shared" si="53"/>
        <v>1</v>
      </c>
      <c r="AW150" s="17">
        <f t="shared" si="54"/>
        <v>0.71527777777777779</v>
      </c>
      <c r="AX150" s="17">
        <f t="shared" si="55"/>
        <v>1.3611111111111112</v>
      </c>
      <c r="AY150" s="17">
        <f t="shared" si="56"/>
        <v>0.71527777777777779</v>
      </c>
      <c r="AZ150" s="17">
        <f t="shared" si="57"/>
        <v>0.71527777777777779</v>
      </c>
      <c r="BA150" s="17">
        <f t="shared" si="58"/>
        <v>9.5277777777777795E-2</v>
      </c>
      <c r="BC150" s="17">
        <f t="shared" si="59"/>
        <v>3.4444444444444446</v>
      </c>
      <c r="BD150" s="17">
        <f t="shared" si="60"/>
        <v>1.0370370370370372</v>
      </c>
      <c r="BE150" s="17">
        <f t="shared" si="61"/>
        <v>0.65557389124377641</v>
      </c>
      <c r="BF150" s="17">
        <f t="shared" si="62"/>
        <v>1.8374251357815226</v>
      </c>
      <c r="BG150" s="17">
        <f t="shared" si="63"/>
        <v>0.65557389124377641</v>
      </c>
      <c r="BH150" s="17">
        <f t="shared" si="64"/>
        <v>0.65557389124377641</v>
      </c>
      <c r="BI150" s="17">
        <f t="shared" si="65"/>
        <v>1.2655017382240321E-3</v>
      </c>
      <c r="BJ150" s="17">
        <f t="shared" si="66"/>
        <v>2.4923921174477802E-2</v>
      </c>
    </row>
    <row r="151" spans="1:62" x14ac:dyDescent="0.25">
      <c r="A151" s="84">
        <v>612</v>
      </c>
      <c r="B151" s="84">
        <v>356</v>
      </c>
      <c r="C151" s="17" t="s">
        <v>449</v>
      </c>
      <c r="D151" s="86">
        <v>1</v>
      </c>
      <c r="E151" s="98">
        <f t="shared" si="45"/>
        <v>13.34</v>
      </c>
      <c r="F151" s="98">
        <f t="shared" si="46"/>
        <v>0.79070636601470046</v>
      </c>
      <c r="G151" s="17">
        <v>4.04</v>
      </c>
      <c r="H151" s="17">
        <v>16.8</v>
      </c>
      <c r="I151" s="17">
        <v>0</v>
      </c>
      <c r="J151" s="17">
        <v>0</v>
      </c>
      <c r="K151" s="17">
        <v>0</v>
      </c>
      <c r="L151" s="17">
        <v>0</v>
      </c>
      <c r="M151" s="17">
        <v>13.34</v>
      </c>
      <c r="N151" s="17">
        <v>0</v>
      </c>
      <c r="O151" s="17">
        <v>0</v>
      </c>
      <c r="P151" s="17">
        <v>0</v>
      </c>
      <c r="Q151" s="17">
        <v>63.47</v>
      </c>
      <c r="R151" s="17">
        <v>0</v>
      </c>
      <c r="S151" s="17">
        <v>0</v>
      </c>
      <c r="T151" s="17">
        <v>0</v>
      </c>
      <c r="U151" s="17">
        <v>2.35</v>
      </c>
      <c r="V151" s="17">
        <v>0</v>
      </c>
      <c r="W151" s="17">
        <v>0</v>
      </c>
      <c r="X151" s="17">
        <v>0</v>
      </c>
      <c r="Y151" s="17">
        <v>0</v>
      </c>
      <c r="Z151" s="17">
        <v>0</v>
      </c>
      <c r="AA151" s="17">
        <v>0</v>
      </c>
      <c r="AB151" s="17">
        <v>0</v>
      </c>
      <c r="AC151" s="17">
        <v>0</v>
      </c>
      <c r="AD151" s="17">
        <v>0</v>
      </c>
      <c r="AE151" s="17">
        <v>0</v>
      </c>
      <c r="AF151" s="17">
        <v>0</v>
      </c>
      <c r="AG151" s="88">
        <f>'EWG-CCP-127 (1)'!I275</f>
        <v>36.901186004118166</v>
      </c>
      <c r="AH151" s="17" t="s">
        <v>3</v>
      </c>
      <c r="AI151" s="87" t="s">
        <v>506</v>
      </c>
      <c r="AN151" s="17">
        <f t="shared" si="47"/>
        <v>100</v>
      </c>
      <c r="AO151" s="17">
        <f t="shared" si="48"/>
        <v>0.13339999999999999</v>
      </c>
      <c r="AP151" s="17">
        <f t="shared" si="49"/>
        <v>4.0399999999999998E-2</v>
      </c>
      <c r="AQ151" s="17">
        <f t="shared" si="49"/>
        <v>0.16800000000000001</v>
      </c>
      <c r="AR151" s="17">
        <f t="shared" si="50"/>
        <v>0.63470000000000004</v>
      </c>
      <c r="AS151" s="17">
        <f t="shared" si="51"/>
        <v>0.36901186004118164</v>
      </c>
      <c r="AU151" s="17">
        <f t="shared" si="52"/>
        <v>3.0455854126679465</v>
      </c>
      <c r="AV151" s="17">
        <f t="shared" si="53"/>
        <v>0.64011516314779271</v>
      </c>
      <c r="AW151" s="17">
        <f t="shared" si="54"/>
        <v>0.69034908829174668</v>
      </c>
      <c r="AX151" s="17">
        <f t="shared" si="55"/>
        <v>1.2613963531669867</v>
      </c>
      <c r="AY151" s="17">
        <f t="shared" si="56"/>
        <v>0.64011516314779271</v>
      </c>
      <c r="AZ151" s="17">
        <f t="shared" si="57"/>
        <v>0.64011516314779271</v>
      </c>
      <c r="BA151" s="17">
        <f t="shared" si="58"/>
        <v>0.27110330310661107</v>
      </c>
      <c r="BC151" s="17">
        <f t="shared" si="59"/>
        <v>1.5863534116470881</v>
      </c>
      <c r="BD151" s="17">
        <f t="shared" si="60"/>
        <v>0.3334166458385403</v>
      </c>
      <c r="BE151" s="17">
        <f t="shared" si="61"/>
        <v>0.61493830601813526</v>
      </c>
      <c r="BF151" s="17">
        <f t="shared" si="62"/>
        <v>0.98426265094844201</v>
      </c>
      <c r="BG151" s="17">
        <f t="shared" si="63"/>
        <v>0.3334166458385403</v>
      </c>
      <c r="BH151" s="17">
        <f t="shared" si="64"/>
        <v>0.3334166458385403</v>
      </c>
      <c r="BI151" s="17">
        <f t="shared" si="65"/>
        <v>1.2670192741319193E-3</v>
      </c>
      <c r="BJ151" s="17">
        <f t="shared" si="66"/>
        <v>8.6704074397635066E-3</v>
      </c>
    </row>
    <row r="152" spans="1:62" x14ac:dyDescent="0.25">
      <c r="A152" s="84">
        <v>274</v>
      </c>
      <c r="B152" s="84">
        <v>164</v>
      </c>
      <c r="C152" s="17">
        <f>'EWG-CCP-127 (1)'!B89</f>
        <v>34</v>
      </c>
      <c r="D152" s="86">
        <v>1</v>
      </c>
      <c r="E152" s="98">
        <f t="shared" si="45"/>
        <v>27.27272727272727</v>
      </c>
      <c r="F152" s="98">
        <f t="shared" si="46"/>
        <v>0.75</v>
      </c>
      <c r="G152" s="17">
        <v>0</v>
      </c>
      <c r="H152" s="17">
        <f>'EWG-CCP-127 (1)'!M89</f>
        <v>18.181818181818183</v>
      </c>
      <c r="I152" s="17">
        <v>0</v>
      </c>
      <c r="J152" s="17">
        <v>0</v>
      </c>
      <c r="K152" s="17">
        <v>0</v>
      </c>
      <c r="L152" s="17">
        <v>0</v>
      </c>
      <c r="M152" s="17">
        <v>0</v>
      </c>
      <c r="N152" s="17">
        <v>0</v>
      </c>
      <c r="O152" s="17">
        <f>'EWG-CCP-127 (1)'!L89</f>
        <v>27.27272727272727</v>
      </c>
      <c r="P152" s="17">
        <v>0</v>
      </c>
      <c r="Q152" s="17">
        <f>'EWG-CCP-127 (1)'!K89</f>
        <v>54.54545454545454</v>
      </c>
      <c r="R152" s="17">
        <v>0</v>
      </c>
      <c r="S152" s="17">
        <v>0</v>
      </c>
      <c r="T152" s="17">
        <v>0</v>
      </c>
      <c r="U152" s="17">
        <v>0</v>
      </c>
      <c r="V152" s="17">
        <v>0</v>
      </c>
      <c r="W152" s="41">
        <v>0</v>
      </c>
      <c r="X152" s="41">
        <v>0</v>
      </c>
      <c r="Y152" s="17">
        <v>0</v>
      </c>
      <c r="Z152" s="17">
        <v>0</v>
      </c>
      <c r="AA152" s="17">
        <v>0</v>
      </c>
      <c r="AB152" s="17">
        <v>0</v>
      </c>
      <c r="AC152" s="17">
        <v>0</v>
      </c>
      <c r="AD152" s="17">
        <v>0</v>
      </c>
      <c r="AE152" s="17">
        <v>0</v>
      </c>
      <c r="AF152" s="41">
        <v>0</v>
      </c>
      <c r="AG152" s="88">
        <f>'EWG-CCP-127 (1)'!E89</f>
        <v>61</v>
      </c>
      <c r="AH152" s="41" t="s">
        <v>3</v>
      </c>
      <c r="AI152" s="87" t="s">
        <v>506</v>
      </c>
      <c r="AN152" s="17">
        <f t="shared" si="47"/>
        <v>100</v>
      </c>
      <c r="AO152" s="17">
        <f t="shared" si="48"/>
        <v>0.27272727272727271</v>
      </c>
      <c r="AP152" s="17">
        <f t="shared" si="49"/>
        <v>0</v>
      </c>
      <c r="AQ152" s="17">
        <f t="shared" si="49"/>
        <v>0.18181818181818182</v>
      </c>
      <c r="AR152" s="17">
        <f t="shared" si="50"/>
        <v>0.54545454545454541</v>
      </c>
      <c r="AS152" s="17">
        <f t="shared" si="51"/>
        <v>0.61</v>
      </c>
      <c r="AU152" s="17">
        <f t="shared" si="52"/>
        <v>2.9999999999999996</v>
      </c>
      <c r="AV152" s="17">
        <f t="shared" si="53"/>
        <v>1.4999999999999998</v>
      </c>
      <c r="AW152" s="17">
        <f t="shared" si="54"/>
        <v>0.6875</v>
      </c>
      <c r="AX152" s="17">
        <f t="shared" si="55"/>
        <v>1.25</v>
      </c>
      <c r="AY152" s="17">
        <f t="shared" si="56"/>
        <v>0.64166666666666672</v>
      </c>
      <c r="AZ152" s="17">
        <f t="shared" si="57"/>
        <v>0.64166666666666672</v>
      </c>
      <c r="BA152" s="17">
        <f t="shared" si="58"/>
        <v>3.1666666666666732E-2</v>
      </c>
      <c r="BC152" s="17">
        <f t="shared" si="59"/>
        <v>2.9999999999999996</v>
      </c>
      <c r="BD152" s="17">
        <f t="shared" si="60"/>
        <v>1.4999999999999998</v>
      </c>
      <c r="BE152" s="17">
        <f t="shared" si="61"/>
        <v>0.64585409830494755</v>
      </c>
      <c r="BF152" s="17">
        <f t="shared" si="62"/>
        <v>1.6333536883123314</v>
      </c>
      <c r="BG152" s="17">
        <f t="shared" si="63"/>
        <v>0.64585409830494755</v>
      </c>
      <c r="BH152" s="17">
        <f t="shared" si="64"/>
        <v>0.64585409830494755</v>
      </c>
      <c r="BI152" s="17">
        <f t="shared" si="65"/>
        <v>1.2855163652608441E-3</v>
      </c>
      <c r="BJ152" s="17">
        <f t="shared" si="66"/>
        <v>2.1866458827942036E-2</v>
      </c>
    </row>
    <row r="153" spans="1:62" x14ac:dyDescent="0.25">
      <c r="A153" s="84">
        <v>317</v>
      </c>
      <c r="B153" s="84">
        <v>204</v>
      </c>
      <c r="D153" s="86">
        <v>1</v>
      </c>
      <c r="E153" s="98">
        <f t="shared" si="45"/>
        <v>15.789473684210526</v>
      </c>
      <c r="F153" s="98">
        <f t="shared" si="46"/>
        <v>0.75</v>
      </c>
      <c r="G153" s="17">
        <v>0</v>
      </c>
      <c r="H153" s="17">
        <f>'EWG-CCP-127 (1)'!M135</f>
        <v>21.052631578947366</v>
      </c>
      <c r="I153" s="17">
        <v>0</v>
      </c>
      <c r="J153" s="17">
        <v>0</v>
      </c>
      <c r="K153" s="17">
        <v>0</v>
      </c>
      <c r="L153" s="17">
        <v>0</v>
      </c>
      <c r="M153" s="17">
        <v>0</v>
      </c>
      <c r="N153" s="17">
        <v>0</v>
      </c>
      <c r="O153" s="17">
        <f>'EWG-CCP-127 (1)'!L135</f>
        <v>15.789473684210526</v>
      </c>
      <c r="P153" s="17">
        <v>0</v>
      </c>
      <c r="Q153" s="17">
        <f>'EWG-CCP-127 (1)'!K135</f>
        <v>63.157894736842103</v>
      </c>
      <c r="R153" s="17">
        <v>0</v>
      </c>
      <c r="S153" s="17">
        <v>0</v>
      </c>
      <c r="T153" s="17">
        <v>0</v>
      </c>
      <c r="U153" s="17">
        <v>0</v>
      </c>
      <c r="V153" s="17">
        <v>0</v>
      </c>
      <c r="W153" s="41">
        <v>0</v>
      </c>
      <c r="X153" s="41">
        <v>0</v>
      </c>
      <c r="Y153" s="17">
        <v>0</v>
      </c>
      <c r="Z153" s="17">
        <v>0</v>
      </c>
      <c r="AA153" s="17">
        <v>0</v>
      </c>
      <c r="AB153" s="17">
        <v>0</v>
      </c>
      <c r="AC153" s="17">
        <v>0</v>
      </c>
      <c r="AD153" s="17">
        <v>0</v>
      </c>
      <c r="AE153" s="17">
        <v>0</v>
      </c>
      <c r="AF153" s="41">
        <v>0</v>
      </c>
      <c r="AG153" s="88">
        <f>'EWG-CCP-127 (1)'!E135</f>
        <v>61</v>
      </c>
      <c r="AH153" s="91" t="s">
        <v>3</v>
      </c>
      <c r="AI153" s="87" t="s">
        <v>504</v>
      </c>
      <c r="AN153" s="17">
        <f t="shared" si="47"/>
        <v>100</v>
      </c>
      <c r="AO153" s="17">
        <f t="shared" si="48"/>
        <v>0.15789473684210525</v>
      </c>
      <c r="AP153" s="17">
        <f t="shared" si="49"/>
        <v>0</v>
      </c>
      <c r="AQ153" s="17">
        <f t="shared" si="49"/>
        <v>0.21052631578947367</v>
      </c>
      <c r="AR153" s="17">
        <f t="shared" si="50"/>
        <v>0.63157894736842102</v>
      </c>
      <c r="AS153" s="17">
        <f t="shared" si="51"/>
        <v>0.61</v>
      </c>
      <c r="AU153" s="17">
        <f t="shared" si="52"/>
        <v>3</v>
      </c>
      <c r="AV153" s="17">
        <f t="shared" si="53"/>
        <v>0.75</v>
      </c>
      <c r="AW153" s="17">
        <f t="shared" si="54"/>
        <v>0.6875</v>
      </c>
      <c r="AX153" s="17">
        <f t="shared" si="55"/>
        <v>1.25</v>
      </c>
      <c r="AY153" s="17">
        <f t="shared" si="56"/>
        <v>0.6875</v>
      </c>
      <c r="AZ153" s="17">
        <f t="shared" si="57"/>
        <v>0.6875</v>
      </c>
      <c r="BA153" s="17">
        <f t="shared" si="58"/>
        <v>7.7500000000000013E-2</v>
      </c>
      <c r="BC153" s="17">
        <f t="shared" si="59"/>
        <v>3</v>
      </c>
      <c r="BD153" s="17">
        <f t="shared" si="60"/>
        <v>0.75</v>
      </c>
      <c r="BE153" s="17">
        <f t="shared" si="61"/>
        <v>0.64585409830494755</v>
      </c>
      <c r="BF153" s="17">
        <f t="shared" si="62"/>
        <v>1.6333536883123316</v>
      </c>
      <c r="BG153" s="17">
        <f t="shared" si="63"/>
        <v>0.64585409830494755</v>
      </c>
      <c r="BH153" s="17">
        <f t="shared" si="64"/>
        <v>0.64585409830494755</v>
      </c>
      <c r="BI153" s="17">
        <f t="shared" si="65"/>
        <v>1.2855163652608441E-3</v>
      </c>
      <c r="BJ153" s="17">
        <f t="shared" si="66"/>
        <v>2.1866458827942036E-2</v>
      </c>
    </row>
    <row r="154" spans="1:62" x14ac:dyDescent="0.25">
      <c r="A154" s="84">
        <v>334</v>
      </c>
      <c r="B154" s="84">
        <v>221</v>
      </c>
      <c r="C154" s="58" t="s">
        <v>231</v>
      </c>
      <c r="D154" s="86">
        <v>1</v>
      </c>
      <c r="E154" s="98">
        <f t="shared" si="45"/>
        <v>25</v>
      </c>
      <c r="F154" s="98">
        <f t="shared" si="46"/>
        <v>0.90909090909090906</v>
      </c>
      <c r="G154" s="17">
        <f>'EWG-CCP-127 (1)'!O154</f>
        <v>20</v>
      </c>
      <c r="H154" s="17">
        <f>'EWG-CCP-127 (1)'!P154</f>
        <v>5</v>
      </c>
      <c r="I154" s="17">
        <v>0</v>
      </c>
      <c r="J154" s="17">
        <v>0</v>
      </c>
      <c r="K154" s="17">
        <v>0</v>
      </c>
      <c r="L154" s="17">
        <v>0</v>
      </c>
      <c r="M154" s="17">
        <v>0</v>
      </c>
      <c r="N154" s="17">
        <v>0</v>
      </c>
      <c r="O154" s="17">
        <f>'EWG-CCP-127 (1)'!N154</f>
        <v>25</v>
      </c>
      <c r="P154" s="17">
        <v>0</v>
      </c>
      <c r="Q154" s="17">
        <f>'EWG-CCP-127 (1)'!M154</f>
        <v>50</v>
      </c>
      <c r="R154" s="17">
        <v>0</v>
      </c>
      <c r="S154" s="17">
        <v>0</v>
      </c>
      <c r="T154" s="17">
        <v>0</v>
      </c>
      <c r="U154" s="17">
        <v>0</v>
      </c>
      <c r="V154" s="17">
        <v>0</v>
      </c>
      <c r="W154" s="41">
        <v>0</v>
      </c>
      <c r="X154" s="41">
        <v>0</v>
      </c>
      <c r="Y154" s="17">
        <v>0</v>
      </c>
      <c r="Z154" s="17">
        <v>0</v>
      </c>
      <c r="AA154" s="17">
        <v>0</v>
      </c>
      <c r="AB154" s="17">
        <v>0</v>
      </c>
      <c r="AC154" s="17">
        <v>0</v>
      </c>
      <c r="AD154" s="17">
        <v>0</v>
      </c>
      <c r="AE154" s="17">
        <v>0</v>
      </c>
      <c r="AF154" s="41">
        <v>0</v>
      </c>
      <c r="AG154" s="88">
        <f>'EWG-CCP-127 (1)'!E154</f>
        <v>33</v>
      </c>
      <c r="AH154" s="41" t="s">
        <v>3</v>
      </c>
      <c r="AI154" s="87" t="s">
        <v>528</v>
      </c>
      <c r="AN154" s="17">
        <f t="shared" si="47"/>
        <v>100</v>
      </c>
      <c r="AO154" s="17">
        <f t="shared" si="48"/>
        <v>0.25</v>
      </c>
      <c r="AP154" s="17">
        <f t="shared" si="49"/>
        <v>0.2</v>
      </c>
      <c r="AQ154" s="17">
        <f t="shared" si="49"/>
        <v>0.05</v>
      </c>
      <c r="AR154" s="17">
        <f t="shared" si="50"/>
        <v>0.5</v>
      </c>
      <c r="AS154" s="17">
        <f t="shared" si="51"/>
        <v>0.33</v>
      </c>
      <c r="AU154" s="17">
        <f t="shared" si="52"/>
        <v>2</v>
      </c>
      <c r="AV154" s="17">
        <f t="shared" si="53"/>
        <v>1</v>
      </c>
      <c r="AW154" s="17">
        <f t="shared" si="54"/>
        <v>0.625</v>
      </c>
      <c r="AX154" s="17">
        <f t="shared" si="55"/>
        <v>1</v>
      </c>
      <c r="AY154" s="17">
        <f t="shared" si="56"/>
        <v>0.625</v>
      </c>
      <c r="AZ154" s="17">
        <f t="shared" si="57"/>
        <v>0.625</v>
      </c>
      <c r="BA154" s="17">
        <f t="shared" si="58"/>
        <v>0.29499999999999998</v>
      </c>
      <c r="BC154" s="17">
        <f t="shared" si="59"/>
        <v>0.58823529411764708</v>
      </c>
      <c r="BD154" s="17">
        <f t="shared" si="60"/>
        <v>0.29411764705882354</v>
      </c>
      <c r="BE154" s="17">
        <f t="shared" si="61"/>
        <v>0.59310992779865579</v>
      </c>
      <c r="BF154" s="17">
        <f t="shared" si="62"/>
        <v>0.52596598072216394</v>
      </c>
      <c r="BG154" s="17">
        <f t="shared" si="63"/>
        <v>0.29411764705882354</v>
      </c>
      <c r="BH154" s="17">
        <f t="shared" si="64"/>
        <v>0.29411764705882354</v>
      </c>
      <c r="BI154" s="17">
        <f t="shared" si="65"/>
        <v>1.2875432525951561E-3</v>
      </c>
      <c r="BJ154" s="17">
        <f t="shared" si="66"/>
        <v>1.7457513124940698E-2</v>
      </c>
    </row>
    <row r="155" spans="1:62" x14ac:dyDescent="0.25">
      <c r="A155" s="84">
        <v>402</v>
      </c>
      <c r="B155" s="84">
        <v>267</v>
      </c>
      <c r="C155" s="17" t="s">
        <v>267</v>
      </c>
      <c r="D155" s="86">
        <v>1</v>
      </c>
      <c r="E155" s="98">
        <f t="shared" si="45"/>
        <v>18.399999999999999</v>
      </c>
      <c r="F155" s="98">
        <f t="shared" si="46"/>
        <v>0.69843342036553535</v>
      </c>
      <c r="G155" s="17">
        <v>5</v>
      </c>
      <c r="H155" s="17">
        <v>23.1</v>
      </c>
      <c r="I155" s="17">
        <v>8</v>
      </c>
      <c r="J155" s="17">
        <v>0</v>
      </c>
      <c r="K155" s="17">
        <v>0</v>
      </c>
      <c r="L155" s="17">
        <v>0</v>
      </c>
      <c r="M155" s="17">
        <v>0</v>
      </c>
      <c r="N155" s="17">
        <v>0</v>
      </c>
      <c r="O155" s="17">
        <v>10.4</v>
      </c>
      <c r="P155" s="17">
        <v>0</v>
      </c>
      <c r="Q155" s="17">
        <v>53.5</v>
      </c>
      <c r="R155" s="17">
        <v>0</v>
      </c>
      <c r="S155" s="17">
        <v>0</v>
      </c>
      <c r="T155" s="17">
        <v>0</v>
      </c>
      <c r="U155" s="17">
        <v>0</v>
      </c>
      <c r="V155" s="17">
        <v>0</v>
      </c>
      <c r="W155" s="41">
        <v>0</v>
      </c>
      <c r="X155" s="41">
        <v>0</v>
      </c>
      <c r="Y155" s="17">
        <v>0</v>
      </c>
      <c r="Z155" s="17">
        <v>0</v>
      </c>
      <c r="AA155" s="17">
        <v>0</v>
      </c>
      <c r="AB155" s="17">
        <v>0</v>
      </c>
      <c r="AC155" s="17">
        <v>0</v>
      </c>
      <c r="AD155" s="17">
        <v>0</v>
      </c>
      <c r="AE155" s="17">
        <v>0</v>
      </c>
      <c r="AF155" s="41">
        <v>0</v>
      </c>
      <c r="AG155" s="88">
        <v>37</v>
      </c>
      <c r="AH155" s="91" t="s">
        <v>3</v>
      </c>
      <c r="AI155" s="87" t="s">
        <v>504</v>
      </c>
      <c r="AN155" s="17">
        <f t="shared" si="47"/>
        <v>100</v>
      </c>
      <c r="AO155" s="17">
        <f t="shared" si="48"/>
        <v>0.10400000000000001</v>
      </c>
      <c r="AP155" s="17">
        <f t="shared" si="49"/>
        <v>0.05</v>
      </c>
      <c r="AQ155" s="17">
        <f t="shared" si="49"/>
        <v>0.23100000000000001</v>
      </c>
      <c r="AR155" s="17">
        <f t="shared" si="50"/>
        <v>0.53500000000000003</v>
      </c>
      <c r="AS155" s="17">
        <f t="shared" si="51"/>
        <v>0.37</v>
      </c>
      <c r="AU155" s="17">
        <f t="shared" si="52"/>
        <v>1.9039145907473309</v>
      </c>
      <c r="AV155" s="17">
        <f t="shared" si="53"/>
        <v>0.37010676156583627</v>
      </c>
      <c r="AW155" s="17">
        <f t="shared" si="54"/>
        <v>0.61899466192170816</v>
      </c>
      <c r="AX155" s="17">
        <f t="shared" si="55"/>
        <v>0.97597864768683273</v>
      </c>
      <c r="AY155" s="17">
        <f t="shared" si="56"/>
        <v>0.37010676156583627</v>
      </c>
      <c r="AZ155" s="17">
        <f t="shared" si="57"/>
        <v>0.37010676156583627</v>
      </c>
      <c r="BA155" s="17">
        <f t="shared" si="58"/>
        <v>1.0676156583627749E-4</v>
      </c>
      <c r="BC155" s="17">
        <f t="shared" si="59"/>
        <v>1.2412993039443154</v>
      </c>
      <c r="BD155" s="17">
        <f t="shared" si="60"/>
        <v>0.33410672853828305</v>
      </c>
      <c r="BE155" s="17">
        <f t="shared" si="61"/>
        <v>0.60739213343911791</v>
      </c>
      <c r="BF155" s="17">
        <f t="shared" si="62"/>
        <v>0.82582734571672867</v>
      </c>
      <c r="BG155" s="17">
        <f t="shared" si="63"/>
        <v>0.33410672853828305</v>
      </c>
      <c r="BH155" s="17">
        <f t="shared" si="64"/>
        <v>0.33410672853828305</v>
      </c>
      <c r="BI155" s="17">
        <f t="shared" si="65"/>
        <v>1.2883269362245042E-3</v>
      </c>
      <c r="BJ155" s="17">
        <f t="shared" si="66"/>
        <v>8.48736251108375E-3</v>
      </c>
    </row>
    <row r="156" spans="1:62" x14ac:dyDescent="0.25">
      <c r="A156" s="84">
        <v>150</v>
      </c>
      <c r="B156" s="84">
        <v>86</v>
      </c>
      <c r="C156" s="17" t="s">
        <v>175</v>
      </c>
      <c r="D156" s="86">
        <v>1</v>
      </c>
      <c r="E156" s="98">
        <f t="shared" si="45"/>
        <v>12.666904684848351</v>
      </c>
      <c r="F156" s="98">
        <f t="shared" si="46"/>
        <v>0.7930526522713236</v>
      </c>
      <c r="G156" s="102">
        <v>0</v>
      </c>
      <c r="H156" s="102">
        <f>'EWG-CCP-127 (1)'!I6</f>
        <v>17.854740777118124</v>
      </c>
      <c r="I156" s="102">
        <v>0</v>
      </c>
      <c r="J156" s="17">
        <v>0</v>
      </c>
      <c r="K156" s="103">
        <f>'EWG-CCP-127 (1)'!L6</f>
        <v>1.0563637064574529</v>
      </c>
      <c r="L156" s="17">
        <v>0</v>
      </c>
      <c r="M156" s="58">
        <v>0</v>
      </c>
      <c r="N156" s="58">
        <v>0</v>
      </c>
      <c r="O156" s="102">
        <f>'EWG-CCP-127 (1)'!K6</f>
        <v>12.666904684848351</v>
      </c>
      <c r="P156" s="58">
        <v>0</v>
      </c>
      <c r="Q156" s="102">
        <f>'EWG-CCP-127 (1)'!J6</f>
        <v>68.421990831576068</v>
      </c>
      <c r="R156" s="17">
        <v>0</v>
      </c>
      <c r="S156" s="17">
        <v>0</v>
      </c>
      <c r="T156" s="17">
        <v>0</v>
      </c>
      <c r="U156" s="102">
        <v>0</v>
      </c>
      <c r="V156" s="17">
        <v>0</v>
      </c>
      <c r="W156" s="41">
        <v>0</v>
      </c>
      <c r="X156" s="41">
        <v>0</v>
      </c>
      <c r="Y156" s="17">
        <v>0</v>
      </c>
      <c r="Z156" s="58">
        <v>0</v>
      </c>
      <c r="AA156" s="17">
        <v>0</v>
      </c>
      <c r="AB156" s="41">
        <v>0</v>
      </c>
      <c r="AC156" s="17">
        <v>0</v>
      </c>
      <c r="AD156" s="17">
        <v>0</v>
      </c>
      <c r="AE156" s="41">
        <v>0</v>
      </c>
      <c r="AF156" s="41">
        <v>0</v>
      </c>
      <c r="AG156" s="88">
        <v>70</v>
      </c>
      <c r="AH156" s="41" t="s">
        <v>545</v>
      </c>
      <c r="AI156" s="87" t="s">
        <v>506</v>
      </c>
      <c r="AM156" s="80"/>
      <c r="AN156" s="17">
        <f t="shared" si="47"/>
        <v>100</v>
      </c>
      <c r="AO156" s="17">
        <f t="shared" si="48"/>
        <v>0.12666904684848351</v>
      </c>
      <c r="AP156" s="17">
        <f t="shared" si="49"/>
        <v>0</v>
      </c>
      <c r="AQ156" s="17">
        <f t="shared" si="49"/>
        <v>0.17854740777118125</v>
      </c>
      <c r="AR156" s="17">
        <f t="shared" si="50"/>
        <v>0.68421990831576063</v>
      </c>
      <c r="AS156" s="17">
        <f t="shared" si="51"/>
        <v>0.7</v>
      </c>
      <c r="AU156" s="17">
        <f t="shared" si="52"/>
        <v>3.8321469734952842</v>
      </c>
      <c r="AV156" s="17">
        <f t="shared" si="53"/>
        <v>0.70944209400573977</v>
      </c>
      <c r="AW156" s="17">
        <f t="shared" si="54"/>
        <v>0.73950918584345526</v>
      </c>
      <c r="AX156" s="17">
        <f t="shared" si="55"/>
        <v>1.4580367433738211</v>
      </c>
      <c r="AY156" s="17">
        <f t="shared" si="56"/>
        <v>0.70944209400573977</v>
      </c>
      <c r="AZ156" s="17">
        <f t="shared" si="57"/>
        <v>0.70944209400573977</v>
      </c>
      <c r="BA156" s="17">
        <f t="shared" si="58"/>
        <v>9.4420940057398095E-3</v>
      </c>
      <c r="BC156" s="17">
        <f t="shared" si="59"/>
        <v>3.8321469734952847</v>
      </c>
      <c r="BD156" s="17">
        <f t="shared" si="60"/>
        <v>0.70944209400573977</v>
      </c>
      <c r="BE156" s="17">
        <f t="shared" si="61"/>
        <v>0.6640527649283039</v>
      </c>
      <c r="BF156" s="17">
        <f t="shared" si="62"/>
        <v>2.015442922435982</v>
      </c>
      <c r="BG156" s="17">
        <f t="shared" si="63"/>
        <v>0.6640527649283039</v>
      </c>
      <c r="BH156" s="17">
        <f t="shared" si="64"/>
        <v>0.6640527649283039</v>
      </c>
      <c r="BI156" s="17">
        <f t="shared" si="65"/>
        <v>1.2922037092997752E-3</v>
      </c>
      <c r="BJ156" s="17">
        <f t="shared" si="66"/>
        <v>5.6583619946763877E-2</v>
      </c>
    </row>
    <row r="157" spans="1:62" x14ac:dyDescent="0.25">
      <c r="A157" s="84">
        <v>355</v>
      </c>
      <c r="B157" s="84">
        <v>235</v>
      </c>
      <c r="C157" s="58">
        <v>5</v>
      </c>
      <c r="D157" s="86">
        <v>1</v>
      </c>
      <c r="E157" s="98">
        <f t="shared" si="45"/>
        <v>33.333333333333329</v>
      </c>
      <c r="F157" s="98">
        <f t="shared" si="46"/>
        <v>0.66666666666666674</v>
      </c>
      <c r="G157" s="17">
        <v>0</v>
      </c>
      <c r="H157" s="17">
        <f>'EWG-CCP-127 (1)'!M168</f>
        <v>22.222222222222221</v>
      </c>
      <c r="I157" s="17">
        <v>0</v>
      </c>
      <c r="J157" s="17">
        <v>0</v>
      </c>
      <c r="K157" s="17">
        <v>0</v>
      </c>
      <c r="L157" s="17">
        <v>0</v>
      </c>
      <c r="M157" s="17">
        <v>0</v>
      </c>
      <c r="N157" s="17">
        <v>0</v>
      </c>
      <c r="O157" s="17">
        <f>'EWG-CCP-127 (1)'!L168</f>
        <v>33.333333333333329</v>
      </c>
      <c r="P157" s="17">
        <v>0</v>
      </c>
      <c r="Q157" s="17">
        <f>'EWG-CCP-127 (1)'!K168</f>
        <v>44.444444444444443</v>
      </c>
      <c r="R157" s="17">
        <v>0</v>
      </c>
      <c r="S157" s="17">
        <v>0</v>
      </c>
      <c r="T157" s="17">
        <v>0</v>
      </c>
      <c r="U157" s="17">
        <v>0</v>
      </c>
      <c r="V157" s="17">
        <v>0</v>
      </c>
      <c r="W157" s="41">
        <v>0</v>
      </c>
      <c r="X157" s="41">
        <v>0</v>
      </c>
      <c r="Y157" s="17">
        <v>0</v>
      </c>
      <c r="Z157" s="17">
        <v>0</v>
      </c>
      <c r="AA157" s="17">
        <v>0</v>
      </c>
      <c r="AB157" s="17">
        <v>0</v>
      </c>
      <c r="AC157" s="17">
        <v>0</v>
      </c>
      <c r="AD157" s="17">
        <v>0</v>
      </c>
      <c r="AE157" s="17">
        <v>0</v>
      </c>
      <c r="AF157" s="41">
        <v>0</v>
      </c>
      <c r="AG157" s="88">
        <f>'EWG-CCP-127 (1)'!E168</f>
        <v>52</v>
      </c>
      <c r="AH157" s="41" t="s">
        <v>3</v>
      </c>
      <c r="AI157" s="87" t="s">
        <v>506</v>
      </c>
      <c r="AN157" s="17">
        <f t="shared" si="47"/>
        <v>100</v>
      </c>
      <c r="AO157" s="17">
        <f t="shared" si="48"/>
        <v>0.33333333333333326</v>
      </c>
      <c r="AP157" s="17">
        <f t="shared" si="49"/>
        <v>0</v>
      </c>
      <c r="AQ157" s="17">
        <f t="shared" si="49"/>
        <v>0.22222222222222221</v>
      </c>
      <c r="AR157" s="17">
        <f t="shared" si="50"/>
        <v>0.44444444444444442</v>
      </c>
      <c r="AS157" s="17">
        <f t="shared" si="51"/>
        <v>0.52</v>
      </c>
      <c r="AU157" s="17">
        <f t="shared" si="52"/>
        <v>2</v>
      </c>
      <c r="AV157" s="17">
        <f t="shared" si="53"/>
        <v>1.4999999999999998</v>
      </c>
      <c r="AW157" s="17">
        <f t="shared" si="54"/>
        <v>0.625</v>
      </c>
      <c r="AX157" s="17">
        <f t="shared" si="55"/>
        <v>1</v>
      </c>
      <c r="AY157" s="17">
        <f t="shared" si="56"/>
        <v>0.52083333333333337</v>
      </c>
      <c r="AZ157" s="17">
        <f t="shared" si="57"/>
        <v>0.52083333333333337</v>
      </c>
      <c r="BA157" s="17">
        <f t="shared" si="58"/>
        <v>8.3333333333335258E-4</v>
      </c>
      <c r="BC157" s="17">
        <f t="shared" si="59"/>
        <v>2</v>
      </c>
      <c r="BD157" s="17">
        <f t="shared" si="60"/>
        <v>1.4999999999999998</v>
      </c>
      <c r="BE157" s="17">
        <f t="shared" si="61"/>
        <v>0.62398456419258264</v>
      </c>
      <c r="BF157" s="17">
        <f t="shared" si="62"/>
        <v>1.1741929315066524</v>
      </c>
      <c r="BG157" s="17">
        <f t="shared" si="63"/>
        <v>0.5561080915898019</v>
      </c>
      <c r="BH157" s="17">
        <f t="shared" si="64"/>
        <v>0.5561080915898019</v>
      </c>
      <c r="BI157" s="17">
        <f t="shared" si="65"/>
        <v>1.3037942782575215E-3</v>
      </c>
      <c r="BJ157" s="17">
        <f t="shared" si="66"/>
        <v>3.3492977091201842E-3</v>
      </c>
    </row>
    <row r="158" spans="1:62" x14ac:dyDescent="0.25">
      <c r="A158" s="84">
        <v>164</v>
      </c>
      <c r="B158" s="84">
        <v>100</v>
      </c>
      <c r="D158" s="86">
        <v>1</v>
      </c>
      <c r="E158" s="98">
        <f t="shared" si="45"/>
        <v>20.6</v>
      </c>
      <c r="F158" s="98">
        <f t="shared" si="46"/>
        <v>0.66372795969773302</v>
      </c>
      <c r="G158" s="17">
        <v>0</v>
      </c>
      <c r="H158" s="17">
        <v>26.7</v>
      </c>
      <c r="I158" s="17">
        <v>0</v>
      </c>
      <c r="J158" s="17">
        <v>0</v>
      </c>
      <c r="K158" s="17">
        <v>0</v>
      </c>
      <c r="L158" s="17">
        <v>0</v>
      </c>
      <c r="M158" s="17">
        <v>0</v>
      </c>
      <c r="N158" s="17">
        <v>0</v>
      </c>
      <c r="O158" s="17">
        <v>20.6</v>
      </c>
      <c r="P158" s="17">
        <v>0</v>
      </c>
      <c r="Q158" s="17">
        <v>52.7</v>
      </c>
      <c r="R158" s="17">
        <v>0</v>
      </c>
      <c r="S158" s="17">
        <v>0</v>
      </c>
      <c r="T158" s="17">
        <v>0</v>
      </c>
      <c r="U158" s="17">
        <v>0</v>
      </c>
      <c r="V158" s="17">
        <v>0</v>
      </c>
      <c r="W158" s="41">
        <v>0</v>
      </c>
      <c r="X158" s="41">
        <v>0</v>
      </c>
      <c r="Y158" s="17">
        <v>0</v>
      </c>
      <c r="Z158" s="17">
        <v>0</v>
      </c>
      <c r="AA158" s="17">
        <v>0</v>
      </c>
      <c r="AB158" s="41">
        <v>0</v>
      </c>
      <c r="AC158" s="17">
        <v>0</v>
      </c>
      <c r="AD158" s="17">
        <v>0</v>
      </c>
      <c r="AE158" s="41">
        <v>0</v>
      </c>
      <c r="AF158" s="41">
        <v>0</v>
      </c>
      <c r="AG158" s="88">
        <v>66</v>
      </c>
      <c r="AH158" s="41" t="s">
        <v>3</v>
      </c>
      <c r="AI158" s="87" t="s">
        <v>556</v>
      </c>
      <c r="AN158" s="17">
        <f t="shared" si="47"/>
        <v>100</v>
      </c>
      <c r="AO158" s="17">
        <f t="shared" si="48"/>
        <v>0.20600000000000002</v>
      </c>
      <c r="AP158" s="17">
        <f t="shared" si="49"/>
        <v>0</v>
      </c>
      <c r="AQ158" s="17">
        <f t="shared" si="49"/>
        <v>0.26700000000000002</v>
      </c>
      <c r="AR158" s="17">
        <f t="shared" si="50"/>
        <v>0.52700000000000002</v>
      </c>
      <c r="AS158" s="17">
        <f t="shared" si="51"/>
        <v>0.66</v>
      </c>
      <c r="AU158" s="17">
        <f t="shared" si="52"/>
        <v>1.9737827715355805</v>
      </c>
      <c r="AV158" s="17">
        <f t="shared" si="53"/>
        <v>0.77153558052434457</v>
      </c>
      <c r="AW158" s="17">
        <f t="shared" si="54"/>
        <v>0.62336142322097376</v>
      </c>
      <c r="AX158" s="17">
        <f t="shared" si="55"/>
        <v>0.99344569288389506</v>
      </c>
      <c r="AY158" s="17">
        <f t="shared" si="56"/>
        <v>0.62336142322097376</v>
      </c>
      <c r="AZ158" s="17">
        <f t="shared" si="57"/>
        <v>0.62336142322097376</v>
      </c>
      <c r="BA158" s="17">
        <f t="shared" si="58"/>
        <v>3.6638576779026266E-2</v>
      </c>
      <c r="BC158" s="17">
        <f t="shared" si="59"/>
        <v>1.9737827715355807</v>
      </c>
      <c r="BD158" s="17">
        <f t="shared" si="60"/>
        <v>0.77153558052434468</v>
      </c>
      <c r="BE158" s="17">
        <f t="shared" si="61"/>
        <v>0.62341120562034835</v>
      </c>
      <c r="BF158" s="17">
        <f t="shared" si="62"/>
        <v>1.1621550090435822</v>
      </c>
      <c r="BG158" s="17">
        <f t="shared" si="63"/>
        <v>0.62341120562034835</v>
      </c>
      <c r="BH158" s="17">
        <f t="shared" si="64"/>
        <v>0.62341120562034835</v>
      </c>
      <c r="BI158" s="17">
        <f t="shared" si="65"/>
        <v>1.3387398741564302E-3</v>
      </c>
      <c r="BJ158" s="17">
        <f t="shared" si="66"/>
        <v>3.9153770560620867E-2</v>
      </c>
    </row>
    <row r="159" spans="1:62" x14ac:dyDescent="0.25">
      <c r="A159" s="84">
        <v>58</v>
      </c>
      <c r="B159" s="84">
        <v>399</v>
      </c>
      <c r="C159" s="17" t="s">
        <v>70</v>
      </c>
      <c r="D159" s="86">
        <v>1</v>
      </c>
      <c r="E159" s="98">
        <f t="shared" si="45"/>
        <v>15.28</v>
      </c>
      <c r="F159" s="98">
        <f t="shared" si="46"/>
        <v>0.7238246322468993</v>
      </c>
      <c r="G159" s="17">
        <v>14.96</v>
      </c>
      <c r="H159" s="17">
        <v>19.149999999999999</v>
      </c>
      <c r="I159" s="17">
        <v>15.28</v>
      </c>
      <c r="J159" s="17">
        <v>0</v>
      </c>
      <c r="K159" s="41">
        <v>0</v>
      </c>
      <c r="L159" s="41">
        <v>0</v>
      </c>
      <c r="M159" s="41">
        <v>0</v>
      </c>
      <c r="N159" s="41">
        <v>0</v>
      </c>
      <c r="O159" s="17">
        <v>0</v>
      </c>
      <c r="P159" s="17">
        <v>0</v>
      </c>
      <c r="Q159" s="17">
        <v>50.19</v>
      </c>
      <c r="R159" s="17">
        <v>0</v>
      </c>
      <c r="S159" s="17">
        <v>0</v>
      </c>
      <c r="T159" s="17">
        <v>0</v>
      </c>
      <c r="U159" s="17">
        <v>0</v>
      </c>
      <c r="V159" s="41">
        <v>0</v>
      </c>
      <c r="W159" s="41">
        <v>0</v>
      </c>
      <c r="X159" s="41">
        <v>0</v>
      </c>
      <c r="Y159" s="41">
        <v>0</v>
      </c>
      <c r="Z159" s="17">
        <v>0</v>
      </c>
      <c r="AA159" s="17">
        <v>0</v>
      </c>
      <c r="AB159" s="41">
        <v>0</v>
      </c>
      <c r="AC159" s="17">
        <v>0</v>
      </c>
      <c r="AD159" s="17">
        <v>0</v>
      </c>
      <c r="AE159" s="41">
        <v>0</v>
      </c>
      <c r="AF159" s="41">
        <v>0</v>
      </c>
      <c r="AG159" s="88">
        <v>6</v>
      </c>
      <c r="AH159" s="93" t="s">
        <v>3</v>
      </c>
      <c r="AI159" s="87" t="s">
        <v>556</v>
      </c>
      <c r="AN159" s="17">
        <f t="shared" si="47"/>
        <v>99.58</v>
      </c>
      <c r="AO159" s="17">
        <f t="shared" si="48"/>
        <v>0</v>
      </c>
      <c r="AP159" s="17">
        <f t="shared" si="49"/>
        <v>0.14960000000000001</v>
      </c>
      <c r="AQ159" s="17">
        <f t="shared" si="49"/>
        <v>0.19149999999999998</v>
      </c>
      <c r="AR159" s="17">
        <f t="shared" si="50"/>
        <v>0.50190000000000001</v>
      </c>
      <c r="AS159" s="17">
        <f t="shared" si="51"/>
        <v>0.06</v>
      </c>
      <c r="AU159" s="17">
        <f t="shared" si="52"/>
        <v>1.47141600703606</v>
      </c>
      <c r="AV159" s="17">
        <f t="shared" si="53"/>
        <v>0</v>
      </c>
      <c r="AW159" s="17">
        <f t="shared" si="54"/>
        <v>0.59196350043975376</v>
      </c>
      <c r="AX159" s="17">
        <f t="shared" si="55"/>
        <v>0.86785400175901506</v>
      </c>
      <c r="AY159" s="17">
        <f t="shared" si="56"/>
        <v>0</v>
      </c>
      <c r="AZ159" s="17">
        <f t="shared" si="57"/>
        <v>0</v>
      </c>
      <c r="BA159" s="17">
        <f t="shared" si="58"/>
        <v>0.06</v>
      </c>
      <c r="BC159" s="17">
        <f t="shared" si="59"/>
        <v>0.6353968856817318</v>
      </c>
      <c r="BD159" s="17">
        <f t="shared" si="60"/>
        <v>9.6721103937207231E-2</v>
      </c>
      <c r="BE159" s="17">
        <f t="shared" si="61"/>
        <v>0.5941413298341599</v>
      </c>
      <c r="BF159" s="17">
        <f t="shared" si="62"/>
        <v>0.54762073279688939</v>
      </c>
      <c r="BG159" s="17">
        <f t="shared" si="63"/>
        <v>9.6721103937207231E-2</v>
      </c>
      <c r="BH159" s="17">
        <f t="shared" si="64"/>
        <v>9.6721103937207231E-2</v>
      </c>
      <c r="BI159" s="17">
        <f t="shared" si="65"/>
        <v>1.3484394743671765E-3</v>
      </c>
      <c r="BJ159" s="17">
        <f t="shared" si="66"/>
        <v>0.16170602976847512</v>
      </c>
    </row>
    <row r="160" spans="1:62" x14ac:dyDescent="0.25">
      <c r="A160" s="84">
        <v>97</v>
      </c>
      <c r="B160" s="84">
        <v>62</v>
      </c>
      <c r="C160" s="17" t="s">
        <v>118</v>
      </c>
      <c r="D160" s="86">
        <v>1</v>
      </c>
      <c r="E160" s="98">
        <f t="shared" si="45"/>
        <v>20</v>
      </c>
      <c r="F160" s="98">
        <f t="shared" si="46"/>
        <v>0.70833333333333337</v>
      </c>
      <c r="G160" s="17">
        <v>8</v>
      </c>
      <c r="H160" s="17">
        <v>21</v>
      </c>
      <c r="I160" s="17">
        <v>10</v>
      </c>
      <c r="J160" s="17">
        <v>0</v>
      </c>
      <c r="K160" s="41">
        <v>0</v>
      </c>
      <c r="L160" s="17">
        <v>0</v>
      </c>
      <c r="M160" s="17">
        <v>0</v>
      </c>
      <c r="N160" s="17">
        <v>0</v>
      </c>
      <c r="O160" s="17">
        <v>10</v>
      </c>
      <c r="P160" s="17">
        <v>0</v>
      </c>
      <c r="Q160" s="17">
        <v>51</v>
      </c>
      <c r="R160" s="17">
        <v>0</v>
      </c>
      <c r="S160" s="17">
        <v>0</v>
      </c>
      <c r="T160" s="17">
        <v>0</v>
      </c>
      <c r="U160" s="17">
        <v>0</v>
      </c>
      <c r="V160" s="41">
        <v>0</v>
      </c>
      <c r="W160" s="41">
        <v>0</v>
      </c>
      <c r="X160" s="41">
        <v>0</v>
      </c>
      <c r="Y160" s="17">
        <v>0</v>
      </c>
      <c r="Z160" s="17">
        <v>0</v>
      </c>
      <c r="AA160" s="17">
        <v>0</v>
      </c>
      <c r="AB160" s="41">
        <v>0</v>
      </c>
      <c r="AC160" s="17">
        <v>0</v>
      </c>
      <c r="AD160" s="17">
        <v>0</v>
      </c>
      <c r="AE160" s="41">
        <v>0</v>
      </c>
      <c r="AF160" s="41">
        <v>0</v>
      </c>
      <c r="AG160" s="88">
        <v>32</v>
      </c>
      <c r="AH160" s="91" t="s">
        <v>3</v>
      </c>
      <c r="AI160" s="87" t="s">
        <v>504</v>
      </c>
      <c r="AN160" s="17">
        <f t="shared" si="47"/>
        <v>100</v>
      </c>
      <c r="AO160" s="17">
        <f t="shared" si="48"/>
        <v>0.1</v>
      </c>
      <c r="AP160" s="17">
        <f t="shared" si="49"/>
        <v>0.08</v>
      </c>
      <c r="AQ160" s="17">
        <f t="shared" si="49"/>
        <v>0.21</v>
      </c>
      <c r="AR160" s="17">
        <f t="shared" si="50"/>
        <v>0.51</v>
      </c>
      <c r="AS160" s="17">
        <f t="shared" si="51"/>
        <v>0.32</v>
      </c>
      <c r="AU160" s="17">
        <f t="shared" si="52"/>
        <v>1.7586206896551726</v>
      </c>
      <c r="AV160" s="17">
        <f t="shared" si="53"/>
        <v>0.34482758620689657</v>
      </c>
      <c r="AW160" s="17">
        <f t="shared" si="54"/>
        <v>0.60991379310344829</v>
      </c>
      <c r="AX160" s="17">
        <f t="shared" si="55"/>
        <v>0.93965517241379315</v>
      </c>
      <c r="AY160" s="17">
        <f t="shared" si="56"/>
        <v>0.34482758620689657</v>
      </c>
      <c r="AZ160" s="17">
        <f t="shared" si="57"/>
        <v>0.34482758620689657</v>
      </c>
      <c r="BA160" s="17">
        <f t="shared" si="58"/>
        <v>2.4827586206896568E-2</v>
      </c>
      <c r="BC160" s="17">
        <f t="shared" si="59"/>
        <v>0.96226415094339623</v>
      </c>
      <c r="BD160" s="17">
        <f t="shared" si="60"/>
        <v>0.28301886792452829</v>
      </c>
      <c r="BE160" s="17">
        <f t="shared" si="61"/>
        <v>0.60128976464201533</v>
      </c>
      <c r="BF160" s="17">
        <f t="shared" si="62"/>
        <v>0.69770535368943798</v>
      </c>
      <c r="BG160" s="17">
        <f t="shared" si="63"/>
        <v>0.28301886792452829</v>
      </c>
      <c r="BH160" s="17">
        <f t="shared" si="64"/>
        <v>0.28301886792452829</v>
      </c>
      <c r="BI160" s="17">
        <f t="shared" si="65"/>
        <v>1.3676041295834827E-3</v>
      </c>
      <c r="BJ160" s="17">
        <f t="shared" si="66"/>
        <v>2.0200050778404938E-2</v>
      </c>
    </row>
    <row r="161" spans="1:62" x14ac:dyDescent="0.25">
      <c r="A161" s="84">
        <v>323</v>
      </c>
      <c r="B161" s="84">
        <v>210</v>
      </c>
      <c r="D161" s="86">
        <v>1</v>
      </c>
      <c r="E161" s="98">
        <f t="shared" si="45"/>
        <v>6.2441402587661727</v>
      </c>
      <c r="F161" s="98">
        <f t="shared" si="46"/>
        <v>0.8</v>
      </c>
      <c r="G161" s="17">
        <v>0</v>
      </c>
      <c r="H161" s="17">
        <f>'EWG-CCP-127 (1)'!M141</f>
        <v>18.751171948246764</v>
      </c>
      <c r="I161" s="17">
        <v>0</v>
      </c>
      <c r="J161" s="17">
        <v>0</v>
      </c>
      <c r="K161" s="17">
        <v>0</v>
      </c>
      <c r="L161" s="17">
        <v>0</v>
      </c>
      <c r="M161" s="17">
        <v>0</v>
      </c>
      <c r="N161" s="17">
        <v>0</v>
      </c>
      <c r="O161" s="17">
        <f>'EWG-CCP-127 (1)'!L141</f>
        <v>6.2441402587661727</v>
      </c>
      <c r="P161" s="17">
        <v>0</v>
      </c>
      <c r="Q161" s="17">
        <f>'EWG-CCP-127 (1)'!K141</f>
        <v>75.004687792987056</v>
      </c>
      <c r="R161" s="17">
        <v>0</v>
      </c>
      <c r="S161" s="17">
        <v>0</v>
      </c>
      <c r="T161" s="17">
        <v>0</v>
      </c>
      <c r="U161" s="17">
        <v>0</v>
      </c>
      <c r="V161" s="17">
        <v>0</v>
      </c>
      <c r="W161" s="41">
        <v>0</v>
      </c>
      <c r="X161" s="41">
        <v>0</v>
      </c>
      <c r="Y161" s="17">
        <v>0</v>
      </c>
      <c r="Z161" s="17">
        <v>0</v>
      </c>
      <c r="AA161" s="17">
        <v>0</v>
      </c>
      <c r="AB161" s="17">
        <v>0</v>
      </c>
      <c r="AC161" s="17">
        <v>0</v>
      </c>
      <c r="AD161" s="17">
        <v>0</v>
      </c>
      <c r="AE161" s="17">
        <v>0</v>
      </c>
      <c r="AF161" s="41">
        <v>0</v>
      </c>
      <c r="AG161" s="88">
        <f>'EWG-CCP-127 (1)'!E141</f>
        <v>37</v>
      </c>
      <c r="AH161" s="91" t="s">
        <v>3</v>
      </c>
      <c r="AI161" s="87" t="s">
        <v>504</v>
      </c>
      <c r="AN161" s="17">
        <f t="shared" si="47"/>
        <v>100</v>
      </c>
      <c r="AO161" s="17">
        <f t="shared" si="48"/>
        <v>6.2441402587661725E-2</v>
      </c>
      <c r="AP161" s="17">
        <f t="shared" si="49"/>
        <v>0</v>
      </c>
      <c r="AQ161" s="17">
        <f t="shared" si="49"/>
        <v>0.18751171948246764</v>
      </c>
      <c r="AR161" s="17">
        <f t="shared" si="50"/>
        <v>0.75004687792987057</v>
      </c>
      <c r="AS161" s="17">
        <f t="shared" si="51"/>
        <v>0.37</v>
      </c>
      <c r="AU161" s="17">
        <f t="shared" si="52"/>
        <v>4</v>
      </c>
      <c r="AV161" s="17">
        <f t="shared" si="53"/>
        <v>0.33300000000000002</v>
      </c>
      <c r="AW161" s="17">
        <f t="shared" si="54"/>
        <v>0.75</v>
      </c>
      <c r="AX161" s="17">
        <f t="shared" si="55"/>
        <v>1.5</v>
      </c>
      <c r="AY161" s="17">
        <f t="shared" si="56"/>
        <v>0.33300000000000002</v>
      </c>
      <c r="AZ161" s="17">
        <f t="shared" si="57"/>
        <v>0.33300000000000002</v>
      </c>
      <c r="BA161" s="17">
        <f t="shared" si="58"/>
        <v>3.6999999999999977E-2</v>
      </c>
      <c r="BC161" s="17">
        <f t="shared" si="59"/>
        <v>4</v>
      </c>
      <c r="BD161" s="17">
        <f t="shared" si="60"/>
        <v>0.33300000000000002</v>
      </c>
      <c r="BE161" s="17">
        <f t="shared" si="61"/>
        <v>0.66772363241731236</v>
      </c>
      <c r="BF161" s="17">
        <f t="shared" si="62"/>
        <v>2.0925144451180109</v>
      </c>
      <c r="BG161" s="17">
        <f t="shared" si="63"/>
        <v>0.33300000000000002</v>
      </c>
      <c r="BH161" s="17">
        <f t="shared" si="64"/>
        <v>0.33300000000000002</v>
      </c>
      <c r="BI161" s="17">
        <f t="shared" si="65"/>
        <v>1.3689999999999983E-3</v>
      </c>
      <c r="BJ161" s="17">
        <f t="shared" si="66"/>
        <v>8.48736251108375E-3</v>
      </c>
    </row>
    <row r="162" spans="1:62" x14ac:dyDescent="0.25">
      <c r="A162" s="84">
        <v>181</v>
      </c>
      <c r="B162" s="84">
        <v>114</v>
      </c>
      <c r="C162" s="17">
        <v>9</v>
      </c>
      <c r="D162" s="86">
        <v>1</v>
      </c>
      <c r="E162" s="98">
        <f t="shared" si="45"/>
        <v>15</v>
      </c>
      <c r="F162" s="98">
        <f t="shared" si="46"/>
        <v>0.5</v>
      </c>
      <c r="G162" s="17">
        <v>0</v>
      </c>
      <c r="H162" s="17">
        <v>42.5</v>
      </c>
      <c r="I162" s="17">
        <v>0</v>
      </c>
      <c r="J162" s="17">
        <v>0</v>
      </c>
      <c r="K162" s="17">
        <v>0</v>
      </c>
      <c r="L162" s="17">
        <v>0</v>
      </c>
      <c r="M162" s="17">
        <v>0</v>
      </c>
      <c r="N162" s="17">
        <v>0</v>
      </c>
      <c r="O162" s="17">
        <v>15</v>
      </c>
      <c r="P162" s="17">
        <v>0</v>
      </c>
      <c r="Q162" s="17">
        <v>42.5</v>
      </c>
      <c r="R162" s="17">
        <v>0</v>
      </c>
      <c r="S162" s="17">
        <v>0</v>
      </c>
      <c r="T162" s="17">
        <v>0</v>
      </c>
      <c r="U162" s="17">
        <v>0</v>
      </c>
      <c r="V162" s="17">
        <v>0</v>
      </c>
      <c r="W162" s="41">
        <v>0</v>
      </c>
      <c r="X162" s="41">
        <v>0</v>
      </c>
      <c r="Y162" s="17">
        <v>0</v>
      </c>
      <c r="Z162" s="17">
        <v>0</v>
      </c>
      <c r="AA162" s="17">
        <v>0</v>
      </c>
      <c r="AB162" s="17">
        <v>0</v>
      </c>
      <c r="AC162" s="17">
        <v>0</v>
      </c>
      <c r="AD162" s="17">
        <v>0</v>
      </c>
      <c r="AE162" s="17">
        <v>0</v>
      </c>
      <c r="AF162" s="41">
        <v>0</v>
      </c>
      <c r="AG162" s="88">
        <v>39</v>
      </c>
      <c r="AH162" s="91" t="s">
        <v>3</v>
      </c>
      <c r="AI162" s="87" t="s">
        <v>504</v>
      </c>
      <c r="AN162" s="17">
        <f t="shared" si="47"/>
        <v>100</v>
      </c>
      <c r="AO162" s="17">
        <f t="shared" si="48"/>
        <v>0.15</v>
      </c>
      <c r="AP162" s="17">
        <f t="shared" si="49"/>
        <v>0</v>
      </c>
      <c r="AQ162" s="17">
        <f t="shared" si="49"/>
        <v>0.42499999999999999</v>
      </c>
      <c r="AR162" s="17">
        <f t="shared" si="50"/>
        <v>0.42499999999999999</v>
      </c>
      <c r="AS162" s="17">
        <f t="shared" si="51"/>
        <v>0.39</v>
      </c>
      <c r="AU162" s="17">
        <f t="shared" si="52"/>
        <v>1</v>
      </c>
      <c r="AV162" s="17">
        <f t="shared" si="53"/>
        <v>0.35294117647058826</v>
      </c>
      <c r="AW162" s="17">
        <f t="shared" si="54"/>
        <v>0.5625</v>
      </c>
      <c r="AX162" s="17">
        <f t="shared" si="55"/>
        <v>0.75</v>
      </c>
      <c r="AY162" s="17">
        <f t="shared" si="56"/>
        <v>0.35294117647058826</v>
      </c>
      <c r="AZ162" s="17">
        <f t="shared" si="57"/>
        <v>0.35294117647058826</v>
      </c>
      <c r="BA162" s="17">
        <f t="shared" si="58"/>
        <v>3.7058823529411755E-2</v>
      </c>
      <c r="BC162" s="17">
        <f t="shared" si="59"/>
        <v>1</v>
      </c>
      <c r="BD162" s="17">
        <f t="shared" si="60"/>
        <v>0.35294117647058826</v>
      </c>
      <c r="BE162" s="17">
        <f t="shared" si="61"/>
        <v>0.60211503008021783</v>
      </c>
      <c r="BF162" s="17">
        <f t="shared" si="62"/>
        <v>0.71503217470097313</v>
      </c>
      <c r="BG162" s="17">
        <f t="shared" si="63"/>
        <v>0.35294117647058826</v>
      </c>
      <c r="BH162" s="17">
        <f t="shared" si="64"/>
        <v>0.35294117647058826</v>
      </c>
      <c r="BI162" s="17">
        <f t="shared" si="65"/>
        <v>1.3733564013840823E-3</v>
      </c>
      <c r="BJ162" s="17">
        <f t="shared" si="66"/>
        <v>5.2022872041552716E-3</v>
      </c>
    </row>
    <row r="163" spans="1:62" x14ac:dyDescent="0.25">
      <c r="A163" s="84">
        <v>454</v>
      </c>
      <c r="B163" s="84">
        <v>394</v>
      </c>
      <c r="C163" s="17" t="s">
        <v>296</v>
      </c>
      <c r="D163" s="86">
        <v>1</v>
      </c>
      <c r="E163" s="98">
        <f t="shared" si="45"/>
        <v>40</v>
      </c>
      <c r="F163" s="98">
        <f t="shared" si="46"/>
        <v>0.5</v>
      </c>
      <c r="G163" s="17">
        <v>0</v>
      </c>
      <c r="H163" s="17">
        <v>30</v>
      </c>
      <c r="I163" s="17">
        <v>0</v>
      </c>
      <c r="J163" s="17">
        <v>0</v>
      </c>
      <c r="K163" s="17">
        <v>0</v>
      </c>
      <c r="L163" s="17">
        <v>0</v>
      </c>
      <c r="M163" s="17">
        <v>0</v>
      </c>
      <c r="N163" s="17">
        <v>0</v>
      </c>
      <c r="O163" s="17">
        <v>40</v>
      </c>
      <c r="P163" s="17">
        <v>0</v>
      </c>
      <c r="Q163" s="17">
        <v>30</v>
      </c>
      <c r="R163" s="17">
        <v>0</v>
      </c>
      <c r="S163" s="17">
        <v>0</v>
      </c>
      <c r="T163" s="17">
        <v>0</v>
      </c>
      <c r="U163" s="17">
        <v>0</v>
      </c>
      <c r="V163" s="17">
        <v>0</v>
      </c>
      <c r="W163" s="41">
        <v>0</v>
      </c>
      <c r="X163" s="17">
        <v>0</v>
      </c>
      <c r="Y163" s="17">
        <v>0</v>
      </c>
      <c r="Z163" s="17">
        <v>0</v>
      </c>
      <c r="AA163" s="17">
        <v>0</v>
      </c>
      <c r="AB163" s="17">
        <v>0</v>
      </c>
      <c r="AC163" s="17">
        <v>0</v>
      </c>
      <c r="AD163" s="17">
        <v>0</v>
      </c>
      <c r="AE163" s="17">
        <v>0</v>
      </c>
      <c r="AF163" s="41">
        <v>0</v>
      </c>
      <c r="AG163" s="88">
        <v>41</v>
      </c>
      <c r="AH163" s="92" t="s">
        <v>3</v>
      </c>
      <c r="AI163" s="87" t="s">
        <v>504</v>
      </c>
      <c r="AL163" s="87" t="s">
        <v>510</v>
      </c>
      <c r="AN163" s="17">
        <f t="shared" si="47"/>
        <v>100</v>
      </c>
      <c r="AO163" s="17">
        <f t="shared" si="48"/>
        <v>0.4</v>
      </c>
      <c r="AP163" s="17">
        <f t="shared" si="49"/>
        <v>0</v>
      </c>
      <c r="AQ163" s="17">
        <f t="shared" si="49"/>
        <v>0.3</v>
      </c>
      <c r="AR163" s="17">
        <f t="shared" si="50"/>
        <v>0.3</v>
      </c>
      <c r="AS163" s="17">
        <f t="shared" si="51"/>
        <v>0.41</v>
      </c>
      <c r="AU163" s="17">
        <f t="shared" si="52"/>
        <v>1</v>
      </c>
      <c r="AV163" s="17">
        <f t="shared" si="53"/>
        <v>1.3333333333333335</v>
      </c>
      <c r="AW163" s="17">
        <f t="shared" si="54"/>
        <v>0.5625</v>
      </c>
      <c r="AX163" s="17">
        <f t="shared" si="55"/>
        <v>0.75</v>
      </c>
      <c r="AY163" s="17">
        <f t="shared" si="56"/>
        <v>0.41666666666666663</v>
      </c>
      <c r="AZ163" s="17">
        <f t="shared" si="57"/>
        <v>0.41666666666666663</v>
      </c>
      <c r="BA163" s="17">
        <f t="shared" si="58"/>
        <v>6.6666666666666541E-3</v>
      </c>
      <c r="BC163" s="17">
        <f t="shared" si="59"/>
        <v>1</v>
      </c>
      <c r="BD163" s="17">
        <f t="shared" si="60"/>
        <v>1.3333333333333333</v>
      </c>
      <c r="BE163" s="17">
        <f t="shared" si="61"/>
        <v>0.60211503008021783</v>
      </c>
      <c r="BF163" s="17">
        <f t="shared" si="62"/>
        <v>0.71503217470097313</v>
      </c>
      <c r="BG163" s="17">
        <f t="shared" si="63"/>
        <v>0.4475397404221278</v>
      </c>
      <c r="BH163" s="17">
        <f t="shared" si="64"/>
        <v>0.4475397404221278</v>
      </c>
      <c r="BI163" s="17">
        <f t="shared" si="65"/>
        <v>1.4092321109607374E-3</v>
      </c>
      <c r="BJ163" s="17">
        <f t="shared" si="66"/>
        <v>2.7172118972268009E-3</v>
      </c>
    </row>
    <row r="164" spans="1:62" x14ac:dyDescent="0.25">
      <c r="A164" s="84">
        <v>468</v>
      </c>
      <c r="B164" s="84">
        <v>315</v>
      </c>
      <c r="C164" s="17" t="s">
        <v>311</v>
      </c>
      <c r="D164" s="86">
        <v>1</v>
      </c>
      <c r="E164" s="98">
        <f t="shared" si="45"/>
        <v>35.4</v>
      </c>
      <c r="F164" s="98">
        <f t="shared" si="46"/>
        <v>0.68062015503875972</v>
      </c>
      <c r="G164" s="17">
        <v>0</v>
      </c>
      <c r="H164" s="17">
        <v>20.6</v>
      </c>
      <c r="I164" s="17">
        <v>0</v>
      </c>
      <c r="J164" s="17">
        <v>0</v>
      </c>
      <c r="K164" s="17">
        <v>0</v>
      </c>
      <c r="L164" s="17">
        <v>0</v>
      </c>
      <c r="M164" s="17">
        <v>0</v>
      </c>
      <c r="N164" s="17">
        <v>0</v>
      </c>
      <c r="O164" s="17">
        <v>35.4</v>
      </c>
      <c r="P164" s="17">
        <v>0</v>
      </c>
      <c r="Q164" s="17">
        <v>43.9</v>
      </c>
      <c r="R164" s="17">
        <v>0</v>
      </c>
      <c r="S164" s="17">
        <v>0</v>
      </c>
      <c r="T164" s="17">
        <v>0</v>
      </c>
      <c r="U164" s="17">
        <v>0</v>
      </c>
      <c r="V164" s="17">
        <v>0</v>
      </c>
      <c r="W164" s="41">
        <v>0</v>
      </c>
      <c r="X164" s="17">
        <v>0</v>
      </c>
      <c r="Y164" s="17">
        <v>0</v>
      </c>
      <c r="Z164" s="17">
        <v>0</v>
      </c>
      <c r="AA164" s="17">
        <v>0</v>
      </c>
      <c r="AB164" s="17">
        <v>0</v>
      </c>
      <c r="AC164" s="17">
        <v>0</v>
      </c>
      <c r="AD164" s="17">
        <v>0</v>
      </c>
      <c r="AE164" s="17">
        <v>0</v>
      </c>
      <c r="AF164" s="41">
        <v>0</v>
      </c>
      <c r="AG164" s="88">
        <v>49</v>
      </c>
      <c r="AH164" s="17" t="s">
        <v>3</v>
      </c>
      <c r="AI164" s="87" t="s">
        <v>506</v>
      </c>
      <c r="AN164" s="17">
        <f t="shared" si="47"/>
        <v>99.9</v>
      </c>
      <c r="AO164" s="17">
        <f t="shared" si="48"/>
        <v>0.35399999999999998</v>
      </c>
      <c r="AP164" s="17">
        <f t="shared" si="49"/>
        <v>0</v>
      </c>
      <c r="AQ164" s="17">
        <f t="shared" si="49"/>
        <v>0.20600000000000002</v>
      </c>
      <c r="AR164" s="17">
        <f t="shared" si="50"/>
        <v>0.439</v>
      </c>
      <c r="AS164" s="17">
        <f t="shared" si="51"/>
        <v>0.49</v>
      </c>
      <c r="AU164" s="17">
        <f t="shared" si="52"/>
        <v>2.1310679611650483</v>
      </c>
      <c r="AV164" s="17">
        <f t="shared" si="53"/>
        <v>1.7184466019417473</v>
      </c>
      <c r="AW164" s="17">
        <f t="shared" si="54"/>
        <v>0.63319174757281549</v>
      </c>
      <c r="AX164" s="17">
        <f t="shared" si="55"/>
        <v>1.032766990291262</v>
      </c>
      <c r="AY164" s="17">
        <f t="shared" si="56"/>
        <v>0.49306118064032789</v>
      </c>
      <c r="AZ164" s="17">
        <f t="shared" si="57"/>
        <v>0.49306118064032789</v>
      </c>
      <c r="BA164" s="17">
        <f t="shared" si="58"/>
        <v>3.0611806403278985E-3</v>
      </c>
      <c r="BC164" s="17">
        <f t="shared" si="59"/>
        <v>2.1310679611650483</v>
      </c>
      <c r="BD164" s="17">
        <f t="shared" si="60"/>
        <v>1.7184466019417475</v>
      </c>
      <c r="BE164" s="17">
        <f t="shared" si="61"/>
        <v>0.62685095944031977</v>
      </c>
      <c r="BF164" s="17">
        <f t="shared" si="62"/>
        <v>1.2343741957481733</v>
      </c>
      <c r="BG164" s="17">
        <f t="shared" si="63"/>
        <v>0.52792233510365805</v>
      </c>
      <c r="BH164" s="17">
        <f t="shared" si="64"/>
        <v>0.52792233510365805</v>
      </c>
      <c r="BI164" s="17">
        <f t="shared" si="65"/>
        <v>1.438103499714136E-3</v>
      </c>
      <c r="BJ164" s="17">
        <f t="shared" si="66"/>
        <v>7.7691066951289501E-4</v>
      </c>
    </row>
    <row r="165" spans="1:62" x14ac:dyDescent="0.25">
      <c r="A165" s="84">
        <v>592</v>
      </c>
      <c r="B165" s="84">
        <v>340</v>
      </c>
      <c r="C165" s="17" t="s">
        <v>426</v>
      </c>
      <c r="D165" s="86">
        <v>1</v>
      </c>
      <c r="E165" s="98">
        <f t="shared" si="45"/>
        <v>44.43</v>
      </c>
      <c r="F165" s="98">
        <f t="shared" si="46"/>
        <v>0.84793953572071257</v>
      </c>
      <c r="G165" s="17">
        <v>0</v>
      </c>
      <c r="H165" s="17">
        <v>6.73</v>
      </c>
      <c r="I165" s="17">
        <v>21.77</v>
      </c>
      <c r="J165" s="17">
        <v>0</v>
      </c>
      <c r="K165" s="17">
        <v>0</v>
      </c>
      <c r="L165" s="17">
        <v>0</v>
      </c>
      <c r="M165" s="17">
        <v>0</v>
      </c>
      <c r="N165" s="17">
        <v>0</v>
      </c>
      <c r="O165" s="17">
        <v>22.66</v>
      </c>
      <c r="P165" s="17">
        <v>1.72</v>
      </c>
      <c r="Q165" s="17">
        <v>47.12</v>
      </c>
      <c r="R165" s="17">
        <v>0</v>
      </c>
      <c r="S165" s="17">
        <v>0</v>
      </c>
      <c r="T165" s="17">
        <v>0</v>
      </c>
      <c r="U165" s="17">
        <v>0</v>
      </c>
      <c r="V165" s="17">
        <v>0</v>
      </c>
      <c r="W165" s="17">
        <v>0</v>
      </c>
      <c r="X165" s="17">
        <v>0</v>
      </c>
      <c r="Y165" s="17">
        <v>0</v>
      </c>
      <c r="Z165" s="17">
        <v>0</v>
      </c>
      <c r="AA165" s="17">
        <v>0</v>
      </c>
      <c r="AB165" s="17">
        <v>0</v>
      </c>
      <c r="AC165" s="17">
        <v>0</v>
      </c>
      <c r="AD165" s="17">
        <v>0</v>
      </c>
      <c r="AE165" s="17">
        <v>0</v>
      </c>
      <c r="AF165" s="17">
        <v>0</v>
      </c>
      <c r="AG165" s="88">
        <v>48.5</v>
      </c>
      <c r="AH165" s="17" t="s">
        <v>3</v>
      </c>
      <c r="AI165" s="87" t="s">
        <v>506</v>
      </c>
      <c r="AJ165" s="87" t="s">
        <v>542</v>
      </c>
      <c r="AL165" s="87" t="s">
        <v>510</v>
      </c>
      <c r="AN165" s="17">
        <f t="shared" si="47"/>
        <v>100</v>
      </c>
      <c r="AO165" s="17">
        <f t="shared" si="48"/>
        <v>0.2266</v>
      </c>
      <c r="AP165" s="17">
        <f t="shared" si="49"/>
        <v>0</v>
      </c>
      <c r="AQ165" s="17">
        <f t="shared" si="49"/>
        <v>6.7299999999999999E-2</v>
      </c>
      <c r="AR165" s="17">
        <f t="shared" si="50"/>
        <v>0.47119999999999995</v>
      </c>
      <c r="AS165" s="17">
        <f t="shared" si="51"/>
        <v>0.48499999999999999</v>
      </c>
      <c r="AU165" s="17">
        <f t="shared" si="52"/>
        <v>7.0014858841010392</v>
      </c>
      <c r="AV165" s="17">
        <f t="shared" si="53"/>
        <v>3.3670133729569094</v>
      </c>
      <c r="AW165" s="17">
        <f t="shared" si="54"/>
        <v>0.93759286775631501</v>
      </c>
      <c r="AX165" s="17">
        <f t="shared" si="55"/>
        <v>2.25037147102526</v>
      </c>
      <c r="AY165" s="17">
        <f t="shared" si="56"/>
        <v>0.78251395499767717</v>
      </c>
      <c r="AZ165" s="17">
        <f t="shared" si="57"/>
        <v>0.78251395499767717</v>
      </c>
      <c r="BA165" s="17">
        <f t="shared" si="58"/>
        <v>0.29751395499767719</v>
      </c>
      <c r="BC165" s="17">
        <f t="shared" si="59"/>
        <v>7.0014858841010392</v>
      </c>
      <c r="BD165" s="17">
        <f t="shared" si="60"/>
        <v>4.9843982169390788</v>
      </c>
      <c r="BE165" s="17">
        <f t="shared" si="61"/>
        <v>0.73336473034744176</v>
      </c>
      <c r="BF165" s="17">
        <f t="shared" si="62"/>
        <v>3.4706789752034073</v>
      </c>
      <c r="BG165" s="17">
        <f t="shared" si="63"/>
        <v>0.52313982850190222</v>
      </c>
      <c r="BH165" s="17">
        <f t="shared" si="64"/>
        <v>0.52313982850190222</v>
      </c>
      <c r="BI165" s="17">
        <f t="shared" si="65"/>
        <v>1.4546465181545136E-3</v>
      </c>
      <c r="BJ165" s="17">
        <f t="shared" si="66"/>
        <v>5.2317949624501375E-4</v>
      </c>
    </row>
    <row r="166" spans="1:62" x14ac:dyDescent="0.25">
      <c r="A166" s="84">
        <v>418</v>
      </c>
      <c r="B166" s="84">
        <v>273</v>
      </c>
      <c r="D166" s="86">
        <v>1</v>
      </c>
      <c r="E166" s="98">
        <f t="shared" si="45"/>
        <v>20.82</v>
      </c>
      <c r="F166" s="98">
        <f t="shared" si="46"/>
        <v>0.76547107855519059</v>
      </c>
      <c r="G166" s="17">
        <v>0</v>
      </c>
      <c r="H166" s="17">
        <v>18.57</v>
      </c>
      <c r="I166" s="17">
        <v>0</v>
      </c>
      <c r="J166" s="17">
        <v>0</v>
      </c>
      <c r="K166" s="17">
        <v>0</v>
      </c>
      <c r="L166" s="17">
        <v>0</v>
      </c>
      <c r="M166" s="17">
        <v>10.29</v>
      </c>
      <c r="N166" s="17">
        <v>0</v>
      </c>
      <c r="O166" s="17">
        <v>10.53</v>
      </c>
      <c r="P166" s="17">
        <v>0</v>
      </c>
      <c r="Q166" s="17">
        <v>60.61</v>
      </c>
      <c r="R166" s="17">
        <v>0</v>
      </c>
      <c r="S166" s="17">
        <v>0</v>
      </c>
      <c r="T166" s="17">
        <v>0</v>
      </c>
      <c r="U166" s="17">
        <v>0</v>
      </c>
      <c r="V166" s="17">
        <v>0</v>
      </c>
      <c r="W166" s="41">
        <v>0</v>
      </c>
      <c r="X166" s="17">
        <v>0</v>
      </c>
      <c r="Y166" s="17">
        <v>0</v>
      </c>
      <c r="Z166" s="17">
        <v>0</v>
      </c>
      <c r="AA166" s="17">
        <v>0</v>
      </c>
      <c r="AB166" s="17">
        <v>0</v>
      </c>
      <c r="AC166" s="17">
        <v>0</v>
      </c>
      <c r="AD166" s="17">
        <v>0</v>
      </c>
      <c r="AE166" s="17">
        <v>0</v>
      </c>
      <c r="AF166" s="41">
        <v>0</v>
      </c>
      <c r="AG166" s="88">
        <v>69</v>
      </c>
      <c r="AH166" s="41" t="s">
        <v>3</v>
      </c>
      <c r="AI166" s="87" t="s">
        <v>506</v>
      </c>
      <c r="AJ166" s="87" t="s">
        <v>527</v>
      </c>
      <c r="AL166" s="87" t="s">
        <v>510</v>
      </c>
      <c r="AN166" s="17">
        <f t="shared" si="47"/>
        <v>100</v>
      </c>
      <c r="AO166" s="17">
        <f t="shared" si="48"/>
        <v>0.2082</v>
      </c>
      <c r="AP166" s="17">
        <f t="shared" si="49"/>
        <v>0</v>
      </c>
      <c r="AQ166" s="17">
        <f t="shared" si="49"/>
        <v>0.1857</v>
      </c>
      <c r="AR166" s="17">
        <f t="shared" si="50"/>
        <v>0.60609999999999997</v>
      </c>
      <c r="AS166" s="17">
        <f t="shared" si="51"/>
        <v>0.69</v>
      </c>
      <c r="AU166" s="17">
        <f t="shared" si="52"/>
        <v>3.2638664512654816</v>
      </c>
      <c r="AV166" s="17">
        <f t="shared" si="53"/>
        <v>1.1211631663974151</v>
      </c>
      <c r="AW166" s="17">
        <f t="shared" si="54"/>
        <v>0.70399165320409263</v>
      </c>
      <c r="AX166" s="17">
        <f t="shared" si="55"/>
        <v>1.3159666128163705</v>
      </c>
      <c r="AY166" s="17">
        <f t="shared" si="56"/>
        <v>0.70399165320409263</v>
      </c>
      <c r="AZ166" s="17">
        <f t="shared" si="57"/>
        <v>0.70399165320409263</v>
      </c>
      <c r="BA166" s="17">
        <f t="shared" si="58"/>
        <v>1.399165320409268E-2</v>
      </c>
      <c r="BC166" s="17">
        <f t="shared" si="59"/>
        <v>3.263866451265482</v>
      </c>
      <c r="BD166" s="17">
        <f t="shared" si="60"/>
        <v>1.1211631663974151</v>
      </c>
      <c r="BE166" s="17">
        <f t="shared" si="61"/>
        <v>0.65162473466200665</v>
      </c>
      <c r="BF166" s="17">
        <f t="shared" si="62"/>
        <v>1.7545108077710192</v>
      </c>
      <c r="BG166" s="17">
        <f t="shared" si="63"/>
        <v>0.65162473466200665</v>
      </c>
      <c r="BH166" s="17">
        <f t="shared" si="64"/>
        <v>0.65162473466200665</v>
      </c>
      <c r="BI166" s="17">
        <f t="shared" si="65"/>
        <v>1.4726609897613894E-3</v>
      </c>
      <c r="BJ166" s="17">
        <f t="shared" si="66"/>
        <v>5.1926157600228118E-2</v>
      </c>
    </row>
    <row r="167" spans="1:62" x14ac:dyDescent="0.25">
      <c r="A167" s="84">
        <v>420</v>
      </c>
      <c r="B167" s="84">
        <v>275</v>
      </c>
      <c r="D167" s="86">
        <v>1</v>
      </c>
      <c r="E167" s="98">
        <f t="shared" si="45"/>
        <v>23.687000000000001</v>
      </c>
      <c r="F167" s="98">
        <f t="shared" si="46"/>
        <v>0.76546898341064551</v>
      </c>
      <c r="G167" s="17">
        <v>0</v>
      </c>
      <c r="H167" s="17">
        <v>17.898</v>
      </c>
      <c r="I167" s="17">
        <v>0</v>
      </c>
      <c r="J167" s="17">
        <v>0</v>
      </c>
      <c r="K167" s="17">
        <v>0</v>
      </c>
      <c r="L167" s="17">
        <v>0</v>
      </c>
      <c r="M167" s="17">
        <v>9.9179999999999993</v>
      </c>
      <c r="N167" s="17">
        <v>0</v>
      </c>
      <c r="O167" s="17">
        <v>10.148999999999999</v>
      </c>
      <c r="P167" s="17">
        <v>0</v>
      </c>
      <c r="Q167" s="17">
        <v>58.415999999999997</v>
      </c>
      <c r="R167" s="17">
        <v>0</v>
      </c>
      <c r="S167" s="17">
        <v>0</v>
      </c>
      <c r="T167" s="17">
        <v>0</v>
      </c>
      <c r="U167" s="17">
        <v>0</v>
      </c>
      <c r="V167" s="17">
        <v>0</v>
      </c>
      <c r="W167" s="41">
        <v>0</v>
      </c>
      <c r="X167" s="17">
        <v>3.62</v>
      </c>
      <c r="Y167" s="17">
        <v>0</v>
      </c>
      <c r="Z167" s="17">
        <v>0</v>
      </c>
      <c r="AA167" s="17">
        <v>0</v>
      </c>
      <c r="AB167" s="17">
        <v>0</v>
      </c>
      <c r="AC167" s="17">
        <v>0</v>
      </c>
      <c r="AD167" s="17">
        <v>0</v>
      </c>
      <c r="AE167" s="17">
        <v>0</v>
      </c>
      <c r="AF167" s="41">
        <v>0</v>
      </c>
      <c r="AG167" s="88">
        <v>69</v>
      </c>
      <c r="AH167" s="41" t="s">
        <v>3</v>
      </c>
      <c r="AI167" s="87" t="s">
        <v>506</v>
      </c>
      <c r="AN167" s="17">
        <f t="shared" si="47"/>
        <v>100.001</v>
      </c>
      <c r="AO167" s="17">
        <f t="shared" si="48"/>
        <v>0.23687000000000002</v>
      </c>
      <c r="AP167" s="17">
        <f t="shared" si="49"/>
        <v>0</v>
      </c>
      <c r="AQ167" s="17">
        <f t="shared" si="49"/>
        <v>0.17898</v>
      </c>
      <c r="AR167" s="17">
        <f t="shared" si="50"/>
        <v>0.58416000000000001</v>
      </c>
      <c r="AS167" s="17">
        <f t="shared" si="51"/>
        <v>0.69</v>
      </c>
      <c r="AU167" s="17">
        <f t="shared" si="52"/>
        <v>3.2638283607106939</v>
      </c>
      <c r="AV167" s="17">
        <f t="shared" si="53"/>
        <v>1.3234439602190191</v>
      </c>
      <c r="AW167" s="17">
        <f t="shared" si="54"/>
        <v>0.70398927254441834</v>
      </c>
      <c r="AX167" s="17">
        <f t="shared" si="55"/>
        <v>1.3159570901776734</v>
      </c>
      <c r="AY167" s="17">
        <f t="shared" si="56"/>
        <v>0.70265420464760464</v>
      </c>
      <c r="AZ167" s="17">
        <f t="shared" si="57"/>
        <v>0.70265420464760464</v>
      </c>
      <c r="BA167" s="17">
        <f t="shared" si="58"/>
        <v>1.2654204647604694E-2</v>
      </c>
      <c r="BC167" s="17">
        <f t="shared" si="59"/>
        <v>3.2638283607106939</v>
      </c>
      <c r="BD167" s="17">
        <f t="shared" si="60"/>
        <v>1.3234439602190189</v>
      </c>
      <c r="BE167" s="17">
        <f t="shared" si="61"/>
        <v>0.65162390163931938</v>
      </c>
      <c r="BF167" s="17">
        <f t="shared" si="62"/>
        <v>1.7544933180830555</v>
      </c>
      <c r="BG167" s="17">
        <f t="shared" si="63"/>
        <v>0.65162390163931938</v>
      </c>
      <c r="BH167" s="17">
        <f t="shared" si="64"/>
        <v>0.65162390163931938</v>
      </c>
      <c r="BI167" s="17">
        <f t="shared" si="65"/>
        <v>1.4727249253886296E-3</v>
      </c>
      <c r="BJ167" s="17">
        <f t="shared" si="66"/>
        <v>5.1926157600228118E-2</v>
      </c>
    </row>
    <row r="168" spans="1:62" x14ac:dyDescent="0.25">
      <c r="A168" s="84">
        <v>381</v>
      </c>
      <c r="B168" s="84">
        <v>250</v>
      </c>
      <c r="C168" s="58">
        <v>31</v>
      </c>
      <c r="D168" s="86">
        <v>1</v>
      </c>
      <c r="E168" s="98">
        <f t="shared" si="45"/>
        <v>30</v>
      </c>
      <c r="F168" s="98">
        <f t="shared" si="46"/>
        <v>0.8571428571428571</v>
      </c>
      <c r="G168" s="17">
        <v>0</v>
      </c>
      <c r="H168" s="17">
        <f>'EWG-CCP-127 (1)'!M194</f>
        <v>10</v>
      </c>
      <c r="I168" s="17">
        <v>0</v>
      </c>
      <c r="J168" s="17">
        <v>0</v>
      </c>
      <c r="K168" s="17">
        <v>0</v>
      </c>
      <c r="L168" s="17">
        <v>0</v>
      </c>
      <c r="M168" s="17">
        <v>0</v>
      </c>
      <c r="N168" s="17">
        <v>0</v>
      </c>
      <c r="O168" s="17">
        <f>'EWG-CCP-127 (1)'!L194</f>
        <v>30</v>
      </c>
      <c r="P168" s="17">
        <v>0</v>
      </c>
      <c r="Q168" s="17">
        <f>'EWG-CCP-127 (1)'!K194</f>
        <v>60</v>
      </c>
      <c r="R168" s="17">
        <v>0</v>
      </c>
      <c r="S168" s="17">
        <v>0</v>
      </c>
      <c r="T168" s="17">
        <v>0</v>
      </c>
      <c r="U168" s="17">
        <v>0</v>
      </c>
      <c r="V168" s="17">
        <v>0</v>
      </c>
      <c r="W168" s="41">
        <v>0</v>
      </c>
      <c r="X168" s="41">
        <v>0</v>
      </c>
      <c r="Y168" s="17">
        <v>0</v>
      </c>
      <c r="Z168" s="17">
        <v>0</v>
      </c>
      <c r="AA168" s="17">
        <v>0</v>
      </c>
      <c r="AB168" s="17">
        <v>0</v>
      </c>
      <c r="AC168" s="17">
        <v>0</v>
      </c>
      <c r="AD168" s="17">
        <v>0</v>
      </c>
      <c r="AE168" s="17">
        <v>0</v>
      </c>
      <c r="AF168" s="41">
        <v>0</v>
      </c>
      <c r="AG168" s="88">
        <f>'EWG-CCP-127 (1)'!E194</f>
        <v>75</v>
      </c>
      <c r="AH168" s="41" t="s">
        <v>3</v>
      </c>
      <c r="AI168" s="87" t="s">
        <v>506</v>
      </c>
      <c r="AN168" s="17">
        <f t="shared" si="47"/>
        <v>100</v>
      </c>
      <c r="AO168" s="17">
        <f t="shared" si="48"/>
        <v>0.3</v>
      </c>
      <c r="AP168" s="17">
        <f t="shared" si="49"/>
        <v>0</v>
      </c>
      <c r="AQ168" s="17">
        <f t="shared" si="49"/>
        <v>0.1</v>
      </c>
      <c r="AR168" s="17">
        <f t="shared" si="50"/>
        <v>0.6</v>
      </c>
      <c r="AS168" s="17">
        <f t="shared" si="51"/>
        <v>0.75</v>
      </c>
      <c r="AU168" s="17">
        <f t="shared" si="52"/>
        <v>5.9999999999999991</v>
      </c>
      <c r="AV168" s="17">
        <f t="shared" si="53"/>
        <v>2.9999999999999996</v>
      </c>
      <c r="AW168" s="17">
        <f t="shared" si="54"/>
        <v>0.875</v>
      </c>
      <c r="AX168" s="17">
        <f t="shared" si="55"/>
        <v>1.9999999999999998</v>
      </c>
      <c r="AY168" s="17">
        <f t="shared" si="56"/>
        <v>0.72916666666666674</v>
      </c>
      <c r="AZ168" s="17">
        <f t="shared" si="57"/>
        <v>0.72916666666666674</v>
      </c>
      <c r="BA168" s="17">
        <f t="shared" si="58"/>
        <v>2.0833333333333259E-2</v>
      </c>
      <c r="BC168" s="17">
        <f t="shared" si="59"/>
        <v>6</v>
      </c>
      <c r="BD168" s="17">
        <f t="shared" si="60"/>
        <v>3</v>
      </c>
      <c r="BE168" s="17">
        <f t="shared" si="61"/>
        <v>0.7114627006420422</v>
      </c>
      <c r="BF168" s="17">
        <f t="shared" si="62"/>
        <v>3.0108359587293694</v>
      </c>
      <c r="BG168" s="17">
        <f t="shared" si="63"/>
        <v>0.7114627006420422</v>
      </c>
      <c r="BH168" s="17">
        <f t="shared" si="64"/>
        <v>0.7114627006420422</v>
      </c>
      <c r="BI168" s="17">
        <f t="shared" si="65"/>
        <v>1.4851234418048547E-3</v>
      </c>
      <c r="BJ168" s="17">
        <f t="shared" si="66"/>
        <v>8.2870931679442705E-2</v>
      </c>
    </row>
    <row r="169" spans="1:62" x14ac:dyDescent="0.25">
      <c r="A169" s="84">
        <v>396</v>
      </c>
      <c r="B169" s="84">
        <v>263</v>
      </c>
      <c r="C169" s="17" t="s">
        <v>261</v>
      </c>
      <c r="D169" s="86">
        <v>1</v>
      </c>
      <c r="E169" s="98">
        <f t="shared" si="45"/>
        <v>21.1</v>
      </c>
      <c r="F169" s="98">
        <f t="shared" si="46"/>
        <v>0.86435786435786433</v>
      </c>
      <c r="G169" s="17">
        <v>9.6</v>
      </c>
      <c r="H169" s="17">
        <v>9.4</v>
      </c>
      <c r="I169" s="17">
        <v>0</v>
      </c>
      <c r="J169" s="17">
        <v>0</v>
      </c>
      <c r="K169" s="17">
        <v>0</v>
      </c>
      <c r="L169" s="17">
        <v>0</v>
      </c>
      <c r="M169" s="17">
        <v>0</v>
      </c>
      <c r="N169" s="17">
        <v>0</v>
      </c>
      <c r="O169" s="17">
        <v>21.1</v>
      </c>
      <c r="P169" s="17">
        <v>0</v>
      </c>
      <c r="Q169" s="17">
        <v>59.9</v>
      </c>
      <c r="R169" s="17">
        <v>0</v>
      </c>
      <c r="S169" s="17">
        <v>0</v>
      </c>
      <c r="T169" s="17">
        <v>0</v>
      </c>
      <c r="U169" s="17">
        <v>0</v>
      </c>
      <c r="V169" s="17">
        <v>0</v>
      </c>
      <c r="W169" s="41">
        <v>0</v>
      </c>
      <c r="X169" s="41">
        <v>0</v>
      </c>
      <c r="Y169" s="17">
        <v>0</v>
      </c>
      <c r="Z169" s="17">
        <v>0</v>
      </c>
      <c r="AA169" s="17">
        <v>0</v>
      </c>
      <c r="AB169" s="17">
        <v>0</v>
      </c>
      <c r="AC169" s="17">
        <v>0</v>
      </c>
      <c r="AD169" s="17">
        <v>0</v>
      </c>
      <c r="AE169" s="17">
        <v>0</v>
      </c>
      <c r="AF169" s="41">
        <v>0</v>
      </c>
      <c r="AG169" s="88">
        <v>48</v>
      </c>
      <c r="AH169" s="91" t="s">
        <v>3</v>
      </c>
      <c r="AI169" s="87" t="s">
        <v>504</v>
      </c>
      <c r="AN169" s="17">
        <f t="shared" si="47"/>
        <v>100</v>
      </c>
      <c r="AO169" s="17">
        <f t="shared" si="48"/>
        <v>0.21100000000000002</v>
      </c>
      <c r="AP169" s="17">
        <f t="shared" si="49"/>
        <v>9.6000000000000002E-2</v>
      </c>
      <c r="AQ169" s="17">
        <f t="shared" si="49"/>
        <v>9.4E-2</v>
      </c>
      <c r="AR169" s="17">
        <f t="shared" si="50"/>
        <v>0.59899999999999998</v>
      </c>
      <c r="AS169" s="17">
        <f t="shared" si="51"/>
        <v>0.48</v>
      </c>
      <c r="AU169" s="17">
        <f t="shared" si="52"/>
        <v>3.1526315789473682</v>
      </c>
      <c r="AV169" s="17">
        <f t="shared" si="53"/>
        <v>1.1105263157894738</v>
      </c>
      <c r="AW169" s="17">
        <f t="shared" si="54"/>
        <v>0.69703947368421049</v>
      </c>
      <c r="AX169" s="17">
        <f t="shared" si="55"/>
        <v>1.2881578947368419</v>
      </c>
      <c r="AY169" s="17">
        <f t="shared" si="56"/>
        <v>0.69703947368421049</v>
      </c>
      <c r="AZ169" s="17">
        <f t="shared" si="57"/>
        <v>0.69703947368421049</v>
      </c>
      <c r="BA169" s="17">
        <f t="shared" si="58"/>
        <v>0.2170394736842105</v>
      </c>
      <c r="BC169" s="17">
        <f t="shared" si="59"/>
        <v>1.2531380753138075</v>
      </c>
      <c r="BD169" s="17">
        <f t="shared" si="60"/>
        <v>0.44142259414225948</v>
      </c>
      <c r="BE169" s="17">
        <f t="shared" si="61"/>
        <v>0.60765104185343144</v>
      </c>
      <c r="BF169" s="17">
        <f t="shared" si="62"/>
        <v>0.83126324493839387</v>
      </c>
      <c r="BG169" s="17">
        <f t="shared" si="63"/>
        <v>0.44142259414225948</v>
      </c>
      <c r="BH169" s="17">
        <f t="shared" si="64"/>
        <v>0.44142259414225948</v>
      </c>
      <c r="BI169" s="17">
        <f t="shared" si="65"/>
        <v>1.4882162427128308E-3</v>
      </c>
      <c r="BJ169" s="17">
        <f t="shared" si="66"/>
        <v>3.1944832297713268E-4</v>
      </c>
    </row>
    <row r="170" spans="1:62" x14ac:dyDescent="0.25">
      <c r="A170" s="84">
        <v>667</v>
      </c>
      <c r="B170" s="84">
        <v>364</v>
      </c>
      <c r="C170" s="17" t="s">
        <v>495</v>
      </c>
      <c r="D170" s="86">
        <v>1</v>
      </c>
      <c r="E170" s="98">
        <f t="shared" si="45"/>
        <v>25</v>
      </c>
      <c r="F170" s="98">
        <f t="shared" si="46"/>
        <v>0.83333333333333337</v>
      </c>
      <c r="G170" s="17">
        <v>15</v>
      </c>
      <c r="H170" s="17">
        <v>10</v>
      </c>
      <c r="I170" s="17">
        <v>0</v>
      </c>
      <c r="J170" s="17">
        <v>0</v>
      </c>
      <c r="K170" s="17">
        <v>0</v>
      </c>
      <c r="L170" s="17">
        <v>0</v>
      </c>
      <c r="M170" s="17">
        <v>0</v>
      </c>
      <c r="N170" s="17">
        <v>0</v>
      </c>
      <c r="O170" s="17">
        <v>25</v>
      </c>
      <c r="P170" s="17">
        <v>0</v>
      </c>
      <c r="Q170" s="17">
        <v>50</v>
      </c>
      <c r="R170" s="17">
        <v>0</v>
      </c>
      <c r="S170" s="17">
        <v>0</v>
      </c>
      <c r="T170" s="17">
        <v>0</v>
      </c>
      <c r="U170" s="17">
        <v>0</v>
      </c>
      <c r="V170" s="17">
        <v>0</v>
      </c>
      <c r="W170" s="17">
        <v>0</v>
      </c>
      <c r="X170" s="17">
        <v>0</v>
      </c>
      <c r="Y170" s="17">
        <v>0</v>
      </c>
      <c r="Z170" s="17">
        <v>0</v>
      </c>
      <c r="AA170" s="17">
        <v>0</v>
      </c>
      <c r="AB170" s="17">
        <v>0</v>
      </c>
      <c r="AC170" s="17">
        <v>0</v>
      </c>
      <c r="AD170" s="17">
        <v>0</v>
      </c>
      <c r="AE170" s="17">
        <v>0</v>
      </c>
      <c r="AF170" s="17">
        <v>0</v>
      </c>
      <c r="AG170" s="88">
        <v>39.700000000000003</v>
      </c>
      <c r="AH170" s="17" t="s">
        <v>3</v>
      </c>
      <c r="AI170" s="87" t="s">
        <v>506</v>
      </c>
      <c r="AN170" s="17">
        <f t="shared" si="47"/>
        <v>100</v>
      </c>
      <c r="AO170" s="17">
        <f t="shared" si="48"/>
        <v>0.25</v>
      </c>
      <c r="AP170" s="17">
        <f t="shared" si="49"/>
        <v>0.15</v>
      </c>
      <c r="AQ170" s="17">
        <f t="shared" si="49"/>
        <v>0.1</v>
      </c>
      <c r="AR170" s="17">
        <f t="shared" si="50"/>
        <v>0.5</v>
      </c>
      <c r="AS170" s="17">
        <f t="shared" si="51"/>
        <v>0.39700000000000002</v>
      </c>
      <c r="AU170" s="17">
        <f t="shared" si="52"/>
        <v>2</v>
      </c>
      <c r="AV170" s="17">
        <f t="shared" si="53"/>
        <v>1</v>
      </c>
      <c r="AW170" s="17">
        <f t="shared" si="54"/>
        <v>0.625</v>
      </c>
      <c r="AX170" s="17">
        <f t="shared" si="55"/>
        <v>1</v>
      </c>
      <c r="AY170" s="17">
        <f t="shared" si="56"/>
        <v>0.625</v>
      </c>
      <c r="AZ170" s="17">
        <f t="shared" si="57"/>
        <v>0.625</v>
      </c>
      <c r="BA170" s="17">
        <f t="shared" si="58"/>
        <v>0.22799999999999998</v>
      </c>
      <c r="BC170" s="17">
        <f t="shared" si="59"/>
        <v>0.7142857142857143</v>
      </c>
      <c r="BD170" s="17">
        <f t="shared" si="60"/>
        <v>0.35714285714285715</v>
      </c>
      <c r="BE170" s="17">
        <f t="shared" si="61"/>
        <v>0.5958665917623992</v>
      </c>
      <c r="BF170" s="17">
        <f t="shared" si="62"/>
        <v>0.58384338704220751</v>
      </c>
      <c r="BG170" s="17">
        <f t="shared" si="63"/>
        <v>0.35714285714285715</v>
      </c>
      <c r="BH170" s="17">
        <f t="shared" si="64"/>
        <v>0.35714285714285715</v>
      </c>
      <c r="BI170" s="17">
        <f t="shared" si="65"/>
        <v>1.5885918367346949E-3</v>
      </c>
      <c r="BJ170" s="17">
        <f t="shared" si="66"/>
        <v>4.2415108467303043E-3</v>
      </c>
    </row>
    <row r="171" spans="1:62" x14ac:dyDescent="0.25">
      <c r="A171" s="84">
        <v>246</v>
      </c>
      <c r="B171" s="84">
        <v>505</v>
      </c>
      <c r="C171" s="17">
        <f>'EWG-CCP-127 (1)'!B61</f>
        <v>6</v>
      </c>
      <c r="D171" s="86">
        <v>1</v>
      </c>
      <c r="E171" s="98">
        <f t="shared" si="45"/>
        <v>31.818181818181813</v>
      </c>
      <c r="F171" s="98">
        <f t="shared" si="46"/>
        <v>0.33333333333333331</v>
      </c>
      <c r="G171" s="17">
        <v>0</v>
      </c>
      <c r="H171" s="17">
        <f>'EWG-CCP-127 (1)'!M61</f>
        <v>45.454545454545453</v>
      </c>
      <c r="I171" s="17">
        <v>0</v>
      </c>
      <c r="J171" s="17">
        <v>0</v>
      </c>
      <c r="K171" s="17">
        <v>0</v>
      </c>
      <c r="L171" s="17">
        <v>0</v>
      </c>
      <c r="M171" s="17">
        <v>0</v>
      </c>
      <c r="N171" s="17">
        <v>0</v>
      </c>
      <c r="O171" s="17">
        <f>'EWG-CCP-127 (1)'!L61</f>
        <v>31.818181818181813</v>
      </c>
      <c r="P171" s="17">
        <v>0</v>
      </c>
      <c r="Q171" s="17">
        <f>'EWG-CCP-127 (1)'!K61</f>
        <v>22.727272727272727</v>
      </c>
      <c r="R171" s="17">
        <v>0</v>
      </c>
      <c r="S171" s="17">
        <v>0</v>
      </c>
      <c r="T171" s="17">
        <v>0</v>
      </c>
      <c r="U171" s="17">
        <v>0</v>
      </c>
      <c r="V171" s="17">
        <v>0</v>
      </c>
      <c r="W171" s="41">
        <v>0</v>
      </c>
      <c r="X171" s="41">
        <v>0</v>
      </c>
      <c r="Y171" s="17">
        <v>0</v>
      </c>
      <c r="Z171" s="17">
        <v>0</v>
      </c>
      <c r="AA171" s="17">
        <v>0</v>
      </c>
      <c r="AB171" s="17">
        <v>0</v>
      </c>
      <c r="AC171" s="17">
        <v>0</v>
      </c>
      <c r="AD171" s="17">
        <v>0</v>
      </c>
      <c r="AE171" s="17">
        <v>0</v>
      </c>
      <c r="AF171" s="41">
        <v>0</v>
      </c>
      <c r="AG171" s="88">
        <f>'EWG-CCP-127 (1)'!E61</f>
        <v>49</v>
      </c>
      <c r="AH171" s="41" t="s">
        <v>3</v>
      </c>
      <c r="AI171" s="87" t="s">
        <v>506</v>
      </c>
      <c r="AN171" s="17">
        <f t="shared" si="47"/>
        <v>100</v>
      </c>
      <c r="AO171" s="17">
        <f t="shared" si="48"/>
        <v>0.31818181818181812</v>
      </c>
      <c r="AP171" s="17">
        <f t="shared" si="49"/>
        <v>0</v>
      </c>
      <c r="AQ171" s="17">
        <f t="shared" si="49"/>
        <v>0.45454545454545453</v>
      </c>
      <c r="AR171" s="17">
        <f t="shared" si="50"/>
        <v>0.22727272727272727</v>
      </c>
      <c r="AS171" s="17">
        <f t="shared" si="51"/>
        <v>0.49</v>
      </c>
      <c r="AU171" s="17">
        <f t="shared" si="52"/>
        <v>0.5</v>
      </c>
      <c r="AV171" s="17">
        <f t="shared" si="53"/>
        <v>0.69999999999999984</v>
      </c>
      <c r="AW171" s="17">
        <f t="shared" si="54"/>
        <v>0.53125</v>
      </c>
      <c r="AX171" s="17">
        <f t="shared" si="55"/>
        <v>0.625</v>
      </c>
      <c r="AY171" s="17">
        <f t="shared" si="56"/>
        <v>0.51</v>
      </c>
      <c r="AZ171" s="17">
        <f t="shared" si="57"/>
        <v>0.51</v>
      </c>
      <c r="BA171" s="17">
        <f t="shared" si="58"/>
        <v>2.0000000000000018E-2</v>
      </c>
      <c r="BC171" s="17">
        <f t="shared" si="59"/>
        <v>0.5</v>
      </c>
      <c r="BD171" s="17">
        <f t="shared" si="60"/>
        <v>0.7</v>
      </c>
      <c r="BE171" s="17">
        <f t="shared" si="61"/>
        <v>0.59118026302403537</v>
      </c>
      <c r="BF171" s="17">
        <f t="shared" si="62"/>
        <v>0.48545179629813345</v>
      </c>
      <c r="BG171" s="17">
        <f t="shared" si="63"/>
        <v>0.53039160530850649</v>
      </c>
      <c r="BH171" s="17">
        <f t="shared" si="64"/>
        <v>0.53039160530850649</v>
      </c>
      <c r="BI171" s="17">
        <f t="shared" si="65"/>
        <v>1.6314817793981701E-3</v>
      </c>
      <c r="BJ171" s="17">
        <f t="shared" si="66"/>
        <v>7.7691066951289501E-4</v>
      </c>
    </row>
    <row r="172" spans="1:62" ht="18.75" x14ac:dyDescent="0.25">
      <c r="A172" s="84">
        <v>5</v>
      </c>
      <c r="B172" s="84">
        <v>406</v>
      </c>
      <c r="C172" s="41" t="s">
        <v>14</v>
      </c>
      <c r="D172" s="86">
        <v>1</v>
      </c>
      <c r="E172" s="98">
        <f t="shared" si="45"/>
        <v>51.3</v>
      </c>
      <c r="F172" s="98">
        <f t="shared" si="46"/>
        <v>0.37782340862422992</v>
      </c>
      <c r="G172" s="41">
        <v>0</v>
      </c>
      <c r="H172" s="41">
        <v>27.7</v>
      </c>
      <c r="I172" s="41">
        <v>26.7</v>
      </c>
      <c r="J172" s="17">
        <v>0</v>
      </c>
      <c r="K172" s="41">
        <v>0</v>
      </c>
      <c r="L172" s="41">
        <v>0</v>
      </c>
      <c r="M172" s="41">
        <v>0</v>
      </c>
      <c r="N172" s="41">
        <v>0</v>
      </c>
      <c r="O172" s="41">
        <v>24.6</v>
      </c>
      <c r="P172" s="41">
        <v>2.6</v>
      </c>
      <c r="Q172" s="41">
        <v>18.399999999999999</v>
      </c>
      <c r="R172" s="17">
        <v>0</v>
      </c>
      <c r="S172" s="17">
        <v>0</v>
      </c>
      <c r="T172" s="17">
        <v>0</v>
      </c>
      <c r="U172" s="41">
        <v>0</v>
      </c>
      <c r="V172" s="41">
        <v>0</v>
      </c>
      <c r="W172" s="41">
        <v>0</v>
      </c>
      <c r="X172" s="41">
        <v>0</v>
      </c>
      <c r="Y172" s="41">
        <v>0</v>
      </c>
      <c r="Z172" s="41">
        <v>0</v>
      </c>
      <c r="AA172" s="17">
        <v>0</v>
      </c>
      <c r="AB172" s="41">
        <v>0</v>
      </c>
      <c r="AC172" s="17">
        <v>0</v>
      </c>
      <c r="AD172" s="17">
        <v>0</v>
      </c>
      <c r="AE172" s="41">
        <v>0</v>
      </c>
      <c r="AF172" s="41">
        <v>0</v>
      </c>
      <c r="AG172" s="90">
        <v>33.5</v>
      </c>
      <c r="AH172" s="91" t="s">
        <v>3</v>
      </c>
      <c r="AI172" s="87" t="s">
        <v>504</v>
      </c>
      <c r="AN172" s="17">
        <f t="shared" si="47"/>
        <v>100</v>
      </c>
      <c r="AO172" s="17">
        <f t="shared" si="48"/>
        <v>0.24600000000000002</v>
      </c>
      <c r="AP172" s="17">
        <f t="shared" si="49"/>
        <v>0</v>
      </c>
      <c r="AQ172" s="17">
        <f t="shared" si="49"/>
        <v>0.27699999999999997</v>
      </c>
      <c r="AR172" s="17">
        <f t="shared" si="50"/>
        <v>0.184</v>
      </c>
      <c r="AS172" s="17">
        <f t="shared" si="51"/>
        <v>0.33500000000000002</v>
      </c>
      <c r="AU172" s="17">
        <f t="shared" si="52"/>
        <v>0.66425992779783405</v>
      </c>
      <c r="AV172" s="17">
        <f t="shared" si="53"/>
        <v>0.88808664259927816</v>
      </c>
      <c r="AW172" s="17">
        <f t="shared" si="54"/>
        <v>0.54151624548736466</v>
      </c>
      <c r="AX172" s="17">
        <f t="shared" si="55"/>
        <v>0.66606498194945851</v>
      </c>
      <c r="AY172" s="17">
        <f t="shared" si="56"/>
        <v>0.48134777376654631</v>
      </c>
      <c r="AZ172" s="17">
        <f t="shared" si="57"/>
        <v>0.48134777376654631</v>
      </c>
      <c r="BA172" s="17">
        <f t="shared" si="58"/>
        <v>0.14634777376654629</v>
      </c>
      <c r="BC172" s="17">
        <f t="shared" si="59"/>
        <v>0.66425992779783394</v>
      </c>
      <c r="BD172" s="17">
        <f t="shared" si="60"/>
        <v>1.3700361010830326</v>
      </c>
      <c r="BE172" s="17">
        <f t="shared" si="61"/>
        <v>0.59477255111830463</v>
      </c>
      <c r="BF172" s="17">
        <f t="shared" si="62"/>
        <v>0.56087350905863309</v>
      </c>
      <c r="BG172" s="17">
        <f t="shared" si="63"/>
        <v>0.37548729582713941</v>
      </c>
      <c r="BH172" s="17">
        <f t="shared" si="64"/>
        <v>0.37548729582713941</v>
      </c>
      <c r="BI172" s="17">
        <f t="shared" si="65"/>
        <v>1.6392211233942989E-3</v>
      </c>
      <c r="BJ172" s="17">
        <f t="shared" si="66"/>
        <v>1.6161244298208578E-2</v>
      </c>
    </row>
    <row r="173" spans="1:62" x14ac:dyDescent="0.25">
      <c r="A173" s="84">
        <v>152</v>
      </c>
      <c r="B173" s="84">
        <v>88</v>
      </c>
      <c r="C173" s="17" t="s">
        <v>179</v>
      </c>
      <c r="D173" s="86">
        <v>1</v>
      </c>
      <c r="E173" s="98">
        <f t="shared" si="45"/>
        <v>13.008034313257641</v>
      </c>
      <c r="F173" s="98">
        <f t="shared" si="46"/>
        <v>0.7830974015020854</v>
      </c>
      <c r="G173" s="102">
        <v>0</v>
      </c>
      <c r="H173" s="102">
        <f>'EWG-CCP-127 (1)'!I9</f>
        <v>17.838845295064381</v>
      </c>
      <c r="I173" s="102">
        <v>0</v>
      </c>
      <c r="J173" s="17">
        <v>0</v>
      </c>
      <c r="K173" s="103">
        <f>'EWG-CCP-127 (1)'!L9</f>
        <v>4.7483899130943605</v>
      </c>
      <c r="L173" s="17">
        <v>0</v>
      </c>
      <c r="M173" s="58">
        <v>0</v>
      </c>
      <c r="N173" s="58">
        <v>0</v>
      </c>
      <c r="O173" s="102">
        <f>'EWG-CCP-127 (1)'!K9</f>
        <v>13.008034313257641</v>
      </c>
      <c r="P173" s="58">
        <v>0</v>
      </c>
      <c r="Q173" s="102">
        <f>'EWG-CCP-127 (1)'!J9</f>
        <v>64.40473047858363</v>
      </c>
      <c r="R173" s="17">
        <v>0</v>
      </c>
      <c r="S173" s="17">
        <v>0</v>
      </c>
      <c r="T173" s="17">
        <v>0</v>
      </c>
      <c r="U173" s="102">
        <v>0</v>
      </c>
      <c r="V173" s="17">
        <v>0</v>
      </c>
      <c r="W173" s="41">
        <v>0</v>
      </c>
      <c r="X173" s="41">
        <v>0</v>
      </c>
      <c r="Y173" s="17">
        <v>0</v>
      </c>
      <c r="Z173" s="58">
        <v>0</v>
      </c>
      <c r="AA173" s="17">
        <v>0</v>
      </c>
      <c r="AB173" s="41">
        <v>0</v>
      </c>
      <c r="AC173" s="17">
        <v>0</v>
      </c>
      <c r="AD173" s="17">
        <v>0</v>
      </c>
      <c r="AE173" s="41">
        <v>0</v>
      </c>
      <c r="AF173" s="41">
        <v>0</v>
      </c>
      <c r="AG173" s="88">
        <v>70</v>
      </c>
      <c r="AH173" s="41" t="s">
        <v>545</v>
      </c>
      <c r="AI173" s="87" t="s">
        <v>506</v>
      </c>
      <c r="AM173" s="80"/>
      <c r="AN173" s="17">
        <f t="shared" si="47"/>
        <v>100.00000000000001</v>
      </c>
      <c r="AO173" s="17">
        <f t="shared" si="48"/>
        <v>0.13008034313257641</v>
      </c>
      <c r="AP173" s="17">
        <f t="shared" si="49"/>
        <v>0</v>
      </c>
      <c r="AQ173" s="17">
        <f t="shared" si="49"/>
        <v>0.17838845295064382</v>
      </c>
      <c r="AR173" s="17">
        <f t="shared" si="50"/>
        <v>0.64404730478583627</v>
      </c>
      <c r="AS173" s="17">
        <f t="shared" si="51"/>
        <v>0.7</v>
      </c>
      <c r="AU173" s="17">
        <f t="shared" si="52"/>
        <v>3.6103643152509992</v>
      </c>
      <c r="AV173" s="17">
        <f t="shared" si="53"/>
        <v>0.72919710318115039</v>
      </c>
      <c r="AW173" s="17">
        <f t="shared" si="54"/>
        <v>0.72564776970318745</v>
      </c>
      <c r="AX173" s="17">
        <f t="shared" si="55"/>
        <v>1.4025910788127498</v>
      </c>
      <c r="AY173" s="17">
        <f t="shared" si="56"/>
        <v>0.72564776970318745</v>
      </c>
      <c r="AZ173" s="17">
        <f t="shared" si="57"/>
        <v>0.72564776970318745</v>
      </c>
      <c r="BA173" s="17">
        <f t="shared" si="58"/>
        <v>2.5647769703187495E-2</v>
      </c>
      <c r="BC173" s="17">
        <f t="shared" si="59"/>
        <v>3.6103643152509997</v>
      </c>
      <c r="BD173" s="17">
        <f t="shared" si="60"/>
        <v>0.72919710318115039</v>
      </c>
      <c r="BE173" s="17">
        <f t="shared" si="61"/>
        <v>0.65920248151829952</v>
      </c>
      <c r="BF173" s="17">
        <f t="shared" si="62"/>
        <v>1.9136090292301609</v>
      </c>
      <c r="BG173" s="17">
        <f t="shared" si="63"/>
        <v>0.65920248151829952</v>
      </c>
      <c r="BH173" s="17">
        <f t="shared" si="64"/>
        <v>0.65920248151829952</v>
      </c>
      <c r="BI173" s="17">
        <f t="shared" si="65"/>
        <v>1.6644375142646885E-3</v>
      </c>
      <c r="BJ173" s="17">
        <f t="shared" si="66"/>
        <v>5.6583619946763877E-2</v>
      </c>
    </row>
    <row r="174" spans="1:62" x14ac:dyDescent="0.25">
      <c r="A174" s="84">
        <v>401</v>
      </c>
      <c r="B174" s="84">
        <v>266</v>
      </c>
      <c r="C174" s="17" t="s">
        <v>266</v>
      </c>
      <c r="D174" s="86">
        <v>1</v>
      </c>
      <c r="E174" s="98">
        <f t="shared" si="45"/>
        <v>18.5</v>
      </c>
      <c r="F174" s="98">
        <f t="shared" si="46"/>
        <v>0.63481675392670156</v>
      </c>
      <c r="G174" s="17">
        <v>5.0999999999999996</v>
      </c>
      <c r="H174" s="17">
        <v>27.9</v>
      </c>
      <c r="I174" s="17">
        <v>8.1</v>
      </c>
      <c r="J174" s="17">
        <v>0</v>
      </c>
      <c r="K174" s="17">
        <v>0</v>
      </c>
      <c r="L174" s="17">
        <v>0</v>
      </c>
      <c r="M174" s="17">
        <v>0</v>
      </c>
      <c r="N174" s="17">
        <v>0</v>
      </c>
      <c r="O174" s="17">
        <v>10.4</v>
      </c>
      <c r="P174" s="17">
        <v>0</v>
      </c>
      <c r="Q174" s="17">
        <v>48.5</v>
      </c>
      <c r="R174" s="17">
        <v>0</v>
      </c>
      <c r="S174" s="17">
        <v>0</v>
      </c>
      <c r="T174" s="17">
        <v>0</v>
      </c>
      <c r="U174" s="17">
        <v>0</v>
      </c>
      <c r="V174" s="17">
        <v>0</v>
      </c>
      <c r="W174" s="41">
        <v>0</v>
      </c>
      <c r="X174" s="41">
        <v>0</v>
      </c>
      <c r="Y174" s="17">
        <v>0</v>
      </c>
      <c r="Z174" s="17">
        <v>0</v>
      </c>
      <c r="AA174" s="17">
        <v>0</v>
      </c>
      <c r="AB174" s="17">
        <v>0</v>
      </c>
      <c r="AC174" s="17">
        <v>0</v>
      </c>
      <c r="AD174" s="17">
        <v>0</v>
      </c>
      <c r="AE174" s="17">
        <v>0</v>
      </c>
      <c r="AF174" s="41">
        <v>0</v>
      </c>
      <c r="AG174" s="88">
        <v>34</v>
      </c>
      <c r="AH174" s="91" t="s">
        <v>3</v>
      </c>
      <c r="AI174" s="87" t="s">
        <v>504</v>
      </c>
      <c r="AN174" s="17">
        <f t="shared" si="47"/>
        <v>100</v>
      </c>
      <c r="AO174" s="17">
        <f t="shared" si="48"/>
        <v>0.10400000000000001</v>
      </c>
      <c r="AP174" s="17">
        <f t="shared" si="49"/>
        <v>5.0999999999999997E-2</v>
      </c>
      <c r="AQ174" s="17">
        <f t="shared" si="49"/>
        <v>0.27899999999999997</v>
      </c>
      <c r="AR174" s="17">
        <f t="shared" si="50"/>
        <v>0.48499999999999999</v>
      </c>
      <c r="AS174" s="17">
        <f t="shared" si="51"/>
        <v>0.34</v>
      </c>
      <c r="AU174" s="17">
        <f t="shared" si="52"/>
        <v>1.4696969696969697</v>
      </c>
      <c r="AV174" s="17">
        <f t="shared" si="53"/>
        <v>0.31515151515151524</v>
      </c>
      <c r="AW174" s="17">
        <f t="shared" si="54"/>
        <v>0.59185606060606055</v>
      </c>
      <c r="AX174" s="17">
        <f t="shared" si="55"/>
        <v>0.86742424242424243</v>
      </c>
      <c r="AY174" s="17">
        <f t="shared" si="56"/>
        <v>0.31515151515151524</v>
      </c>
      <c r="AZ174" s="17">
        <f t="shared" si="57"/>
        <v>0.31515151515151524</v>
      </c>
      <c r="BA174" s="17">
        <f t="shared" si="58"/>
        <v>2.4848484848484786E-2</v>
      </c>
      <c r="BC174" s="17">
        <f t="shared" si="59"/>
        <v>1.0041407867494825</v>
      </c>
      <c r="BD174" s="17">
        <f t="shared" si="60"/>
        <v>0.29917184265010355</v>
      </c>
      <c r="BE174" s="17">
        <f t="shared" si="61"/>
        <v>0.60220558715728767</v>
      </c>
      <c r="BF174" s="17">
        <f t="shared" si="62"/>
        <v>0.71693346147863646</v>
      </c>
      <c r="BG174" s="17">
        <f t="shared" si="63"/>
        <v>0.29917184265010355</v>
      </c>
      <c r="BH174" s="17">
        <f t="shared" si="64"/>
        <v>0.29917184265010355</v>
      </c>
      <c r="BI174" s="17">
        <f t="shared" si="65"/>
        <v>1.6669384325879058E-3</v>
      </c>
      <c r="BJ174" s="17">
        <f t="shared" si="66"/>
        <v>1.4914975471476457E-2</v>
      </c>
    </row>
    <row r="175" spans="1:62" x14ac:dyDescent="0.25">
      <c r="A175" s="84">
        <v>256</v>
      </c>
      <c r="B175" s="84">
        <v>148</v>
      </c>
      <c r="C175" s="17">
        <f>'EWG-CCP-127 (1)'!B71</f>
        <v>16</v>
      </c>
      <c r="D175" s="86">
        <v>1</v>
      </c>
      <c r="E175" s="98">
        <f t="shared" si="45"/>
        <v>28.571428571428577</v>
      </c>
      <c r="F175" s="98">
        <f t="shared" si="46"/>
        <v>0.5</v>
      </c>
      <c r="G175" s="17">
        <v>0</v>
      </c>
      <c r="H175" s="17">
        <f>'EWG-CCP-127 (1)'!M71</f>
        <v>35.714285714285715</v>
      </c>
      <c r="I175" s="17">
        <v>0</v>
      </c>
      <c r="J175" s="17">
        <v>0</v>
      </c>
      <c r="K175" s="17">
        <v>0</v>
      </c>
      <c r="L175" s="17">
        <v>0</v>
      </c>
      <c r="M175" s="17">
        <v>0</v>
      </c>
      <c r="N175" s="17">
        <v>0</v>
      </c>
      <c r="O175" s="17">
        <f>'EWG-CCP-127 (1)'!L71</f>
        <v>28.571428571428577</v>
      </c>
      <c r="P175" s="17">
        <v>0</v>
      </c>
      <c r="Q175" s="17">
        <f>'EWG-CCP-127 (1)'!K71</f>
        <v>35.714285714285715</v>
      </c>
      <c r="R175" s="17">
        <v>0</v>
      </c>
      <c r="S175" s="17">
        <v>0</v>
      </c>
      <c r="T175" s="17">
        <v>0</v>
      </c>
      <c r="U175" s="17">
        <v>0</v>
      </c>
      <c r="V175" s="17">
        <v>0</v>
      </c>
      <c r="W175" s="41">
        <v>0</v>
      </c>
      <c r="X175" s="41">
        <v>0</v>
      </c>
      <c r="Y175" s="17">
        <v>0</v>
      </c>
      <c r="Z175" s="17">
        <v>0</v>
      </c>
      <c r="AA175" s="17">
        <v>0</v>
      </c>
      <c r="AB175" s="17">
        <v>0</v>
      </c>
      <c r="AC175" s="17">
        <v>0</v>
      </c>
      <c r="AD175" s="17">
        <v>0</v>
      </c>
      <c r="AE175" s="17">
        <v>0</v>
      </c>
      <c r="AF175" s="41">
        <v>0</v>
      </c>
      <c r="AG175" s="88">
        <f>'EWG-CCP-127 (1)'!E71</f>
        <v>54</v>
      </c>
      <c r="AH175" s="41" t="s">
        <v>3</v>
      </c>
      <c r="AI175" s="87" t="s">
        <v>506</v>
      </c>
      <c r="AN175" s="17">
        <f t="shared" si="47"/>
        <v>100</v>
      </c>
      <c r="AO175" s="17">
        <f t="shared" si="48"/>
        <v>0.28571428571428575</v>
      </c>
      <c r="AP175" s="17">
        <f t="shared" si="49"/>
        <v>0</v>
      </c>
      <c r="AQ175" s="17">
        <f t="shared" si="49"/>
        <v>0.35714285714285715</v>
      </c>
      <c r="AR175" s="17">
        <f t="shared" si="50"/>
        <v>0.35714285714285715</v>
      </c>
      <c r="AS175" s="17">
        <f t="shared" si="51"/>
        <v>0.54</v>
      </c>
      <c r="AU175" s="17">
        <f t="shared" si="52"/>
        <v>1</v>
      </c>
      <c r="AV175" s="17">
        <f t="shared" si="53"/>
        <v>0.8</v>
      </c>
      <c r="AW175" s="17">
        <f t="shared" si="54"/>
        <v>0.5625</v>
      </c>
      <c r="AX175" s="17">
        <f t="shared" si="55"/>
        <v>0.75</v>
      </c>
      <c r="AY175" s="17">
        <f t="shared" si="56"/>
        <v>0.55000000000000004</v>
      </c>
      <c r="AZ175" s="17">
        <f t="shared" si="57"/>
        <v>0.55000000000000004</v>
      </c>
      <c r="BA175" s="17">
        <f t="shared" si="58"/>
        <v>1.0000000000000009E-2</v>
      </c>
      <c r="BC175" s="17">
        <f t="shared" si="59"/>
        <v>1</v>
      </c>
      <c r="BD175" s="17">
        <f t="shared" si="60"/>
        <v>0.80000000000000016</v>
      </c>
      <c r="BE175" s="17">
        <f t="shared" si="61"/>
        <v>0.60211503008021783</v>
      </c>
      <c r="BF175" s="17">
        <f t="shared" si="62"/>
        <v>0.71503217470097313</v>
      </c>
      <c r="BG175" s="17">
        <f t="shared" si="63"/>
        <v>0.58087307375546104</v>
      </c>
      <c r="BH175" s="17">
        <f t="shared" si="64"/>
        <v>0.58087307375546104</v>
      </c>
      <c r="BI175" s="17">
        <f t="shared" si="65"/>
        <v>1.6706081582193554E-3</v>
      </c>
      <c r="BJ175" s="17">
        <f t="shared" si="66"/>
        <v>6.0642224021917115E-3</v>
      </c>
    </row>
    <row r="176" spans="1:62" x14ac:dyDescent="0.25">
      <c r="A176" s="84">
        <v>214</v>
      </c>
      <c r="B176" s="84">
        <v>134</v>
      </c>
      <c r="C176" s="17">
        <v>42</v>
      </c>
      <c r="D176" s="86">
        <v>1</v>
      </c>
      <c r="E176" s="98">
        <f t="shared" si="45"/>
        <v>30</v>
      </c>
      <c r="F176" s="98">
        <f t="shared" si="46"/>
        <v>0.5714285714285714</v>
      </c>
      <c r="G176" s="17">
        <v>0</v>
      </c>
      <c r="H176" s="17">
        <v>30</v>
      </c>
      <c r="I176" s="17">
        <v>0</v>
      </c>
      <c r="J176" s="17">
        <v>0</v>
      </c>
      <c r="K176" s="17">
        <v>0</v>
      </c>
      <c r="L176" s="17">
        <v>0</v>
      </c>
      <c r="M176" s="17">
        <v>0</v>
      </c>
      <c r="N176" s="17">
        <v>0</v>
      </c>
      <c r="O176" s="17">
        <v>30</v>
      </c>
      <c r="P176" s="17">
        <v>0</v>
      </c>
      <c r="Q176" s="17">
        <v>40</v>
      </c>
      <c r="R176" s="17">
        <v>0</v>
      </c>
      <c r="S176" s="17">
        <v>0</v>
      </c>
      <c r="T176" s="17">
        <v>0</v>
      </c>
      <c r="U176" s="17">
        <v>0</v>
      </c>
      <c r="V176" s="17">
        <v>0</v>
      </c>
      <c r="W176" s="41">
        <v>0</v>
      </c>
      <c r="X176" s="41">
        <v>0</v>
      </c>
      <c r="Y176" s="17">
        <v>0</v>
      </c>
      <c r="Z176" s="17">
        <v>0</v>
      </c>
      <c r="AA176" s="17">
        <v>0</v>
      </c>
      <c r="AB176" s="17">
        <v>0</v>
      </c>
      <c r="AC176" s="17">
        <v>0</v>
      </c>
      <c r="AD176" s="17">
        <v>0</v>
      </c>
      <c r="AE176" s="17">
        <v>0</v>
      </c>
      <c r="AF176" s="41">
        <v>0</v>
      </c>
      <c r="AG176" s="88">
        <v>62</v>
      </c>
      <c r="AH176" s="91" t="s">
        <v>3</v>
      </c>
      <c r="AI176" s="87" t="s">
        <v>504</v>
      </c>
      <c r="AN176" s="17">
        <f t="shared" si="47"/>
        <v>100</v>
      </c>
      <c r="AO176" s="17">
        <f t="shared" si="48"/>
        <v>0.3</v>
      </c>
      <c r="AP176" s="17">
        <f t="shared" si="49"/>
        <v>0</v>
      </c>
      <c r="AQ176" s="17">
        <f t="shared" si="49"/>
        <v>0.3</v>
      </c>
      <c r="AR176" s="17">
        <f t="shared" si="50"/>
        <v>0.4</v>
      </c>
      <c r="AS176" s="17">
        <f t="shared" si="51"/>
        <v>0.62</v>
      </c>
      <c r="AU176" s="17">
        <f t="shared" si="52"/>
        <v>1.3333333333333335</v>
      </c>
      <c r="AV176" s="17">
        <f t="shared" si="53"/>
        <v>1</v>
      </c>
      <c r="AW176" s="17">
        <f t="shared" si="54"/>
        <v>0.58333333333333337</v>
      </c>
      <c r="AX176" s="17">
        <f t="shared" si="55"/>
        <v>0.83333333333333337</v>
      </c>
      <c r="AY176" s="17">
        <f t="shared" si="56"/>
        <v>0.54444444444444451</v>
      </c>
      <c r="AZ176" s="17">
        <f t="shared" si="57"/>
        <v>0.54444444444444451</v>
      </c>
      <c r="BA176" s="17">
        <f t="shared" si="58"/>
        <v>7.5555555555555487E-2</v>
      </c>
      <c r="BC176" s="17">
        <f t="shared" si="59"/>
        <v>1.3333333333333333</v>
      </c>
      <c r="BD176" s="17">
        <f t="shared" si="60"/>
        <v>1</v>
      </c>
      <c r="BE176" s="17">
        <f t="shared" si="61"/>
        <v>0.60940487478433936</v>
      </c>
      <c r="BF176" s="17">
        <f t="shared" si="62"/>
        <v>0.86808576030286622</v>
      </c>
      <c r="BG176" s="17">
        <f t="shared" si="63"/>
        <v>0.57862488552167479</v>
      </c>
      <c r="BH176" s="17">
        <f t="shared" si="64"/>
        <v>0.57862488552167479</v>
      </c>
      <c r="BI176" s="17">
        <f t="shared" si="65"/>
        <v>1.7119000980945159E-3</v>
      </c>
      <c r="BJ176" s="17">
        <f t="shared" si="66"/>
        <v>2.4923921174477802E-2</v>
      </c>
    </row>
    <row r="177" spans="1:62" x14ac:dyDescent="0.25">
      <c r="A177" s="84">
        <v>282</v>
      </c>
      <c r="B177" s="84">
        <v>172</v>
      </c>
      <c r="D177" s="86">
        <v>1</v>
      </c>
      <c r="E177" s="98">
        <f t="shared" si="45"/>
        <v>24.81203007518797</v>
      </c>
      <c r="F177" s="98">
        <f t="shared" si="46"/>
        <v>0.5</v>
      </c>
      <c r="G177" s="17">
        <v>0</v>
      </c>
      <c r="H177" s="17">
        <f>'EWG-CCP-127 (1)'!M100</f>
        <v>37.593984962406012</v>
      </c>
      <c r="I177" s="17">
        <v>0</v>
      </c>
      <c r="J177" s="17">
        <v>0</v>
      </c>
      <c r="K177" s="17">
        <v>0</v>
      </c>
      <c r="L177" s="17">
        <v>0</v>
      </c>
      <c r="M177" s="17">
        <v>0</v>
      </c>
      <c r="N177" s="17">
        <v>0</v>
      </c>
      <c r="O177" s="17">
        <f>'EWG-CCP-127 (1)'!L100</f>
        <v>24.81203007518797</v>
      </c>
      <c r="P177" s="17">
        <v>0</v>
      </c>
      <c r="Q177" s="17">
        <f>'EWG-CCP-127 (1)'!K100</f>
        <v>37.593984962406012</v>
      </c>
      <c r="R177" s="17">
        <v>0</v>
      </c>
      <c r="S177" s="17">
        <v>0</v>
      </c>
      <c r="T177" s="17">
        <v>0</v>
      </c>
      <c r="U177" s="17">
        <v>0</v>
      </c>
      <c r="V177" s="17">
        <v>0</v>
      </c>
      <c r="W177" s="41">
        <v>0</v>
      </c>
      <c r="X177" s="41">
        <v>0</v>
      </c>
      <c r="Y177" s="17">
        <v>0</v>
      </c>
      <c r="Z177" s="17">
        <v>0</v>
      </c>
      <c r="AA177" s="17">
        <v>0</v>
      </c>
      <c r="AB177" s="17">
        <v>0</v>
      </c>
      <c r="AC177" s="17">
        <v>0</v>
      </c>
      <c r="AD177" s="17">
        <v>0</v>
      </c>
      <c r="AE177" s="17">
        <v>0</v>
      </c>
      <c r="AF177" s="41">
        <v>0</v>
      </c>
      <c r="AG177" s="88">
        <f>'EWG-CCP-127 (1)'!E100</f>
        <v>56.000000000000007</v>
      </c>
      <c r="AH177" s="91" t="s">
        <v>3</v>
      </c>
      <c r="AI177" s="87" t="s">
        <v>504</v>
      </c>
      <c r="AN177" s="17">
        <f t="shared" si="47"/>
        <v>100</v>
      </c>
      <c r="AO177" s="17">
        <f t="shared" si="48"/>
        <v>0.24812030075187969</v>
      </c>
      <c r="AP177" s="17">
        <f t="shared" si="49"/>
        <v>0</v>
      </c>
      <c r="AQ177" s="17">
        <f t="shared" si="49"/>
        <v>0.37593984962406013</v>
      </c>
      <c r="AR177" s="17">
        <f t="shared" si="50"/>
        <v>0.37593984962406013</v>
      </c>
      <c r="AS177" s="17">
        <f t="shared" si="51"/>
        <v>0.56000000000000005</v>
      </c>
      <c r="AU177" s="17">
        <f t="shared" si="52"/>
        <v>1</v>
      </c>
      <c r="AV177" s="17">
        <f t="shared" si="53"/>
        <v>0.66</v>
      </c>
      <c r="AW177" s="17">
        <f t="shared" si="54"/>
        <v>0.5625</v>
      </c>
      <c r="AX177" s="17">
        <f t="shared" si="55"/>
        <v>0.75</v>
      </c>
      <c r="AY177" s="17">
        <f t="shared" si="56"/>
        <v>0.5625</v>
      </c>
      <c r="AZ177" s="17">
        <f t="shared" si="57"/>
        <v>0.5625</v>
      </c>
      <c r="BA177" s="17">
        <f t="shared" si="58"/>
        <v>2.4999999999999467E-3</v>
      </c>
      <c r="BC177" s="17">
        <f t="shared" si="59"/>
        <v>1</v>
      </c>
      <c r="BD177" s="17">
        <f t="shared" si="60"/>
        <v>0.66</v>
      </c>
      <c r="BE177" s="17">
        <f t="shared" si="61"/>
        <v>0.60211503008021783</v>
      </c>
      <c r="BF177" s="17">
        <f t="shared" si="62"/>
        <v>0.71503217470097313</v>
      </c>
      <c r="BG177" s="17">
        <f t="shared" si="63"/>
        <v>0.60211503008021783</v>
      </c>
      <c r="BH177" s="17">
        <f t="shared" si="64"/>
        <v>0.60211503008021783</v>
      </c>
      <c r="BI177" s="17">
        <f t="shared" si="65"/>
        <v>1.7736757586576479E-3</v>
      </c>
      <c r="BJ177" s="17">
        <f t="shared" si="66"/>
        <v>9.5791470952632414E-3</v>
      </c>
    </row>
    <row r="178" spans="1:62" x14ac:dyDescent="0.25">
      <c r="A178" s="84">
        <v>149</v>
      </c>
      <c r="B178" s="84">
        <v>85</v>
      </c>
      <c r="C178" s="17" t="s">
        <v>174</v>
      </c>
      <c r="D178" s="86">
        <v>1</v>
      </c>
      <c r="E178" s="98">
        <f t="shared" si="45"/>
        <v>13.664067796501044</v>
      </c>
      <c r="F178" s="98">
        <f t="shared" si="46"/>
        <v>0.80015633413620701</v>
      </c>
      <c r="G178" s="102">
        <v>0</v>
      </c>
      <c r="H178" s="102">
        <f>'EWG-CCP-127 (1)'!I5</f>
        <v>17.253689187315132</v>
      </c>
      <c r="I178" s="102">
        <v>0</v>
      </c>
      <c r="J178" s="17">
        <v>0</v>
      </c>
      <c r="K178" s="103">
        <f>'EWG-CCP-127 (1)'!L5</f>
        <v>0</v>
      </c>
      <c r="L178" s="17">
        <v>0</v>
      </c>
      <c r="M178" s="58">
        <v>0</v>
      </c>
      <c r="N178" s="58">
        <v>0</v>
      </c>
      <c r="O178" s="102">
        <f>'EWG-CCP-127 (1)'!K5</f>
        <v>13.664067796501044</v>
      </c>
      <c r="P178" s="58">
        <v>0</v>
      </c>
      <c r="Q178" s="102">
        <f>'EWG-CCP-127 (1)'!J5</f>
        <v>69.082243016183824</v>
      </c>
      <c r="R178" s="17">
        <v>0</v>
      </c>
      <c r="S178" s="17">
        <v>0</v>
      </c>
      <c r="T178" s="17">
        <v>0</v>
      </c>
      <c r="U178" s="102">
        <v>0</v>
      </c>
      <c r="V178" s="17">
        <v>0</v>
      </c>
      <c r="W178" s="41">
        <v>0</v>
      </c>
      <c r="X178" s="41">
        <v>0</v>
      </c>
      <c r="Y178" s="17">
        <v>0</v>
      </c>
      <c r="Z178" s="58">
        <v>0</v>
      </c>
      <c r="AA178" s="17">
        <v>0</v>
      </c>
      <c r="AB178" s="41">
        <v>0</v>
      </c>
      <c r="AC178" s="17">
        <v>0</v>
      </c>
      <c r="AD178" s="17">
        <v>0</v>
      </c>
      <c r="AE178" s="41">
        <v>0</v>
      </c>
      <c r="AF178" s="41">
        <v>0</v>
      </c>
      <c r="AG178" s="88">
        <v>71</v>
      </c>
      <c r="AH178" s="41" t="s">
        <v>545</v>
      </c>
      <c r="AI178" s="87" t="s">
        <v>506</v>
      </c>
      <c r="AK178" s="87" t="s">
        <v>520</v>
      </c>
      <c r="AL178" s="87" t="s">
        <v>507</v>
      </c>
      <c r="AM178" s="80" t="s">
        <v>554</v>
      </c>
      <c r="AN178" s="17">
        <f t="shared" si="47"/>
        <v>100</v>
      </c>
      <c r="AO178" s="17">
        <f t="shared" si="48"/>
        <v>0.13664067796501045</v>
      </c>
      <c r="AP178" s="17">
        <f t="shared" si="49"/>
        <v>0</v>
      </c>
      <c r="AQ178" s="17">
        <f t="shared" si="49"/>
        <v>0.17253689187315133</v>
      </c>
      <c r="AR178" s="17">
        <f t="shared" si="50"/>
        <v>0.6908224301618382</v>
      </c>
      <c r="AS178" s="17">
        <f t="shared" si="51"/>
        <v>0.71</v>
      </c>
      <c r="AU178" s="17">
        <f t="shared" si="52"/>
        <v>4.0039114108403497</v>
      </c>
      <c r="AV178" s="17">
        <f t="shared" si="53"/>
        <v>0.7919505010294744</v>
      </c>
      <c r="AW178" s="17">
        <f t="shared" si="54"/>
        <v>0.7502444631775218</v>
      </c>
      <c r="AX178" s="17">
        <f t="shared" si="55"/>
        <v>1.5009778527100874</v>
      </c>
      <c r="AY178" s="17">
        <f t="shared" si="56"/>
        <v>0.7502444631775218</v>
      </c>
      <c r="AZ178" s="17">
        <f t="shared" si="57"/>
        <v>0.7502444631775218</v>
      </c>
      <c r="BA178" s="17">
        <f t="shared" si="58"/>
        <v>4.0244463177521839E-2</v>
      </c>
      <c r="BC178" s="17">
        <f t="shared" si="59"/>
        <v>4.0039114108403497</v>
      </c>
      <c r="BD178" s="17">
        <f t="shared" si="60"/>
        <v>0.7919505010294744</v>
      </c>
      <c r="BE178" s="17">
        <f t="shared" si="61"/>
        <v>0.6678091731501129</v>
      </c>
      <c r="BF178" s="17">
        <f t="shared" si="62"/>
        <v>2.0943104114796438</v>
      </c>
      <c r="BG178" s="17">
        <f t="shared" si="63"/>
        <v>0.6678091731501129</v>
      </c>
      <c r="BH178" s="17">
        <f t="shared" si="64"/>
        <v>0.6678091731501129</v>
      </c>
      <c r="BI178" s="17">
        <f t="shared" si="65"/>
        <v>1.7800658702771513E-3</v>
      </c>
      <c r="BJ178" s="17">
        <f t="shared" si="66"/>
        <v>6.1441082293299643E-2</v>
      </c>
    </row>
    <row r="179" spans="1:62" x14ac:dyDescent="0.25">
      <c r="A179" s="84">
        <v>270</v>
      </c>
      <c r="B179" s="84">
        <v>369</v>
      </c>
      <c r="C179" s="17">
        <f>'EWG-CCP-127 (1)'!B85</f>
        <v>30</v>
      </c>
      <c r="D179" s="86">
        <v>1</v>
      </c>
      <c r="E179" s="98">
        <f t="shared" si="45"/>
        <v>45.454545454545453</v>
      </c>
      <c r="F179" s="98">
        <f t="shared" si="46"/>
        <v>0.66666666666666674</v>
      </c>
      <c r="G179" s="17">
        <v>0</v>
      </c>
      <c r="H179" s="17">
        <f>'EWG-CCP-127 (1)'!M85</f>
        <v>18.181818181818183</v>
      </c>
      <c r="I179" s="17">
        <v>0</v>
      </c>
      <c r="J179" s="17">
        <v>0</v>
      </c>
      <c r="K179" s="17">
        <v>0</v>
      </c>
      <c r="L179" s="17">
        <v>0</v>
      </c>
      <c r="M179" s="17">
        <v>0</v>
      </c>
      <c r="N179" s="17">
        <v>0</v>
      </c>
      <c r="O179" s="17">
        <f>'EWG-CCP-127 (1)'!L85</f>
        <v>45.454545454545453</v>
      </c>
      <c r="P179" s="17">
        <v>0</v>
      </c>
      <c r="Q179" s="17">
        <f>'EWG-CCP-127 (1)'!K85</f>
        <v>36.363636363636367</v>
      </c>
      <c r="R179" s="17">
        <v>0</v>
      </c>
      <c r="S179" s="17">
        <v>0</v>
      </c>
      <c r="T179" s="17">
        <v>0</v>
      </c>
      <c r="U179" s="17">
        <v>0</v>
      </c>
      <c r="V179" s="17">
        <v>0</v>
      </c>
      <c r="W179" s="41">
        <v>0</v>
      </c>
      <c r="X179" s="41">
        <v>0</v>
      </c>
      <c r="Y179" s="17">
        <v>0</v>
      </c>
      <c r="Z179" s="17">
        <v>0</v>
      </c>
      <c r="AA179" s="17">
        <v>0</v>
      </c>
      <c r="AB179" s="17">
        <v>0</v>
      </c>
      <c r="AC179" s="17">
        <v>0</v>
      </c>
      <c r="AD179" s="17">
        <v>0</v>
      </c>
      <c r="AE179" s="17">
        <v>0</v>
      </c>
      <c r="AF179" s="41">
        <v>0</v>
      </c>
      <c r="AG179" s="88">
        <f>'EWG-CCP-127 (1)'!E85</f>
        <v>39</v>
      </c>
      <c r="AH179" s="41" t="s">
        <v>3</v>
      </c>
      <c r="AI179" s="87" t="s">
        <v>506</v>
      </c>
      <c r="AN179" s="17">
        <f t="shared" si="47"/>
        <v>100</v>
      </c>
      <c r="AO179" s="17">
        <f t="shared" si="48"/>
        <v>0.45454545454545453</v>
      </c>
      <c r="AP179" s="17">
        <f t="shared" si="49"/>
        <v>0</v>
      </c>
      <c r="AQ179" s="17">
        <f t="shared" si="49"/>
        <v>0.18181818181818182</v>
      </c>
      <c r="AR179" s="17">
        <f t="shared" si="50"/>
        <v>0.36363636363636365</v>
      </c>
      <c r="AS179" s="17">
        <f t="shared" si="51"/>
        <v>0.39</v>
      </c>
      <c r="AU179" s="17">
        <f t="shared" si="52"/>
        <v>2</v>
      </c>
      <c r="AV179" s="17">
        <f t="shared" si="53"/>
        <v>2.5</v>
      </c>
      <c r="AW179" s="17">
        <f t="shared" si="54"/>
        <v>0.625</v>
      </c>
      <c r="AX179" s="17">
        <f t="shared" si="55"/>
        <v>1</v>
      </c>
      <c r="AY179" s="17">
        <f t="shared" si="56"/>
        <v>0.3125</v>
      </c>
      <c r="AZ179" s="17">
        <f t="shared" si="57"/>
        <v>0.3125</v>
      </c>
      <c r="BA179" s="17">
        <f t="shared" si="58"/>
        <v>7.7500000000000013E-2</v>
      </c>
      <c r="BC179" s="17">
        <f t="shared" si="59"/>
        <v>2</v>
      </c>
      <c r="BD179" s="17">
        <f t="shared" si="60"/>
        <v>2.4999999999999996</v>
      </c>
      <c r="BE179" s="17">
        <f t="shared" si="61"/>
        <v>0.62398456419258264</v>
      </c>
      <c r="BF179" s="17">
        <f t="shared" si="62"/>
        <v>1.1741929315066524</v>
      </c>
      <c r="BG179" s="17">
        <f t="shared" si="63"/>
        <v>0.34777475825646864</v>
      </c>
      <c r="BH179" s="17">
        <f t="shared" si="64"/>
        <v>0.34777475825646864</v>
      </c>
      <c r="BI179" s="17">
        <f t="shared" si="65"/>
        <v>1.7829710402996644E-3</v>
      </c>
      <c r="BJ179" s="17">
        <f t="shared" si="66"/>
        <v>5.2022872041552716E-3</v>
      </c>
    </row>
    <row r="180" spans="1:62" x14ac:dyDescent="0.25">
      <c r="A180" s="84">
        <v>325</v>
      </c>
      <c r="B180" s="84">
        <v>212</v>
      </c>
      <c r="D180" s="86">
        <v>1</v>
      </c>
      <c r="E180" s="98">
        <f t="shared" si="45"/>
        <v>16.666666666666664</v>
      </c>
      <c r="F180" s="98">
        <f t="shared" si="46"/>
        <v>0.8</v>
      </c>
      <c r="G180" s="17">
        <v>0</v>
      </c>
      <c r="H180" s="17">
        <f>'EWG-CCP-127 (1)'!M143</f>
        <v>16.666666666666664</v>
      </c>
      <c r="I180" s="17">
        <v>0</v>
      </c>
      <c r="J180" s="17">
        <v>0</v>
      </c>
      <c r="K180" s="17">
        <v>0</v>
      </c>
      <c r="L180" s="17">
        <v>0</v>
      </c>
      <c r="M180" s="17">
        <v>0</v>
      </c>
      <c r="N180" s="17">
        <v>0</v>
      </c>
      <c r="O180" s="17">
        <f>'EWG-CCP-127 (1)'!L143</f>
        <v>16.666666666666664</v>
      </c>
      <c r="P180" s="17">
        <v>0</v>
      </c>
      <c r="Q180" s="17">
        <f>'EWG-CCP-127 (1)'!K143</f>
        <v>66.666666666666657</v>
      </c>
      <c r="R180" s="17">
        <v>0</v>
      </c>
      <c r="S180" s="17">
        <v>0</v>
      </c>
      <c r="T180" s="17">
        <v>0</v>
      </c>
      <c r="U180" s="17">
        <v>0</v>
      </c>
      <c r="V180" s="17">
        <v>0</v>
      </c>
      <c r="W180" s="41">
        <v>0</v>
      </c>
      <c r="X180" s="41">
        <v>0</v>
      </c>
      <c r="Y180" s="17">
        <v>0</v>
      </c>
      <c r="Z180" s="17">
        <v>0</v>
      </c>
      <c r="AA180" s="17">
        <v>0</v>
      </c>
      <c r="AB180" s="17">
        <v>0</v>
      </c>
      <c r="AC180" s="17">
        <v>0</v>
      </c>
      <c r="AD180" s="17">
        <v>0</v>
      </c>
      <c r="AE180" s="17">
        <v>0</v>
      </c>
      <c r="AF180" s="41">
        <v>0</v>
      </c>
      <c r="AG180" s="88">
        <f>'EWG-CCP-127 (1)'!E143</f>
        <v>71</v>
      </c>
      <c r="AH180" s="91" t="s">
        <v>3</v>
      </c>
      <c r="AI180" s="87" t="s">
        <v>504</v>
      </c>
      <c r="AN180" s="17">
        <f t="shared" si="47"/>
        <v>99.999999999999986</v>
      </c>
      <c r="AO180" s="17">
        <f t="shared" si="48"/>
        <v>0.16666666666666663</v>
      </c>
      <c r="AP180" s="17">
        <f t="shared" si="49"/>
        <v>0</v>
      </c>
      <c r="AQ180" s="17">
        <f t="shared" si="49"/>
        <v>0.16666666666666663</v>
      </c>
      <c r="AR180" s="17">
        <f t="shared" si="50"/>
        <v>0.66666666666666652</v>
      </c>
      <c r="AS180" s="17">
        <f t="shared" si="51"/>
        <v>0.71</v>
      </c>
      <c r="AU180" s="17">
        <f t="shared" si="52"/>
        <v>4</v>
      </c>
      <c r="AV180" s="17">
        <f t="shared" si="53"/>
        <v>1</v>
      </c>
      <c r="AW180" s="17">
        <f t="shared" si="54"/>
        <v>0.75</v>
      </c>
      <c r="AX180" s="17">
        <f t="shared" si="55"/>
        <v>1.5</v>
      </c>
      <c r="AY180" s="17">
        <f t="shared" si="56"/>
        <v>0.75</v>
      </c>
      <c r="AZ180" s="17">
        <f t="shared" si="57"/>
        <v>0.75</v>
      </c>
      <c r="BA180" s="17">
        <f t="shared" si="58"/>
        <v>4.0000000000000036E-2</v>
      </c>
      <c r="BC180" s="17">
        <f t="shared" si="59"/>
        <v>4</v>
      </c>
      <c r="BD180" s="17">
        <f t="shared" si="60"/>
        <v>1</v>
      </c>
      <c r="BE180" s="17">
        <f t="shared" si="61"/>
        <v>0.66772363241731236</v>
      </c>
      <c r="BF180" s="17">
        <f t="shared" si="62"/>
        <v>2.0925144451180109</v>
      </c>
      <c r="BG180" s="17">
        <f t="shared" si="63"/>
        <v>0.66772363241731236</v>
      </c>
      <c r="BH180" s="17">
        <f t="shared" si="64"/>
        <v>0.66772363241731236</v>
      </c>
      <c r="BI180" s="17">
        <f t="shared" si="65"/>
        <v>1.7872912559865192E-3</v>
      </c>
      <c r="BJ180" s="17">
        <f t="shared" si="66"/>
        <v>6.1441082293299643E-2</v>
      </c>
    </row>
    <row r="181" spans="1:62" x14ac:dyDescent="0.25">
      <c r="A181" s="84">
        <v>23</v>
      </c>
      <c r="B181" s="84">
        <v>14</v>
      </c>
      <c r="C181" s="41" t="s">
        <v>18</v>
      </c>
      <c r="D181" s="86">
        <v>1</v>
      </c>
      <c r="E181" s="98">
        <f t="shared" si="45"/>
        <v>20</v>
      </c>
      <c r="F181" s="98">
        <f t="shared" si="46"/>
        <v>0.66625000000000001</v>
      </c>
      <c r="G181" s="41">
        <v>0</v>
      </c>
      <c r="H181" s="41">
        <v>26.7</v>
      </c>
      <c r="I181" s="41">
        <v>0</v>
      </c>
      <c r="J181" s="17">
        <v>0</v>
      </c>
      <c r="K181" s="41">
        <v>0</v>
      </c>
      <c r="L181" s="41">
        <v>0</v>
      </c>
      <c r="M181" s="41">
        <v>0</v>
      </c>
      <c r="N181" s="41">
        <v>0</v>
      </c>
      <c r="O181" s="41">
        <v>20</v>
      </c>
      <c r="P181" s="41">
        <v>0</v>
      </c>
      <c r="Q181" s="41">
        <v>53.3</v>
      </c>
      <c r="R181" s="17">
        <v>0</v>
      </c>
      <c r="S181" s="17">
        <v>0</v>
      </c>
      <c r="T181" s="17">
        <v>0</v>
      </c>
      <c r="U181" s="41">
        <v>0</v>
      </c>
      <c r="V181" s="41">
        <v>0</v>
      </c>
      <c r="W181" s="41">
        <v>0</v>
      </c>
      <c r="X181" s="41">
        <v>0</v>
      </c>
      <c r="Y181" s="41">
        <v>0</v>
      </c>
      <c r="Z181" s="41">
        <v>0</v>
      </c>
      <c r="AA181" s="17">
        <v>0</v>
      </c>
      <c r="AB181" s="41">
        <v>0</v>
      </c>
      <c r="AC181" s="17">
        <v>0</v>
      </c>
      <c r="AD181" s="17">
        <v>0</v>
      </c>
      <c r="AE181" s="41">
        <v>0</v>
      </c>
      <c r="AF181" s="41">
        <v>0</v>
      </c>
      <c r="AG181" s="90">
        <v>58.1</v>
      </c>
      <c r="AH181" s="91" t="s">
        <v>3</v>
      </c>
      <c r="AI181" s="87" t="s">
        <v>504</v>
      </c>
      <c r="AN181" s="17">
        <f t="shared" si="47"/>
        <v>100</v>
      </c>
      <c r="AO181" s="17">
        <f t="shared" si="48"/>
        <v>0.2</v>
      </c>
      <c r="AP181" s="17">
        <f t="shared" si="49"/>
        <v>0</v>
      </c>
      <c r="AQ181" s="17">
        <f t="shared" si="49"/>
        <v>0.26700000000000002</v>
      </c>
      <c r="AR181" s="17">
        <f t="shared" si="50"/>
        <v>0.53299999999999992</v>
      </c>
      <c r="AS181" s="17">
        <f t="shared" si="51"/>
        <v>0.58099999999999996</v>
      </c>
      <c r="AU181" s="17">
        <f t="shared" si="52"/>
        <v>1.9962546816479396</v>
      </c>
      <c r="AV181" s="17">
        <f t="shared" si="53"/>
        <v>0.74906367041198507</v>
      </c>
      <c r="AW181" s="17">
        <f t="shared" si="54"/>
        <v>0.62476591760299627</v>
      </c>
      <c r="AX181" s="17">
        <f t="shared" si="55"/>
        <v>0.99906367041198485</v>
      </c>
      <c r="AY181" s="17">
        <f t="shared" si="56"/>
        <v>0.62476591760299627</v>
      </c>
      <c r="AZ181" s="17">
        <f t="shared" si="57"/>
        <v>0.62476591760299627</v>
      </c>
      <c r="BA181" s="17">
        <f t="shared" si="58"/>
        <v>4.3765917602996307E-2</v>
      </c>
      <c r="BC181" s="17">
        <f t="shared" si="59"/>
        <v>1.9962546816479401</v>
      </c>
      <c r="BD181" s="17">
        <f t="shared" si="60"/>
        <v>0.74906367041198507</v>
      </c>
      <c r="BE181" s="17">
        <f t="shared" si="61"/>
        <v>0.62390265582512061</v>
      </c>
      <c r="BF181" s="17">
        <f t="shared" si="62"/>
        <v>1.1724732282976422</v>
      </c>
      <c r="BG181" s="17">
        <f t="shared" si="63"/>
        <v>0.62390265582512061</v>
      </c>
      <c r="BH181" s="17">
        <f t="shared" si="64"/>
        <v>0.62390265582512061</v>
      </c>
      <c r="BI181" s="17">
        <f t="shared" si="65"/>
        <v>1.840637876848759E-3</v>
      </c>
      <c r="BJ181" s="17">
        <f t="shared" si="66"/>
        <v>1.4130818022988321E-2</v>
      </c>
    </row>
    <row r="182" spans="1:62" x14ac:dyDescent="0.25">
      <c r="A182" s="84">
        <v>306</v>
      </c>
      <c r="B182" s="84">
        <v>193</v>
      </c>
      <c r="D182" s="86">
        <v>1</v>
      </c>
      <c r="E182" s="98">
        <f t="shared" si="45"/>
        <v>19.990614734866259</v>
      </c>
      <c r="F182" s="98">
        <f t="shared" si="46"/>
        <v>0.70674486803519065</v>
      </c>
      <c r="G182" s="17">
        <v>0</v>
      </c>
      <c r="H182" s="17">
        <f>'EWG-CCP-127 (1)'!M124</f>
        <v>23.463162834350069</v>
      </c>
      <c r="I182" s="17">
        <v>0</v>
      </c>
      <c r="J182" s="17">
        <v>0</v>
      </c>
      <c r="K182" s="17">
        <v>0</v>
      </c>
      <c r="L182" s="17">
        <v>0</v>
      </c>
      <c r="M182" s="17">
        <v>0</v>
      </c>
      <c r="N182" s="17">
        <v>0</v>
      </c>
      <c r="O182" s="17">
        <f>'EWG-CCP-127 (1)'!L124</f>
        <v>19.990614734866259</v>
      </c>
      <c r="P182" s="17">
        <v>0</v>
      </c>
      <c r="Q182" s="17">
        <f>'EWG-CCP-127 (1)'!K124</f>
        <v>56.546222430783665</v>
      </c>
      <c r="R182" s="17">
        <v>0</v>
      </c>
      <c r="S182" s="17">
        <v>0</v>
      </c>
      <c r="T182" s="17">
        <v>0</v>
      </c>
      <c r="U182" s="17">
        <v>0</v>
      </c>
      <c r="V182" s="17">
        <v>0</v>
      </c>
      <c r="W182" s="41">
        <v>0</v>
      </c>
      <c r="X182" s="41">
        <v>0</v>
      </c>
      <c r="Y182" s="17">
        <v>0</v>
      </c>
      <c r="Z182" s="17">
        <v>0</v>
      </c>
      <c r="AA182" s="17">
        <v>0</v>
      </c>
      <c r="AB182" s="17">
        <v>0</v>
      </c>
      <c r="AC182" s="17">
        <v>0</v>
      </c>
      <c r="AD182" s="17">
        <v>0</v>
      </c>
      <c r="AE182" s="17">
        <v>0</v>
      </c>
      <c r="AF182" s="41">
        <v>0</v>
      </c>
      <c r="AG182" s="88">
        <f>'EWG-CCP-127 (1)'!E124</f>
        <v>59</v>
      </c>
      <c r="AH182" s="91" t="s">
        <v>3</v>
      </c>
      <c r="AI182" s="87" t="s">
        <v>504</v>
      </c>
      <c r="AN182" s="17">
        <f t="shared" si="47"/>
        <v>100</v>
      </c>
      <c r="AO182" s="17">
        <f t="shared" si="48"/>
        <v>0.19990614734866261</v>
      </c>
      <c r="AP182" s="17">
        <f t="shared" si="49"/>
        <v>0</v>
      </c>
      <c r="AQ182" s="17">
        <f t="shared" si="49"/>
        <v>0.23463162834350068</v>
      </c>
      <c r="AR182" s="17">
        <f t="shared" si="50"/>
        <v>0.56546222430783666</v>
      </c>
      <c r="AS182" s="17">
        <f t="shared" si="51"/>
        <v>0.59</v>
      </c>
      <c r="AU182" s="17">
        <f t="shared" si="52"/>
        <v>2.41</v>
      </c>
      <c r="AV182" s="17">
        <f t="shared" si="53"/>
        <v>0.85200000000000009</v>
      </c>
      <c r="AW182" s="17">
        <f t="shared" si="54"/>
        <v>0.65062500000000001</v>
      </c>
      <c r="AX182" s="17">
        <f t="shared" si="55"/>
        <v>1.1025</v>
      </c>
      <c r="AY182" s="17">
        <f t="shared" si="56"/>
        <v>0.65062500000000001</v>
      </c>
      <c r="AZ182" s="17">
        <f t="shared" si="57"/>
        <v>0.65062500000000001</v>
      </c>
      <c r="BA182" s="17">
        <f t="shared" si="58"/>
        <v>6.062500000000004E-2</v>
      </c>
      <c r="BC182" s="17">
        <f t="shared" si="59"/>
        <v>2.41</v>
      </c>
      <c r="BD182" s="17">
        <f t="shared" si="60"/>
        <v>0.85199999999999998</v>
      </c>
      <c r="BE182" s="17">
        <f t="shared" si="61"/>
        <v>0.63295107317865229</v>
      </c>
      <c r="BF182" s="17">
        <f t="shared" si="62"/>
        <v>1.3624488417969809</v>
      </c>
      <c r="BG182" s="17">
        <f t="shared" si="63"/>
        <v>0.63295107317865229</v>
      </c>
      <c r="BH182" s="17">
        <f t="shared" si="64"/>
        <v>0.63295107317865229</v>
      </c>
      <c r="BI182" s="17">
        <f t="shared" si="65"/>
        <v>1.8447946871979468E-3</v>
      </c>
      <c r="BJ182" s="17">
        <f t="shared" si="66"/>
        <v>1.6351534134870508E-2</v>
      </c>
    </row>
    <row r="183" spans="1:62" x14ac:dyDescent="0.25">
      <c r="A183" s="84">
        <v>662</v>
      </c>
      <c r="B183" s="84">
        <v>359</v>
      </c>
      <c r="C183" s="17" t="s">
        <v>482</v>
      </c>
      <c r="D183" s="86">
        <v>1</v>
      </c>
      <c r="E183" s="98">
        <f t="shared" si="45"/>
        <v>23.820457041853754</v>
      </c>
      <c r="F183" s="98">
        <f t="shared" si="46"/>
        <v>0.82216982782874748</v>
      </c>
      <c r="G183" s="106">
        <f>'EWG-CCP-127 (1)'!C29</f>
        <v>4.4825132559566212</v>
      </c>
      <c r="H183" s="106">
        <f>'EWG-CCP-127 (1)'!D29</f>
        <v>11.517828830034714</v>
      </c>
      <c r="I183" s="106">
        <f>'EWG-CCP-127 (1)'!E29</f>
        <v>1.1915709495582363E-2</v>
      </c>
      <c r="J183" s="106">
        <f>'EWG-CCP-127 (1)'!F29</f>
        <v>3.0774468479208401E-2</v>
      </c>
      <c r="K183" s="106">
        <f>'EWG-CCP-127 (1)'!G29</f>
        <v>2.2512171677373201</v>
      </c>
      <c r="L183" s="106">
        <f>'EWG-CCP-127 (1)'!H29</f>
        <v>0.28375062004725188</v>
      </c>
      <c r="M183" s="17">
        <v>0</v>
      </c>
      <c r="N183" s="106">
        <f>'EWG-CCP-127 (1)'!J29</f>
        <v>2.4371028801958743</v>
      </c>
      <c r="O183" s="106">
        <f>'EWG-CCP-127 (1)'!K29</f>
        <v>21.087687832115044</v>
      </c>
      <c r="P183" s="106">
        <f>'EWG-CCP-127 (1)'!L29</f>
        <v>2.3537520039162627E-2</v>
      </c>
      <c r="Q183" s="106">
        <f>'EWG-CCP-127 (1)'!N29</f>
        <v>53.359691828958923</v>
      </c>
      <c r="R183" s="106">
        <f>'EWG-CCP-127 (1)'!M29</f>
        <v>5.8425630359448963E-2</v>
      </c>
      <c r="S183" s="106">
        <f>'EWG-CCP-127 (1)'!O29</f>
        <v>2.4514091495078607</v>
      </c>
      <c r="T183" s="106">
        <f>'EWG-CCP-127 (1)'!P29</f>
        <v>1.2070066538469941</v>
      </c>
      <c r="U183" s="106">
        <f>'EWG-CCP-127 (1)'!Q29</f>
        <v>0.79713845322600274</v>
      </c>
      <c r="V183" s="17">
        <v>0</v>
      </c>
      <c r="W183" s="17">
        <v>0</v>
      </c>
      <c r="X183" s="17">
        <v>0</v>
      </c>
      <c r="Y183" s="17">
        <v>0</v>
      </c>
      <c r="Z183" s="106">
        <f>'EWG-CCP-127 (1)'!I29</f>
        <v>0</v>
      </c>
      <c r="AA183" s="17">
        <v>0</v>
      </c>
      <c r="AB183" s="17">
        <v>0</v>
      </c>
      <c r="AC183" s="17">
        <v>0</v>
      </c>
      <c r="AD183" s="17">
        <v>0</v>
      </c>
      <c r="AE183" s="17">
        <v>0</v>
      </c>
      <c r="AF183" s="17">
        <v>0</v>
      </c>
      <c r="AG183" s="88">
        <v>66</v>
      </c>
      <c r="AH183" s="17" t="s">
        <v>479</v>
      </c>
      <c r="AI183" s="87" t="s">
        <v>506</v>
      </c>
      <c r="AN183" s="17">
        <f t="shared" si="47"/>
        <v>100</v>
      </c>
      <c r="AO183" s="17">
        <f t="shared" si="48"/>
        <v>0.21371438452162295</v>
      </c>
      <c r="AP183" s="17">
        <f t="shared" si="49"/>
        <v>4.482513255956621E-2</v>
      </c>
      <c r="AQ183" s="17">
        <f t="shared" si="49"/>
        <v>0.11517828830034714</v>
      </c>
      <c r="AR183" s="17">
        <f t="shared" si="50"/>
        <v>0.53359691828958922</v>
      </c>
      <c r="AS183" s="17">
        <f t="shared" si="51"/>
        <v>0.66</v>
      </c>
      <c r="AU183" s="17">
        <f t="shared" si="52"/>
        <v>3.33490943769737</v>
      </c>
      <c r="AV183" s="17">
        <f t="shared" si="53"/>
        <v>1.3356863457859116</v>
      </c>
      <c r="AW183" s="17">
        <f t="shared" si="54"/>
        <v>0.7084318398560856</v>
      </c>
      <c r="AX183" s="17">
        <f t="shared" si="55"/>
        <v>1.3337273594243424</v>
      </c>
      <c r="AY183" s="17">
        <f t="shared" si="56"/>
        <v>0.7080849902788281</v>
      </c>
      <c r="AZ183" s="17">
        <f t="shared" si="57"/>
        <v>0.7080849902788281</v>
      </c>
      <c r="BA183" s="17">
        <f t="shared" si="58"/>
        <v>4.8084990278828066E-2</v>
      </c>
      <c r="BC183" s="17">
        <f t="shared" si="59"/>
        <v>1.6759067095949742</v>
      </c>
      <c r="BD183" s="17">
        <f t="shared" si="60"/>
        <v>0.72864205884752653</v>
      </c>
      <c r="BE183" s="17">
        <f t="shared" si="61"/>
        <v>0.6168967949224814</v>
      </c>
      <c r="BF183" s="17">
        <f t="shared" si="62"/>
        <v>1.025382011008638</v>
      </c>
      <c r="BG183" s="17">
        <f t="shared" si="63"/>
        <v>0.6168967949224814</v>
      </c>
      <c r="BH183" s="17">
        <f t="shared" si="64"/>
        <v>0.6168967949224814</v>
      </c>
      <c r="BI183" s="17">
        <f t="shared" si="65"/>
        <v>1.8578862879546282E-3</v>
      </c>
      <c r="BJ183" s="17">
        <f t="shared" si="66"/>
        <v>3.9153770560620867E-2</v>
      </c>
    </row>
    <row r="184" spans="1:62" x14ac:dyDescent="0.25">
      <c r="A184" s="84">
        <v>376</v>
      </c>
      <c r="B184" s="84">
        <v>386</v>
      </c>
      <c r="C184" s="58">
        <v>26</v>
      </c>
      <c r="D184" s="86">
        <v>1</v>
      </c>
      <c r="E184" s="98">
        <f t="shared" si="45"/>
        <v>54.54545454545454</v>
      </c>
      <c r="F184" s="98">
        <f t="shared" si="46"/>
        <v>0.79999999999999993</v>
      </c>
      <c r="G184" s="17">
        <v>0</v>
      </c>
      <c r="H184" s="17">
        <f>'EWG-CCP-127 (1)'!M189</f>
        <v>9.0909090909090917</v>
      </c>
      <c r="I184" s="17">
        <v>0</v>
      </c>
      <c r="J184" s="17">
        <v>0</v>
      </c>
      <c r="K184" s="17">
        <v>0</v>
      </c>
      <c r="L184" s="17">
        <v>0</v>
      </c>
      <c r="M184" s="17">
        <v>0</v>
      </c>
      <c r="N184" s="17">
        <v>0</v>
      </c>
      <c r="O184" s="17">
        <f>'EWG-CCP-127 (1)'!L189</f>
        <v>54.54545454545454</v>
      </c>
      <c r="P184" s="17">
        <v>0</v>
      </c>
      <c r="Q184" s="17">
        <f>'EWG-CCP-127 (1)'!K189</f>
        <v>36.363636363636367</v>
      </c>
      <c r="R184" s="17">
        <v>0</v>
      </c>
      <c r="S184" s="17">
        <v>0</v>
      </c>
      <c r="T184" s="17">
        <v>0</v>
      </c>
      <c r="U184" s="17">
        <v>0</v>
      </c>
      <c r="V184" s="17">
        <v>0</v>
      </c>
      <c r="W184" s="41">
        <v>0</v>
      </c>
      <c r="X184" s="41">
        <v>0</v>
      </c>
      <c r="Y184" s="17">
        <v>0</v>
      </c>
      <c r="Z184" s="17">
        <v>0</v>
      </c>
      <c r="AA184" s="17">
        <v>0</v>
      </c>
      <c r="AB184" s="17">
        <v>0</v>
      </c>
      <c r="AC184" s="17">
        <v>0</v>
      </c>
      <c r="AD184" s="17">
        <v>0</v>
      </c>
      <c r="AE184" s="17">
        <v>0</v>
      </c>
      <c r="AF184" s="41">
        <v>0</v>
      </c>
      <c r="AG184" s="88">
        <f>'EWG-CCP-127 (1)'!E189</f>
        <v>6</v>
      </c>
      <c r="AH184" s="41" t="s">
        <v>3</v>
      </c>
      <c r="AI184" s="87" t="s">
        <v>506</v>
      </c>
      <c r="AN184" s="17">
        <f t="shared" si="47"/>
        <v>100</v>
      </c>
      <c r="AO184" s="17">
        <f t="shared" si="48"/>
        <v>0.54545454545454541</v>
      </c>
      <c r="AP184" s="17">
        <f t="shared" si="49"/>
        <v>0</v>
      </c>
      <c r="AQ184" s="17">
        <f t="shared" si="49"/>
        <v>9.0909090909090912E-2</v>
      </c>
      <c r="AR184" s="17">
        <f t="shared" si="50"/>
        <v>0.36363636363636365</v>
      </c>
      <c r="AS184" s="17">
        <f t="shared" si="51"/>
        <v>0.06</v>
      </c>
      <c r="AU184" s="17">
        <f t="shared" si="52"/>
        <v>4</v>
      </c>
      <c r="AV184" s="17">
        <f t="shared" si="53"/>
        <v>5.9999999999999991</v>
      </c>
      <c r="AW184" s="17">
        <f t="shared" si="54"/>
        <v>0.75</v>
      </c>
      <c r="AX184" s="17">
        <f t="shared" si="55"/>
        <v>1.5</v>
      </c>
      <c r="AY184" s="17">
        <f t="shared" si="56"/>
        <v>2.2204460492503131E-16</v>
      </c>
      <c r="AZ184" s="17">
        <f t="shared" si="57"/>
        <v>2.2204460492503131E-16</v>
      </c>
      <c r="BA184" s="17">
        <f t="shared" si="58"/>
        <v>5.9999999999999776E-2</v>
      </c>
      <c r="BC184" s="17">
        <f t="shared" si="59"/>
        <v>4</v>
      </c>
      <c r="BD184" s="17">
        <f t="shared" si="60"/>
        <v>5.9999999999999991</v>
      </c>
      <c r="BE184" s="17">
        <f t="shared" si="61"/>
        <v>0.66772363241731236</v>
      </c>
      <c r="BF184" s="17">
        <f t="shared" si="62"/>
        <v>2.0925144451180109</v>
      </c>
      <c r="BG184" s="17">
        <f t="shared" si="63"/>
        <v>1.6476039936980991E-2</v>
      </c>
      <c r="BH184" s="17">
        <f t="shared" si="64"/>
        <v>1.6476039936980991E-2</v>
      </c>
      <c r="BI184" s="17">
        <f t="shared" si="65"/>
        <v>1.8943350995672735E-3</v>
      </c>
      <c r="BJ184" s="17">
        <f t="shared" si="66"/>
        <v>0.16170602976847512</v>
      </c>
    </row>
    <row r="185" spans="1:62" x14ac:dyDescent="0.25">
      <c r="A185" s="84">
        <v>268</v>
      </c>
      <c r="B185" s="84">
        <v>159</v>
      </c>
      <c r="C185" s="101">
        <f>'EWG-CCP-127 (1)'!B83</f>
        <v>28</v>
      </c>
      <c r="D185" s="86">
        <v>1</v>
      </c>
      <c r="E185" s="98">
        <f t="shared" si="45"/>
        <v>25</v>
      </c>
      <c r="F185" s="98">
        <f t="shared" si="46"/>
        <v>0.66666666666666663</v>
      </c>
      <c r="G185" s="17">
        <v>0</v>
      </c>
      <c r="H185" s="17">
        <f>'EWG-CCP-127 (1)'!M83</f>
        <v>25</v>
      </c>
      <c r="I185" s="17">
        <v>0</v>
      </c>
      <c r="J185" s="17">
        <v>0</v>
      </c>
      <c r="K185" s="17">
        <v>0</v>
      </c>
      <c r="L185" s="17">
        <v>0</v>
      </c>
      <c r="M185" s="17">
        <v>0</v>
      </c>
      <c r="N185" s="17">
        <v>0</v>
      </c>
      <c r="O185" s="17">
        <f>'EWG-CCP-127 (1)'!L83</f>
        <v>25</v>
      </c>
      <c r="P185" s="17">
        <v>0</v>
      </c>
      <c r="Q185" s="17">
        <f>'EWG-CCP-127 (1)'!K83</f>
        <v>50</v>
      </c>
      <c r="R185" s="17">
        <v>0</v>
      </c>
      <c r="S185" s="17">
        <v>0</v>
      </c>
      <c r="T185" s="17">
        <v>0</v>
      </c>
      <c r="U185" s="17">
        <v>0</v>
      </c>
      <c r="V185" s="17">
        <v>0</v>
      </c>
      <c r="W185" s="41">
        <v>0</v>
      </c>
      <c r="X185" s="41">
        <v>0</v>
      </c>
      <c r="Y185" s="17">
        <v>0</v>
      </c>
      <c r="Z185" s="17">
        <v>0</v>
      </c>
      <c r="AA185" s="17">
        <v>0</v>
      </c>
      <c r="AB185" s="17">
        <v>0</v>
      </c>
      <c r="AC185" s="17">
        <v>0</v>
      </c>
      <c r="AD185" s="17">
        <v>0</v>
      </c>
      <c r="AE185" s="17">
        <v>0</v>
      </c>
      <c r="AF185" s="41">
        <v>0</v>
      </c>
      <c r="AG185" s="88">
        <f>'EWG-CCP-127 (1)'!E83</f>
        <v>57.999999999999993</v>
      </c>
      <c r="AH185" s="41" t="s">
        <v>3</v>
      </c>
      <c r="AI185" s="87" t="s">
        <v>506</v>
      </c>
      <c r="AN185" s="17">
        <f t="shared" si="47"/>
        <v>100</v>
      </c>
      <c r="AO185" s="17">
        <f t="shared" si="48"/>
        <v>0.25</v>
      </c>
      <c r="AP185" s="17">
        <f t="shared" si="49"/>
        <v>0</v>
      </c>
      <c r="AQ185" s="17">
        <f t="shared" si="49"/>
        <v>0.25</v>
      </c>
      <c r="AR185" s="17">
        <f t="shared" si="50"/>
        <v>0.5</v>
      </c>
      <c r="AS185" s="17">
        <f t="shared" si="51"/>
        <v>0.57999999999999996</v>
      </c>
      <c r="AU185" s="17">
        <f t="shared" si="52"/>
        <v>2</v>
      </c>
      <c r="AV185" s="17">
        <f t="shared" si="53"/>
        <v>1</v>
      </c>
      <c r="AW185" s="17">
        <f t="shared" si="54"/>
        <v>0.625</v>
      </c>
      <c r="AX185" s="17">
        <f t="shared" si="55"/>
        <v>1</v>
      </c>
      <c r="AY185" s="17">
        <f t="shared" si="56"/>
        <v>0.625</v>
      </c>
      <c r="AZ185" s="17">
        <f t="shared" si="57"/>
        <v>0.625</v>
      </c>
      <c r="BA185" s="17">
        <f t="shared" si="58"/>
        <v>4.500000000000004E-2</v>
      </c>
      <c r="BC185" s="17">
        <f t="shared" si="59"/>
        <v>2</v>
      </c>
      <c r="BD185" s="17">
        <f t="shared" si="60"/>
        <v>1</v>
      </c>
      <c r="BE185" s="17">
        <f t="shared" si="61"/>
        <v>0.62398456419258264</v>
      </c>
      <c r="BF185" s="17">
        <f t="shared" si="62"/>
        <v>1.1741929315066524</v>
      </c>
      <c r="BG185" s="17">
        <f t="shared" si="63"/>
        <v>0.62398456419258264</v>
      </c>
      <c r="BH185" s="17">
        <f t="shared" si="64"/>
        <v>0.62398456419258264</v>
      </c>
      <c r="BI185" s="17">
        <f t="shared" si="65"/>
        <v>1.934641887211426E-3</v>
      </c>
      <c r="BJ185" s="17">
        <f t="shared" si="66"/>
        <v>1.3894071788334746E-2</v>
      </c>
    </row>
    <row r="186" spans="1:62" x14ac:dyDescent="0.25">
      <c r="A186" s="84">
        <v>606</v>
      </c>
      <c r="B186" s="84">
        <v>350</v>
      </c>
      <c r="C186" s="17" t="s">
        <v>443</v>
      </c>
      <c r="D186" s="86">
        <v>1</v>
      </c>
      <c r="E186" s="98">
        <f t="shared" si="45"/>
        <v>13.34</v>
      </c>
      <c r="F186" s="98">
        <f t="shared" si="46"/>
        <v>0.79070636601470046</v>
      </c>
      <c r="G186" s="17">
        <v>4.04</v>
      </c>
      <c r="H186" s="17">
        <v>16.8</v>
      </c>
      <c r="I186" s="17">
        <v>0</v>
      </c>
      <c r="J186" s="17">
        <v>0</v>
      </c>
      <c r="K186" s="17">
        <v>0</v>
      </c>
      <c r="L186" s="17">
        <v>8</v>
      </c>
      <c r="M186" s="17">
        <v>0</v>
      </c>
      <c r="N186" s="17">
        <v>0</v>
      </c>
      <c r="O186" s="17">
        <v>5.34</v>
      </c>
      <c r="P186" s="17">
        <v>0</v>
      </c>
      <c r="Q186" s="17">
        <v>63.47</v>
      </c>
      <c r="R186" s="17">
        <v>0</v>
      </c>
      <c r="S186" s="17">
        <v>0</v>
      </c>
      <c r="T186" s="17">
        <v>0</v>
      </c>
      <c r="U186" s="17">
        <v>2.35</v>
      </c>
      <c r="V186" s="17">
        <v>0</v>
      </c>
      <c r="W186" s="17">
        <v>0</v>
      </c>
      <c r="X186" s="17">
        <v>0</v>
      </c>
      <c r="Y186" s="17">
        <v>0</v>
      </c>
      <c r="Z186" s="17">
        <v>0</v>
      </c>
      <c r="AA186" s="17">
        <v>0</v>
      </c>
      <c r="AB186" s="17">
        <v>0</v>
      </c>
      <c r="AC186" s="17">
        <v>0</v>
      </c>
      <c r="AD186" s="17">
        <v>0</v>
      </c>
      <c r="AE186" s="17">
        <v>0</v>
      </c>
      <c r="AF186" s="17">
        <v>0</v>
      </c>
      <c r="AG186" s="88">
        <f>'EWG-CCP-127 (1)'!I269</f>
        <v>37.74083369501632</v>
      </c>
      <c r="AH186" s="17" t="s">
        <v>3</v>
      </c>
      <c r="AI186" s="87" t="s">
        <v>506</v>
      </c>
      <c r="AN186" s="17">
        <f t="shared" si="47"/>
        <v>100</v>
      </c>
      <c r="AO186" s="17">
        <f t="shared" si="48"/>
        <v>0.13339999999999999</v>
      </c>
      <c r="AP186" s="17">
        <f t="shared" si="49"/>
        <v>4.0399999999999998E-2</v>
      </c>
      <c r="AQ186" s="17">
        <f t="shared" si="49"/>
        <v>0.16800000000000001</v>
      </c>
      <c r="AR186" s="17">
        <f t="shared" si="50"/>
        <v>0.63470000000000004</v>
      </c>
      <c r="AS186" s="17">
        <f t="shared" si="51"/>
        <v>0.37740833695016318</v>
      </c>
      <c r="AU186" s="17">
        <f t="shared" si="52"/>
        <v>3.0455854126679465</v>
      </c>
      <c r="AV186" s="17">
        <f t="shared" si="53"/>
        <v>0.64011516314779271</v>
      </c>
      <c r="AW186" s="17">
        <f t="shared" si="54"/>
        <v>0.69034908829174668</v>
      </c>
      <c r="AX186" s="17">
        <f t="shared" si="55"/>
        <v>1.2613963531669867</v>
      </c>
      <c r="AY186" s="17">
        <f t="shared" si="56"/>
        <v>0.64011516314779271</v>
      </c>
      <c r="AZ186" s="17">
        <f t="shared" si="57"/>
        <v>0.64011516314779271</v>
      </c>
      <c r="BA186" s="17">
        <f t="shared" si="58"/>
        <v>0.26270682619762953</v>
      </c>
      <c r="BC186" s="17">
        <f t="shared" si="59"/>
        <v>1.5863534116470881</v>
      </c>
      <c r="BD186" s="17">
        <f t="shared" si="60"/>
        <v>0.3334166458385403</v>
      </c>
      <c r="BE186" s="17">
        <f t="shared" si="61"/>
        <v>0.61493830601813526</v>
      </c>
      <c r="BF186" s="17">
        <f t="shared" si="62"/>
        <v>0.98426265094844201</v>
      </c>
      <c r="BG186" s="17">
        <f t="shared" si="63"/>
        <v>0.3334166458385403</v>
      </c>
      <c r="BH186" s="17">
        <f t="shared" si="64"/>
        <v>0.3334166458385403</v>
      </c>
      <c r="BI186" s="17">
        <f t="shared" si="65"/>
        <v>1.9352688868604392E-3</v>
      </c>
      <c r="BJ186" s="17">
        <f t="shared" si="66"/>
        <v>7.1772319894282946E-3</v>
      </c>
    </row>
    <row r="187" spans="1:62" x14ac:dyDescent="0.25">
      <c r="A187" s="84">
        <v>319</v>
      </c>
      <c r="B187" s="84">
        <v>206</v>
      </c>
      <c r="D187" s="86">
        <v>1</v>
      </c>
      <c r="E187" s="98">
        <f t="shared" si="45"/>
        <v>23.997719931597945</v>
      </c>
      <c r="F187" s="98">
        <f t="shared" si="46"/>
        <v>0.75</v>
      </c>
      <c r="G187" s="17">
        <v>0</v>
      </c>
      <c r="H187" s="17">
        <f>'EWG-CCP-127 (1)'!M137</f>
        <v>19.000570017100511</v>
      </c>
      <c r="I187" s="17">
        <v>0</v>
      </c>
      <c r="J187" s="17">
        <v>0</v>
      </c>
      <c r="K187" s="17">
        <v>0</v>
      </c>
      <c r="L187" s="17">
        <v>0</v>
      </c>
      <c r="M187" s="17">
        <v>0</v>
      </c>
      <c r="N187" s="17">
        <v>0</v>
      </c>
      <c r="O187" s="17">
        <f>'EWG-CCP-127 (1)'!L137</f>
        <v>23.997719931597945</v>
      </c>
      <c r="P187" s="17">
        <v>0</v>
      </c>
      <c r="Q187" s="17">
        <f>'EWG-CCP-127 (1)'!K137</f>
        <v>57.001710051301536</v>
      </c>
      <c r="R187" s="17">
        <v>0</v>
      </c>
      <c r="S187" s="17">
        <v>0</v>
      </c>
      <c r="T187" s="17">
        <v>0</v>
      </c>
      <c r="U187" s="17">
        <v>0</v>
      </c>
      <c r="V187" s="17">
        <v>0</v>
      </c>
      <c r="W187" s="41">
        <v>0</v>
      </c>
      <c r="X187" s="41">
        <v>0</v>
      </c>
      <c r="Y187" s="17">
        <v>0</v>
      </c>
      <c r="Z187" s="17">
        <v>0</v>
      </c>
      <c r="AA187" s="17">
        <v>0</v>
      </c>
      <c r="AB187" s="17">
        <v>0</v>
      </c>
      <c r="AC187" s="17">
        <v>0</v>
      </c>
      <c r="AD187" s="17">
        <v>0</v>
      </c>
      <c r="AE187" s="17">
        <v>0</v>
      </c>
      <c r="AF187" s="41">
        <v>0</v>
      </c>
      <c r="AG187" s="88">
        <f>'EWG-CCP-127 (1)'!E137</f>
        <v>69</v>
      </c>
      <c r="AH187" s="91" t="s">
        <v>3</v>
      </c>
      <c r="AI187" s="87" t="s">
        <v>504</v>
      </c>
      <c r="AN187" s="17">
        <f t="shared" si="47"/>
        <v>100</v>
      </c>
      <c r="AO187" s="17">
        <f t="shared" si="48"/>
        <v>0.23997719931597947</v>
      </c>
      <c r="AP187" s="17">
        <f t="shared" si="49"/>
        <v>0</v>
      </c>
      <c r="AQ187" s="17">
        <f t="shared" si="49"/>
        <v>0.1900057001710051</v>
      </c>
      <c r="AR187" s="17">
        <f t="shared" si="50"/>
        <v>0.57001710051301535</v>
      </c>
      <c r="AS187" s="17">
        <f t="shared" si="51"/>
        <v>0.69</v>
      </c>
      <c r="AU187" s="17">
        <f t="shared" si="52"/>
        <v>3.0000000000000004</v>
      </c>
      <c r="AV187" s="17">
        <f t="shared" si="53"/>
        <v>1.2630000000000001</v>
      </c>
      <c r="AW187" s="17">
        <f t="shared" si="54"/>
        <v>0.6875</v>
      </c>
      <c r="AX187" s="17">
        <f t="shared" si="55"/>
        <v>1.25</v>
      </c>
      <c r="AY187" s="17">
        <f t="shared" si="56"/>
        <v>0.6851166666666666</v>
      </c>
      <c r="AZ187" s="17">
        <f t="shared" si="57"/>
        <v>0.6851166666666666</v>
      </c>
      <c r="BA187" s="17">
        <f t="shared" si="58"/>
        <v>4.8833333333333506E-3</v>
      </c>
      <c r="BC187" s="17">
        <f t="shared" si="59"/>
        <v>3</v>
      </c>
      <c r="BD187" s="17">
        <f t="shared" si="60"/>
        <v>1.2629999999999999</v>
      </c>
      <c r="BE187" s="17">
        <f t="shared" si="61"/>
        <v>0.64585409830494755</v>
      </c>
      <c r="BF187" s="17">
        <f t="shared" si="62"/>
        <v>1.6333536883123316</v>
      </c>
      <c r="BG187" s="17">
        <f t="shared" si="63"/>
        <v>0.64585409830494755</v>
      </c>
      <c r="BH187" s="17">
        <f t="shared" si="64"/>
        <v>0.64585409830494755</v>
      </c>
      <c r="BI187" s="17">
        <f t="shared" si="65"/>
        <v>1.9488606364692297E-3</v>
      </c>
      <c r="BJ187" s="17">
        <f t="shared" si="66"/>
        <v>5.1926157600228118E-2</v>
      </c>
    </row>
    <row r="188" spans="1:62" x14ac:dyDescent="0.25">
      <c r="A188" s="84">
        <v>107</v>
      </c>
      <c r="B188" s="84">
        <v>72</v>
      </c>
      <c r="C188" s="17" t="s">
        <v>129</v>
      </c>
      <c r="D188" s="87">
        <v>1</v>
      </c>
      <c r="E188" s="17"/>
      <c r="F188" s="17"/>
      <c r="G188" s="17">
        <v>12.7</v>
      </c>
      <c r="H188" s="17">
        <v>4.5999999999999996</v>
      </c>
      <c r="I188" s="17">
        <v>0</v>
      </c>
      <c r="J188" s="17">
        <v>0</v>
      </c>
      <c r="K188" s="17">
        <v>7.0000000000000007E-2</v>
      </c>
      <c r="L188" s="17">
        <v>0</v>
      </c>
      <c r="M188" s="17">
        <v>0</v>
      </c>
      <c r="N188" s="17">
        <v>0</v>
      </c>
      <c r="O188" s="17">
        <v>13.5</v>
      </c>
      <c r="P188" s="17">
        <v>0</v>
      </c>
      <c r="Q188" s="17">
        <v>69.2</v>
      </c>
      <c r="R188" s="17">
        <v>0</v>
      </c>
      <c r="S188" s="17">
        <v>0</v>
      </c>
      <c r="T188" s="17">
        <v>0</v>
      </c>
      <c r="U188" s="17">
        <v>0</v>
      </c>
      <c r="V188" s="41">
        <v>0</v>
      </c>
      <c r="W188" s="41">
        <v>0</v>
      </c>
      <c r="X188" s="41">
        <v>0</v>
      </c>
      <c r="Y188" s="17">
        <v>0</v>
      </c>
      <c r="Z188" s="17">
        <v>0</v>
      </c>
      <c r="AA188" s="17">
        <v>0</v>
      </c>
      <c r="AB188" s="41">
        <v>0</v>
      </c>
      <c r="AC188" s="17">
        <v>0</v>
      </c>
      <c r="AD188" s="17">
        <v>0</v>
      </c>
      <c r="AE188" s="41">
        <v>0</v>
      </c>
      <c r="AF188" s="41">
        <v>0</v>
      </c>
      <c r="AG188" s="88">
        <v>19.899999999999999</v>
      </c>
      <c r="AH188" s="41" t="s">
        <v>3</v>
      </c>
      <c r="AI188" s="87" t="s">
        <v>506</v>
      </c>
      <c r="AN188" s="17">
        <f t="shared" si="47"/>
        <v>100.07</v>
      </c>
      <c r="AO188" s="17">
        <f t="shared" si="48"/>
        <v>0.13500000000000001</v>
      </c>
      <c r="AP188" s="17">
        <f t="shared" si="49"/>
        <v>0.127</v>
      </c>
      <c r="AQ188" s="17">
        <f t="shared" si="49"/>
        <v>4.5999999999999999E-2</v>
      </c>
      <c r="AR188" s="17">
        <f t="shared" si="50"/>
        <v>0.69200000000000006</v>
      </c>
      <c r="AS188" s="17">
        <f t="shared" si="51"/>
        <v>0.19899999999999998</v>
      </c>
      <c r="AU188" s="17">
        <f t="shared" si="52"/>
        <v>4.0000000000000009</v>
      </c>
      <c r="AV188" s="17">
        <f t="shared" si="53"/>
        <v>0.78034682080924866</v>
      </c>
      <c r="AW188" s="17">
        <f t="shared" si="54"/>
        <v>0.75</v>
      </c>
      <c r="AX188" s="17">
        <f t="shared" si="55"/>
        <v>1.5000000000000002</v>
      </c>
      <c r="AY188" s="17">
        <f t="shared" si="56"/>
        <v>0.75</v>
      </c>
      <c r="AZ188" s="17">
        <f t="shared" si="57"/>
        <v>0.75</v>
      </c>
      <c r="BA188" s="17">
        <f t="shared" si="58"/>
        <v>0.55100000000000005</v>
      </c>
      <c r="BC188" s="17">
        <f>(Q188+$BM$34*AC188)/($BM$3*H188+$BM$4*G188+$BM$5*P188+$BM$6*K188+$BM$7*S188+$BM$8*U188+$BM$9*Y188)</f>
        <v>1.2490974729241877</v>
      </c>
      <c r="BD188" s="17">
        <f t="shared" si="60"/>
        <v>0.24368231046931407</v>
      </c>
      <c r="BE188" s="17">
        <f t="shared" si="61"/>
        <v>0.60756267576163714</v>
      </c>
      <c r="BF188" s="17">
        <f t="shared" si="62"/>
        <v>0.8294079588872254</v>
      </c>
      <c r="BG188" s="17">
        <f t="shared" si="63"/>
        <v>0.24368231046931407</v>
      </c>
      <c r="BH188" s="17">
        <f t="shared" si="64"/>
        <v>0.24368231046931407</v>
      </c>
      <c r="BI188" s="17">
        <f t="shared" si="65"/>
        <v>1.9965088688761756E-3</v>
      </c>
      <c r="BJ188" s="17">
        <f t="shared" si="66"/>
        <v>6.9235756385322242E-2</v>
      </c>
    </row>
    <row r="189" spans="1:62" x14ac:dyDescent="0.25">
      <c r="A189" s="84">
        <v>276</v>
      </c>
      <c r="B189" s="84">
        <v>166</v>
      </c>
      <c r="C189" s="17">
        <f>'EWG-CCP-127 (1)'!B91</f>
        <v>36</v>
      </c>
      <c r="D189" s="86">
        <v>1</v>
      </c>
      <c r="E189" s="98">
        <f t="shared" ref="E189:E203" si="67">I189+L189+M189+N189+O189+V189+X189+AB189+AD189</f>
        <v>42.857142857142854</v>
      </c>
      <c r="F189" s="98">
        <f t="shared" ref="F189:F203" si="68">Q189/(H189+P189+Q189+AC189)</f>
        <v>0.75</v>
      </c>
      <c r="G189" s="17">
        <v>0</v>
      </c>
      <c r="H189" s="17">
        <f>'EWG-CCP-127 (1)'!M91</f>
        <v>14.285714285714285</v>
      </c>
      <c r="I189" s="17">
        <v>0</v>
      </c>
      <c r="J189" s="17">
        <v>0</v>
      </c>
      <c r="K189" s="17">
        <v>0</v>
      </c>
      <c r="L189" s="17">
        <v>0</v>
      </c>
      <c r="M189" s="17">
        <v>0</v>
      </c>
      <c r="N189" s="17">
        <v>0</v>
      </c>
      <c r="O189" s="17">
        <f>'EWG-CCP-127 (1)'!L91</f>
        <v>42.857142857142854</v>
      </c>
      <c r="P189" s="17">
        <v>0</v>
      </c>
      <c r="Q189" s="17">
        <f>'EWG-CCP-127 (1)'!K91</f>
        <v>42.857142857142854</v>
      </c>
      <c r="R189" s="17">
        <v>0</v>
      </c>
      <c r="S189" s="17">
        <v>0</v>
      </c>
      <c r="T189" s="17">
        <v>0</v>
      </c>
      <c r="U189" s="17">
        <v>0</v>
      </c>
      <c r="V189" s="17">
        <v>0</v>
      </c>
      <c r="W189" s="41">
        <v>0</v>
      </c>
      <c r="X189" s="41">
        <v>0</v>
      </c>
      <c r="Y189" s="17">
        <v>0</v>
      </c>
      <c r="Z189" s="17">
        <v>0</v>
      </c>
      <c r="AA189" s="17">
        <v>0</v>
      </c>
      <c r="AB189" s="17">
        <v>0</v>
      </c>
      <c r="AC189" s="17">
        <v>0</v>
      </c>
      <c r="AD189" s="17">
        <v>0</v>
      </c>
      <c r="AE189" s="17">
        <v>0</v>
      </c>
      <c r="AF189" s="41">
        <v>0</v>
      </c>
      <c r="AG189" s="88">
        <f>'EWG-CCP-127 (1)'!E91</f>
        <v>44</v>
      </c>
      <c r="AH189" s="41" t="s">
        <v>3</v>
      </c>
      <c r="AI189" s="87" t="s">
        <v>506</v>
      </c>
      <c r="AN189" s="17">
        <f t="shared" si="47"/>
        <v>100</v>
      </c>
      <c r="AO189" s="17">
        <f t="shared" si="48"/>
        <v>0.42857142857142855</v>
      </c>
      <c r="AP189" s="17">
        <f t="shared" si="49"/>
        <v>0</v>
      </c>
      <c r="AQ189" s="17">
        <f t="shared" si="49"/>
        <v>0.14285714285714285</v>
      </c>
      <c r="AR189" s="17">
        <f t="shared" si="50"/>
        <v>0.42857142857142855</v>
      </c>
      <c r="AS189" s="17">
        <f t="shared" si="51"/>
        <v>0.44</v>
      </c>
      <c r="AU189" s="17">
        <f t="shared" si="52"/>
        <v>3</v>
      </c>
      <c r="AV189" s="17">
        <f t="shared" si="53"/>
        <v>3</v>
      </c>
      <c r="AW189" s="17">
        <f t="shared" si="54"/>
        <v>0.6875</v>
      </c>
      <c r="AX189" s="17">
        <f t="shared" si="55"/>
        <v>1.25</v>
      </c>
      <c r="AY189" s="17">
        <f t="shared" si="56"/>
        <v>0.36666666666666664</v>
      </c>
      <c r="AZ189" s="17">
        <f t="shared" si="57"/>
        <v>0.36666666666666664</v>
      </c>
      <c r="BA189" s="17">
        <f t="shared" si="58"/>
        <v>7.3333333333333361E-2</v>
      </c>
      <c r="BC189" s="17">
        <f t="shared" ref="BC189:BC203" si="69">(Q189)/($BM$3*H189+$BM$4*G189+$BM$5*P189+$BM$6*K189+$BM$7*S189+$BM$8*U189+$BM$9*Y189)</f>
        <v>3</v>
      </c>
      <c r="BD189" s="17">
        <f t="shared" si="60"/>
        <v>3</v>
      </c>
      <c r="BE189" s="17">
        <f t="shared" si="61"/>
        <v>0.64585409830494755</v>
      </c>
      <c r="BF189" s="17">
        <f t="shared" si="62"/>
        <v>1.6333536883123316</v>
      </c>
      <c r="BG189" s="17">
        <f t="shared" si="63"/>
        <v>0.39530227449554167</v>
      </c>
      <c r="BH189" s="17">
        <f t="shared" si="64"/>
        <v>0.39530227449554167</v>
      </c>
      <c r="BI189" s="17">
        <f t="shared" si="65"/>
        <v>1.9978866652719048E-3</v>
      </c>
      <c r="BJ189" s="17">
        <f t="shared" si="66"/>
        <v>4.8959893683408454E-4</v>
      </c>
    </row>
    <row r="190" spans="1:62" x14ac:dyDescent="0.25">
      <c r="A190" s="84">
        <v>445</v>
      </c>
      <c r="B190" s="84">
        <v>300</v>
      </c>
      <c r="C190" s="17" t="s">
        <v>291</v>
      </c>
      <c r="D190" s="86">
        <v>1</v>
      </c>
      <c r="E190" s="98">
        <f t="shared" si="67"/>
        <v>18.34</v>
      </c>
      <c r="F190" s="98">
        <f t="shared" si="68"/>
        <v>0.78970182582424797</v>
      </c>
      <c r="G190" s="17">
        <v>3.82</v>
      </c>
      <c r="H190" s="17">
        <v>16.010000000000002</v>
      </c>
      <c r="I190" s="17">
        <v>5.71</v>
      </c>
      <c r="J190" s="17">
        <v>0</v>
      </c>
      <c r="K190" s="17">
        <v>0</v>
      </c>
      <c r="L190" s="17">
        <v>0</v>
      </c>
      <c r="M190" s="17">
        <v>0</v>
      </c>
      <c r="N190" s="17">
        <v>0</v>
      </c>
      <c r="O190" s="17">
        <v>12.63</v>
      </c>
      <c r="P190" s="17">
        <v>0</v>
      </c>
      <c r="Q190" s="17">
        <v>60.12</v>
      </c>
      <c r="R190" s="17">
        <v>0</v>
      </c>
      <c r="S190" s="17">
        <v>0</v>
      </c>
      <c r="T190" s="17">
        <v>0</v>
      </c>
      <c r="U190" s="17">
        <v>1.71</v>
      </c>
      <c r="V190" s="17">
        <v>0</v>
      </c>
      <c r="W190" s="41">
        <v>0</v>
      </c>
      <c r="X190" s="17">
        <v>0</v>
      </c>
      <c r="Y190" s="17">
        <v>0</v>
      </c>
      <c r="Z190" s="17">
        <v>0</v>
      </c>
      <c r="AA190" s="17">
        <v>0</v>
      </c>
      <c r="AB190" s="17">
        <v>0</v>
      </c>
      <c r="AC190" s="17">
        <v>0</v>
      </c>
      <c r="AD190" s="17">
        <v>0</v>
      </c>
      <c r="AE190" s="17">
        <v>0</v>
      </c>
      <c r="AF190" s="41">
        <v>0</v>
      </c>
      <c r="AG190" s="88">
        <v>47</v>
      </c>
      <c r="AH190" s="17" t="s">
        <v>3</v>
      </c>
      <c r="AI190" s="87" t="s">
        <v>506</v>
      </c>
      <c r="AN190" s="17">
        <f t="shared" si="47"/>
        <v>99.999999999999986</v>
      </c>
      <c r="AO190" s="17">
        <f t="shared" si="48"/>
        <v>0.1263</v>
      </c>
      <c r="AP190" s="17">
        <f t="shared" si="49"/>
        <v>3.8199999999999998E-2</v>
      </c>
      <c r="AQ190" s="17">
        <f t="shared" si="49"/>
        <v>0.16010000000000002</v>
      </c>
      <c r="AR190" s="17">
        <f t="shared" si="50"/>
        <v>0.60119999999999996</v>
      </c>
      <c r="AS190" s="17">
        <f t="shared" si="51"/>
        <v>0.47</v>
      </c>
      <c r="AU190" s="17">
        <f t="shared" si="52"/>
        <v>3.0317700453857785</v>
      </c>
      <c r="AV190" s="17">
        <f t="shared" si="53"/>
        <v>0.63691376701966707</v>
      </c>
      <c r="AW190" s="17">
        <f t="shared" si="54"/>
        <v>0.68948562783661116</v>
      </c>
      <c r="AX190" s="17">
        <f t="shared" si="55"/>
        <v>1.2579425113464446</v>
      </c>
      <c r="AY190" s="17">
        <f t="shared" si="56"/>
        <v>0.63691376701966707</v>
      </c>
      <c r="AZ190" s="17">
        <f t="shared" si="57"/>
        <v>0.63691376701966707</v>
      </c>
      <c r="BA190" s="17">
        <f t="shared" si="58"/>
        <v>0.16691376701966709</v>
      </c>
      <c r="BC190" s="17">
        <f t="shared" si="69"/>
        <v>1.6507413509060953</v>
      </c>
      <c r="BD190" s="17">
        <f t="shared" si="60"/>
        <v>0.42517847336628228</v>
      </c>
      <c r="BE190" s="17">
        <f t="shared" si="61"/>
        <v>0.61634644025218499</v>
      </c>
      <c r="BF190" s="17">
        <f t="shared" si="62"/>
        <v>1.0138270658677659</v>
      </c>
      <c r="BG190" s="17">
        <f t="shared" si="63"/>
        <v>0.42517847336628228</v>
      </c>
      <c r="BH190" s="17">
        <f t="shared" si="64"/>
        <v>0.42517847336628228</v>
      </c>
      <c r="BI190" s="17">
        <f t="shared" si="65"/>
        <v>2.0089692497770643E-3</v>
      </c>
      <c r="BJ190" s="17">
        <f t="shared" si="66"/>
        <v>6.1985976441370709E-5</v>
      </c>
    </row>
    <row r="191" spans="1:62" ht="18.75" x14ac:dyDescent="0.25">
      <c r="A191" s="84">
        <v>4</v>
      </c>
      <c r="B191" s="84">
        <v>4</v>
      </c>
      <c r="C191" s="41" t="s">
        <v>30</v>
      </c>
      <c r="D191" s="86">
        <v>1</v>
      </c>
      <c r="E191" s="98">
        <f t="shared" si="67"/>
        <v>51.3</v>
      </c>
      <c r="F191" s="98">
        <f t="shared" si="68"/>
        <v>0.56878850102669398</v>
      </c>
      <c r="G191" s="41">
        <v>0</v>
      </c>
      <c r="H191" s="41">
        <v>18.399999999999999</v>
      </c>
      <c r="I191" s="41">
        <v>26.7</v>
      </c>
      <c r="J191" s="17">
        <v>0</v>
      </c>
      <c r="K191" s="41">
        <v>0</v>
      </c>
      <c r="L191" s="41">
        <v>0</v>
      </c>
      <c r="M191" s="41">
        <v>0</v>
      </c>
      <c r="N191" s="41">
        <v>0</v>
      </c>
      <c r="O191" s="41">
        <v>24.6</v>
      </c>
      <c r="P191" s="41">
        <v>2.6</v>
      </c>
      <c r="Q191" s="41">
        <v>27.7</v>
      </c>
      <c r="R191" s="17">
        <v>0</v>
      </c>
      <c r="S191" s="17">
        <v>0</v>
      </c>
      <c r="T191" s="17">
        <v>0</v>
      </c>
      <c r="U191" s="41">
        <v>0</v>
      </c>
      <c r="V191" s="41">
        <v>0</v>
      </c>
      <c r="W191" s="41">
        <v>0</v>
      </c>
      <c r="X191" s="41">
        <v>0</v>
      </c>
      <c r="Y191" s="41">
        <v>0</v>
      </c>
      <c r="Z191" s="41">
        <v>0</v>
      </c>
      <c r="AA191" s="17">
        <v>0</v>
      </c>
      <c r="AB191" s="41">
        <v>0</v>
      </c>
      <c r="AC191" s="17">
        <v>0</v>
      </c>
      <c r="AD191" s="17">
        <v>0</v>
      </c>
      <c r="AE191" s="41">
        <v>0</v>
      </c>
      <c r="AF191" s="41">
        <v>0</v>
      </c>
      <c r="AG191" s="90">
        <v>31.6</v>
      </c>
      <c r="AH191" s="91" t="s">
        <v>3</v>
      </c>
      <c r="AI191" s="87" t="s">
        <v>504</v>
      </c>
      <c r="AN191" s="17">
        <f t="shared" si="47"/>
        <v>99.999999999999986</v>
      </c>
      <c r="AO191" s="17">
        <f t="shared" si="48"/>
        <v>0.24600000000000002</v>
      </c>
      <c r="AP191" s="17">
        <f t="shared" si="49"/>
        <v>0</v>
      </c>
      <c r="AQ191" s="17">
        <f t="shared" si="49"/>
        <v>0.184</v>
      </c>
      <c r="AR191" s="17">
        <f t="shared" si="50"/>
        <v>0.27699999999999997</v>
      </c>
      <c r="AS191" s="17">
        <f t="shared" si="51"/>
        <v>0.316</v>
      </c>
      <c r="AU191" s="17">
        <f t="shared" si="52"/>
        <v>1.5054347826086956</v>
      </c>
      <c r="AV191" s="17">
        <f t="shared" si="53"/>
        <v>1.3369565217391306</v>
      </c>
      <c r="AW191" s="17">
        <f t="shared" si="54"/>
        <v>0.59408967391304346</v>
      </c>
      <c r="AX191" s="17">
        <f t="shared" si="55"/>
        <v>0.87635869565217384</v>
      </c>
      <c r="AY191" s="17">
        <f t="shared" si="56"/>
        <v>0.49000884732052569</v>
      </c>
      <c r="AZ191" s="17">
        <f t="shared" si="57"/>
        <v>0.49000884732052569</v>
      </c>
      <c r="BA191" s="17">
        <f t="shared" si="58"/>
        <v>0.17400884732052568</v>
      </c>
      <c r="BC191" s="17">
        <f t="shared" si="69"/>
        <v>1.5054347826086958</v>
      </c>
      <c r="BD191" s="17">
        <f t="shared" si="60"/>
        <v>2.0625000000000004</v>
      </c>
      <c r="BE191" s="17">
        <f t="shared" si="61"/>
        <v>0.61316865330005443</v>
      </c>
      <c r="BF191" s="17">
        <f t="shared" si="62"/>
        <v>0.9471079919994958</v>
      </c>
      <c r="BG191" s="17">
        <f t="shared" si="63"/>
        <v>0.36112464529063809</v>
      </c>
      <c r="BH191" s="17">
        <f t="shared" si="64"/>
        <v>0.36112464529063809</v>
      </c>
      <c r="BI191" s="17">
        <f t="shared" si="65"/>
        <v>2.0362336126059062E-3</v>
      </c>
      <c r="BJ191" s="17">
        <f t="shared" si="66"/>
        <v>2.1353065839790634E-2</v>
      </c>
    </row>
    <row r="192" spans="1:62" x14ac:dyDescent="0.25">
      <c r="A192" s="84">
        <v>453</v>
      </c>
      <c r="B192" s="84">
        <v>305</v>
      </c>
      <c r="D192" s="86">
        <v>1</v>
      </c>
      <c r="E192" s="98">
        <f t="shared" si="67"/>
        <v>9.1262135922330092</v>
      </c>
      <c r="F192" s="98">
        <f t="shared" si="68"/>
        <v>0.7196467991169978</v>
      </c>
      <c r="G192" s="17">
        <f>'EWG-CCP-127 (1)'!J233</f>
        <v>2.912621359223301</v>
      </c>
      <c r="H192" s="17">
        <f>'EWG-CCP-127 (1)'!H233</f>
        <v>24.660194174757279</v>
      </c>
      <c r="I192" s="17">
        <v>0</v>
      </c>
      <c r="J192" s="17">
        <v>0</v>
      </c>
      <c r="K192" s="17">
        <v>0</v>
      </c>
      <c r="L192" s="17">
        <v>0</v>
      </c>
      <c r="M192" s="17">
        <v>0</v>
      </c>
      <c r="N192" s="17">
        <v>0</v>
      </c>
      <c r="O192" s="17">
        <f>'EWG-CCP-127 (1)'!G233</f>
        <v>9.1262135922330092</v>
      </c>
      <c r="P192" s="17">
        <v>0</v>
      </c>
      <c r="Q192" s="17">
        <f>'EWG-CCP-127 (1)'!I233</f>
        <v>63.300970873786412</v>
      </c>
      <c r="R192" s="17">
        <v>0</v>
      </c>
      <c r="S192" s="17">
        <v>0</v>
      </c>
      <c r="T192" s="17">
        <v>0</v>
      </c>
      <c r="U192" s="17">
        <v>0</v>
      </c>
      <c r="V192" s="17">
        <v>0</v>
      </c>
      <c r="W192" s="41">
        <v>0</v>
      </c>
      <c r="X192" s="17">
        <v>0</v>
      </c>
      <c r="Y192" s="17">
        <v>0</v>
      </c>
      <c r="Z192" s="17">
        <v>0</v>
      </c>
      <c r="AA192" s="17">
        <v>0</v>
      </c>
      <c r="AB192" s="17">
        <v>0</v>
      </c>
      <c r="AC192" s="17">
        <v>0</v>
      </c>
      <c r="AD192" s="17">
        <v>0</v>
      </c>
      <c r="AE192" s="17">
        <v>0</v>
      </c>
      <c r="AF192" s="41">
        <v>0</v>
      </c>
      <c r="AG192" s="88">
        <f>'EWG-CCP-127 (1)'!N233</f>
        <v>20.585799999999999</v>
      </c>
      <c r="AH192" s="17" t="s">
        <v>3</v>
      </c>
      <c r="AI192" s="87" t="s">
        <v>506</v>
      </c>
      <c r="AN192" s="17">
        <f t="shared" si="47"/>
        <v>100</v>
      </c>
      <c r="AO192" s="17">
        <f t="shared" si="48"/>
        <v>9.1262135922330095E-2</v>
      </c>
      <c r="AP192" s="17">
        <f t="shared" si="49"/>
        <v>2.9126213592233011E-2</v>
      </c>
      <c r="AQ192" s="17">
        <f t="shared" si="49"/>
        <v>0.2466019417475728</v>
      </c>
      <c r="AR192" s="17">
        <f t="shared" si="50"/>
        <v>0.63300970873786411</v>
      </c>
      <c r="AS192" s="17">
        <f t="shared" si="51"/>
        <v>0.20585799999999999</v>
      </c>
      <c r="AU192" s="17">
        <f t="shared" si="52"/>
        <v>2.295774647887324</v>
      </c>
      <c r="AV192" s="17">
        <f t="shared" si="53"/>
        <v>0.33098591549295775</v>
      </c>
      <c r="AW192" s="17">
        <f t="shared" si="54"/>
        <v>0.64348591549295775</v>
      </c>
      <c r="AX192" s="17">
        <f t="shared" si="55"/>
        <v>1.073943661971831</v>
      </c>
      <c r="AY192" s="17">
        <f t="shared" si="56"/>
        <v>0.33098591549295775</v>
      </c>
      <c r="AZ192" s="17">
        <f t="shared" si="57"/>
        <v>0.33098591549295775</v>
      </c>
      <c r="BA192" s="17">
        <f t="shared" si="58"/>
        <v>0.12512791549295776</v>
      </c>
      <c r="BC192" s="17">
        <f t="shared" si="69"/>
        <v>1.7433155080213905</v>
      </c>
      <c r="BD192" s="17">
        <f t="shared" si="60"/>
        <v>0.25133689839572193</v>
      </c>
      <c r="BE192" s="17">
        <f t="shared" si="61"/>
        <v>0.61837099393914141</v>
      </c>
      <c r="BF192" s="17">
        <f t="shared" si="62"/>
        <v>1.0563334859094726</v>
      </c>
      <c r="BG192" s="17">
        <f t="shared" si="63"/>
        <v>0.25133689839572193</v>
      </c>
      <c r="BH192" s="17">
        <f t="shared" si="64"/>
        <v>0.25133689839572193</v>
      </c>
      <c r="BI192" s="17">
        <f t="shared" si="65"/>
        <v>2.0683301992884002E-3</v>
      </c>
      <c r="BJ192" s="17">
        <f t="shared" si="66"/>
        <v>6.5673740226576446E-2</v>
      </c>
    </row>
    <row r="193" spans="1:62" x14ac:dyDescent="0.25">
      <c r="A193" s="84">
        <v>296</v>
      </c>
      <c r="B193" s="84">
        <v>185</v>
      </c>
      <c r="D193" s="86">
        <v>1</v>
      </c>
      <c r="E193" s="98">
        <f t="shared" si="67"/>
        <v>28.90995260663507</v>
      </c>
      <c r="F193" s="98">
        <f t="shared" si="68"/>
        <v>0.66666666666666674</v>
      </c>
      <c r="G193" s="17">
        <v>0</v>
      </c>
      <c r="H193" s="17">
        <f>'EWG-CCP-127 (1)'!M114</f>
        <v>23.696682464454977</v>
      </c>
      <c r="I193" s="17">
        <v>0</v>
      </c>
      <c r="J193" s="17">
        <v>0</v>
      </c>
      <c r="K193" s="17">
        <v>0</v>
      </c>
      <c r="L193" s="17">
        <v>0</v>
      </c>
      <c r="M193" s="17">
        <v>0</v>
      </c>
      <c r="N193" s="17">
        <v>0</v>
      </c>
      <c r="O193" s="17">
        <f>'EWG-CCP-127 (1)'!L114</f>
        <v>28.90995260663507</v>
      </c>
      <c r="P193" s="17">
        <v>0</v>
      </c>
      <c r="Q193" s="17">
        <f>'EWG-CCP-127 (1)'!K114</f>
        <v>47.393364928909953</v>
      </c>
      <c r="R193" s="17">
        <v>0</v>
      </c>
      <c r="S193" s="17">
        <v>0</v>
      </c>
      <c r="T193" s="17">
        <v>0</v>
      </c>
      <c r="U193" s="17">
        <v>0</v>
      </c>
      <c r="V193" s="17">
        <v>0</v>
      </c>
      <c r="W193" s="41">
        <v>0</v>
      </c>
      <c r="X193" s="41">
        <v>0</v>
      </c>
      <c r="Y193" s="17">
        <v>0</v>
      </c>
      <c r="Z193" s="17">
        <v>0</v>
      </c>
      <c r="AA193" s="17">
        <v>0</v>
      </c>
      <c r="AB193" s="17">
        <v>0</v>
      </c>
      <c r="AC193" s="17">
        <v>0</v>
      </c>
      <c r="AD193" s="17">
        <v>0</v>
      </c>
      <c r="AE193" s="17">
        <v>0</v>
      </c>
      <c r="AF193" s="41">
        <v>0</v>
      </c>
      <c r="AG193" s="88">
        <f>'EWG-CCP-127 (1)'!E114</f>
        <v>66</v>
      </c>
      <c r="AH193" s="91" t="s">
        <v>3</v>
      </c>
      <c r="AI193" s="87" t="s">
        <v>504</v>
      </c>
      <c r="AN193" s="17">
        <f t="shared" si="47"/>
        <v>100</v>
      </c>
      <c r="AO193" s="17">
        <f t="shared" si="48"/>
        <v>0.2890995260663507</v>
      </c>
      <c r="AP193" s="17">
        <f t="shared" si="49"/>
        <v>0</v>
      </c>
      <c r="AQ193" s="17">
        <f t="shared" si="49"/>
        <v>0.23696682464454977</v>
      </c>
      <c r="AR193" s="17">
        <f t="shared" si="50"/>
        <v>0.47393364928909953</v>
      </c>
      <c r="AS193" s="17">
        <f t="shared" si="51"/>
        <v>0.66</v>
      </c>
      <c r="AU193" s="17">
        <f t="shared" si="52"/>
        <v>2</v>
      </c>
      <c r="AV193" s="17">
        <f t="shared" si="53"/>
        <v>1.22</v>
      </c>
      <c r="AW193" s="17">
        <f t="shared" si="54"/>
        <v>0.625</v>
      </c>
      <c r="AX193" s="17">
        <f t="shared" si="55"/>
        <v>1</v>
      </c>
      <c r="AY193" s="17">
        <f t="shared" si="56"/>
        <v>0.57916666666666672</v>
      </c>
      <c r="AZ193" s="17">
        <f t="shared" si="57"/>
        <v>0.57916666666666672</v>
      </c>
      <c r="BA193" s="17">
        <f t="shared" si="58"/>
        <v>8.0833333333333313E-2</v>
      </c>
      <c r="BC193" s="17">
        <f t="shared" si="69"/>
        <v>2</v>
      </c>
      <c r="BD193" s="17">
        <f t="shared" si="60"/>
        <v>1.22</v>
      </c>
      <c r="BE193" s="17">
        <f t="shared" si="61"/>
        <v>0.62398456419258264</v>
      </c>
      <c r="BF193" s="17">
        <f t="shared" si="62"/>
        <v>1.1741929315066524</v>
      </c>
      <c r="BG193" s="17">
        <f t="shared" si="63"/>
        <v>0.61444142492313525</v>
      </c>
      <c r="BH193" s="17">
        <f t="shared" si="64"/>
        <v>0.61444142492313525</v>
      </c>
      <c r="BI193" s="17">
        <f t="shared" si="65"/>
        <v>2.0755837630343247E-3</v>
      </c>
      <c r="BJ193" s="17">
        <f t="shared" si="66"/>
        <v>3.9153770560620867E-2</v>
      </c>
    </row>
    <row r="194" spans="1:62" x14ac:dyDescent="0.25">
      <c r="A194" s="84">
        <v>399</v>
      </c>
      <c r="B194" s="84">
        <v>264</v>
      </c>
      <c r="C194" s="17" t="s">
        <v>264</v>
      </c>
      <c r="D194" s="86">
        <v>1</v>
      </c>
      <c r="E194" s="98">
        <f t="shared" si="67"/>
        <v>15.8</v>
      </c>
      <c r="F194" s="98">
        <f t="shared" si="68"/>
        <v>0.53703703703703709</v>
      </c>
      <c r="G194" s="17">
        <v>3.2</v>
      </c>
      <c r="H194" s="17">
        <v>37.5</v>
      </c>
      <c r="I194" s="17">
        <v>0</v>
      </c>
      <c r="J194" s="17">
        <v>0</v>
      </c>
      <c r="K194" s="17">
        <v>0</v>
      </c>
      <c r="L194" s="17">
        <v>0</v>
      </c>
      <c r="M194" s="17">
        <v>0</v>
      </c>
      <c r="N194" s="17">
        <v>0</v>
      </c>
      <c r="O194" s="17">
        <v>15.8</v>
      </c>
      <c r="P194" s="17">
        <v>0</v>
      </c>
      <c r="Q194" s="17">
        <v>43.5</v>
      </c>
      <c r="R194" s="17">
        <v>0</v>
      </c>
      <c r="S194" s="17">
        <v>0</v>
      </c>
      <c r="T194" s="17">
        <v>0</v>
      </c>
      <c r="U194" s="17">
        <v>0</v>
      </c>
      <c r="V194" s="17">
        <v>0</v>
      </c>
      <c r="W194" s="41">
        <v>0</v>
      </c>
      <c r="X194" s="41">
        <v>0</v>
      </c>
      <c r="Y194" s="17">
        <v>0</v>
      </c>
      <c r="Z194" s="17">
        <v>0</v>
      </c>
      <c r="AA194" s="17">
        <v>0</v>
      </c>
      <c r="AB194" s="17">
        <v>0</v>
      </c>
      <c r="AC194" s="17">
        <v>0</v>
      </c>
      <c r="AD194" s="17">
        <v>0</v>
      </c>
      <c r="AE194" s="17">
        <v>0</v>
      </c>
      <c r="AF194" s="41">
        <v>0</v>
      </c>
      <c r="AG194" s="88">
        <v>36</v>
      </c>
      <c r="AH194" s="91" t="s">
        <v>3</v>
      </c>
      <c r="AI194" s="87" t="s">
        <v>504</v>
      </c>
      <c r="AN194" s="17">
        <f t="shared" ref="AN194:AN257" si="70">SUM(G194:AF194)</f>
        <v>100</v>
      </c>
      <c r="AO194" s="17">
        <f t="shared" ref="AO194:AO257" si="71">(L194+M194+O194+X194)/100</f>
        <v>0.158</v>
      </c>
      <c r="AP194" s="17">
        <f t="shared" ref="AP194:AQ257" si="72">G194/100</f>
        <v>3.2000000000000001E-2</v>
      </c>
      <c r="AQ194" s="17">
        <f t="shared" si="72"/>
        <v>0.375</v>
      </c>
      <c r="AR194" s="17">
        <f t="shared" ref="AR194:AR257" si="73">Q194/100</f>
        <v>0.435</v>
      </c>
      <c r="AS194" s="17">
        <f t="shared" ref="AS194:AS257" si="74">AG194/100</f>
        <v>0.36</v>
      </c>
      <c r="AU194" s="17">
        <f t="shared" ref="AU194:AU257" si="75">AR194/(AQ194+AP194)</f>
        <v>1.0687960687960687</v>
      </c>
      <c r="AV194" s="17">
        <f t="shared" ref="AV194:AV257" si="76">AO194/(AP194+AQ194)</f>
        <v>0.3882063882063882</v>
      </c>
      <c r="AW194" s="17">
        <f t="shared" ref="AW194:AW257" si="77">0.5+AU194/16</f>
        <v>0.56679975429975427</v>
      </c>
      <c r="AX194" s="17">
        <f t="shared" ref="AX194:AX257" si="78">0.5+AU194/4</f>
        <v>0.76719901719901717</v>
      </c>
      <c r="AY194" s="17">
        <f t="shared" ref="AY194:AY257" si="79">IF(AV194&lt;=AW194,AV194,IF(AV194&lt;=AX194,AW194,AW194-(AV194-AX194)*(8+AU194)/(12*(2+AU194))))</f>
        <v>0.3882063882063882</v>
      </c>
      <c r="AZ194" s="17">
        <f t="shared" ref="AZ194:AZ257" si="80">IF(AY194&lt;1,AY194,1)</f>
        <v>0.3882063882063882</v>
      </c>
      <c r="BA194" s="17">
        <f t="shared" ref="BA194:BA257" si="81">ABS(AZ194-AS194)</f>
        <v>2.8206388206388211E-2</v>
      </c>
      <c r="BC194" s="17">
        <f t="shared" si="69"/>
        <v>0.86481113320079528</v>
      </c>
      <c r="BD194" s="17">
        <f t="shared" ref="BD194:BD257" si="82">(O194+$BM$11*M194+$BM$12*L194+$BM$13*X194+$BM$14*AD194+$BM$15*I194+$BM$16*N194+$BM$17*AB194+$BM$18*V194+$BM$19*T194+$BM$20*AA194+$BM$21*Z194+$BM$22*AF194+$BM$23*W194)/($BM$3*$H194+$BM$4*$G194+$BM$5*$P194+$BM$6*$K194+$BM$7*$S194+$BM$8*$U194+$BM$9*$Y194)</f>
        <v>0.31411530815109345</v>
      </c>
      <c r="BE194" s="17">
        <f t="shared" ref="BE194:BE257" si="83">$BM$25+BC194*$BM$26</f>
        <v>0.59915851254614061</v>
      </c>
      <c r="BF194" s="17">
        <f t="shared" ref="BF194:BF257" si="84">$BM$27+BC194*$BM$28</f>
        <v>0.65295875230974809</v>
      </c>
      <c r="BG194" s="17">
        <f t="shared" ref="BG194:BG257" si="85">IF(BD194&lt;=BE194,BD194,IF(BD194&lt;=BF194,BE194,BE194-(BD194-BF194)*(8+BC194)/(12*(2+BC194))))</f>
        <v>0.31411530815109345</v>
      </c>
      <c r="BH194" s="17">
        <f t="shared" ref="BH194:BH257" si="86">IF(BG194&lt;1,IF(BG194&gt;0,BG194,0),1)</f>
        <v>0.31411530815109345</v>
      </c>
      <c r="BI194" s="17">
        <f t="shared" ref="BI194:BI257" si="87">(BH194-AS194)^2</f>
        <v>2.1054049460691097E-3</v>
      </c>
      <c r="BJ194" s="17">
        <f t="shared" si="66"/>
        <v>1.042990016454799E-2</v>
      </c>
    </row>
    <row r="195" spans="1:62" x14ac:dyDescent="0.25">
      <c r="A195" s="84">
        <v>41</v>
      </c>
      <c r="B195" s="84">
        <v>29</v>
      </c>
      <c r="C195" s="17" t="s">
        <v>49</v>
      </c>
      <c r="D195" s="86">
        <v>1</v>
      </c>
      <c r="E195" s="98">
        <f t="shared" si="67"/>
        <v>22</v>
      </c>
      <c r="F195" s="98">
        <f t="shared" si="68"/>
        <v>0.76623376623376627</v>
      </c>
      <c r="G195" s="41">
        <v>0</v>
      </c>
      <c r="H195" s="17">
        <v>18</v>
      </c>
      <c r="I195" s="17">
        <v>4</v>
      </c>
      <c r="J195" s="17">
        <v>0</v>
      </c>
      <c r="K195" s="41">
        <v>0</v>
      </c>
      <c r="L195" s="41">
        <v>0</v>
      </c>
      <c r="M195" s="41">
        <v>0</v>
      </c>
      <c r="N195" s="41">
        <v>0</v>
      </c>
      <c r="O195" s="17">
        <v>18</v>
      </c>
      <c r="P195" s="17">
        <v>0</v>
      </c>
      <c r="Q195" s="17">
        <v>59</v>
      </c>
      <c r="R195" s="17">
        <v>0</v>
      </c>
      <c r="S195" s="17">
        <v>0</v>
      </c>
      <c r="T195" s="17">
        <v>0</v>
      </c>
      <c r="U195" s="17">
        <v>2</v>
      </c>
      <c r="V195" s="41">
        <v>0</v>
      </c>
      <c r="W195" s="41">
        <v>0</v>
      </c>
      <c r="X195" s="41">
        <v>0</v>
      </c>
      <c r="Y195" s="41">
        <v>0</v>
      </c>
      <c r="Z195" s="41">
        <v>0</v>
      </c>
      <c r="AA195" s="17">
        <v>0</v>
      </c>
      <c r="AB195" s="41">
        <v>0</v>
      </c>
      <c r="AC195" s="17">
        <v>0</v>
      </c>
      <c r="AD195" s="17">
        <v>0</v>
      </c>
      <c r="AE195" s="41">
        <v>0</v>
      </c>
      <c r="AF195" s="41">
        <v>0</v>
      </c>
      <c r="AG195" s="88">
        <v>68</v>
      </c>
      <c r="AH195" s="41" t="s">
        <v>3</v>
      </c>
      <c r="AI195" s="87" t="s">
        <v>506</v>
      </c>
      <c r="AN195" s="17">
        <f t="shared" si="70"/>
        <v>101</v>
      </c>
      <c r="AO195" s="17">
        <f t="shared" si="71"/>
        <v>0.18</v>
      </c>
      <c r="AP195" s="17">
        <f t="shared" si="72"/>
        <v>0</v>
      </c>
      <c r="AQ195" s="17">
        <f t="shared" si="72"/>
        <v>0.18</v>
      </c>
      <c r="AR195" s="17">
        <f t="shared" si="73"/>
        <v>0.59</v>
      </c>
      <c r="AS195" s="17">
        <f t="shared" si="74"/>
        <v>0.68</v>
      </c>
      <c r="AU195" s="17">
        <f t="shared" si="75"/>
        <v>3.2777777777777777</v>
      </c>
      <c r="AV195" s="17">
        <f t="shared" si="76"/>
        <v>1</v>
      </c>
      <c r="AW195" s="17">
        <f t="shared" si="77"/>
        <v>0.70486111111111116</v>
      </c>
      <c r="AX195" s="17">
        <f t="shared" si="78"/>
        <v>1.3194444444444444</v>
      </c>
      <c r="AY195" s="17">
        <f t="shared" si="79"/>
        <v>0.70486111111111116</v>
      </c>
      <c r="AZ195" s="17">
        <f t="shared" si="80"/>
        <v>0.70486111111111116</v>
      </c>
      <c r="BA195" s="17">
        <f t="shared" si="81"/>
        <v>2.4861111111111112E-2</v>
      </c>
      <c r="BC195" s="17">
        <f t="shared" si="69"/>
        <v>2.4583333333333335</v>
      </c>
      <c r="BD195" s="17">
        <f t="shared" si="82"/>
        <v>0.83333333333333337</v>
      </c>
      <c r="BE195" s="17">
        <f t="shared" si="83"/>
        <v>0.63400810066074986</v>
      </c>
      <c r="BF195" s="17">
        <f t="shared" si="84"/>
        <v>1.3846416117092555</v>
      </c>
      <c r="BG195" s="17">
        <f t="shared" si="85"/>
        <v>0.63400810066074986</v>
      </c>
      <c r="BH195" s="17">
        <f t="shared" si="86"/>
        <v>0.63400810066074986</v>
      </c>
      <c r="BI195" s="17">
        <f t="shared" si="87"/>
        <v>2.1152548048317217E-3</v>
      </c>
      <c r="BJ195" s="17">
        <f t="shared" ref="BJ195:BJ258" si="88">(AS195-AVERAGE($AS$2:$AS$441))^2</f>
        <v>4.7468695253692399E-2</v>
      </c>
    </row>
    <row r="196" spans="1:62" x14ac:dyDescent="0.25">
      <c r="A196" s="84">
        <v>295</v>
      </c>
      <c r="B196" s="84">
        <v>184</v>
      </c>
      <c r="C196" s="101"/>
      <c r="D196" s="86">
        <v>1</v>
      </c>
      <c r="E196" s="98">
        <f t="shared" si="67"/>
        <v>25</v>
      </c>
      <c r="F196" s="98">
        <f t="shared" si="68"/>
        <v>0.66666666666666663</v>
      </c>
      <c r="G196" s="17">
        <v>0</v>
      </c>
      <c r="H196" s="17">
        <f>'EWG-CCP-127 (1)'!M113</f>
        <v>25</v>
      </c>
      <c r="I196" s="17">
        <v>0</v>
      </c>
      <c r="J196" s="17">
        <v>0</v>
      </c>
      <c r="K196" s="17">
        <v>0</v>
      </c>
      <c r="L196" s="17">
        <v>0</v>
      </c>
      <c r="M196" s="17">
        <v>0</v>
      </c>
      <c r="N196" s="17">
        <v>0</v>
      </c>
      <c r="O196" s="17">
        <f>'EWG-CCP-127 (1)'!L113</f>
        <v>25</v>
      </c>
      <c r="P196" s="17">
        <v>0</v>
      </c>
      <c r="Q196" s="17">
        <f>'EWG-CCP-127 (1)'!K113</f>
        <v>50</v>
      </c>
      <c r="R196" s="17">
        <v>0</v>
      </c>
      <c r="S196" s="17">
        <v>0</v>
      </c>
      <c r="T196" s="17">
        <v>0</v>
      </c>
      <c r="U196" s="17">
        <v>0</v>
      </c>
      <c r="V196" s="17">
        <v>0</v>
      </c>
      <c r="W196" s="41">
        <v>0</v>
      </c>
      <c r="X196" s="41">
        <v>0</v>
      </c>
      <c r="Y196" s="17">
        <v>0</v>
      </c>
      <c r="Z196" s="17">
        <v>0</v>
      </c>
      <c r="AA196" s="17">
        <v>0</v>
      </c>
      <c r="AB196" s="17">
        <v>0</v>
      </c>
      <c r="AC196" s="17">
        <v>0</v>
      </c>
      <c r="AD196" s="17">
        <v>0</v>
      </c>
      <c r="AE196" s="17">
        <v>0</v>
      </c>
      <c r="AF196" s="41">
        <v>0</v>
      </c>
      <c r="AG196" s="88">
        <f>'EWG-CCP-127 (1)'!E113</f>
        <v>67</v>
      </c>
      <c r="AH196" s="91" t="s">
        <v>3</v>
      </c>
      <c r="AI196" s="87" t="s">
        <v>504</v>
      </c>
      <c r="AN196" s="17">
        <f t="shared" si="70"/>
        <v>100</v>
      </c>
      <c r="AO196" s="17">
        <f t="shared" si="71"/>
        <v>0.25</v>
      </c>
      <c r="AP196" s="17">
        <f t="shared" si="72"/>
        <v>0</v>
      </c>
      <c r="AQ196" s="17">
        <f t="shared" si="72"/>
        <v>0.25</v>
      </c>
      <c r="AR196" s="17">
        <f t="shared" si="73"/>
        <v>0.5</v>
      </c>
      <c r="AS196" s="17">
        <f t="shared" si="74"/>
        <v>0.67</v>
      </c>
      <c r="AU196" s="17">
        <f t="shared" si="75"/>
        <v>2</v>
      </c>
      <c r="AV196" s="17">
        <f t="shared" si="76"/>
        <v>1</v>
      </c>
      <c r="AW196" s="17">
        <f t="shared" si="77"/>
        <v>0.625</v>
      </c>
      <c r="AX196" s="17">
        <f t="shared" si="78"/>
        <v>1</v>
      </c>
      <c r="AY196" s="17">
        <f t="shared" si="79"/>
        <v>0.625</v>
      </c>
      <c r="AZ196" s="17">
        <f t="shared" si="80"/>
        <v>0.625</v>
      </c>
      <c r="BA196" s="17">
        <f t="shared" si="81"/>
        <v>4.500000000000004E-2</v>
      </c>
      <c r="BC196" s="17">
        <f t="shared" si="69"/>
        <v>2</v>
      </c>
      <c r="BD196" s="17">
        <f t="shared" si="82"/>
        <v>1</v>
      </c>
      <c r="BE196" s="17">
        <f t="shared" si="83"/>
        <v>0.62398456419258264</v>
      </c>
      <c r="BF196" s="17">
        <f t="shared" si="84"/>
        <v>1.1741929315066524</v>
      </c>
      <c r="BG196" s="17">
        <f t="shared" si="85"/>
        <v>0.62398456419258264</v>
      </c>
      <c r="BH196" s="17">
        <f t="shared" si="86"/>
        <v>0.62398456419258264</v>
      </c>
      <c r="BI196" s="17">
        <f t="shared" si="87"/>
        <v>2.117420332546552E-3</v>
      </c>
      <c r="BJ196" s="17">
        <f t="shared" si="88"/>
        <v>4.321123290715663E-2</v>
      </c>
    </row>
    <row r="197" spans="1:62" x14ac:dyDescent="0.25">
      <c r="A197" s="84">
        <v>611</v>
      </c>
      <c r="B197" s="84">
        <v>355</v>
      </c>
      <c r="C197" s="17" t="s">
        <v>448</v>
      </c>
      <c r="D197" s="86">
        <v>1</v>
      </c>
      <c r="E197" s="98">
        <f t="shared" si="67"/>
        <v>13.35</v>
      </c>
      <c r="F197" s="98">
        <f t="shared" si="68"/>
        <v>0.79070636601470046</v>
      </c>
      <c r="G197" s="17">
        <v>4.04</v>
      </c>
      <c r="H197" s="17">
        <v>16.8</v>
      </c>
      <c r="I197" s="17">
        <v>0</v>
      </c>
      <c r="J197" s="17">
        <v>0</v>
      </c>
      <c r="K197" s="17">
        <v>0</v>
      </c>
      <c r="L197" s="17">
        <v>0</v>
      </c>
      <c r="M197" s="17">
        <v>10.01</v>
      </c>
      <c r="N197" s="17">
        <v>0</v>
      </c>
      <c r="O197" s="17">
        <v>3.34</v>
      </c>
      <c r="P197" s="17">
        <v>0</v>
      </c>
      <c r="Q197" s="17">
        <v>63.47</v>
      </c>
      <c r="R197" s="17">
        <v>0</v>
      </c>
      <c r="S197" s="17">
        <v>0</v>
      </c>
      <c r="T197" s="17">
        <v>0</v>
      </c>
      <c r="U197" s="17">
        <v>2.35</v>
      </c>
      <c r="V197" s="17">
        <v>0</v>
      </c>
      <c r="W197" s="17">
        <v>0</v>
      </c>
      <c r="X197" s="17">
        <v>0</v>
      </c>
      <c r="Y197" s="17">
        <v>0</v>
      </c>
      <c r="Z197" s="17">
        <v>0</v>
      </c>
      <c r="AA197" s="17">
        <v>0</v>
      </c>
      <c r="AB197" s="17">
        <v>0</v>
      </c>
      <c r="AC197" s="17">
        <v>0</v>
      </c>
      <c r="AD197" s="17">
        <v>0</v>
      </c>
      <c r="AE197" s="17">
        <v>0</v>
      </c>
      <c r="AF197" s="17">
        <v>0</v>
      </c>
      <c r="AG197" s="88">
        <f>'EWG-CCP-127 (1)'!I274</f>
        <v>38.15454115348809</v>
      </c>
      <c r="AH197" s="17" t="s">
        <v>3</v>
      </c>
      <c r="AI197" s="87" t="s">
        <v>506</v>
      </c>
      <c r="AN197" s="17">
        <f t="shared" si="70"/>
        <v>100.00999999999999</v>
      </c>
      <c r="AO197" s="17">
        <f t="shared" si="71"/>
        <v>0.13350000000000001</v>
      </c>
      <c r="AP197" s="17">
        <f t="shared" si="72"/>
        <v>4.0399999999999998E-2</v>
      </c>
      <c r="AQ197" s="17">
        <f t="shared" si="72"/>
        <v>0.16800000000000001</v>
      </c>
      <c r="AR197" s="17">
        <f t="shared" si="73"/>
        <v>0.63470000000000004</v>
      </c>
      <c r="AS197" s="17">
        <f t="shared" si="74"/>
        <v>0.38154541153488092</v>
      </c>
      <c r="AU197" s="17">
        <f t="shared" si="75"/>
        <v>3.0455854126679465</v>
      </c>
      <c r="AV197" s="17">
        <f t="shared" si="76"/>
        <v>0.64059500959692905</v>
      </c>
      <c r="AW197" s="17">
        <f t="shared" si="77"/>
        <v>0.69034908829174668</v>
      </c>
      <c r="AX197" s="17">
        <f t="shared" si="78"/>
        <v>1.2613963531669867</v>
      </c>
      <c r="AY197" s="17">
        <f t="shared" si="79"/>
        <v>0.64059500959692905</v>
      </c>
      <c r="AZ197" s="17">
        <f t="shared" si="80"/>
        <v>0.64059500959692905</v>
      </c>
      <c r="BA197" s="17">
        <f t="shared" si="81"/>
        <v>0.25904959806204814</v>
      </c>
      <c r="BC197" s="17">
        <f t="shared" si="69"/>
        <v>1.5863534116470881</v>
      </c>
      <c r="BD197" s="17">
        <f t="shared" si="82"/>
        <v>0.33366658335416138</v>
      </c>
      <c r="BE197" s="17">
        <f t="shared" si="83"/>
        <v>0.61493830601813526</v>
      </c>
      <c r="BF197" s="17">
        <f t="shared" si="84"/>
        <v>0.98426265094844201</v>
      </c>
      <c r="BG197" s="17">
        <f t="shared" si="85"/>
        <v>0.33366658335416138</v>
      </c>
      <c r="BH197" s="17">
        <f t="shared" si="86"/>
        <v>0.33366658335416138</v>
      </c>
      <c r="BI197" s="17">
        <f t="shared" si="87"/>
        <v>2.2923821879588632E-3</v>
      </c>
      <c r="BJ197" s="17">
        <f t="shared" si="88"/>
        <v>6.493373490817668E-3</v>
      </c>
    </row>
    <row r="198" spans="1:62" x14ac:dyDescent="0.25">
      <c r="A198" s="84">
        <v>279</v>
      </c>
      <c r="B198" s="84">
        <v>169</v>
      </c>
      <c r="D198" s="86">
        <v>1</v>
      </c>
      <c r="E198" s="98">
        <f t="shared" si="67"/>
        <v>14.965986394557824</v>
      </c>
      <c r="F198" s="98">
        <f t="shared" si="68"/>
        <v>0.5</v>
      </c>
      <c r="G198" s="17">
        <v>0</v>
      </c>
      <c r="H198" s="17">
        <f>'EWG-CCP-127 (1)'!M97</f>
        <v>42.517006802721092</v>
      </c>
      <c r="I198" s="17">
        <v>0</v>
      </c>
      <c r="J198" s="17">
        <v>0</v>
      </c>
      <c r="K198" s="17">
        <v>0</v>
      </c>
      <c r="L198" s="17">
        <v>0</v>
      </c>
      <c r="M198" s="17">
        <v>0</v>
      </c>
      <c r="N198" s="17">
        <v>0</v>
      </c>
      <c r="O198" s="17">
        <f>'EWG-CCP-127 (1)'!L97</f>
        <v>14.965986394557824</v>
      </c>
      <c r="P198" s="17">
        <v>0</v>
      </c>
      <c r="Q198" s="17">
        <f>'EWG-CCP-127 (1)'!K97</f>
        <v>42.517006802721092</v>
      </c>
      <c r="R198" s="17">
        <v>0</v>
      </c>
      <c r="S198" s="17">
        <v>0</v>
      </c>
      <c r="T198" s="17">
        <v>0</v>
      </c>
      <c r="U198" s="17">
        <v>0</v>
      </c>
      <c r="V198" s="17">
        <v>0</v>
      </c>
      <c r="W198" s="41">
        <v>0</v>
      </c>
      <c r="X198" s="41">
        <v>0</v>
      </c>
      <c r="Y198" s="17">
        <v>0</v>
      </c>
      <c r="Z198" s="17">
        <v>0</v>
      </c>
      <c r="AA198" s="17">
        <v>0</v>
      </c>
      <c r="AB198" s="17">
        <v>0</v>
      </c>
      <c r="AC198" s="17">
        <v>0</v>
      </c>
      <c r="AD198" s="17">
        <v>0</v>
      </c>
      <c r="AE198" s="17">
        <v>0</v>
      </c>
      <c r="AF198" s="41">
        <v>0</v>
      </c>
      <c r="AG198" s="88">
        <f>'EWG-CCP-127 (1)'!E97</f>
        <v>40</v>
      </c>
      <c r="AH198" s="91" t="s">
        <v>3</v>
      </c>
      <c r="AI198" s="87" t="s">
        <v>504</v>
      </c>
      <c r="AN198" s="17">
        <f t="shared" si="70"/>
        <v>100</v>
      </c>
      <c r="AO198" s="17">
        <f t="shared" si="71"/>
        <v>0.14965986394557823</v>
      </c>
      <c r="AP198" s="17">
        <f t="shared" si="72"/>
        <v>0</v>
      </c>
      <c r="AQ198" s="17">
        <f t="shared" si="72"/>
        <v>0.42517006802721091</v>
      </c>
      <c r="AR198" s="17">
        <f t="shared" si="73"/>
        <v>0.42517006802721091</v>
      </c>
      <c r="AS198" s="17">
        <f t="shared" si="74"/>
        <v>0.4</v>
      </c>
      <c r="AU198" s="17">
        <f t="shared" si="75"/>
        <v>1</v>
      </c>
      <c r="AV198" s="17">
        <f t="shared" si="76"/>
        <v>0.35199999999999998</v>
      </c>
      <c r="AW198" s="17">
        <f t="shared" si="77"/>
        <v>0.5625</v>
      </c>
      <c r="AX198" s="17">
        <f t="shared" si="78"/>
        <v>0.75</v>
      </c>
      <c r="AY198" s="17">
        <f t="shared" si="79"/>
        <v>0.35199999999999998</v>
      </c>
      <c r="AZ198" s="17">
        <f t="shared" si="80"/>
        <v>0.35199999999999998</v>
      </c>
      <c r="BA198" s="17">
        <f t="shared" si="81"/>
        <v>4.8000000000000043E-2</v>
      </c>
      <c r="BC198" s="17">
        <f t="shared" si="69"/>
        <v>1</v>
      </c>
      <c r="BD198" s="17">
        <f t="shared" si="82"/>
        <v>0.35199999999999998</v>
      </c>
      <c r="BE198" s="17">
        <f t="shared" si="83"/>
        <v>0.60211503008021783</v>
      </c>
      <c r="BF198" s="17">
        <f t="shared" si="84"/>
        <v>0.71503217470097313</v>
      </c>
      <c r="BG198" s="17">
        <f t="shared" si="85"/>
        <v>0.35199999999999998</v>
      </c>
      <c r="BH198" s="17">
        <f t="shared" si="86"/>
        <v>0.35199999999999998</v>
      </c>
      <c r="BI198" s="17">
        <f t="shared" si="87"/>
        <v>2.304000000000004E-3</v>
      </c>
      <c r="BJ198" s="17">
        <f t="shared" si="88"/>
        <v>3.8597495506910331E-3</v>
      </c>
    </row>
    <row r="199" spans="1:62" x14ac:dyDescent="0.25">
      <c r="A199" s="84">
        <v>421</v>
      </c>
      <c r="B199" s="84">
        <v>276</v>
      </c>
      <c r="D199" s="86">
        <v>1</v>
      </c>
      <c r="E199" s="98">
        <f t="shared" si="67"/>
        <v>24.643999999999998</v>
      </c>
      <c r="F199" s="98">
        <f t="shared" si="68"/>
        <v>0.76547322044694521</v>
      </c>
      <c r="G199" s="17">
        <v>0</v>
      </c>
      <c r="H199" s="17">
        <v>17.672999999999998</v>
      </c>
      <c r="I199" s="17">
        <v>0</v>
      </c>
      <c r="J199" s="17">
        <v>0</v>
      </c>
      <c r="K199" s="17">
        <v>0</v>
      </c>
      <c r="L199" s="17">
        <v>0</v>
      </c>
      <c r="M199" s="17">
        <v>9.7929999999999993</v>
      </c>
      <c r="N199" s="17">
        <v>0</v>
      </c>
      <c r="O199" s="17">
        <v>10.021000000000001</v>
      </c>
      <c r="P199" s="17">
        <v>0</v>
      </c>
      <c r="Q199" s="17">
        <v>57.683</v>
      </c>
      <c r="R199" s="17">
        <v>0</v>
      </c>
      <c r="S199" s="17">
        <v>0</v>
      </c>
      <c r="T199" s="17">
        <v>0</v>
      </c>
      <c r="U199" s="17">
        <v>0</v>
      </c>
      <c r="V199" s="17">
        <v>0</v>
      </c>
      <c r="W199" s="41">
        <v>0</v>
      </c>
      <c r="X199" s="17">
        <v>4.83</v>
      </c>
      <c r="Y199" s="17">
        <v>0</v>
      </c>
      <c r="Z199" s="17">
        <v>0</v>
      </c>
      <c r="AA199" s="17">
        <v>0</v>
      </c>
      <c r="AB199" s="17">
        <v>0</v>
      </c>
      <c r="AC199" s="17">
        <v>0</v>
      </c>
      <c r="AD199" s="17">
        <v>0</v>
      </c>
      <c r="AE199" s="17">
        <v>0</v>
      </c>
      <c r="AF199" s="41">
        <v>0</v>
      </c>
      <c r="AG199" s="88">
        <v>70</v>
      </c>
      <c r="AH199" s="41" t="s">
        <v>3</v>
      </c>
      <c r="AI199" s="87" t="s">
        <v>506</v>
      </c>
      <c r="AN199" s="17">
        <f t="shared" si="70"/>
        <v>99.999999999999986</v>
      </c>
      <c r="AO199" s="17">
        <f t="shared" si="71"/>
        <v>0.24643999999999999</v>
      </c>
      <c r="AP199" s="17">
        <f t="shared" si="72"/>
        <v>0</v>
      </c>
      <c r="AQ199" s="17">
        <f t="shared" si="72"/>
        <v>0.17672999999999997</v>
      </c>
      <c r="AR199" s="17">
        <f t="shared" si="73"/>
        <v>0.57682999999999995</v>
      </c>
      <c r="AS199" s="17">
        <f t="shared" si="74"/>
        <v>0.7</v>
      </c>
      <c r="AU199" s="17">
        <f t="shared" si="75"/>
        <v>3.263905392406496</v>
      </c>
      <c r="AV199" s="17">
        <f t="shared" si="76"/>
        <v>1.3944435013862957</v>
      </c>
      <c r="AW199" s="17">
        <f t="shared" si="77"/>
        <v>0.703994087025406</v>
      </c>
      <c r="AX199" s="17">
        <f t="shared" si="78"/>
        <v>1.315976348101624</v>
      </c>
      <c r="AY199" s="17">
        <f t="shared" si="79"/>
        <v>0.69000183657758885</v>
      </c>
      <c r="AZ199" s="17">
        <f t="shared" si="80"/>
        <v>0.69000183657758885</v>
      </c>
      <c r="BA199" s="17">
        <f t="shared" si="81"/>
        <v>9.9981634224111104E-3</v>
      </c>
      <c r="BC199" s="17">
        <f t="shared" si="69"/>
        <v>3.263905392406496</v>
      </c>
      <c r="BD199" s="17">
        <f t="shared" si="82"/>
        <v>1.3944435013862955</v>
      </c>
      <c r="BE199" s="17">
        <f t="shared" si="83"/>
        <v>0.65162558628661849</v>
      </c>
      <c r="BF199" s="17">
        <f t="shared" si="84"/>
        <v>1.7545286880147981</v>
      </c>
      <c r="BG199" s="17">
        <f t="shared" si="85"/>
        <v>0.65162558628661849</v>
      </c>
      <c r="BH199" s="17">
        <f t="shared" si="86"/>
        <v>0.65162558628661849</v>
      </c>
      <c r="BI199" s="17">
        <f t="shared" si="87"/>
        <v>2.3400839021133894E-3</v>
      </c>
      <c r="BJ199" s="17">
        <f t="shared" si="88"/>
        <v>5.6583619946763877E-2</v>
      </c>
    </row>
    <row r="200" spans="1:62" x14ac:dyDescent="0.25">
      <c r="A200" s="84">
        <v>419</v>
      </c>
      <c r="B200" s="84">
        <v>274</v>
      </c>
      <c r="D200" s="86">
        <v>1</v>
      </c>
      <c r="E200" s="98">
        <f t="shared" si="67"/>
        <v>22.736000000000004</v>
      </c>
      <c r="F200" s="98">
        <f t="shared" si="68"/>
        <v>0.76546645268171465</v>
      </c>
      <c r="G200" s="17">
        <v>0</v>
      </c>
      <c r="H200" s="17">
        <v>18.120999999999999</v>
      </c>
      <c r="I200" s="17">
        <v>0</v>
      </c>
      <c r="J200" s="17">
        <v>0</v>
      </c>
      <c r="K200" s="17">
        <v>0</v>
      </c>
      <c r="L200" s="17">
        <v>0</v>
      </c>
      <c r="M200" s="17">
        <v>10.041</v>
      </c>
      <c r="N200" s="17">
        <v>0</v>
      </c>
      <c r="O200" s="17">
        <v>10.275</v>
      </c>
      <c r="P200" s="17">
        <v>0</v>
      </c>
      <c r="Q200" s="17">
        <v>59.143000000000001</v>
      </c>
      <c r="R200" s="17">
        <v>0</v>
      </c>
      <c r="S200" s="17">
        <v>0</v>
      </c>
      <c r="T200" s="17">
        <v>0</v>
      </c>
      <c r="U200" s="17">
        <v>0</v>
      </c>
      <c r="V200" s="17">
        <v>0</v>
      </c>
      <c r="W200" s="41">
        <v>0</v>
      </c>
      <c r="X200" s="17">
        <v>2.42</v>
      </c>
      <c r="Y200" s="17">
        <v>0</v>
      </c>
      <c r="Z200" s="17">
        <v>0</v>
      </c>
      <c r="AA200" s="17">
        <v>0</v>
      </c>
      <c r="AB200" s="17">
        <v>0</v>
      </c>
      <c r="AC200" s="17">
        <v>0</v>
      </c>
      <c r="AD200" s="17">
        <v>0</v>
      </c>
      <c r="AE200" s="17">
        <v>0</v>
      </c>
      <c r="AF200" s="41">
        <v>0</v>
      </c>
      <c r="AG200" s="88">
        <v>70</v>
      </c>
      <c r="AH200" s="41" t="s">
        <v>3</v>
      </c>
      <c r="AI200" s="87" t="s">
        <v>506</v>
      </c>
      <c r="AN200" s="17">
        <f t="shared" si="70"/>
        <v>100</v>
      </c>
      <c r="AO200" s="17">
        <f t="shared" si="71"/>
        <v>0.22736000000000003</v>
      </c>
      <c r="AP200" s="17">
        <f t="shared" si="72"/>
        <v>0</v>
      </c>
      <c r="AQ200" s="17">
        <f t="shared" si="72"/>
        <v>0.18120999999999998</v>
      </c>
      <c r="AR200" s="17">
        <f t="shared" si="73"/>
        <v>0.59143000000000001</v>
      </c>
      <c r="AS200" s="17">
        <f t="shared" si="74"/>
        <v>0.7</v>
      </c>
      <c r="AU200" s="17">
        <f t="shared" si="75"/>
        <v>3.2637823519673312</v>
      </c>
      <c r="AV200" s="17">
        <f t="shared" si="76"/>
        <v>1.2546768942111366</v>
      </c>
      <c r="AW200" s="17">
        <f t="shared" si="77"/>
        <v>0.70398639699795817</v>
      </c>
      <c r="AX200" s="17">
        <f t="shared" si="78"/>
        <v>1.3159455879918327</v>
      </c>
      <c r="AY200" s="17">
        <f t="shared" si="79"/>
        <v>0.70398639699795817</v>
      </c>
      <c r="AZ200" s="17">
        <f t="shared" si="80"/>
        <v>0.70398639699795817</v>
      </c>
      <c r="BA200" s="17">
        <f t="shared" si="81"/>
        <v>3.9863969979582192E-3</v>
      </c>
      <c r="BC200" s="17">
        <f t="shared" si="69"/>
        <v>3.2637823519673308</v>
      </c>
      <c r="BD200" s="17">
        <f t="shared" si="82"/>
        <v>1.2546768942111366</v>
      </c>
      <c r="BE200" s="17">
        <f t="shared" si="83"/>
        <v>0.65162289544953689</v>
      </c>
      <c r="BF200" s="17">
        <f t="shared" si="84"/>
        <v>1.7544721926736333</v>
      </c>
      <c r="BG200" s="17">
        <f t="shared" si="85"/>
        <v>0.65162289544953689</v>
      </c>
      <c r="BH200" s="17">
        <f t="shared" si="86"/>
        <v>0.65162289544953689</v>
      </c>
      <c r="BI200" s="17">
        <f t="shared" si="87"/>
        <v>2.3403442446864346E-3</v>
      </c>
      <c r="BJ200" s="17">
        <f t="shared" si="88"/>
        <v>5.6583619946763877E-2</v>
      </c>
    </row>
    <row r="201" spans="1:62" x14ac:dyDescent="0.25">
      <c r="A201" s="84">
        <v>435</v>
      </c>
      <c r="B201" s="84">
        <v>290</v>
      </c>
      <c r="D201" s="86">
        <v>1</v>
      </c>
      <c r="E201" s="98">
        <f t="shared" si="67"/>
        <v>18.8</v>
      </c>
      <c r="F201" s="98">
        <f t="shared" si="68"/>
        <v>0.85297845373891013</v>
      </c>
      <c r="G201" s="17">
        <f>'EWG-CCP-127 (1)'!E222</f>
        <v>2.3000000000000007</v>
      </c>
      <c r="H201" s="17">
        <f>'EWG-CCP-127 (1)'!F222</f>
        <v>11.600000000000001</v>
      </c>
      <c r="I201" s="17">
        <v>0</v>
      </c>
      <c r="J201" s="17">
        <v>0</v>
      </c>
      <c r="K201" s="17">
        <v>0</v>
      </c>
      <c r="L201" s="17">
        <v>0</v>
      </c>
      <c r="M201" s="17">
        <v>0</v>
      </c>
      <c r="N201" s="17">
        <v>0</v>
      </c>
      <c r="O201" s="17">
        <f>'EWG-CCP-127 (1)'!C222</f>
        <v>18.8</v>
      </c>
      <c r="P201" s="17">
        <v>0</v>
      </c>
      <c r="Q201" s="17">
        <f>'EWG-CCP-127 (1)'!D222</f>
        <v>67.300000000000011</v>
      </c>
      <c r="R201" s="17">
        <v>0</v>
      </c>
      <c r="S201" s="17">
        <v>0</v>
      </c>
      <c r="T201" s="17">
        <v>0</v>
      </c>
      <c r="U201" s="17">
        <v>0</v>
      </c>
      <c r="V201" s="17">
        <v>0</v>
      </c>
      <c r="W201" s="41">
        <v>0</v>
      </c>
      <c r="X201" s="17">
        <v>0</v>
      </c>
      <c r="Y201" s="17">
        <v>0</v>
      </c>
      <c r="Z201" s="17">
        <v>0</v>
      </c>
      <c r="AA201" s="17">
        <v>0</v>
      </c>
      <c r="AB201" s="17">
        <v>0</v>
      </c>
      <c r="AC201" s="17">
        <v>0</v>
      </c>
      <c r="AD201" s="17">
        <v>0</v>
      </c>
      <c r="AE201" s="17">
        <v>0</v>
      </c>
      <c r="AF201" s="41">
        <v>0</v>
      </c>
      <c r="AG201" s="88">
        <f>'EWG-CCP-127 (1)'!J222</f>
        <v>69.942679999999996</v>
      </c>
      <c r="AH201" s="41" t="s">
        <v>3</v>
      </c>
      <c r="AI201" s="87" t="s">
        <v>506</v>
      </c>
      <c r="AN201" s="17">
        <f t="shared" si="70"/>
        <v>100.00000000000001</v>
      </c>
      <c r="AO201" s="17">
        <f t="shared" si="71"/>
        <v>0.188</v>
      </c>
      <c r="AP201" s="17">
        <f t="shared" si="72"/>
        <v>2.3000000000000007E-2</v>
      </c>
      <c r="AQ201" s="17">
        <f t="shared" si="72"/>
        <v>0.11600000000000002</v>
      </c>
      <c r="AR201" s="17">
        <f t="shared" si="73"/>
        <v>0.67300000000000015</v>
      </c>
      <c r="AS201" s="17">
        <f t="shared" si="74"/>
        <v>0.6994267999999999</v>
      </c>
      <c r="AU201" s="17">
        <f t="shared" si="75"/>
        <v>4.841726618705037</v>
      </c>
      <c r="AV201" s="17">
        <f t="shared" si="76"/>
        <v>1.3525179856115106</v>
      </c>
      <c r="AW201" s="17">
        <f t="shared" si="77"/>
        <v>0.80260791366906481</v>
      </c>
      <c r="AX201" s="17">
        <f t="shared" si="78"/>
        <v>1.7104316546762592</v>
      </c>
      <c r="AY201" s="17">
        <f t="shared" si="79"/>
        <v>0.80260791366906481</v>
      </c>
      <c r="AZ201" s="17">
        <f t="shared" si="80"/>
        <v>0.80260791366906481</v>
      </c>
      <c r="BA201" s="17">
        <f t="shared" si="81"/>
        <v>0.10318111366906491</v>
      </c>
      <c r="BC201" s="17">
        <f t="shared" si="69"/>
        <v>3.2355769230769229</v>
      </c>
      <c r="BD201" s="17">
        <f t="shared" si="82"/>
        <v>0.90384615384615374</v>
      </c>
      <c r="BE201" s="17">
        <f t="shared" si="83"/>
        <v>0.65100605586026428</v>
      </c>
      <c r="BF201" s="17">
        <f t="shared" si="84"/>
        <v>1.7415213665982849</v>
      </c>
      <c r="BG201" s="17">
        <f t="shared" si="85"/>
        <v>0.65100605586026428</v>
      </c>
      <c r="BH201" s="17">
        <f t="shared" si="86"/>
        <v>0.65100605586026428</v>
      </c>
      <c r="BI201" s="17">
        <f t="shared" si="87"/>
        <v>2.3445684630457419E-3</v>
      </c>
      <c r="BJ201" s="17">
        <f t="shared" si="88"/>
        <v>5.6311250763300423E-2</v>
      </c>
    </row>
    <row r="202" spans="1:62" x14ac:dyDescent="0.25">
      <c r="A202" s="84">
        <v>132</v>
      </c>
      <c r="B202" s="84">
        <v>76</v>
      </c>
      <c r="C202" s="17" t="s">
        <v>158</v>
      </c>
      <c r="D202" s="86">
        <v>1</v>
      </c>
      <c r="E202" s="98">
        <f t="shared" si="67"/>
        <v>25.4</v>
      </c>
      <c r="F202" s="98">
        <f t="shared" si="68"/>
        <v>0.85522788203753353</v>
      </c>
      <c r="G202" s="17">
        <v>0</v>
      </c>
      <c r="H202" s="17">
        <v>10.8</v>
      </c>
      <c r="I202" s="17">
        <v>10.6</v>
      </c>
      <c r="J202" s="17">
        <v>0</v>
      </c>
      <c r="K202" s="17">
        <v>0</v>
      </c>
      <c r="L202" s="17">
        <v>0</v>
      </c>
      <c r="M202" s="17">
        <v>0</v>
      </c>
      <c r="N202" s="17">
        <v>0</v>
      </c>
      <c r="O202" s="17">
        <v>14.8</v>
      </c>
      <c r="P202" s="17">
        <v>0</v>
      </c>
      <c r="Q202" s="17">
        <v>63.8</v>
      </c>
      <c r="R202" s="17">
        <v>0</v>
      </c>
      <c r="S202" s="17">
        <v>0</v>
      </c>
      <c r="T202" s="17">
        <v>0</v>
      </c>
      <c r="U202" s="17">
        <v>0</v>
      </c>
      <c r="V202" s="17">
        <v>0</v>
      </c>
      <c r="W202" s="41">
        <v>0</v>
      </c>
      <c r="X202" s="41">
        <v>0</v>
      </c>
      <c r="Y202" s="17">
        <v>0</v>
      </c>
      <c r="Z202" s="17">
        <v>0</v>
      </c>
      <c r="AA202" s="17">
        <v>0</v>
      </c>
      <c r="AB202" s="41">
        <v>0</v>
      </c>
      <c r="AC202" s="17">
        <v>0</v>
      </c>
      <c r="AD202" s="17">
        <v>0</v>
      </c>
      <c r="AE202" s="41">
        <v>0</v>
      </c>
      <c r="AF202" s="41">
        <v>0</v>
      </c>
      <c r="AG202" s="88">
        <v>75.8</v>
      </c>
      <c r="AH202" s="41" t="s">
        <v>3</v>
      </c>
      <c r="AI202" s="87" t="s">
        <v>557</v>
      </c>
      <c r="AN202" s="17">
        <f t="shared" si="70"/>
        <v>100</v>
      </c>
      <c r="AO202" s="17">
        <f t="shared" si="71"/>
        <v>0.14800000000000002</v>
      </c>
      <c r="AP202" s="17">
        <f t="shared" si="72"/>
        <v>0</v>
      </c>
      <c r="AQ202" s="17">
        <f t="shared" si="72"/>
        <v>0.10800000000000001</v>
      </c>
      <c r="AR202" s="17">
        <f t="shared" si="73"/>
        <v>0.63800000000000001</v>
      </c>
      <c r="AS202" s="17">
        <f t="shared" si="74"/>
        <v>0.75800000000000001</v>
      </c>
      <c r="AU202" s="17">
        <f t="shared" si="75"/>
        <v>5.9074074074074066</v>
      </c>
      <c r="AV202" s="17">
        <f t="shared" si="76"/>
        <v>1.3703703703703705</v>
      </c>
      <c r="AW202" s="17">
        <f t="shared" si="77"/>
        <v>0.86921296296296291</v>
      </c>
      <c r="AX202" s="17">
        <f t="shared" si="78"/>
        <v>1.9768518518518516</v>
      </c>
      <c r="AY202" s="17">
        <f t="shared" si="79"/>
        <v>0.86921296296296291</v>
      </c>
      <c r="AZ202" s="17">
        <f t="shared" si="80"/>
        <v>0.86921296296296291</v>
      </c>
      <c r="BA202" s="17">
        <f t="shared" si="81"/>
        <v>0.1112129629629629</v>
      </c>
      <c r="BC202" s="17">
        <f t="shared" si="69"/>
        <v>5.9074074074074066</v>
      </c>
      <c r="BD202" s="17">
        <f t="shared" si="82"/>
        <v>1.8611111111111112</v>
      </c>
      <c r="BE202" s="17">
        <f t="shared" si="83"/>
        <v>0.70943774377978608</v>
      </c>
      <c r="BF202" s="17">
        <f t="shared" si="84"/>
        <v>2.9683210738399541</v>
      </c>
      <c r="BG202" s="17">
        <f t="shared" si="85"/>
        <v>0.70943774377978608</v>
      </c>
      <c r="BH202" s="17">
        <f t="shared" si="86"/>
        <v>0.70943774377978608</v>
      </c>
      <c r="BI202" s="17">
        <f t="shared" si="87"/>
        <v>2.3582927291977062E-3</v>
      </c>
      <c r="BJ202" s="17">
        <f t="shared" si="88"/>
        <v>8.7540901556671324E-2</v>
      </c>
    </row>
    <row r="203" spans="1:62" x14ac:dyDescent="0.25">
      <c r="A203" s="84">
        <v>143</v>
      </c>
      <c r="B203" s="84">
        <v>79</v>
      </c>
      <c r="C203" s="17" t="s">
        <v>515</v>
      </c>
      <c r="D203" s="86">
        <v>1</v>
      </c>
      <c r="E203" s="98">
        <f t="shared" si="67"/>
        <v>18.690000000000001</v>
      </c>
      <c r="F203" s="98">
        <f t="shared" si="68"/>
        <v>0.90911553569009895</v>
      </c>
      <c r="G203" s="17">
        <v>7.48</v>
      </c>
      <c r="H203" s="17">
        <v>6.71</v>
      </c>
      <c r="I203" s="17">
        <v>0</v>
      </c>
      <c r="J203" s="17">
        <v>0</v>
      </c>
      <c r="K203" s="17">
        <v>0</v>
      </c>
      <c r="L203" s="17">
        <v>0</v>
      </c>
      <c r="M203" s="17">
        <v>0</v>
      </c>
      <c r="N203" s="17">
        <v>0</v>
      </c>
      <c r="O203" s="17">
        <v>0</v>
      </c>
      <c r="P203" s="17">
        <v>0</v>
      </c>
      <c r="Q203" s="17">
        <v>67.12</v>
      </c>
      <c r="R203" s="17">
        <v>0</v>
      </c>
      <c r="S203" s="17">
        <v>0</v>
      </c>
      <c r="T203" s="17">
        <v>0</v>
      </c>
      <c r="U203" s="17">
        <v>0</v>
      </c>
      <c r="V203" s="17">
        <v>18.690000000000001</v>
      </c>
      <c r="W203" s="41">
        <v>0</v>
      </c>
      <c r="X203" s="41">
        <v>0</v>
      </c>
      <c r="Y203" s="17">
        <v>0</v>
      </c>
      <c r="Z203" s="17">
        <v>0</v>
      </c>
      <c r="AA203" s="17">
        <v>0</v>
      </c>
      <c r="AB203" s="41">
        <v>0</v>
      </c>
      <c r="AC203" s="17">
        <v>0</v>
      </c>
      <c r="AD203" s="17">
        <v>0</v>
      </c>
      <c r="AE203" s="41">
        <v>0</v>
      </c>
      <c r="AF203" s="41">
        <v>0</v>
      </c>
      <c r="AG203" s="88">
        <v>30.4</v>
      </c>
      <c r="AH203" s="91" t="s">
        <v>3</v>
      </c>
      <c r="AI203" s="87" t="s">
        <v>504</v>
      </c>
      <c r="AL203" s="87" t="s">
        <v>507</v>
      </c>
      <c r="AN203" s="17">
        <f t="shared" si="70"/>
        <v>100</v>
      </c>
      <c r="AO203" s="17">
        <f t="shared" si="71"/>
        <v>0</v>
      </c>
      <c r="AP203" s="17">
        <f t="shared" si="72"/>
        <v>7.4800000000000005E-2</v>
      </c>
      <c r="AQ203" s="17">
        <f t="shared" si="72"/>
        <v>6.7099999999999993E-2</v>
      </c>
      <c r="AR203" s="17">
        <f t="shared" si="73"/>
        <v>0.67120000000000002</v>
      </c>
      <c r="AS203" s="17">
        <f t="shared" si="74"/>
        <v>0.30399999999999999</v>
      </c>
      <c r="AU203" s="17">
        <f t="shared" si="75"/>
        <v>4.7300916138125446</v>
      </c>
      <c r="AV203" s="17">
        <f t="shared" si="76"/>
        <v>0</v>
      </c>
      <c r="AW203" s="17">
        <f t="shared" si="77"/>
        <v>0.79563072586328398</v>
      </c>
      <c r="AX203" s="17">
        <f t="shared" si="78"/>
        <v>1.6825229034531362</v>
      </c>
      <c r="AY203" s="17">
        <f t="shared" si="79"/>
        <v>0</v>
      </c>
      <c r="AZ203" s="17">
        <f t="shared" si="80"/>
        <v>0</v>
      </c>
      <c r="BA203" s="17">
        <f t="shared" si="81"/>
        <v>0.30399999999999999</v>
      </c>
      <c r="BC203" s="17">
        <f t="shared" si="69"/>
        <v>1.8323778323778324</v>
      </c>
      <c r="BD203" s="17">
        <f t="shared" si="82"/>
        <v>0.25511875511875509</v>
      </c>
      <c r="BE203" s="17">
        <f t="shared" si="83"/>
        <v>0.62031874547978116</v>
      </c>
      <c r="BF203" s="17">
        <f t="shared" si="84"/>
        <v>1.0972274101638495</v>
      </c>
      <c r="BG203" s="17">
        <f t="shared" si="85"/>
        <v>0.25511875511875509</v>
      </c>
      <c r="BH203" s="17">
        <f t="shared" si="86"/>
        <v>0.25511875511875509</v>
      </c>
      <c r="BI203" s="17">
        <f t="shared" si="87"/>
        <v>2.3893761011402307E-3</v>
      </c>
      <c r="BJ203" s="17">
        <f t="shared" si="88"/>
        <v>2.5004111023947721E-2</v>
      </c>
    </row>
    <row r="204" spans="1:62" x14ac:dyDescent="0.25">
      <c r="A204" s="84">
        <v>100</v>
      </c>
      <c r="B204" s="84">
        <v>65</v>
      </c>
      <c r="C204" s="17" t="s">
        <v>122</v>
      </c>
      <c r="D204" s="87">
        <v>1</v>
      </c>
      <c r="E204" s="17"/>
      <c r="F204" s="17"/>
      <c r="G204" s="17">
        <v>0.16</v>
      </c>
      <c r="H204" s="17">
        <v>4.84</v>
      </c>
      <c r="I204" s="17">
        <v>0</v>
      </c>
      <c r="J204" s="17">
        <v>0</v>
      </c>
      <c r="K204" s="17">
        <v>0.15</v>
      </c>
      <c r="L204" s="17">
        <v>0</v>
      </c>
      <c r="M204" s="17">
        <v>0</v>
      </c>
      <c r="N204" s="17">
        <v>0</v>
      </c>
      <c r="O204" s="17">
        <v>14.77</v>
      </c>
      <c r="P204" s="17">
        <v>0</v>
      </c>
      <c r="Q204" s="17">
        <v>80.08</v>
      </c>
      <c r="R204" s="17">
        <v>0</v>
      </c>
      <c r="S204" s="17">
        <v>0</v>
      </c>
      <c r="T204" s="17">
        <v>0</v>
      </c>
      <c r="U204" s="17">
        <v>0</v>
      </c>
      <c r="V204" s="41">
        <v>0</v>
      </c>
      <c r="W204" s="41">
        <v>0</v>
      </c>
      <c r="X204" s="41">
        <v>0</v>
      </c>
      <c r="Y204" s="17">
        <v>0</v>
      </c>
      <c r="Z204" s="17">
        <v>0</v>
      </c>
      <c r="AA204" s="17">
        <v>0</v>
      </c>
      <c r="AB204" s="41">
        <v>0</v>
      </c>
      <c r="AC204" s="17">
        <v>0</v>
      </c>
      <c r="AD204" s="17">
        <v>0</v>
      </c>
      <c r="AE204" s="41">
        <v>0</v>
      </c>
      <c r="AF204" s="41">
        <v>0</v>
      </c>
      <c r="AG204" s="88">
        <v>94.9</v>
      </c>
      <c r="AH204" s="41" t="s">
        <v>3</v>
      </c>
      <c r="AI204" s="87" t="s">
        <v>506</v>
      </c>
      <c r="AJ204" s="87" t="s">
        <v>529</v>
      </c>
      <c r="AK204" s="87" t="s">
        <v>505</v>
      </c>
      <c r="AL204" s="87" t="s">
        <v>507</v>
      </c>
      <c r="AN204" s="17">
        <f t="shared" si="70"/>
        <v>100</v>
      </c>
      <c r="AO204" s="17">
        <f t="shared" si="71"/>
        <v>0.1477</v>
      </c>
      <c r="AP204" s="17">
        <f t="shared" si="72"/>
        <v>1.6000000000000001E-3</v>
      </c>
      <c r="AQ204" s="17">
        <f t="shared" si="72"/>
        <v>4.8399999999999999E-2</v>
      </c>
      <c r="AR204" s="17">
        <f t="shared" si="73"/>
        <v>0.80079999999999996</v>
      </c>
      <c r="AS204" s="17">
        <f t="shared" si="74"/>
        <v>0.94900000000000007</v>
      </c>
      <c r="AU204" s="17">
        <f t="shared" si="75"/>
        <v>16.016000000000002</v>
      </c>
      <c r="AV204" s="17">
        <f t="shared" si="76"/>
        <v>2.9540000000000002</v>
      </c>
      <c r="AW204" s="17">
        <f t="shared" si="77"/>
        <v>1.5010000000000001</v>
      </c>
      <c r="AX204" s="17">
        <f t="shared" si="78"/>
        <v>4.5040000000000004</v>
      </c>
      <c r="AY204" s="17">
        <f t="shared" si="79"/>
        <v>1.5010000000000001</v>
      </c>
      <c r="AZ204" s="17">
        <f t="shared" si="80"/>
        <v>1</v>
      </c>
      <c r="BA204" s="17">
        <f t="shared" si="81"/>
        <v>5.0999999999999934E-2</v>
      </c>
      <c r="BC204" s="17">
        <f>(Q204+$BM$34*AC204)/($BM$3*H204+$BM$4*G204+$BM$5*P204+$BM$6*K204+$BM$7*S204+$BM$8*U204+$BM$9*Y204)</f>
        <v>14.613138686131387</v>
      </c>
      <c r="BD204" s="17">
        <f t="shared" si="82"/>
        <v>2.695255474452555</v>
      </c>
      <c r="BE204" s="17">
        <f t="shared" si="83"/>
        <v>0.89982803095292208</v>
      </c>
      <c r="BF204" s="17">
        <f t="shared" si="84"/>
        <v>6.9656512363257308</v>
      </c>
      <c r="BG204" s="17">
        <f t="shared" si="85"/>
        <v>0.89982803095292208</v>
      </c>
      <c r="BH204" s="17">
        <f t="shared" si="86"/>
        <v>0.89982803095292208</v>
      </c>
      <c r="BI204" s="17">
        <f t="shared" si="87"/>
        <v>2.4178825399667958E-3</v>
      </c>
      <c r="BJ204" s="17">
        <f t="shared" si="88"/>
        <v>0.23704543237550443</v>
      </c>
    </row>
    <row r="205" spans="1:62" x14ac:dyDescent="0.25">
      <c r="A205" s="84">
        <v>264</v>
      </c>
      <c r="B205" s="84">
        <v>155</v>
      </c>
      <c r="C205" s="17">
        <f>'EWG-CCP-127 (1)'!B79</f>
        <v>24</v>
      </c>
      <c r="D205" s="86">
        <v>1</v>
      </c>
      <c r="E205" s="98">
        <f t="shared" ref="E205:E268" si="89">I205+L205+M205+N205+O205+V205+X205+AB205+AD205</f>
        <v>16.666666666666664</v>
      </c>
      <c r="F205" s="98">
        <f t="shared" ref="F205:F268" si="90">Q205/(H205+P205+Q205+AC205)</f>
        <v>0.66666666666666663</v>
      </c>
      <c r="G205" s="17">
        <v>0</v>
      </c>
      <c r="H205" s="17">
        <f>'EWG-CCP-127 (1)'!M79</f>
        <v>27.777777777777779</v>
      </c>
      <c r="I205" s="17">
        <v>0</v>
      </c>
      <c r="J205" s="17">
        <v>0</v>
      </c>
      <c r="K205" s="17">
        <v>0</v>
      </c>
      <c r="L205" s="17">
        <v>0</v>
      </c>
      <c r="M205" s="17">
        <v>0</v>
      </c>
      <c r="N205" s="17">
        <v>0</v>
      </c>
      <c r="O205" s="17">
        <f>'EWG-CCP-127 (1)'!L79</f>
        <v>16.666666666666664</v>
      </c>
      <c r="P205" s="17">
        <v>0</v>
      </c>
      <c r="Q205" s="17">
        <f>'EWG-CCP-127 (1)'!K79</f>
        <v>55.555555555555557</v>
      </c>
      <c r="R205" s="17">
        <v>0</v>
      </c>
      <c r="S205" s="17">
        <v>0</v>
      </c>
      <c r="T205" s="17">
        <v>0</v>
      </c>
      <c r="U205" s="17">
        <v>0</v>
      </c>
      <c r="V205" s="17">
        <v>0</v>
      </c>
      <c r="W205" s="41">
        <v>0</v>
      </c>
      <c r="X205" s="41">
        <v>0</v>
      </c>
      <c r="Y205" s="17">
        <v>0</v>
      </c>
      <c r="Z205" s="17">
        <v>0</v>
      </c>
      <c r="AA205" s="17">
        <v>0</v>
      </c>
      <c r="AB205" s="17">
        <v>0</v>
      </c>
      <c r="AC205" s="17">
        <v>0</v>
      </c>
      <c r="AD205" s="17">
        <v>0</v>
      </c>
      <c r="AE205" s="17">
        <v>0</v>
      </c>
      <c r="AF205" s="41">
        <v>0</v>
      </c>
      <c r="AG205" s="88">
        <f>'EWG-CCP-127 (1)'!E79</f>
        <v>55.000000000000007</v>
      </c>
      <c r="AH205" s="41" t="s">
        <v>3</v>
      </c>
      <c r="AI205" s="87" t="s">
        <v>506</v>
      </c>
      <c r="AN205" s="17">
        <f t="shared" si="70"/>
        <v>100</v>
      </c>
      <c r="AO205" s="17">
        <f t="shared" si="71"/>
        <v>0.16666666666666663</v>
      </c>
      <c r="AP205" s="17">
        <f t="shared" si="72"/>
        <v>0</v>
      </c>
      <c r="AQ205" s="17">
        <f t="shared" si="72"/>
        <v>0.27777777777777779</v>
      </c>
      <c r="AR205" s="17">
        <f t="shared" si="73"/>
        <v>0.55555555555555558</v>
      </c>
      <c r="AS205" s="17">
        <f t="shared" si="74"/>
        <v>0.55000000000000004</v>
      </c>
      <c r="AU205" s="17">
        <f t="shared" si="75"/>
        <v>2</v>
      </c>
      <c r="AV205" s="17">
        <f t="shared" si="76"/>
        <v>0.59999999999999987</v>
      </c>
      <c r="AW205" s="17">
        <f t="shared" si="77"/>
        <v>0.625</v>
      </c>
      <c r="AX205" s="17">
        <f t="shared" si="78"/>
        <v>1</v>
      </c>
      <c r="AY205" s="17">
        <f t="shared" si="79"/>
        <v>0.59999999999999987</v>
      </c>
      <c r="AZ205" s="17">
        <f t="shared" si="80"/>
        <v>0.59999999999999987</v>
      </c>
      <c r="BA205" s="17">
        <f t="shared" si="81"/>
        <v>4.9999999999999822E-2</v>
      </c>
      <c r="BC205" s="17">
        <f t="shared" ref="BC205:BC268" si="91">(Q205)/($BM$3*H205+$BM$4*G205+$BM$5*P205+$BM$6*K205+$BM$7*S205+$BM$8*U205+$BM$9*Y205)</f>
        <v>2</v>
      </c>
      <c r="BD205" s="17">
        <f t="shared" si="82"/>
        <v>0.59999999999999987</v>
      </c>
      <c r="BE205" s="17">
        <f t="shared" si="83"/>
        <v>0.62398456419258264</v>
      </c>
      <c r="BF205" s="17">
        <f t="shared" si="84"/>
        <v>1.1741929315066524</v>
      </c>
      <c r="BG205" s="17">
        <f t="shared" si="85"/>
        <v>0.59999999999999987</v>
      </c>
      <c r="BH205" s="17">
        <f t="shared" si="86"/>
        <v>0.59999999999999987</v>
      </c>
      <c r="BI205" s="17">
        <f t="shared" si="87"/>
        <v>2.4999999999999823E-3</v>
      </c>
      <c r="BJ205" s="17">
        <f t="shared" si="88"/>
        <v>7.7216847487274762E-3</v>
      </c>
    </row>
    <row r="206" spans="1:62" x14ac:dyDescent="0.25">
      <c r="A206" s="84">
        <v>304</v>
      </c>
      <c r="B206" s="84">
        <v>191</v>
      </c>
      <c r="D206" s="86">
        <v>1</v>
      </c>
      <c r="E206" s="98">
        <f t="shared" si="89"/>
        <v>14.75</v>
      </c>
      <c r="F206" s="98">
        <f t="shared" si="90"/>
        <v>0.70674486803519065</v>
      </c>
      <c r="G206" s="17">
        <v>0</v>
      </c>
      <c r="H206" s="17">
        <f>'EWG-CCP-127 (1)'!M122</f>
        <v>25</v>
      </c>
      <c r="I206" s="17">
        <v>0</v>
      </c>
      <c r="J206" s="17">
        <v>0</v>
      </c>
      <c r="K206" s="17">
        <v>0</v>
      </c>
      <c r="L206" s="17">
        <v>0</v>
      </c>
      <c r="M206" s="17">
        <v>0</v>
      </c>
      <c r="N206" s="17">
        <v>0</v>
      </c>
      <c r="O206" s="17">
        <f>'EWG-CCP-127 (1)'!L122</f>
        <v>14.75</v>
      </c>
      <c r="P206" s="17">
        <v>0</v>
      </c>
      <c r="Q206" s="17">
        <f>'EWG-CCP-127 (1)'!K122</f>
        <v>60.25</v>
      </c>
      <c r="R206" s="17">
        <v>0</v>
      </c>
      <c r="S206" s="17">
        <v>0</v>
      </c>
      <c r="T206" s="17">
        <v>0</v>
      </c>
      <c r="U206" s="17">
        <v>0</v>
      </c>
      <c r="V206" s="17">
        <v>0</v>
      </c>
      <c r="W206" s="41">
        <v>0</v>
      </c>
      <c r="X206" s="41">
        <v>0</v>
      </c>
      <c r="Y206" s="17">
        <v>0</v>
      </c>
      <c r="Z206" s="17">
        <v>0</v>
      </c>
      <c r="AA206" s="17">
        <v>0</v>
      </c>
      <c r="AB206" s="17">
        <v>0</v>
      </c>
      <c r="AC206" s="17">
        <v>0</v>
      </c>
      <c r="AD206" s="17">
        <v>0</v>
      </c>
      <c r="AE206" s="17">
        <v>0</v>
      </c>
      <c r="AF206" s="41">
        <v>0</v>
      </c>
      <c r="AG206" s="88">
        <f>'EWG-CCP-127 (1)'!E122</f>
        <v>54</v>
      </c>
      <c r="AH206" s="91" t="s">
        <v>3</v>
      </c>
      <c r="AI206" s="87" t="s">
        <v>504</v>
      </c>
      <c r="AN206" s="17">
        <f t="shared" si="70"/>
        <v>100</v>
      </c>
      <c r="AO206" s="17">
        <f t="shared" si="71"/>
        <v>0.14749999999999999</v>
      </c>
      <c r="AP206" s="17">
        <f t="shared" si="72"/>
        <v>0</v>
      </c>
      <c r="AQ206" s="17">
        <f t="shared" si="72"/>
        <v>0.25</v>
      </c>
      <c r="AR206" s="17">
        <f t="shared" si="73"/>
        <v>0.60250000000000004</v>
      </c>
      <c r="AS206" s="17">
        <f t="shared" si="74"/>
        <v>0.54</v>
      </c>
      <c r="AU206" s="17">
        <f t="shared" si="75"/>
        <v>2.41</v>
      </c>
      <c r="AV206" s="17">
        <f t="shared" si="76"/>
        <v>0.59</v>
      </c>
      <c r="AW206" s="17">
        <f t="shared" si="77"/>
        <v>0.65062500000000001</v>
      </c>
      <c r="AX206" s="17">
        <f t="shared" si="78"/>
        <v>1.1025</v>
      </c>
      <c r="AY206" s="17">
        <f t="shared" si="79"/>
        <v>0.59</v>
      </c>
      <c r="AZ206" s="17">
        <f t="shared" si="80"/>
        <v>0.59</v>
      </c>
      <c r="BA206" s="17">
        <f t="shared" si="81"/>
        <v>4.9999999999999933E-2</v>
      </c>
      <c r="BC206" s="17">
        <f t="shared" si="91"/>
        <v>2.41</v>
      </c>
      <c r="BD206" s="17">
        <f t="shared" si="82"/>
        <v>0.59</v>
      </c>
      <c r="BE206" s="17">
        <f t="shared" si="83"/>
        <v>0.63295107317865229</v>
      </c>
      <c r="BF206" s="17">
        <f t="shared" si="84"/>
        <v>1.3624488417969809</v>
      </c>
      <c r="BG206" s="17">
        <f t="shared" si="85"/>
        <v>0.59</v>
      </c>
      <c r="BH206" s="17">
        <f t="shared" si="86"/>
        <v>0.59</v>
      </c>
      <c r="BI206" s="17">
        <f t="shared" si="87"/>
        <v>2.4999999999999935E-3</v>
      </c>
      <c r="BJ206" s="17">
        <f t="shared" si="88"/>
        <v>6.0642224021917115E-3</v>
      </c>
    </row>
    <row r="207" spans="1:62" x14ac:dyDescent="0.25">
      <c r="A207" s="84">
        <v>22</v>
      </c>
      <c r="B207" s="84">
        <v>13</v>
      </c>
      <c r="C207" s="41" t="s">
        <v>17</v>
      </c>
      <c r="D207" s="86">
        <v>1</v>
      </c>
      <c r="E207" s="98">
        <f t="shared" si="89"/>
        <v>14.3</v>
      </c>
      <c r="F207" s="98">
        <f t="shared" si="90"/>
        <v>0.66627771295215865</v>
      </c>
      <c r="G207" s="41">
        <v>0</v>
      </c>
      <c r="H207" s="41">
        <v>28.6</v>
      </c>
      <c r="I207" s="41">
        <v>0</v>
      </c>
      <c r="J207" s="17">
        <v>0</v>
      </c>
      <c r="K207" s="41">
        <v>0</v>
      </c>
      <c r="L207" s="41">
        <v>0</v>
      </c>
      <c r="M207" s="41">
        <v>0</v>
      </c>
      <c r="N207" s="41">
        <v>0</v>
      </c>
      <c r="O207" s="41">
        <v>14.3</v>
      </c>
      <c r="P207" s="41">
        <v>0</v>
      </c>
      <c r="Q207" s="41">
        <v>57.1</v>
      </c>
      <c r="R207" s="17">
        <v>0</v>
      </c>
      <c r="S207" s="17">
        <v>0</v>
      </c>
      <c r="T207" s="17">
        <v>0</v>
      </c>
      <c r="U207" s="41">
        <v>0</v>
      </c>
      <c r="V207" s="41">
        <v>0</v>
      </c>
      <c r="W207" s="41">
        <v>0</v>
      </c>
      <c r="X207" s="41">
        <v>0</v>
      </c>
      <c r="Y207" s="41">
        <v>0</v>
      </c>
      <c r="Z207" s="41">
        <v>0</v>
      </c>
      <c r="AA207" s="17">
        <v>0</v>
      </c>
      <c r="AB207" s="41">
        <v>0</v>
      </c>
      <c r="AC207" s="17">
        <v>0</v>
      </c>
      <c r="AD207" s="17">
        <v>0</v>
      </c>
      <c r="AE207" s="41">
        <v>0</v>
      </c>
      <c r="AF207" s="41">
        <v>0</v>
      </c>
      <c r="AG207" s="90">
        <v>45</v>
      </c>
      <c r="AH207" s="91" t="s">
        <v>3</v>
      </c>
      <c r="AI207" s="87" t="s">
        <v>504</v>
      </c>
      <c r="AN207" s="17">
        <f t="shared" si="70"/>
        <v>100</v>
      </c>
      <c r="AO207" s="17">
        <f t="shared" si="71"/>
        <v>0.14300000000000002</v>
      </c>
      <c r="AP207" s="17">
        <f t="shared" si="72"/>
        <v>0</v>
      </c>
      <c r="AQ207" s="17">
        <f t="shared" si="72"/>
        <v>0.28600000000000003</v>
      </c>
      <c r="AR207" s="17">
        <f t="shared" si="73"/>
        <v>0.57100000000000006</v>
      </c>
      <c r="AS207" s="17">
        <f t="shared" si="74"/>
        <v>0.45</v>
      </c>
      <c r="AU207" s="17">
        <f t="shared" si="75"/>
        <v>1.9965034965034965</v>
      </c>
      <c r="AV207" s="17">
        <f t="shared" si="76"/>
        <v>0.5</v>
      </c>
      <c r="AW207" s="17">
        <f t="shared" si="77"/>
        <v>0.62478146853146854</v>
      </c>
      <c r="AX207" s="17">
        <f t="shared" si="78"/>
        <v>0.99912587412587417</v>
      </c>
      <c r="AY207" s="17">
        <f t="shared" si="79"/>
        <v>0.5</v>
      </c>
      <c r="AZ207" s="17">
        <f t="shared" si="80"/>
        <v>0.5</v>
      </c>
      <c r="BA207" s="17">
        <f t="shared" si="81"/>
        <v>4.9999999999999989E-2</v>
      </c>
      <c r="BC207" s="17">
        <f t="shared" si="91"/>
        <v>1.9965034965034965</v>
      </c>
      <c r="BD207" s="17">
        <f t="shared" si="82"/>
        <v>0.5</v>
      </c>
      <c r="BE207" s="17">
        <f t="shared" si="83"/>
        <v>0.62390809729009189</v>
      </c>
      <c r="BF207" s="17">
        <f t="shared" si="84"/>
        <v>1.172587474315024</v>
      </c>
      <c r="BG207" s="17">
        <f t="shared" si="85"/>
        <v>0.5</v>
      </c>
      <c r="BH207" s="17">
        <f t="shared" si="86"/>
        <v>0.5</v>
      </c>
      <c r="BI207" s="17">
        <f t="shared" si="87"/>
        <v>2.4999999999999988E-3</v>
      </c>
      <c r="BJ207" s="17">
        <f t="shared" si="88"/>
        <v>1.4706128336984653E-4</v>
      </c>
    </row>
    <row r="208" spans="1:62" x14ac:dyDescent="0.25">
      <c r="A208" s="84">
        <v>244</v>
      </c>
      <c r="B208" s="84">
        <v>503</v>
      </c>
      <c r="C208" s="17">
        <f>'EWG-CCP-127 (1)'!B59</f>
        <v>4</v>
      </c>
      <c r="D208" s="86">
        <v>1</v>
      </c>
      <c r="E208" s="98">
        <f t="shared" si="89"/>
        <v>25</v>
      </c>
      <c r="F208" s="98">
        <f t="shared" si="90"/>
        <v>0.33333333333333331</v>
      </c>
      <c r="G208" s="17">
        <v>0</v>
      </c>
      <c r="H208" s="17">
        <f>'EWG-CCP-127 (1)'!M59</f>
        <v>50</v>
      </c>
      <c r="I208" s="17">
        <v>0</v>
      </c>
      <c r="J208" s="17">
        <v>0</v>
      </c>
      <c r="K208" s="17">
        <v>0</v>
      </c>
      <c r="L208" s="17">
        <v>0</v>
      </c>
      <c r="M208" s="17">
        <v>0</v>
      </c>
      <c r="N208" s="17">
        <v>0</v>
      </c>
      <c r="O208" s="17">
        <f>'EWG-CCP-127 (1)'!L59</f>
        <v>25</v>
      </c>
      <c r="P208" s="17">
        <v>0</v>
      </c>
      <c r="Q208" s="17">
        <f>'EWG-CCP-127 (1)'!K59</f>
        <v>25</v>
      </c>
      <c r="R208" s="17">
        <v>0</v>
      </c>
      <c r="S208" s="17">
        <v>0</v>
      </c>
      <c r="T208" s="17">
        <v>0</v>
      </c>
      <c r="U208" s="17">
        <v>0</v>
      </c>
      <c r="V208" s="17">
        <v>0</v>
      </c>
      <c r="W208" s="41">
        <v>0</v>
      </c>
      <c r="X208" s="41">
        <v>0</v>
      </c>
      <c r="Y208" s="17">
        <v>0</v>
      </c>
      <c r="Z208" s="17">
        <v>0</v>
      </c>
      <c r="AA208" s="17">
        <v>0</v>
      </c>
      <c r="AB208" s="17">
        <v>0</v>
      </c>
      <c r="AC208" s="17">
        <v>0</v>
      </c>
      <c r="AD208" s="17">
        <v>0</v>
      </c>
      <c r="AE208" s="17">
        <v>0</v>
      </c>
      <c r="AF208" s="41">
        <v>0</v>
      </c>
      <c r="AG208" s="88">
        <f>'EWG-CCP-127 (1)'!E59</f>
        <v>45</v>
      </c>
      <c r="AH208" s="41" t="s">
        <v>3</v>
      </c>
      <c r="AI208" s="87" t="s">
        <v>506</v>
      </c>
      <c r="AN208" s="17">
        <f t="shared" si="70"/>
        <v>100</v>
      </c>
      <c r="AO208" s="17">
        <f t="shared" si="71"/>
        <v>0.25</v>
      </c>
      <c r="AP208" s="17">
        <f t="shared" si="72"/>
        <v>0</v>
      </c>
      <c r="AQ208" s="17">
        <f t="shared" si="72"/>
        <v>0.5</v>
      </c>
      <c r="AR208" s="17">
        <f t="shared" si="73"/>
        <v>0.25</v>
      </c>
      <c r="AS208" s="17">
        <f t="shared" si="74"/>
        <v>0.45</v>
      </c>
      <c r="AU208" s="17">
        <f t="shared" si="75"/>
        <v>0.5</v>
      </c>
      <c r="AV208" s="17">
        <f t="shared" si="76"/>
        <v>0.5</v>
      </c>
      <c r="AW208" s="17">
        <f t="shared" si="77"/>
        <v>0.53125</v>
      </c>
      <c r="AX208" s="17">
        <f t="shared" si="78"/>
        <v>0.625</v>
      </c>
      <c r="AY208" s="17">
        <f t="shared" si="79"/>
        <v>0.5</v>
      </c>
      <c r="AZ208" s="17">
        <f t="shared" si="80"/>
        <v>0.5</v>
      </c>
      <c r="BA208" s="17">
        <f t="shared" si="81"/>
        <v>4.9999999999999989E-2</v>
      </c>
      <c r="BC208" s="17">
        <f t="shared" si="91"/>
        <v>0.5</v>
      </c>
      <c r="BD208" s="17">
        <f t="shared" si="82"/>
        <v>0.5</v>
      </c>
      <c r="BE208" s="17">
        <f t="shared" si="83"/>
        <v>0.59118026302403537</v>
      </c>
      <c r="BF208" s="17">
        <f t="shared" si="84"/>
        <v>0.48545179629813345</v>
      </c>
      <c r="BG208" s="17">
        <f t="shared" si="85"/>
        <v>0.5</v>
      </c>
      <c r="BH208" s="17">
        <f t="shared" si="86"/>
        <v>0.5</v>
      </c>
      <c r="BI208" s="17">
        <f t="shared" si="87"/>
        <v>2.4999999999999988E-3</v>
      </c>
      <c r="BJ208" s="17">
        <f t="shared" si="88"/>
        <v>1.4706128336984653E-4</v>
      </c>
    </row>
    <row r="209" spans="1:62" x14ac:dyDescent="0.25">
      <c r="A209" s="84">
        <v>253</v>
      </c>
      <c r="B209" s="84">
        <v>145</v>
      </c>
      <c r="C209" s="17">
        <f>'EWG-CCP-127 (1)'!B68</f>
        <v>13</v>
      </c>
      <c r="D209" s="86">
        <v>1</v>
      </c>
      <c r="E209" s="98">
        <f t="shared" si="89"/>
        <v>20</v>
      </c>
      <c r="F209" s="98">
        <f t="shared" si="90"/>
        <v>0.5</v>
      </c>
      <c r="G209" s="17">
        <v>0</v>
      </c>
      <c r="H209" s="17">
        <f>'EWG-CCP-127 (1)'!M68</f>
        <v>40</v>
      </c>
      <c r="I209" s="17">
        <v>0</v>
      </c>
      <c r="J209" s="17">
        <v>0</v>
      </c>
      <c r="K209" s="17">
        <v>0</v>
      </c>
      <c r="L209" s="17">
        <v>0</v>
      </c>
      <c r="M209" s="17">
        <v>0</v>
      </c>
      <c r="N209" s="17">
        <v>0</v>
      </c>
      <c r="O209" s="17">
        <f>'EWG-CCP-127 (1)'!L68</f>
        <v>20</v>
      </c>
      <c r="P209" s="17">
        <v>0</v>
      </c>
      <c r="Q209" s="17">
        <f>'EWG-CCP-127 (1)'!K68</f>
        <v>40</v>
      </c>
      <c r="R209" s="17">
        <v>0</v>
      </c>
      <c r="S209" s="17">
        <v>0</v>
      </c>
      <c r="T209" s="17">
        <v>0</v>
      </c>
      <c r="U209" s="17">
        <v>0</v>
      </c>
      <c r="V209" s="17">
        <v>0</v>
      </c>
      <c r="W209" s="41">
        <v>0</v>
      </c>
      <c r="X209" s="41">
        <v>0</v>
      </c>
      <c r="Y209" s="17">
        <v>0</v>
      </c>
      <c r="Z209" s="17">
        <v>0</v>
      </c>
      <c r="AA209" s="17">
        <v>0</v>
      </c>
      <c r="AB209" s="17">
        <v>0</v>
      </c>
      <c r="AC209" s="17">
        <v>0</v>
      </c>
      <c r="AD209" s="17">
        <v>0</v>
      </c>
      <c r="AE209" s="17">
        <v>0</v>
      </c>
      <c r="AF209" s="41">
        <v>0</v>
      </c>
      <c r="AG209" s="88">
        <f>'EWG-CCP-127 (1)'!E68</f>
        <v>45</v>
      </c>
      <c r="AH209" s="41" t="s">
        <v>3</v>
      </c>
      <c r="AI209" s="87" t="s">
        <v>506</v>
      </c>
      <c r="AN209" s="17">
        <f t="shared" si="70"/>
        <v>100</v>
      </c>
      <c r="AO209" s="17">
        <f t="shared" si="71"/>
        <v>0.2</v>
      </c>
      <c r="AP209" s="17">
        <f t="shared" si="72"/>
        <v>0</v>
      </c>
      <c r="AQ209" s="17">
        <f t="shared" si="72"/>
        <v>0.4</v>
      </c>
      <c r="AR209" s="17">
        <f t="shared" si="73"/>
        <v>0.4</v>
      </c>
      <c r="AS209" s="17">
        <f t="shared" si="74"/>
        <v>0.45</v>
      </c>
      <c r="AU209" s="17">
        <f t="shared" si="75"/>
        <v>1</v>
      </c>
      <c r="AV209" s="17">
        <f t="shared" si="76"/>
        <v>0.5</v>
      </c>
      <c r="AW209" s="17">
        <f t="shared" si="77"/>
        <v>0.5625</v>
      </c>
      <c r="AX209" s="17">
        <f t="shared" si="78"/>
        <v>0.75</v>
      </c>
      <c r="AY209" s="17">
        <f t="shared" si="79"/>
        <v>0.5</v>
      </c>
      <c r="AZ209" s="17">
        <f t="shared" si="80"/>
        <v>0.5</v>
      </c>
      <c r="BA209" s="17">
        <f t="shared" si="81"/>
        <v>4.9999999999999989E-2</v>
      </c>
      <c r="BC209" s="17">
        <f t="shared" si="91"/>
        <v>1</v>
      </c>
      <c r="BD209" s="17">
        <f t="shared" si="82"/>
        <v>0.5</v>
      </c>
      <c r="BE209" s="17">
        <f t="shared" si="83"/>
        <v>0.60211503008021783</v>
      </c>
      <c r="BF209" s="17">
        <f t="shared" si="84"/>
        <v>0.71503217470097313</v>
      </c>
      <c r="BG209" s="17">
        <f t="shared" si="85"/>
        <v>0.5</v>
      </c>
      <c r="BH209" s="17">
        <f t="shared" si="86"/>
        <v>0.5</v>
      </c>
      <c r="BI209" s="17">
        <f t="shared" si="87"/>
        <v>2.4999999999999988E-3</v>
      </c>
      <c r="BJ209" s="17">
        <f t="shared" si="88"/>
        <v>1.4706128336984653E-4</v>
      </c>
    </row>
    <row r="210" spans="1:62" x14ac:dyDescent="0.25">
      <c r="A210" s="84">
        <v>263</v>
      </c>
      <c r="B210" s="84">
        <v>154</v>
      </c>
      <c r="C210" s="17">
        <f>'EWG-CCP-127 (1)'!B78</f>
        <v>23</v>
      </c>
      <c r="D210" s="86">
        <v>1</v>
      </c>
      <c r="E210" s="98">
        <f t="shared" si="89"/>
        <v>14.285714285714285</v>
      </c>
      <c r="F210" s="98">
        <f t="shared" si="90"/>
        <v>0.66666666666666663</v>
      </c>
      <c r="G210" s="17">
        <v>0</v>
      </c>
      <c r="H210" s="17">
        <f>'EWG-CCP-127 (1)'!M78</f>
        <v>28.571428571428569</v>
      </c>
      <c r="I210" s="17">
        <v>0</v>
      </c>
      <c r="J210" s="17">
        <v>0</v>
      </c>
      <c r="K210" s="17">
        <v>0</v>
      </c>
      <c r="L210" s="17">
        <v>0</v>
      </c>
      <c r="M210" s="17">
        <v>0</v>
      </c>
      <c r="N210" s="17">
        <v>0</v>
      </c>
      <c r="O210" s="17">
        <f>'EWG-CCP-127 (1)'!L78</f>
        <v>14.285714285714285</v>
      </c>
      <c r="P210" s="17">
        <v>0</v>
      </c>
      <c r="Q210" s="17">
        <f>'EWG-CCP-127 (1)'!K78</f>
        <v>57.142857142857139</v>
      </c>
      <c r="R210" s="17">
        <v>0</v>
      </c>
      <c r="S210" s="17">
        <v>0</v>
      </c>
      <c r="T210" s="17">
        <v>0</v>
      </c>
      <c r="U210" s="17">
        <v>0</v>
      </c>
      <c r="V210" s="17">
        <v>0</v>
      </c>
      <c r="W210" s="41">
        <v>0</v>
      </c>
      <c r="X210" s="41">
        <v>0</v>
      </c>
      <c r="Y210" s="17">
        <v>0</v>
      </c>
      <c r="Z210" s="17">
        <v>0</v>
      </c>
      <c r="AA210" s="17">
        <v>0</v>
      </c>
      <c r="AB210" s="17">
        <v>0</v>
      </c>
      <c r="AC210" s="17">
        <v>0</v>
      </c>
      <c r="AD210" s="17">
        <v>0</v>
      </c>
      <c r="AE210" s="17">
        <v>0</v>
      </c>
      <c r="AF210" s="41">
        <v>0</v>
      </c>
      <c r="AG210" s="88">
        <f>'EWG-CCP-127 (1)'!E78</f>
        <v>45</v>
      </c>
      <c r="AH210" s="41" t="s">
        <v>3</v>
      </c>
      <c r="AI210" s="87" t="s">
        <v>506</v>
      </c>
      <c r="AN210" s="17">
        <f t="shared" si="70"/>
        <v>100</v>
      </c>
      <c r="AO210" s="17">
        <f t="shared" si="71"/>
        <v>0.14285714285714285</v>
      </c>
      <c r="AP210" s="17">
        <f t="shared" si="72"/>
        <v>0</v>
      </c>
      <c r="AQ210" s="17">
        <f t="shared" si="72"/>
        <v>0.2857142857142857</v>
      </c>
      <c r="AR210" s="17">
        <f t="shared" si="73"/>
        <v>0.5714285714285714</v>
      </c>
      <c r="AS210" s="17">
        <f t="shared" si="74"/>
        <v>0.45</v>
      </c>
      <c r="AU210" s="17">
        <f t="shared" si="75"/>
        <v>2</v>
      </c>
      <c r="AV210" s="17">
        <f t="shared" si="76"/>
        <v>0.5</v>
      </c>
      <c r="AW210" s="17">
        <f t="shared" si="77"/>
        <v>0.625</v>
      </c>
      <c r="AX210" s="17">
        <f t="shared" si="78"/>
        <v>1</v>
      </c>
      <c r="AY210" s="17">
        <f t="shared" si="79"/>
        <v>0.5</v>
      </c>
      <c r="AZ210" s="17">
        <f t="shared" si="80"/>
        <v>0.5</v>
      </c>
      <c r="BA210" s="17">
        <f t="shared" si="81"/>
        <v>4.9999999999999989E-2</v>
      </c>
      <c r="BC210" s="17">
        <f t="shared" si="91"/>
        <v>2</v>
      </c>
      <c r="BD210" s="17">
        <f t="shared" si="82"/>
        <v>0.5</v>
      </c>
      <c r="BE210" s="17">
        <f t="shared" si="83"/>
        <v>0.62398456419258264</v>
      </c>
      <c r="BF210" s="17">
        <f t="shared" si="84"/>
        <v>1.1741929315066524</v>
      </c>
      <c r="BG210" s="17">
        <f t="shared" si="85"/>
        <v>0.5</v>
      </c>
      <c r="BH210" s="17">
        <f t="shared" si="86"/>
        <v>0.5</v>
      </c>
      <c r="BI210" s="17">
        <f t="shared" si="87"/>
        <v>2.4999999999999988E-3</v>
      </c>
      <c r="BJ210" s="17">
        <f t="shared" si="88"/>
        <v>1.4706128336984653E-4</v>
      </c>
    </row>
    <row r="211" spans="1:62" x14ac:dyDescent="0.25">
      <c r="A211" s="84">
        <v>277</v>
      </c>
      <c r="B211" s="84">
        <v>167</v>
      </c>
      <c r="D211" s="86">
        <v>1</v>
      </c>
      <c r="E211" s="98">
        <f t="shared" si="89"/>
        <v>9.0909090909090917</v>
      </c>
      <c r="F211" s="98">
        <f t="shared" si="90"/>
        <v>0.5</v>
      </c>
      <c r="G211" s="17">
        <v>0</v>
      </c>
      <c r="H211" s="17">
        <f>'EWG-CCP-127 (1)'!M95</f>
        <v>45.454545454545453</v>
      </c>
      <c r="I211" s="17">
        <v>0</v>
      </c>
      <c r="J211" s="17">
        <v>0</v>
      </c>
      <c r="K211" s="17">
        <v>0</v>
      </c>
      <c r="L211" s="17">
        <v>0</v>
      </c>
      <c r="M211" s="17">
        <v>0</v>
      </c>
      <c r="N211" s="17">
        <v>0</v>
      </c>
      <c r="O211" s="17">
        <f>'EWG-CCP-127 (1)'!L95</f>
        <v>9.0909090909090917</v>
      </c>
      <c r="P211" s="17">
        <v>0</v>
      </c>
      <c r="Q211" s="17">
        <f>'EWG-CCP-127 (1)'!K95</f>
        <v>45.454545454545453</v>
      </c>
      <c r="R211" s="17">
        <v>0</v>
      </c>
      <c r="S211" s="17">
        <v>0</v>
      </c>
      <c r="T211" s="17">
        <v>0</v>
      </c>
      <c r="U211" s="17">
        <v>0</v>
      </c>
      <c r="V211" s="17">
        <v>0</v>
      </c>
      <c r="W211" s="41">
        <v>0</v>
      </c>
      <c r="X211" s="41">
        <v>0</v>
      </c>
      <c r="Y211" s="17">
        <v>0</v>
      </c>
      <c r="Z211" s="17">
        <v>0</v>
      </c>
      <c r="AA211" s="17">
        <v>0</v>
      </c>
      <c r="AB211" s="17">
        <v>0</v>
      </c>
      <c r="AC211" s="17">
        <v>0</v>
      </c>
      <c r="AD211" s="17">
        <v>0</v>
      </c>
      <c r="AE211" s="17">
        <v>0</v>
      </c>
      <c r="AF211" s="41">
        <v>0</v>
      </c>
      <c r="AG211" s="88">
        <f>'EWG-CCP-127 (1)'!E95</f>
        <v>25</v>
      </c>
      <c r="AH211" s="91" t="s">
        <v>3</v>
      </c>
      <c r="AI211" s="87" t="s">
        <v>504</v>
      </c>
      <c r="AJ211" s="87" t="s">
        <v>522</v>
      </c>
      <c r="AK211" s="87" t="s">
        <v>505</v>
      </c>
      <c r="AL211" s="87" t="s">
        <v>510</v>
      </c>
      <c r="AN211" s="17">
        <f t="shared" si="70"/>
        <v>100</v>
      </c>
      <c r="AO211" s="17">
        <f t="shared" si="71"/>
        <v>9.0909090909090912E-2</v>
      </c>
      <c r="AP211" s="17">
        <f t="shared" si="72"/>
        <v>0</v>
      </c>
      <c r="AQ211" s="17">
        <f t="shared" si="72"/>
        <v>0.45454545454545453</v>
      </c>
      <c r="AR211" s="17">
        <f t="shared" si="73"/>
        <v>0.45454545454545453</v>
      </c>
      <c r="AS211" s="17">
        <f t="shared" si="74"/>
        <v>0.25</v>
      </c>
      <c r="AU211" s="17">
        <f t="shared" si="75"/>
        <v>1</v>
      </c>
      <c r="AV211" s="17">
        <f t="shared" si="76"/>
        <v>0.2</v>
      </c>
      <c r="AW211" s="17">
        <f t="shared" si="77"/>
        <v>0.5625</v>
      </c>
      <c r="AX211" s="17">
        <f t="shared" si="78"/>
        <v>0.75</v>
      </c>
      <c r="AY211" s="17">
        <f t="shared" si="79"/>
        <v>0.2</v>
      </c>
      <c r="AZ211" s="17">
        <f t="shared" si="80"/>
        <v>0.2</v>
      </c>
      <c r="BA211" s="17">
        <f t="shared" si="81"/>
        <v>4.9999999999999989E-2</v>
      </c>
      <c r="BC211" s="17">
        <f t="shared" si="91"/>
        <v>1</v>
      </c>
      <c r="BD211" s="17">
        <f t="shared" si="82"/>
        <v>0.2</v>
      </c>
      <c r="BE211" s="17">
        <f t="shared" si="83"/>
        <v>0.60211503008021783</v>
      </c>
      <c r="BF211" s="17">
        <f t="shared" si="84"/>
        <v>0.71503217470097313</v>
      </c>
      <c r="BG211" s="17">
        <f t="shared" si="85"/>
        <v>0.2</v>
      </c>
      <c r="BH211" s="17">
        <f t="shared" si="86"/>
        <v>0.2</v>
      </c>
      <c r="BI211" s="17">
        <f t="shared" si="87"/>
        <v>2.4999999999999988E-3</v>
      </c>
      <c r="BJ211" s="17">
        <f t="shared" si="88"/>
        <v>4.4997814352654604E-2</v>
      </c>
    </row>
    <row r="212" spans="1:62" x14ac:dyDescent="0.25">
      <c r="A212" s="84">
        <v>534</v>
      </c>
      <c r="B212" s="84">
        <v>322</v>
      </c>
      <c r="C212" s="17" t="s">
        <v>376</v>
      </c>
      <c r="D212" s="86">
        <v>1</v>
      </c>
      <c r="E212" s="98">
        <f t="shared" si="89"/>
        <v>20</v>
      </c>
      <c r="F212" s="98">
        <f t="shared" si="90"/>
        <v>0.70833333333333337</v>
      </c>
      <c r="G212" s="17">
        <v>8</v>
      </c>
      <c r="H212" s="17">
        <v>21</v>
      </c>
      <c r="I212" s="17">
        <v>20</v>
      </c>
      <c r="J212" s="17">
        <v>0</v>
      </c>
      <c r="K212" s="17">
        <v>0</v>
      </c>
      <c r="L212" s="17">
        <f>'EWG-CCP-127 (1)'!M318</f>
        <v>0</v>
      </c>
      <c r="M212" s="17">
        <v>0</v>
      </c>
      <c r="N212" s="17">
        <v>0</v>
      </c>
      <c r="O212" s="17">
        <v>0</v>
      </c>
      <c r="P212" s="17">
        <v>0</v>
      </c>
      <c r="Q212" s="17">
        <v>51</v>
      </c>
      <c r="R212" s="17">
        <v>0</v>
      </c>
      <c r="S212" s="17">
        <v>0</v>
      </c>
      <c r="T212" s="17">
        <v>0</v>
      </c>
      <c r="U212" s="17">
        <v>0</v>
      </c>
      <c r="V212" s="17">
        <v>0</v>
      </c>
      <c r="W212" s="17">
        <v>0</v>
      </c>
      <c r="X212" s="17">
        <v>0</v>
      </c>
      <c r="Y212" s="17">
        <v>0</v>
      </c>
      <c r="Z212" s="17">
        <v>0</v>
      </c>
      <c r="AA212" s="17">
        <v>0</v>
      </c>
      <c r="AB212" s="17">
        <v>0</v>
      </c>
      <c r="AC212" s="17">
        <v>0</v>
      </c>
      <c r="AD212" s="17">
        <v>0</v>
      </c>
      <c r="AE212" s="17">
        <v>0</v>
      </c>
      <c r="AF212" s="17">
        <v>0</v>
      </c>
      <c r="AG212" s="88">
        <v>24</v>
      </c>
      <c r="AH212" s="92" t="s">
        <v>3</v>
      </c>
      <c r="AI212" s="87" t="s">
        <v>504</v>
      </c>
      <c r="AM212" s="80"/>
      <c r="AN212" s="17">
        <f t="shared" si="70"/>
        <v>100</v>
      </c>
      <c r="AO212" s="17">
        <f t="shared" si="71"/>
        <v>0</v>
      </c>
      <c r="AP212" s="17">
        <f t="shared" si="72"/>
        <v>0.08</v>
      </c>
      <c r="AQ212" s="17">
        <f t="shared" si="72"/>
        <v>0.21</v>
      </c>
      <c r="AR212" s="17">
        <f t="shared" si="73"/>
        <v>0.51</v>
      </c>
      <c r="AS212" s="17">
        <f t="shared" si="74"/>
        <v>0.24</v>
      </c>
      <c r="AU212" s="17">
        <f t="shared" si="75"/>
        <v>1.7586206896551726</v>
      </c>
      <c r="AV212" s="17">
        <f t="shared" si="76"/>
        <v>0</v>
      </c>
      <c r="AW212" s="17">
        <f t="shared" si="77"/>
        <v>0.60991379310344829</v>
      </c>
      <c r="AX212" s="17">
        <f t="shared" si="78"/>
        <v>0.93965517241379315</v>
      </c>
      <c r="AY212" s="17">
        <f t="shared" si="79"/>
        <v>0</v>
      </c>
      <c r="AZ212" s="17">
        <f t="shared" si="80"/>
        <v>0</v>
      </c>
      <c r="BA212" s="17">
        <f t="shared" si="81"/>
        <v>0.24</v>
      </c>
      <c r="BC212" s="17">
        <f t="shared" si="91"/>
        <v>0.96226415094339623</v>
      </c>
      <c r="BD212" s="17">
        <f t="shared" si="82"/>
        <v>0.18867924528301888</v>
      </c>
      <c r="BE212" s="17">
        <f t="shared" si="83"/>
        <v>0.60128976464201533</v>
      </c>
      <c r="BF212" s="17">
        <f t="shared" si="84"/>
        <v>0.69770535368943798</v>
      </c>
      <c r="BG212" s="17">
        <f t="shared" si="85"/>
        <v>0.18867924528301888</v>
      </c>
      <c r="BH212" s="17">
        <f t="shared" si="86"/>
        <v>0.18867924528301888</v>
      </c>
      <c r="BI212" s="17">
        <f t="shared" si="87"/>
        <v>2.633819864720539E-3</v>
      </c>
      <c r="BJ212" s="17">
        <f t="shared" si="88"/>
        <v>4.9340352006118846E-2</v>
      </c>
    </row>
    <row r="213" spans="1:62" x14ac:dyDescent="0.25">
      <c r="A213" s="84">
        <v>255</v>
      </c>
      <c r="B213" s="84">
        <v>147</v>
      </c>
      <c r="C213" s="17">
        <f>'EWG-CCP-127 (1)'!B70</f>
        <v>15</v>
      </c>
      <c r="D213" s="86">
        <v>1</v>
      </c>
      <c r="E213" s="98">
        <f t="shared" si="89"/>
        <v>25.925925925925924</v>
      </c>
      <c r="F213" s="98">
        <f t="shared" si="90"/>
        <v>0.5</v>
      </c>
      <c r="G213" s="17">
        <v>0</v>
      </c>
      <c r="H213" s="17">
        <f>'EWG-CCP-127 (1)'!M70</f>
        <v>37.037037037037038</v>
      </c>
      <c r="I213" s="17">
        <v>0</v>
      </c>
      <c r="J213" s="17">
        <v>0</v>
      </c>
      <c r="K213" s="17">
        <v>0</v>
      </c>
      <c r="L213" s="17">
        <v>0</v>
      </c>
      <c r="M213" s="17">
        <v>0</v>
      </c>
      <c r="N213" s="17">
        <v>0</v>
      </c>
      <c r="O213" s="17">
        <f>'EWG-CCP-127 (1)'!L70</f>
        <v>25.925925925925924</v>
      </c>
      <c r="P213" s="17">
        <v>0</v>
      </c>
      <c r="Q213" s="17">
        <f>'EWG-CCP-127 (1)'!K70</f>
        <v>37.037037037037038</v>
      </c>
      <c r="R213" s="17">
        <v>0</v>
      </c>
      <c r="S213" s="17">
        <v>0</v>
      </c>
      <c r="T213" s="17">
        <v>0</v>
      </c>
      <c r="U213" s="17">
        <v>0</v>
      </c>
      <c r="V213" s="17">
        <v>0</v>
      </c>
      <c r="W213" s="41">
        <v>0</v>
      </c>
      <c r="X213" s="41">
        <v>0</v>
      </c>
      <c r="Y213" s="17">
        <v>0</v>
      </c>
      <c r="Z213" s="17">
        <v>0</v>
      </c>
      <c r="AA213" s="17">
        <v>0</v>
      </c>
      <c r="AB213" s="17">
        <v>0</v>
      </c>
      <c r="AC213" s="17">
        <v>0</v>
      </c>
      <c r="AD213" s="17">
        <v>0</v>
      </c>
      <c r="AE213" s="17">
        <v>0</v>
      </c>
      <c r="AF213" s="41">
        <v>0</v>
      </c>
      <c r="AG213" s="88">
        <f>'EWG-CCP-127 (1)'!E70</f>
        <v>55.000000000000007</v>
      </c>
      <c r="AH213" s="41" t="s">
        <v>3</v>
      </c>
      <c r="AI213" s="87" t="s">
        <v>506</v>
      </c>
      <c r="AN213" s="17">
        <f t="shared" si="70"/>
        <v>100</v>
      </c>
      <c r="AO213" s="17">
        <f t="shared" si="71"/>
        <v>0.25925925925925924</v>
      </c>
      <c r="AP213" s="17">
        <f t="shared" si="72"/>
        <v>0</v>
      </c>
      <c r="AQ213" s="17">
        <f t="shared" si="72"/>
        <v>0.37037037037037041</v>
      </c>
      <c r="AR213" s="17">
        <f t="shared" si="73"/>
        <v>0.37037037037037041</v>
      </c>
      <c r="AS213" s="17">
        <f t="shared" si="74"/>
        <v>0.55000000000000004</v>
      </c>
      <c r="AU213" s="17">
        <f t="shared" si="75"/>
        <v>1</v>
      </c>
      <c r="AV213" s="17">
        <f t="shared" si="76"/>
        <v>0.69999999999999984</v>
      </c>
      <c r="AW213" s="17">
        <f t="shared" si="77"/>
        <v>0.5625</v>
      </c>
      <c r="AX213" s="17">
        <f t="shared" si="78"/>
        <v>0.75</v>
      </c>
      <c r="AY213" s="17">
        <f t="shared" si="79"/>
        <v>0.5625</v>
      </c>
      <c r="AZ213" s="17">
        <f t="shared" si="80"/>
        <v>0.5625</v>
      </c>
      <c r="BA213" s="17">
        <f t="shared" si="81"/>
        <v>1.2499999999999956E-2</v>
      </c>
      <c r="BC213" s="17">
        <f t="shared" si="91"/>
        <v>1</v>
      </c>
      <c r="BD213" s="17">
        <f t="shared" si="82"/>
        <v>0.7</v>
      </c>
      <c r="BE213" s="17">
        <f t="shared" si="83"/>
        <v>0.60211503008021783</v>
      </c>
      <c r="BF213" s="17">
        <f t="shared" si="84"/>
        <v>0.71503217470097313</v>
      </c>
      <c r="BG213" s="17">
        <f t="shared" si="85"/>
        <v>0.60211503008021783</v>
      </c>
      <c r="BH213" s="17">
        <f t="shared" si="86"/>
        <v>0.60211503008021783</v>
      </c>
      <c r="BI213" s="17">
        <f t="shared" si="87"/>
        <v>2.7159763602620044E-3</v>
      </c>
      <c r="BJ213" s="17">
        <f t="shared" si="88"/>
        <v>7.7216847487274762E-3</v>
      </c>
    </row>
    <row r="214" spans="1:62" x14ac:dyDescent="0.25">
      <c r="A214" s="84">
        <v>571</v>
      </c>
      <c r="B214" s="84">
        <v>330</v>
      </c>
      <c r="C214" s="17" t="s">
        <v>410</v>
      </c>
      <c r="D214" s="86">
        <v>1</v>
      </c>
      <c r="E214" s="98">
        <f t="shared" si="89"/>
        <v>40</v>
      </c>
      <c r="F214" s="98">
        <f t="shared" si="90"/>
        <v>0.5</v>
      </c>
      <c r="G214" s="17">
        <v>0</v>
      </c>
      <c r="H214" s="17">
        <v>30</v>
      </c>
      <c r="I214" s="17">
        <v>0</v>
      </c>
      <c r="J214" s="17">
        <v>0</v>
      </c>
      <c r="K214" s="17">
        <v>0</v>
      </c>
      <c r="L214" s="17">
        <v>0</v>
      </c>
      <c r="M214" s="17">
        <v>0</v>
      </c>
      <c r="N214" s="17">
        <v>0</v>
      </c>
      <c r="O214" s="17">
        <v>0</v>
      </c>
      <c r="P214" s="17">
        <v>0</v>
      </c>
      <c r="Q214" s="17">
        <v>30</v>
      </c>
      <c r="R214" s="17">
        <v>0</v>
      </c>
      <c r="S214" s="17">
        <v>0</v>
      </c>
      <c r="T214" s="17">
        <v>0</v>
      </c>
      <c r="U214" s="17">
        <v>0</v>
      </c>
      <c r="V214" s="17">
        <v>40</v>
      </c>
      <c r="W214" s="17">
        <v>0</v>
      </c>
      <c r="X214" s="17">
        <v>0</v>
      </c>
      <c r="Y214" s="17">
        <v>0</v>
      </c>
      <c r="Z214" s="17">
        <v>0</v>
      </c>
      <c r="AA214" s="17">
        <v>0</v>
      </c>
      <c r="AB214" s="17">
        <v>0</v>
      </c>
      <c r="AC214" s="17">
        <v>0</v>
      </c>
      <c r="AD214" s="17">
        <v>0</v>
      </c>
      <c r="AE214" s="17">
        <v>0</v>
      </c>
      <c r="AF214" s="17">
        <v>0</v>
      </c>
      <c r="AG214" s="88">
        <v>55</v>
      </c>
      <c r="AH214" s="92" t="s">
        <v>3</v>
      </c>
      <c r="AI214" s="87" t="s">
        <v>504</v>
      </c>
      <c r="AK214" s="87" t="s">
        <v>505</v>
      </c>
      <c r="AL214" s="87" t="s">
        <v>510</v>
      </c>
      <c r="AN214" s="17">
        <f t="shared" si="70"/>
        <v>100</v>
      </c>
      <c r="AO214" s="17">
        <f t="shared" si="71"/>
        <v>0</v>
      </c>
      <c r="AP214" s="17">
        <f t="shared" si="72"/>
        <v>0</v>
      </c>
      <c r="AQ214" s="17">
        <f t="shared" si="72"/>
        <v>0.3</v>
      </c>
      <c r="AR214" s="17">
        <f t="shared" si="73"/>
        <v>0.3</v>
      </c>
      <c r="AS214" s="17">
        <f t="shared" si="74"/>
        <v>0.55000000000000004</v>
      </c>
      <c r="AU214" s="17">
        <f t="shared" si="75"/>
        <v>1</v>
      </c>
      <c r="AV214" s="17">
        <f t="shared" si="76"/>
        <v>0</v>
      </c>
      <c r="AW214" s="17">
        <f t="shared" si="77"/>
        <v>0.5625</v>
      </c>
      <c r="AX214" s="17">
        <f t="shared" si="78"/>
        <v>0.75</v>
      </c>
      <c r="AY214" s="17">
        <f t="shared" si="79"/>
        <v>0</v>
      </c>
      <c r="AZ214" s="17">
        <f t="shared" si="80"/>
        <v>0</v>
      </c>
      <c r="BA214" s="17">
        <f t="shared" si="81"/>
        <v>0.55000000000000004</v>
      </c>
      <c r="BC214" s="17">
        <f t="shared" si="91"/>
        <v>1</v>
      </c>
      <c r="BD214" s="17">
        <f t="shared" si="82"/>
        <v>0.66666666666666663</v>
      </c>
      <c r="BE214" s="17">
        <f t="shared" si="83"/>
        <v>0.60211503008021783</v>
      </c>
      <c r="BF214" s="17">
        <f t="shared" si="84"/>
        <v>0.71503217470097313</v>
      </c>
      <c r="BG214" s="17">
        <f t="shared" si="85"/>
        <v>0.60211503008021783</v>
      </c>
      <c r="BH214" s="17">
        <f t="shared" si="86"/>
        <v>0.60211503008021783</v>
      </c>
      <c r="BI214" s="17">
        <f t="shared" si="87"/>
        <v>2.7159763602620044E-3</v>
      </c>
      <c r="BJ214" s="17">
        <f t="shared" si="88"/>
        <v>7.7216847487274762E-3</v>
      </c>
    </row>
    <row r="215" spans="1:62" x14ac:dyDescent="0.25">
      <c r="A215" s="84">
        <v>369</v>
      </c>
      <c r="B215" s="84">
        <v>241</v>
      </c>
      <c r="C215" s="58">
        <v>19</v>
      </c>
      <c r="D215" s="86">
        <v>1</v>
      </c>
      <c r="E215" s="98">
        <f t="shared" si="89"/>
        <v>16.666666666666664</v>
      </c>
      <c r="F215" s="98">
        <f t="shared" si="90"/>
        <v>0.8</v>
      </c>
      <c r="G215" s="17">
        <v>0</v>
      </c>
      <c r="H215" s="17">
        <f>'EWG-CCP-127 (1)'!M182</f>
        <v>16.666666666666664</v>
      </c>
      <c r="I215" s="17">
        <v>0</v>
      </c>
      <c r="J215" s="17">
        <v>0</v>
      </c>
      <c r="K215" s="17">
        <v>0</v>
      </c>
      <c r="L215" s="17">
        <v>0</v>
      </c>
      <c r="M215" s="17">
        <v>0</v>
      </c>
      <c r="N215" s="17">
        <v>0</v>
      </c>
      <c r="O215" s="17">
        <f>'EWG-CCP-127 (1)'!L182</f>
        <v>16.666666666666664</v>
      </c>
      <c r="P215" s="17">
        <v>0</v>
      </c>
      <c r="Q215" s="17">
        <f>'EWG-CCP-127 (1)'!K182</f>
        <v>66.666666666666657</v>
      </c>
      <c r="R215" s="17">
        <v>0</v>
      </c>
      <c r="S215" s="17">
        <v>0</v>
      </c>
      <c r="T215" s="17">
        <v>0</v>
      </c>
      <c r="U215" s="17">
        <v>0</v>
      </c>
      <c r="V215" s="17">
        <v>0</v>
      </c>
      <c r="W215" s="41">
        <v>0</v>
      </c>
      <c r="X215" s="41">
        <v>0</v>
      </c>
      <c r="Y215" s="17">
        <v>0</v>
      </c>
      <c r="Z215" s="17">
        <v>0</v>
      </c>
      <c r="AA215" s="17">
        <v>0</v>
      </c>
      <c r="AB215" s="17">
        <v>0</v>
      </c>
      <c r="AC215" s="17">
        <v>0</v>
      </c>
      <c r="AD215" s="17">
        <v>0</v>
      </c>
      <c r="AE215" s="17">
        <v>0</v>
      </c>
      <c r="AF215" s="41">
        <v>0</v>
      </c>
      <c r="AG215" s="88">
        <f>'EWG-CCP-127 (1)'!E182</f>
        <v>72</v>
      </c>
      <c r="AH215" s="41" t="s">
        <v>3</v>
      </c>
      <c r="AI215" s="87" t="s">
        <v>506</v>
      </c>
      <c r="AN215" s="17">
        <f t="shared" si="70"/>
        <v>99.999999999999986</v>
      </c>
      <c r="AO215" s="17">
        <f t="shared" si="71"/>
        <v>0.16666666666666663</v>
      </c>
      <c r="AP215" s="17">
        <f t="shared" si="72"/>
        <v>0</v>
      </c>
      <c r="AQ215" s="17">
        <f t="shared" si="72"/>
        <v>0.16666666666666663</v>
      </c>
      <c r="AR215" s="17">
        <f t="shared" si="73"/>
        <v>0.66666666666666652</v>
      </c>
      <c r="AS215" s="17">
        <f t="shared" si="74"/>
        <v>0.72</v>
      </c>
      <c r="AU215" s="17">
        <f t="shared" si="75"/>
        <v>4</v>
      </c>
      <c r="AV215" s="17">
        <f t="shared" si="76"/>
        <v>1</v>
      </c>
      <c r="AW215" s="17">
        <f t="shared" si="77"/>
        <v>0.75</v>
      </c>
      <c r="AX215" s="17">
        <f t="shared" si="78"/>
        <v>1.5</v>
      </c>
      <c r="AY215" s="17">
        <f t="shared" si="79"/>
        <v>0.75</v>
      </c>
      <c r="AZ215" s="17">
        <f t="shared" si="80"/>
        <v>0.75</v>
      </c>
      <c r="BA215" s="17">
        <f t="shared" si="81"/>
        <v>3.0000000000000027E-2</v>
      </c>
      <c r="BC215" s="17">
        <f t="shared" si="91"/>
        <v>4</v>
      </c>
      <c r="BD215" s="17">
        <f t="shared" si="82"/>
        <v>1</v>
      </c>
      <c r="BE215" s="17">
        <f t="shared" si="83"/>
        <v>0.66772363241731236</v>
      </c>
      <c r="BF215" s="17">
        <f t="shared" si="84"/>
        <v>2.0925144451180109</v>
      </c>
      <c r="BG215" s="17">
        <f t="shared" si="85"/>
        <v>0.66772363241731236</v>
      </c>
      <c r="BH215" s="17">
        <f t="shared" si="86"/>
        <v>0.66772363241731236</v>
      </c>
      <c r="BI215" s="17">
        <f t="shared" si="87"/>
        <v>2.732818607640272E-3</v>
      </c>
      <c r="BJ215" s="17">
        <f t="shared" si="88"/>
        <v>6.6498544639835414E-2</v>
      </c>
    </row>
    <row r="216" spans="1:62" x14ac:dyDescent="0.25">
      <c r="A216" s="84">
        <v>608</v>
      </c>
      <c r="B216" s="84">
        <v>352</v>
      </c>
      <c r="C216" s="17" t="s">
        <v>445</v>
      </c>
      <c r="D216" s="86">
        <v>1</v>
      </c>
      <c r="E216" s="98">
        <f t="shared" si="89"/>
        <v>13.34</v>
      </c>
      <c r="F216" s="98">
        <f t="shared" si="90"/>
        <v>0.79070636601470046</v>
      </c>
      <c r="G216" s="17">
        <v>4.04</v>
      </c>
      <c r="H216" s="17">
        <v>16.8</v>
      </c>
      <c r="I216" s="17">
        <v>0</v>
      </c>
      <c r="J216" s="17">
        <v>0</v>
      </c>
      <c r="K216" s="17">
        <v>0</v>
      </c>
      <c r="L216" s="17">
        <v>13.34</v>
      </c>
      <c r="M216" s="17">
        <v>0</v>
      </c>
      <c r="N216" s="17">
        <v>0</v>
      </c>
      <c r="O216" s="17">
        <v>0</v>
      </c>
      <c r="P216" s="17">
        <v>0</v>
      </c>
      <c r="Q216" s="17">
        <v>63.47</v>
      </c>
      <c r="R216" s="17">
        <v>0</v>
      </c>
      <c r="S216" s="17">
        <v>0</v>
      </c>
      <c r="T216" s="17">
        <v>0</v>
      </c>
      <c r="U216" s="17">
        <v>2.35</v>
      </c>
      <c r="V216" s="17">
        <v>0</v>
      </c>
      <c r="W216" s="17">
        <v>0</v>
      </c>
      <c r="X216" s="17">
        <v>0</v>
      </c>
      <c r="Y216" s="17">
        <v>0</v>
      </c>
      <c r="Z216" s="17">
        <v>0</v>
      </c>
      <c r="AA216" s="17">
        <v>0</v>
      </c>
      <c r="AB216" s="17">
        <v>0</v>
      </c>
      <c r="AC216" s="17">
        <v>0</v>
      </c>
      <c r="AD216" s="17">
        <v>0</v>
      </c>
      <c r="AE216" s="17">
        <v>0</v>
      </c>
      <c r="AF216" s="17">
        <v>0</v>
      </c>
      <c r="AG216" s="88">
        <f>'EWG-CCP-127 (1)'!I271</f>
        <v>38.59856336147169</v>
      </c>
      <c r="AH216" s="17" t="s">
        <v>3</v>
      </c>
      <c r="AI216" s="87" t="s">
        <v>506</v>
      </c>
      <c r="AN216" s="17">
        <f t="shared" si="70"/>
        <v>100</v>
      </c>
      <c r="AO216" s="17">
        <f t="shared" si="71"/>
        <v>0.13339999999999999</v>
      </c>
      <c r="AP216" s="17">
        <f t="shared" si="72"/>
        <v>4.0399999999999998E-2</v>
      </c>
      <c r="AQ216" s="17">
        <f t="shared" si="72"/>
        <v>0.16800000000000001</v>
      </c>
      <c r="AR216" s="17">
        <f t="shared" si="73"/>
        <v>0.63470000000000004</v>
      </c>
      <c r="AS216" s="17">
        <f t="shared" si="74"/>
        <v>0.38598563361471688</v>
      </c>
      <c r="AU216" s="17">
        <f t="shared" si="75"/>
        <v>3.0455854126679465</v>
      </c>
      <c r="AV216" s="17">
        <f t="shared" si="76"/>
        <v>0.64011516314779271</v>
      </c>
      <c r="AW216" s="17">
        <f t="shared" si="77"/>
        <v>0.69034908829174668</v>
      </c>
      <c r="AX216" s="17">
        <f t="shared" si="78"/>
        <v>1.2613963531669867</v>
      </c>
      <c r="AY216" s="17">
        <f t="shared" si="79"/>
        <v>0.64011516314779271</v>
      </c>
      <c r="AZ216" s="17">
        <f t="shared" si="80"/>
        <v>0.64011516314779271</v>
      </c>
      <c r="BA216" s="17">
        <f t="shared" si="81"/>
        <v>0.25412952953307583</v>
      </c>
      <c r="BC216" s="17">
        <f t="shared" si="91"/>
        <v>1.5863534116470881</v>
      </c>
      <c r="BD216" s="17">
        <f t="shared" si="82"/>
        <v>0.3334166458385403</v>
      </c>
      <c r="BE216" s="17">
        <f t="shared" si="83"/>
        <v>0.61493830601813526</v>
      </c>
      <c r="BF216" s="17">
        <f t="shared" si="84"/>
        <v>0.98426265094844201</v>
      </c>
      <c r="BG216" s="17">
        <f t="shared" si="85"/>
        <v>0.3334166458385403</v>
      </c>
      <c r="BH216" s="17">
        <f t="shared" si="86"/>
        <v>0.3334166458385403</v>
      </c>
      <c r="BI216" s="17">
        <f t="shared" si="87"/>
        <v>2.7634984758118024E-3</v>
      </c>
      <c r="BJ216" s="17">
        <f t="shared" si="88"/>
        <v>5.797489808187767E-3</v>
      </c>
    </row>
    <row r="217" spans="1:62" x14ac:dyDescent="0.25">
      <c r="A217" s="84">
        <v>382</v>
      </c>
      <c r="B217" s="84">
        <v>251</v>
      </c>
      <c r="C217" s="58">
        <v>32</v>
      </c>
      <c r="D217" s="86">
        <v>1</v>
      </c>
      <c r="E217" s="98">
        <f t="shared" si="89"/>
        <v>36.363636363636367</v>
      </c>
      <c r="F217" s="98">
        <f t="shared" si="90"/>
        <v>0.8571428571428571</v>
      </c>
      <c r="G217" s="17">
        <v>0</v>
      </c>
      <c r="H217" s="17">
        <f>'EWG-CCP-127 (1)'!M195</f>
        <v>9.0909090909090917</v>
      </c>
      <c r="I217" s="17">
        <v>0</v>
      </c>
      <c r="J217" s="17">
        <v>0</v>
      </c>
      <c r="K217" s="17">
        <v>0</v>
      </c>
      <c r="L217" s="17">
        <v>0</v>
      </c>
      <c r="M217" s="17">
        <v>0</v>
      </c>
      <c r="N217" s="17">
        <v>0</v>
      </c>
      <c r="O217" s="17">
        <f>'EWG-CCP-127 (1)'!L195</f>
        <v>36.363636363636367</v>
      </c>
      <c r="P217" s="17">
        <v>0</v>
      </c>
      <c r="Q217" s="17">
        <f>'EWG-CCP-127 (1)'!K195</f>
        <v>54.54545454545454</v>
      </c>
      <c r="R217" s="17">
        <v>0</v>
      </c>
      <c r="S217" s="17">
        <v>0</v>
      </c>
      <c r="T217" s="17">
        <v>0</v>
      </c>
      <c r="U217" s="17">
        <v>0</v>
      </c>
      <c r="V217" s="17">
        <v>0</v>
      </c>
      <c r="W217" s="41">
        <v>0</v>
      </c>
      <c r="X217" s="41">
        <v>0</v>
      </c>
      <c r="Y217" s="17">
        <v>0</v>
      </c>
      <c r="Z217" s="17">
        <v>0</v>
      </c>
      <c r="AA217" s="17">
        <v>0</v>
      </c>
      <c r="AB217" s="17">
        <v>0</v>
      </c>
      <c r="AC217" s="17">
        <v>0</v>
      </c>
      <c r="AD217" s="17">
        <v>0</v>
      </c>
      <c r="AE217" s="17">
        <v>0</v>
      </c>
      <c r="AF217" s="41">
        <v>0</v>
      </c>
      <c r="AG217" s="88">
        <f>'EWG-CCP-127 (1)'!E195</f>
        <v>62</v>
      </c>
      <c r="AH217" s="41" t="s">
        <v>3</v>
      </c>
      <c r="AI217" s="87" t="s">
        <v>506</v>
      </c>
      <c r="AN217" s="17">
        <f t="shared" si="70"/>
        <v>100</v>
      </c>
      <c r="AO217" s="17">
        <f t="shared" si="71"/>
        <v>0.36363636363636365</v>
      </c>
      <c r="AP217" s="17">
        <f t="shared" si="72"/>
        <v>0</v>
      </c>
      <c r="AQ217" s="17">
        <f t="shared" si="72"/>
        <v>9.0909090909090912E-2</v>
      </c>
      <c r="AR217" s="17">
        <f t="shared" si="73"/>
        <v>0.54545454545454541</v>
      </c>
      <c r="AS217" s="17">
        <f t="shared" si="74"/>
        <v>0.62</v>
      </c>
      <c r="AU217" s="17">
        <f t="shared" si="75"/>
        <v>5.9999999999999991</v>
      </c>
      <c r="AV217" s="17">
        <f t="shared" si="76"/>
        <v>4</v>
      </c>
      <c r="AW217" s="17">
        <f t="shared" si="77"/>
        <v>0.875</v>
      </c>
      <c r="AX217" s="17">
        <f t="shared" si="78"/>
        <v>1.9999999999999998</v>
      </c>
      <c r="AY217" s="17">
        <f t="shared" si="79"/>
        <v>0.58333333333333326</v>
      </c>
      <c r="AZ217" s="17">
        <f t="shared" si="80"/>
        <v>0.58333333333333326</v>
      </c>
      <c r="BA217" s="17">
        <f t="shared" si="81"/>
        <v>3.6666666666666736E-2</v>
      </c>
      <c r="BC217" s="17">
        <f t="shared" si="91"/>
        <v>5.9999999999999991</v>
      </c>
      <c r="BD217" s="17">
        <f t="shared" si="82"/>
        <v>4</v>
      </c>
      <c r="BE217" s="17">
        <f t="shared" si="83"/>
        <v>0.7114627006420422</v>
      </c>
      <c r="BF217" s="17">
        <f t="shared" si="84"/>
        <v>3.0108359587293689</v>
      </c>
      <c r="BG217" s="17">
        <f t="shared" si="85"/>
        <v>0.56720961129007519</v>
      </c>
      <c r="BH217" s="17">
        <f t="shared" si="86"/>
        <v>0.56720961129007519</v>
      </c>
      <c r="BI217" s="17">
        <f t="shared" si="87"/>
        <v>2.7868251401449566E-3</v>
      </c>
      <c r="BJ217" s="17">
        <f t="shared" si="88"/>
        <v>2.4923921174477802E-2</v>
      </c>
    </row>
    <row r="218" spans="1:62" x14ac:dyDescent="0.25">
      <c r="A218" s="84">
        <v>305</v>
      </c>
      <c r="B218" s="84">
        <v>192</v>
      </c>
      <c r="D218" s="86">
        <v>1</v>
      </c>
      <c r="E218" s="98">
        <f t="shared" si="89"/>
        <v>17.672621921776919</v>
      </c>
      <c r="F218" s="98">
        <f t="shared" si="90"/>
        <v>0.70674486803519054</v>
      </c>
      <c r="G218" s="17">
        <v>0</v>
      </c>
      <c r="H218" s="17">
        <f>'EWG-CCP-127 (1)'!M123</f>
        <v>24.142926122646063</v>
      </c>
      <c r="I218" s="17">
        <v>0</v>
      </c>
      <c r="J218" s="17">
        <v>0</v>
      </c>
      <c r="K218" s="17">
        <v>0</v>
      </c>
      <c r="L218" s="17">
        <v>0</v>
      </c>
      <c r="M218" s="17">
        <v>0</v>
      </c>
      <c r="N218" s="17">
        <v>0</v>
      </c>
      <c r="O218" s="17">
        <f>'EWG-CCP-127 (1)'!L123</f>
        <v>17.672621921776919</v>
      </c>
      <c r="P218" s="17">
        <v>0</v>
      </c>
      <c r="Q218" s="17">
        <f>'EWG-CCP-127 (1)'!K123</f>
        <v>58.184451955577011</v>
      </c>
      <c r="R218" s="17">
        <v>0</v>
      </c>
      <c r="S218" s="17">
        <v>0</v>
      </c>
      <c r="T218" s="17">
        <v>0</v>
      </c>
      <c r="U218" s="17">
        <v>0</v>
      </c>
      <c r="V218" s="17">
        <v>0</v>
      </c>
      <c r="W218" s="41">
        <v>0</v>
      </c>
      <c r="X218" s="41">
        <v>0</v>
      </c>
      <c r="Y218" s="17">
        <v>0</v>
      </c>
      <c r="Z218" s="17">
        <v>0</v>
      </c>
      <c r="AA218" s="17">
        <v>0</v>
      </c>
      <c r="AB218" s="17">
        <v>0</v>
      </c>
      <c r="AC218" s="17">
        <v>0</v>
      </c>
      <c r="AD218" s="17">
        <v>0</v>
      </c>
      <c r="AE218" s="17">
        <v>0</v>
      </c>
      <c r="AF218" s="41">
        <v>0</v>
      </c>
      <c r="AG218" s="88">
        <f>'EWG-CCP-127 (1)'!E123</f>
        <v>57.999999999999993</v>
      </c>
      <c r="AH218" s="91" t="s">
        <v>3</v>
      </c>
      <c r="AI218" s="87" t="s">
        <v>504</v>
      </c>
      <c r="AN218" s="17">
        <f t="shared" si="70"/>
        <v>100</v>
      </c>
      <c r="AO218" s="17">
        <f t="shared" si="71"/>
        <v>0.17672621921776918</v>
      </c>
      <c r="AP218" s="17">
        <f t="shared" si="72"/>
        <v>0</v>
      </c>
      <c r="AQ218" s="17">
        <f t="shared" si="72"/>
        <v>0.24142926122646063</v>
      </c>
      <c r="AR218" s="17">
        <f t="shared" si="73"/>
        <v>0.5818445195557701</v>
      </c>
      <c r="AS218" s="17">
        <f t="shared" si="74"/>
        <v>0.57999999999999996</v>
      </c>
      <c r="AU218" s="17">
        <f t="shared" si="75"/>
        <v>2.4099999999999997</v>
      </c>
      <c r="AV218" s="17">
        <f t="shared" si="76"/>
        <v>0.73199999999999998</v>
      </c>
      <c r="AW218" s="17">
        <f t="shared" si="77"/>
        <v>0.65062500000000001</v>
      </c>
      <c r="AX218" s="17">
        <f t="shared" si="78"/>
        <v>1.1025</v>
      </c>
      <c r="AY218" s="17">
        <f t="shared" si="79"/>
        <v>0.65062500000000001</v>
      </c>
      <c r="AZ218" s="17">
        <f t="shared" si="80"/>
        <v>0.65062500000000001</v>
      </c>
      <c r="BA218" s="17">
        <f t="shared" si="81"/>
        <v>7.0625000000000049E-2</v>
      </c>
      <c r="BC218" s="17">
        <f t="shared" si="91"/>
        <v>2.41</v>
      </c>
      <c r="BD218" s="17">
        <f t="shared" si="82"/>
        <v>0.73199999999999998</v>
      </c>
      <c r="BE218" s="17">
        <f t="shared" si="83"/>
        <v>0.63295107317865229</v>
      </c>
      <c r="BF218" s="17">
        <f t="shared" si="84"/>
        <v>1.3624488417969809</v>
      </c>
      <c r="BG218" s="17">
        <f t="shared" si="85"/>
        <v>0.63295107317865229</v>
      </c>
      <c r="BH218" s="17">
        <f t="shared" si="86"/>
        <v>0.63295107317865229</v>
      </c>
      <c r="BI218" s="17">
        <f t="shared" si="87"/>
        <v>2.803816150770994E-3</v>
      </c>
      <c r="BJ218" s="17">
        <f t="shared" si="88"/>
        <v>1.3894071788334746E-2</v>
      </c>
    </row>
    <row r="219" spans="1:62" x14ac:dyDescent="0.25">
      <c r="A219" s="84">
        <v>373</v>
      </c>
      <c r="B219" s="84">
        <v>245</v>
      </c>
      <c r="C219" s="58">
        <v>23</v>
      </c>
      <c r="D219" s="86">
        <v>1</v>
      </c>
      <c r="E219" s="98">
        <f t="shared" si="89"/>
        <v>37.5</v>
      </c>
      <c r="F219" s="98">
        <f t="shared" si="90"/>
        <v>0.8</v>
      </c>
      <c r="G219" s="17">
        <v>0</v>
      </c>
      <c r="H219" s="17">
        <f>'EWG-CCP-127 (1)'!M186</f>
        <v>12.5</v>
      </c>
      <c r="I219" s="17">
        <v>0</v>
      </c>
      <c r="J219" s="17">
        <v>0</v>
      </c>
      <c r="K219" s="17">
        <v>0</v>
      </c>
      <c r="L219" s="17">
        <v>0</v>
      </c>
      <c r="M219" s="17">
        <v>0</v>
      </c>
      <c r="N219" s="17">
        <v>0</v>
      </c>
      <c r="O219" s="17">
        <f>'EWG-CCP-127 (1)'!L186</f>
        <v>37.5</v>
      </c>
      <c r="P219" s="17">
        <v>0</v>
      </c>
      <c r="Q219" s="17">
        <f>'EWG-CCP-127 (1)'!K186</f>
        <v>50</v>
      </c>
      <c r="R219" s="17">
        <v>0</v>
      </c>
      <c r="S219" s="17">
        <v>0</v>
      </c>
      <c r="T219" s="17">
        <v>0</v>
      </c>
      <c r="U219" s="17">
        <v>0</v>
      </c>
      <c r="V219" s="17">
        <v>0</v>
      </c>
      <c r="W219" s="41">
        <v>0</v>
      </c>
      <c r="X219" s="41">
        <v>0</v>
      </c>
      <c r="Y219" s="17">
        <v>0</v>
      </c>
      <c r="Z219" s="17">
        <v>0</v>
      </c>
      <c r="AA219" s="17">
        <v>0</v>
      </c>
      <c r="AB219" s="17">
        <v>0</v>
      </c>
      <c r="AC219" s="17">
        <v>0</v>
      </c>
      <c r="AD219" s="17">
        <v>0</v>
      </c>
      <c r="AE219" s="17">
        <v>0</v>
      </c>
      <c r="AF219" s="41">
        <v>0</v>
      </c>
      <c r="AG219" s="88">
        <f>'EWG-CCP-127 (1)'!E186</f>
        <v>56.999999999999993</v>
      </c>
      <c r="AH219" s="41" t="s">
        <v>3</v>
      </c>
      <c r="AI219" s="87" t="s">
        <v>506</v>
      </c>
      <c r="AN219" s="17">
        <f t="shared" si="70"/>
        <v>100</v>
      </c>
      <c r="AO219" s="17">
        <f t="shared" si="71"/>
        <v>0.375</v>
      </c>
      <c r="AP219" s="17">
        <f t="shared" si="72"/>
        <v>0</v>
      </c>
      <c r="AQ219" s="17">
        <f t="shared" si="72"/>
        <v>0.125</v>
      </c>
      <c r="AR219" s="17">
        <f t="shared" si="73"/>
        <v>0.5</v>
      </c>
      <c r="AS219" s="17">
        <f t="shared" si="74"/>
        <v>0.56999999999999995</v>
      </c>
      <c r="AU219" s="17">
        <f t="shared" si="75"/>
        <v>4</v>
      </c>
      <c r="AV219" s="17">
        <f t="shared" si="76"/>
        <v>3</v>
      </c>
      <c r="AW219" s="17">
        <f t="shared" si="77"/>
        <v>0.75</v>
      </c>
      <c r="AX219" s="17">
        <f t="shared" si="78"/>
        <v>1.5</v>
      </c>
      <c r="AY219" s="17">
        <f t="shared" si="79"/>
        <v>0.5</v>
      </c>
      <c r="AZ219" s="17">
        <f t="shared" si="80"/>
        <v>0.5</v>
      </c>
      <c r="BA219" s="17">
        <f t="shared" si="81"/>
        <v>6.9999999999999951E-2</v>
      </c>
      <c r="BC219" s="17">
        <f t="shared" si="91"/>
        <v>4</v>
      </c>
      <c r="BD219" s="17">
        <f t="shared" si="82"/>
        <v>3</v>
      </c>
      <c r="BE219" s="17">
        <f t="shared" si="83"/>
        <v>0.66772363241731236</v>
      </c>
      <c r="BF219" s="17">
        <f t="shared" si="84"/>
        <v>2.0925144451180109</v>
      </c>
      <c r="BG219" s="17">
        <f t="shared" si="85"/>
        <v>0.51647603993698088</v>
      </c>
      <c r="BH219" s="17">
        <f t="shared" si="86"/>
        <v>0.51647603993698088</v>
      </c>
      <c r="BI219" s="17">
        <f t="shared" si="87"/>
        <v>2.8648143008276603E-3</v>
      </c>
      <c r="BJ219" s="17">
        <f t="shared" si="88"/>
        <v>1.1636609441798982E-2</v>
      </c>
    </row>
    <row r="220" spans="1:62" ht="18.75" x14ac:dyDescent="0.25">
      <c r="A220" s="84">
        <v>3</v>
      </c>
      <c r="B220" s="84">
        <v>3</v>
      </c>
      <c r="C220" s="41" t="s">
        <v>13</v>
      </c>
      <c r="D220" s="86">
        <v>1</v>
      </c>
      <c r="E220" s="98">
        <f t="shared" si="89"/>
        <v>51.3</v>
      </c>
      <c r="F220" s="98">
        <f t="shared" si="90"/>
        <v>0.66255144032921809</v>
      </c>
      <c r="G220" s="41">
        <v>0</v>
      </c>
      <c r="H220" s="41">
        <v>13.8</v>
      </c>
      <c r="I220" s="41">
        <v>26.7</v>
      </c>
      <c r="J220" s="17">
        <v>0</v>
      </c>
      <c r="K220" s="41">
        <v>0</v>
      </c>
      <c r="L220" s="41">
        <v>0</v>
      </c>
      <c r="M220" s="41">
        <v>0</v>
      </c>
      <c r="N220" s="41">
        <v>0</v>
      </c>
      <c r="O220" s="41">
        <v>24.6</v>
      </c>
      <c r="P220" s="41">
        <v>2.6</v>
      </c>
      <c r="Q220" s="41">
        <v>32.200000000000003</v>
      </c>
      <c r="R220" s="17">
        <v>0</v>
      </c>
      <c r="S220" s="17">
        <v>0</v>
      </c>
      <c r="T220" s="17">
        <v>0</v>
      </c>
      <c r="U220" s="41">
        <v>0</v>
      </c>
      <c r="V220" s="41">
        <v>0</v>
      </c>
      <c r="W220" s="41">
        <v>0</v>
      </c>
      <c r="X220" s="41">
        <v>0</v>
      </c>
      <c r="Y220" s="41">
        <v>0</v>
      </c>
      <c r="Z220" s="41">
        <v>0</v>
      </c>
      <c r="AA220" s="17">
        <v>0</v>
      </c>
      <c r="AB220" s="41">
        <v>0</v>
      </c>
      <c r="AC220" s="17">
        <v>0</v>
      </c>
      <c r="AD220" s="17">
        <v>0</v>
      </c>
      <c r="AE220" s="41">
        <v>0</v>
      </c>
      <c r="AF220" s="41">
        <v>0</v>
      </c>
      <c r="AG220" s="90">
        <v>29.5</v>
      </c>
      <c r="AH220" s="91" t="s">
        <v>3</v>
      </c>
      <c r="AI220" s="87" t="s">
        <v>504</v>
      </c>
      <c r="AN220" s="17">
        <f t="shared" si="70"/>
        <v>99.899999999999991</v>
      </c>
      <c r="AO220" s="17">
        <f t="shared" si="71"/>
        <v>0.24600000000000002</v>
      </c>
      <c r="AP220" s="17">
        <f t="shared" si="72"/>
        <v>0</v>
      </c>
      <c r="AQ220" s="17">
        <f t="shared" si="72"/>
        <v>0.13800000000000001</v>
      </c>
      <c r="AR220" s="17">
        <f t="shared" si="73"/>
        <v>0.32200000000000001</v>
      </c>
      <c r="AS220" s="17">
        <f t="shared" si="74"/>
        <v>0.29499999999999998</v>
      </c>
      <c r="AU220" s="17">
        <f t="shared" si="75"/>
        <v>2.333333333333333</v>
      </c>
      <c r="AV220" s="17">
        <f t="shared" si="76"/>
        <v>1.7826086956521738</v>
      </c>
      <c r="AW220" s="17">
        <f t="shared" si="77"/>
        <v>0.64583333333333326</v>
      </c>
      <c r="AX220" s="17">
        <f t="shared" si="78"/>
        <v>1.0833333333333333</v>
      </c>
      <c r="AY220" s="17">
        <f t="shared" si="79"/>
        <v>0.50687476774433293</v>
      </c>
      <c r="AZ220" s="17">
        <f t="shared" si="80"/>
        <v>0.50687476774433293</v>
      </c>
      <c r="BA220" s="17">
        <f t="shared" si="81"/>
        <v>0.21187476774433295</v>
      </c>
      <c r="BC220" s="17">
        <f t="shared" si="91"/>
        <v>2.3333333333333335</v>
      </c>
      <c r="BD220" s="17">
        <f t="shared" si="82"/>
        <v>2.75</v>
      </c>
      <c r="BE220" s="17">
        <f t="shared" si="83"/>
        <v>0.63127440889670428</v>
      </c>
      <c r="BF220" s="17">
        <f t="shared" si="84"/>
        <v>1.3272465171085455</v>
      </c>
      <c r="BG220" s="17">
        <f t="shared" si="85"/>
        <v>0.34854775524519727</v>
      </c>
      <c r="BH220" s="17">
        <f t="shared" si="86"/>
        <v>0.34854775524519727</v>
      </c>
      <c r="BI220" s="17">
        <f t="shared" si="87"/>
        <v>2.8673620917995528E-3</v>
      </c>
      <c r="BJ220" s="17">
        <f t="shared" si="88"/>
        <v>2.7931394912065539E-2</v>
      </c>
    </row>
    <row r="221" spans="1:62" x14ac:dyDescent="0.25">
      <c r="A221" s="84">
        <v>292</v>
      </c>
      <c r="B221" s="84">
        <v>181</v>
      </c>
      <c r="D221" s="86">
        <v>1</v>
      </c>
      <c r="E221" s="98">
        <f t="shared" si="89"/>
        <v>17.491749174917494</v>
      </c>
      <c r="F221" s="98">
        <f t="shared" si="90"/>
        <v>0.66666666666666674</v>
      </c>
      <c r="G221" s="17">
        <v>0</v>
      </c>
      <c r="H221" s="17">
        <f>'EWG-CCP-127 (1)'!M110</f>
        <v>27.502750275027505</v>
      </c>
      <c r="I221" s="17">
        <v>0</v>
      </c>
      <c r="J221" s="17">
        <v>0</v>
      </c>
      <c r="K221" s="17">
        <v>0</v>
      </c>
      <c r="L221" s="17">
        <v>0</v>
      </c>
      <c r="M221" s="17">
        <v>0</v>
      </c>
      <c r="N221" s="17">
        <v>0</v>
      </c>
      <c r="O221" s="17">
        <f>'EWG-CCP-127 (1)'!L110</f>
        <v>17.491749174917494</v>
      </c>
      <c r="P221" s="17">
        <v>0</v>
      </c>
      <c r="Q221" s="17">
        <f>'EWG-CCP-127 (1)'!K110</f>
        <v>55.005500550055011</v>
      </c>
      <c r="R221" s="17">
        <v>0</v>
      </c>
      <c r="S221" s="17">
        <v>0</v>
      </c>
      <c r="T221" s="17">
        <v>0</v>
      </c>
      <c r="U221" s="17">
        <v>0</v>
      </c>
      <c r="V221" s="17">
        <v>0</v>
      </c>
      <c r="W221" s="41">
        <v>0</v>
      </c>
      <c r="X221" s="41">
        <v>0</v>
      </c>
      <c r="Y221" s="17">
        <v>0</v>
      </c>
      <c r="Z221" s="17">
        <v>0</v>
      </c>
      <c r="AA221" s="17">
        <v>0</v>
      </c>
      <c r="AB221" s="17">
        <v>0</v>
      </c>
      <c r="AC221" s="17">
        <v>0</v>
      </c>
      <c r="AD221" s="17">
        <v>0</v>
      </c>
      <c r="AE221" s="17">
        <v>0</v>
      </c>
      <c r="AF221" s="41">
        <v>0</v>
      </c>
      <c r="AG221" s="88">
        <f>'EWG-CCP-127 (1)'!E110</f>
        <v>56.999999999999993</v>
      </c>
      <c r="AH221" s="91" t="s">
        <v>3</v>
      </c>
      <c r="AI221" s="87" t="s">
        <v>504</v>
      </c>
      <c r="AN221" s="17">
        <f t="shared" si="70"/>
        <v>100</v>
      </c>
      <c r="AO221" s="17">
        <f t="shared" si="71"/>
        <v>0.17491749174917495</v>
      </c>
      <c r="AP221" s="17">
        <f t="shared" si="72"/>
        <v>0</v>
      </c>
      <c r="AQ221" s="17">
        <f t="shared" si="72"/>
        <v>0.27502750275027504</v>
      </c>
      <c r="AR221" s="17">
        <f t="shared" si="73"/>
        <v>0.55005500550055009</v>
      </c>
      <c r="AS221" s="17">
        <f t="shared" si="74"/>
        <v>0.56999999999999995</v>
      </c>
      <c r="AU221" s="17">
        <f t="shared" si="75"/>
        <v>2</v>
      </c>
      <c r="AV221" s="17">
        <f t="shared" si="76"/>
        <v>0.63600000000000012</v>
      </c>
      <c r="AW221" s="17">
        <f t="shared" si="77"/>
        <v>0.625</v>
      </c>
      <c r="AX221" s="17">
        <f t="shared" si="78"/>
        <v>1</v>
      </c>
      <c r="AY221" s="17">
        <f t="shared" si="79"/>
        <v>0.625</v>
      </c>
      <c r="AZ221" s="17">
        <f t="shared" si="80"/>
        <v>0.625</v>
      </c>
      <c r="BA221" s="17">
        <f t="shared" si="81"/>
        <v>5.5000000000000049E-2</v>
      </c>
      <c r="BC221" s="17">
        <f t="shared" si="91"/>
        <v>2</v>
      </c>
      <c r="BD221" s="17">
        <f t="shared" si="82"/>
        <v>0.63600000000000001</v>
      </c>
      <c r="BE221" s="17">
        <f t="shared" si="83"/>
        <v>0.62398456419258264</v>
      </c>
      <c r="BF221" s="17">
        <f t="shared" si="84"/>
        <v>1.1741929315066524</v>
      </c>
      <c r="BG221" s="17">
        <f t="shared" si="85"/>
        <v>0.62398456419258264</v>
      </c>
      <c r="BH221" s="17">
        <f t="shared" si="86"/>
        <v>0.62398456419258264</v>
      </c>
      <c r="BI221" s="17">
        <f t="shared" si="87"/>
        <v>2.9143331710630807E-3</v>
      </c>
      <c r="BJ221" s="17">
        <f t="shared" si="88"/>
        <v>1.1636609441798982E-2</v>
      </c>
    </row>
    <row r="222" spans="1:62" x14ac:dyDescent="0.25">
      <c r="A222" s="84">
        <v>294</v>
      </c>
      <c r="B222" s="84">
        <v>183</v>
      </c>
      <c r="D222" s="86">
        <v>1</v>
      </c>
      <c r="E222" s="98">
        <f t="shared" si="89"/>
        <v>18.918918918918916</v>
      </c>
      <c r="F222" s="98">
        <f t="shared" si="90"/>
        <v>0.66666666666666674</v>
      </c>
      <c r="G222" s="17">
        <v>0</v>
      </c>
      <c r="H222" s="17">
        <f>'EWG-CCP-127 (1)'!M112</f>
        <v>27.027027027027025</v>
      </c>
      <c r="I222" s="17">
        <v>0</v>
      </c>
      <c r="J222" s="17">
        <v>0</v>
      </c>
      <c r="K222" s="17">
        <v>0</v>
      </c>
      <c r="L222" s="17">
        <v>0</v>
      </c>
      <c r="M222" s="17">
        <v>0</v>
      </c>
      <c r="N222" s="17">
        <v>0</v>
      </c>
      <c r="O222" s="17">
        <f>'EWG-CCP-127 (1)'!L112</f>
        <v>18.918918918918916</v>
      </c>
      <c r="P222" s="17">
        <v>0</v>
      </c>
      <c r="Q222" s="17">
        <f>'EWG-CCP-127 (1)'!K112</f>
        <v>54.054054054054049</v>
      </c>
      <c r="R222" s="17">
        <v>0</v>
      </c>
      <c r="S222" s="17">
        <v>0</v>
      </c>
      <c r="T222" s="17">
        <v>0</v>
      </c>
      <c r="U222" s="17">
        <v>0</v>
      </c>
      <c r="V222" s="17">
        <v>0</v>
      </c>
      <c r="W222" s="41">
        <v>0</v>
      </c>
      <c r="X222" s="41">
        <v>0</v>
      </c>
      <c r="Y222" s="17">
        <v>0</v>
      </c>
      <c r="Z222" s="17">
        <v>0</v>
      </c>
      <c r="AA222" s="17">
        <v>0</v>
      </c>
      <c r="AB222" s="17">
        <v>0</v>
      </c>
      <c r="AC222" s="17">
        <v>0</v>
      </c>
      <c r="AD222" s="17">
        <v>0</v>
      </c>
      <c r="AE222" s="17">
        <v>0</v>
      </c>
      <c r="AF222" s="41">
        <v>0</v>
      </c>
      <c r="AG222" s="88">
        <f>'EWG-CCP-127 (1)'!E112</f>
        <v>56.999999999999993</v>
      </c>
      <c r="AH222" s="91" t="s">
        <v>3</v>
      </c>
      <c r="AI222" s="87" t="s">
        <v>504</v>
      </c>
      <c r="AN222" s="17">
        <f t="shared" si="70"/>
        <v>99.999999999999986</v>
      </c>
      <c r="AO222" s="17">
        <f t="shared" si="71"/>
        <v>0.18918918918918914</v>
      </c>
      <c r="AP222" s="17">
        <f t="shared" si="72"/>
        <v>0</v>
      </c>
      <c r="AQ222" s="17">
        <f t="shared" si="72"/>
        <v>0.27027027027027023</v>
      </c>
      <c r="AR222" s="17">
        <f t="shared" si="73"/>
        <v>0.54054054054054046</v>
      </c>
      <c r="AS222" s="17">
        <f t="shared" si="74"/>
        <v>0.56999999999999995</v>
      </c>
      <c r="AU222" s="17">
        <f t="shared" si="75"/>
        <v>2</v>
      </c>
      <c r="AV222" s="17">
        <f t="shared" si="76"/>
        <v>0.7</v>
      </c>
      <c r="AW222" s="17">
        <f t="shared" si="77"/>
        <v>0.625</v>
      </c>
      <c r="AX222" s="17">
        <f t="shared" si="78"/>
        <v>1</v>
      </c>
      <c r="AY222" s="17">
        <f t="shared" si="79"/>
        <v>0.625</v>
      </c>
      <c r="AZ222" s="17">
        <f t="shared" si="80"/>
        <v>0.625</v>
      </c>
      <c r="BA222" s="17">
        <f t="shared" si="81"/>
        <v>5.5000000000000049E-2</v>
      </c>
      <c r="BC222" s="17">
        <f t="shared" si="91"/>
        <v>2</v>
      </c>
      <c r="BD222" s="17">
        <f t="shared" si="82"/>
        <v>0.7</v>
      </c>
      <c r="BE222" s="17">
        <f t="shared" si="83"/>
        <v>0.62398456419258264</v>
      </c>
      <c r="BF222" s="17">
        <f t="shared" si="84"/>
        <v>1.1741929315066524</v>
      </c>
      <c r="BG222" s="17">
        <f t="shared" si="85"/>
        <v>0.62398456419258264</v>
      </c>
      <c r="BH222" s="17">
        <f t="shared" si="86"/>
        <v>0.62398456419258264</v>
      </c>
      <c r="BI222" s="17">
        <f t="shared" si="87"/>
        <v>2.9143331710630807E-3</v>
      </c>
      <c r="BJ222" s="17">
        <f t="shared" si="88"/>
        <v>1.1636609441798982E-2</v>
      </c>
    </row>
    <row r="223" spans="1:62" x14ac:dyDescent="0.25">
      <c r="A223" s="84">
        <v>45</v>
      </c>
      <c r="B223" s="84">
        <v>33</v>
      </c>
      <c r="C223" s="17" t="s">
        <v>56</v>
      </c>
      <c r="D223" s="86">
        <v>1</v>
      </c>
      <c r="E223" s="98">
        <f t="shared" si="89"/>
        <v>20</v>
      </c>
      <c r="F223" s="98">
        <f t="shared" si="90"/>
        <v>0.77500000000000002</v>
      </c>
      <c r="G223" s="41">
        <v>0</v>
      </c>
      <c r="H223" s="17">
        <v>18</v>
      </c>
      <c r="I223" s="17">
        <v>0</v>
      </c>
      <c r="J223" s="17">
        <v>0</v>
      </c>
      <c r="K223" s="41">
        <v>0</v>
      </c>
      <c r="L223" s="41">
        <v>0</v>
      </c>
      <c r="M223" s="41">
        <v>0</v>
      </c>
      <c r="N223" s="41">
        <v>0</v>
      </c>
      <c r="O223" s="17">
        <v>20</v>
      </c>
      <c r="P223" s="17">
        <v>0</v>
      </c>
      <c r="Q223" s="17">
        <v>62</v>
      </c>
      <c r="R223" s="17">
        <v>0</v>
      </c>
      <c r="S223" s="17">
        <v>0</v>
      </c>
      <c r="T223" s="17">
        <v>0</v>
      </c>
      <c r="U223" s="17">
        <v>0</v>
      </c>
      <c r="V223" s="41">
        <v>0</v>
      </c>
      <c r="W223" s="41">
        <v>0</v>
      </c>
      <c r="X223" s="41">
        <v>0</v>
      </c>
      <c r="Y223" s="41">
        <v>0</v>
      </c>
      <c r="Z223" s="17">
        <v>0</v>
      </c>
      <c r="AA223" s="17">
        <v>0</v>
      </c>
      <c r="AB223" s="41">
        <v>0</v>
      </c>
      <c r="AC223" s="17">
        <v>0</v>
      </c>
      <c r="AD223" s="17">
        <v>0</v>
      </c>
      <c r="AE223" s="41">
        <v>0</v>
      </c>
      <c r="AF223" s="41">
        <v>0</v>
      </c>
      <c r="AG223" s="88">
        <v>71</v>
      </c>
      <c r="AH223" s="41" t="s">
        <v>3</v>
      </c>
      <c r="AI223" s="87" t="s">
        <v>506</v>
      </c>
      <c r="AL223" s="87" t="s">
        <v>507</v>
      </c>
      <c r="AN223" s="17">
        <f t="shared" si="70"/>
        <v>100</v>
      </c>
      <c r="AO223" s="17">
        <f t="shared" si="71"/>
        <v>0.2</v>
      </c>
      <c r="AP223" s="17">
        <f t="shared" si="72"/>
        <v>0</v>
      </c>
      <c r="AQ223" s="17">
        <f t="shared" si="72"/>
        <v>0.18</v>
      </c>
      <c r="AR223" s="17">
        <f t="shared" si="73"/>
        <v>0.62</v>
      </c>
      <c r="AS223" s="17">
        <f t="shared" si="74"/>
        <v>0.71</v>
      </c>
      <c r="AU223" s="17">
        <f t="shared" si="75"/>
        <v>3.4444444444444446</v>
      </c>
      <c r="AV223" s="17">
        <f t="shared" si="76"/>
        <v>1.1111111111111112</v>
      </c>
      <c r="AW223" s="17">
        <f t="shared" si="77"/>
        <v>0.71527777777777779</v>
      </c>
      <c r="AX223" s="17">
        <f t="shared" si="78"/>
        <v>1.3611111111111112</v>
      </c>
      <c r="AY223" s="17">
        <f t="shared" si="79"/>
        <v>0.71527777777777779</v>
      </c>
      <c r="AZ223" s="17">
        <f t="shared" si="80"/>
        <v>0.71527777777777779</v>
      </c>
      <c r="BA223" s="17">
        <f t="shared" si="81"/>
        <v>5.2777777777778256E-3</v>
      </c>
      <c r="BC223" s="17">
        <f t="shared" si="91"/>
        <v>3.4444444444444446</v>
      </c>
      <c r="BD223" s="17">
        <f t="shared" si="82"/>
        <v>1.1111111111111112</v>
      </c>
      <c r="BE223" s="17">
        <f t="shared" si="83"/>
        <v>0.65557389124377641</v>
      </c>
      <c r="BF223" s="17">
        <f t="shared" si="84"/>
        <v>1.8374251357815226</v>
      </c>
      <c r="BG223" s="17">
        <f t="shared" si="85"/>
        <v>0.65557389124377641</v>
      </c>
      <c r="BH223" s="17">
        <f t="shared" si="86"/>
        <v>0.65557389124377641</v>
      </c>
      <c r="BI223" s="17">
        <f t="shared" si="87"/>
        <v>2.9622013143442744E-3</v>
      </c>
      <c r="BJ223" s="17">
        <f t="shared" si="88"/>
        <v>6.1441082293299643E-2</v>
      </c>
    </row>
    <row r="224" spans="1:62" x14ac:dyDescent="0.25">
      <c r="A224" s="84">
        <v>663</v>
      </c>
      <c r="B224" s="84">
        <v>360</v>
      </c>
      <c r="C224" s="17" t="s">
        <v>490</v>
      </c>
      <c r="D224" s="86">
        <v>1</v>
      </c>
      <c r="E224" s="98">
        <f t="shared" si="89"/>
        <v>28.725919914418522</v>
      </c>
      <c r="F224" s="98">
        <f t="shared" si="90"/>
        <v>0.83348596357870242</v>
      </c>
      <c r="G224" s="106">
        <f>'EWG-CCP-127 (1)'!C36</f>
        <v>4.0929581435630613</v>
      </c>
      <c r="H224" s="106">
        <f>'EWG-CCP-127 (1)'!D36</f>
        <v>9.8272354530327313</v>
      </c>
      <c r="I224" s="106">
        <f>'EWG-CCP-127 (1)'!E36</f>
        <v>2.4766117670053185</v>
      </c>
      <c r="J224" s="17">
        <v>0</v>
      </c>
      <c r="K224" s="106">
        <f>'EWG-CCP-127 (1)'!G36</f>
        <v>2.3563499708403235</v>
      </c>
      <c r="L224" s="106">
        <f>'EWG-CCP-127 (1)'!H36</f>
        <v>2.7091162869483503</v>
      </c>
      <c r="M224" s="106">
        <f>'EWG-CCP-127 (1)'!R36</f>
        <v>0</v>
      </c>
      <c r="N224" s="106">
        <f>'EWG-CCP-127 (1)'!J36</f>
        <v>2.5122348223253121</v>
      </c>
      <c r="O224" s="106">
        <f>'EWG-CCP-127 (1)'!K36</f>
        <v>21.02795703813954</v>
      </c>
      <c r="P224" s="17">
        <v>0</v>
      </c>
      <c r="Q224" s="106">
        <f>'EWG-CCP-127 (1)'!N36</f>
        <v>49.190224361398876</v>
      </c>
      <c r="R224" s="17">
        <v>0</v>
      </c>
      <c r="S224" s="106">
        <f>'EWG-CCP-127 (1)'!O36</f>
        <v>1.1992734123174</v>
      </c>
      <c r="T224" s="106">
        <f>'EWG-CCP-127 (1)'!P36</f>
        <v>2.9424044002362146</v>
      </c>
      <c r="U224" s="106">
        <f>'EWG-CCP-127 (1)'!Q36</f>
        <v>1.6656343441928705</v>
      </c>
      <c r="V224" s="17">
        <v>0</v>
      </c>
      <c r="W224" s="17">
        <v>0</v>
      </c>
      <c r="X224" s="17">
        <v>0</v>
      </c>
      <c r="Y224" s="17">
        <v>0</v>
      </c>
      <c r="Z224" s="17">
        <v>0</v>
      </c>
      <c r="AA224" s="17">
        <v>0</v>
      </c>
      <c r="AB224" s="17">
        <v>0</v>
      </c>
      <c r="AC224" s="17">
        <v>0</v>
      </c>
      <c r="AD224" s="17">
        <v>0</v>
      </c>
      <c r="AE224" s="17">
        <v>0</v>
      </c>
      <c r="AF224" s="17">
        <v>0</v>
      </c>
      <c r="AG224" s="88">
        <v>67</v>
      </c>
      <c r="AH224" s="17" t="s">
        <v>3</v>
      </c>
      <c r="AI224" s="87" t="s">
        <v>506</v>
      </c>
      <c r="AL224" s="87" t="s">
        <v>510</v>
      </c>
      <c r="AN224" s="17">
        <f t="shared" si="70"/>
        <v>99.999999999999986</v>
      </c>
      <c r="AO224" s="17">
        <f t="shared" si="71"/>
        <v>0.2373707332508789</v>
      </c>
      <c r="AP224" s="17">
        <f t="shared" si="72"/>
        <v>4.0929581435630615E-2</v>
      </c>
      <c r="AQ224" s="17">
        <f t="shared" si="72"/>
        <v>9.8272354530327316E-2</v>
      </c>
      <c r="AR224" s="17">
        <f t="shared" si="73"/>
        <v>0.49190224361398877</v>
      </c>
      <c r="AS224" s="17">
        <f t="shared" si="74"/>
        <v>0.67</v>
      </c>
      <c r="AU224" s="17">
        <f t="shared" si="75"/>
        <v>3.5337313392989329</v>
      </c>
      <c r="AV224" s="17">
        <f t="shared" si="76"/>
        <v>1.7052258045385829</v>
      </c>
      <c r="AW224" s="17">
        <f t="shared" si="77"/>
        <v>0.72085820870618333</v>
      </c>
      <c r="AX224" s="17">
        <f t="shared" si="78"/>
        <v>1.3834328348247333</v>
      </c>
      <c r="AY224" s="17">
        <f t="shared" si="79"/>
        <v>0.6649665412822382</v>
      </c>
      <c r="AZ224" s="17">
        <f t="shared" si="80"/>
        <v>0.6649665412822382</v>
      </c>
      <c r="BA224" s="17">
        <f t="shared" si="81"/>
        <v>5.0334587177618406E-3</v>
      </c>
      <c r="BC224" s="17">
        <f t="shared" si="91"/>
        <v>1.5768133733361007</v>
      </c>
      <c r="BD224" s="17">
        <f t="shared" si="82"/>
        <v>0.88802168609244914</v>
      </c>
      <c r="BE224" s="17">
        <f t="shared" si="83"/>
        <v>0.61472966982485988</v>
      </c>
      <c r="BF224" s="17">
        <f t="shared" si="84"/>
        <v>0.9798822397376139</v>
      </c>
      <c r="BG224" s="17">
        <f t="shared" si="85"/>
        <v>0.61472966982485988</v>
      </c>
      <c r="BH224" s="17">
        <f t="shared" si="86"/>
        <v>0.61472966982485988</v>
      </c>
      <c r="BI224" s="17">
        <f t="shared" si="87"/>
        <v>3.0548093976690087E-3</v>
      </c>
      <c r="BJ224" s="17">
        <f t="shared" si="88"/>
        <v>4.321123290715663E-2</v>
      </c>
    </row>
    <row r="225" spans="1:62" x14ac:dyDescent="0.25">
      <c r="A225" s="84">
        <v>452</v>
      </c>
      <c r="B225" s="84">
        <v>304</v>
      </c>
      <c r="D225" s="86">
        <v>1</v>
      </c>
      <c r="E225" s="98">
        <f t="shared" si="89"/>
        <v>9.2156862745098049</v>
      </c>
      <c r="F225" s="98">
        <f t="shared" si="90"/>
        <v>0.7196467991169978</v>
      </c>
      <c r="G225" s="17">
        <f>'EWG-CCP-127 (1)'!J232</f>
        <v>1.9607843137254901</v>
      </c>
      <c r="H225" s="17">
        <f>'EWG-CCP-127 (1)'!H232</f>
        <v>24.901960784313722</v>
      </c>
      <c r="I225" s="17">
        <v>0</v>
      </c>
      <c r="J225" s="17">
        <v>0</v>
      </c>
      <c r="K225" s="17">
        <v>0</v>
      </c>
      <c r="L225" s="17">
        <v>0</v>
      </c>
      <c r="M225" s="17">
        <v>0</v>
      </c>
      <c r="N225" s="17">
        <v>0</v>
      </c>
      <c r="O225" s="17">
        <f>'EWG-CCP-127 (1)'!G232</f>
        <v>9.2156862745098049</v>
      </c>
      <c r="P225" s="17">
        <v>0</v>
      </c>
      <c r="Q225" s="17">
        <f>'EWG-CCP-127 (1)'!I232</f>
        <v>63.921568627450988</v>
      </c>
      <c r="R225" s="17">
        <v>0</v>
      </c>
      <c r="S225" s="17">
        <v>0</v>
      </c>
      <c r="T225" s="17">
        <v>0</v>
      </c>
      <c r="U225" s="17">
        <v>0</v>
      </c>
      <c r="V225" s="17">
        <v>0</v>
      </c>
      <c r="W225" s="41">
        <v>0</v>
      </c>
      <c r="X225" s="17">
        <v>0</v>
      </c>
      <c r="Y225" s="17">
        <v>0</v>
      </c>
      <c r="Z225" s="17">
        <v>0</v>
      </c>
      <c r="AA225" s="17">
        <v>0</v>
      </c>
      <c r="AB225" s="17">
        <v>0</v>
      </c>
      <c r="AC225" s="17">
        <v>0</v>
      </c>
      <c r="AD225" s="17">
        <v>0</v>
      </c>
      <c r="AE225" s="17">
        <v>0</v>
      </c>
      <c r="AF225" s="41">
        <v>0</v>
      </c>
      <c r="AG225" s="88">
        <f>'EWG-CCP-127 (1)'!N232</f>
        <v>22.605550000000001</v>
      </c>
      <c r="AH225" s="17" t="s">
        <v>3</v>
      </c>
      <c r="AI225" s="87" t="s">
        <v>506</v>
      </c>
      <c r="AN225" s="17">
        <f t="shared" si="70"/>
        <v>100</v>
      </c>
      <c r="AO225" s="17">
        <f t="shared" si="71"/>
        <v>9.2156862745098045E-2</v>
      </c>
      <c r="AP225" s="17">
        <f t="shared" si="72"/>
        <v>1.9607843137254902E-2</v>
      </c>
      <c r="AQ225" s="17">
        <f t="shared" si="72"/>
        <v>0.24901960784313723</v>
      </c>
      <c r="AR225" s="17">
        <f t="shared" si="73"/>
        <v>0.63921568627450986</v>
      </c>
      <c r="AS225" s="17">
        <f t="shared" si="74"/>
        <v>0.22605550000000002</v>
      </c>
      <c r="AU225" s="17">
        <f t="shared" si="75"/>
        <v>2.3795620437956209</v>
      </c>
      <c r="AV225" s="17">
        <f t="shared" si="76"/>
        <v>0.34306569343065696</v>
      </c>
      <c r="AW225" s="17">
        <f t="shared" si="77"/>
        <v>0.64872262773722633</v>
      </c>
      <c r="AX225" s="17">
        <f t="shared" si="78"/>
        <v>1.0948905109489053</v>
      </c>
      <c r="AY225" s="17">
        <f t="shared" si="79"/>
        <v>0.34306569343065696</v>
      </c>
      <c r="AZ225" s="17">
        <f t="shared" si="80"/>
        <v>0.34306569343065696</v>
      </c>
      <c r="BA225" s="17">
        <f t="shared" si="81"/>
        <v>0.11701019343065694</v>
      </c>
      <c r="BC225" s="17">
        <f t="shared" si="91"/>
        <v>1.9520958083832338</v>
      </c>
      <c r="BD225" s="17">
        <f t="shared" si="82"/>
        <v>0.28143712574850305</v>
      </c>
      <c r="BE225" s="17">
        <f t="shared" si="83"/>
        <v>0.62293692183989458</v>
      </c>
      <c r="BF225" s="17">
        <f t="shared" si="84"/>
        <v>1.1521972066297337</v>
      </c>
      <c r="BG225" s="17">
        <f t="shared" si="85"/>
        <v>0.28143712574850305</v>
      </c>
      <c r="BH225" s="17">
        <f t="shared" si="86"/>
        <v>0.28143712574850305</v>
      </c>
      <c r="BI225" s="17">
        <f t="shared" si="87"/>
        <v>3.0671244705472536E-3</v>
      </c>
      <c r="BJ225" s="17">
        <f t="shared" si="88"/>
        <v>5.5729697717242038E-2</v>
      </c>
    </row>
    <row r="226" spans="1:62" x14ac:dyDescent="0.25">
      <c r="A226" s="84">
        <v>153</v>
      </c>
      <c r="B226" s="84">
        <v>89</v>
      </c>
      <c r="C226" s="17" t="s">
        <v>181</v>
      </c>
      <c r="D226" s="86">
        <v>1</v>
      </c>
      <c r="E226" s="98">
        <f t="shared" si="89"/>
        <v>12.971804008117523</v>
      </c>
      <c r="F226" s="98">
        <f t="shared" si="90"/>
        <v>0.79343234347712877</v>
      </c>
      <c r="G226" s="102">
        <v>0</v>
      </c>
      <c r="H226" s="102">
        <f>'EWG-CCP-127 (1)'!I12</f>
        <v>16.95183598454928</v>
      </c>
      <c r="I226" s="102">
        <v>0</v>
      </c>
      <c r="J226" s="17">
        <v>0</v>
      </c>
      <c r="K226" s="103">
        <f>'EWG-CCP-127 (1)'!L12</f>
        <v>4.9638676749643791</v>
      </c>
      <c r="L226" s="17">
        <v>0</v>
      </c>
      <c r="M226" s="58">
        <v>0</v>
      </c>
      <c r="N226" s="58">
        <v>0</v>
      </c>
      <c r="O226" s="102">
        <f>'EWG-CCP-127 (1)'!K12</f>
        <v>12.971804008117523</v>
      </c>
      <c r="P226" s="58">
        <v>0</v>
      </c>
      <c r="Q226" s="102">
        <f>'EWG-CCP-127 (1)'!J12</f>
        <v>65.112492332368817</v>
      </c>
      <c r="R226" s="17">
        <v>0</v>
      </c>
      <c r="S226" s="17">
        <v>0</v>
      </c>
      <c r="T226" s="17">
        <v>0</v>
      </c>
      <c r="U226" s="102">
        <v>0</v>
      </c>
      <c r="V226" s="17">
        <v>0</v>
      </c>
      <c r="W226" s="41">
        <v>0</v>
      </c>
      <c r="X226" s="41">
        <v>0</v>
      </c>
      <c r="Y226" s="17">
        <v>0</v>
      </c>
      <c r="Z226" s="58">
        <v>0</v>
      </c>
      <c r="AA226" s="17">
        <v>0</v>
      </c>
      <c r="AB226" s="41">
        <v>0</v>
      </c>
      <c r="AC226" s="17">
        <v>0</v>
      </c>
      <c r="AD226" s="17">
        <v>0</v>
      </c>
      <c r="AE226" s="41">
        <v>0</v>
      </c>
      <c r="AF226" s="41">
        <v>0</v>
      </c>
      <c r="AG226" s="88">
        <v>72</v>
      </c>
      <c r="AH226" s="41" t="s">
        <v>545</v>
      </c>
      <c r="AI226" s="87" t="s">
        <v>506</v>
      </c>
      <c r="AM226" s="80"/>
      <c r="AN226" s="17">
        <f t="shared" si="70"/>
        <v>100</v>
      </c>
      <c r="AO226" s="17">
        <f t="shared" si="71"/>
        <v>0.12971804008117524</v>
      </c>
      <c r="AP226" s="17">
        <f t="shared" si="72"/>
        <v>0</v>
      </c>
      <c r="AQ226" s="17">
        <f t="shared" si="72"/>
        <v>0.16951835984549279</v>
      </c>
      <c r="AR226" s="17">
        <f t="shared" si="73"/>
        <v>0.65112492332368821</v>
      </c>
      <c r="AS226" s="17">
        <f t="shared" si="74"/>
        <v>0.72</v>
      </c>
      <c r="AU226" s="17">
        <f t="shared" si="75"/>
        <v>3.8410289240478428</v>
      </c>
      <c r="AV226" s="17">
        <f t="shared" si="76"/>
        <v>0.76521528523167937</v>
      </c>
      <c r="AW226" s="17">
        <f t="shared" si="77"/>
        <v>0.74006430775299015</v>
      </c>
      <c r="AX226" s="17">
        <f t="shared" si="78"/>
        <v>1.4602572310119606</v>
      </c>
      <c r="AY226" s="17">
        <f t="shared" si="79"/>
        <v>0.74006430775299015</v>
      </c>
      <c r="AZ226" s="17">
        <f t="shared" si="80"/>
        <v>0.74006430775299015</v>
      </c>
      <c r="BA226" s="17">
        <f t="shared" si="81"/>
        <v>2.0064307752990174E-2</v>
      </c>
      <c r="BC226" s="17">
        <f t="shared" si="91"/>
        <v>3.8410289240478424</v>
      </c>
      <c r="BD226" s="17">
        <f t="shared" si="82"/>
        <v>0.76521528523167937</v>
      </c>
      <c r="BE226" s="17">
        <f t="shared" si="83"/>
        <v>0.66424700904889733</v>
      </c>
      <c r="BF226" s="17">
        <f t="shared" si="84"/>
        <v>2.0195211655736047</v>
      </c>
      <c r="BG226" s="17">
        <f t="shared" si="85"/>
        <v>0.66424700904889733</v>
      </c>
      <c r="BH226" s="17">
        <f t="shared" si="86"/>
        <v>0.66424700904889733</v>
      </c>
      <c r="BI226" s="17">
        <f t="shared" si="87"/>
        <v>3.1083959999937331E-3</v>
      </c>
      <c r="BJ226" s="17">
        <f t="shared" si="88"/>
        <v>6.6498544639835414E-2</v>
      </c>
    </row>
    <row r="227" spans="1:62" x14ac:dyDescent="0.25">
      <c r="A227" s="84">
        <v>195</v>
      </c>
      <c r="B227" s="84">
        <v>123</v>
      </c>
      <c r="C227" s="17">
        <v>23</v>
      </c>
      <c r="D227" s="86">
        <v>1</v>
      </c>
      <c r="E227" s="98">
        <f t="shared" si="89"/>
        <v>20</v>
      </c>
      <c r="F227" s="98">
        <f t="shared" si="90"/>
        <v>0.75</v>
      </c>
      <c r="G227" s="17">
        <v>0</v>
      </c>
      <c r="H227" s="17">
        <v>20</v>
      </c>
      <c r="I227" s="17">
        <v>0</v>
      </c>
      <c r="J227" s="17">
        <v>0</v>
      </c>
      <c r="K227" s="17">
        <v>0</v>
      </c>
      <c r="L227" s="17">
        <v>0</v>
      </c>
      <c r="M227" s="17">
        <v>0</v>
      </c>
      <c r="N227" s="17">
        <v>0</v>
      </c>
      <c r="O227" s="17">
        <v>20</v>
      </c>
      <c r="P227" s="17">
        <v>0</v>
      </c>
      <c r="Q227" s="17">
        <v>60</v>
      </c>
      <c r="R227" s="17">
        <v>0</v>
      </c>
      <c r="S227" s="17">
        <v>0</v>
      </c>
      <c r="T227" s="17">
        <v>0</v>
      </c>
      <c r="U227" s="17">
        <v>0</v>
      </c>
      <c r="V227" s="17">
        <v>0</v>
      </c>
      <c r="W227" s="41">
        <v>0</v>
      </c>
      <c r="X227" s="41">
        <v>0</v>
      </c>
      <c r="Y227" s="17">
        <v>0</v>
      </c>
      <c r="Z227" s="17">
        <v>0</v>
      </c>
      <c r="AA227" s="17">
        <v>0</v>
      </c>
      <c r="AB227" s="17">
        <v>0</v>
      </c>
      <c r="AC227" s="17">
        <v>0</v>
      </c>
      <c r="AD227" s="17">
        <v>0</v>
      </c>
      <c r="AE227" s="17">
        <v>0</v>
      </c>
      <c r="AF227" s="41">
        <v>0</v>
      </c>
      <c r="AG227" s="88">
        <v>59</v>
      </c>
      <c r="AH227" s="91" t="s">
        <v>3</v>
      </c>
      <c r="AI227" s="87" t="s">
        <v>504</v>
      </c>
      <c r="AN227" s="17">
        <f t="shared" si="70"/>
        <v>100</v>
      </c>
      <c r="AO227" s="17">
        <f t="shared" si="71"/>
        <v>0.2</v>
      </c>
      <c r="AP227" s="17">
        <f t="shared" si="72"/>
        <v>0</v>
      </c>
      <c r="AQ227" s="17">
        <f t="shared" si="72"/>
        <v>0.2</v>
      </c>
      <c r="AR227" s="17">
        <f t="shared" si="73"/>
        <v>0.6</v>
      </c>
      <c r="AS227" s="17">
        <f t="shared" si="74"/>
        <v>0.59</v>
      </c>
      <c r="AU227" s="17">
        <f t="shared" si="75"/>
        <v>2.9999999999999996</v>
      </c>
      <c r="AV227" s="17">
        <f t="shared" si="76"/>
        <v>1</v>
      </c>
      <c r="AW227" s="17">
        <f t="shared" si="77"/>
        <v>0.6875</v>
      </c>
      <c r="AX227" s="17">
        <f t="shared" si="78"/>
        <v>1.25</v>
      </c>
      <c r="AY227" s="17">
        <f t="shared" si="79"/>
        <v>0.6875</v>
      </c>
      <c r="AZ227" s="17">
        <f t="shared" si="80"/>
        <v>0.6875</v>
      </c>
      <c r="BA227" s="17">
        <f t="shared" si="81"/>
        <v>9.7500000000000031E-2</v>
      </c>
      <c r="BC227" s="17">
        <f t="shared" si="91"/>
        <v>3</v>
      </c>
      <c r="BD227" s="17">
        <f t="shared" si="82"/>
        <v>1</v>
      </c>
      <c r="BE227" s="17">
        <f t="shared" si="83"/>
        <v>0.64585409830494755</v>
      </c>
      <c r="BF227" s="17">
        <f t="shared" si="84"/>
        <v>1.6333536883123316</v>
      </c>
      <c r="BG227" s="17">
        <f t="shared" si="85"/>
        <v>0.64585409830494755</v>
      </c>
      <c r="BH227" s="17">
        <f t="shared" si="86"/>
        <v>0.64585409830494755</v>
      </c>
      <c r="BI227" s="17">
        <f t="shared" si="87"/>
        <v>3.1196802974587487E-3</v>
      </c>
      <c r="BJ227" s="17">
        <f t="shared" si="88"/>
        <v>1.6351534134870508E-2</v>
      </c>
    </row>
    <row r="228" spans="1:62" x14ac:dyDescent="0.25">
      <c r="A228" s="84">
        <v>665</v>
      </c>
      <c r="B228" s="84">
        <v>362</v>
      </c>
      <c r="C228" s="17" t="s">
        <v>492</v>
      </c>
      <c r="D228" s="86">
        <v>1</v>
      </c>
      <c r="E228" s="98">
        <f t="shared" si="89"/>
        <v>30.24109989240559</v>
      </c>
      <c r="F228" s="98">
        <f t="shared" si="90"/>
        <v>0.83847229954386293</v>
      </c>
      <c r="G228" s="106">
        <f>'EWG-CCP-127 (1)'!C38</f>
        <v>3.9061028193375029</v>
      </c>
      <c r="H228" s="106">
        <f>'EWG-CCP-127 (1)'!D38</f>
        <v>9.3785938587605759</v>
      </c>
      <c r="I228" s="106">
        <f>'EWG-CCP-127 (1)'!E38</f>
        <v>6.9043524835234331</v>
      </c>
      <c r="J228" s="17">
        <v>0</v>
      </c>
      <c r="K228" s="106">
        <f>'EWG-CCP-127 (1)'!G38</f>
        <v>2.2487758099653332</v>
      </c>
      <c r="L228" s="106">
        <f>'EWG-CCP-127 (1)'!H38</f>
        <v>6.0303766095741972E-2</v>
      </c>
      <c r="M228" s="106">
        <f>'EWG-CCP-127 (1)'!R38</f>
        <v>6.0092416541037892</v>
      </c>
      <c r="N228" s="106">
        <f>'EWG-CCP-127 (1)'!J38</f>
        <v>2.4137436912250623</v>
      </c>
      <c r="O228" s="106">
        <f>'EWG-CCP-127 (1)'!K38</f>
        <v>14.853458297457564</v>
      </c>
      <c r="P228" s="17">
        <v>0</v>
      </c>
      <c r="Q228" s="106">
        <f>'EWG-CCP-127 (1)'!N38</f>
        <v>48.683235983900616</v>
      </c>
      <c r="R228" s="17">
        <v>0</v>
      </c>
      <c r="S228" s="106">
        <f>'EWG-CCP-127 (1)'!O38</f>
        <v>1.1445231279427397</v>
      </c>
      <c r="T228" s="106">
        <f>'EWG-CCP-127 (1)'!P38</f>
        <v>2.8080751672159558</v>
      </c>
      <c r="U228" s="106">
        <f>'EWG-CCP-127 (1)'!Q38</f>
        <v>1.5895933404716729</v>
      </c>
      <c r="V228" s="17">
        <v>0</v>
      </c>
      <c r="W228" s="17">
        <v>0</v>
      </c>
      <c r="X228" s="17">
        <v>0</v>
      </c>
      <c r="Y228" s="17">
        <v>0</v>
      </c>
      <c r="Z228" s="17">
        <v>0</v>
      </c>
      <c r="AA228" s="17">
        <v>0</v>
      </c>
      <c r="AB228" s="17">
        <v>0</v>
      </c>
      <c r="AC228" s="17">
        <v>0</v>
      </c>
      <c r="AD228" s="17">
        <v>0</v>
      </c>
      <c r="AE228" s="17">
        <v>0</v>
      </c>
      <c r="AF228" s="17">
        <v>0</v>
      </c>
      <c r="AG228" s="88">
        <v>56</v>
      </c>
      <c r="AH228" s="17" t="s">
        <v>3</v>
      </c>
      <c r="AI228" s="87" t="s">
        <v>506</v>
      </c>
      <c r="AN228" s="17">
        <f t="shared" si="70"/>
        <v>99.999999999999972</v>
      </c>
      <c r="AO228" s="17">
        <f t="shared" si="71"/>
        <v>0.20923003717657096</v>
      </c>
      <c r="AP228" s="17">
        <f t="shared" si="72"/>
        <v>3.9061028193375029E-2</v>
      </c>
      <c r="AQ228" s="17">
        <f t="shared" si="72"/>
        <v>9.3785938587605755E-2</v>
      </c>
      <c r="AR228" s="17">
        <f t="shared" si="73"/>
        <v>0.48683235983900613</v>
      </c>
      <c r="AS228" s="17">
        <f t="shared" si="74"/>
        <v>0.56000000000000005</v>
      </c>
      <c r="AU228" s="17">
        <f t="shared" si="75"/>
        <v>3.6646102777914846</v>
      </c>
      <c r="AV228" s="17">
        <f t="shared" si="76"/>
        <v>1.5749703756617923</v>
      </c>
      <c r="AW228" s="17">
        <f t="shared" si="77"/>
        <v>0.72903814236196784</v>
      </c>
      <c r="AX228" s="17">
        <f t="shared" si="78"/>
        <v>1.4161525694478712</v>
      </c>
      <c r="AY228" s="17">
        <f t="shared" si="79"/>
        <v>0.70178490215933864</v>
      </c>
      <c r="AZ228" s="17">
        <f t="shared" si="80"/>
        <v>0.70178490215933864</v>
      </c>
      <c r="BA228" s="17">
        <f t="shared" si="81"/>
        <v>0.14178490215933859</v>
      </c>
      <c r="BC228" s="17">
        <f t="shared" si="91"/>
        <v>1.6352138686448447</v>
      </c>
      <c r="BD228" s="17">
        <f t="shared" si="82"/>
        <v>0.90643168509557359</v>
      </c>
      <c r="BE228" s="17">
        <f t="shared" si="83"/>
        <v>0.61600686144919348</v>
      </c>
      <c r="BF228" s="17">
        <f t="shared" si="84"/>
        <v>1.0066974553614034</v>
      </c>
      <c r="BG228" s="17">
        <f t="shared" si="85"/>
        <v>0.61600686144919348</v>
      </c>
      <c r="BH228" s="17">
        <f t="shared" si="86"/>
        <v>0.61600686144919348</v>
      </c>
      <c r="BI228" s="17">
        <f t="shared" si="87"/>
        <v>3.1367685293891487E-3</v>
      </c>
      <c r="BJ228" s="17">
        <f t="shared" si="88"/>
        <v>9.5791470952632414E-3</v>
      </c>
    </row>
    <row r="229" spans="1:62" x14ac:dyDescent="0.25">
      <c r="A229" s="84">
        <v>391</v>
      </c>
      <c r="B229" s="84">
        <v>259</v>
      </c>
      <c r="C229" s="17" t="s">
        <v>256</v>
      </c>
      <c r="D229" s="86">
        <v>1</v>
      </c>
      <c r="E229" s="98">
        <f t="shared" si="89"/>
        <v>34.200000000000003</v>
      </c>
      <c r="F229" s="98">
        <f t="shared" si="90"/>
        <v>0.58185053380782925</v>
      </c>
      <c r="G229" s="17">
        <v>9.6</v>
      </c>
      <c r="H229" s="17">
        <v>23.5</v>
      </c>
      <c r="I229" s="17">
        <v>26.8</v>
      </c>
      <c r="J229" s="17">
        <v>0</v>
      </c>
      <c r="K229" s="17">
        <v>0</v>
      </c>
      <c r="L229" s="17">
        <v>0</v>
      </c>
      <c r="M229" s="17">
        <v>0</v>
      </c>
      <c r="N229" s="17">
        <v>0</v>
      </c>
      <c r="O229" s="17">
        <v>7.4</v>
      </c>
      <c r="P229" s="17">
        <v>0</v>
      </c>
      <c r="Q229" s="17">
        <v>32.700000000000003</v>
      </c>
      <c r="R229" s="17">
        <v>0</v>
      </c>
      <c r="S229" s="17">
        <v>0</v>
      </c>
      <c r="T229" s="17">
        <v>0</v>
      </c>
      <c r="U229" s="17">
        <v>0</v>
      </c>
      <c r="V229" s="17">
        <v>0</v>
      </c>
      <c r="W229" s="41">
        <v>0</v>
      </c>
      <c r="X229" s="41">
        <v>0</v>
      </c>
      <c r="Y229" s="17">
        <v>0</v>
      </c>
      <c r="Z229" s="17">
        <v>0</v>
      </c>
      <c r="AA229" s="17">
        <v>0</v>
      </c>
      <c r="AB229" s="17">
        <v>0</v>
      </c>
      <c r="AC229" s="17">
        <v>0</v>
      </c>
      <c r="AD229" s="17">
        <v>0</v>
      </c>
      <c r="AE229" s="17">
        <v>0</v>
      </c>
      <c r="AF229" s="41">
        <v>0</v>
      </c>
      <c r="AG229" s="88">
        <v>28</v>
      </c>
      <c r="AH229" s="91" t="s">
        <v>3</v>
      </c>
      <c r="AI229" s="87" t="s">
        <v>504</v>
      </c>
      <c r="AN229" s="17">
        <f t="shared" si="70"/>
        <v>100.00000000000001</v>
      </c>
      <c r="AO229" s="17">
        <f t="shared" si="71"/>
        <v>7.400000000000001E-2</v>
      </c>
      <c r="AP229" s="17">
        <f t="shared" si="72"/>
        <v>9.6000000000000002E-2</v>
      </c>
      <c r="AQ229" s="17">
        <f t="shared" si="72"/>
        <v>0.23499999999999999</v>
      </c>
      <c r="AR229" s="17">
        <f t="shared" si="73"/>
        <v>0.32700000000000001</v>
      </c>
      <c r="AS229" s="17">
        <f t="shared" si="74"/>
        <v>0.28000000000000003</v>
      </c>
      <c r="AU229" s="17">
        <f t="shared" si="75"/>
        <v>0.98791540785498499</v>
      </c>
      <c r="AV229" s="17">
        <f t="shared" si="76"/>
        <v>0.22356495468277951</v>
      </c>
      <c r="AW229" s="17">
        <f t="shared" si="77"/>
        <v>0.56174471299093653</v>
      </c>
      <c r="AX229" s="17">
        <f t="shared" si="78"/>
        <v>0.74697885196374625</v>
      </c>
      <c r="AY229" s="17">
        <f t="shared" si="79"/>
        <v>0.22356495468277951</v>
      </c>
      <c r="AZ229" s="17">
        <f t="shared" si="80"/>
        <v>0.22356495468277951</v>
      </c>
      <c r="BA229" s="17">
        <f t="shared" si="81"/>
        <v>5.6435045317220517E-2</v>
      </c>
      <c r="BC229" s="17">
        <f t="shared" si="91"/>
        <v>0.52827140549273022</v>
      </c>
      <c r="BD229" s="17">
        <f t="shared" si="82"/>
        <v>0.3360258481421648</v>
      </c>
      <c r="BE229" s="17">
        <f t="shared" si="83"/>
        <v>0.59179854549086308</v>
      </c>
      <c r="BF229" s="17">
        <f t="shared" si="84"/>
        <v>0.49843291624013569</v>
      </c>
      <c r="BG229" s="17">
        <f t="shared" si="85"/>
        <v>0.3360258481421648</v>
      </c>
      <c r="BH229" s="17">
        <f t="shared" si="86"/>
        <v>0.3360258481421648</v>
      </c>
      <c r="BI229" s="17">
        <f t="shared" si="87"/>
        <v>3.1388956600489075E-3</v>
      </c>
      <c r="BJ229" s="17">
        <f t="shared" si="88"/>
        <v>3.3170201392261879E-2</v>
      </c>
    </row>
    <row r="230" spans="1:62" x14ac:dyDescent="0.25">
      <c r="A230" s="84">
        <v>455</v>
      </c>
      <c r="B230" s="84">
        <v>395</v>
      </c>
      <c r="C230" s="17" t="s">
        <v>297</v>
      </c>
      <c r="D230" s="86">
        <v>1</v>
      </c>
      <c r="E230" s="98">
        <f t="shared" si="89"/>
        <v>38.5</v>
      </c>
      <c r="F230" s="98">
        <f t="shared" si="90"/>
        <v>0.5</v>
      </c>
      <c r="G230" s="17">
        <v>1.5</v>
      </c>
      <c r="H230" s="17">
        <v>30</v>
      </c>
      <c r="I230" s="17">
        <v>0</v>
      </c>
      <c r="J230" s="17">
        <v>0</v>
      </c>
      <c r="K230" s="17">
        <v>0</v>
      </c>
      <c r="L230" s="17">
        <v>0</v>
      </c>
      <c r="M230" s="17">
        <v>0</v>
      </c>
      <c r="N230" s="17">
        <v>0</v>
      </c>
      <c r="O230" s="17">
        <v>38.5</v>
      </c>
      <c r="P230" s="17">
        <v>0</v>
      </c>
      <c r="Q230" s="17">
        <v>30</v>
      </c>
      <c r="R230" s="17">
        <v>0</v>
      </c>
      <c r="S230" s="17">
        <v>0</v>
      </c>
      <c r="T230" s="17">
        <v>0</v>
      </c>
      <c r="U230" s="17">
        <v>0</v>
      </c>
      <c r="V230" s="17">
        <v>0</v>
      </c>
      <c r="W230" s="41">
        <v>0</v>
      </c>
      <c r="X230" s="17">
        <v>0</v>
      </c>
      <c r="Y230" s="17">
        <v>0</v>
      </c>
      <c r="Z230" s="17">
        <v>0</v>
      </c>
      <c r="AA230" s="17">
        <v>0</v>
      </c>
      <c r="AB230" s="17">
        <v>0</v>
      </c>
      <c r="AC230" s="17">
        <v>0</v>
      </c>
      <c r="AD230" s="17">
        <v>0</v>
      </c>
      <c r="AE230" s="17">
        <v>0</v>
      </c>
      <c r="AF230" s="41">
        <v>0</v>
      </c>
      <c r="AG230" s="88">
        <v>43</v>
      </c>
      <c r="AH230" s="92" t="s">
        <v>3</v>
      </c>
      <c r="AI230" s="87" t="s">
        <v>504</v>
      </c>
      <c r="AN230" s="17">
        <f t="shared" si="70"/>
        <v>100</v>
      </c>
      <c r="AO230" s="17">
        <f t="shared" si="71"/>
        <v>0.38500000000000001</v>
      </c>
      <c r="AP230" s="17">
        <f t="shared" si="72"/>
        <v>1.4999999999999999E-2</v>
      </c>
      <c r="AQ230" s="17">
        <f t="shared" si="72"/>
        <v>0.3</v>
      </c>
      <c r="AR230" s="17">
        <f t="shared" si="73"/>
        <v>0.3</v>
      </c>
      <c r="AS230" s="17">
        <f t="shared" si="74"/>
        <v>0.43</v>
      </c>
      <c r="AU230" s="17">
        <f t="shared" si="75"/>
        <v>0.95238095238095233</v>
      </c>
      <c r="AV230" s="17">
        <f t="shared" si="76"/>
        <v>1.2222222222222223</v>
      </c>
      <c r="AW230" s="17">
        <f t="shared" si="77"/>
        <v>0.55952380952380953</v>
      </c>
      <c r="AX230" s="17">
        <f t="shared" si="78"/>
        <v>0.73809523809523814</v>
      </c>
      <c r="AY230" s="17">
        <f t="shared" si="79"/>
        <v>0.43719064686806619</v>
      </c>
      <c r="AZ230" s="17">
        <f t="shared" si="80"/>
        <v>0.43719064686806619</v>
      </c>
      <c r="BA230" s="17">
        <f t="shared" si="81"/>
        <v>7.1906468680661972E-3</v>
      </c>
      <c r="BC230" s="17">
        <f t="shared" si="91"/>
        <v>0.83333333333333337</v>
      </c>
      <c r="BD230" s="17">
        <f t="shared" si="82"/>
        <v>1.0694444444444444</v>
      </c>
      <c r="BE230" s="17">
        <f t="shared" si="83"/>
        <v>0.59847010772815701</v>
      </c>
      <c r="BF230" s="17">
        <f t="shared" si="84"/>
        <v>0.63850538190002659</v>
      </c>
      <c r="BG230" s="17">
        <f t="shared" si="85"/>
        <v>0.48651044932200926</v>
      </c>
      <c r="BH230" s="17">
        <f t="shared" si="86"/>
        <v>0.48651044932200926</v>
      </c>
      <c r="BI230" s="17">
        <f t="shared" si="87"/>
        <v>3.1934308825753779E-3</v>
      </c>
      <c r="BJ230" s="17">
        <f t="shared" si="88"/>
        <v>1.0321365902983229E-3</v>
      </c>
    </row>
    <row r="231" spans="1:62" x14ac:dyDescent="0.25">
      <c r="A231" s="84">
        <v>67</v>
      </c>
      <c r="B231" s="84">
        <v>45</v>
      </c>
      <c r="C231" s="17" t="s">
        <v>83</v>
      </c>
      <c r="D231" s="86">
        <v>1</v>
      </c>
      <c r="E231" s="98">
        <f t="shared" si="89"/>
        <v>17.5</v>
      </c>
      <c r="F231" s="98">
        <f t="shared" si="90"/>
        <v>0.66666666666666663</v>
      </c>
      <c r="G231" s="17">
        <v>0</v>
      </c>
      <c r="H231" s="17">
        <v>27.5</v>
      </c>
      <c r="I231" s="17">
        <v>0</v>
      </c>
      <c r="J231" s="17">
        <v>0</v>
      </c>
      <c r="K231" s="41">
        <v>0</v>
      </c>
      <c r="L231" s="17">
        <v>0</v>
      </c>
      <c r="M231" s="17">
        <v>0</v>
      </c>
      <c r="N231" s="17">
        <v>0</v>
      </c>
      <c r="O231" s="17">
        <v>17.5</v>
      </c>
      <c r="P231" s="17">
        <v>0</v>
      </c>
      <c r="Q231" s="17">
        <v>55</v>
      </c>
      <c r="R231" s="17">
        <v>0</v>
      </c>
      <c r="S231" s="17">
        <v>0</v>
      </c>
      <c r="T231" s="17">
        <v>0</v>
      </c>
      <c r="U231" s="17">
        <v>0</v>
      </c>
      <c r="V231" s="41">
        <v>0</v>
      </c>
      <c r="W231" s="41">
        <v>0</v>
      </c>
      <c r="X231" s="41">
        <v>0</v>
      </c>
      <c r="Y231" s="41">
        <v>0</v>
      </c>
      <c r="Z231" s="17">
        <v>0</v>
      </c>
      <c r="AA231" s="17">
        <v>0</v>
      </c>
      <c r="AB231" s="41">
        <v>0</v>
      </c>
      <c r="AC231" s="17">
        <v>0</v>
      </c>
      <c r="AD231" s="17">
        <v>0</v>
      </c>
      <c r="AE231" s="41">
        <v>0</v>
      </c>
      <c r="AF231" s="41">
        <v>0</v>
      </c>
      <c r="AG231" s="88">
        <v>56.7</v>
      </c>
      <c r="AH231" s="91" t="s">
        <v>3</v>
      </c>
      <c r="AI231" s="87" t="s">
        <v>504</v>
      </c>
      <c r="AN231" s="17">
        <f t="shared" si="70"/>
        <v>100</v>
      </c>
      <c r="AO231" s="17">
        <f t="shared" si="71"/>
        <v>0.17499999999999999</v>
      </c>
      <c r="AP231" s="17">
        <f t="shared" si="72"/>
        <v>0</v>
      </c>
      <c r="AQ231" s="17">
        <f t="shared" si="72"/>
        <v>0.27500000000000002</v>
      </c>
      <c r="AR231" s="17">
        <f t="shared" si="73"/>
        <v>0.55000000000000004</v>
      </c>
      <c r="AS231" s="17">
        <f t="shared" si="74"/>
        <v>0.56700000000000006</v>
      </c>
      <c r="AU231" s="17">
        <f t="shared" si="75"/>
        <v>2</v>
      </c>
      <c r="AV231" s="17">
        <f t="shared" si="76"/>
        <v>0.63636363636363624</v>
      </c>
      <c r="AW231" s="17">
        <f t="shared" si="77"/>
        <v>0.625</v>
      </c>
      <c r="AX231" s="17">
        <f t="shared" si="78"/>
        <v>1</v>
      </c>
      <c r="AY231" s="17">
        <f t="shared" si="79"/>
        <v>0.625</v>
      </c>
      <c r="AZ231" s="17">
        <f t="shared" si="80"/>
        <v>0.625</v>
      </c>
      <c r="BA231" s="17">
        <f t="shared" si="81"/>
        <v>5.799999999999994E-2</v>
      </c>
      <c r="BC231" s="17">
        <f t="shared" si="91"/>
        <v>2</v>
      </c>
      <c r="BD231" s="17">
        <f t="shared" si="82"/>
        <v>0.63636363636363635</v>
      </c>
      <c r="BE231" s="17">
        <f t="shared" si="83"/>
        <v>0.62398456419258264</v>
      </c>
      <c r="BF231" s="17">
        <f t="shared" si="84"/>
        <v>1.1741929315066524</v>
      </c>
      <c r="BG231" s="17">
        <f t="shared" si="85"/>
        <v>0.62398456419258264</v>
      </c>
      <c r="BH231" s="17">
        <f t="shared" si="86"/>
        <v>0.62398456419258264</v>
      </c>
      <c r="BI231" s="17">
        <f t="shared" si="87"/>
        <v>3.2472405562185645E-3</v>
      </c>
      <c r="BJ231" s="17">
        <f t="shared" si="88"/>
        <v>1.0998370737838277E-2</v>
      </c>
    </row>
    <row r="232" spans="1:62" x14ac:dyDescent="0.25">
      <c r="A232" s="84">
        <v>308</v>
      </c>
      <c r="B232" s="84">
        <v>195</v>
      </c>
      <c r="D232" s="86">
        <v>1</v>
      </c>
      <c r="E232" s="98">
        <f t="shared" si="89"/>
        <v>27.446808510638299</v>
      </c>
      <c r="F232" s="98">
        <f t="shared" si="90"/>
        <v>0.70674486803519054</v>
      </c>
      <c r="G232" s="17">
        <v>0</v>
      </c>
      <c r="H232" s="17">
        <f>'EWG-CCP-127 (1)'!M126</f>
        <v>21.276595744680851</v>
      </c>
      <c r="I232" s="17">
        <v>0</v>
      </c>
      <c r="J232" s="17">
        <v>0</v>
      </c>
      <c r="K232" s="17">
        <v>0</v>
      </c>
      <c r="L232" s="17">
        <v>0</v>
      </c>
      <c r="M232" s="17">
        <v>0</v>
      </c>
      <c r="N232" s="17">
        <v>0</v>
      </c>
      <c r="O232" s="17">
        <f>'EWG-CCP-127 (1)'!L126</f>
        <v>27.446808510638299</v>
      </c>
      <c r="P232" s="17">
        <v>0</v>
      </c>
      <c r="Q232" s="17">
        <f>'EWG-CCP-127 (1)'!K126</f>
        <v>51.276595744680854</v>
      </c>
      <c r="R232" s="17">
        <v>0</v>
      </c>
      <c r="S232" s="17">
        <v>0</v>
      </c>
      <c r="T232" s="17">
        <v>0</v>
      </c>
      <c r="U232" s="17">
        <v>0</v>
      </c>
      <c r="V232" s="17">
        <v>0</v>
      </c>
      <c r="W232" s="41">
        <v>0</v>
      </c>
      <c r="X232" s="41">
        <v>0</v>
      </c>
      <c r="Y232" s="17">
        <v>0</v>
      </c>
      <c r="Z232" s="17">
        <v>0</v>
      </c>
      <c r="AA232" s="17">
        <v>0</v>
      </c>
      <c r="AB232" s="17">
        <v>0</v>
      </c>
      <c r="AC232" s="17">
        <v>0</v>
      </c>
      <c r="AD232" s="17">
        <v>0</v>
      </c>
      <c r="AE232" s="17">
        <v>0</v>
      </c>
      <c r="AF232" s="41">
        <v>0</v>
      </c>
      <c r="AG232" s="88">
        <f>'EWG-CCP-127 (1)'!E126</f>
        <v>69</v>
      </c>
      <c r="AH232" s="91" t="s">
        <v>3</v>
      </c>
      <c r="AI232" s="87" t="s">
        <v>504</v>
      </c>
      <c r="AN232" s="17">
        <f t="shared" si="70"/>
        <v>100</v>
      </c>
      <c r="AO232" s="17">
        <f t="shared" si="71"/>
        <v>0.27446808510638299</v>
      </c>
      <c r="AP232" s="17">
        <f t="shared" si="72"/>
        <v>0</v>
      </c>
      <c r="AQ232" s="17">
        <f t="shared" si="72"/>
        <v>0.21276595744680851</v>
      </c>
      <c r="AR232" s="17">
        <f t="shared" si="73"/>
        <v>0.51276595744680853</v>
      </c>
      <c r="AS232" s="17">
        <f t="shared" si="74"/>
        <v>0.69</v>
      </c>
      <c r="AU232" s="17">
        <f t="shared" si="75"/>
        <v>2.41</v>
      </c>
      <c r="AV232" s="17">
        <f t="shared" si="76"/>
        <v>1.29</v>
      </c>
      <c r="AW232" s="17">
        <f t="shared" si="77"/>
        <v>0.65062500000000001</v>
      </c>
      <c r="AX232" s="17">
        <f t="shared" si="78"/>
        <v>1.1025</v>
      </c>
      <c r="AY232" s="17">
        <f t="shared" si="79"/>
        <v>0.61374149659863941</v>
      </c>
      <c r="AZ232" s="17">
        <f t="shared" si="80"/>
        <v>0.61374149659863941</v>
      </c>
      <c r="BA232" s="17">
        <f t="shared" si="81"/>
        <v>7.6258503401360533E-2</v>
      </c>
      <c r="BC232" s="17">
        <f t="shared" si="91"/>
        <v>2.41</v>
      </c>
      <c r="BD232" s="17">
        <f t="shared" si="82"/>
        <v>1.29</v>
      </c>
      <c r="BE232" s="17">
        <f t="shared" si="83"/>
        <v>0.63295107317865229</v>
      </c>
      <c r="BF232" s="17">
        <f t="shared" si="84"/>
        <v>1.3624488417969809</v>
      </c>
      <c r="BG232" s="17">
        <f t="shared" si="85"/>
        <v>0.63295107317865229</v>
      </c>
      <c r="BH232" s="17">
        <f t="shared" si="86"/>
        <v>0.63295107317865229</v>
      </c>
      <c r="BI232" s="17">
        <f t="shared" si="87"/>
        <v>3.25458005146748E-3</v>
      </c>
      <c r="BJ232" s="17">
        <f t="shared" si="88"/>
        <v>5.1926157600228118E-2</v>
      </c>
    </row>
    <row r="233" spans="1:62" x14ac:dyDescent="0.25">
      <c r="A233" s="84">
        <v>347</v>
      </c>
      <c r="B233" s="84">
        <v>231</v>
      </c>
      <c r="C233" s="17" t="s">
        <v>245</v>
      </c>
      <c r="D233" s="86">
        <v>1</v>
      </c>
      <c r="E233" s="98">
        <f t="shared" si="89"/>
        <v>20</v>
      </c>
      <c r="F233" s="98">
        <f t="shared" si="90"/>
        <v>0.66625000000000001</v>
      </c>
      <c r="G233" s="17">
        <v>0</v>
      </c>
      <c r="H233" s="17">
        <v>26.7</v>
      </c>
      <c r="I233" s="17">
        <v>0</v>
      </c>
      <c r="J233" s="17">
        <v>0</v>
      </c>
      <c r="K233" s="17">
        <v>0</v>
      </c>
      <c r="L233" s="17">
        <v>0</v>
      </c>
      <c r="M233" s="17">
        <v>0</v>
      </c>
      <c r="N233" s="17">
        <v>0</v>
      </c>
      <c r="O233" s="17">
        <v>20</v>
      </c>
      <c r="P233" s="17">
        <v>0</v>
      </c>
      <c r="Q233" s="17">
        <v>53.3</v>
      </c>
      <c r="R233" s="17">
        <v>0</v>
      </c>
      <c r="S233" s="17">
        <v>0</v>
      </c>
      <c r="T233" s="17">
        <v>0</v>
      </c>
      <c r="U233" s="17">
        <v>0</v>
      </c>
      <c r="V233" s="17">
        <v>0</v>
      </c>
      <c r="W233" s="41">
        <v>0</v>
      </c>
      <c r="X233" s="41">
        <v>0</v>
      </c>
      <c r="Y233" s="17">
        <v>0</v>
      </c>
      <c r="Z233" s="17">
        <v>0</v>
      </c>
      <c r="AA233" s="17">
        <v>0</v>
      </c>
      <c r="AB233" s="17">
        <v>0</v>
      </c>
      <c r="AC233" s="17">
        <v>0</v>
      </c>
      <c r="AD233" s="17">
        <v>0</v>
      </c>
      <c r="AE233" s="17">
        <v>0</v>
      </c>
      <c r="AF233" s="41">
        <v>0</v>
      </c>
      <c r="AG233" s="88">
        <v>56.6</v>
      </c>
      <c r="AH233" s="91" t="s">
        <v>3</v>
      </c>
      <c r="AI233" s="87" t="s">
        <v>504</v>
      </c>
      <c r="AN233" s="17">
        <f t="shared" si="70"/>
        <v>100</v>
      </c>
      <c r="AO233" s="17">
        <f t="shared" si="71"/>
        <v>0.2</v>
      </c>
      <c r="AP233" s="17">
        <f t="shared" si="72"/>
        <v>0</v>
      </c>
      <c r="AQ233" s="17">
        <f t="shared" si="72"/>
        <v>0.26700000000000002</v>
      </c>
      <c r="AR233" s="17">
        <f t="shared" si="73"/>
        <v>0.53299999999999992</v>
      </c>
      <c r="AS233" s="17">
        <f t="shared" si="74"/>
        <v>0.56600000000000006</v>
      </c>
      <c r="AU233" s="17">
        <f t="shared" si="75"/>
        <v>1.9962546816479396</v>
      </c>
      <c r="AV233" s="17">
        <f t="shared" si="76"/>
        <v>0.74906367041198507</v>
      </c>
      <c r="AW233" s="17">
        <f t="shared" si="77"/>
        <v>0.62476591760299627</v>
      </c>
      <c r="AX233" s="17">
        <f t="shared" si="78"/>
        <v>0.99906367041198485</v>
      </c>
      <c r="AY233" s="17">
        <f t="shared" si="79"/>
        <v>0.62476591760299627</v>
      </c>
      <c r="AZ233" s="17">
        <f t="shared" si="80"/>
        <v>0.62476591760299627</v>
      </c>
      <c r="BA233" s="17">
        <f t="shared" si="81"/>
        <v>5.8765917602996209E-2</v>
      </c>
      <c r="BC233" s="17">
        <f t="shared" si="91"/>
        <v>1.9962546816479401</v>
      </c>
      <c r="BD233" s="17">
        <f t="shared" si="82"/>
        <v>0.74906367041198507</v>
      </c>
      <c r="BE233" s="17">
        <f t="shared" si="83"/>
        <v>0.62390265582512061</v>
      </c>
      <c r="BF233" s="17">
        <f t="shared" si="84"/>
        <v>1.1724732282976422</v>
      </c>
      <c r="BG233" s="17">
        <f t="shared" si="85"/>
        <v>0.62390265582512061</v>
      </c>
      <c r="BH233" s="17">
        <f t="shared" si="86"/>
        <v>0.62390265582512061</v>
      </c>
      <c r="BI233" s="17">
        <f t="shared" si="87"/>
        <v>3.3527175516023669E-3</v>
      </c>
      <c r="BJ233" s="17">
        <f t="shared" si="88"/>
        <v>1.07896245031847E-2</v>
      </c>
    </row>
    <row r="234" spans="1:62" x14ac:dyDescent="0.25">
      <c r="A234" s="84">
        <v>427</v>
      </c>
      <c r="B234" s="84">
        <v>282</v>
      </c>
      <c r="C234" s="17" t="s">
        <v>277</v>
      </c>
      <c r="D234" s="86">
        <v>1</v>
      </c>
      <c r="E234" s="98">
        <f t="shared" si="89"/>
        <v>22.240000000000002</v>
      </c>
      <c r="F234" s="98">
        <f t="shared" si="90"/>
        <v>0.76909905163329817</v>
      </c>
      <c r="G234" s="17">
        <v>0</v>
      </c>
      <c r="H234" s="17">
        <v>17.53</v>
      </c>
      <c r="I234" s="17">
        <v>0</v>
      </c>
      <c r="J234" s="17">
        <v>0</v>
      </c>
      <c r="K234" s="17">
        <v>0</v>
      </c>
      <c r="L234" s="17">
        <v>0</v>
      </c>
      <c r="M234" s="17">
        <v>11.76</v>
      </c>
      <c r="N234" s="17">
        <v>0</v>
      </c>
      <c r="O234" s="17">
        <v>10.48</v>
      </c>
      <c r="P234" s="17">
        <v>0</v>
      </c>
      <c r="Q234" s="17">
        <v>58.39</v>
      </c>
      <c r="R234" s="17">
        <v>0</v>
      </c>
      <c r="S234" s="17">
        <v>0</v>
      </c>
      <c r="T234" s="17">
        <v>0</v>
      </c>
      <c r="U234" s="17">
        <v>0</v>
      </c>
      <c r="V234" s="17">
        <v>0</v>
      </c>
      <c r="W234" s="41">
        <v>0</v>
      </c>
      <c r="X234" s="17">
        <v>0</v>
      </c>
      <c r="Y234" s="17">
        <v>0</v>
      </c>
      <c r="Z234" s="17">
        <v>0</v>
      </c>
      <c r="AA234" s="17">
        <v>0</v>
      </c>
      <c r="AB234" s="17">
        <v>0</v>
      </c>
      <c r="AC234" s="17">
        <v>0</v>
      </c>
      <c r="AD234" s="17">
        <v>0</v>
      </c>
      <c r="AE234" s="17">
        <v>1.84</v>
      </c>
      <c r="AF234" s="41">
        <v>0</v>
      </c>
      <c r="AG234" s="88">
        <v>71.099999999999994</v>
      </c>
      <c r="AH234" s="41" t="s">
        <v>3</v>
      </c>
      <c r="AI234" s="87" t="s">
        <v>506</v>
      </c>
      <c r="AN234" s="17">
        <f t="shared" si="70"/>
        <v>100</v>
      </c>
      <c r="AO234" s="17">
        <f t="shared" si="71"/>
        <v>0.22240000000000001</v>
      </c>
      <c r="AP234" s="17">
        <f t="shared" si="72"/>
        <v>0</v>
      </c>
      <c r="AQ234" s="17">
        <f t="shared" si="72"/>
        <v>0.17530000000000001</v>
      </c>
      <c r="AR234" s="17">
        <f t="shared" si="73"/>
        <v>0.58389999999999997</v>
      </c>
      <c r="AS234" s="17">
        <f t="shared" si="74"/>
        <v>0.71099999999999997</v>
      </c>
      <c r="AU234" s="17">
        <f t="shared" si="75"/>
        <v>3.3308613804905871</v>
      </c>
      <c r="AV234" s="17">
        <f t="shared" si="76"/>
        <v>1.2686822589845979</v>
      </c>
      <c r="AW234" s="17">
        <f t="shared" si="77"/>
        <v>0.70817883628066169</v>
      </c>
      <c r="AX234" s="17">
        <f t="shared" si="78"/>
        <v>1.3327153451226468</v>
      </c>
      <c r="AY234" s="17">
        <f t="shared" si="79"/>
        <v>0.70817883628066169</v>
      </c>
      <c r="AZ234" s="17">
        <f t="shared" si="80"/>
        <v>0.70817883628066169</v>
      </c>
      <c r="BA234" s="17">
        <f t="shared" si="81"/>
        <v>2.821163719338271E-3</v>
      </c>
      <c r="BC234" s="17">
        <f t="shared" si="91"/>
        <v>3.3308613804905876</v>
      </c>
      <c r="BD234" s="17">
        <f t="shared" si="82"/>
        <v>1.2686822589845979</v>
      </c>
      <c r="BE234" s="17">
        <f t="shared" si="83"/>
        <v>0.65308988255205058</v>
      </c>
      <c r="BF234" s="17">
        <f t="shared" si="84"/>
        <v>1.7852722501761615</v>
      </c>
      <c r="BG234" s="17">
        <f t="shared" si="85"/>
        <v>0.65308988255205058</v>
      </c>
      <c r="BH234" s="17">
        <f t="shared" si="86"/>
        <v>0.65308988255205058</v>
      </c>
      <c r="BI234" s="17">
        <f t="shared" si="87"/>
        <v>3.3535817028352917E-3</v>
      </c>
      <c r="BJ234" s="17">
        <f t="shared" si="88"/>
        <v>6.1937828527953223E-2</v>
      </c>
    </row>
    <row r="235" spans="1:62" x14ac:dyDescent="0.25">
      <c r="A235" s="84">
        <v>457</v>
      </c>
      <c r="B235" s="84">
        <v>306</v>
      </c>
      <c r="C235" s="17" t="s">
        <v>299</v>
      </c>
      <c r="D235" s="86">
        <v>1</v>
      </c>
      <c r="E235" s="98">
        <f t="shared" si="89"/>
        <v>30</v>
      </c>
      <c r="F235" s="98">
        <f t="shared" si="90"/>
        <v>0.5</v>
      </c>
      <c r="G235" s="17">
        <v>10</v>
      </c>
      <c r="H235" s="17">
        <v>30</v>
      </c>
      <c r="I235" s="17">
        <v>0</v>
      </c>
      <c r="J235" s="17">
        <v>0</v>
      </c>
      <c r="K235" s="17">
        <v>0</v>
      </c>
      <c r="L235" s="17">
        <v>0</v>
      </c>
      <c r="M235" s="17">
        <v>0</v>
      </c>
      <c r="N235" s="17">
        <v>0</v>
      </c>
      <c r="O235" s="17">
        <v>30</v>
      </c>
      <c r="P235" s="17">
        <v>0</v>
      </c>
      <c r="Q235" s="17">
        <v>30</v>
      </c>
      <c r="R235" s="17">
        <v>0</v>
      </c>
      <c r="S235" s="17">
        <v>0</v>
      </c>
      <c r="T235" s="17">
        <v>0</v>
      </c>
      <c r="U235" s="17">
        <v>0</v>
      </c>
      <c r="V235" s="17">
        <v>0</v>
      </c>
      <c r="W235" s="41">
        <v>0</v>
      </c>
      <c r="X235" s="17">
        <v>0</v>
      </c>
      <c r="Y235" s="17">
        <v>0</v>
      </c>
      <c r="Z235" s="17">
        <v>0</v>
      </c>
      <c r="AA235" s="17">
        <v>0</v>
      </c>
      <c r="AB235" s="17">
        <v>0</v>
      </c>
      <c r="AC235" s="17">
        <v>0</v>
      </c>
      <c r="AD235" s="17">
        <v>0</v>
      </c>
      <c r="AE235" s="17">
        <v>0</v>
      </c>
      <c r="AF235" s="41">
        <v>0</v>
      </c>
      <c r="AG235" s="88">
        <v>37</v>
      </c>
      <c r="AH235" s="92" t="s">
        <v>3</v>
      </c>
      <c r="AI235" s="87" t="s">
        <v>504</v>
      </c>
      <c r="AN235" s="17">
        <f t="shared" si="70"/>
        <v>100</v>
      </c>
      <c r="AO235" s="17">
        <f t="shared" si="71"/>
        <v>0.3</v>
      </c>
      <c r="AP235" s="17">
        <f t="shared" si="72"/>
        <v>0.1</v>
      </c>
      <c r="AQ235" s="17">
        <f t="shared" si="72"/>
        <v>0.3</v>
      </c>
      <c r="AR235" s="17">
        <f t="shared" si="73"/>
        <v>0.3</v>
      </c>
      <c r="AS235" s="17">
        <f t="shared" si="74"/>
        <v>0.37</v>
      </c>
      <c r="AU235" s="17">
        <f t="shared" si="75"/>
        <v>0.74999999999999989</v>
      </c>
      <c r="AV235" s="17">
        <f t="shared" si="76"/>
        <v>0.74999999999999989</v>
      </c>
      <c r="AW235" s="17">
        <f t="shared" si="77"/>
        <v>0.546875</v>
      </c>
      <c r="AX235" s="17">
        <f t="shared" si="78"/>
        <v>0.6875</v>
      </c>
      <c r="AY235" s="17">
        <f t="shared" si="79"/>
        <v>0.53030303030303028</v>
      </c>
      <c r="AZ235" s="17">
        <f t="shared" si="80"/>
        <v>0.53030303030303028</v>
      </c>
      <c r="BA235" s="17">
        <f t="shared" si="81"/>
        <v>0.16030303030303028</v>
      </c>
      <c r="BC235" s="17">
        <f t="shared" si="91"/>
        <v>0.42857142857142855</v>
      </c>
      <c r="BD235" s="17">
        <f t="shared" si="82"/>
        <v>0.42857142857142855</v>
      </c>
      <c r="BE235" s="17">
        <f t="shared" si="83"/>
        <v>0.58961815344458068</v>
      </c>
      <c r="BF235" s="17">
        <f t="shared" si="84"/>
        <v>0.4526545993834421</v>
      </c>
      <c r="BG235" s="17">
        <f t="shared" si="85"/>
        <v>0.42857142857142855</v>
      </c>
      <c r="BH235" s="17">
        <f t="shared" si="86"/>
        <v>0.42857142857142855</v>
      </c>
      <c r="BI235" s="17">
        <f t="shared" si="87"/>
        <v>3.4306122448979569E-3</v>
      </c>
      <c r="BJ235" s="17">
        <f t="shared" si="88"/>
        <v>8.48736251108375E-3</v>
      </c>
    </row>
    <row r="236" spans="1:62" x14ac:dyDescent="0.25">
      <c r="A236" s="84">
        <v>245</v>
      </c>
      <c r="B236" s="84">
        <v>504</v>
      </c>
      <c r="C236" s="17">
        <f>'EWG-CCP-127 (1)'!B60</f>
        <v>5</v>
      </c>
      <c r="D236" s="86">
        <v>1</v>
      </c>
      <c r="E236" s="98">
        <f t="shared" si="89"/>
        <v>28.571428571428569</v>
      </c>
      <c r="F236" s="98">
        <f t="shared" si="90"/>
        <v>0.33333333333333337</v>
      </c>
      <c r="G236" s="17">
        <v>0</v>
      </c>
      <c r="H236" s="17">
        <f>'EWG-CCP-127 (1)'!M60</f>
        <v>47.619047619047613</v>
      </c>
      <c r="I236" s="17">
        <v>0</v>
      </c>
      <c r="J236" s="17">
        <v>0</v>
      </c>
      <c r="K236" s="17">
        <v>0</v>
      </c>
      <c r="L236" s="17">
        <v>0</v>
      </c>
      <c r="M236" s="17">
        <v>0</v>
      </c>
      <c r="N236" s="17">
        <v>0</v>
      </c>
      <c r="O236" s="17">
        <f>'EWG-CCP-127 (1)'!L60</f>
        <v>28.571428571428569</v>
      </c>
      <c r="P236" s="17">
        <v>0</v>
      </c>
      <c r="Q236" s="17">
        <f>'EWG-CCP-127 (1)'!K60</f>
        <v>23.809523809523807</v>
      </c>
      <c r="R236" s="17">
        <v>0</v>
      </c>
      <c r="S236" s="17">
        <v>0</v>
      </c>
      <c r="T236" s="17">
        <v>0</v>
      </c>
      <c r="U236" s="17">
        <v>0</v>
      </c>
      <c r="V236" s="17">
        <v>0</v>
      </c>
      <c r="W236" s="41">
        <v>0</v>
      </c>
      <c r="X236" s="41">
        <v>0</v>
      </c>
      <c r="Y236" s="17">
        <v>0</v>
      </c>
      <c r="Z236" s="17">
        <v>0</v>
      </c>
      <c r="AA236" s="17">
        <v>0</v>
      </c>
      <c r="AB236" s="17">
        <v>0</v>
      </c>
      <c r="AC236" s="17">
        <v>0</v>
      </c>
      <c r="AD236" s="17">
        <v>0</v>
      </c>
      <c r="AE236" s="17">
        <v>0</v>
      </c>
      <c r="AF236" s="41">
        <v>0</v>
      </c>
      <c r="AG236" s="88">
        <f>'EWG-CCP-127 (1)'!E60</f>
        <v>50</v>
      </c>
      <c r="AH236" s="41" t="s">
        <v>3</v>
      </c>
      <c r="AI236" s="87" t="s">
        <v>506</v>
      </c>
      <c r="AN236" s="17">
        <f t="shared" si="70"/>
        <v>99.999999999999986</v>
      </c>
      <c r="AO236" s="17">
        <f t="shared" si="71"/>
        <v>0.2857142857142857</v>
      </c>
      <c r="AP236" s="17">
        <f t="shared" si="72"/>
        <v>0</v>
      </c>
      <c r="AQ236" s="17">
        <f t="shared" si="72"/>
        <v>0.47619047619047611</v>
      </c>
      <c r="AR236" s="17">
        <f t="shared" si="73"/>
        <v>0.23809523809523805</v>
      </c>
      <c r="AS236" s="17">
        <f t="shared" si="74"/>
        <v>0.5</v>
      </c>
      <c r="AU236" s="17">
        <f t="shared" si="75"/>
        <v>0.5</v>
      </c>
      <c r="AV236" s="17">
        <f t="shared" si="76"/>
        <v>0.60000000000000009</v>
      </c>
      <c r="AW236" s="17">
        <f t="shared" si="77"/>
        <v>0.53125</v>
      </c>
      <c r="AX236" s="17">
        <f t="shared" si="78"/>
        <v>0.625</v>
      </c>
      <c r="AY236" s="17">
        <f t="shared" si="79"/>
        <v>0.53125</v>
      </c>
      <c r="AZ236" s="17">
        <f t="shared" si="80"/>
        <v>0.53125</v>
      </c>
      <c r="BA236" s="17">
        <f t="shared" si="81"/>
        <v>3.125E-2</v>
      </c>
      <c r="BC236" s="17">
        <f t="shared" si="91"/>
        <v>0.5</v>
      </c>
      <c r="BD236" s="17">
        <f t="shared" si="82"/>
        <v>0.6</v>
      </c>
      <c r="BE236" s="17">
        <f t="shared" si="83"/>
        <v>0.59118026302403537</v>
      </c>
      <c r="BF236" s="17">
        <f t="shared" si="84"/>
        <v>0.48545179629813345</v>
      </c>
      <c r="BG236" s="17">
        <f t="shared" si="85"/>
        <v>0.55872493864183981</v>
      </c>
      <c r="BH236" s="17">
        <f t="shared" si="86"/>
        <v>0.55872493864183981</v>
      </c>
      <c r="BI236" s="17">
        <f t="shared" si="87"/>
        <v>3.4486184184878504E-3</v>
      </c>
      <c r="BJ236" s="17">
        <f t="shared" si="88"/>
        <v>1.4343730160486577E-3</v>
      </c>
    </row>
    <row r="237" spans="1:62" x14ac:dyDescent="0.25">
      <c r="A237" s="84">
        <v>408</v>
      </c>
      <c r="B237" s="84">
        <v>519</v>
      </c>
      <c r="D237" s="86">
        <v>1</v>
      </c>
      <c r="E237" s="98">
        <f t="shared" si="89"/>
        <v>28.571428571428569</v>
      </c>
      <c r="F237" s="98">
        <f t="shared" si="90"/>
        <v>0.33333333333333337</v>
      </c>
      <c r="G237" s="17">
        <v>0</v>
      </c>
      <c r="H237" s="17">
        <f>'EWG-CCP-127 (1)'!M204</f>
        <v>47.619047619047613</v>
      </c>
      <c r="I237" s="17">
        <v>0</v>
      </c>
      <c r="J237" s="17">
        <v>0</v>
      </c>
      <c r="K237" s="17">
        <v>0</v>
      </c>
      <c r="L237" s="17">
        <v>0</v>
      </c>
      <c r="M237" s="17">
        <v>0</v>
      </c>
      <c r="N237" s="17">
        <v>0</v>
      </c>
      <c r="O237" s="17">
        <f>'EWG-CCP-127 (1)'!L204</f>
        <v>28.571428571428569</v>
      </c>
      <c r="P237" s="17">
        <v>0</v>
      </c>
      <c r="Q237" s="17">
        <f>'EWG-CCP-127 (1)'!K204</f>
        <v>23.809523809523807</v>
      </c>
      <c r="R237" s="17">
        <v>0</v>
      </c>
      <c r="S237" s="17">
        <v>0</v>
      </c>
      <c r="T237" s="17">
        <v>0</v>
      </c>
      <c r="U237" s="17">
        <v>0</v>
      </c>
      <c r="V237" s="17">
        <v>0</v>
      </c>
      <c r="W237" s="41">
        <v>0</v>
      </c>
      <c r="X237" s="41">
        <v>0</v>
      </c>
      <c r="Y237" s="17">
        <v>0</v>
      </c>
      <c r="Z237" s="17">
        <v>0</v>
      </c>
      <c r="AA237" s="17">
        <v>0</v>
      </c>
      <c r="AB237" s="17">
        <v>0</v>
      </c>
      <c r="AC237" s="17">
        <v>0</v>
      </c>
      <c r="AD237" s="17">
        <v>0</v>
      </c>
      <c r="AE237" s="17">
        <v>0</v>
      </c>
      <c r="AF237" s="41">
        <v>0</v>
      </c>
      <c r="AG237" s="88">
        <f>'EWG-CCP-127 (1)'!E204</f>
        <v>50</v>
      </c>
      <c r="AH237" s="41" t="s">
        <v>3</v>
      </c>
      <c r="AI237" s="87" t="s">
        <v>506</v>
      </c>
      <c r="AN237" s="17">
        <f t="shared" si="70"/>
        <v>99.999999999999986</v>
      </c>
      <c r="AO237" s="17">
        <f t="shared" si="71"/>
        <v>0.2857142857142857</v>
      </c>
      <c r="AP237" s="17">
        <f t="shared" si="72"/>
        <v>0</v>
      </c>
      <c r="AQ237" s="17">
        <f t="shared" si="72"/>
        <v>0.47619047619047611</v>
      </c>
      <c r="AR237" s="17">
        <f t="shared" si="73"/>
        <v>0.23809523809523805</v>
      </c>
      <c r="AS237" s="17">
        <f t="shared" si="74"/>
        <v>0.5</v>
      </c>
      <c r="AU237" s="17">
        <f t="shared" si="75"/>
        <v>0.5</v>
      </c>
      <c r="AV237" s="17">
        <f t="shared" si="76"/>
        <v>0.60000000000000009</v>
      </c>
      <c r="AW237" s="17">
        <f t="shared" si="77"/>
        <v>0.53125</v>
      </c>
      <c r="AX237" s="17">
        <f t="shared" si="78"/>
        <v>0.625</v>
      </c>
      <c r="AY237" s="17">
        <f t="shared" si="79"/>
        <v>0.53125</v>
      </c>
      <c r="AZ237" s="17">
        <f t="shared" si="80"/>
        <v>0.53125</v>
      </c>
      <c r="BA237" s="17">
        <f t="shared" si="81"/>
        <v>3.125E-2</v>
      </c>
      <c r="BC237" s="17">
        <f t="shared" si="91"/>
        <v>0.5</v>
      </c>
      <c r="BD237" s="17">
        <f t="shared" si="82"/>
        <v>0.6</v>
      </c>
      <c r="BE237" s="17">
        <f t="shared" si="83"/>
        <v>0.59118026302403537</v>
      </c>
      <c r="BF237" s="17">
        <f t="shared" si="84"/>
        <v>0.48545179629813345</v>
      </c>
      <c r="BG237" s="17">
        <f t="shared" si="85"/>
        <v>0.55872493864183981</v>
      </c>
      <c r="BH237" s="17">
        <f t="shared" si="86"/>
        <v>0.55872493864183981</v>
      </c>
      <c r="BI237" s="17">
        <f t="shared" si="87"/>
        <v>3.4486184184878504E-3</v>
      </c>
      <c r="BJ237" s="17">
        <f t="shared" si="88"/>
        <v>1.4343730160486577E-3</v>
      </c>
    </row>
    <row r="238" spans="1:62" x14ac:dyDescent="0.25">
      <c r="A238" s="84">
        <v>33</v>
      </c>
      <c r="B238" s="84">
        <v>21</v>
      </c>
      <c r="C238" s="17" t="s">
        <v>41</v>
      </c>
      <c r="D238" s="86">
        <v>1</v>
      </c>
      <c r="E238" s="98">
        <f t="shared" si="89"/>
        <v>14</v>
      </c>
      <c r="F238" s="98">
        <f t="shared" si="90"/>
        <v>0.80232558139534882</v>
      </c>
      <c r="G238" s="41">
        <v>0</v>
      </c>
      <c r="H238" s="17">
        <v>17</v>
      </c>
      <c r="I238" s="17">
        <v>4</v>
      </c>
      <c r="J238" s="17">
        <v>0</v>
      </c>
      <c r="K238" s="41">
        <v>0</v>
      </c>
      <c r="L238" s="41">
        <v>0</v>
      </c>
      <c r="M238" s="41">
        <v>0</v>
      </c>
      <c r="N238" s="41">
        <v>0</v>
      </c>
      <c r="O238" s="17">
        <v>10</v>
      </c>
      <c r="P238" s="17">
        <v>0</v>
      </c>
      <c r="Q238" s="17">
        <v>69</v>
      </c>
      <c r="R238" s="17">
        <v>0</v>
      </c>
      <c r="S238" s="17">
        <v>0</v>
      </c>
      <c r="T238" s="17">
        <v>0</v>
      </c>
      <c r="U238" s="17">
        <v>0</v>
      </c>
      <c r="V238" s="41">
        <v>0</v>
      </c>
      <c r="W238" s="41">
        <v>0</v>
      </c>
      <c r="X238" s="41">
        <v>0</v>
      </c>
      <c r="Y238" s="41">
        <v>0</v>
      </c>
      <c r="Z238" s="41">
        <v>0</v>
      </c>
      <c r="AA238" s="17">
        <v>0</v>
      </c>
      <c r="AB238" s="41">
        <v>0</v>
      </c>
      <c r="AC238" s="17">
        <v>0</v>
      </c>
      <c r="AD238" s="17">
        <v>0</v>
      </c>
      <c r="AE238" s="41">
        <v>0</v>
      </c>
      <c r="AF238" s="41">
        <v>0</v>
      </c>
      <c r="AG238" s="88">
        <v>61</v>
      </c>
      <c r="AH238" s="41" t="s">
        <v>3</v>
      </c>
      <c r="AI238" s="87" t="s">
        <v>506</v>
      </c>
      <c r="AK238" s="87" t="s">
        <v>505</v>
      </c>
      <c r="AL238" s="87" t="s">
        <v>507</v>
      </c>
      <c r="AN238" s="17">
        <f t="shared" si="70"/>
        <v>100</v>
      </c>
      <c r="AO238" s="17">
        <f t="shared" si="71"/>
        <v>0.1</v>
      </c>
      <c r="AP238" s="17">
        <f t="shared" si="72"/>
        <v>0</v>
      </c>
      <c r="AQ238" s="17">
        <f t="shared" si="72"/>
        <v>0.17</v>
      </c>
      <c r="AR238" s="17">
        <f t="shared" si="73"/>
        <v>0.69</v>
      </c>
      <c r="AS238" s="17">
        <f t="shared" si="74"/>
        <v>0.61</v>
      </c>
      <c r="AU238" s="17">
        <f t="shared" si="75"/>
        <v>4.0588235294117645</v>
      </c>
      <c r="AV238" s="17">
        <f t="shared" si="76"/>
        <v>0.58823529411764708</v>
      </c>
      <c r="AW238" s="17">
        <f t="shared" si="77"/>
        <v>0.75367647058823528</v>
      </c>
      <c r="AX238" s="17">
        <f t="shared" si="78"/>
        <v>1.5147058823529411</v>
      </c>
      <c r="AY238" s="17">
        <f t="shared" si="79"/>
        <v>0.58823529411764708</v>
      </c>
      <c r="AZ238" s="17">
        <f t="shared" si="80"/>
        <v>0.58823529411764708</v>
      </c>
      <c r="BA238" s="17">
        <f t="shared" si="81"/>
        <v>2.1764705882352908E-2</v>
      </c>
      <c r="BC238" s="17">
        <f t="shared" si="91"/>
        <v>4.0588235294117645</v>
      </c>
      <c r="BD238" s="17">
        <f t="shared" si="82"/>
        <v>0.70588235294117652</v>
      </c>
      <c r="BE238" s="17">
        <f t="shared" si="83"/>
        <v>0.66901007560039272</v>
      </c>
      <c r="BF238" s="17">
        <f t="shared" si="84"/>
        <v>2.1195239014006977</v>
      </c>
      <c r="BG238" s="17">
        <f t="shared" si="85"/>
        <v>0.66901007560039272</v>
      </c>
      <c r="BH238" s="17">
        <f t="shared" si="86"/>
        <v>0.66901007560039272</v>
      </c>
      <c r="BI238" s="17">
        <f t="shared" si="87"/>
        <v>3.4821890223640656E-3</v>
      </c>
      <c r="BJ238" s="17">
        <f t="shared" si="88"/>
        <v>2.1866458827942036E-2</v>
      </c>
    </row>
    <row r="239" spans="1:62" x14ac:dyDescent="0.25">
      <c r="A239" s="84">
        <v>291</v>
      </c>
      <c r="B239" s="84">
        <v>180</v>
      </c>
      <c r="D239" s="86">
        <v>1</v>
      </c>
      <c r="E239" s="98">
        <f t="shared" si="89"/>
        <v>16.666666666666664</v>
      </c>
      <c r="F239" s="98">
        <f t="shared" si="90"/>
        <v>0.66666666666666663</v>
      </c>
      <c r="G239" s="17">
        <v>0</v>
      </c>
      <c r="H239" s="17">
        <f>'EWG-CCP-127 (1)'!M109</f>
        <v>27.777777777777779</v>
      </c>
      <c r="I239" s="17">
        <v>0</v>
      </c>
      <c r="J239" s="17">
        <v>0</v>
      </c>
      <c r="K239" s="17">
        <v>0</v>
      </c>
      <c r="L239" s="17">
        <v>0</v>
      </c>
      <c r="M239" s="17">
        <v>0</v>
      </c>
      <c r="N239" s="17">
        <v>0</v>
      </c>
      <c r="O239" s="17">
        <f>'EWG-CCP-127 (1)'!L109</f>
        <v>16.666666666666664</v>
      </c>
      <c r="P239" s="17">
        <v>0</v>
      </c>
      <c r="Q239" s="17">
        <f>'EWG-CCP-127 (1)'!K109</f>
        <v>55.555555555555557</v>
      </c>
      <c r="R239" s="17">
        <v>0</v>
      </c>
      <c r="S239" s="17">
        <v>0</v>
      </c>
      <c r="T239" s="17">
        <v>0</v>
      </c>
      <c r="U239" s="17">
        <v>0</v>
      </c>
      <c r="V239" s="17">
        <v>0</v>
      </c>
      <c r="W239" s="41">
        <v>0</v>
      </c>
      <c r="X239" s="41">
        <v>0</v>
      </c>
      <c r="Y239" s="17">
        <v>0</v>
      </c>
      <c r="Z239" s="17">
        <v>0</v>
      </c>
      <c r="AA239" s="17">
        <v>0</v>
      </c>
      <c r="AB239" s="17">
        <v>0</v>
      </c>
      <c r="AC239" s="17">
        <v>0</v>
      </c>
      <c r="AD239" s="17">
        <v>0</v>
      </c>
      <c r="AE239" s="17">
        <v>0</v>
      </c>
      <c r="AF239" s="41">
        <v>0</v>
      </c>
      <c r="AG239" s="88">
        <f>'EWG-CCP-127 (1)'!E109</f>
        <v>54</v>
      </c>
      <c r="AH239" s="91" t="s">
        <v>3</v>
      </c>
      <c r="AI239" s="87" t="s">
        <v>504</v>
      </c>
      <c r="AN239" s="17">
        <f t="shared" si="70"/>
        <v>100</v>
      </c>
      <c r="AO239" s="17">
        <f t="shared" si="71"/>
        <v>0.16666666666666663</v>
      </c>
      <c r="AP239" s="17">
        <f t="shared" si="72"/>
        <v>0</v>
      </c>
      <c r="AQ239" s="17">
        <f t="shared" si="72"/>
        <v>0.27777777777777779</v>
      </c>
      <c r="AR239" s="17">
        <f t="shared" si="73"/>
        <v>0.55555555555555558</v>
      </c>
      <c r="AS239" s="17">
        <f t="shared" si="74"/>
        <v>0.54</v>
      </c>
      <c r="AU239" s="17">
        <f t="shared" si="75"/>
        <v>2</v>
      </c>
      <c r="AV239" s="17">
        <f t="shared" si="76"/>
        <v>0.59999999999999987</v>
      </c>
      <c r="AW239" s="17">
        <f t="shared" si="77"/>
        <v>0.625</v>
      </c>
      <c r="AX239" s="17">
        <f t="shared" si="78"/>
        <v>1</v>
      </c>
      <c r="AY239" s="17">
        <f t="shared" si="79"/>
        <v>0.59999999999999987</v>
      </c>
      <c r="AZ239" s="17">
        <f t="shared" si="80"/>
        <v>0.59999999999999987</v>
      </c>
      <c r="BA239" s="17">
        <f t="shared" si="81"/>
        <v>5.9999999999999831E-2</v>
      </c>
      <c r="BC239" s="17">
        <f t="shared" si="91"/>
        <v>2</v>
      </c>
      <c r="BD239" s="17">
        <f t="shared" si="82"/>
        <v>0.59999999999999987</v>
      </c>
      <c r="BE239" s="17">
        <f t="shared" si="83"/>
        <v>0.62398456419258264</v>
      </c>
      <c r="BF239" s="17">
        <f t="shared" si="84"/>
        <v>1.1741929315066524</v>
      </c>
      <c r="BG239" s="17">
        <f t="shared" si="85"/>
        <v>0.59999999999999987</v>
      </c>
      <c r="BH239" s="17">
        <f t="shared" si="86"/>
        <v>0.59999999999999987</v>
      </c>
      <c r="BI239" s="17">
        <f t="shared" si="87"/>
        <v>3.59999999999998E-3</v>
      </c>
      <c r="BJ239" s="17">
        <f t="shared" si="88"/>
        <v>6.0642224021917115E-3</v>
      </c>
    </row>
    <row r="240" spans="1:62" x14ac:dyDescent="0.25">
      <c r="A240" s="84">
        <v>254</v>
      </c>
      <c r="B240" s="84">
        <v>146</v>
      </c>
      <c r="C240" s="17">
        <f>'EWG-CCP-127 (1)'!B69</f>
        <v>14</v>
      </c>
      <c r="D240" s="86">
        <v>1</v>
      </c>
      <c r="E240" s="98">
        <f t="shared" si="89"/>
        <v>23.076923076923077</v>
      </c>
      <c r="F240" s="98">
        <f t="shared" si="90"/>
        <v>0.5</v>
      </c>
      <c r="G240" s="17">
        <v>0</v>
      </c>
      <c r="H240" s="17">
        <f>'EWG-CCP-127 (1)'!M69</f>
        <v>38.46153846153846</v>
      </c>
      <c r="I240" s="17">
        <v>0</v>
      </c>
      <c r="J240" s="17">
        <v>0</v>
      </c>
      <c r="K240" s="17">
        <v>0</v>
      </c>
      <c r="L240" s="17">
        <v>0</v>
      </c>
      <c r="M240" s="17">
        <v>0</v>
      </c>
      <c r="N240" s="17">
        <v>0</v>
      </c>
      <c r="O240" s="17">
        <f>'EWG-CCP-127 (1)'!L69</f>
        <v>23.076923076923077</v>
      </c>
      <c r="P240" s="17">
        <v>0</v>
      </c>
      <c r="Q240" s="17">
        <f>'EWG-CCP-127 (1)'!K69</f>
        <v>38.46153846153846</v>
      </c>
      <c r="R240" s="17">
        <v>0</v>
      </c>
      <c r="S240" s="17">
        <v>0</v>
      </c>
      <c r="T240" s="17">
        <v>0</v>
      </c>
      <c r="U240" s="17">
        <v>0</v>
      </c>
      <c r="V240" s="17">
        <v>0</v>
      </c>
      <c r="W240" s="41">
        <v>0</v>
      </c>
      <c r="X240" s="41">
        <v>0</v>
      </c>
      <c r="Y240" s="17">
        <v>0</v>
      </c>
      <c r="Z240" s="17">
        <v>0</v>
      </c>
      <c r="AA240" s="17">
        <v>0</v>
      </c>
      <c r="AB240" s="17">
        <v>0</v>
      </c>
      <c r="AC240" s="17">
        <v>0</v>
      </c>
      <c r="AD240" s="17">
        <v>0</v>
      </c>
      <c r="AE240" s="17">
        <v>0</v>
      </c>
      <c r="AF240" s="41">
        <v>0</v>
      </c>
      <c r="AG240" s="88">
        <f>'EWG-CCP-127 (1)'!E69</f>
        <v>54</v>
      </c>
      <c r="AH240" s="41" t="s">
        <v>3</v>
      </c>
      <c r="AI240" s="87" t="s">
        <v>506</v>
      </c>
      <c r="AN240" s="17">
        <f t="shared" si="70"/>
        <v>100</v>
      </c>
      <c r="AO240" s="17">
        <f t="shared" si="71"/>
        <v>0.23076923076923075</v>
      </c>
      <c r="AP240" s="17">
        <f t="shared" si="72"/>
        <v>0</v>
      </c>
      <c r="AQ240" s="17">
        <f t="shared" si="72"/>
        <v>0.38461538461538458</v>
      </c>
      <c r="AR240" s="17">
        <f t="shared" si="73"/>
        <v>0.38461538461538458</v>
      </c>
      <c r="AS240" s="17">
        <f t="shared" si="74"/>
        <v>0.54</v>
      </c>
      <c r="AU240" s="17">
        <f t="shared" si="75"/>
        <v>1</v>
      </c>
      <c r="AV240" s="17">
        <f t="shared" si="76"/>
        <v>0.6</v>
      </c>
      <c r="AW240" s="17">
        <f t="shared" si="77"/>
        <v>0.5625</v>
      </c>
      <c r="AX240" s="17">
        <f t="shared" si="78"/>
        <v>0.75</v>
      </c>
      <c r="AY240" s="17">
        <f t="shared" si="79"/>
        <v>0.5625</v>
      </c>
      <c r="AZ240" s="17">
        <f t="shared" si="80"/>
        <v>0.5625</v>
      </c>
      <c r="BA240" s="17">
        <f t="shared" si="81"/>
        <v>2.2499999999999964E-2</v>
      </c>
      <c r="BC240" s="17">
        <f t="shared" si="91"/>
        <v>1</v>
      </c>
      <c r="BD240" s="17">
        <f t="shared" si="82"/>
        <v>0.6</v>
      </c>
      <c r="BE240" s="17">
        <f t="shared" si="83"/>
        <v>0.60211503008021783</v>
      </c>
      <c r="BF240" s="17">
        <f t="shared" si="84"/>
        <v>0.71503217470097313</v>
      </c>
      <c r="BG240" s="17">
        <f t="shared" si="85"/>
        <v>0.6</v>
      </c>
      <c r="BH240" s="17">
        <f t="shared" si="86"/>
        <v>0.6</v>
      </c>
      <c r="BI240" s="17">
        <f t="shared" si="87"/>
        <v>3.599999999999993E-3</v>
      </c>
      <c r="BJ240" s="17">
        <f t="shared" si="88"/>
        <v>6.0642224021917115E-3</v>
      </c>
    </row>
    <row r="241" spans="1:62" x14ac:dyDescent="0.25">
      <c r="A241" s="84">
        <v>348</v>
      </c>
      <c r="B241" s="84">
        <v>232</v>
      </c>
      <c r="C241" s="17" t="s">
        <v>246</v>
      </c>
      <c r="D241" s="86">
        <v>1</v>
      </c>
      <c r="E241" s="98">
        <f t="shared" si="89"/>
        <v>4.8</v>
      </c>
      <c r="F241" s="98">
        <f t="shared" si="90"/>
        <v>0.80042016806722693</v>
      </c>
      <c r="G241" s="17">
        <v>0</v>
      </c>
      <c r="H241" s="17">
        <v>19</v>
      </c>
      <c r="I241" s="17">
        <v>0</v>
      </c>
      <c r="J241" s="17">
        <v>0</v>
      </c>
      <c r="K241" s="17">
        <v>0</v>
      </c>
      <c r="L241" s="17">
        <v>0</v>
      </c>
      <c r="M241" s="17">
        <v>0</v>
      </c>
      <c r="N241" s="17">
        <v>0</v>
      </c>
      <c r="O241" s="17">
        <v>4.8</v>
      </c>
      <c r="P241" s="17">
        <v>0</v>
      </c>
      <c r="Q241" s="17">
        <v>76.2</v>
      </c>
      <c r="R241" s="17">
        <v>0</v>
      </c>
      <c r="S241" s="17">
        <v>0</v>
      </c>
      <c r="T241" s="17">
        <v>0</v>
      </c>
      <c r="U241" s="17">
        <v>0</v>
      </c>
      <c r="V241" s="17">
        <v>0</v>
      </c>
      <c r="W241" s="41">
        <v>0</v>
      </c>
      <c r="X241" s="41">
        <v>0</v>
      </c>
      <c r="Y241" s="17">
        <v>0</v>
      </c>
      <c r="Z241" s="17">
        <v>0</v>
      </c>
      <c r="AA241" s="17">
        <v>0</v>
      </c>
      <c r="AB241" s="17">
        <v>0</v>
      </c>
      <c r="AC241" s="17">
        <v>0</v>
      </c>
      <c r="AD241" s="17">
        <v>0</v>
      </c>
      <c r="AE241" s="17">
        <v>0</v>
      </c>
      <c r="AF241" s="41">
        <v>0</v>
      </c>
      <c r="AG241" s="88">
        <v>19.2</v>
      </c>
      <c r="AH241" s="91" t="s">
        <v>3</v>
      </c>
      <c r="AI241" s="87" t="s">
        <v>504</v>
      </c>
      <c r="AN241" s="17">
        <f t="shared" si="70"/>
        <v>100</v>
      </c>
      <c r="AO241" s="17">
        <f t="shared" si="71"/>
        <v>4.8000000000000001E-2</v>
      </c>
      <c r="AP241" s="17">
        <f t="shared" si="72"/>
        <v>0</v>
      </c>
      <c r="AQ241" s="17">
        <f t="shared" si="72"/>
        <v>0.19</v>
      </c>
      <c r="AR241" s="17">
        <f t="shared" si="73"/>
        <v>0.76200000000000001</v>
      </c>
      <c r="AS241" s="17">
        <f t="shared" si="74"/>
        <v>0.192</v>
      </c>
      <c r="AU241" s="17">
        <f t="shared" si="75"/>
        <v>4.0105263157894733</v>
      </c>
      <c r="AV241" s="17">
        <f t="shared" si="76"/>
        <v>0.25263157894736843</v>
      </c>
      <c r="AW241" s="17">
        <f t="shared" si="77"/>
        <v>0.75065789473684208</v>
      </c>
      <c r="AX241" s="17">
        <f t="shared" si="78"/>
        <v>1.5026315789473683</v>
      </c>
      <c r="AY241" s="17">
        <f t="shared" si="79"/>
        <v>0.25263157894736843</v>
      </c>
      <c r="AZ241" s="17">
        <f t="shared" si="80"/>
        <v>0.25263157894736843</v>
      </c>
      <c r="BA241" s="17">
        <f t="shared" si="81"/>
        <v>6.0631578947368425E-2</v>
      </c>
      <c r="BC241" s="17">
        <f t="shared" si="91"/>
        <v>4.0105263157894742</v>
      </c>
      <c r="BD241" s="17">
        <f t="shared" si="82"/>
        <v>0.25263157894736843</v>
      </c>
      <c r="BE241" s="17">
        <f t="shared" si="83"/>
        <v>0.66795383803954778</v>
      </c>
      <c r="BF241" s="17">
        <f t="shared" si="84"/>
        <v>2.0973477162422811</v>
      </c>
      <c r="BG241" s="17">
        <f t="shared" si="85"/>
        <v>0.25263157894736843</v>
      </c>
      <c r="BH241" s="17">
        <f t="shared" si="86"/>
        <v>0.25263157894736843</v>
      </c>
      <c r="BI241" s="17">
        <f t="shared" si="87"/>
        <v>3.6761883656509699E-3</v>
      </c>
      <c r="BJ241" s="17">
        <f t="shared" si="88"/>
        <v>7.2968532742747186E-2</v>
      </c>
    </row>
    <row r="242" spans="1:62" x14ac:dyDescent="0.25">
      <c r="A242" s="84">
        <v>607</v>
      </c>
      <c r="B242" s="84">
        <v>351</v>
      </c>
      <c r="C242" s="17" t="s">
        <v>444</v>
      </c>
      <c r="D242" s="86">
        <v>1</v>
      </c>
      <c r="E242" s="98">
        <f t="shared" si="89"/>
        <v>13.35</v>
      </c>
      <c r="F242" s="98">
        <f t="shared" si="90"/>
        <v>0.79070636601470046</v>
      </c>
      <c r="G242" s="17">
        <v>4.04</v>
      </c>
      <c r="H242" s="17">
        <v>16.8</v>
      </c>
      <c r="I242" s="17">
        <v>0</v>
      </c>
      <c r="J242" s="17">
        <v>0</v>
      </c>
      <c r="K242" s="17">
        <v>0</v>
      </c>
      <c r="L242" s="17">
        <v>10.01</v>
      </c>
      <c r="M242" s="17">
        <v>0</v>
      </c>
      <c r="N242" s="17">
        <v>0</v>
      </c>
      <c r="O242" s="17">
        <v>3.34</v>
      </c>
      <c r="P242" s="17">
        <v>0</v>
      </c>
      <c r="Q242" s="17">
        <v>63.47</v>
      </c>
      <c r="R242" s="17">
        <v>0</v>
      </c>
      <c r="S242" s="17">
        <v>0</v>
      </c>
      <c r="T242" s="17">
        <v>0</v>
      </c>
      <c r="U242" s="17">
        <v>2.35</v>
      </c>
      <c r="V242" s="17">
        <v>0</v>
      </c>
      <c r="W242" s="17">
        <v>0</v>
      </c>
      <c r="X242" s="17">
        <v>0</v>
      </c>
      <c r="Y242" s="17">
        <v>0</v>
      </c>
      <c r="Z242" s="17">
        <v>0</v>
      </c>
      <c r="AA242" s="17">
        <v>0</v>
      </c>
      <c r="AB242" s="17">
        <v>0</v>
      </c>
      <c r="AC242" s="17">
        <v>0</v>
      </c>
      <c r="AD242" s="17">
        <v>0</v>
      </c>
      <c r="AE242" s="17">
        <v>0</v>
      </c>
      <c r="AF242" s="17">
        <v>0</v>
      </c>
      <c r="AG242" s="88">
        <f>'EWG-CCP-127 (1)'!I270</f>
        <v>39.518350345983158</v>
      </c>
      <c r="AH242" s="17" t="s">
        <v>3</v>
      </c>
      <c r="AI242" s="87" t="s">
        <v>506</v>
      </c>
      <c r="AN242" s="17">
        <f t="shared" si="70"/>
        <v>100.00999999999999</v>
      </c>
      <c r="AO242" s="17">
        <f t="shared" si="71"/>
        <v>0.13350000000000001</v>
      </c>
      <c r="AP242" s="17">
        <f t="shared" si="72"/>
        <v>4.0399999999999998E-2</v>
      </c>
      <c r="AQ242" s="17">
        <f t="shared" si="72"/>
        <v>0.16800000000000001</v>
      </c>
      <c r="AR242" s="17">
        <f t="shared" si="73"/>
        <v>0.63470000000000004</v>
      </c>
      <c r="AS242" s="17">
        <f t="shared" si="74"/>
        <v>0.39518350345983161</v>
      </c>
      <c r="AU242" s="17">
        <f t="shared" si="75"/>
        <v>3.0455854126679465</v>
      </c>
      <c r="AV242" s="17">
        <f t="shared" si="76"/>
        <v>0.64059500959692905</v>
      </c>
      <c r="AW242" s="17">
        <f t="shared" si="77"/>
        <v>0.69034908829174668</v>
      </c>
      <c r="AX242" s="17">
        <f t="shared" si="78"/>
        <v>1.2613963531669867</v>
      </c>
      <c r="AY242" s="17">
        <f t="shared" si="79"/>
        <v>0.64059500959692905</v>
      </c>
      <c r="AZ242" s="17">
        <f t="shared" si="80"/>
        <v>0.64059500959692905</v>
      </c>
      <c r="BA242" s="17">
        <f t="shared" si="81"/>
        <v>0.24541150613709745</v>
      </c>
      <c r="BC242" s="17">
        <f t="shared" si="91"/>
        <v>1.5863534116470881</v>
      </c>
      <c r="BD242" s="17">
        <f t="shared" si="82"/>
        <v>0.33366658335416138</v>
      </c>
      <c r="BE242" s="17">
        <f t="shared" si="83"/>
        <v>0.61493830601813526</v>
      </c>
      <c r="BF242" s="17">
        <f t="shared" si="84"/>
        <v>0.98426265094844201</v>
      </c>
      <c r="BG242" s="17">
        <f t="shared" si="85"/>
        <v>0.33366658335416138</v>
      </c>
      <c r="BH242" s="17">
        <f t="shared" si="86"/>
        <v>0.33366658335416138</v>
      </c>
      <c r="BI242" s="17">
        <f t="shared" si="87"/>
        <v>3.7843314592874138E-3</v>
      </c>
      <c r="BJ242" s="17">
        <f t="shared" si="88"/>
        <v>4.4814160205064353E-3</v>
      </c>
    </row>
    <row r="243" spans="1:62" x14ac:dyDescent="0.25">
      <c r="A243" s="84">
        <v>345</v>
      </c>
      <c r="B243" s="84">
        <v>229</v>
      </c>
      <c r="C243" s="17" t="s">
        <v>243</v>
      </c>
      <c r="D243" s="86">
        <v>1</v>
      </c>
      <c r="E243" s="98">
        <f t="shared" si="89"/>
        <v>7.7</v>
      </c>
      <c r="F243" s="98">
        <f t="shared" si="90"/>
        <v>0.66630552546045507</v>
      </c>
      <c r="G243" s="17">
        <v>0</v>
      </c>
      <c r="H243" s="17">
        <v>30.8</v>
      </c>
      <c r="I243" s="17">
        <v>0</v>
      </c>
      <c r="J243" s="17">
        <v>0</v>
      </c>
      <c r="K243" s="17">
        <v>0</v>
      </c>
      <c r="L243" s="17">
        <v>0</v>
      </c>
      <c r="M243" s="17">
        <v>0</v>
      </c>
      <c r="N243" s="17">
        <v>0</v>
      </c>
      <c r="O243" s="17">
        <v>7.7</v>
      </c>
      <c r="P243" s="17">
        <v>0</v>
      </c>
      <c r="Q243" s="17">
        <v>61.5</v>
      </c>
      <c r="R243" s="17">
        <v>0</v>
      </c>
      <c r="S243" s="17">
        <v>0</v>
      </c>
      <c r="T243" s="17">
        <v>0</v>
      </c>
      <c r="U243" s="17">
        <v>0</v>
      </c>
      <c r="V243" s="17">
        <v>0</v>
      </c>
      <c r="W243" s="41">
        <v>0</v>
      </c>
      <c r="X243" s="41">
        <v>0</v>
      </c>
      <c r="Y243" s="17">
        <v>0</v>
      </c>
      <c r="Z243" s="17">
        <v>0</v>
      </c>
      <c r="AA243" s="17">
        <v>0</v>
      </c>
      <c r="AB243" s="17">
        <v>0</v>
      </c>
      <c r="AC243" s="17">
        <v>0</v>
      </c>
      <c r="AD243" s="17">
        <v>0</v>
      </c>
      <c r="AE243" s="17">
        <v>0</v>
      </c>
      <c r="AF243" s="41">
        <v>0</v>
      </c>
      <c r="AG243" s="88">
        <v>18.7</v>
      </c>
      <c r="AH243" s="91" t="s">
        <v>3</v>
      </c>
      <c r="AI243" s="87" t="s">
        <v>504</v>
      </c>
      <c r="AN243" s="17">
        <f t="shared" si="70"/>
        <v>100</v>
      </c>
      <c r="AO243" s="17">
        <f t="shared" si="71"/>
        <v>7.6999999999999999E-2</v>
      </c>
      <c r="AP243" s="17">
        <f t="shared" si="72"/>
        <v>0</v>
      </c>
      <c r="AQ243" s="17">
        <f t="shared" si="72"/>
        <v>0.308</v>
      </c>
      <c r="AR243" s="17">
        <f t="shared" si="73"/>
        <v>0.61499999999999999</v>
      </c>
      <c r="AS243" s="17">
        <f t="shared" si="74"/>
        <v>0.187</v>
      </c>
      <c r="AU243" s="17">
        <f t="shared" si="75"/>
        <v>1.9967532467532467</v>
      </c>
      <c r="AV243" s="17">
        <f t="shared" si="76"/>
        <v>0.25</v>
      </c>
      <c r="AW243" s="17">
        <f t="shared" si="77"/>
        <v>0.62479707792207795</v>
      </c>
      <c r="AX243" s="17">
        <f t="shared" si="78"/>
        <v>0.99918831168831168</v>
      </c>
      <c r="AY243" s="17">
        <f t="shared" si="79"/>
        <v>0.25</v>
      </c>
      <c r="AZ243" s="17">
        <f t="shared" si="80"/>
        <v>0.25</v>
      </c>
      <c r="BA243" s="17">
        <f t="shared" si="81"/>
        <v>6.3E-2</v>
      </c>
      <c r="BC243" s="17">
        <f t="shared" si="91"/>
        <v>1.9967532467532467</v>
      </c>
      <c r="BD243" s="17">
        <f t="shared" si="82"/>
        <v>0.25</v>
      </c>
      <c r="BE243" s="17">
        <f t="shared" si="83"/>
        <v>0.62391355921169833</v>
      </c>
      <c r="BF243" s="17">
        <f t="shared" si="84"/>
        <v>1.1727021498287118</v>
      </c>
      <c r="BG243" s="17">
        <f t="shared" si="85"/>
        <v>0.25</v>
      </c>
      <c r="BH243" s="17">
        <f t="shared" si="86"/>
        <v>0.25</v>
      </c>
      <c r="BI243" s="17">
        <f t="shared" si="87"/>
        <v>3.9690000000000003E-3</v>
      </c>
      <c r="BJ243" s="17">
        <f t="shared" si="88"/>
        <v>7.5694801569479303E-2</v>
      </c>
    </row>
    <row r="244" spans="1:62" x14ac:dyDescent="0.25">
      <c r="A244" s="84">
        <v>660</v>
      </c>
      <c r="B244" s="84">
        <v>357</v>
      </c>
      <c r="C244" s="17" t="s">
        <v>480</v>
      </c>
      <c r="D244" s="86">
        <v>1</v>
      </c>
      <c r="E244" s="98">
        <f t="shared" si="89"/>
        <v>28.012502748014896</v>
      </c>
      <c r="F244" s="98">
        <f t="shared" si="90"/>
        <v>0.85273195089151577</v>
      </c>
      <c r="G244" s="106">
        <f>'EWG-CCP-127 (1)'!C27</f>
        <v>4.1257400063431131</v>
      </c>
      <c r="H244" s="106">
        <f>'EWG-CCP-127 (1)'!D27</f>
        <v>8.6740928506648203</v>
      </c>
      <c r="I244" s="106">
        <f>'EWG-CCP-127 (1)'!E27</f>
        <v>2.407784803017877</v>
      </c>
      <c r="J244" s="106">
        <f>'EWG-CCP-127 (1)'!F27</f>
        <v>8.9282676797017308E-3</v>
      </c>
      <c r="K244" s="106">
        <f>'EWG-CCP-127 (1)'!G27</f>
        <v>2.9657546841834028</v>
      </c>
      <c r="L244" s="106">
        <f>'EWG-CCP-127 (1)'!H27</f>
        <v>0.36015671648447006</v>
      </c>
      <c r="M244" s="17">
        <v>0</v>
      </c>
      <c r="N244" s="106">
        <f>'EWG-CCP-127 (1)'!J27</f>
        <v>3.3500731540004347</v>
      </c>
      <c r="O244" s="106">
        <f>'EWG-CCP-127 (1)'!K27</f>
        <v>21.894488074512115</v>
      </c>
      <c r="P244" s="106">
        <f>'EWG-CCP-127 (1)'!L27</f>
        <v>1.4340247244001318E-2</v>
      </c>
      <c r="Q244" s="106">
        <f>'EWG-CCP-127 (1)'!N27</f>
        <v>50.308974354053383</v>
      </c>
      <c r="R244" s="106">
        <f>'EWG-CCP-127 (1)'!M27</f>
        <v>8.4752018959627917E-2</v>
      </c>
      <c r="S244" s="106">
        <f>'EWG-CCP-127 (1)'!O27</f>
        <v>1.6906197758571784</v>
      </c>
      <c r="T244" s="106">
        <f>'EWG-CCP-127 (1)'!P27</f>
        <v>2.467906640568053</v>
      </c>
      <c r="U244" s="106">
        <f>'EWG-CCP-127 (1)'!Q27</f>
        <v>1.6463884064318293</v>
      </c>
      <c r="V244" s="17">
        <v>0</v>
      </c>
      <c r="W244" s="17">
        <v>0</v>
      </c>
      <c r="X244" s="17">
        <v>0</v>
      </c>
      <c r="Y244" s="17">
        <v>0</v>
      </c>
      <c r="Z244" s="106">
        <f>'EWG-CCP-127 (1)'!I27</f>
        <v>0</v>
      </c>
      <c r="AA244" s="17">
        <v>0</v>
      </c>
      <c r="AB244" s="17">
        <v>0</v>
      </c>
      <c r="AC244" s="17">
        <v>0</v>
      </c>
      <c r="AD244" s="17">
        <v>0</v>
      </c>
      <c r="AE244" s="17">
        <v>0</v>
      </c>
      <c r="AF244" s="17">
        <v>0</v>
      </c>
      <c r="AG244" s="88">
        <v>68</v>
      </c>
      <c r="AH244" s="17" t="s">
        <v>479</v>
      </c>
      <c r="AI244" s="87" t="s">
        <v>506</v>
      </c>
      <c r="AL244" s="87" t="s">
        <v>510</v>
      </c>
      <c r="AN244" s="17">
        <f t="shared" si="70"/>
        <v>100.00000000000001</v>
      </c>
      <c r="AO244" s="17">
        <f t="shared" si="71"/>
        <v>0.22254644790996586</v>
      </c>
      <c r="AP244" s="17">
        <f t="shared" si="72"/>
        <v>4.1257400063431128E-2</v>
      </c>
      <c r="AQ244" s="17">
        <f t="shared" si="72"/>
        <v>8.6740928506648204E-2</v>
      </c>
      <c r="AR244" s="17">
        <f t="shared" si="73"/>
        <v>0.50308974354053382</v>
      </c>
      <c r="AS244" s="17">
        <f t="shared" si="74"/>
        <v>0.68</v>
      </c>
      <c r="AU244" s="17">
        <f t="shared" si="75"/>
        <v>3.9304399452770289</v>
      </c>
      <c r="AV244" s="17">
        <f t="shared" si="76"/>
        <v>1.7386668278884692</v>
      </c>
      <c r="AW244" s="17">
        <f t="shared" si="77"/>
        <v>0.74565249657981436</v>
      </c>
      <c r="AX244" s="17">
        <f t="shared" si="78"/>
        <v>1.4826099863192572</v>
      </c>
      <c r="AY244" s="17">
        <f t="shared" si="79"/>
        <v>0.70272607516887442</v>
      </c>
      <c r="AZ244" s="17">
        <f t="shared" si="80"/>
        <v>0.70272607516887442</v>
      </c>
      <c r="BA244" s="17">
        <f t="shared" si="81"/>
        <v>2.2726075168874371E-2</v>
      </c>
      <c r="BC244" s="17">
        <f t="shared" si="91"/>
        <v>1.6704944224670089</v>
      </c>
      <c r="BD244" s="17">
        <f t="shared" si="82"/>
        <v>0.87552583814884966</v>
      </c>
      <c r="BE244" s="17">
        <f t="shared" si="83"/>
        <v>0.61677843072451044</v>
      </c>
      <c r="BF244" s="17">
        <f t="shared" si="84"/>
        <v>1.0228969011549116</v>
      </c>
      <c r="BG244" s="17">
        <f t="shared" si="85"/>
        <v>0.61677843072451044</v>
      </c>
      <c r="BH244" s="17">
        <f t="shared" si="86"/>
        <v>0.61677843072451044</v>
      </c>
      <c r="BI244" s="17">
        <f t="shared" si="87"/>
        <v>3.996966821655532E-3</v>
      </c>
      <c r="BJ244" s="17">
        <f t="shared" si="88"/>
        <v>4.7468695253692399E-2</v>
      </c>
    </row>
    <row r="245" spans="1:62" x14ac:dyDescent="0.25">
      <c r="A245" s="84">
        <v>602</v>
      </c>
      <c r="B245" s="84">
        <v>346</v>
      </c>
      <c r="C245" s="17" t="s">
        <v>439</v>
      </c>
      <c r="D245" s="86">
        <v>1</v>
      </c>
      <c r="E245" s="98">
        <f t="shared" si="89"/>
        <v>13.34</v>
      </c>
      <c r="F245" s="98">
        <f t="shared" si="90"/>
        <v>0.79070636601470046</v>
      </c>
      <c r="G245" s="17">
        <v>4.04</v>
      </c>
      <c r="H245" s="17">
        <v>16.8</v>
      </c>
      <c r="I245" s="17">
        <v>0</v>
      </c>
      <c r="J245" s="17">
        <v>0</v>
      </c>
      <c r="K245" s="17">
        <v>0</v>
      </c>
      <c r="L245" s="17">
        <v>0</v>
      </c>
      <c r="M245" s="17">
        <v>0</v>
      </c>
      <c r="N245" s="17">
        <v>0</v>
      </c>
      <c r="O245" s="17">
        <v>13.34</v>
      </c>
      <c r="P245" s="17">
        <v>0</v>
      </c>
      <c r="Q245" s="17">
        <v>63.47</v>
      </c>
      <c r="R245" s="17">
        <v>0</v>
      </c>
      <c r="S245" s="17">
        <v>0</v>
      </c>
      <c r="T245" s="17">
        <v>0</v>
      </c>
      <c r="U245" s="17">
        <v>2.35</v>
      </c>
      <c r="V245" s="17">
        <v>0</v>
      </c>
      <c r="W245" s="17">
        <v>0</v>
      </c>
      <c r="X245" s="17">
        <v>0</v>
      </c>
      <c r="Y245" s="17">
        <v>0</v>
      </c>
      <c r="Z245" s="17">
        <v>0</v>
      </c>
      <c r="AA245" s="17">
        <v>0</v>
      </c>
      <c r="AB245" s="17">
        <v>0</v>
      </c>
      <c r="AC245" s="17">
        <v>0</v>
      </c>
      <c r="AD245" s="17">
        <v>0</v>
      </c>
      <c r="AE245" s="17">
        <v>0</v>
      </c>
      <c r="AF245" s="17">
        <v>0</v>
      </c>
      <c r="AG245" s="88">
        <f>'EWG-CCP-127 (1)'!I265</f>
        <v>39.690729833140175</v>
      </c>
      <c r="AH245" s="17" t="s">
        <v>3</v>
      </c>
      <c r="AI245" s="87" t="s">
        <v>506</v>
      </c>
      <c r="AJ245" s="87" t="s">
        <v>567</v>
      </c>
      <c r="AL245" s="87" t="s">
        <v>510</v>
      </c>
      <c r="AN245" s="17">
        <f t="shared" si="70"/>
        <v>100</v>
      </c>
      <c r="AO245" s="17">
        <f t="shared" si="71"/>
        <v>0.13339999999999999</v>
      </c>
      <c r="AP245" s="17">
        <f t="shared" si="72"/>
        <v>4.0399999999999998E-2</v>
      </c>
      <c r="AQ245" s="17">
        <f t="shared" si="72"/>
        <v>0.16800000000000001</v>
      </c>
      <c r="AR245" s="17">
        <f t="shared" si="73"/>
        <v>0.63470000000000004</v>
      </c>
      <c r="AS245" s="17">
        <f t="shared" si="74"/>
        <v>0.39690729833140176</v>
      </c>
      <c r="AU245" s="17">
        <f t="shared" si="75"/>
        <v>3.0455854126679465</v>
      </c>
      <c r="AV245" s="17">
        <f t="shared" si="76"/>
        <v>0.64011516314779271</v>
      </c>
      <c r="AW245" s="17">
        <f t="shared" si="77"/>
        <v>0.69034908829174668</v>
      </c>
      <c r="AX245" s="17">
        <f t="shared" si="78"/>
        <v>1.2613963531669867</v>
      </c>
      <c r="AY245" s="17">
        <f t="shared" si="79"/>
        <v>0.64011516314779271</v>
      </c>
      <c r="AZ245" s="17">
        <f t="shared" si="80"/>
        <v>0.64011516314779271</v>
      </c>
      <c r="BA245" s="17">
        <f t="shared" si="81"/>
        <v>0.24320786481639095</v>
      </c>
      <c r="BC245" s="17">
        <f t="shared" si="91"/>
        <v>1.5863534116470881</v>
      </c>
      <c r="BD245" s="17">
        <f t="shared" si="82"/>
        <v>0.3334166458385403</v>
      </c>
      <c r="BE245" s="17">
        <f t="shared" si="83"/>
        <v>0.61493830601813526</v>
      </c>
      <c r="BF245" s="17">
        <f t="shared" si="84"/>
        <v>0.98426265094844201</v>
      </c>
      <c r="BG245" s="17">
        <f t="shared" si="85"/>
        <v>0.3334166458385403</v>
      </c>
      <c r="BH245" s="17">
        <f t="shared" si="86"/>
        <v>0.3334166458385403</v>
      </c>
      <c r="BI245" s="17">
        <f t="shared" si="87"/>
        <v>4.0310629539692944E-3</v>
      </c>
      <c r="BJ245" s="17">
        <f t="shared" si="88"/>
        <v>4.2535941817184852E-3</v>
      </c>
    </row>
    <row r="246" spans="1:62" x14ac:dyDescent="0.25">
      <c r="A246" s="84">
        <v>40</v>
      </c>
      <c r="B246" s="84">
        <v>28</v>
      </c>
      <c r="C246" s="17" t="s">
        <v>48</v>
      </c>
      <c r="D246" s="86">
        <v>1</v>
      </c>
      <c r="E246" s="98">
        <f t="shared" si="89"/>
        <v>22</v>
      </c>
      <c r="F246" s="98">
        <f t="shared" si="90"/>
        <v>0.77922077922077926</v>
      </c>
      <c r="G246" s="41">
        <v>0</v>
      </c>
      <c r="H246" s="17">
        <v>17</v>
      </c>
      <c r="I246" s="17">
        <v>4</v>
      </c>
      <c r="J246" s="17">
        <v>0</v>
      </c>
      <c r="K246" s="41">
        <v>0</v>
      </c>
      <c r="L246" s="41">
        <v>0</v>
      </c>
      <c r="M246" s="41">
        <v>0</v>
      </c>
      <c r="N246" s="41">
        <v>0</v>
      </c>
      <c r="O246" s="17">
        <v>18</v>
      </c>
      <c r="P246" s="17">
        <v>0</v>
      </c>
      <c r="Q246" s="17">
        <v>60</v>
      </c>
      <c r="R246" s="17">
        <v>0</v>
      </c>
      <c r="S246" s="17">
        <v>0</v>
      </c>
      <c r="T246" s="17">
        <v>0</v>
      </c>
      <c r="U246" s="17">
        <v>1</v>
      </c>
      <c r="V246" s="41">
        <v>0</v>
      </c>
      <c r="W246" s="41">
        <v>0</v>
      </c>
      <c r="X246" s="41">
        <v>0</v>
      </c>
      <c r="Y246" s="41">
        <v>0</v>
      </c>
      <c r="Z246" s="41">
        <v>0</v>
      </c>
      <c r="AA246" s="17">
        <v>0</v>
      </c>
      <c r="AB246" s="41">
        <v>0</v>
      </c>
      <c r="AC246" s="17">
        <v>0</v>
      </c>
      <c r="AD246" s="17">
        <v>0</v>
      </c>
      <c r="AE246" s="41">
        <v>0</v>
      </c>
      <c r="AF246" s="41">
        <v>0</v>
      </c>
      <c r="AG246" s="88">
        <v>71</v>
      </c>
      <c r="AH246" s="41" t="s">
        <v>3</v>
      </c>
      <c r="AI246" s="87" t="s">
        <v>506</v>
      </c>
      <c r="AN246" s="17">
        <f t="shared" si="70"/>
        <v>100</v>
      </c>
      <c r="AO246" s="17">
        <f t="shared" si="71"/>
        <v>0.18</v>
      </c>
      <c r="AP246" s="17">
        <f t="shared" si="72"/>
        <v>0</v>
      </c>
      <c r="AQ246" s="17">
        <f t="shared" si="72"/>
        <v>0.17</v>
      </c>
      <c r="AR246" s="17">
        <f t="shared" si="73"/>
        <v>0.6</v>
      </c>
      <c r="AS246" s="17">
        <f t="shared" si="74"/>
        <v>0.71</v>
      </c>
      <c r="AU246" s="17">
        <f t="shared" si="75"/>
        <v>3.5294117647058818</v>
      </c>
      <c r="AV246" s="17">
        <f t="shared" si="76"/>
        <v>1.0588235294117645</v>
      </c>
      <c r="AW246" s="17">
        <f t="shared" si="77"/>
        <v>0.72058823529411764</v>
      </c>
      <c r="AX246" s="17">
        <f t="shared" si="78"/>
        <v>1.3823529411764706</v>
      </c>
      <c r="AY246" s="17">
        <f t="shared" si="79"/>
        <v>0.72058823529411764</v>
      </c>
      <c r="AZ246" s="17">
        <f t="shared" si="80"/>
        <v>0.72058823529411764</v>
      </c>
      <c r="BA246" s="17">
        <f t="shared" si="81"/>
        <v>1.0588235294117676E-2</v>
      </c>
      <c r="BC246" s="17">
        <f t="shared" si="91"/>
        <v>3</v>
      </c>
      <c r="BD246" s="17">
        <f t="shared" si="82"/>
        <v>1</v>
      </c>
      <c r="BE246" s="17">
        <f t="shared" si="83"/>
        <v>0.64585409830494755</v>
      </c>
      <c r="BF246" s="17">
        <f t="shared" si="84"/>
        <v>1.6333536883123316</v>
      </c>
      <c r="BG246" s="17">
        <f t="shared" si="85"/>
        <v>0.64585409830494755</v>
      </c>
      <c r="BH246" s="17">
        <f t="shared" si="86"/>
        <v>0.64585409830494755</v>
      </c>
      <c r="BI246" s="17">
        <f t="shared" si="87"/>
        <v>4.114696704271328E-3</v>
      </c>
      <c r="BJ246" s="17">
        <f t="shared" si="88"/>
        <v>6.1441082293299643E-2</v>
      </c>
    </row>
    <row r="247" spans="1:62" x14ac:dyDescent="0.25">
      <c r="A247" s="84">
        <v>390</v>
      </c>
      <c r="B247" s="84">
        <v>258</v>
      </c>
      <c r="C247" s="17" t="s">
        <v>255</v>
      </c>
      <c r="D247" s="86">
        <v>1</v>
      </c>
      <c r="E247" s="98">
        <f t="shared" si="89"/>
        <v>33.699999999999996</v>
      </c>
      <c r="F247" s="98">
        <f t="shared" si="90"/>
        <v>0.75528169014084512</v>
      </c>
      <c r="G247" s="17">
        <v>9.5</v>
      </c>
      <c r="H247" s="17">
        <v>13.9</v>
      </c>
      <c r="I247" s="17">
        <v>26.4</v>
      </c>
      <c r="J247" s="17">
        <v>0</v>
      </c>
      <c r="K247" s="17">
        <v>0</v>
      </c>
      <c r="L247" s="17">
        <v>0</v>
      </c>
      <c r="M247" s="17">
        <v>0</v>
      </c>
      <c r="N247" s="17">
        <v>0</v>
      </c>
      <c r="O247" s="17">
        <v>7.3</v>
      </c>
      <c r="P247" s="17">
        <v>0</v>
      </c>
      <c r="Q247" s="17">
        <v>42.9</v>
      </c>
      <c r="R247" s="17">
        <v>0</v>
      </c>
      <c r="S247" s="17">
        <v>0</v>
      </c>
      <c r="T247" s="17">
        <v>0</v>
      </c>
      <c r="U247" s="17">
        <v>0</v>
      </c>
      <c r="V247" s="17">
        <v>0</v>
      </c>
      <c r="W247" s="41">
        <v>0</v>
      </c>
      <c r="X247" s="41">
        <v>0</v>
      </c>
      <c r="Y247" s="17">
        <v>0</v>
      </c>
      <c r="Z247" s="17">
        <v>0</v>
      </c>
      <c r="AA247" s="17">
        <v>0</v>
      </c>
      <c r="AB247" s="17">
        <v>0</v>
      </c>
      <c r="AC247" s="17">
        <v>0</v>
      </c>
      <c r="AD247" s="17">
        <v>0</v>
      </c>
      <c r="AE247" s="17">
        <v>0</v>
      </c>
      <c r="AF247" s="41">
        <v>0</v>
      </c>
      <c r="AG247" s="88">
        <v>33</v>
      </c>
      <c r="AH247" s="91" t="s">
        <v>3</v>
      </c>
      <c r="AI247" s="87" t="s">
        <v>504</v>
      </c>
      <c r="AN247" s="17">
        <f t="shared" si="70"/>
        <v>100</v>
      </c>
      <c r="AO247" s="17">
        <f t="shared" si="71"/>
        <v>7.2999999999999995E-2</v>
      </c>
      <c r="AP247" s="17">
        <f t="shared" si="72"/>
        <v>9.5000000000000001E-2</v>
      </c>
      <c r="AQ247" s="17">
        <f t="shared" si="72"/>
        <v>0.13900000000000001</v>
      </c>
      <c r="AR247" s="17">
        <f t="shared" si="73"/>
        <v>0.42899999999999999</v>
      </c>
      <c r="AS247" s="17">
        <f t="shared" si="74"/>
        <v>0.33</v>
      </c>
      <c r="AU247" s="17">
        <f t="shared" si="75"/>
        <v>1.8333333333333333</v>
      </c>
      <c r="AV247" s="17">
        <f t="shared" si="76"/>
        <v>0.31196581196581191</v>
      </c>
      <c r="AW247" s="17">
        <f t="shared" si="77"/>
        <v>0.61458333333333337</v>
      </c>
      <c r="AX247" s="17">
        <f t="shared" si="78"/>
        <v>0.95833333333333326</v>
      </c>
      <c r="AY247" s="17">
        <f t="shared" si="79"/>
        <v>0.31196581196581191</v>
      </c>
      <c r="AZ247" s="17">
        <f t="shared" si="80"/>
        <v>0.31196581196581191</v>
      </c>
      <c r="BA247" s="17">
        <f t="shared" si="81"/>
        <v>1.8034188034188103E-2</v>
      </c>
      <c r="BC247" s="17">
        <f t="shared" si="91"/>
        <v>0.82658959537572252</v>
      </c>
      <c r="BD247" s="17">
        <f t="shared" si="82"/>
        <v>0.39499036608863197</v>
      </c>
      <c r="BE247" s="17">
        <f t="shared" si="83"/>
        <v>0.59832262532084812</v>
      </c>
      <c r="BF247" s="17">
        <f t="shared" si="84"/>
        <v>0.63540892207571076</v>
      </c>
      <c r="BG247" s="17">
        <f t="shared" si="85"/>
        <v>0.39499036608863197</v>
      </c>
      <c r="BH247" s="17">
        <f t="shared" si="86"/>
        <v>0.39499036608863197</v>
      </c>
      <c r="BI247" s="17">
        <f t="shared" si="87"/>
        <v>4.2237476843344024E-3</v>
      </c>
      <c r="BJ247" s="17">
        <f t="shared" si="88"/>
        <v>1.7457513124940698E-2</v>
      </c>
    </row>
    <row r="248" spans="1:62" x14ac:dyDescent="0.25">
      <c r="A248" s="84">
        <v>404</v>
      </c>
      <c r="B248" s="84">
        <v>268</v>
      </c>
      <c r="C248" s="17" t="s">
        <v>269</v>
      </c>
      <c r="D248" s="86">
        <v>1</v>
      </c>
      <c r="E248" s="98">
        <f t="shared" si="89"/>
        <v>16.399999999999999</v>
      </c>
      <c r="F248" s="98">
        <f t="shared" si="90"/>
        <v>0.59569377990430628</v>
      </c>
      <c r="G248" s="17">
        <v>0</v>
      </c>
      <c r="H248" s="17">
        <v>33.799999999999997</v>
      </c>
      <c r="I248" s="17">
        <v>0</v>
      </c>
      <c r="J248" s="17">
        <v>0</v>
      </c>
      <c r="K248" s="17">
        <v>0</v>
      </c>
      <c r="L248" s="17">
        <v>0</v>
      </c>
      <c r="M248" s="17">
        <v>0</v>
      </c>
      <c r="N248" s="17">
        <v>0</v>
      </c>
      <c r="O248" s="17">
        <v>16.399999999999999</v>
      </c>
      <c r="P248" s="17">
        <v>0</v>
      </c>
      <c r="Q248" s="17">
        <v>49.8</v>
      </c>
      <c r="R248" s="17">
        <v>0</v>
      </c>
      <c r="S248" s="17">
        <v>0</v>
      </c>
      <c r="T248" s="17">
        <v>0</v>
      </c>
      <c r="U248" s="17">
        <v>0</v>
      </c>
      <c r="V248" s="17">
        <v>0</v>
      </c>
      <c r="W248" s="41">
        <v>0</v>
      </c>
      <c r="X248" s="41">
        <v>0</v>
      </c>
      <c r="Y248" s="17">
        <v>0</v>
      </c>
      <c r="Z248" s="17">
        <v>0</v>
      </c>
      <c r="AA248" s="17">
        <v>0</v>
      </c>
      <c r="AB248" s="17">
        <v>0</v>
      </c>
      <c r="AC248" s="17">
        <v>0</v>
      </c>
      <c r="AD248" s="17">
        <v>0</v>
      </c>
      <c r="AE248" s="17">
        <v>0</v>
      </c>
      <c r="AF248" s="41">
        <v>0</v>
      </c>
      <c r="AG248" s="88">
        <v>42</v>
      </c>
      <c r="AH248" s="91" t="s">
        <v>3</v>
      </c>
      <c r="AI248" s="87" t="s">
        <v>504</v>
      </c>
      <c r="AN248" s="17">
        <f t="shared" si="70"/>
        <v>100</v>
      </c>
      <c r="AO248" s="17">
        <f t="shared" si="71"/>
        <v>0.16399999999999998</v>
      </c>
      <c r="AP248" s="17">
        <f t="shared" si="72"/>
        <v>0</v>
      </c>
      <c r="AQ248" s="17">
        <f t="shared" si="72"/>
        <v>0.33799999999999997</v>
      </c>
      <c r="AR248" s="17">
        <f t="shared" si="73"/>
        <v>0.498</v>
      </c>
      <c r="AS248" s="17">
        <f t="shared" si="74"/>
        <v>0.42</v>
      </c>
      <c r="AU248" s="17">
        <f t="shared" si="75"/>
        <v>1.473372781065089</v>
      </c>
      <c r="AV248" s="17">
        <f t="shared" si="76"/>
        <v>0.48520710059171596</v>
      </c>
      <c r="AW248" s="17">
        <f t="shared" si="77"/>
        <v>0.59208579881656809</v>
      </c>
      <c r="AX248" s="17">
        <f t="shared" si="78"/>
        <v>0.86834319526627224</v>
      </c>
      <c r="AY248" s="17">
        <f t="shared" si="79"/>
        <v>0.48520710059171596</v>
      </c>
      <c r="AZ248" s="17">
        <f t="shared" si="80"/>
        <v>0.48520710059171596</v>
      </c>
      <c r="BA248" s="17">
        <f t="shared" si="81"/>
        <v>6.5207100591715972E-2</v>
      </c>
      <c r="BC248" s="17">
        <f t="shared" si="91"/>
        <v>1.4733727810650887</v>
      </c>
      <c r="BD248" s="17">
        <f t="shared" si="82"/>
        <v>0.48520710059171596</v>
      </c>
      <c r="BE248" s="17">
        <f t="shared" si="83"/>
        <v>0.61246747226358578</v>
      </c>
      <c r="BF248" s="17">
        <f t="shared" si="84"/>
        <v>0.93238637910602828</v>
      </c>
      <c r="BG248" s="17">
        <f t="shared" si="85"/>
        <v>0.48520710059171596</v>
      </c>
      <c r="BH248" s="17">
        <f t="shared" si="86"/>
        <v>0.48520710059171596</v>
      </c>
      <c r="BI248" s="17">
        <f t="shared" si="87"/>
        <v>4.2519659675781651E-3</v>
      </c>
      <c r="BJ248" s="17">
        <f t="shared" si="88"/>
        <v>1.7746742437625615E-3</v>
      </c>
    </row>
    <row r="249" spans="1:62" x14ac:dyDescent="0.25">
      <c r="A249" s="84">
        <v>429</v>
      </c>
      <c r="B249" s="84">
        <v>284</v>
      </c>
      <c r="D249" s="86">
        <v>1</v>
      </c>
      <c r="E249" s="98">
        <f t="shared" si="89"/>
        <v>13.900000000000002</v>
      </c>
      <c r="F249" s="98">
        <f t="shared" si="90"/>
        <v>0.91440217391304357</v>
      </c>
      <c r="G249" s="17">
        <f>'EWG-CCP-127 (1)'!E216</f>
        <v>12.5</v>
      </c>
      <c r="H249" s="17">
        <f>'EWG-CCP-127 (1)'!F216</f>
        <v>6.3</v>
      </c>
      <c r="I249" s="17">
        <v>0</v>
      </c>
      <c r="J249" s="17">
        <v>0</v>
      </c>
      <c r="K249" s="17">
        <v>0</v>
      </c>
      <c r="L249" s="17">
        <v>0</v>
      </c>
      <c r="M249" s="17">
        <v>0</v>
      </c>
      <c r="N249" s="17">
        <v>0</v>
      </c>
      <c r="O249" s="17">
        <f>'EWG-CCP-127 (1)'!C216</f>
        <v>13.900000000000002</v>
      </c>
      <c r="P249" s="17">
        <v>0</v>
      </c>
      <c r="Q249" s="17">
        <f>'EWG-CCP-127 (1)'!D216</f>
        <v>67.300000000000011</v>
      </c>
      <c r="R249" s="17">
        <v>0</v>
      </c>
      <c r="S249" s="17">
        <v>0</v>
      </c>
      <c r="T249" s="17">
        <v>0</v>
      </c>
      <c r="U249" s="17">
        <v>0</v>
      </c>
      <c r="V249" s="17">
        <v>0</v>
      </c>
      <c r="W249" s="41">
        <v>0</v>
      </c>
      <c r="X249" s="17">
        <v>0</v>
      </c>
      <c r="Y249" s="17">
        <v>0</v>
      </c>
      <c r="Z249" s="17">
        <v>0</v>
      </c>
      <c r="AA249" s="17">
        <v>0</v>
      </c>
      <c r="AB249" s="17">
        <v>0</v>
      </c>
      <c r="AC249" s="17">
        <v>0</v>
      </c>
      <c r="AD249" s="17">
        <v>0</v>
      </c>
      <c r="AE249" s="17">
        <v>0</v>
      </c>
      <c r="AF249" s="41">
        <v>0</v>
      </c>
      <c r="AG249" s="88">
        <f>'EWG-CCP-127 (1)'!J216</f>
        <v>18.096309999999999</v>
      </c>
      <c r="AH249" s="41" t="s">
        <v>3</v>
      </c>
      <c r="AI249" s="87" t="s">
        <v>506</v>
      </c>
      <c r="AK249" s="87" t="s">
        <v>505</v>
      </c>
      <c r="AL249" s="87" t="s">
        <v>510</v>
      </c>
      <c r="AN249" s="17">
        <f t="shared" si="70"/>
        <v>100.00000000000001</v>
      </c>
      <c r="AO249" s="17">
        <f t="shared" si="71"/>
        <v>0.13900000000000001</v>
      </c>
      <c r="AP249" s="17">
        <f t="shared" si="72"/>
        <v>0.125</v>
      </c>
      <c r="AQ249" s="17">
        <f t="shared" si="72"/>
        <v>6.3E-2</v>
      </c>
      <c r="AR249" s="17">
        <f t="shared" si="73"/>
        <v>0.67300000000000015</v>
      </c>
      <c r="AS249" s="17">
        <f t="shared" si="74"/>
        <v>0.18096309999999999</v>
      </c>
      <c r="AU249" s="17">
        <f t="shared" si="75"/>
        <v>3.5797872340425538</v>
      </c>
      <c r="AV249" s="17">
        <f t="shared" si="76"/>
        <v>0.73936170212765961</v>
      </c>
      <c r="AW249" s="17">
        <f t="shared" si="77"/>
        <v>0.72373670212765961</v>
      </c>
      <c r="AX249" s="17">
        <f t="shared" si="78"/>
        <v>1.3949468085106385</v>
      </c>
      <c r="AY249" s="17">
        <f t="shared" si="79"/>
        <v>0.72373670212765961</v>
      </c>
      <c r="AZ249" s="17">
        <f t="shared" si="80"/>
        <v>0.72373670212765961</v>
      </c>
      <c r="BA249" s="17">
        <f t="shared" si="81"/>
        <v>0.54277360212765968</v>
      </c>
      <c r="BC249" s="17">
        <f t="shared" si="91"/>
        <v>1.1953818827708707</v>
      </c>
      <c r="BD249" s="17">
        <f t="shared" si="82"/>
        <v>0.24689165186500894</v>
      </c>
      <c r="BE249" s="17">
        <f t="shared" si="83"/>
        <v>0.60638794083041336</v>
      </c>
      <c r="BF249" s="17">
        <f t="shared" si="84"/>
        <v>0.80474386786016461</v>
      </c>
      <c r="BG249" s="17">
        <f t="shared" si="85"/>
        <v>0.24689165186500894</v>
      </c>
      <c r="BH249" s="17">
        <f t="shared" si="86"/>
        <v>0.24689165186500894</v>
      </c>
      <c r="BI249" s="17">
        <f t="shared" si="87"/>
        <v>4.3465739510171759E-3</v>
      </c>
      <c r="BJ249" s="17">
        <f t="shared" si="88"/>
        <v>7.9053072687109135E-2</v>
      </c>
    </row>
    <row r="250" spans="1:62" x14ac:dyDescent="0.25">
      <c r="A250" s="84">
        <v>222</v>
      </c>
      <c r="B250" s="84">
        <v>138</v>
      </c>
      <c r="C250" s="17">
        <v>50</v>
      </c>
      <c r="D250" s="86">
        <v>1</v>
      </c>
      <c r="E250" s="98">
        <f t="shared" si="89"/>
        <v>35</v>
      </c>
      <c r="F250" s="98">
        <f t="shared" si="90"/>
        <v>0.76923076923076927</v>
      </c>
      <c r="G250" s="17">
        <v>0</v>
      </c>
      <c r="H250" s="17">
        <v>15</v>
      </c>
      <c r="I250" s="17">
        <v>0</v>
      </c>
      <c r="J250" s="17">
        <v>0</v>
      </c>
      <c r="K250" s="17">
        <v>0</v>
      </c>
      <c r="L250" s="17">
        <v>0</v>
      </c>
      <c r="M250" s="17">
        <v>0</v>
      </c>
      <c r="N250" s="17">
        <v>0</v>
      </c>
      <c r="O250" s="17">
        <v>35</v>
      </c>
      <c r="P250" s="17">
        <v>0</v>
      </c>
      <c r="Q250" s="17">
        <v>50</v>
      </c>
      <c r="R250" s="17">
        <v>0</v>
      </c>
      <c r="S250" s="17">
        <v>0</v>
      </c>
      <c r="T250" s="17">
        <v>0</v>
      </c>
      <c r="U250" s="17">
        <v>0</v>
      </c>
      <c r="V250" s="17">
        <v>0</v>
      </c>
      <c r="W250" s="41">
        <v>0</v>
      </c>
      <c r="X250" s="41">
        <v>0</v>
      </c>
      <c r="Y250" s="17">
        <v>0</v>
      </c>
      <c r="Z250" s="17">
        <v>0</v>
      </c>
      <c r="AA250" s="17">
        <v>0</v>
      </c>
      <c r="AB250" s="17">
        <v>0</v>
      </c>
      <c r="AC250" s="17">
        <v>0</v>
      </c>
      <c r="AD250" s="17">
        <v>0</v>
      </c>
      <c r="AE250" s="17">
        <v>0</v>
      </c>
      <c r="AF250" s="41">
        <v>0</v>
      </c>
      <c r="AG250" s="88">
        <v>49</v>
      </c>
      <c r="AH250" s="91" t="s">
        <v>3</v>
      </c>
      <c r="AI250" s="87" t="s">
        <v>504</v>
      </c>
      <c r="AN250" s="17">
        <f t="shared" si="70"/>
        <v>100</v>
      </c>
      <c r="AO250" s="17">
        <f t="shared" si="71"/>
        <v>0.35</v>
      </c>
      <c r="AP250" s="17">
        <f t="shared" si="72"/>
        <v>0</v>
      </c>
      <c r="AQ250" s="17">
        <f t="shared" si="72"/>
        <v>0.15</v>
      </c>
      <c r="AR250" s="17">
        <f t="shared" si="73"/>
        <v>0.5</v>
      </c>
      <c r="AS250" s="17">
        <f t="shared" si="74"/>
        <v>0.49</v>
      </c>
      <c r="AU250" s="17">
        <f t="shared" si="75"/>
        <v>3.3333333333333335</v>
      </c>
      <c r="AV250" s="17">
        <f t="shared" si="76"/>
        <v>2.3333333333333335</v>
      </c>
      <c r="AW250" s="17">
        <f t="shared" si="77"/>
        <v>0.70833333333333337</v>
      </c>
      <c r="AX250" s="17">
        <f t="shared" si="78"/>
        <v>1.3333333333333335</v>
      </c>
      <c r="AY250" s="17">
        <f t="shared" si="79"/>
        <v>0.53125</v>
      </c>
      <c r="AZ250" s="17">
        <f t="shared" si="80"/>
        <v>0.53125</v>
      </c>
      <c r="BA250" s="17">
        <f t="shared" si="81"/>
        <v>4.1250000000000009E-2</v>
      </c>
      <c r="BC250" s="17">
        <f t="shared" si="91"/>
        <v>3.3333333333333335</v>
      </c>
      <c r="BD250" s="17">
        <f t="shared" si="82"/>
        <v>2.3333333333333335</v>
      </c>
      <c r="BE250" s="17">
        <f t="shared" si="83"/>
        <v>0.65314394300906919</v>
      </c>
      <c r="BF250" s="17">
        <f t="shared" si="84"/>
        <v>1.7864072739142247</v>
      </c>
      <c r="BG250" s="17">
        <f t="shared" si="85"/>
        <v>0.55629245332026866</v>
      </c>
      <c r="BH250" s="17">
        <f t="shared" si="86"/>
        <v>0.55629245332026866</v>
      </c>
      <c r="BI250" s="17">
        <f t="shared" si="87"/>
        <v>4.3946893672200012E-3</v>
      </c>
      <c r="BJ250" s="17">
        <f t="shared" si="88"/>
        <v>7.7691066951289501E-4</v>
      </c>
    </row>
    <row r="251" spans="1:62" x14ac:dyDescent="0.25">
      <c r="A251" s="84">
        <v>71</v>
      </c>
      <c r="B251" s="84">
        <v>49</v>
      </c>
      <c r="C251" s="17" t="s">
        <v>86</v>
      </c>
      <c r="D251" s="86">
        <v>1</v>
      </c>
      <c r="E251" s="98">
        <f t="shared" si="89"/>
        <v>18.799999999999997</v>
      </c>
      <c r="F251" s="98">
        <f t="shared" si="90"/>
        <v>0.66625615763546797</v>
      </c>
      <c r="G251" s="17">
        <v>0</v>
      </c>
      <c r="H251" s="17">
        <v>27.1</v>
      </c>
      <c r="I251" s="17">
        <v>0</v>
      </c>
      <c r="J251" s="17">
        <v>0</v>
      </c>
      <c r="K251" s="41">
        <v>0</v>
      </c>
      <c r="L251" s="17">
        <v>10.199999999999999</v>
      </c>
      <c r="M251" s="17">
        <v>0</v>
      </c>
      <c r="N251" s="17">
        <v>0</v>
      </c>
      <c r="O251" s="17">
        <v>8.6</v>
      </c>
      <c r="P251" s="17">
        <v>0</v>
      </c>
      <c r="Q251" s="17">
        <v>54.1</v>
      </c>
      <c r="R251" s="17">
        <v>0</v>
      </c>
      <c r="S251" s="17">
        <v>0</v>
      </c>
      <c r="T251" s="17">
        <v>0</v>
      </c>
      <c r="U251" s="17">
        <v>0</v>
      </c>
      <c r="V251" s="41">
        <v>0</v>
      </c>
      <c r="W251" s="41">
        <v>0</v>
      </c>
      <c r="X251" s="41">
        <v>0</v>
      </c>
      <c r="Y251" s="41">
        <v>0</v>
      </c>
      <c r="Z251" s="17">
        <v>0</v>
      </c>
      <c r="AA251" s="17">
        <v>0</v>
      </c>
      <c r="AB251" s="41">
        <v>0</v>
      </c>
      <c r="AC251" s="17">
        <v>0</v>
      </c>
      <c r="AD251" s="17">
        <v>0</v>
      </c>
      <c r="AE251" s="41">
        <v>0</v>
      </c>
      <c r="AF251" s="41">
        <v>0</v>
      </c>
      <c r="AG251" s="88">
        <v>55.7</v>
      </c>
      <c r="AH251" s="91" t="s">
        <v>3</v>
      </c>
      <c r="AI251" s="87" t="s">
        <v>504</v>
      </c>
      <c r="AN251" s="17">
        <f t="shared" si="70"/>
        <v>100</v>
      </c>
      <c r="AO251" s="17">
        <f t="shared" si="71"/>
        <v>0.18799999999999997</v>
      </c>
      <c r="AP251" s="17">
        <f t="shared" si="72"/>
        <v>0</v>
      </c>
      <c r="AQ251" s="17">
        <f t="shared" si="72"/>
        <v>0.27100000000000002</v>
      </c>
      <c r="AR251" s="17">
        <f t="shared" si="73"/>
        <v>0.54100000000000004</v>
      </c>
      <c r="AS251" s="17">
        <f t="shared" si="74"/>
        <v>0.55700000000000005</v>
      </c>
      <c r="AU251" s="17">
        <f t="shared" si="75"/>
        <v>1.996309963099631</v>
      </c>
      <c r="AV251" s="17">
        <f t="shared" si="76"/>
        <v>0.69372693726937251</v>
      </c>
      <c r="AW251" s="17">
        <f t="shared" si="77"/>
        <v>0.6247693726937269</v>
      </c>
      <c r="AX251" s="17">
        <f t="shared" si="78"/>
        <v>0.99907749077490782</v>
      </c>
      <c r="AY251" s="17">
        <f t="shared" si="79"/>
        <v>0.6247693726937269</v>
      </c>
      <c r="AZ251" s="17">
        <f t="shared" si="80"/>
        <v>0.6247693726937269</v>
      </c>
      <c r="BA251" s="17">
        <f t="shared" si="81"/>
        <v>6.7769372693726848E-2</v>
      </c>
      <c r="BC251" s="17">
        <f t="shared" si="91"/>
        <v>1.996309963099631</v>
      </c>
      <c r="BD251" s="17">
        <f t="shared" si="82"/>
        <v>0.69372693726937251</v>
      </c>
      <c r="BE251" s="17">
        <f t="shared" si="83"/>
        <v>0.62390386480471416</v>
      </c>
      <c r="BF251" s="17">
        <f t="shared" si="84"/>
        <v>1.172498611370838</v>
      </c>
      <c r="BG251" s="17">
        <f t="shared" si="85"/>
        <v>0.62390386480471416</v>
      </c>
      <c r="BH251" s="17">
        <f t="shared" si="86"/>
        <v>0.62390386480471416</v>
      </c>
      <c r="BI251" s="17">
        <f t="shared" si="87"/>
        <v>4.4761271258074633E-3</v>
      </c>
      <c r="BJ251" s="17">
        <f t="shared" si="88"/>
        <v>9.0009083913025114E-3</v>
      </c>
    </row>
    <row r="252" spans="1:62" x14ac:dyDescent="0.25">
      <c r="A252" s="84">
        <v>442</v>
      </c>
      <c r="B252" s="84">
        <v>297</v>
      </c>
      <c r="C252" s="17" t="s">
        <v>288</v>
      </c>
      <c r="D252" s="86">
        <v>1</v>
      </c>
      <c r="E252" s="98">
        <f t="shared" si="89"/>
        <v>14.23</v>
      </c>
      <c r="F252" s="98">
        <f t="shared" si="90"/>
        <v>0.7896700478022618</v>
      </c>
      <c r="G252" s="17">
        <v>0</v>
      </c>
      <c r="H252" s="17">
        <v>18.04</v>
      </c>
      <c r="I252" s="17">
        <v>0</v>
      </c>
      <c r="J252" s="17">
        <v>0</v>
      </c>
      <c r="K252" s="17">
        <v>0</v>
      </c>
      <c r="L252" s="17">
        <v>0</v>
      </c>
      <c r="M252" s="17">
        <v>0</v>
      </c>
      <c r="N252" s="17">
        <v>0</v>
      </c>
      <c r="O252" s="17">
        <v>14.23</v>
      </c>
      <c r="P252" s="17">
        <v>0</v>
      </c>
      <c r="Q252" s="17">
        <v>67.73</v>
      </c>
      <c r="R252" s="17">
        <v>0</v>
      </c>
      <c r="S252" s="17">
        <v>0</v>
      </c>
      <c r="T252" s="17">
        <v>0</v>
      </c>
      <c r="U252" s="17">
        <v>0</v>
      </c>
      <c r="V252" s="17">
        <v>0</v>
      </c>
      <c r="W252" s="41">
        <v>0</v>
      </c>
      <c r="X252" s="17">
        <v>0</v>
      </c>
      <c r="Y252" s="17">
        <v>0</v>
      </c>
      <c r="Z252" s="17">
        <v>0</v>
      </c>
      <c r="AA252" s="17">
        <v>0</v>
      </c>
      <c r="AB252" s="17">
        <v>0</v>
      </c>
      <c r="AC252" s="17">
        <v>0</v>
      </c>
      <c r="AD252" s="17">
        <v>0</v>
      </c>
      <c r="AE252" s="17">
        <v>0</v>
      </c>
      <c r="AF252" s="41">
        <v>0</v>
      </c>
      <c r="AG252" s="88">
        <v>73</v>
      </c>
      <c r="AH252" s="41" t="s">
        <v>3</v>
      </c>
      <c r="AI252" s="87" t="s">
        <v>506</v>
      </c>
      <c r="AN252" s="17">
        <f t="shared" si="70"/>
        <v>100</v>
      </c>
      <c r="AO252" s="17">
        <f t="shared" si="71"/>
        <v>0.14230000000000001</v>
      </c>
      <c r="AP252" s="17">
        <f t="shared" si="72"/>
        <v>0</v>
      </c>
      <c r="AQ252" s="17">
        <f t="shared" si="72"/>
        <v>0.1804</v>
      </c>
      <c r="AR252" s="17">
        <f t="shared" si="73"/>
        <v>0.67730000000000001</v>
      </c>
      <c r="AS252" s="17">
        <f t="shared" si="74"/>
        <v>0.73</v>
      </c>
      <c r="AU252" s="17">
        <f t="shared" si="75"/>
        <v>3.7544345898004434</v>
      </c>
      <c r="AV252" s="17">
        <f t="shared" si="76"/>
        <v>0.78880266075388028</v>
      </c>
      <c r="AW252" s="17">
        <f t="shared" si="77"/>
        <v>0.73465216186252769</v>
      </c>
      <c r="AX252" s="17">
        <f t="shared" si="78"/>
        <v>1.4386086474501107</v>
      </c>
      <c r="AY252" s="17">
        <f t="shared" si="79"/>
        <v>0.73465216186252769</v>
      </c>
      <c r="AZ252" s="17">
        <f t="shared" si="80"/>
        <v>0.73465216186252769</v>
      </c>
      <c r="BA252" s="17">
        <f t="shared" si="81"/>
        <v>4.6521618625277039E-3</v>
      </c>
      <c r="BC252" s="17">
        <f t="shared" si="91"/>
        <v>3.7544345898004439</v>
      </c>
      <c r="BD252" s="17">
        <f t="shared" si="82"/>
        <v>0.78880266075388028</v>
      </c>
      <c r="BE252" s="17">
        <f t="shared" si="83"/>
        <v>0.6623532313021363</v>
      </c>
      <c r="BF252" s="17">
        <f t="shared" si="84"/>
        <v>1.9797604455254856</v>
      </c>
      <c r="BG252" s="17">
        <f t="shared" si="85"/>
        <v>0.6623532313021363</v>
      </c>
      <c r="BH252" s="17">
        <f t="shared" si="86"/>
        <v>0.6623532313021363</v>
      </c>
      <c r="BI252" s="17">
        <f t="shared" si="87"/>
        <v>4.5760853152622691E-3</v>
      </c>
      <c r="BJ252" s="17">
        <f t="shared" si="88"/>
        <v>7.1756006986371176E-2</v>
      </c>
    </row>
    <row r="253" spans="1:62" x14ac:dyDescent="0.25">
      <c r="A253" s="84">
        <v>426</v>
      </c>
      <c r="B253" s="84">
        <v>281</v>
      </c>
      <c r="C253" s="17" t="s">
        <v>276</v>
      </c>
      <c r="D253" s="86">
        <v>1</v>
      </c>
      <c r="E253" s="98">
        <f t="shared" si="89"/>
        <v>21.98</v>
      </c>
      <c r="F253" s="98">
        <f t="shared" si="90"/>
        <v>0.78296988577362414</v>
      </c>
      <c r="G253" s="17">
        <v>0</v>
      </c>
      <c r="H253" s="17">
        <v>16.72</v>
      </c>
      <c r="I253" s="17">
        <v>0</v>
      </c>
      <c r="J253" s="17">
        <v>0</v>
      </c>
      <c r="K253" s="17">
        <v>0</v>
      </c>
      <c r="L253" s="17">
        <v>0</v>
      </c>
      <c r="M253" s="17">
        <v>12.01</v>
      </c>
      <c r="N253" s="17">
        <v>0</v>
      </c>
      <c r="O253" s="17">
        <v>9.9700000000000006</v>
      </c>
      <c r="P253" s="17">
        <v>0</v>
      </c>
      <c r="Q253" s="17">
        <v>60.32</v>
      </c>
      <c r="R253" s="17">
        <v>0</v>
      </c>
      <c r="S253" s="17">
        <v>0</v>
      </c>
      <c r="T253" s="17">
        <v>0</v>
      </c>
      <c r="U253" s="17">
        <v>0</v>
      </c>
      <c r="V253" s="17">
        <v>0</v>
      </c>
      <c r="W253" s="41">
        <v>0</v>
      </c>
      <c r="X253" s="17">
        <v>0</v>
      </c>
      <c r="Y253" s="17">
        <v>0</v>
      </c>
      <c r="Z253" s="17">
        <v>0</v>
      </c>
      <c r="AA253" s="17">
        <v>0</v>
      </c>
      <c r="AB253" s="17">
        <v>0</v>
      </c>
      <c r="AC253" s="17">
        <v>0</v>
      </c>
      <c r="AD253" s="17">
        <v>0</v>
      </c>
      <c r="AE253" s="17">
        <v>0.99</v>
      </c>
      <c r="AF253" s="41">
        <v>0</v>
      </c>
      <c r="AG253" s="88">
        <v>72.7</v>
      </c>
      <c r="AH253" s="41" t="s">
        <v>3</v>
      </c>
      <c r="AI253" s="87" t="s">
        <v>506</v>
      </c>
      <c r="AN253" s="17">
        <f t="shared" si="70"/>
        <v>100.00999999999999</v>
      </c>
      <c r="AO253" s="17">
        <f t="shared" si="71"/>
        <v>0.2198</v>
      </c>
      <c r="AP253" s="17">
        <f t="shared" si="72"/>
        <v>0</v>
      </c>
      <c r="AQ253" s="17">
        <f t="shared" si="72"/>
        <v>0.16719999999999999</v>
      </c>
      <c r="AR253" s="17">
        <f t="shared" si="73"/>
        <v>0.60319999999999996</v>
      </c>
      <c r="AS253" s="17">
        <f t="shared" si="74"/>
        <v>0.72699999999999998</v>
      </c>
      <c r="AU253" s="17">
        <f t="shared" si="75"/>
        <v>3.6076555023923444</v>
      </c>
      <c r="AV253" s="17">
        <f t="shared" si="76"/>
        <v>1.3145933014354068</v>
      </c>
      <c r="AW253" s="17">
        <f t="shared" si="77"/>
        <v>0.7254784688995215</v>
      </c>
      <c r="AX253" s="17">
        <f t="shared" si="78"/>
        <v>1.401913875598086</v>
      </c>
      <c r="AY253" s="17">
        <f t="shared" si="79"/>
        <v>0.7254784688995215</v>
      </c>
      <c r="AZ253" s="17">
        <f t="shared" si="80"/>
        <v>0.7254784688995215</v>
      </c>
      <c r="BA253" s="17">
        <f t="shared" si="81"/>
        <v>1.5215311004784793E-3</v>
      </c>
      <c r="BC253" s="17">
        <f t="shared" si="91"/>
        <v>3.6076555023923449</v>
      </c>
      <c r="BD253" s="17">
        <f t="shared" si="82"/>
        <v>1.3145933014354068</v>
      </c>
      <c r="BE253" s="17">
        <f t="shared" si="83"/>
        <v>0.65914324104308308</v>
      </c>
      <c r="BF253" s="17">
        <f t="shared" si="84"/>
        <v>1.9123652486679359</v>
      </c>
      <c r="BG253" s="17">
        <f t="shared" si="85"/>
        <v>0.65914324104308308</v>
      </c>
      <c r="BH253" s="17">
        <f t="shared" si="86"/>
        <v>0.65914324104308308</v>
      </c>
      <c r="BI253" s="17">
        <f t="shared" si="87"/>
        <v>4.6045397361371213E-3</v>
      </c>
      <c r="BJ253" s="17">
        <f t="shared" si="88"/>
        <v>7.0157768282410451E-2</v>
      </c>
    </row>
    <row r="254" spans="1:62" x14ac:dyDescent="0.25">
      <c r="A254" s="84">
        <v>422</v>
      </c>
      <c r="B254" s="84">
        <v>277</v>
      </c>
      <c r="D254" s="86">
        <v>1</v>
      </c>
      <c r="E254" s="98">
        <f t="shared" si="89"/>
        <v>26.561</v>
      </c>
      <c r="F254" s="98">
        <f t="shared" si="90"/>
        <v>0.76546840958605666</v>
      </c>
      <c r="G254" s="17">
        <v>0</v>
      </c>
      <c r="H254" s="17">
        <v>17.224</v>
      </c>
      <c r="I254" s="17">
        <v>0</v>
      </c>
      <c r="J254" s="17">
        <v>0</v>
      </c>
      <c r="K254" s="17">
        <v>0</v>
      </c>
      <c r="L254" s="17">
        <v>0</v>
      </c>
      <c r="M254" s="17">
        <v>9.5440000000000005</v>
      </c>
      <c r="N254" s="17">
        <v>0</v>
      </c>
      <c r="O254" s="17">
        <v>9.7669999999999995</v>
      </c>
      <c r="P254" s="17">
        <v>0</v>
      </c>
      <c r="Q254" s="17">
        <v>56.216000000000001</v>
      </c>
      <c r="R254" s="17">
        <v>0</v>
      </c>
      <c r="S254" s="17">
        <v>0</v>
      </c>
      <c r="T254" s="17">
        <v>0</v>
      </c>
      <c r="U254" s="17">
        <v>0</v>
      </c>
      <c r="V254" s="17">
        <v>0</v>
      </c>
      <c r="W254" s="41">
        <v>0</v>
      </c>
      <c r="X254" s="17">
        <v>7.25</v>
      </c>
      <c r="Y254" s="17">
        <v>0</v>
      </c>
      <c r="Z254" s="17">
        <v>0</v>
      </c>
      <c r="AA254" s="17">
        <v>0</v>
      </c>
      <c r="AB254" s="17">
        <v>0</v>
      </c>
      <c r="AC254" s="17">
        <v>0</v>
      </c>
      <c r="AD254" s="17">
        <v>0</v>
      </c>
      <c r="AE254" s="17">
        <v>0</v>
      </c>
      <c r="AF254" s="41">
        <v>0</v>
      </c>
      <c r="AG254" s="88">
        <v>72</v>
      </c>
      <c r="AH254" s="41" t="s">
        <v>3</v>
      </c>
      <c r="AI254" s="87" t="s">
        <v>506</v>
      </c>
      <c r="AN254" s="17">
        <f t="shared" si="70"/>
        <v>100.001</v>
      </c>
      <c r="AO254" s="17">
        <f t="shared" si="71"/>
        <v>0.26561000000000001</v>
      </c>
      <c r="AP254" s="17">
        <f t="shared" si="72"/>
        <v>0</v>
      </c>
      <c r="AQ254" s="17">
        <f t="shared" si="72"/>
        <v>0.17224</v>
      </c>
      <c r="AR254" s="17">
        <f t="shared" si="73"/>
        <v>0.56215999999999999</v>
      </c>
      <c r="AS254" s="17">
        <f t="shared" si="74"/>
        <v>0.72</v>
      </c>
      <c r="AU254" s="17">
        <f t="shared" si="75"/>
        <v>3.2638179284718998</v>
      </c>
      <c r="AV254" s="17">
        <f t="shared" si="76"/>
        <v>1.542092429168602</v>
      </c>
      <c r="AW254" s="17">
        <f t="shared" si="77"/>
        <v>0.70398862052949374</v>
      </c>
      <c r="AX254" s="17">
        <f t="shared" si="78"/>
        <v>1.3159544821179749</v>
      </c>
      <c r="AY254" s="17">
        <f t="shared" si="79"/>
        <v>0.6636633804200438</v>
      </c>
      <c r="AZ254" s="17">
        <f t="shared" si="80"/>
        <v>0.6636633804200438</v>
      </c>
      <c r="BA254" s="17">
        <f t="shared" si="81"/>
        <v>5.6336619579956171E-2</v>
      </c>
      <c r="BC254" s="17">
        <f t="shared" si="91"/>
        <v>3.2638179284718998</v>
      </c>
      <c r="BD254" s="17">
        <f t="shared" si="82"/>
        <v>1.542092429168602</v>
      </c>
      <c r="BE254" s="17">
        <f t="shared" si="83"/>
        <v>0.65162367349111716</v>
      </c>
      <c r="BF254" s="17">
        <f t="shared" si="84"/>
        <v>1.7544885280083957</v>
      </c>
      <c r="BG254" s="17">
        <f t="shared" si="85"/>
        <v>0.65162367349111716</v>
      </c>
      <c r="BH254" s="17">
        <f t="shared" si="86"/>
        <v>0.65162367349111716</v>
      </c>
      <c r="BI254" s="17">
        <f t="shared" si="87"/>
        <v>4.67532202684935E-3</v>
      </c>
      <c r="BJ254" s="17">
        <f t="shared" si="88"/>
        <v>6.6498544639835414E-2</v>
      </c>
    </row>
    <row r="255" spans="1:62" x14ac:dyDescent="0.25">
      <c r="A255" s="84">
        <v>451</v>
      </c>
      <c r="B255" s="84">
        <v>303</v>
      </c>
      <c r="D255" s="86">
        <v>1</v>
      </c>
      <c r="E255" s="98">
        <f t="shared" si="89"/>
        <v>9.3069306930693063</v>
      </c>
      <c r="F255" s="98">
        <f t="shared" si="90"/>
        <v>0.7196467991169978</v>
      </c>
      <c r="G255" s="17">
        <f>'EWG-CCP-127 (1)'!J231</f>
        <v>0.99009900990099009</v>
      </c>
      <c r="H255" s="17">
        <f>'EWG-CCP-127 (1)'!H231</f>
        <v>25.14851485148515</v>
      </c>
      <c r="I255" s="17">
        <v>0</v>
      </c>
      <c r="J255" s="17">
        <v>0</v>
      </c>
      <c r="K255" s="17">
        <v>0</v>
      </c>
      <c r="L255" s="17">
        <v>0</v>
      </c>
      <c r="M255" s="17">
        <v>0</v>
      </c>
      <c r="N255" s="17">
        <v>0</v>
      </c>
      <c r="O255" s="17">
        <f>'EWG-CCP-127 (1)'!G231</f>
        <v>9.3069306930693063</v>
      </c>
      <c r="P255" s="17">
        <v>0</v>
      </c>
      <c r="Q255" s="17">
        <f>'EWG-CCP-127 (1)'!I231</f>
        <v>64.554455445544562</v>
      </c>
      <c r="R255" s="17">
        <v>0</v>
      </c>
      <c r="S255" s="17">
        <v>0</v>
      </c>
      <c r="T255" s="17">
        <v>0</v>
      </c>
      <c r="U255" s="17">
        <v>0</v>
      </c>
      <c r="V255" s="17">
        <v>0</v>
      </c>
      <c r="W255" s="41">
        <v>0</v>
      </c>
      <c r="X255" s="17">
        <v>0</v>
      </c>
      <c r="Y255" s="17">
        <v>0</v>
      </c>
      <c r="Z255" s="17">
        <v>0</v>
      </c>
      <c r="AA255" s="17">
        <v>0</v>
      </c>
      <c r="AB255" s="17">
        <v>0</v>
      </c>
      <c r="AC255" s="17">
        <v>0</v>
      </c>
      <c r="AD255" s="17">
        <v>0</v>
      </c>
      <c r="AE255" s="17">
        <v>0</v>
      </c>
      <c r="AF255" s="41">
        <v>0</v>
      </c>
      <c r="AG255" s="88">
        <f>'EWG-CCP-127 (1)'!N231</f>
        <v>25.08371</v>
      </c>
      <c r="AH255" s="17" t="s">
        <v>3</v>
      </c>
      <c r="AI255" s="87" t="s">
        <v>506</v>
      </c>
      <c r="AN255" s="17">
        <f t="shared" si="70"/>
        <v>100</v>
      </c>
      <c r="AO255" s="17">
        <f t="shared" si="71"/>
        <v>9.3069306930693069E-2</v>
      </c>
      <c r="AP255" s="17">
        <f t="shared" si="72"/>
        <v>9.9009900990099011E-3</v>
      </c>
      <c r="AQ255" s="17">
        <f t="shared" si="72"/>
        <v>0.25148514851485149</v>
      </c>
      <c r="AR255" s="17">
        <f t="shared" si="73"/>
        <v>0.64554455445544567</v>
      </c>
      <c r="AS255" s="17">
        <f t="shared" si="74"/>
        <v>0.25083709999999998</v>
      </c>
      <c r="AU255" s="17">
        <f t="shared" si="75"/>
        <v>2.4696969696969702</v>
      </c>
      <c r="AV255" s="17">
        <f t="shared" si="76"/>
        <v>0.35606060606060602</v>
      </c>
      <c r="AW255" s="17">
        <f t="shared" si="77"/>
        <v>0.65435606060606066</v>
      </c>
      <c r="AX255" s="17">
        <f t="shared" si="78"/>
        <v>1.1174242424242427</v>
      </c>
      <c r="AY255" s="17">
        <f t="shared" si="79"/>
        <v>0.35606060606060602</v>
      </c>
      <c r="AZ255" s="17">
        <f t="shared" si="80"/>
        <v>0.35606060606060602</v>
      </c>
      <c r="BA255" s="17">
        <f t="shared" si="81"/>
        <v>0.10522350606060604</v>
      </c>
      <c r="BC255" s="17">
        <f t="shared" si="91"/>
        <v>2.2176870748299322</v>
      </c>
      <c r="BD255" s="17">
        <f t="shared" si="82"/>
        <v>0.31972789115646255</v>
      </c>
      <c r="BE255" s="17">
        <f t="shared" si="83"/>
        <v>0.62874527910139677</v>
      </c>
      <c r="BF255" s="17">
        <f t="shared" si="84"/>
        <v>1.2741462935323786</v>
      </c>
      <c r="BG255" s="17">
        <f t="shared" si="85"/>
        <v>0.31972789115646255</v>
      </c>
      <c r="BH255" s="17">
        <f t="shared" si="86"/>
        <v>0.31972789115646255</v>
      </c>
      <c r="BI255" s="17">
        <f t="shared" si="87"/>
        <v>4.7459411061633421E-3</v>
      </c>
      <c r="BJ255" s="17">
        <f t="shared" si="88"/>
        <v>4.4643372262093119E-2</v>
      </c>
    </row>
    <row r="256" spans="1:62" x14ac:dyDescent="0.25">
      <c r="A256" s="84">
        <v>57</v>
      </c>
      <c r="B256" s="84">
        <v>398</v>
      </c>
      <c r="C256" s="17" t="s">
        <v>69</v>
      </c>
      <c r="D256" s="86">
        <v>1</v>
      </c>
      <c r="E256" s="98">
        <f t="shared" si="89"/>
        <v>15.38</v>
      </c>
      <c r="F256" s="98">
        <f t="shared" si="90"/>
        <v>0.85873498335504406</v>
      </c>
      <c r="G256" s="17">
        <v>15.11</v>
      </c>
      <c r="H256" s="17">
        <v>9.76</v>
      </c>
      <c r="I256" s="17">
        <v>15.38</v>
      </c>
      <c r="J256" s="17">
        <v>0</v>
      </c>
      <c r="K256" s="41">
        <v>0</v>
      </c>
      <c r="L256" s="41">
        <v>0</v>
      </c>
      <c r="M256" s="41">
        <v>0</v>
      </c>
      <c r="N256" s="41">
        <v>0</v>
      </c>
      <c r="O256" s="17">
        <v>0</v>
      </c>
      <c r="P256" s="17">
        <v>0</v>
      </c>
      <c r="Q256" s="17">
        <v>59.33</v>
      </c>
      <c r="R256" s="17">
        <v>0</v>
      </c>
      <c r="S256" s="17">
        <v>0</v>
      </c>
      <c r="T256" s="17">
        <v>0</v>
      </c>
      <c r="U256" s="17">
        <v>0</v>
      </c>
      <c r="V256" s="41">
        <v>0</v>
      </c>
      <c r="W256" s="41">
        <v>0</v>
      </c>
      <c r="X256" s="41">
        <v>0</v>
      </c>
      <c r="Y256" s="41">
        <v>0</v>
      </c>
      <c r="Z256" s="17">
        <v>0</v>
      </c>
      <c r="AA256" s="17">
        <v>0</v>
      </c>
      <c r="AB256" s="41">
        <v>0</v>
      </c>
      <c r="AC256" s="17">
        <v>0</v>
      </c>
      <c r="AD256" s="17">
        <v>0</v>
      </c>
      <c r="AE256" s="41">
        <v>0</v>
      </c>
      <c r="AF256" s="41">
        <v>0</v>
      </c>
      <c r="AG256" s="88">
        <v>4</v>
      </c>
      <c r="AH256" s="93" t="s">
        <v>3</v>
      </c>
      <c r="AI256" s="87" t="s">
        <v>556</v>
      </c>
      <c r="AN256" s="17">
        <f t="shared" si="70"/>
        <v>99.58</v>
      </c>
      <c r="AO256" s="17">
        <f t="shared" si="71"/>
        <v>0</v>
      </c>
      <c r="AP256" s="17">
        <f t="shared" si="72"/>
        <v>0.15109999999999998</v>
      </c>
      <c r="AQ256" s="17">
        <f t="shared" si="72"/>
        <v>9.7599999999999992E-2</v>
      </c>
      <c r="AR256" s="17">
        <f t="shared" si="73"/>
        <v>0.59329999999999994</v>
      </c>
      <c r="AS256" s="17">
        <f t="shared" si="74"/>
        <v>0.04</v>
      </c>
      <c r="AU256" s="17">
        <f t="shared" si="75"/>
        <v>2.3856051467631683</v>
      </c>
      <c r="AV256" s="17">
        <f t="shared" si="76"/>
        <v>0</v>
      </c>
      <c r="AW256" s="17">
        <f t="shared" si="77"/>
        <v>0.64910032167269804</v>
      </c>
      <c r="AX256" s="17">
        <f t="shared" si="78"/>
        <v>1.0964012866907922</v>
      </c>
      <c r="AY256" s="17">
        <f t="shared" si="79"/>
        <v>0</v>
      </c>
      <c r="AZ256" s="17">
        <f t="shared" si="80"/>
        <v>0</v>
      </c>
      <c r="BA256" s="17">
        <f t="shared" si="81"/>
        <v>0.04</v>
      </c>
      <c r="BC256" s="17">
        <f t="shared" si="91"/>
        <v>0.84515669515669511</v>
      </c>
      <c r="BD256" s="17">
        <f t="shared" si="82"/>
        <v>0.10954415954415954</v>
      </c>
      <c r="BE256" s="17">
        <f t="shared" si="83"/>
        <v>0.59872867914287586</v>
      </c>
      <c r="BF256" s="17">
        <f t="shared" si="84"/>
        <v>0.64393420566282877</v>
      </c>
      <c r="BG256" s="17">
        <f t="shared" si="85"/>
        <v>0.10954415954415954</v>
      </c>
      <c r="BH256" s="17">
        <f t="shared" si="86"/>
        <v>0.10954415954415954</v>
      </c>
      <c r="BI256" s="17">
        <f t="shared" si="87"/>
        <v>4.8363901267035169E-3</v>
      </c>
      <c r="BJ256" s="17">
        <f t="shared" si="88"/>
        <v>0.17819110507540362</v>
      </c>
    </row>
    <row r="257" spans="1:62" x14ac:dyDescent="0.25">
      <c r="A257" s="84">
        <v>575</v>
      </c>
      <c r="B257" s="84">
        <v>331</v>
      </c>
      <c r="C257" s="17" t="s">
        <v>415</v>
      </c>
      <c r="D257" s="86">
        <v>1</v>
      </c>
      <c r="E257" s="98">
        <f t="shared" si="89"/>
        <v>15</v>
      </c>
      <c r="F257" s="98">
        <f t="shared" si="90"/>
        <v>0.94117647058823528</v>
      </c>
      <c r="G257" s="17">
        <v>0</v>
      </c>
      <c r="H257" s="17">
        <v>5</v>
      </c>
      <c r="I257" s="17">
        <v>0</v>
      </c>
      <c r="J257" s="17">
        <v>0</v>
      </c>
      <c r="K257" s="17">
        <v>0</v>
      </c>
      <c r="L257" s="17">
        <v>15</v>
      </c>
      <c r="M257" s="17">
        <v>0</v>
      </c>
      <c r="N257" s="17">
        <v>0</v>
      </c>
      <c r="O257" s="17">
        <v>0</v>
      </c>
      <c r="P257" s="17">
        <v>0</v>
      </c>
      <c r="Q257" s="17">
        <v>80</v>
      </c>
      <c r="R257" s="17">
        <v>0</v>
      </c>
      <c r="S257" s="17">
        <v>0</v>
      </c>
      <c r="T257" s="17">
        <v>0</v>
      </c>
      <c r="U257" s="17">
        <v>0</v>
      </c>
      <c r="V257" s="17">
        <v>0</v>
      </c>
      <c r="W257" s="17">
        <v>0</v>
      </c>
      <c r="X257" s="17">
        <v>0</v>
      </c>
      <c r="Y257" s="17">
        <v>0</v>
      </c>
      <c r="Z257" s="17">
        <v>0</v>
      </c>
      <c r="AA257" s="17">
        <v>0</v>
      </c>
      <c r="AB257" s="17">
        <v>0</v>
      </c>
      <c r="AC257" s="17">
        <v>0</v>
      </c>
      <c r="AD257" s="17">
        <v>0</v>
      </c>
      <c r="AE257" s="17">
        <v>0</v>
      </c>
      <c r="AF257" s="17">
        <v>0</v>
      </c>
      <c r="AG257" s="88">
        <v>100</v>
      </c>
      <c r="AH257" s="17" t="s">
        <v>3</v>
      </c>
      <c r="AI257" s="87" t="s">
        <v>506</v>
      </c>
      <c r="AL257" s="87" t="s">
        <v>510</v>
      </c>
      <c r="AN257" s="17">
        <f t="shared" si="70"/>
        <v>100</v>
      </c>
      <c r="AO257" s="17">
        <f t="shared" si="71"/>
        <v>0.15</v>
      </c>
      <c r="AP257" s="17">
        <f t="shared" si="72"/>
        <v>0</v>
      </c>
      <c r="AQ257" s="17">
        <f t="shared" si="72"/>
        <v>0.05</v>
      </c>
      <c r="AR257" s="17">
        <f t="shared" si="73"/>
        <v>0.8</v>
      </c>
      <c r="AS257" s="17">
        <f t="shared" si="74"/>
        <v>1</v>
      </c>
      <c r="AU257" s="17">
        <f t="shared" si="75"/>
        <v>16</v>
      </c>
      <c r="AV257" s="17">
        <f t="shared" si="76"/>
        <v>2.9999999999999996</v>
      </c>
      <c r="AW257" s="17">
        <f t="shared" si="77"/>
        <v>1.5</v>
      </c>
      <c r="AX257" s="17">
        <f t="shared" si="78"/>
        <v>4.5</v>
      </c>
      <c r="AY257" s="17">
        <f t="shared" si="79"/>
        <v>1.5</v>
      </c>
      <c r="AZ257" s="17">
        <f t="shared" si="80"/>
        <v>1</v>
      </c>
      <c r="BA257" s="17">
        <f t="shared" si="81"/>
        <v>0</v>
      </c>
      <c r="BC257" s="17">
        <f t="shared" si="91"/>
        <v>16</v>
      </c>
      <c r="BD257" s="17">
        <f t="shared" si="82"/>
        <v>3</v>
      </c>
      <c r="BE257" s="17">
        <f t="shared" si="83"/>
        <v>0.93015804176569095</v>
      </c>
      <c r="BF257" s="17">
        <f t="shared" si="84"/>
        <v>7.6024435267861614</v>
      </c>
      <c r="BG257" s="17">
        <f t="shared" si="85"/>
        <v>0.93015804176569095</v>
      </c>
      <c r="BH257" s="17">
        <f t="shared" si="86"/>
        <v>0.93015804176569095</v>
      </c>
      <c r="BI257" s="17">
        <f t="shared" si="87"/>
        <v>4.87789913000297E-3</v>
      </c>
      <c r="BJ257" s="17">
        <f t="shared" si="88"/>
        <v>0.28930749034283676</v>
      </c>
    </row>
    <row r="258" spans="1:62" x14ac:dyDescent="0.25">
      <c r="A258" s="84">
        <v>34</v>
      </c>
      <c r="B258" s="84">
        <v>22</v>
      </c>
      <c r="C258" s="17" t="s">
        <v>42</v>
      </c>
      <c r="D258" s="86">
        <v>1</v>
      </c>
      <c r="E258" s="98">
        <f t="shared" si="89"/>
        <v>14</v>
      </c>
      <c r="F258" s="98">
        <f t="shared" si="90"/>
        <v>0.7831325301204819</v>
      </c>
      <c r="G258" s="41">
        <v>0</v>
      </c>
      <c r="H258" s="17">
        <v>18</v>
      </c>
      <c r="I258" s="17">
        <v>4</v>
      </c>
      <c r="J258" s="17">
        <v>0</v>
      </c>
      <c r="K258" s="41">
        <v>0</v>
      </c>
      <c r="L258" s="41">
        <v>0</v>
      </c>
      <c r="M258" s="41">
        <v>0</v>
      </c>
      <c r="N258" s="41">
        <v>0</v>
      </c>
      <c r="O258" s="17">
        <v>10</v>
      </c>
      <c r="P258" s="17">
        <v>0</v>
      </c>
      <c r="Q258" s="17">
        <v>65</v>
      </c>
      <c r="R258" s="17">
        <v>0</v>
      </c>
      <c r="S258" s="17">
        <v>0</v>
      </c>
      <c r="T258" s="17">
        <v>0</v>
      </c>
      <c r="U258" s="17">
        <v>4</v>
      </c>
      <c r="V258" s="41">
        <v>0</v>
      </c>
      <c r="W258" s="41">
        <v>0</v>
      </c>
      <c r="X258" s="41">
        <v>0</v>
      </c>
      <c r="Y258" s="41">
        <v>0</v>
      </c>
      <c r="Z258" s="41">
        <v>0</v>
      </c>
      <c r="AA258" s="17">
        <v>0</v>
      </c>
      <c r="AB258" s="41">
        <v>0</v>
      </c>
      <c r="AC258" s="17">
        <v>0</v>
      </c>
      <c r="AD258" s="17">
        <v>0</v>
      </c>
      <c r="AE258" s="41">
        <v>0</v>
      </c>
      <c r="AF258" s="41">
        <v>0</v>
      </c>
      <c r="AG258" s="88">
        <v>47</v>
      </c>
      <c r="AH258" s="41" t="s">
        <v>3</v>
      </c>
      <c r="AI258" s="87" t="s">
        <v>506</v>
      </c>
      <c r="AN258" s="17">
        <f t="shared" ref="AN258:AN321" si="92">SUM(G258:AF258)</f>
        <v>101</v>
      </c>
      <c r="AO258" s="17">
        <f t="shared" ref="AO258:AO321" si="93">(L258+M258+O258+X258)/100</f>
        <v>0.1</v>
      </c>
      <c r="AP258" s="17">
        <f t="shared" ref="AP258:AQ321" si="94">G258/100</f>
        <v>0</v>
      </c>
      <c r="AQ258" s="17">
        <f t="shared" si="94"/>
        <v>0.18</v>
      </c>
      <c r="AR258" s="17">
        <f t="shared" ref="AR258:AR321" si="95">Q258/100</f>
        <v>0.65</v>
      </c>
      <c r="AS258" s="17">
        <f t="shared" ref="AS258:AS321" si="96">AG258/100</f>
        <v>0.47</v>
      </c>
      <c r="AU258" s="17">
        <f t="shared" ref="AU258:AU321" si="97">AR258/(AQ258+AP258)</f>
        <v>3.6111111111111112</v>
      </c>
      <c r="AV258" s="17">
        <f t="shared" ref="AV258:AV321" si="98">AO258/(AP258+AQ258)</f>
        <v>0.55555555555555558</v>
      </c>
      <c r="AW258" s="17">
        <f t="shared" ref="AW258:AW321" si="99">0.5+AU258/16</f>
        <v>0.72569444444444442</v>
      </c>
      <c r="AX258" s="17">
        <f t="shared" ref="AX258:AX321" si="100">0.5+AU258/4</f>
        <v>1.4027777777777777</v>
      </c>
      <c r="AY258" s="17">
        <f t="shared" ref="AY258:AY321" si="101">IF(AV258&lt;=AW258,AV258,IF(AV258&lt;=AX258,AW258,AW258-(AV258-AX258)*(8+AU258)/(12*(2+AU258))))</f>
        <v>0.55555555555555558</v>
      </c>
      <c r="AZ258" s="17">
        <f t="shared" ref="AZ258:AZ321" si="102">IF(AY258&lt;1,AY258,1)</f>
        <v>0.55555555555555558</v>
      </c>
      <c r="BA258" s="17">
        <f t="shared" ref="BA258:BA321" si="103">ABS(AZ258-AS258)</f>
        <v>8.5555555555555607E-2</v>
      </c>
      <c r="BC258" s="17">
        <f t="shared" si="91"/>
        <v>2.1666666666666665</v>
      </c>
      <c r="BD258" s="17">
        <f t="shared" ref="BD258:BD321" si="104">(O258+$BM$11*M258+$BM$12*L258+$BM$13*X258+$BM$14*AD258+$BM$15*I258+$BM$16*N258+$BM$17*AB258+$BM$18*V258+$BM$19*T258+$BM$20*AA258+$BM$21*Z258+$BM$22*AF258+$BM$23*W258)/($BM$3*$H258+$BM$4*$G258+$BM$5*$P258+$BM$6*$K258+$BM$7*$S258+$BM$8*$U258+$BM$9*$Y258)</f>
        <v>0.4</v>
      </c>
      <c r="BE258" s="17">
        <f t="shared" ref="BE258:BE321" si="105">$BM$25+BC258*$BM$26</f>
        <v>0.62762948654464346</v>
      </c>
      <c r="BF258" s="17">
        <f t="shared" ref="BF258:BF321" si="106">$BM$27+BC258*$BM$28</f>
        <v>1.2507197243075987</v>
      </c>
      <c r="BG258" s="17">
        <f t="shared" ref="BG258:BG321" si="107">IF(BD258&lt;=BE258,BD258,IF(BD258&lt;=BF258,BE258,BE258-(BD258-BF258)*(8+BC258)/(12*(2+BC258))))</f>
        <v>0.4</v>
      </c>
      <c r="BH258" s="17">
        <f t="shared" ref="BH258:BH321" si="108">IF(BG258&lt;1,IF(BG258&gt;0,BG258,0),1)</f>
        <v>0.4</v>
      </c>
      <c r="BI258" s="17">
        <f t="shared" ref="BI258:BI321" si="109">(BH258-AS258)^2</f>
        <v>4.8999999999999929E-3</v>
      </c>
      <c r="BJ258" s="17">
        <f t="shared" si="88"/>
        <v>6.1985976441370709E-5</v>
      </c>
    </row>
    <row r="259" spans="1:62" x14ac:dyDescent="0.25">
      <c r="A259" s="84">
        <v>412</v>
      </c>
      <c r="B259" s="84">
        <v>269</v>
      </c>
      <c r="D259" s="86">
        <v>1</v>
      </c>
      <c r="E259" s="98">
        <f t="shared" si="89"/>
        <v>13.043478260869565</v>
      </c>
      <c r="F259" s="98">
        <f t="shared" si="90"/>
        <v>0.66666666666666663</v>
      </c>
      <c r="G259" s="17">
        <v>0</v>
      </c>
      <c r="H259" s="17">
        <f>'EWG-CCP-127 (1)'!M208</f>
        <v>28.985507246376812</v>
      </c>
      <c r="I259" s="17">
        <v>0</v>
      </c>
      <c r="J259" s="17">
        <v>0</v>
      </c>
      <c r="K259" s="17">
        <v>0</v>
      </c>
      <c r="L259" s="17">
        <v>0</v>
      </c>
      <c r="M259" s="17">
        <v>0</v>
      </c>
      <c r="N259" s="17">
        <v>0</v>
      </c>
      <c r="O259" s="17">
        <f>'EWG-CCP-127 (1)'!L208</f>
        <v>13.043478260869565</v>
      </c>
      <c r="P259" s="17">
        <v>0</v>
      </c>
      <c r="Q259" s="17">
        <f>'EWG-CCP-127 (1)'!K208</f>
        <v>57.971014492753625</v>
      </c>
      <c r="R259" s="17">
        <v>0</v>
      </c>
      <c r="S259" s="17">
        <v>0</v>
      </c>
      <c r="T259" s="17">
        <v>0</v>
      </c>
      <c r="U259" s="17">
        <v>0</v>
      </c>
      <c r="V259" s="17">
        <v>0</v>
      </c>
      <c r="W259" s="41">
        <v>0</v>
      </c>
      <c r="X259" s="41">
        <v>0</v>
      </c>
      <c r="Y259" s="17">
        <v>0</v>
      </c>
      <c r="Z259" s="17">
        <v>0</v>
      </c>
      <c r="AA259" s="17">
        <v>0</v>
      </c>
      <c r="AB259" s="17">
        <v>0</v>
      </c>
      <c r="AC259" s="17">
        <v>0</v>
      </c>
      <c r="AD259" s="17">
        <v>0</v>
      </c>
      <c r="AE259" s="17">
        <v>0</v>
      </c>
      <c r="AF259" s="41">
        <v>0</v>
      </c>
      <c r="AG259" s="88">
        <f>'EWG-CCP-127 (1)'!E208</f>
        <v>38</v>
      </c>
      <c r="AH259" s="41" t="s">
        <v>3</v>
      </c>
      <c r="AI259" s="87" t="s">
        <v>506</v>
      </c>
      <c r="AN259" s="17">
        <f t="shared" si="92"/>
        <v>100</v>
      </c>
      <c r="AO259" s="17">
        <f t="shared" si="93"/>
        <v>0.13043478260869565</v>
      </c>
      <c r="AP259" s="17">
        <f t="shared" si="94"/>
        <v>0</v>
      </c>
      <c r="AQ259" s="17">
        <f t="shared" si="94"/>
        <v>0.28985507246376813</v>
      </c>
      <c r="AR259" s="17">
        <f t="shared" si="95"/>
        <v>0.57971014492753625</v>
      </c>
      <c r="AS259" s="17">
        <f t="shared" si="96"/>
        <v>0.38</v>
      </c>
      <c r="AU259" s="17">
        <f t="shared" si="97"/>
        <v>2</v>
      </c>
      <c r="AV259" s="17">
        <f t="shared" si="98"/>
        <v>0.44999999999999996</v>
      </c>
      <c r="AW259" s="17">
        <f t="shared" si="99"/>
        <v>0.625</v>
      </c>
      <c r="AX259" s="17">
        <f t="shared" si="100"/>
        <v>1</v>
      </c>
      <c r="AY259" s="17">
        <f t="shared" si="101"/>
        <v>0.44999999999999996</v>
      </c>
      <c r="AZ259" s="17">
        <f t="shared" si="102"/>
        <v>0.44999999999999996</v>
      </c>
      <c r="BA259" s="17">
        <f t="shared" si="103"/>
        <v>6.9999999999999951E-2</v>
      </c>
      <c r="BC259" s="17">
        <f t="shared" si="91"/>
        <v>2</v>
      </c>
      <c r="BD259" s="17">
        <f t="shared" si="104"/>
        <v>0.44999999999999996</v>
      </c>
      <c r="BE259" s="17">
        <f t="shared" si="105"/>
        <v>0.62398456419258264</v>
      </c>
      <c r="BF259" s="17">
        <f t="shared" si="106"/>
        <v>1.1741929315066524</v>
      </c>
      <c r="BG259" s="17">
        <f t="shared" si="107"/>
        <v>0.44999999999999996</v>
      </c>
      <c r="BH259" s="17">
        <f t="shared" si="108"/>
        <v>0.44999999999999996</v>
      </c>
      <c r="BI259" s="17">
        <f t="shared" si="109"/>
        <v>4.8999999999999929E-3</v>
      </c>
      <c r="BJ259" s="17">
        <f t="shared" ref="BJ259:BJ322" si="110">(AS259-AVERAGE($AS$2:$AS$441))^2</f>
        <v>6.744824857619511E-3</v>
      </c>
    </row>
    <row r="260" spans="1:62" x14ac:dyDescent="0.25">
      <c r="A260" s="84">
        <v>576</v>
      </c>
      <c r="B260" s="84">
        <v>332</v>
      </c>
      <c r="C260" s="17" t="s">
        <v>416</v>
      </c>
      <c r="D260" s="86">
        <v>1</v>
      </c>
      <c r="E260" s="98">
        <f t="shared" si="89"/>
        <v>14.87</v>
      </c>
      <c r="F260" s="98">
        <f t="shared" si="90"/>
        <v>0.9317193559760254</v>
      </c>
      <c r="G260" s="17">
        <v>0</v>
      </c>
      <c r="H260" s="17">
        <v>4.96</v>
      </c>
      <c r="I260" s="17">
        <v>0</v>
      </c>
      <c r="J260" s="17">
        <v>0</v>
      </c>
      <c r="K260" s="17">
        <v>0</v>
      </c>
      <c r="L260" s="17">
        <v>14.87</v>
      </c>
      <c r="M260" s="17">
        <v>0</v>
      </c>
      <c r="N260" s="17">
        <v>0</v>
      </c>
      <c r="O260" s="17">
        <v>0</v>
      </c>
      <c r="P260" s="17">
        <v>0.85</v>
      </c>
      <c r="Q260" s="17">
        <v>79.28</v>
      </c>
      <c r="R260" s="17">
        <v>0</v>
      </c>
      <c r="S260" s="17">
        <v>0</v>
      </c>
      <c r="T260" s="17">
        <v>0</v>
      </c>
      <c r="U260" s="17">
        <v>0</v>
      </c>
      <c r="V260" s="17">
        <v>0</v>
      </c>
      <c r="W260" s="17">
        <v>0</v>
      </c>
      <c r="X260" s="17">
        <v>0</v>
      </c>
      <c r="Y260" s="17">
        <v>0</v>
      </c>
      <c r="Z260" s="17">
        <v>0</v>
      </c>
      <c r="AA260" s="17">
        <v>0</v>
      </c>
      <c r="AB260" s="17">
        <v>0</v>
      </c>
      <c r="AC260" s="17">
        <v>0</v>
      </c>
      <c r="AD260" s="17">
        <v>0</v>
      </c>
      <c r="AE260" s="17">
        <v>0</v>
      </c>
      <c r="AF260" s="17">
        <v>0</v>
      </c>
      <c r="AG260" s="88">
        <v>100</v>
      </c>
      <c r="AH260" s="92" t="s">
        <v>3</v>
      </c>
      <c r="AI260" s="87" t="s">
        <v>504</v>
      </c>
      <c r="AN260" s="17">
        <f t="shared" si="92"/>
        <v>99.960000000000008</v>
      </c>
      <c r="AO260" s="17">
        <f t="shared" si="93"/>
        <v>0.1487</v>
      </c>
      <c r="AP260" s="17">
        <f t="shared" si="94"/>
        <v>0</v>
      </c>
      <c r="AQ260" s="17">
        <f t="shared" si="94"/>
        <v>4.9599999999999998E-2</v>
      </c>
      <c r="AR260" s="17">
        <f t="shared" si="95"/>
        <v>0.79280000000000006</v>
      </c>
      <c r="AS260" s="17">
        <f t="shared" si="96"/>
        <v>1</v>
      </c>
      <c r="AU260" s="17">
        <f t="shared" si="97"/>
        <v>15.983870967741938</v>
      </c>
      <c r="AV260" s="17">
        <f t="shared" si="98"/>
        <v>2.997983870967742</v>
      </c>
      <c r="AW260" s="17">
        <f t="shared" si="99"/>
        <v>1.498991935483871</v>
      </c>
      <c r="AX260" s="17">
        <f t="shared" si="100"/>
        <v>4.495967741935484</v>
      </c>
      <c r="AY260" s="17">
        <f t="shared" si="101"/>
        <v>1.498991935483871</v>
      </c>
      <c r="AZ260" s="17">
        <f t="shared" si="102"/>
        <v>1</v>
      </c>
      <c r="BA260" s="17">
        <f t="shared" si="103"/>
        <v>0</v>
      </c>
      <c r="BC260" s="17">
        <f t="shared" si="91"/>
        <v>15.983870967741936</v>
      </c>
      <c r="BD260" s="17">
        <f t="shared" si="104"/>
        <v>2.997983870967742</v>
      </c>
      <c r="BE260" s="17">
        <f t="shared" si="105"/>
        <v>0.92980530734452371</v>
      </c>
      <c r="BF260" s="17">
        <f t="shared" si="106"/>
        <v>7.5950377081280056</v>
      </c>
      <c r="BG260" s="17">
        <f t="shared" si="107"/>
        <v>0.92980530734452371</v>
      </c>
      <c r="BH260" s="17">
        <f t="shared" si="108"/>
        <v>0.92980530734452371</v>
      </c>
      <c r="BI260" s="17">
        <f t="shared" si="109"/>
        <v>4.9272948769967769E-3</v>
      </c>
      <c r="BJ260" s="17">
        <f t="shared" si="110"/>
        <v>0.28930749034283676</v>
      </c>
    </row>
    <row r="261" spans="1:62" x14ac:dyDescent="0.25">
      <c r="A261" s="84">
        <v>577</v>
      </c>
      <c r="B261" s="84">
        <v>333</v>
      </c>
      <c r="C261" s="17" t="s">
        <v>417</v>
      </c>
      <c r="D261" s="86">
        <v>1</v>
      </c>
      <c r="E261" s="98">
        <f t="shared" si="89"/>
        <v>14.75</v>
      </c>
      <c r="F261" s="98">
        <f t="shared" si="90"/>
        <v>0.92235514895613413</v>
      </c>
      <c r="G261" s="17">
        <v>0</v>
      </c>
      <c r="H261" s="17">
        <v>4.92</v>
      </c>
      <c r="I261" s="17">
        <v>0</v>
      </c>
      <c r="J261" s="17">
        <v>0</v>
      </c>
      <c r="K261" s="17">
        <v>0</v>
      </c>
      <c r="L261" s="17">
        <v>14.75</v>
      </c>
      <c r="M261" s="17">
        <v>0</v>
      </c>
      <c r="N261" s="17">
        <v>0</v>
      </c>
      <c r="O261" s="17">
        <v>0</v>
      </c>
      <c r="P261" s="17">
        <v>1.7</v>
      </c>
      <c r="Q261" s="17">
        <v>78.64</v>
      </c>
      <c r="R261" s="17">
        <v>0</v>
      </c>
      <c r="S261" s="17">
        <v>0</v>
      </c>
      <c r="T261" s="17">
        <v>0</v>
      </c>
      <c r="U261" s="17">
        <v>0</v>
      </c>
      <c r="V261" s="17">
        <v>0</v>
      </c>
      <c r="W261" s="17">
        <v>0</v>
      </c>
      <c r="X261" s="17">
        <v>0</v>
      </c>
      <c r="Y261" s="17">
        <v>0</v>
      </c>
      <c r="Z261" s="17">
        <v>0</v>
      </c>
      <c r="AA261" s="17">
        <v>0</v>
      </c>
      <c r="AB261" s="17">
        <v>0</v>
      </c>
      <c r="AC261" s="17">
        <v>0</v>
      </c>
      <c r="AD261" s="17">
        <v>0</v>
      </c>
      <c r="AE261" s="17">
        <v>0</v>
      </c>
      <c r="AF261" s="17">
        <v>0</v>
      </c>
      <c r="AG261" s="88">
        <v>100</v>
      </c>
      <c r="AH261" s="17" t="s">
        <v>3</v>
      </c>
      <c r="AI261" s="87" t="s">
        <v>506</v>
      </c>
      <c r="AN261" s="17">
        <f t="shared" si="92"/>
        <v>100.01</v>
      </c>
      <c r="AO261" s="17">
        <f t="shared" si="93"/>
        <v>0.14749999999999999</v>
      </c>
      <c r="AP261" s="17">
        <f t="shared" si="94"/>
        <v>0</v>
      </c>
      <c r="AQ261" s="17">
        <f t="shared" si="94"/>
        <v>4.9200000000000001E-2</v>
      </c>
      <c r="AR261" s="17">
        <f t="shared" si="95"/>
        <v>0.78639999999999999</v>
      </c>
      <c r="AS261" s="17">
        <f t="shared" si="96"/>
        <v>1</v>
      </c>
      <c r="AU261" s="17">
        <f t="shared" si="97"/>
        <v>15.983739837398373</v>
      </c>
      <c r="AV261" s="17">
        <f t="shared" si="98"/>
        <v>2.9979674796747964</v>
      </c>
      <c r="AW261" s="17">
        <f t="shared" si="99"/>
        <v>1.4989837398373984</v>
      </c>
      <c r="AX261" s="17">
        <f t="shared" si="100"/>
        <v>4.4959349593495936</v>
      </c>
      <c r="AY261" s="17">
        <f t="shared" si="101"/>
        <v>1.4989837398373984</v>
      </c>
      <c r="AZ261" s="17">
        <f t="shared" si="102"/>
        <v>1</v>
      </c>
      <c r="BA261" s="17">
        <f t="shared" si="103"/>
        <v>0</v>
      </c>
      <c r="BC261" s="17">
        <f t="shared" si="91"/>
        <v>15.983739837398375</v>
      </c>
      <c r="BD261" s="17">
        <f t="shared" si="104"/>
        <v>2.9979674796747968</v>
      </c>
      <c r="BE261" s="17">
        <f t="shared" si="105"/>
        <v>0.92980243958500197</v>
      </c>
      <c r="BF261" s="17">
        <f t="shared" si="106"/>
        <v>7.5949774982202154</v>
      </c>
      <c r="BG261" s="17">
        <f t="shared" si="107"/>
        <v>0.92980243958500197</v>
      </c>
      <c r="BH261" s="17">
        <f t="shared" si="108"/>
        <v>0.92980243958500197</v>
      </c>
      <c r="BI261" s="17">
        <f t="shared" si="109"/>
        <v>4.9276974882172982E-3</v>
      </c>
      <c r="BJ261" s="17">
        <f t="shared" si="110"/>
        <v>0.28930749034283676</v>
      </c>
    </row>
    <row r="262" spans="1:62" ht="18.75" x14ac:dyDescent="0.25">
      <c r="A262" s="84">
        <v>2</v>
      </c>
      <c r="B262" s="84">
        <v>2</v>
      </c>
      <c r="C262" s="41" t="s">
        <v>29</v>
      </c>
      <c r="D262" s="86">
        <v>1</v>
      </c>
      <c r="E262" s="98">
        <f t="shared" si="89"/>
        <v>51.3</v>
      </c>
      <c r="F262" s="98">
        <f t="shared" si="90"/>
        <v>0.75770020533880911</v>
      </c>
      <c r="G262" s="41">
        <v>0</v>
      </c>
      <c r="H262" s="41">
        <v>9.1999999999999993</v>
      </c>
      <c r="I262" s="41">
        <v>26.7</v>
      </c>
      <c r="J262" s="17">
        <v>0</v>
      </c>
      <c r="K262" s="41">
        <v>0</v>
      </c>
      <c r="L262" s="41">
        <v>0</v>
      </c>
      <c r="M262" s="41">
        <v>0</v>
      </c>
      <c r="N262" s="41">
        <v>0</v>
      </c>
      <c r="O262" s="41">
        <v>24.6</v>
      </c>
      <c r="P262" s="41">
        <v>2.6</v>
      </c>
      <c r="Q262" s="41">
        <v>36.9</v>
      </c>
      <c r="R262" s="17">
        <v>0</v>
      </c>
      <c r="S262" s="17">
        <v>0</v>
      </c>
      <c r="T262" s="17">
        <v>0</v>
      </c>
      <c r="U262" s="41">
        <v>0</v>
      </c>
      <c r="V262" s="41">
        <v>0</v>
      </c>
      <c r="W262" s="41">
        <v>0</v>
      </c>
      <c r="X262" s="41">
        <v>0</v>
      </c>
      <c r="Y262" s="41">
        <v>0</v>
      </c>
      <c r="Z262" s="41">
        <v>0</v>
      </c>
      <c r="AA262" s="17">
        <v>0</v>
      </c>
      <c r="AB262" s="41">
        <v>0</v>
      </c>
      <c r="AC262" s="17">
        <v>0</v>
      </c>
      <c r="AD262" s="17">
        <v>0</v>
      </c>
      <c r="AE262" s="41">
        <v>0</v>
      </c>
      <c r="AF262" s="41">
        <v>0</v>
      </c>
      <c r="AG262" s="90">
        <v>26</v>
      </c>
      <c r="AH262" s="91" t="s">
        <v>3</v>
      </c>
      <c r="AI262" s="87" t="s">
        <v>504</v>
      </c>
      <c r="AN262" s="17">
        <f t="shared" si="92"/>
        <v>100</v>
      </c>
      <c r="AO262" s="17">
        <f t="shared" si="93"/>
        <v>0.24600000000000002</v>
      </c>
      <c r="AP262" s="17">
        <f t="shared" si="94"/>
        <v>0</v>
      </c>
      <c r="AQ262" s="17">
        <f t="shared" si="94"/>
        <v>9.1999999999999998E-2</v>
      </c>
      <c r="AR262" s="17">
        <f t="shared" si="95"/>
        <v>0.36899999999999999</v>
      </c>
      <c r="AS262" s="17">
        <f t="shared" si="96"/>
        <v>0.26</v>
      </c>
      <c r="AU262" s="17">
        <f t="shared" si="97"/>
        <v>4.0108695652173916</v>
      </c>
      <c r="AV262" s="17">
        <f t="shared" si="98"/>
        <v>2.6739130434782612</v>
      </c>
      <c r="AW262" s="17">
        <f t="shared" si="99"/>
        <v>0.75067934782608692</v>
      </c>
      <c r="AX262" s="17">
        <f t="shared" si="100"/>
        <v>1.5027173913043479</v>
      </c>
      <c r="AY262" s="17">
        <f t="shared" si="101"/>
        <v>0.55565656367114813</v>
      </c>
      <c r="AZ262" s="17">
        <f t="shared" si="102"/>
        <v>0.55565656367114813</v>
      </c>
      <c r="BA262" s="17">
        <f t="shared" si="103"/>
        <v>0.29565656367114812</v>
      </c>
      <c r="BC262" s="17">
        <f t="shared" si="91"/>
        <v>4.0108695652173916</v>
      </c>
      <c r="BD262" s="17">
        <f t="shared" si="104"/>
        <v>4.1250000000000009</v>
      </c>
      <c r="BE262" s="17">
        <f t="shared" si="105"/>
        <v>0.66796134474462077</v>
      </c>
      <c r="BF262" s="17">
        <f t="shared" si="106"/>
        <v>2.097505322909377</v>
      </c>
      <c r="BG262" s="17">
        <f t="shared" si="107"/>
        <v>0.33035109486741476</v>
      </c>
      <c r="BH262" s="17">
        <f t="shared" si="108"/>
        <v>0.33035109486741476</v>
      </c>
      <c r="BI262" s="17">
        <f t="shared" si="109"/>
        <v>4.9492765490439907E-3</v>
      </c>
      <c r="BJ262" s="17">
        <f t="shared" si="110"/>
        <v>4.0855276699190361E-2</v>
      </c>
    </row>
    <row r="263" spans="1:62" x14ac:dyDescent="0.25">
      <c r="A263" s="84">
        <v>397</v>
      </c>
      <c r="B263" s="84">
        <v>513</v>
      </c>
      <c r="C263" s="17" t="s">
        <v>262</v>
      </c>
      <c r="D263" s="86">
        <v>1</v>
      </c>
      <c r="E263" s="98">
        <f t="shared" si="89"/>
        <v>21</v>
      </c>
      <c r="F263" s="98">
        <f t="shared" si="90"/>
        <v>0.41012658227848098</v>
      </c>
      <c r="G263" s="17">
        <v>0</v>
      </c>
      <c r="H263" s="17">
        <v>46.6</v>
      </c>
      <c r="I263" s="17">
        <v>0</v>
      </c>
      <c r="J263" s="17">
        <v>0</v>
      </c>
      <c r="K263" s="17">
        <v>0</v>
      </c>
      <c r="L263" s="17">
        <v>0</v>
      </c>
      <c r="M263" s="17">
        <v>0</v>
      </c>
      <c r="N263" s="17">
        <v>0</v>
      </c>
      <c r="O263" s="17">
        <v>21</v>
      </c>
      <c r="P263" s="17">
        <v>0</v>
      </c>
      <c r="Q263" s="17">
        <v>32.4</v>
      </c>
      <c r="R263" s="17">
        <v>0</v>
      </c>
      <c r="S263" s="17">
        <v>0</v>
      </c>
      <c r="T263" s="17">
        <v>0</v>
      </c>
      <c r="U263" s="17">
        <v>0</v>
      </c>
      <c r="V263" s="17">
        <v>0</v>
      </c>
      <c r="W263" s="41">
        <v>0</v>
      </c>
      <c r="X263" s="41">
        <v>0</v>
      </c>
      <c r="Y263" s="17">
        <v>0</v>
      </c>
      <c r="Z263" s="17">
        <v>0</v>
      </c>
      <c r="AA263" s="17">
        <v>0</v>
      </c>
      <c r="AB263" s="17">
        <v>0</v>
      </c>
      <c r="AC263" s="17">
        <v>0</v>
      </c>
      <c r="AD263" s="17">
        <v>0</v>
      </c>
      <c r="AE263" s="17">
        <v>0</v>
      </c>
      <c r="AF263" s="41">
        <v>0</v>
      </c>
      <c r="AG263" s="88">
        <v>38</v>
      </c>
      <c r="AH263" s="91" t="s">
        <v>3</v>
      </c>
      <c r="AI263" s="87" t="s">
        <v>504</v>
      </c>
      <c r="AN263" s="17">
        <f t="shared" si="92"/>
        <v>100</v>
      </c>
      <c r="AO263" s="17">
        <f t="shared" si="93"/>
        <v>0.21</v>
      </c>
      <c r="AP263" s="17">
        <f t="shared" si="94"/>
        <v>0</v>
      </c>
      <c r="AQ263" s="17">
        <f t="shared" si="94"/>
        <v>0.46600000000000003</v>
      </c>
      <c r="AR263" s="17">
        <f t="shared" si="95"/>
        <v>0.32400000000000001</v>
      </c>
      <c r="AS263" s="17">
        <f t="shared" si="96"/>
        <v>0.38</v>
      </c>
      <c r="AU263" s="17">
        <f t="shared" si="97"/>
        <v>0.69527896995708149</v>
      </c>
      <c r="AV263" s="17">
        <f t="shared" si="98"/>
        <v>0.45064377682403428</v>
      </c>
      <c r="AW263" s="17">
        <f t="shared" si="99"/>
        <v>0.54345493562231761</v>
      </c>
      <c r="AX263" s="17">
        <f t="shared" si="100"/>
        <v>0.67381974248927035</v>
      </c>
      <c r="AY263" s="17">
        <f t="shared" si="101"/>
        <v>0.45064377682403428</v>
      </c>
      <c r="AZ263" s="17">
        <f t="shared" si="102"/>
        <v>0.45064377682403428</v>
      </c>
      <c r="BA263" s="17">
        <f t="shared" si="103"/>
        <v>7.0643776824034277E-2</v>
      </c>
      <c r="BC263" s="17">
        <f t="shared" si="91"/>
        <v>0.69527896995708149</v>
      </c>
      <c r="BD263" s="17">
        <f t="shared" si="104"/>
        <v>0.45064377682403434</v>
      </c>
      <c r="BE263" s="17">
        <f t="shared" si="105"/>
        <v>0.59545092311893921</v>
      </c>
      <c r="BF263" s="17">
        <f t="shared" si="106"/>
        <v>0.57511623593186045</v>
      </c>
      <c r="BG263" s="17">
        <f t="shared" si="107"/>
        <v>0.45064377682403434</v>
      </c>
      <c r="BH263" s="17">
        <f t="shared" si="108"/>
        <v>0.45064377682403434</v>
      </c>
      <c r="BI263" s="17">
        <f t="shared" si="109"/>
        <v>4.9905432039639699E-3</v>
      </c>
      <c r="BJ263" s="17">
        <f t="shared" si="110"/>
        <v>6.744824857619511E-3</v>
      </c>
    </row>
    <row r="264" spans="1:62" x14ac:dyDescent="0.25">
      <c r="A264" s="84">
        <v>389</v>
      </c>
      <c r="B264" s="84">
        <v>257</v>
      </c>
      <c r="C264" s="17" t="s">
        <v>254</v>
      </c>
      <c r="D264" s="86">
        <v>1</v>
      </c>
      <c r="E264" s="98">
        <f t="shared" si="89"/>
        <v>33.9</v>
      </c>
      <c r="F264" s="98">
        <f t="shared" si="90"/>
        <v>0.66902654867256628</v>
      </c>
      <c r="G264" s="17">
        <v>9.6</v>
      </c>
      <c r="H264" s="17">
        <v>18.7</v>
      </c>
      <c r="I264" s="17">
        <v>26.6</v>
      </c>
      <c r="J264" s="17">
        <v>0</v>
      </c>
      <c r="K264" s="17">
        <v>0</v>
      </c>
      <c r="L264" s="17">
        <v>0</v>
      </c>
      <c r="M264" s="17">
        <v>0</v>
      </c>
      <c r="N264" s="17">
        <v>0</v>
      </c>
      <c r="O264" s="17">
        <v>7.3</v>
      </c>
      <c r="P264" s="17">
        <v>0</v>
      </c>
      <c r="Q264" s="17">
        <v>37.799999999999997</v>
      </c>
      <c r="R264" s="17">
        <v>0</v>
      </c>
      <c r="S264" s="17">
        <v>0</v>
      </c>
      <c r="T264" s="17">
        <v>0</v>
      </c>
      <c r="U264" s="17">
        <v>0</v>
      </c>
      <c r="V264" s="17">
        <v>0</v>
      </c>
      <c r="W264" s="41">
        <v>0</v>
      </c>
      <c r="X264" s="41">
        <v>0</v>
      </c>
      <c r="Y264" s="17">
        <v>0</v>
      </c>
      <c r="Z264" s="17">
        <v>0</v>
      </c>
      <c r="AA264" s="17">
        <v>0</v>
      </c>
      <c r="AB264" s="17">
        <v>0</v>
      </c>
      <c r="AC264" s="17">
        <v>0</v>
      </c>
      <c r="AD264" s="17">
        <v>0</v>
      </c>
      <c r="AE264" s="17">
        <v>0</v>
      </c>
      <c r="AF264" s="41">
        <v>0</v>
      </c>
      <c r="AG264" s="88">
        <v>29</v>
      </c>
      <c r="AH264" s="91" t="s">
        <v>3</v>
      </c>
      <c r="AI264" s="87" t="s">
        <v>504</v>
      </c>
      <c r="AN264" s="17">
        <f t="shared" si="92"/>
        <v>100</v>
      </c>
      <c r="AO264" s="17">
        <f t="shared" si="93"/>
        <v>7.2999999999999995E-2</v>
      </c>
      <c r="AP264" s="17">
        <f t="shared" si="94"/>
        <v>9.6000000000000002E-2</v>
      </c>
      <c r="AQ264" s="17">
        <f t="shared" si="94"/>
        <v>0.187</v>
      </c>
      <c r="AR264" s="17">
        <f t="shared" si="95"/>
        <v>0.37799999999999995</v>
      </c>
      <c r="AS264" s="17">
        <f t="shared" si="96"/>
        <v>0.28999999999999998</v>
      </c>
      <c r="AU264" s="17">
        <f t="shared" si="97"/>
        <v>1.3356890459363955</v>
      </c>
      <c r="AV264" s="17">
        <f t="shared" si="98"/>
        <v>0.25795053003533563</v>
      </c>
      <c r="AW264" s="17">
        <f t="shared" si="99"/>
        <v>0.58348056537102466</v>
      </c>
      <c r="AX264" s="17">
        <f t="shared" si="100"/>
        <v>0.83392226148409887</v>
      </c>
      <c r="AY264" s="17">
        <f t="shared" si="101"/>
        <v>0.25795053003533563</v>
      </c>
      <c r="AZ264" s="17">
        <f t="shared" si="102"/>
        <v>0.25795053003533563</v>
      </c>
      <c r="BA264" s="17">
        <f t="shared" si="103"/>
        <v>3.2049469964664346E-2</v>
      </c>
      <c r="BC264" s="17">
        <f t="shared" si="91"/>
        <v>0.66199649737302979</v>
      </c>
      <c r="BD264" s="17">
        <f t="shared" si="104"/>
        <v>0.36077057793345013</v>
      </c>
      <c r="BE264" s="17">
        <f t="shared" si="105"/>
        <v>0.59472305094941846</v>
      </c>
      <c r="BF264" s="17">
        <f t="shared" si="106"/>
        <v>0.55983423063180304</v>
      </c>
      <c r="BG264" s="17">
        <f t="shared" si="107"/>
        <v>0.36077057793345013</v>
      </c>
      <c r="BH264" s="17">
        <f t="shared" si="108"/>
        <v>0.36077057793345013</v>
      </c>
      <c r="BI264" s="17">
        <f t="shared" si="109"/>
        <v>5.0084747010345418E-3</v>
      </c>
      <c r="BJ264" s="17">
        <f t="shared" si="110"/>
        <v>2.962766373879766E-2</v>
      </c>
    </row>
    <row r="265" spans="1:62" x14ac:dyDescent="0.25">
      <c r="A265" s="84">
        <v>39</v>
      </c>
      <c r="B265" s="84">
        <v>27</v>
      </c>
      <c r="C265" s="17" t="s">
        <v>47</v>
      </c>
      <c r="D265" s="86">
        <v>1</v>
      </c>
      <c r="E265" s="98">
        <f t="shared" si="89"/>
        <v>22</v>
      </c>
      <c r="F265" s="98">
        <f t="shared" si="90"/>
        <v>0.78205128205128205</v>
      </c>
      <c r="G265" s="41">
        <v>0</v>
      </c>
      <c r="H265" s="17">
        <v>17</v>
      </c>
      <c r="I265" s="17">
        <v>4</v>
      </c>
      <c r="J265" s="17">
        <v>0</v>
      </c>
      <c r="K265" s="41">
        <v>0</v>
      </c>
      <c r="L265" s="41">
        <v>0</v>
      </c>
      <c r="M265" s="41">
        <v>0</v>
      </c>
      <c r="N265" s="41">
        <v>0</v>
      </c>
      <c r="O265" s="17">
        <v>18</v>
      </c>
      <c r="P265" s="17">
        <v>0</v>
      </c>
      <c r="Q265" s="17">
        <v>61</v>
      </c>
      <c r="R265" s="17">
        <v>0</v>
      </c>
      <c r="S265" s="17">
        <v>0</v>
      </c>
      <c r="T265" s="17">
        <v>0</v>
      </c>
      <c r="U265" s="17">
        <v>0</v>
      </c>
      <c r="V265" s="41">
        <v>0</v>
      </c>
      <c r="W265" s="41">
        <v>0</v>
      </c>
      <c r="X265" s="41">
        <v>0</v>
      </c>
      <c r="Y265" s="41">
        <v>0</v>
      </c>
      <c r="Z265" s="41">
        <v>0</v>
      </c>
      <c r="AA265" s="17">
        <v>0</v>
      </c>
      <c r="AB265" s="41">
        <v>0</v>
      </c>
      <c r="AC265" s="17">
        <v>0</v>
      </c>
      <c r="AD265" s="17">
        <v>0</v>
      </c>
      <c r="AE265" s="41">
        <v>0</v>
      </c>
      <c r="AF265" s="41">
        <v>0</v>
      </c>
      <c r="AG265" s="88">
        <v>73</v>
      </c>
      <c r="AH265" s="41" t="s">
        <v>3</v>
      </c>
      <c r="AI265" s="87" t="s">
        <v>506</v>
      </c>
      <c r="AN265" s="17">
        <f t="shared" si="92"/>
        <v>100</v>
      </c>
      <c r="AO265" s="17">
        <f t="shared" si="93"/>
        <v>0.18</v>
      </c>
      <c r="AP265" s="17">
        <f t="shared" si="94"/>
        <v>0</v>
      </c>
      <c r="AQ265" s="17">
        <f t="shared" si="94"/>
        <v>0.17</v>
      </c>
      <c r="AR265" s="17">
        <f t="shared" si="95"/>
        <v>0.61</v>
      </c>
      <c r="AS265" s="17">
        <f t="shared" si="96"/>
        <v>0.73</v>
      </c>
      <c r="AU265" s="17">
        <f t="shared" si="97"/>
        <v>3.5882352941176467</v>
      </c>
      <c r="AV265" s="17">
        <f t="shared" si="98"/>
        <v>1.0588235294117645</v>
      </c>
      <c r="AW265" s="17">
        <f t="shared" si="99"/>
        <v>0.72426470588235292</v>
      </c>
      <c r="AX265" s="17">
        <f t="shared" si="100"/>
        <v>1.3970588235294117</v>
      </c>
      <c r="AY265" s="17">
        <f t="shared" si="101"/>
        <v>0.72426470588235292</v>
      </c>
      <c r="AZ265" s="17">
        <f t="shared" si="102"/>
        <v>0.72426470588235292</v>
      </c>
      <c r="BA265" s="17">
        <f t="shared" si="103"/>
        <v>5.7352941176470607E-3</v>
      </c>
      <c r="BC265" s="17">
        <f t="shared" si="91"/>
        <v>3.5882352941176472</v>
      </c>
      <c r="BD265" s="17">
        <f t="shared" si="104"/>
        <v>1.1764705882352942</v>
      </c>
      <c r="BE265" s="17">
        <f t="shared" si="105"/>
        <v>0.65871853013575044</v>
      </c>
      <c r="BF265" s="17">
        <f t="shared" si="106"/>
        <v>1.9034482511392019</v>
      </c>
      <c r="BG265" s="17">
        <f t="shared" si="107"/>
        <v>0.65871853013575044</v>
      </c>
      <c r="BH265" s="17">
        <f t="shared" si="108"/>
        <v>0.65871853013575044</v>
      </c>
      <c r="BI265" s="17">
        <f t="shared" si="109"/>
        <v>5.0810479460079161E-3</v>
      </c>
      <c r="BJ265" s="17">
        <f t="shared" si="110"/>
        <v>7.1756006986371176E-2</v>
      </c>
    </row>
    <row r="266" spans="1:62" x14ac:dyDescent="0.25">
      <c r="A266" s="84">
        <v>461</v>
      </c>
      <c r="B266" s="84">
        <v>523</v>
      </c>
      <c r="C266" s="17" t="s">
        <v>303</v>
      </c>
      <c r="D266" s="86">
        <v>1</v>
      </c>
      <c r="E266" s="98">
        <f t="shared" si="89"/>
        <v>7</v>
      </c>
      <c r="F266" s="98">
        <f t="shared" si="90"/>
        <v>0.34146341463414637</v>
      </c>
      <c r="G266" s="17">
        <v>11</v>
      </c>
      <c r="H266" s="17">
        <v>54</v>
      </c>
      <c r="I266" s="17">
        <v>0</v>
      </c>
      <c r="J266" s="17">
        <v>0</v>
      </c>
      <c r="K266" s="17">
        <v>0</v>
      </c>
      <c r="L266" s="17">
        <v>0</v>
      </c>
      <c r="M266" s="17">
        <v>0</v>
      </c>
      <c r="N266" s="17">
        <v>0</v>
      </c>
      <c r="O266" s="17">
        <v>7</v>
      </c>
      <c r="P266" s="17">
        <v>0</v>
      </c>
      <c r="Q266" s="17">
        <v>28</v>
      </c>
      <c r="R266" s="17">
        <v>0</v>
      </c>
      <c r="S266" s="17">
        <v>0</v>
      </c>
      <c r="T266" s="17">
        <v>0</v>
      </c>
      <c r="U266" s="17">
        <v>0</v>
      </c>
      <c r="V266" s="17">
        <v>0</v>
      </c>
      <c r="W266" s="41">
        <v>0</v>
      </c>
      <c r="X266" s="17">
        <v>0</v>
      </c>
      <c r="Y266" s="17">
        <v>0</v>
      </c>
      <c r="Z266" s="17">
        <v>0</v>
      </c>
      <c r="AA266" s="17">
        <v>0</v>
      </c>
      <c r="AB266" s="17">
        <v>0</v>
      </c>
      <c r="AC266" s="17">
        <v>0</v>
      </c>
      <c r="AD266" s="17">
        <v>0</v>
      </c>
      <c r="AE266" s="17">
        <v>0</v>
      </c>
      <c r="AF266" s="41">
        <v>0</v>
      </c>
      <c r="AG266" s="88">
        <v>0</v>
      </c>
      <c r="AH266" s="92" t="s">
        <v>3</v>
      </c>
      <c r="AI266" s="87" t="s">
        <v>504</v>
      </c>
      <c r="AN266" s="17">
        <f t="shared" si="92"/>
        <v>100</v>
      </c>
      <c r="AO266" s="17">
        <f t="shared" si="93"/>
        <v>7.0000000000000007E-2</v>
      </c>
      <c r="AP266" s="17">
        <f t="shared" si="94"/>
        <v>0.11</v>
      </c>
      <c r="AQ266" s="17">
        <f t="shared" si="94"/>
        <v>0.54</v>
      </c>
      <c r="AR266" s="17">
        <f t="shared" si="95"/>
        <v>0.28000000000000003</v>
      </c>
      <c r="AS266" s="17">
        <f t="shared" si="96"/>
        <v>0</v>
      </c>
      <c r="AU266" s="17">
        <f t="shared" si="97"/>
        <v>0.43076923076923079</v>
      </c>
      <c r="AV266" s="17">
        <f t="shared" si="98"/>
        <v>0.1076923076923077</v>
      </c>
      <c r="AW266" s="17">
        <f t="shared" si="99"/>
        <v>0.52692307692307694</v>
      </c>
      <c r="AX266" s="17">
        <f t="shared" si="100"/>
        <v>0.60769230769230775</v>
      </c>
      <c r="AY266" s="17">
        <f t="shared" si="101"/>
        <v>0.1076923076923077</v>
      </c>
      <c r="AZ266" s="17">
        <f t="shared" si="102"/>
        <v>0.1076923076923077</v>
      </c>
      <c r="BA266" s="17">
        <f t="shared" si="103"/>
        <v>0.1076923076923077</v>
      </c>
      <c r="BC266" s="17">
        <f t="shared" si="91"/>
        <v>0.2857142857142857</v>
      </c>
      <c r="BD266" s="17">
        <f t="shared" si="104"/>
        <v>7.1428571428571425E-2</v>
      </c>
      <c r="BE266" s="17">
        <f t="shared" si="105"/>
        <v>0.58649393428567143</v>
      </c>
      <c r="BF266" s="17">
        <f t="shared" si="106"/>
        <v>0.38706020555405929</v>
      </c>
      <c r="BG266" s="17">
        <f t="shared" si="107"/>
        <v>7.1428571428571425E-2</v>
      </c>
      <c r="BH266" s="17">
        <f t="shared" si="108"/>
        <v>7.1428571428571425E-2</v>
      </c>
      <c r="BI266" s="17">
        <f t="shared" si="109"/>
        <v>5.1020408163265302E-3</v>
      </c>
      <c r="BJ266" s="17">
        <f t="shared" si="110"/>
        <v>0.21356125568926054</v>
      </c>
    </row>
    <row r="267" spans="1:62" x14ac:dyDescent="0.25">
      <c r="A267" s="84">
        <v>69</v>
      </c>
      <c r="B267" s="84">
        <v>47</v>
      </c>
      <c r="C267" s="17" t="s">
        <v>84</v>
      </c>
      <c r="D267" s="86">
        <v>1</v>
      </c>
      <c r="E267" s="98">
        <f t="shared" si="89"/>
        <v>18.799999999999997</v>
      </c>
      <c r="F267" s="98">
        <f t="shared" si="90"/>
        <v>0.66625615763546797</v>
      </c>
      <c r="G267" s="17">
        <v>0</v>
      </c>
      <c r="H267" s="17">
        <v>27.1</v>
      </c>
      <c r="I267" s="17">
        <v>0</v>
      </c>
      <c r="J267" s="17">
        <v>0</v>
      </c>
      <c r="K267" s="41">
        <v>0</v>
      </c>
      <c r="L267" s="17">
        <v>0</v>
      </c>
      <c r="M267" s="17">
        <v>10.199999999999999</v>
      </c>
      <c r="N267" s="17">
        <v>0</v>
      </c>
      <c r="O267" s="17">
        <v>8.6</v>
      </c>
      <c r="P267" s="17">
        <v>0</v>
      </c>
      <c r="Q267" s="17">
        <v>54.1</v>
      </c>
      <c r="R267" s="17">
        <v>0</v>
      </c>
      <c r="S267" s="17">
        <v>0</v>
      </c>
      <c r="T267" s="17">
        <v>0</v>
      </c>
      <c r="U267" s="17">
        <v>0</v>
      </c>
      <c r="V267" s="41">
        <v>0</v>
      </c>
      <c r="W267" s="41">
        <v>0</v>
      </c>
      <c r="X267" s="41">
        <v>0</v>
      </c>
      <c r="Y267" s="41">
        <v>0</v>
      </c>
      <c r="Z267" s="17">
        <v>0</v>
      </c>
      <c r="AA267" s="17">
        <v>0</v>
      </c>
      <c r="AB267" s="41">
        <v>0</v>
      </c>
      <c r="AC267" s="17">
        <v>0</v>
      </c>
      <c r="AD267" s="17">
        <v>0</v>
      </c>
      <c r="AE267" s="41">
        <v>0</v>
      </c>
      <c r="AF267" s="41">
        <v>0</v>
      </c>
      <c r="AG267" s="88">
        <v>55.2</v>
      </c>
      <c r="AH267" s="91" t="s">
        <v>3</v>
      </c>
      <c r="AI267" s="87" t="s">
        <v>504</v>
      </c>
      <c r="AN267" s="17">
        <f t="shared" si="92"/>
        <v>100</v>
      </c>
      <c r="AO267" s="17">
        <f t="shared" si="93"/>
        <v>0.18799999999999997</v>
      </c>
      <c r="AP267" s="17">
        <f t="shared" si="94"/>
        <v>0</v>
      </c>
      <c r="AQ267" s="17">
        <f t="shared" si="94"/>
        <v>0.27100000000000002</v>
      </c>
      <c r="AR267" s="17">
        <f t="shared" si="95"/>
        <v>0.54100000000000004</v>
      </c>
      <c r="AS267" s="17">
        <f t="shared" si="96"/>
        <v>0.55200000000000005</v>
      </c>
      <c r="AU267" s="17">
        <f t="shared" si="97"/>
        <v>1.996309963099631</v>
      </c>
      <c r="AV267" s="17">
        <f t="shared" si="98"/>
        <v>0.69372693726937251</v>
      </c>
      <c r="AW267" s="17">
        <f t="shared" si="99"/>
        <v>0.6247693726937269</v>
      </c>
      <c r="AX267" s="17">
        <f t="shared" si="100"/>
        <v>0.99907749077490782</v>
      </c>
      <c r="AY267" s="17">
        <f t="shared" si="101"/>
        <v>0.6247693726937269</v>
      </c>
      <c r="AZ267" s="17">
        <f t="shared" si="102"/>
        <v>0.6247693726937269</v>
      </c>
      <c r="BA267" s="17">
        <f t="shared" si="103"/>
        <v>7.2769372693726853E-2</v>
      </c>
      <c r="BC267" s="17">
        <f t="shared" si="91"/>
        <v>1.996309963099631</v>
      </c>
      <c r="BD267" s="17">
        <f t="shared" si="104"/>
        <v>0.69372693726937251</v>
      </c>
      <c r="BE267" s="17">
        <f t="shared" si="105"/>
        <v>0.62390386480471416</v>
      </c>
      <c r="BF267" s="17">
        <f t="shared" si="106"/>
        <v>1.172498611370838</v>
      </c>
      <c r="BG267" s="17">
        <f t="shared" si="107"/>
        <v>0.62390386480471416</v>
      </c>
      <c r="BH267" s="17">
        <f t="shared" si="108"/>
        <v>0.62390386480471416</v>
      </c>
      <c r="BI267" s="17">
        <f t="shared" si="109"/>
        <v>5.1701657738546045E-3</v>
      </c>
      <c r="BJ267" s="17">
        <f t="shared" si="110"/>
        <v>8.0771772180346299E-3</v>
      </c>
    </row>
    <row r="268" spans="1:62" x14ac:dyDescent="0.25">
      <c r="A268" s="84">
        <v>609</v>
      </c>
      <c r="B268" s="84">
        <v>353</v>
      </c>
      <c r="C268" s="17" t="s">
        <v>446</v>
      </c>
      <c r="D268" s="86">
        <v>1</v>
      </c>
      <c r="E268" s="98">
        <f t="shared" si="89"/>
        <v>13.44</v>
      </c>
      <c r="F268" s="98">
        <f t="shared" si="90"/>
        <v>0.79070636601470046</v>
      </c>
      <c r="G268" s="17">
        <v>4.04</v>
      </c>
      <c r="H268" s="17">
        <v>16.8</v>
      </c>
      <c r="I268" s="17">
        <v>0</v>
      </c>
      <c r="J268" s="17">
        <v>0</v>
      </c>
      <c r="K268" s="17">
        <v>0</v>
      </c>
      <c r="L268" s="17">
        <v>0</v>
      </c>
      <c r="M268" s="17">
        <v>3.34</v>
      </c>
      <c r="N268" s="17">
        <v>0</v>
      </c>
      <c r="O268" s="17">
        <v>10.1</v>
      </c>
      <c r="P268" s="17">
        <v>0</v>
      </c>
      <c r="Q268" s="17">
        <v>63.47</v>
      </c>
      <c r="R268" s="17">
        <v>0</v>
      </c>
      <c r="S268" s="17">
        <v>0</v>
      </c>
      <c r="T268" s="17">
        <v>0</v>
      </c>
      <c r="U268" s="17">
        <v>2.35</v>
      </c>
      <c r="V268" s="17">
        <v>0</v>
      </c>
      <c r="W268" s="17">
        <v>0</v>
      </c>
      <c r="X268" s="17">
        <v>0</v>
      </c>
      <c r="Y268" s="17">
        <v>0</v>
      </c>
      <c r="Z268" s="17">
        <v>0</v>
      </c>
      <c r="AA268" s="17">
        <v>0</v>
      </c>
      <c r="AB268" s="17">
        <v>0</v>
      </c>
      <c r="AC268" s="17">
        <v>0</v>
      </c>
      <c r="AD268" s="17">
        <v>0</v>
      </c>
      <c r="AE268" s="17">
        <v>0</v>
      </c>
      <c r="AF268" s="17">
        <v>0</v>
      </c>
      <c r="AG268" s="88">
        <f>'EWG-CCP-127 (1)'!I272</f>
        <v>40.799340682654574</v>
      </c>
      <c r="AH268" s="17" t="s">
        <v>3</v>
      </c>
      <c r="AI268" s="87" t="s">
        <v>506</v>
      </c>
      <c r="AN268" s="17">
        <f t="shared" si="92"/>
        <v>100.1</v>
      </c>
      <c r="AO268" s="17">
        <f t="shared" si="93"/>
        <v>0.13439999999999999</v>
      </c>
      <c r="AP268" s="17">
        <f t="shared" si="94"/>
        <v>4.0399999999999998E-2</v>
      </c>
      <c r="AQ268" s="17">
        <f t="shared" si="94"/>
        <v>0.16800000000000001</v>
      </c>
      <c r="AR268" s="17">
        <f t="shared" si="95"/>
        <v>0.63470000000000004</v>
      </c>
      <c r="AS268" s="17">
        <f t="shared" si="96"/>
        <v>0.40799340682654572</v>
      </c>
      <c r="AU268" s="17">
        <f t="shared" si="97"/>
        <v>3.0455854126679465</v>
      </c>
      <c r="AV268" s="17">
        <f t="shared" si="98"/>
        <v>0.64491362763915538</v>
      </c>
      <c r="AW268" s="17">
        <f t="shared" si="99"/>
        <v>0.69034908829174668</v>
      </c>
      <c r="AX268" s="17">
        <f t="shared" si="100"/>
        <v>1.2613963531669867</v>
      </c>
      <c r="AY268" s="17">
        <f t="shared" si="101"/>
        <v>0.64491362763915538</v>
      </c>
      <c r="AZ268" s="17">
        <f t="shared" si="102"/>
        <v>0.64491362763915538</v>
      </c>
      <c r="BA268" s="17">
        <f t="shared" si="103"/>
        <v>0.23692022081260966</v>
      </c>
      <c r="BC268" s="17">
        <f t="shared" si="91"/>
        <v>1.5863534116470881</v>
      </c>
      <c r="BD268" s="17">
        <f t="shared" si="104"/>
        <v>0.33591602099475126</v>
      </c>
      <c r="BE268" s="17">
        <f t="shared" si="105"/>
        <v>0.61493830601813526</v>
      </c>
      <c r="BF268" s="17">
        <f t="shared" si="106"/>
        <v>0.98426265094844201</v>
      </c>
      <c r="BG268" s="17">
        <f t="shared" si="107"/>
        <v>0.33591602099475126</v>
      </c>
      <c r="BH268" s="17">
        <f t="shared" si="108"/>
        <v>0.33591602099475126</v>
      </c>
      <c r="BI268" s="17">
        <f t="shared" si="109"/>
        <v>5.1951495483453652E-3</v>
      </c>
      <c r="BJ268" s="17">
        <f t="shared" si="110"/>
        <v>2.9304332072415894E-3</v>
      </c>
    </row>
    <row r="269" spans="1:62" x14ac:dyDescent="0.25">
      <c r="A269" s="84">
        <v>170</v>
      </c>
      <c r="B269" s="84">
        <v>106</v>
      </c>
      <c r="C269" s="17" t="s">
        <v>221</v>
      </c>
      <c r="D269" s="86">
        <v>1</v>
      </c>
      <c r="E269" s="98">
        <f t="shared" ref="E269:E332" si="111">I269+L269+M269+N269+O269+V269+X269+AB269+AD269</f>
        <v>20</v>
      </c>
      <c r="F269" s="98">
        <f t="shared" ref="F269:F332" si="112">Q269/(H269+P269+Q269+AC269)</f>
        <v>0.70833333333333337</v>
      </c>
      <c r="G269" s="17">
        <v>8</v>
      </c>
      <c r="H269" s="17">
        <v>21</v>
      </c>
      <c r="I269" s="17">
        <v>0</v>
      </c>
      <c r="J269" s="17">
        <v>0</v>
      </c>
      <c r="K269" s="17">
        <v>0</v>
      </c>
      <c r="L269" s="17">
        <v>0</v>
      </c>
      <c r="M269" s="17">
        <v>0</v>
      </c>
      <c r="N269" s="17">
        <v>0</v>
      </c>
      <c r="O269" s="17">
        <v>20</v>
      </c>
      <c r="P269" s="17">
        <v>0</v>
      </c>
      <c r="Q269" s="17">
        <v>51</v>
      </c>
      <c r="R269" s="17">
        <v>0</v>
      </c>
      <c r="S269" s="17">
        <v>0</v>
      </c>
      <c r="T269" s="17">
        <v>0</v>
      </c>
      <c r="U269" s="100">
        <v>0</v>
      </c>
      <c r="V269" s="17">
        <v>0</v>
      </c>
      <c r="W269" s="41">
        <v>0</v>
      </c>
      <c r="X269" s="41">
        <v>0</v>
      </c>
      <c r="Y269" s="17">
        <v>0</v>
      </c>
      <c r="Z269" s="17">
        <v>0</v>
      </c>
      <c r="AA269" s="17">
        <v>0</v>
      </c>
      <c r="AB269" s="17">
        <v>0</v>
      </c>
      <c r="AC269" s="17">
        <v>0</v>
      </c>
      <c r="AD269" s="17">
        <v>0</v>
      </c>
      <c r="AE269" s="41">
        <v>0</v>
      </c>
      <c r="AF269" s="41">
        <v>0</v>
      </c>
      <c r="AG269" s="88">
        <v>45</v>
      </c>
      <c r="AH269" s="91" t="s">
        <v>3</v>
      </c>
      <c r="AI269" s="87" t="s">
        <v>504</v>
      </c>
      <c r="AM269" s="80"/>
      <c r="AN269" s="17">
        <f t="shared" si="92"/>
        <v>100</v>
      </c>
      <c r="AO269" s="17">
        <f t="shared" si="93"/>
        <v>0.2</v>
      </c>
      <c r="AP269" s="17">
        <f t="shared" si="94"/>
        <v>0.08</v>
      </c>
      <c r="AQ269" s="17">
        <f t="shared" si="94"/>
        <v>0.21</v>
      </c>
      <c r="AR269" s="17">
        <f t="shared" si="95"/>
        <v>0.51</v>
      </c>
      <c r="AS269" s="17">
        <f t="shared" si="96"/>
        <v>0.45</v>
      </c>
      <c r="AU269" s="17">
        <f t="shared" si="97"/>
        <v>1.7586206896551726</v>
      </c>
      <c r="AV269" s="17">
        <f t="shared" si="98"/>
        <v>0.68965517241379315</v>
      </c>
      <c r="AW269" s="17">
        <f t="shared" si="99"/>
        <v>0.60991379310344829</v>
      </c>
      <c r="AX269" s="17">
        <f t="shared" si="100"/>
        <v>0.93965517241379315</v>
      </c>
      <c r="AY269" s="17">
        <f t="shared" si="101"/>
        <v>0.60991379310344829</v>
      </c>
      <c r="AZ269" s="17">
        <f t="shared" si="102"/>
        <v>0.60991379310344829</v>
      </c>
      <c r="BA269" s="17">
        <f t="shared" si="103"/>
        <v>0.15991379310344828</v>
      </c>
      <c r="BC269" s="17">
        <f t="shared" ref="BC269:BC332" si="113">(Q269)/($BM$3*H269+$BM$4*G269+$BM$5*P269+$BM$6*K269+$BM$7*S269+$BM$8*U269+$BM$9*Y269)</f>
        <v>0.96226415094339623</v>
      </c>
      <c r="BD269" s="17">
        <f t="shared" si="104"/>
        <v>0.37735849056603776</v>
      </c>
      <c r="BE269" s="17">
        <f t="shared" si="105"/>
        <v>0.60128976464201533</v>
      </c>
      <c r="BF269" s="17">
        <f t="shared" si="106"/>
        <v>0.69770535368943798</v>
      </c>
      <c r="BG269" s="17">
        <f t="shared" si="107"/>
        <v>0.37735849056603776</v>
      </c>
      <c r="BH269" s="17">
        <f t="shared" si="108"/>
        <v>0.37735849056603776</v>
      </c>
      <c r="BI269" s="17">
        <f t="shared" si="109"/>
        <v>5.2767888928444261E-3</v>
      </c>
      <c r="BJ269" s="17">
        <f t="shared" si="110"/>
        <v>1.4706128336984653E-4</v>
      </c>
    </row>
    <row r="270" spans="1:62" x14ac:dyDescent="0.25">
      <c r="A270" s="84">
        <v>570</v>
      </c>
      <c r="B270" s="84">
        <v>405</v>
      </c>
      <c r="C270" s="17" t="s">
        <v>221</v>
      </c>
      <c r="D270" s="86">
        <v>1</v>
      </c>
      <c r="E270" s="98">
        <f t="shared" si="111"/>
        <v>20</v>
      </c>
      <c r="F270" s="98">
        <f t="shared" si="112"/>
        <v>0.70833333333333337</v>
      </c>
      <c r="G270" s="17">
        <v>8</v>
      </c>
      <c r="H270" s="17">
        <v>21</v>
      </c>
      <c r="I270" s="17">
        <v>0</v>
      </c>
      <c r="J270" s="17">
        <v>0</v>
      </c>
      <c r="K270" s="17">
        <v>0</v>
      </c>
      <c r="L270" s="17">
        <v>0</v>
      </c>
      <c r="M270" s="17">
        <v>0</v>
      </c>
      <c r="N270" s="17">
        <v>0</v>
      </c>
      <c r="O270" s="17">
        <v>20</v>
      </c>
      <c r="P270" s="17">
        <v>0</v>
      </c>
      <c r="Q270" s="17">
        <v>51</v>
      </c>
      <c r="R270" s="17">
        <v>0</v>
      </c>
      <c r="S270" s="17">
        <v>0</v>
      </c>
      <c r="T270" s="17">
        <v>0</v>
      </c>
      <c r="U270" s="17">
        <v>0</v>
      </c>
      <c r="V270" s="17">
        <v>0</v>
      </c>
      <c r="W270" s="17">
        <v>0</v>
      </c>
      <c r="X270" s="17">
        <v>0</v>
      </c>
      <c r="Y270" s="17">
        <v>0</v>
      </c>
      <c r="Z270" s="17">
        <v>0</v>
      </c>
      <c r="AA270" s="17">
        <v>0</v>
      </c>
      <c r="AB270" s="17">
        <v>0</v>
      </c>
      <c r="AC270" s="17">
        <v>0</v>
      </c>
      <c r="AD270" s="17">
        <v>0</v>
      </c>
      <c r="AE270" s="17">
        <v>0</v>
      </c>
      <c r="AF270" s="17">
        <v>0</v>
      </c>
      <c r="AG270" s="88">
        <v>45</v>
      </c>
      <c r="AH270" s="92" t="s">
        <v>3</v>
      </c>
      <c r="AI270" s="87" t="s">
        <v>504</v>
      </c>
      <c r="AM270" s="17">
        <v>40</v>
      </c>
      <c r="AN270" s="17">
        <f t="shared" si="92"/>
        <v>100</v>
      </c>
      <c r="AO270" s="17">
        <f t="shared" si="93"/>
        <v>0.2</v>
      </c>
      <c r="AP270" s="17">
        <f t="shared" si="94"/>
        <v>0.08</v>
      </c>
      <c r="AQ270" s="17">
        <f t="shared" si="94"/>
        <v>0.21</v>
      </c>
      <c r="AR270" s="17">
        <f t="shared" si="95"/>
        <v>0.51</v>
      </c>
      <c r="AS270" s="17">
        <f t="shared" si="96"/>
        <v>0.45</v>
      </c>
      <c r="AU270" s="17">
        <f t="shared" si="97"/>
        <v>1.7586206896551726</v>
      </c>
      <c r="AV270" s="17">
        <f t="shared" si="98"/>
        <v>0.68965517241379315</v>
      </c>
      <c r="AW270" s="17">
        <f t="shared" si="99"/>
        <v>0.60991379310344829</v>
      </c>
      <c r="AX270" s="17">
        <f t="shared" si="100"/>
        <v>0.93965517241379315</v>
      </c>
      <c r="AY270" s="17">
        <f t="shared" si="101"/>
        <v>0.60991379310344829</v>
      </c>
      <c r="AZ270" s="17">
        <f t="shared" si="102"/>
        <v>0.60991379310344829</v>
      </c>
      <c r="BA270" s="17">
        <f t="shared" si="103"/>
        <v>0.15991379310344828</v>
      </c>
      <c r="BC270" s="17">
        <f t="shared" si="113"/>
        <v>0.96226415094339623</v>
      </c>
      <c r="BD270" s="17">
        <f t="shared" si="104"/>
        <v>0.37735849056603776</v>
      </c>
      <c r="BE270" s="17">
        <f t="shared" si="105"/>
        <v>0.60128976464201533</v>
      </c>
      <c r="BF270" s="17">
        <f t="shared" si="106"/>
        <v>0.69770535368943798</v>
      </c>
      <c r="BG270" s="17">
        <f t="shared" si="107"/>
        <v>0.37735849056603776</v>
      </c>
      <c r="BH270" s="17">
        <f t="shared" si="108"/>
        <v>0.37735849056603776</v>
      </c>
      <c r="BI270" s="17">
        <f t="shared" si="109"/>
        <v>5.2767888928444261E-3</v>
      </c>
      <c r="BJ270" s="17">
        <f t="shared" si="110"/>
        <v>1.4706128336984653E-4</v>
      </c>
    </row>
    <row r="271" spans="1:62" x14ac:dyDescent="0.25">
      <c r="A271" s="84">
        <v>343</v>
      </c>
      <c r="B271" s="84">
        <v>510</v>
      </c>
      <c r="C271" s="17" t="s">
        <v>241</v>
      </c>
      <c r="D271" s="86">
        <v>1</v>
      </c>
      <c r="E271" s="98">
        <f t="shared" si="111"/>
        <v>25</v>
      </c>
      <c r="F271" s="98">
        <f t="shared" si="112"/>
        <v>0.33333333333333331</v>
      </c>
      <c r="G271" s="17">
        <v>0</v>
      </c>
      <c r="H271" s="17">
        <v>50</v>
      </c>
      <c r="I271" s="17">
        <v>0</v>
      </c>
      <c r="J271" s="17">
        <v>0</v>
      </c>
      <c r="K271" s="17">
        <v>0</v>
      </c>
      <c r="L271" s="17">
        <v>0</v>
      </c>
      <c r="M271" s="17">
        <v>0</v>
      </c>
      <c r="N271" s="17">
        <v>0</v>
      </c>
      <c r="O271" s="17">
        <v>25</v>
      </c>
      <c r="P271" s="17">
        <v>0</v>
      </c>
      <c r="Q271" s="17">
        <v>25</v>
      </c>
      <c r="R271" s="17">
        <v>0</v>
      </c>
      <c r="S271" s="17">
        <v>0</v>
      </c>
      <c r="T271" s="17">
        <v>0</v>
      </c>
      <c r="U271" s="17">
        <v>0</v>
      </c>
      <c r="V271" s="17">
        <v>0</v>
      </c>
      <c r="W271" s="41">
        <v>0</v>
      </c>
      <c r="X271" s="41">
        <v>0</v>
      </c>
      <c r="Y271" s="17">
        <v>0</v>
      </c>
      <c r="Z271" s="17">
        <v>0</v>
      </c>
      <c r="AA271" s="17">
        <v>0</v>
      </c>
      <c r="AB271" s="17">
        <v>0</v>
      </c>
      <c r="AC271" s="17">
        <v>0</v>
      </c>
      <c r="AD271" s="17">
        <v>0</v>
      </c>
      <c r="AE271" s="17">
        <v>0</v>
      </c>
      <c r="AF271" s="41">
        <v>0</v>
      </c>
      <c r="AG271" s="88">
        <v>42.7</v>
      </c>
      <c r="AH271" s="91" t="s">
        <v>3</v>
      </c>
      <c r="AI271" s="87" t="s">
        <v>504</v>
      </c>
      <c r="AN271" s="17">
        <f t="shared" si="92"/>
        <v>100</v>
      </c>
      <c r="AO271" s="17">
        <f t="shared" si="93"/>
        <v>0.25</v>
      </c>
      <c r="AP271" s="17">
        <f t="shared" si="94"/>
        <v>0</v>
      </c>
      <c r="AQ271" s="17">
        <f t="shared" si="94"/>
        <v>0.5</v>
      </c>
      <c r="AR271" s="17">
        <f t="shared" si="95"/>
        <v>0.25</v>
      </c>
      <c r="AS271" s="17">
        <f t="shared" si="96"/>
        <v>0.42700000000000005</v>
      </c>
      <c r="AU271" s="17">
        <f t="shared" si="97"/>
        <v>0.5</v>
      </c>
      <c r="AV271" s="17">
        <f t="shared" si="98"/>
        <v>0.5</v>
      </c>
      <c r="AW271" s="17">
        <f t="shared" si="99"/>
        <v>0.53125</v>
      </c>
      <c r="AX271" s="17">
        <f t="shared" si="100"/>
        <v>0.625</v>
      </c>
      <c r="AY271" s="17">
        <f t="shared" si="101"/>
        <v>0.5</v>
      </c>
      <c r="AZ271" s="17">
        <f t="shared" si="102"/>
        <v>0.5</v>
      </c>
      <c r="BA271" s="17">
        <f t="shared" si="103"/>
        <v>7.2999999999999954E-2</v>
      </c>
      <c r="BC271" s="17">
        <f t="shared" si="113"/>
        <v>0.5</v>
      </c>
      <c r="BD271" s="17">
        <f t="shared" si="104"/>
        <v>0.5</v>
      </c>
      <c r="BE271" s="17">
        <f t="shared" si="105"/>
        <v>0.59118026302403537</v>
      </c>
      <c r="BF271" s="17">
        <f t="shared" si="106"/>
        <v>0.48545179629813345</v>
      </c>
      <c r="BG271" s="17">
        <f t="shared" si="107"/>
        <v>0.5</v>
      </c>
      <c r="BH271" s="17">
        <f t="shared" si="108"/>
        <v>0.5</v>
      </c>
      <c r="BI271" s="17">
        <f t="shared" si="109"/>
        <v>5.3289999999999935E-3</v>
      </c>
      <c r="BJ271" s="17">
        <f t="shared" si="110"/>
        <v>1.2338978863375906E-3</v>
      </c>
    </row>
    <row r="272" spans="1:62" x14ac:dyDescent="0.25">
      <c r="A272" s="84">
        <v>199</v>
      </c>
      <c r="B272" s="84">
        <v>127</v>
      </c>
      <c r="C272" s="17">
        <v>27</v>
      </c>
      <c r="D272" s="86" t="s">
        <v>617</v>
      </c>
      <c r="E272" s="98">
        <f t="shared" si="111"/>
        <v>22.2</v>
      </c>
      <c r="F272" s="98">
        <f t="shared" si="112"/>
        <v>0.66580976863753216</v>
      </c>
      <c r="G272" s="17">
        <v>0</v>
      </c>
      <c r="H272" s="17">
        <v>26</v>
      </c>
      <c r="I272" s="17">
        <v>0</v>
      </c>
      <c r="J272" s="17">
        <v>0</v>
      </c>
      <c r="K272" s="17">
        <v>0</v>
      </c>
      <c r="L272" s="17">
        <v>0</v>
      </c>
      <c r="M272" s="17">
        <v>0</v>
      </c>
      <c r="N272" s="17">
        <v>0</v>
      </c>
      <c r="O272" s="17">
        <v>22.2</v>
      </c>
      <c r="P272" s="17">
        <v>0</v>
      </c>
      <c r="Q272" s="17">
        <v>51.8</v>
      </c>
      <c r="R272" s="17">
        <v>0</v>
      </c>
      <c r="S272" s="17">
        <v>0</v>
      </c>
      <c r="T272" s="17">
        <v>0</v>
      </c>
      <c r="U272" s="17">
        <v>0</v>
      </c>
      <c r="V272" s="17">
        <v>0</v>
      </c>
      <c r="W272" s="41">
        <v>0</v>
      </c>
      <c r="X272" s="41">
        <v>0</v>
      </c>
      <c r="Y272" s="17">
        <v>0</v>
      </c>
      <c r="Z272" s="17">
        <v>0</v>
      </c>
      <c r="AA272" s="17">
        <v>0</v>
      </c>
      <c r="AB272" s="17">
        <v>0</v>
      </c>
      <c r="AC272" s="17">
        <v>0</v>
      </c>
      <c r="AD272" s="17">
        <v>0</v>
      </c>
      <c r="AE272" s="17">
        <v>0</v>
      </c>
      <c r="AF272" s="41">
        <v>0</v>
      </c>
      <c r="AG272" s="88">
        <v>55</v>
      </c>
      <c r="AH272" s="91" t="s">
        <v>3</v>
      </c>
      <c r="AI272" s="87" t="s">
        <v>504</v>
      </c>
      <c r="AN272" s="17">
        <f t="shared" si="92"/>
        <v>100</v>
      </c>
      <c r="AO272" s="17">
        <f t="shared" si="93"/>
        <v>0.222</v>
      </c>
      <c r="AP272" s="17">
        <f t="shared" si="94"/>
        <v>0</v>
      </c>
      <c r="AQ272" s="17">
        <f t="shared" si="94"/>
        <v>0.26</v>
      </c>
      <c r="AR272" s="17">
        <f t="shared" si="95"/>
        <v>0.51800000000000002</v>
      </c>
      <c r="AS272" s="17">
        <f t="shared" si="96"/>
        <v>0.55000000000000004</v>
      </c>
      <c r="AU272" s="17">
        <f t="shared" si="97"/>
        <v>1.9923076923076923</v>
      </c>
      <c r="AV272" s="17">
        <f t="shared" si="98"/>
        <v>0.85384615384615381</v>
      </c>
      <c r="AW272" s="17">
        <f t="shared" si="99"/>
        <v>0.62451923076923077</v>
      </c>
      <c r="AX272" s="17">
        <f t="shared" si="100"/>
        <v>0.99807692307692308</v>
      </c>
      <c r="AY272" s="17">
        <f t="shared" si="101"/>
        <v>0.62451923076923077</v>
      </c>
      <c r="AZ272" s="17">
        <f t="shared" si="102"/>
        <v>0.62451923076923077</v>
      </c>
      <c r="BA272" s="17">
        <f t="shared" si="103"/>
        <v>7.4519230769230727E-2</v>
      </c>
      <c r="BC272" s="17">
        <f t="shared" si="113"/>
        <v>1.9923076923076921</v>
      </c>
      <c r="BD272" s="17">
        <f t="shared" si="104"/>
        <v>0.85384615384615381</v>
      </c>
      <c r="BE272" s="17">
        <f t="shared" si="105"/>
        <v>0.62381633700710293</v>
      </c>
      <c r="BF272" s="17">
        <f t="shared" si="106"/>
        <v>1.1706609256850702</v>
      </c>
      <c r="BG272" s="17">
        <f t="shared" si="107"/>
        <v>0.62381633700710293</v>
      </c>
      <c r="BH272" s="17">
        <f t="shared" si="108"/>
        <v>0.62381633700710293</v>
      </c>
      <c r="BI272" s="17">
        <f t="shared" si="109"/>
        <v>5.4488516091461868E-3</v>
      </c>
      <c r="BJ272" s="17">
        <f t="shared" si="110"/>
        <v>7.7216847487274762E-3</v>
      </c>
    </row>
    <row r="273" spans="1:62" x14ac:dyDescent="0.25">
      <c r="A273" s="84">
        <v>293</v>
      </c>
      <c r="B273" s="84">
        <v>182</v>
      </c>
      <c r="D273" s="86">
        <v>1</v>
      </c>
      <c r="E273" s="98">
        <f t="shared" si="111"/>
        <v>17.58241758241758</v>
      </c>
      <c r="F273" s="98">
        <f t="shared" si="112"/>
        <v>0.66666666666666674</v>
      </c>
      <c r="G273" s="17">
        <v>0</v>
      </c>
      <c r="H273" s="17">
        <f>'EWG-CCP-127 (1)'!M111</f>
        <v>27.472527472527471</v>
      </c>
      <c r="I273" s="17">
        <v>0</v>
      </c>
      <c r="J273" s="17">
        <v>0</v>
      </c>
      <c r="K273" s="17">
        <v>0</v>
      </c>
      <c r="L273" s="17">
        <v>0</v>
      </c>
      <c r="M273" s="17">
        <v>0</v>
      </c>
      <c r="N273" s="17">
        <v>0</v>
      </c>
      <c r="O273" s="17">
        <f>'EWG-CCP-127 (1)'!L111</f>
        <v>17.58241758241758</v>
      </c>
      <c r="P273" s="17">
        <v>0</v>
      </c>
      <c r="Q273" s="17">
        <f>'EWG-CCP-127 (1)'!K111</f>
        <v>54.945054945054942</v>
      </c>
      <c r="R273" s="17">
        <v>0</v>
      </c>
      <c r="S273" s="17">
        <v>0</v>
      </c>
      <c r="T273" s="17">
        <v>0</v>
      </c>
      <c r="U273" s="17">
        <v>0</v>
      </c>
      <c r="V273" s="17">
        <v>0</v>
      </c>
      <c r="W273" s="41">
        <v>0</v>
      </c>
      <c r="X273" s="41">
        <v>0</v>
      </c>
      <c r="Y273" s="17">
        <v>0</v>
      </c>
      <c r="Z273" s="17">
        <v>0</v>
      </c>
      <c r="AA273" s="17">
        <v>0</v>
      </c>
      <c r="AB273" s="17">
        <v>0</v>
      </c>
      <c r="AC273" s="17">
        <v>0</v>
      </c>
      <c r="AD273" s="17">
        <v>0</v>
      </c>
      <c r="AE273" s="17">
        <v>0</v>
      </c>
      <c r="AF273" s="41">
        <v>0</v>
      </c>
      <c r="AG273" s="88">
        <f>'EWG-CCP-127 (1)'!E111</f>
        <v>55.000000000000007</v>
      </c>
      <c r="AH273" s="91" t="s">
        <v>3</v>
      </c>
      <c r="AI273" s="87" t="s">
        <v>504</v>
      </c>
      <c r="AN273" s="17">
        <f t="shared" si="92"/>
        <v>100</v>
      </c>
      <c r="AO273" s="17">
        <f t="shared" si="93"/>
        <v>0.17582417582417581</v>
      </c>
      <c r="AP273" s="17">
        <f t="shared" si="94"/>
        <v>0</v>
      </c>
      <c r="AQ273" s="17">
        <f t="shared" si="94"/>
        <v>0.27472527472527469</v>
      </c>
      <c r="AR273" s="17">
        <f t="shared" si="95"/>
        <v>0.54945054945054939</v>
      </c>
      <c r="AS273" s="17">
        <f t="shared" si="96"/>
        <v>0.55000000000000004</v>
      </c>
      <c r="AU273" s="17">
        <f t="shared" si="97"/>
        <v>2</v>
      </c>
      <c r="AV273" s="17">
        <f t="shared" si="98"/>
        <v>0.64</v>
      </c>
      <c r="AW273" s="17">
        <f t="shared" si="99"/>
        <v>0.625</v>
      </c>
      <c r="AX273" s="17">
        <f t="shared" si="100"/>
        <v>1</v>
      </c>
      <c r="AY273" s="17">
        <f t="shared" si="101"/>
        <v>0.625</v>
      </c>
      <c r="AZ273" s="17">
        <f t="shared" si="102"/>
        <v>0.625</v>
      </c>
      <c r="BA273" s="17">
        <f t="shared" si="103"/>
        <v>7.4999999999999956E-2</v>
      </c>
      <c r="BC273" s="17">
        <f t="shared" si="113"/>
        <v>2</v>
      </c>
      <c r="BD273" s="17">
        <f t="shared" si="104"/>
        <v>0.64</v>
      </c>
      <c r="BE273" s="17">
        <f t="shared" si="105"/>
        <v>0.62398456419258264</v>
      </c>
      <c r="BF273" s="17">
        <f t="shared" si="106"/>
        <v>1.1741929315066524</v>
      </c>
      <c r="BG273" s="17">
        <f t="shared" si="107"/>
        <v>0.62398456419258264</v>
      </c>
      <c r="BH273" s="17">
        <f t="shared" si="108"/>
        <v>0.62398456419258264</v>
      </c>
      <c r="BI273" s="17">
        <f t="shared" si="109"/>
        <v>5.4737157387663741E-3</v>
      </c>
      <c r="BJ273" s="17">
        <f t="shared" si="110"/>
        <v>7.7216847487274762E-3</v>
      </c>
    </row>
    <row r="274" spans="1:62" x14ac:dyDescent="0.25">
      <c r="A274" s="84">
        <v>171</v>
      </c>
      <c r="B274" s="84">
        <v>107</v>
      </c>
      <c r="C274" s="17" t="s">
        <v>223</v>
      </c>
      <c r="D274" s="86">
        <v>1</v>
      </c>
      <c r="E274" s="98">
        <f t="shared" si="111"/>
        <v>14.23</v>
      </c>
      <c r="F274" s="98">
        <f t="shared" si="112"/>
        <v>0.7896700478022618</v>
      </c>
      <c r="G274" s="17">
        <v>0</v>
      </c>
      <c r="H274" s="17">
        <v>18.04</v>
      </c>
      <c r="I274" s="17">
        <v>0</v>
      </c>
      <c r="J274" s="17">
        <v>0</v>
      </c>
      <c r="K274" s="17">
        <v>0</v>
      </c>
      <c r="L274" s="17">
        <v>0</v>
      </c>
      <c r="M274" s="17">
        <v>0</v>
      </c>
      <c r="N274" s="17">
        <v>0</v>
      </c>
      <c r="O274" s="17">
        <v>14.23</v>
      </c>
      <c r="P274" s="17">
        <v>0</v>
      </c>
      <c r="Q274" s="17">
        <v>67.73</v>
      </c>
      <c r="R274" s="17">
        <v>0</v>
      </c>
      <c r="S274" s="17">
        <v>0</v>
      </c>
      <c r="T274" s="17">
        <v>0</v>
      </c>
      <c r="U274" s="17">
        <v>0</v>
      </c>
      <c r="V274" s="17">
        <v>0</v>
      </c>
      <c r="W274" s="41">
        <v>0</v>
      </c>
      <c r="X274" s="41">
        <v>0</v>
      </c>
      <c r="Y274" s="17">
        <v>0</v>
      </c>
      <c r="Z274" s="17">
        <v>0</v>
      </c>
      <c r="AA274" s="17">
        <v>0</v>
      </c>
      <c r="AB274" s="17">
        <v>0</v>
      </c>
      <c r="AC274" s="17">
        <v>0</v>
      </c>
      <c r="AD274" s="17">
        <v>0</v>
      </c>
      <c r="AE274" s="41">
        <v>0</v>
      </c>
      <c r="AF274" s="41">
        <v>0</v>
      </c>
      <c r="AG274" s="88">
        <f>(42.4+31.3)</f>
        <v>73.7</v>
      </c>
      <c r="AH274" s="41" t="s">
        <v>3</v>
      </c>
      <c r="AI274" s="87" t="s">
        <v>506</v>
      </c>
      <c r="AJ274" s="87" t="s">
        <v>521</v>
      </c>
      <c r="AN274" s="17">
        <f t="shared" si="92"/>
        <v>100</v>
      </c>
      <c r="AO274" s="17">
        <f t="shared" si="93"/>
        <v>0.14230000000000001</v>
      </c>
      <c r="AP274" s="17">
        <f t="shared" si="94"/>
        <v>0</v>
      </c>
      <c r="AQ274" s="17">
        <f t="shared" si="94"/>
        <v>0.1804</v>
      </c>
      <c r="AR274" s="17">
        <f t="shared" si="95"/>
        <v>0.67730000000000001</v>
      </c>
      <c r="AS274" s="17">
        <f t="shared" si="96"/>
        <v>0.73699999999999999</v>
      </c>
      <c r="AU274" s="17">
        <f t="shared" si="97"/>
        <v>3.7544345898004434</v>
      </c>
      <c r="AV274" s="17">
        <f t="shared" si="98"/>
        <v>0.78880266075388028</v>
      </c>
      <c r="AW274" s="17">
        <f t="shared" si="99"/>
        <v>0.73465216186252769</v>
      </c>
      <c r="AX274" s="17">
        <f t="shared" si="100"/>
        <v>1.4386086474501107</v>
      </c>
      <c r="AY274" s="17">
        <f t="shared" si="101"/>
        <v>0.73465216186252769</v>
      </c>
      <c r="AZ274" s="17">
        <f t="shared" si="102"/>
        <v>0.73465216186252769</v>
      </c>
      <c r="BA274" s="17">
        <f t="shared" si="103"/>
        <v>2.3478381374723023E-3</v>
      </c>
      <c r="BC274" s="17">
        <f t="shared" si="113"/>
        <v>3.7544345898004439</v>
      </c>
      <c r="BD274" s="17">
        <f t="shared" si="104"/>
        <v>0.78880266075388028</v>
      </c>
      <c r="BE274" s="17">
        <f t="shared" si="105"/>
        <v>0.6623532313021363</v>
      </c>
      <c r="BF274" s="17">
        <f t="shared" si="106"/>
        <v>1.9797604455254856</v>
      </c>
      <c r="BG274" s="17">
        <f t="shared" si="107"/>
        <v>0.6623532313021363</v>
      </c>
      <c r="BH274" s="17">
        <f t="shared" si="108"/>
        <v>0.6623532313021363</v>
      </c>
      <c r="BI274" s="17">
        <f t="shared" si="109"/>
        <v>5.572140077032362E-3</v>
      </c>
      <c r="BJ274" s="17">
        <f t="shared" si="110"/>
        <v>7.5555230628946216E-2</v>
      </c>
    </row>
    <row r="275" spans="1:62" x14ac:dyDescent="0.25">
      <c r="A275" s="84">
        <v>579</v>
      </c>
      <c r="B275" s="84">
        <v>335</v>
      </c>
      <c r="C275" s="17" t="s">
        <v>419</v>
      </c>
      <c r="D275" s="86">
        <v>1</v>
      </c>
      <c r="E275" s="98">
        <f t="shared" si="111"/>
        <v>9.83</v>
      </c>
      <c r="F275" s="98">
        <f t="shared" si="112"/>
        <v>0.87213042031717869</v>
      </c>
      <c r="G275" s="17">
        <v>0</v>
      </c>
      <c r="H275" s="17">
        <v>9.83</v>
      </c>
      <c r="I275" s="17">
        <v>0</v>
      </c>
      <c r="J275" s="17">
        <v>0</v>
      </c>
      <c r="K275" s="17">
        <v>0</v>
      </c>
      <c r="L275" s="17">
        <v>9.83</v>
      </c>
      <c r="M275" s="17">
        <v>0</v>
      </c>
      <c r="N275" s="17">
        <v>0</v>
      </c>
      <c r="O275" s="17">
        <v>0</v>
      </c>
      <c r="P275" s="17">
        <v>1.7</v>
      </c>
      <c r="Q275" s="17">
        <v>78.64</v>
      </c>
      <c r="R275" s="17">
        <v>0</v>
      </c>
      <c r="S275" s="17">
        <v>0</v>
      </c>
      <c r="T275" s="17">
        <v>0</v>
      </c>
      <c r="U275" s="17">
        <v>0</v>
      </c>
      <c r="V275" s="17">
        <v>0</v>
      </c>
      <c r="W275" s="17">
        <v>0</v>
      </c>
      <c r="X275" s="17">
        <v>0</v>
      </c>
      <c r="Y275" s="17">
        <v>0</v>
      </c>
      <c r="Z275" s="17">
        <v>0</v>
      </c>
      <c r="AA275" s="17">
        <v>0</v>
      </c>
      <c r="AB275" s="17">
        <v>0</v>
      </c>
      <c r="AC275" s="17">
        <v>0</v>
      </c>
      <c r="AD275" s="17">
        <v>0</v>
      </c>
      <c r="AE275" s="17">
        <v>0</v>
      </c>
      <c r="AF275" s="17">
        <v>0</v>
      </c>
      <c r="AG275" s="88">
        <v>83</v>
      </c>
      <c r="AH275" s="17" t="s">
        <v>3</v>
      </c>
      <c r="AI275" s="87" t="s">
        <v>506</v>
      </c>
      <c r="AN275" s="17">
        <f t="shared" si="92"/>
        <v>100</v>
      </c>
      <c r="AO275" s="17">
        <f t="shared" si="93"/>
        <v>9.8299999999999998E-2</v>
      </c>
      <c r="AP275" s="17">
        <f t="shared" si="94"/>
        <v>0</v>
      </c>
      <c r="AQ275" s="17">
        <f t="shared" si="94"/>
        <v>9.8299999999999998E-2</v>
      </c>
      <c r="AR275" s="17">
        <f t="shared" si="95"/>
        <v>0.78639999999999999</v>
      </c>
      <c r="AS275" s="17">
        <f t="shared" si="96"/>
        <v>0.83</v>
      </c>
      <c r="AU275" s="17">
        <f t="shared" si="97"/>
        <v>8</v>
      </c>
      <c r="AV275" s="17">
        <f t="shared" si="98"/>
        <v>1</v>
      </c>
      <c r="AW275" s="17">
        <f t="shared" si="99"/>
        <v>1</v>
      </c>
      <c r="AX275" s="17">
        <f t="shared" si="100"/>
        <v>2.5</v>
      </c>
      <c r="AY275" s="17">
        <f t="shared" si="101"/>
        <v>1</v>
      </c>
      <c r="AZ275" s="17">
        <f t="shared" si="102"/>
        <v>1</v>
      </c>
      <c r="BA275" s="17">
        <f t="shared" si="103"/>
        <v>0.17000000000000004</v>
      </c>
      <c r="BC275" s="17">
        <f t="shared" si="113"/>
        <v>8</v>
      </c>
      <c r="BD275" s="17">
        <f t="shared" si="104"/>
        <v>1</v>
      </c>
      <c r="BE275" s="17">
        <f t="shared" si="105"/>
        <v>0.75520176886677193</v>
      </c>
      <c r="BF275" s="17">
        <f t="shared" si="106"/>
        <v>3.9291574723407279</v>
      </c>
      <c r="BG275" s="17">
        <f t="shared" si="107"/>
        <v>0.75520176886677193</v>
      </c>
      <c r="BH275" s="17">
        <f t="shared" si="108"/>
        <v>0.75520176886677193</v>
      </c>
      <c r="BI275" s="17">
        <f t="shared" si="109"/>
        <v>5.5947753806598029E-3</v>
      </c>
      <c r="BJ275" s="17">
        <f t="shared" si="110"/>
        <v>0.13533063045172877</v>
      </c>
    </row>
    <row r="276" spans="1:62" x14ac:dyDescent="0.25">
      <c r="A276" s="84">
        <v>129</v>
      </c>
      <c r="B276" s="84">
        <v>455</v>
      </c>
      <c r="C276" s="17" t="s">
        <v>155</v>
      </c>
      <c r="D276" s="86">
        <v>1</v>
      </c>
      <c r="E276" s="98">
        <f t="shared" si="111"/>
        <v>25.8</v>
      </c>
      <c r="F276" s="98">
        <f t="shared" si="112"/>
        <v>0.33557951482479786</v>
      </c>
      <c r="G276" s="17">
        <v>0</v>
      </c>
      <c r="H276" s="17">
        <v>49.3</v>
      </c>
      <c r="I276" s="17">
        <v>10.8</v>
      </c>
      <c r="J276" s="17">
        <v>0</v>
      </c>
      <c r="K276" s="17">
        <v>0</v>
      </c>
      <c r="L276" s="17">
        <v>0</v>
      </c>
      <c r="M276" s="17">
        <v>0</v>
      </c>
      <c r="N276" s="17">
        <v>0</v>
      </c>
      <c r="O276" s="17">
        <v>15</v>
      </c>
      <c r="P276" s="17">
        <v>0</v>
      </c>
      <c r="Q276" s="17">
        <v>24.9</v>
      </c>
      <c r="R276" s="17">
        <v>0</v>
      </c>
      <c r="S276" s="17">
        <v>0</v>
      </c>
      <c r="T276" s="17">
        <v>0</v>
      </c>
      <c r="U276" s="17">
        <v>0</v>
      </c>
      <c r="V276" s="17">
        <v>0</v>
      </c>
      <c r="W276" s="41">
        <v>0</v>
      </c>
      <c r="X276" s="41">
        <v>0</v>
      </c>
      <c r="Y276" s="17">
        <v>0</v>
      </c>
      <c r="Z276" s="17">
        <v>0</v>
      </c>
      <c r="AA276" s="17">
        <v>0</v>
      </c>
      <c r="AB276" s="41">
        <v>0</v>
      </c>
      <c r="AC276" s="17">
        <v>0</v>
      </c>
      <c r="AD276" s="17">
        <v>0</v>
      </c>
      <c r="AE276" s="41">
        <v>0</v>
      </c>
      <c r="AF276" s="41">
        <v>0</v>
      </c>
      <c r="AG276" s="88">
        <v>48.9</v>
      </c>
      <c r="AH276" s="41" t="s">
        <v>3</v>
      </c>
      <c r="AI276" s="87" t="s">
        <v>557</v>
      </c>
      <c r="AN276" s="17">
        <f t="shared" si="92"/>
        <v>100</v>
      </c>
      <c r="AO276" s="17">
        <f t="shared" si="93"/>
        <v>0.15</v>
      </c>
      <c r="AP276" s="17">
        <f t="shared" si="94"/>
        <v>0</v>
      </c>
      <c r="AQ276" s="17">
        <f t="shared" si="94"/>
        <v>0.49299999999999999</v>
      </c>
      <c r="AR276" s="17">
        <f t="shared" si="95"/>
        <v>0.249</v>
      </c>
      <c r="AS276" s="17">
        <f t="shared" si="96"/>
        <v>0.48899999999999999</v>
      </c>
      <c r="AU276" s="17">
        <f t="shared" si="97"/>
        <v>0.50507099391480725</v>
      </c>
      <c r="AV276" s="17">
        <f t="shared" si="98"/>
        <v>0.3042596348884381</v>
      </c>
      <c r="AW276" s="17">
        <f t="shared" si="99"/>
        <v>0.5315669371196754</v>
      </c>
      <c r="AX276" s="17">
        <f t="shared" si="100"/>
        <v>0.62626774847870181</v>
      </c>
      <c r="AY276" s="17">
        <f t="shared" si="101"/>
        <v>0.3042596348884381</v>
      </c>
      <c r="AZ276" s="17">
        <f t="shared" si="102"/>
        <v>0.3042596348884381</v>
      </c>
      <c r="BA276" s="17">
        <f t="shared" si="103"/>
        <v>0.18474036511156189</v>
      </c>
      <c r="BC276" s="17">
        <f t="shared" si="113"/>
        <v>0.50507099391480725</v>
      </c>
      <c r="BD276" s="17">
        <f t="shared" si="104"/>
        <v>0.41379310344827586</v>
      </c>
      <c r="BE276" s="17">
        <f t="shared" si="105"/>
        <v>0.59129116329843878</v>
      </c>
      <c r="BF276" s="17">
        <f t="shared" si="106"/>
        <v>0.48778019770181336</v>
      </c>
      <c r="BG276" s="17">
        <f t="shared" si="107"/>
        <v>0.41379310344827586</v>
      </c>
      <c r="BH276" s="17">
        <f t="shared" si="108"/>
        <v>0.41379310344827586</v>
      </c>
      <c r="BI276" s="17">
        <f t="shared" si="109"/>
        <v>5.6560772889417358E-3</v>
      </c>
      <c r="BJ276" s="17">
        <f t="shared" si="110"/>
        <v>7.2216443485931877E-4</v>
      </c>
    </row>
    <row r="277" spans="1:62" x14ac:dyDescent="0.25">
      <c r="A277" s="84">
        <v>205</v>
      </c>
      <c r="B277" s="84">
        <v>129</v>
      </c>
      <c r="C277" s="101">
        <v>33</v>
      </c>
      <c r="D277" s="86">
        <v>1</v>
      </c>
      <c r="E277" s="98">
        <f t="shared" si="111"/>
        <v>25</v>
      </c>
      <c r="F277" s="98">
        <f t="shared" si="112"/>
        <v>0.66666666666666663</v>
      </c>
      <c r="G277" s="17">
        <v>0</v>
      </c>
      <c r="H277" s="17">
        <v>25</v>
      </c>
      <c r="I277" s="17">
        <v>0</v>
      </c>
      <c r="J277" s="17">
        <v>0</v>
      </c>
      <c r="K277" s="17">
        <v>0</v>
      </c>
      <c r="L277" s="17">
        <v>0</v>
      </c>
      <c r="M277" s="17">
        <v>0</v>
      </c>
      <c r="N277" s="17">
        <v>0</v>
      </c>
      <c r="O277" s="17">
        <v>25</v>
      </c>
      <c r="P277" s="17">
        <v>0</v>
      </c>
      <c r="Q277" s="17">
        <v>50</v>
      </c>
      <c r="R277" s="17">
        <v>0</v>
      </c>
      <c r="S277" s="17">
        <v>0</v>
      </c>
      <c r="T277" s="17">
        <v>0</v>
      </c>
      <c r="U277" s="17">
        <v>0</v>
      </c>
      <c r="V277" s="17">
        <v>0</v>
      </c>
      <c r="W277" s="41">
        <v>0</v>
      </c>
      <c r="X277" s="41">
        <v>0</v>
      </c>
      <c r="Y277" s="17">
        <v>0</v>
      </c>
      <c r="Z277" s="17">
        <v>0</v>
      </c>
      <c r="AA277" s="17">
        <v>0</v>
      </c>
      <c r="AB277" s="17">
        <v>0</v>
      </c>
      <c r="AC277" s="17">
        <v>0</v>
      </c>
      <c r="AD277" s="17">
        <v>0</v>
      </c>
      <c r="AE277" s="17">
        <v>0</v>
      </c>
      <c r="AF277" s="41">
        <v>0</v>
      </c>
      <c r="AG277" s="88">
        <v>70</v>
      </c>
      <c r="AH277" s="91" t="s">
        <v>3</v>
      </c>
      <c r="AI277" s="87" t="s">
        <v>504</v>
      </c>
      <c r="AN277" s="17">
        <f t="shared" si="92"/>
        <v>100</v>
      </c>
      <c r="AO277" s="17">
        <f t="shared" si="93"/>
        <v>0.25</v>
      </c>
      <c r="AP277" s="17">
        <f t="shared" si="94"/>
        <v>0</v>
      </c>
      <c r="AQ277" s="17">
        <f t="shared" si="94"/>
        <v>0.25</v>
      </c>
      <c r="AR277" s="17">
        <f t="shared" si="95"/>
        <v>0.5</v>
      </c>
      <c r="AS277" s="17">
        <f t="shared" si="96"/>
        <v>0.7</v>
      </c>
      <c r="AU277" s="17">
        <f t="shared" si="97"/>
        <v>2</v>
      </c>
      <c r="AV277" s="17">
        <f t="shared" si="98"/>
        <v>1</v>
      </c>
      <c r="AW277" s="17">
        <f t="shared" si="99"/>
        <v>0.625</v>
      </c>
      <c r="AX277" s="17">
        <f t="shared" si="100"/>
        <v>1</v>
      </c>
      <c r="AY277" s="17">
        <f t="shared" si="101"/>
        <v>0.625</v>
      </c>
      <c r="AZ277" s="17">
        <f t="shared" si="102"/>
        <v>0.625</v>
      </c>
      <c r="BA277" s="17">
        <f t="shared" si="103"/>
        <v>7.4999999999999956E-2</v>
      </c>
      <c r="BC277" s="17">
        <f t="shared" si="113"/>
        <v>2</v>
      </c>
      <c r="BD277" s="17">
        <f t="shared" si="104"/>
        <v>1</v>
      </c>
      <c r="BE277" s="17">
        <f t="shared" si="105"/>
        <v>0.62398456419258264</v>
      </c>
      <c r="BF277" s="17">
        <f t="shared" si="106"/>
        <v>1.1741929315066524</v>
      </c>
      <c r="BG277" s="17">
        <f t="shared" si="107"/>
        <v>0.62398456419258264</v>
      </c>
      <c r="BH277" s="17">
        <f t="shared" si="108"/>
        <v>0.62398456419258264</v>
      </c>
      <c r="BI277" s="17">
        <f t="shared" si="109"/>
        <v>5.7783464809915835E-3</v>
      </c>
      <c r="BJ277" s="17">
        <f t="shared" si="110"/>
        <v>5.6583619946763877E-2</v>
      </c>
    </row>
    <row r="278" spans="1:62" x14ac:dyDescent="0.25">
      <c r="A278" s="84">
        <v>321</v>
      </c>
      <c r="B278" s="84">
        <v>208</v>
      </c>
      <c r="D278" s="86">
        <v>1</v>
      </c>
      <c r="E278" s="98">
        <f t="shared" si="111"/>
        <v>29.82456140350877</v>
      </c>
      <c r="F278" s="98">
        <f t="shared" si="112"/>
        <v>0.75</v>
      </c>
      <c r="G278" s="17">
        <v>0</v>
      </c>
      <c r="H278" s="17">
        <f>'EWG-CCP-127 (1)'!M139</f>
        <v>17.543859649122805</v>
      </c>
      <c r="I278" s="17">
        <v>0</v>
      </c>
      <c r="J278" s="17">
        <v>0</v>
      </c>
      <c r="K278" s="17">
        <v>0</v>
      </c>
      <c r="L278" s="17">
        <v>0</v>
      </c>
      <c r="M278" s="17">
        <v>0</v>
      </c>
      <c r="N278" s="17">
        <v>0</v>
      </c>
      <c r="O278" s="17">
        <f>'EWG-CCP-127 (1)'!L139</f>
        <v>29.82456140350877</v>
      </c>
      <c r="P278" s="17">
        <v>0</v>
      </c>
      <c r="Q278" s="17">
        <f>'EWG-CCP-127 (1)'!K139</f>
        <v>52.631578947368418</v>
      </c>
      <c r="R278" s="17">
        <v>0</v>
      </c>
      <c r="S278" s="17">
        <v>0</v>
      </c>
      <c r="T278" s="17">
        <v>0</v>
      </c>
      <c r="U278" s="17">
        <v>0</v>
      </c>
      <c r="V278" s="17">
        <v>0</v>
      </c>
      <c r="W278" s="41">
        <v>0</v>
      </c>
      <c r="X278" s="41">
        <v>0</v>
      </c>
      <c r="Y278" s="17">
        <v>0</v>
      </c>
      <c r="Z278" s="17">
        <v>0</v>
      </c>
      <c r="AA278" s="17">
        <v>0</v>
      </c>
      <c r="AB278" s="17">
        <v>0</v>
      </c>
      <c r="AC278" s="17">
        <v>0</v>
      </c>
      <c r="AD278" s="17">
        <v>0</v>
      </c>
      <c r="AE278" s="17">
        <v>0</v>
      </c>
      <c r="AF278" s="41">
        <v>0</v>
      </c>
      <c r="AG278" s="88">
        <f>'EWG-CCP-127 (1)'!E139</f>
        <v>71</v>
      </c>
      <c r="AH278" s="91" t="s">
        <v>3</v>
      </c>
      <c r="AI278" s="87" t="s">
        <v>504</v>
      </c>
      <c r="AN278" s="17">
        <f t="shared" si="92"/>
        <v>100</v>
      </c>
      <c r="AO278" s="17">
        <f t="shared" si="93"/>
        <v>0.2982456140350877</v>
      </c>
      <c r="AP278" s="17">
        <f t="shared" si="94"/>
        <v>0</v>
      </c>
      <c r="AQ278" s="17">
        <f t="shared" si="94"/>
        <v>0.17543859649122806</v>
      </c>
      <c r="AR278" s="17">
        <f t="shared" si="95"/>
        <v>0.52631578947368418</v>
      </c>
      <c r="AS278" s="17">
        <f t="shared" si="96"/>
        <v>0.71</v>
      </c>
      <c r="AU278" s="17">
        <f t="shared" si="97"/>
        <v>3</v>
      </c>
      <c r="AV278" s="17">
        <f t="shared" si="98"/>
        <v>1.7</v>
      </c>
      <c r="AW278" s="17">
        <f t="shared" si="99"/>
        <v>0.6875</v>
      </c>
      <c r="AX278" s="17">
        <f t="shared" si="100"/>
        <v>1.25</v>
      </c>
      <c r="AY278" s="17">
        <f t="shared" si="101"/>
        <v>0.60499999999999998</v>
      </c>
      <c r="AZ278" s="17">
        <f t="shared" si="102"/>
        <v>0.60499999999999998</v>
      </c>
      <c r="BA278" s="17">
        <f t="shared" si="103"/>
        <v>0.10499999999999998</v>
      </c>
      <c r="BC278" s="17">
        <f t="shared" si="113"/>
        <v>3</v>
      </c>
      <c r="BD278" s="17">
        <f t="shared" si="104"/>
        <v>1.7000000000000002</v>
      </c>
      <c r="BE278" s="17">
        <f t="shared" si="105"/>
        <v>0.64585409830494755</v>
      </c>
      <c r="BF278" s="17">
        <f t="shared" si="106"/>
        <v>1.6333536883123316</v>
      </c>
      <c r="BG278" s="17">
        <f t="shared" si="107"/>
        <v>0.63363560782887496</v>
      </c>
      <c r="BH278" s="17">
        <f t="shared" si="108"/>
        <v>0.63363560782887496</v>
      </c>
      <c r="BI278" s="17">
        <f t="shared" si="109"/>
        <v>5.8315203916653778E-3</v>
      </c>
      <c r="BJ278" s="17">
        <f t="shared" si="110"/>
        <v>6.1441082293299643E-2</v>
      </c>
    </row>
    <row r="279" spans="1:62" x14ac:dyDescent="0.25">
      <c r="A279" s="84">
        <v>156</v>
      </c>
      <c r="B279" s="84">
        <v>92</v>
      </c>
      <c r="C279" s="17" t="s">
        <v>187</v>
      </c>
      <c r="D279" s="86">
        <v>1</v>
      </c>
      <c r="E279" s="98">
        <f t="shared" si="111"/>
        <v>11.778755559438249</v>
      </c>
      <c r="F279" s="98">
        <f t="shared" si="112"/>
        <v>0.79108729356138352</v>
      </c>
      <c r="G279" s="102">
        <v>0</v>
      </c>
      <c r="H279" s="102">
        <f>'EWG-CCP-127 (1)'!I19</f>
        <v>16.353444720578647</v>
      </c>
      <c r="I279" s="102">
        <v>0</v>
      </c>
      <c r="J279" s="17">
        <v>0</v>
      </c>
      <c r="K279" s="103">
        <f>'EWG-CCP-127 (1)'!L19</f>
        <v>9.9424025292217255</v>
      </c>
      <c r="L279" s="17">
        <v>0</v>
      </c>
      <c r="M279" s="58">
        <v>0</v>
      </c>
      <c r="N279" s="58">
        <v>0</v>
      </c>
      <c r="O279" s="102">
        <f>'EWG-CCP-127 (1)'!K19</f>
        <v>11.778755559438249</v>
      </c>
      <c r="P279" s="58">
        <v>0</v>
      </c>
      <c r="Q279" s="102">
        <f>'EWG-CCP-127 (1)'!J19</f>
        <v>61.92539719076138</v>
      </c>
      <c r="R279" s="17">
        <v>0</v>
      </c>
      <c r="S279" s="17">
        <v>0</v>
      </c>
      <c r="T279" s="17">
        <v>0</v>
      </c>
      <c r="U279" s="102">
        <v>0</v>
      </c>
      <c r="V279" s="17">
        <v>0</v>
      </c>
      <c r="W279" s="41">
        <v>0</v>
      </c>
      <c r="X279" s="41">
        <v>0</v>
      </c>
      <c r="Y279" s="17">
        <v>0</v>
      </c>
      <c r="Z279" s="58">
        <v>0</v>
      </c>
      <c r="AA279" s="17">
        <v>0</v>
      </c>
      <c r="AB279" s="41">
        <v>0</v>
      </c>
      <c r="AC279" s="17">
        <v>0</v>
      </c>
      <c r="AD279" s="17">
        <v>0</v>
      </c>
      <c r="AE279" s="41">
        <v>0</v>
      </c>
      <c r="AF279" s="41">
        <v>0</v>
      </c>
      <c r="AG279" s="88">
        <v>74</v>
      </c>
      <c r="AH279" s="41" t="s">
        <v>545</v>
      </c>
      <c r="AI279" s="87" t="s">
        <v>506</v>
      </c>
      <c r="AM279" s="80"/>
      <c r="AN279" s="17">
        <f t="shared" si="92"/>
        <v>100</v>
      </c>
      <c r="AO279" s="17">
        <f t="shared" si="93"/>
        <v>0.11778755559438249</v>
      </c>
      <c r="AP279" s="17">
        <f t="shared" si="94"/>
        <v>0</v>
      </c>
      <c r="AQ279" s="17">
        <f t="shared" si="94"/>
        <v>0.16353444720578647</v>
      </c>
      <c r="AR279" s="17">
        <f t="shared" si="95"/>
        <v>0.61925397190761378</v>
      </c>
      <c r="AS279" s="17">
        <f t="shared" si="96"/>
        <v>0.74</v>
      </c>
      <c r="AU279" s="17">
        <f t="shared" si="97"/>
        <v>3.7866882634724939</v>
      </c>
      <c r="AV279" s="17">
        <f t="shared" si="98"/>
        <v>0.72026143486553895</v>
      </c>
      <c r="AW279" s="17">
        <f t="shared" si="99"/>
        <v>0.73666801646703084</v>
      </c>
      <c r="AX279" s="17">
        <f t="shared" si="100"/>
        <v>1.4466720658681234</v>
      </c>
      <c r="AY279" s="17">
        <f t="shared" si="101"/>
        <v>0.72026143486553895</v>
      </c>
      <c r="AZ279" s="17">
        <f t="shared" si="102"/>
        <v>0.72026143486553895</v>
      </c>
      <c r="BA279" s="17">
        <f t="shared" si="103"/>
        <v>1.9738565134461039E-2</v>
      </c>
      <c r="BC279" s="17">
        <f t="shared" si="113"/>
        <v>3.7866882634724939</v>
      </c>
      <c r="BD279" s="17">
        <f t="shared" si="104"/>
        <v>0.72026143486553895</v>
      </c>
      <c r="BE279" s="17">
        <f t="shared" si="105"/>
        <v>0.66305860411875628</v>
      </c>
      <c r="BF279" s="17">
        <f t="shared" si="106"/>
        <v>1.9945700667385076</v>
      </c>
      <c r="BG279" s="17">
        <f t="shared" si="107"/>
        <v>0.66305860411875628</v>
      </c>
      <c r="BH279" s="17">
        <f t="shared" si="108"/>
        <v>0.66305860411875628</v>
      </c>
      <c r="BI279" s="17">
        <f t="shared" si="109"/>
        <v>5.9199784001542667E-3</v>
      </c>
      <c r="BJ279" s="17">
        <f t="shared" si="110"/>
        <v>7.7213469332906945E-2</v>
      </c>
    </row>
    <row r="280" spans="1:62" x14ac:dyDescent="0.25">
      <c r="A280" s="84">
        <v>56</v>
      </c>
      <c r="B280" s="84">
        <v>397</v>
      </c>
      <c r="C280" s="17" t="s">
        <v>68</v>
      </c>
      <c r="D280" s="86">
        <v>1</v>
      </c>
      <c r="E280" s="98">
        <f t="shared" si="111"/>
        <v>15.29</v>
      </c>
      <c r="F280" s="98">
        <f t="shared" si="112"/>
        <v>0.9285920786354438</v>
      </c>
      <c r="G280" s="17">
        <v>15.09</v>
      </c>
      <c r="H280" s="17">
        <v>4.9400000000000004</v>
      </c>
      <c r="I280" s="17">
        <v>15.29</v>
      </c>
      <c r="J280" s="17">
        <v>0</v>
      </c>
      <c r="K280" s="41">
        <v>0</v>
      </c>
      <c r="L280" s="41">
        <v>0</v>
      </c>
      <c r="M280" s="41">
        <v>0</v>
      </c>
      <c r="N280" s="41">
        <v>0</v>
      </c>
      <c r="O280" s="17">
        <v>0</v>
      </c>
      <c r="P280" s="17">
        <v>0</v>
      </c>
      <c r="Q280" s="17">
        <v>64.239999999999995</v>
      </c>
      <c r="R280" s="17">
        <v>0</v>
      </c>
      <c r="S280" s="17">
        <v>0</v>
      </c>
      <c r="T280" s="17">
        <v>0</v>
      </c>
      <c r="U280" s="17">
        <v>0</v>
      </c>
      <c r="V280" s="41">
        <v>0</v>
      </c>
      <c r="W280" s="41">
        <v>0</v>
      </c>
      <c r="X280" s="41">
        <v>0</v>
      </c>
      <c r="Y280" s="41">
        <v>0</v>
      </c>
      <c r="Z280" s="17">
        <v>0</v>
      </c>
      <c r="AA280" s="17">
        <v>0</v>
      </c>
      <c r="AB280" s="41">
        <v>0</v>
      </c>
      <c r="AC280" s="17">
        <v>0</v>
      </c>
      <c r="AD280" s="17">
        <v>0</v>
      </c>
      <c r="AE280" s="41">
        <v>0</v>
      </c>
      <c r="AF280" s="41">
        <v>0</v>
      </c>
      <c r="AG280" s="88">
        <v>4</v>
      </c>
      <c r="AH280" s="93" t="s">
        <v>3</v>
      </c>
      <c r="AI280" s="87" t="s">
        <v>556</v>
      </c>
      <c r="AL280" s="87" t="s">
        <v>508</v>
      </c>
      <c r="AN280" s="17">
        <f t="shared" si="92"/>
        <v>99.56</v>
      </c>
      <c r="AO280" s="17">
        <f t="shared" si="93"/>
        <v>0</v>
      </c>
      <c r="AP280" s="17">
        <f t="shared" si="94"/>
        <v>0.15090000000000001</v>
      </c>
      <c r="AQ280" s="17">
        <f t="shared" si="94"/>
        <v>4.9400000000000006E-2</v>
      </c>
      <c r="AR280" s="17">
        <f t="shared" si="95"/>
        <v>0.64239999999999997</v>
      </c>
      <c r="AS280" s="17">
        <f t="shared" si="96"/>
        <v>0.04</v>
      </c>
      <c r="AU280" s="17">
        <f t="shared" si="97"/>
        <v>3.207189216175736</v>
      </c>
      <c r="AV280" s="17">
        <f t="shared" si="98"/>
        <v>0</v>
      </c>
      <c r="AW280" s="17">
        <f t="shared" si="99"/>
        <v>0.70044932601098353</v>
      </c>
      <c r="AX280" s="17">
        <f t="shared" si="100"/>
        <v>1.3017973040439341</v>
      </c>
      <c r="AY280" s="17">
        <f t="shared" si="101"/>
        <v>0</v>
      </c>
      <c r="AZ280" s="17">
        <f t="shared" si="102"/>
        <v>0</v>
      </c>
      <c r="BA280" s="17">
        <f t="shared" si="103"/>
        <v>0.04</v>
      </c>
      <c r="BC280" s="17">
        <f t="shared" si="113"/>
        <v>0.98376722817764162</v>
      </c>
      <c r="BD280" s="17">
        <f t="shared" si="104"/>
        <v>0.1170750382848392</v>
      </c>
      <c r="BE280" s="17">
        <f t="shared" si="105"/>
        <v>0.60176002692311048</v>
      </c>
      <c r="BF280" s="17">
        <f t="shared" si="106"/>
        <v>0.70757872290596513</v>
      </c>
      <c r="BG280" s="17">
        <f t="shared" si="107"/>
        <v>0.1170750382848392</v>
      </c>
      <c r="BH280" s="17">
        <f t="shared" si="108"/>
        <v>0.1170750382848392</v>
      </c>
      <c r="BI280" s="17">
        <f t="shared" si="109"/>
        <v>5.9405615266094275E-3</v>
      </c>
      <c r="BJ280" s="17">
        <f t="shared" si="110"/>
        <v>0.17819110507540362</v>
      </c>
    </row>
    <row r="281" spans="1:62" x14ac:dyDescent="0.25">
      <c r="A281" s="84">
        <v>387</v>
      </c>
      <c r="B281" s="84">
        <v>255</v>
      </c>
      <c r="C281" s="17" t="s">
        <v>252</v>
      </c>
      <c r="D281" s="86">
        <v>1</v>
      </c>
      <c r="E281" s="98">
        <f t="shared" si="111"/>
        <v>18.600000000000001</v>
      </c>
      <c r="F281" s="98">
        <f t="shared" si="112"/>
        <v>0.78967741935483871</v>
      </c>
      <c r="G281" s="17">
        <v>3.9</v>
      </c>
      <c r="H281" s="17">
        <v>16.3</v>
      </c>
      <c r="I281" s="17">
        <v>5.8</v>
      </c>
      <c r="J281" s="17">
        <v>0</v>
      </c>
      <c r="K281" s="17">
        <v>0</v>
      </c>
      <c r="L281" s="17">
        <v>0</v>
      </c>
      <c r="M281" s="17">
        <v>0</v>
      </c>
      <c r="N281" s="17">
        <v>0</v>
      </c>
      <c r="O281" s="17">
        <v>12.8</v>
      </c>
      <c r="P281" s="17">
        <v>0</v>
      </c>
      <c r="Q281" s="17">
        <v>61.2</v>
      </c>
      <c r="R281" s="17">
        <v>0</v>
      </c>
      <c r="S281" s="17">
        <v>0</v>
      </c>
      <c r="T281" s="17">
        <v>0</v>
      </c>
      <c r="U281" s="17">
        <v>0</v>
      </c>
      <c r="V281" s="17">
        <v>0</v>
      </c>
      <c r="W281" s="41">
        <v>0</v>
      </c>
      <c r="X281" s="41">
        <v>0</v>
      </c>
      <c r="Y281" s="17">
        <v>0</v>
      </c>
      <c r="Z281" s="17">
        <v>0</v>
      </c>
      <c r="AA281" s="17">
        <v>0</v>
      </c>
      <c r="AB281" s="17">
        <v>0</v>
      </c>
      <c r="AC281" s="17">
        <v>0</v>
      </c>
      <c r="AD281" s="17">
        <v>0</v>
      </c>
      <c r="AE281" s="17">
        <v>0</v>
      </c>
      <c r="AF281" s="41">
        <v>0</v>
      </c>
      <c r="AG281" s="88">
        <v>57</v>
      </c>
      <c r="AH281" s="91" t="s">
        <v>3</v>
      </c>
      <c r="AI281" s="87" t="s">
        <v>504</v>
      </c>
      <c r="AN281" s="17">
        <f t="shared" si="92"/>
        <v>100</v>
      </c>
      <c r="AO281" s="17">
        <f t="shared" si="93"/>
        <v>0.128</v>
      </c>
      <c r="AP281" s="17">
        <f t="shared" si="94"/>
        <v>3.9E-2</v>
      </c>
      <c r="AQ281" s="17">
        <f t="shared" si="94"/>
        <v>0.16300000000000001</v>
      </c>
      <c r="AR281" s="17">
        <f t="shared" si="95"/>
        <v>0.61199999999999999</v>
      </c>
      <c r="AS281" s="17">
        <f t="shared" si="96"/>
        <v>0.56999999999999995</v>
      </c>
      <c r="AU281" s="17">
        <f t="shared" si="97"/>
        <v>3.0297029702970293</v>
      </c>
      <c r="AV281" s="17">
        <f t="shared" si="98"/>
        <v>0.63366336633663367</v>
      </c>
      <c r="AW281" s="17">
        <f t="shared" si="99"/>
        <v>0.6893564356435643</v>
      </c>
      <c r="AX281" s="17">
        <f t="shared" si="100"/>
        <v>1.2574257425742572</v>
      </c>
      <c r="AY281" s="17">
        <f t="shared" si="101"/>
        <v>0.63366336633663367</v>
      </c>
      <c r="AZ281" s="17">
        <f t="shared" si="102"/>
        <v>0.63366336633663367</v>
      </c>
      <c r="BA281" s="17">
        <f t="shared" si="103"/>
        <v>6.366336633663372E-2</v>
      </c>
      <c r="BC281" s="17">
        <f t="shared" si="113"/>
        <v>1.9184952978056429</v>
      </c>
      <c r="BD281" s="17">
        <f t="shared" si="104"/>
        <v>0.49216300940438878</v>
      </c>
      <c r="BE281" s="17">
        <f t="shared" si="105"/>
        <v>0.62220209432762497</v>
      </c>
      <c r="BF281" s="17">
        <f t="shared" si="106"/>
        <v>1.1367691707638699</v>
      </c>
      <c r="BG281" s="17">
        <f t="shared" si="107"/>
        <v>0.49216300940438878</v>
      </c>
      <c r="BH281" s="17">
        <f t="shared" si="108"/>
        <v>0.49216300940438878</v>
      </c>
      <c r="BI281" s="17">
        <f t="shared" si="109"/>
        <v>6.0585971049812613E-3</v>
      </c>
      <c r="BJ281" s="17">
        <f t="shared" si="110"/>
        <v>1.1636609441798982E-2</v>
      </c>
    </row>
    <row r="282" spans="1:62" x14ac:dyDescent="0.25">
      <c r="A282" s="84">
        <v>54</v>
      </c>
      <c r="B282" s="84">
        <v>42</v>
      </c>
      <c r="C282" s="17" t="s">
        <v>65</v>
      </c>
      <c r="D282" s="86">
        <v>1</v>
      </c>
      <c r="E282" s="98">
        <f t="shared" si="111"/>
        <v>26</v>
      </c>
      <c r="F282" s="98">
        <f t="shared" si="112"/>
        <v>0.7567567567567568</v>
      </c>
      <c r="G282" s="41">
        <v>0</v>
      </c>
      <c r="H282" s="17">
        <v>18</v>
      </c>
      <c r="I282" s="17">
        <v>12</v>
      </c>
      <c r="J282" s="17">
        <v>0</v>
      </c>
      <c r="K282" s="41">
        <v>0</v>
      </c>
      <c r="L282" s="41">
        <v>0</v>
      </c>
      <c r="M282" s="41">
        <v>0</v>
      </c>
      <c r="N282" s="41">
        <v>0</v>
      </c>
      <c r="O282" s="17">
        <v>14</v>
      </c>
      <c r="P282" s="17">
        <v>0</v>
      </c>
      <c r="Q282" s="17">
        <v>56</v>
      </c>
      <c r="R282" s="17">
        <v>0</v>
      </c>
      <c r="S282" s="17">
        <v>0</v>
      </c>
      <c r="T282" s="17">
        <v>0</v>
      </c>
      <c r="U282" s="17">
        <v>0</v>
      </c>
      <c r="V282" s="41">
        <v>0</v>
      </c>
      <c r="W282" s="41">
        <v>0</v>
      </c>
      <c r="X282" s="41">
        <v>0</v>
      </c>
      <c r="Y282" s="41">
        <v>0</v>
      </c>
      <c r="Z282" s="17">
        <v>0</v>
      </c>
      <c r="AA282" s="17">
        <v>0</v>
      </c>
      <c r="AB282" s="41">
        <v>0</v>
      </c>
      <c r="AC282" s="17">
        <v>0</v>
      </c>
      <c r="AD282" s="17">
        <v>0</v>
      </c>
      <c r="AE282" s="41">
        <v>0</v>
      </c>
      <c r="AF282" s="41">
        <v>0</v>
      </c>
      <c r="AG282" s="88">
        <v>57</v>
      </c>
      <c r="AH282" s="41" t="s">
        <v>3</v>
      </c>
      <c r="AI282" s="87" t="s">
        <v>506</v>
      </c>
      <c r="AN282" s="17">
        <f t="shared" si="92"/>
        <v>100</v>
      </c>
      <c r="AO282" s="17">
        <f t="shared" si="93"/>
        <v>0.14000000000000001</v>
      </c>
      <c r="AP282" s="17">
        <f t="shared" si="94"/>
        <v>0</v>
      </c>
      <c r="AQ282" s="17">
        <f t="shared" si="94"/>
        <v>0.18</v>
      </c>
      <c r="AR282" s="17">
        <f t="shared" si="95"/>
        <v>0.56000000000000005</v>
      </c>
      <c r="AS282" s="17">
        <f t="shared" si="96"/>
        <v>0.56999999999999995</v>
      </c>
      <c r="AU282" s="17">
        <f t="shared" si="97"/>
        <v>3.1111111111111116</v>
      </c>
      <c r="AV282" s="17">
        <f t="shared" si="98"/>
        <v>0.7777777777777779</v>
      </c>
      <c r="AW282" s="17">
        <f t="shared" si="99"/>
        <v>0.69444444444444442</v>
      </c>
      <c r="AX282" s="17">
        <f t="shared" si="100"/>
        <v>1.2777777777777779</v>
      </c>
      <c r="AY282" s="17">
        <f t="shared" si="101"/>
        <v>0.69444444444444442</v>
      </c>
      <c r="AZ282" s="17">
        <f t="shared" si="102"/>
        <v>0.69444444444444442</v>
      </c>
      <c r="BA282" s="17">
        <f t="shared" si="103"/>
        <v>0.12444444444444447</v>
      </c>
      <c r="BC282" s="17">
        <f t="shared" si="113"/>
        <v>3.1111111111111112</v>
      </c>
      <c r="BD282" s="17">
        <f t="shared" si="104"/>
        <v>1.1111111111111112</v>
      </c>
      <c r="BE282" s="17">
        <f t="shared" si="105"/>
        <v>0.64828404653965477</v>
      </c>
      <c r="BF282" s="17">
        <f t="shared" si="106"/>
        <v>1.6843715501796293</v>
      </c>
      <c r="BG282" s="17">
        <f t="shared" si="107"/>
        <v>0.64828404653965477</v>
      </c>
      <c r="BH282" s="17">
        <f t="shared" si="108"/>
        <v>0.64828404653965477</v>
      </c>
      <c r="BI282" s="17">
        <f t="shared" si="109"/>
        <v>6.1283919426228413E-3</v>
      </c>
      <c r="BJ282" s="17">
        <f t="shared" si="110"/>
        <v>1.1636609441798982E-2</v>
      </c>
    </row>
    <row r="283" spans="1:62" x14ac:dyDescent="0.25">
      <c r="A283" s="84">
        <v>379</v>
      </c>
      <c r="B283" s="84">
        <v>248</v>
      </c>
      <c r="C283" s="58">
        <v>29</v>
      </c>
      <c r="D283" s="86">
        <v>1</v>
      </c>
      <c r="E283" s="98">
        <f t="shared" si="111"/>
        <v>22.222222222222221</v>
      </c>
      <c r="F283" s="98">
        <f t="shared" si="112"/>
        <v>0.8571428571428571</v>
      </c>
      <c r="G283" s="17">
        <v>0</v>
      </c>
      <c r="H283" s="17">
        <f>'EWG-CCP-127 (1)'!M192</f>
        <v>11.111111111111111</v>
      </c>
      <c r="I283" s="17">
        <v>0</v>
      </c>
      <c r="J283" s="17">
        <v>0</v>
      </c>
      <c r="K283" s="17">
        <v>0</v>
      </c>
      <c r="L283" s="17">
        <v>0</v>
      </c>
      <c r="M283" s="17">
        <v>0</v>
      </c>
      <c r="N283" s="17">
        <v>0</v>
      </c>
      <c r="O283" s="17">
        <f>'EWG-CCP-127 (1)'!L192</f>
        <v>22.222222222222221</v>
      </c>
      <c r="P283" s="17">
        <v>0</v>
      </c>
      <c r="Q283" s="17">
        <f>'EWG-CCP-127 (1)'!K192</f>
        <v>66.666666666666657</v>
      </c>
      <c r="R283" s="17">
        <v>0</v>
      </c>
      <c r="S283" s="17">
        <v>0</v>
      </c>
      <c r="T283" s="17">
        <v>0</v>
      </c>
      <c r="U283" s="17">
        <v>0</v>
      </c>
      <c r="V283" s="17">
        <v>0</v>
      </c>
      <c r="W283" s="41">
        <v>0</v>
      </c>
      <c r="X283" s="41">
        <v>0</v>
      </c>
      <c r="Y283" s="17">
        <v>0</v>
      </c>
      <c r="Z283" s="17">
        <v>0</v>
      </c>
      <c r="AA283" s="17">
        <v>0</v>
      </c>
      <c r="AB283" s="17">
        <v>0</v>
      </c>
      <c r="AC283" s="17">
        <v>0</v>
      </c>
      <c r="AD283" s="17">
        <v>0</v>
      </c>
      <c r="AE283" s="17">
        <v>0</v>
      </c>
      <c r="AF283" s="41">
        <v>0</v>
      </c>
      <c r="AG283" s="88">
        <f>'EWG-CCP-127 (1)'!E192</f>
        <v>79</v>
      </c>
      <c r="AH283" s="41" t="s">
        <v>3</v>
      </c>
      <c r="AI283" s="87" t="s">
        <v>506</v>
      </c>
      <c r="AN283" s="17">
        <f t="shared" si="92"/>
        <v>99.999999999999986</v>
      </c>
      <c r="AO283" s="17">
        <f t="shared" si="93"/>
        <v>0.22222222222222221</v>
      </c>
      <c r="AP283" s="17">
        <f t="shared" si="94"/>
        <v>0</v>
      </c>
      <c r="AQ283" s="17">
        <f t="shared" si="94"/>
        <v>0.1111111111111111</v>
      </c>
      <c r="AR283" s="17">
        <f t="shared" si="95"/>
        <v>0.66666666666666652</v>
      </c>
      <c r="AS283" s="17">
        <f t="shared" si="96"/>
        <v>0.79</v>
      </c>
      <c r="AU283" s="17">
        <f t="shared" si="97"/>
        <v>5.9999999999999991</v>
      </c>
      <c r="AV283" s="17">
        <f t="shared" si="98"/>
        <v>2</v>
      </c>
      <c r="AW283" s="17">
        <f t="shared" si="99"/>
        <v>0.875</v>
      </c>
      <c r="AX283" s="17">
        <f t="shared" si="100"/>
        <v>1.9999999999999998</v>
      </c>
      <c r="AY283" s="17">
        <f t="shared" si="101"/>
        <v>0.875</v>
      </c>
      <c r="AZ283" s="17">
        <f t="shared" si="102"/>
        <v>0.875</v>
      </c>
      <c r="BA283" s="17">
        <f t="shared" si="103"/>
        <v>8.4999999999999964E-2</v>
      </c>
      <c r="BC283" s="17">
        <f t="shared" si="113"/>
        <v>5.9999999999999991</v>
      </c>
      <c r="BD283" s="17">
        <f t="shared" si="104"/>
        <v>2</v>
      </c>
      <c r="BE283" s="17">
        <f t="shared" si="105"/>
        <v>0.7114627006420422</v>
      </c>
      <c r="BF283" s="17">
        <f t="shared" si="106"/>
        <v>3.0108359587293689</v>
      </c>
      <c r="BG283" s="17">
        <f t="shared" si="107"/>
        <v>0.7114627006420422</v>
      </c>
      <c r="BH283" s="17">
        <f t="shared" si="108"/>
        <v>0.7114627006420422</v>
      </c>
      <c r="BI283" s="17">
        <f t="shared" si="109"/>
        <v>6.1681073904414838E-3</v>
      </c>
      <c r="BJ283" s="17">
        <f t="shared" si="110"/>
        <v>0.10750078106558579</v>
      </c>
    </row>
    <row r="284" spans="1:62" x14ac:dyDescent="0.25">
      <c r="A284" s="84">
        <v>380</v>
      </c>
      <c r="B284" s="84">
        <v>249</v>
      </c>
      <c r="C284" s="58">
        <v>30</v>
      </c>
      <c r="D284" s="86">
        <v>1</v>
      </c>
      <c r="E284" s="98">
        <f t="shared" si="111"/>
        <v>26.315789473684209</v>
      </c>
      <c r="F284" s="98">
        <f t="shared" si="112"/>
        <v>0.85714285714285721</v>
      </c>
      <c r="G284" s="17">
        <v>0</v>
      </c>
      <c r="H284" s="17">
        <f>'EWG-CCP-127 (1)'!M193</f>
        <v>10.526315789473683</v>
      </c>
      <c r="I284" s="17">
        <v>0</v>
      </c>
      <c r="J284" s="17">
        <v>0</v>
      </c>
      <c r="K284" s="17">
        <v>0</v>
      </c>
      <c r="L284" s="17">
        <v>0</v>
      </c>
      <c r="M284" s="17">
        <v>0</v>
      </c>
      <c r="N284" s="17">
        <v>0</v>
      </c>
      <c r="O284" s="17">
        <f>'EWG-CCP-127 (1)'!L193</f>
        <v>26.315789473684209</v>
      </c>
      <c r="P284" s="17">
        <v>0</v>
      </c>
      <c r="Q284" s="17">
        <f>'EWG-CCP-127 (1)'!K193</f>
        <v>63.157894736842103</v>
      </c>
      <c r="R284" s="17">
        <v>0</v>
      </c>
      <c r="S284" s="17">
        <v>0</v>
      </c>
      <c r="T284" s="17">
        <v>0</v>
      </c>
      <c r="U284" s="17">
        <v>0</v>
      </c>
      <c r="V284" s="17">
        <v>0</v>
      </c>
      <c r="W284" s="41">
        <v>0</v>
      </c>
      <c r="X284" s="41">
        <v>0</v>
      </c>
      <c r="Y284" s="17">
        <v>0</v>
      </c>
      <c r="Z284" s="17">
        <v>0</v>
      </c>
      <c r="AA284" s="17">
        <v>0</v>
      </c>
      <c r="AB284" s="17">
        <v>0</v>
      </c>
      <c r="AC284" s="17">
        <v>0</v>
      </c>
      <c r="AD284" s="17">
        <v>0</v>
      </c>
      <c r="AE284" s="17">
        <v>0</v>
      </c>
      <c r="AF284" s="41">
        <v>0</v>
      </c>
      <c r="AG284" s="88">
        <f>'EWG-CCP-127 (1)'!E193</f>
        <v>79</v>
      </c>
      <c r="AH284" s="41" t="s">
        <v>3</v>
      </c>
      <c r="AI284" s="87" t="s">
        <v>506</v>
      </c>
      <c r="AN284" s="17">
        <f t="shared" si="92"/>
        <v>100</v>
      </c>
      <c r="AO284" s="17">
        <f t="shared" si="93"/>
        <v>0.26315789473684209</v>
      </c>
      <c r="AP284" s="17">
        <f t="shared" si="94"/>
        <v>0</v>
      </c>
      <c r="AQ284" s="17">
        <f t="shared" si="94"/>
        <v>0.10526315789473684</v>
      </c>
      <c r="AR284" s="17">
        <f t="shared" si="95"/>
        <v>0.63157894736842102</v>
      </c>
      <c r="AS284" s="17">
        <f t="shared" si="96"/>
        <v>0.79</v>
      </c>
      <c r="AU284" s="17">
        <f t="shared" si="97"/>
        <v>6</v>
      </c>
      <c r="AV284" s="17">
        <f t="shared" si="98"/>
        <v>2.5</v>
      </c>
      <c r="AW284" s="17">
        <f t="shared" si="99"/>
        <v>0.875</v>
      </c>
      <c r="AX284" s="17">
        <f t="shared" si="100"/>
        <v>2</v>
      </c>
      <c r="AY284" s="17">
        <f t="shared" si="101"/>
        <v>0.80208333333333337</v>
      </c>
      <c r="AZ284" s="17">
        <f t="shared" si="102"/>
        <v>0.80208333333333337</v>
      </c>
      <c r="BA284" s="17">
        <f t="shared" si="103"/>
        <v>1.2083333333333335E-2</v>
      </c>
      <c r="BC284" s="17">
        <f t="shared" si="113"/>
        <v>6</v>
      </c>
      <c r="BD284" s="17">
        <f t="shared" si="104"/>
        <v>2.5</v>
      </c>
      <c r="BE284" s="17">
        <f t="shared" si="105"/>
        <v>0.7114627006420422</v>
      </c>
      <c r="BF284" s="17">
        <f t="shared" si="106"/>
        <v>3.0108359587293694</v>
      </c>
      <c r="BG284" s="17">
        <f t="shared" si="107"/>
        <v>0.7114627006420422</v>
      </c>
      <c r="BH284" s="17">
        <f t="shared" si="108"/>
        <v>0.7114627006420422</v>
      </c>
      <c r="BI284" s="17">
        <f t="shared" si="109"/>
        <v>6.1681073904414838E-3</v>
      </c>
      <c r="BJ284" s="17">
        <f t="shared" si="110"/>
        <v>0.10750078106558579</v>
      </c>
    </row>
    <row r="285" spans="1:62" x14ac:dyDescent="0.25">
      <c r="A285" s="84">
        <v>383</v>
      </c>
      <c r="B285" s="84">
        <v>252</v>
      </c>
      <c r="C285" s="58">
        <v>33</v>
      </c>
      <c r="D285" s="86">
        <v>1</v>
      </c>
      <c r="E285" s="98">
        <f t="shared" si="111"/>
        <v>41.666666666666671</v>
      </c>
      <c r="F285" s="98">
        <f t="shared" si="112"/>
        <v>0.85714285714285721</v>
      </c>
      <c r="G285" s="17">
        <v>0</v>
      </c>
      <c r="H285" s="17">
        <f>'EWG-CCP-127 (1)'!M196</f>
        <v>8.3333333333333321</v>
      </c>
      <c r="I285" s="17">
        <v>0</v>
      </c>
      <c r="J285" s="17">
        <v>0</v>
      </c>
      <c r="K285" s="17">
        <v>0</v>
      </c>
      <c r="L285" s="17">
        <v>0</v>
      </c>
      <c r="M285" s="17">
        <v>0</v>
      </c>
      <c r="N285" s="17">
        <v>0</v>
      </c>
      <c r="O285" s="17">
        <f>'EWG-CCP-127 (1)'!L196</f>
        <v>41.666666666666671</v>
      </c>
      <c r="P285" s="17">
        <v>0</v>
      </c>
      <c r="Q285" s="17">
        <f>'EWG-CCP-127 (1)'!K196</f>
        <v>50</v>
      </c>
      <c r="R285" s="17">
        <v>0</v>
      </c>
      <c r="S285" s="17">
        <v>0</v>
      </c>
      <c r="T285" s="17">
        <v>0</v>
      </c>
      <c r="U285" s="17">
        <v>0</v>
      </c>
      <c r="V285" s="17">
        <v>0</v>
      </c>
      <c r="W285" s="41">
        <v>0</v>
      </c>
      <c r="X285" s="41">
        <v>0</v>
      </c>
      <c r="Y285" s="17">
        <v>0</v>
      </c>
      <c r="Z285" s="17">
        <v>0</v>
      </c>
      <c r="AA285" s="17">
        <v>0</v>
      </c>
      <c r="AB285" s="17">
        <v>0</v>
      </c>
      <c r="AC285" s="17">
        <v>0</v>
      </c>
      <c r="AD285" s="17">
        <v>0</v>
      </c>
      <c r="AE285" s="17">
        <v>0</v>
      </c>
      <c r="AF285" s="41">
        <v>0</v>
      </c>
      <c r="AG285" s="88">
        <f>'EWG-CCP-127 (1)'!E196</f>
        <v>50</v>
      </c>
      <c r="AH285" s="41" t="s">
        <v>3</v>
      </c>
      <c r="AI285" s="87" t="s">
        <v>506</v>
      </c>
      <c r="AN285" s="17">
        <f t="shared" si="92"/>
        <v>100</v>
      </c>
      <c r="AO285" s="17">
        <f t="shared" si="93"/>
        <v>0.41666666666666674</v>
      </c>
      <c r="AP285" s="17">
        <f t="shared" si="94"/>
        <v>0</v>
      </c>
      <c r="AQ285" s="17">
        <f t="shared" si="94"/>
        <v>8.3333333333333315E-2</v>
      </c>
      <c r="AR285" s="17">
        <f t="shared" si="95"/>
        <v>0.5</v>
      </c>
      <c r="AS285" s="17">
        <f t="shared" si="96"/>
        <v>0.5</v>
      </c>
      <c r="AU285" s="17">
        <f t="shared" si="97"/>
        <v>6.0000000000000018</v>
      </c>
      <c r="AV285" s="17">
        <f t="shared" si="98"/>
        <v>5.0000000000000018</v>
      </c>
      <c r="AW285" s="17">
        <f t="shared" si="99"/>
        <v>0.87500000000000011</v>
      </c>
      <c r="AX285" s="17">
        <f t="shared" si="100"/>
        <v>2.0000000000000004</v>
      </c>
      <c r="AY285" s="17">
        <f t="shared" si="101"/>
        <v>0.4375</v>
      </c>
      <c r="AZ285" s="17">
        <f t="shared" si="102"/>
        <v>0.4375</v>
      </c>
      <c r="BA285" s="17">
        <f t="shared" si="103"/>
        <v>6.25E-2</v>
      </c>
      <c r="BC285" s="17">
        <f t="shared" si="113"/>
        <v>6.0000000000000009</v>
      </c>
      <c r="BD285" s="17">
        <f t="shared" si="104"/>
        <v>5.0000000000000009</v>
      </c>
      <c r="BE285" s="17">
        <f t="shared" si="105"/>
        <v>0.7114627006420422</v>
      </c>
      <c r="BF285" s="17">
        <f t="shared" si="106"/>
        <v>3.0108359587293698</v>
      </c>
      <c r="BG285" s="17">
        <f t="shared" si="107"/>
        <v>0.42137627795674182</v>
      </c>
      <c r="BH285" s="17">
        <f t="shared" si="108"/>
        <v>0.42137627795674182</v>
      </c>
      <c r="BI285" s="17">
        <f t="shared" si="109"/>
        <v>6.1816896679355226E-3</v>
      </c>
      <c r="BJ285" s="17">
        <f t="shared" si="110"/>
        <v>1.4343730160486577E-3</v>
      </c>
    </row>
    <row r="286" spans="1:62" x14ac:dyDescent="0.25">
      <c r="A286" s="84">
        <v>548</v>
      </c>
      <c r="B286" s="84">
        <v>590</v>
      </c>
      <c r="C286" s="17" t="s">
        <v>392</v>
      </c>
      <c r="D286" s="86">
        <v>1</v>
      </c>
      <c r="E286" s="98">
        <f t="shared" si="111"/>
        <v>42.857142857142854</v>
      </c>
      <c r="F286" s="98">
        <f t="shared" si="112"/>
        <v>0.33333333333333331</v>
      </c>
      <c r="G286" s="17">
        <f>'EWG-CCP-127 (1)'!N242</f>
        <v>14.285714285714285</v>
      </c>
      <c r="H286" s="17">
        <f>'EWG-CCP-127 (1)'!L242</f>
        <v>28.571428571428569</v>
      </c>
      <c r="I286" s="17">
        <f>'EWG-CCP-127 (1)'!O242</f>
        <v>42.857142857142854</v>
      </c>
      <c r="J286" s="17">
        <v>0</v>
      </c>
      <c r="K286" s="17">
        <v>0</v>
      </c>
      <c r="L286" s="17">
        <v>0</v>
      </c>
      <c r="M286" s="17">
        <v>0</v>
      </c>
      <c r="N286" s="17">
        <v>0</v>
      </c>
      <c r="O286" s="17">
        <v>0</v>
      </c>
      <c r="P286" s="17">
        <v>0</v>
      </c>
      <c r="Q286" s="17">
        <f>'EWG-CCP-127 (1)'!M242</f>
        <v>14.285714285714285</v>
      </c>
      <c r="R286" s="17">
        <v>0</v>
      </c>
      <c r="S286" s="17">
        <v>0</v>
      </c>
      <c r="T286" s="17">
        <v>0</v>
      </c>
      <c r="U286" s="17">
        <v>0</v>
      </c>
      <c r="V286" s="17">
        <f>'EWG-CCP-127 (1)'!P242</f>
        <v>0</v>
      </c>
      <c r="W286" s="17">
        <v>0</v>
      </c>
      <c r="X286" s="17">
        <v>0</v>
      </c>
      <c r="Y286" s="17">
        <v>0</v>
      </c>
      <c r="Z286" s="17">
        <f>'EWG-CCP-127 (1)'!Q242</f>
        <v>0</v>
      </c>
      <c r="AA286" s="17">
        <v>0</v>
      </c>
      <c r="AB286" s="17">
        <v>0</v>
      </c>
      <c r="AC286" s="17">
        <v>0</v>
      </c>
      <c r="AD286" s="17">
        <v>0</v>
      </c>
      <c r="AE286" s="17">
        <v>0</v>
      </c>
      <c r="AF286" s="17">
        <f>'EWG-CCP-127 (1)'!R242</f>
        <v>0</v>
      </c>
      <c r="AG286" s="88">
        <v>17.100000000000001</v>
      </c>
      <c r="AH286" s="92" t="s">
        <v>3</v>
      </c>
      <c r="AI286" s="87" t="s">
        <v>504</v>
      </c>
      <c r="AM286" s="80"/>
      <c r="AN286" s="17">
        <f t="shared" si="92"/>
        <v>100</v>
      </c>
      <c r="AO286" s="17">
        <f t="shared" si="93"/>
        <v>0</v>
      </c>
      <c r="AP286" s="17">
        <f t="shared" si="94"/>
        <v>0.14285714285714285</v>
      </c>
      <c r="AQ286" s="17">
        <f t="shared" si="94"/>
        <v>0.2857142857142857</v>
      </c>
      <c r="AR286" s="17">
        <f t="shared" si="95"/>
        <v>0.14285714285714285</v>
      </c>
      <c r="AS286" s="17">
        <f t="shared" si="96"/>
        <v>0.17100000000000001</v>
      </c>
      <c r="AU286" s="17">
        <f t="shared" si="97"/>
        <v>0.33333333333333331</v>
      </c>
      <c r="AV286" s="17">
        <f t="shared" si="98"/>
        <v>0</v>
      </c>
      <c r="AW286" s="17">
        <f t="shared" si="99"/>
        <v>0.52083333333333337</v>
      </c>
      <c r="AX286" s="17">
        <f t="shared" si="100"/>
        <v>0.58333333333333337</v>
      </c>
      <c r="AY286" s="17">
        <f t="shared" si="101"/>
        <v>0</v>
      </c>
      <c r="AZ286" s="17">
        <f t="shared" si="102"/>
        <v>0</v>
      </c>
      <c r="BA286" s="17">
        <f t="shared" si="103"/>
        <v>0.17100000000000001</v>
      </c>
      <c r="BC286" s="17">
        <f t="shared" si="113"/>
        <v>0.16666666666666666</v>
      </c>
      <c r="BD286" s="17">
        <f t="shared" si="104"/>
        <v>0.25</v>
      </c>
      <c r="BE286" s="17">
        <f t="shared" si="105"/>
        <v>0.58389041831991373</v>
      </c>
      <c r="BF286" s="17">
        <f t="shared" si="106"/>
        <v>0.33239821069624037</v>
      </c>
      <c r="BG286" s="17">
        <f t="shared" si="107"/>
        <v>0.25</v>
      </c>
      <c r="BH286" s="17">
        <f t="shared" si="108"/>
        <v>0.25</v>
      </c>
      <c r="BI286" s="17">
        <f t="shared" si="109"/>
        <v>6.2409999999999983E-3</v>
      </c>
      <c r="BJ286" s="17">
        <f t="shared" si="110"/>
        <v>8.4754861815022065E-2</v>
      </c>
    </row>
    <row r="287" spans="1:62" x14ac:dyDescent="0.25">
      <c r="A287" s="84">
        <v>449</v>
      </c>
      <c r="B287" s="84">
        <v>301</v>
      </c>
      <c r="D287" s="86">
        <v>1</v>
      </c>
      <c r="E287" s="98">
        <f t="shared" si="111"/>
        <v>9.4</v>
      </c>
      <c r="F287" s="98">
        <f t="shared" si="112"/>
        <v>0.71964679911699792</v>
      </c>
      <c r="G287" s="17">
        <f>'EWG-CCP-127 (1)'!J229</f>
        <v>0</v>
      </c>
      <c r="H287" s="17">
        <f>'EWG-CCP-127 (1)'!H229</f>
        <v>25.4</v>
      </c>
      <c r="I287" s="17">
        <v>0</v>
      </c>
      <c r="J287" s="17">
        <v>0</v>
      </c>
      <c r="K287" s="17">
        <v>0</v>
      </c>
      <c r="L287" s="17">
        <v>0</v>
      </c>
      <c r="M287" s="17">
        <v>0</v>
      </c>
      <c r="N287" s="17">
        <v>0</v>
      </c>
      <c r="O287" s="17">
        <f>'EWG-CCP-127 (1)'!G229</f>
        <v>9.4</v>
      </c>
      <c r="P287" s="17">
        <v>0</v>
      </c>
      <c r="Q287" s="17">
        <f>'EWG-CCP-127 (1)'!I229</f>
        <v>65.2</v>
      </c>
      <c r="R287" s="17">
        <v>0</v>
      </c>
      <c r="S287" s="17">
        <v>0</v>
      </c>
      <c r="T287" s="17">
        <v>0</v>
      </c>
      <c r="U287" s="17">
        <v>0</v>
      </c>
      <c r="V287" s="17">
        <v>0</v>
      </c>
      <c r="W287" s="41">
        <v>0</v>
      </c>
      <c r="X287" s="17">
        <v>0</v>
      </c>
      <c r="Y287" s="17">
        <v>0</v>
      </c>
      <c r="Z287" s="17">
        <v>0</v>
      </c>
      <c r="AA287" s="17">
        <v>0</v>
      </c>
      <c r="AB287" s="17">
        <v>0</v>
      </c>
      <c r="AC287" s="17">
        <v>0</v>
      </c>
      <c r="AD287" s="17">
        <v>0</v>
      </c>
      <c r="AE287" s="17">
        <v>0</v>
      </c>
      <c r="AF287" s="41">
        <v>0</v>
      </c>
      <c r="AG287" s="88">
        <f>'EWG-CCP-127 (1)'!N229</f>
        <v>29.092199999999998</v>
      </c>
      <c r="AH287" s="17" t="s">
        <v>3</v>
      </c>
      <c r="AI287" s="87" t="s">
        <v>506</v>
      </c>
      <c r="AL287" s="87" t="s">
        <v>510</v>
      </c>
      <c r="AN287" s="17">
        <f t="shared" si="92"/>
        <v>100</v>
      </c>
      <c r="AO287" s="17">
        <f t="shared" si="93"/>
        <v>9.4E-2</v>
      </c>
      <c r="AP287" s="17">
        <f t="shared" si="94"/>
        <v>0</v>
      </c>
      <c r="AQ287" s="17">
        <f t="shared" si="94"/>
        <v>0.254</v>
      </c>
      <c r="AR287" s="17">
        <f t="shared" si="95"/>
        <v>0.65200000000000002</v>
      </c>
      <c r="AS287" s="17">
        <f t="shared" si="96"/>
        <v>0.29092199999999996</v>
      </c>
      <c r="AU287" s="17">
        <f t="shared" si="97"/>
        <v>2.5669291338582676</v>
      </c>
      <c r="AV287" s="17">
        <f t="shared" si="98"/>
        <v>0.37007874015748032</v>
      </c>
      <c r="AW287" s="17">
        <f t="shared" si="99"/>
        <v>0.66043307086614167</v>
      </c>
      <c r="AX287" s="17">
        <f t="shared" si="100"/>
        <v>1.1417322834645669</v>
      </c>
      <c r="AY287" s="17">
        <f t="shared" si="101"/>
        <v>0.37007874015748032</v>
      </c>
      <c r="AZ287" s="17">
        <f t="shared" si="102"/>
        <v>0.37007874015748032</v>
      </c>
      <c r="BA287" s="17">
        <f t="shared" si="103"/>
        <v>7.9156740157480365E-2</v>
      </c>
      <c r="BC287" s="17">
        <f t="shared" si="113"/>
        <v>2.566929133858268</v>
      </c>
      <c r="BD287" s="17">
        <f t="shared" si="104"/>
        <v>0.37007874015748032</v>
      </c>
      <c r="BE287" s="17">
        <f t="shared" si="105"/>
        <v>0.63638304022478953</v>
      </c>
      <c r="BF287" s="17">
        <f t="shared" si="106"/>
        <v>1.434504541664203</v>
      </c>
      <c r="BG287" s="17">
        <f t="shared" si="107"/>
        <v>0.37007874015748032</v>
      </c>
      <c r="BH287" s="17">
        <f t="shared" si="108"/>
        <v>0.37007874015748032</v>
      </c>
      <c r="BI287" s="17">
        <f t="shared" si="109"/>
        <v>6.2657895123588644E-3</v>
      </c>
      <c r="BJ287" s="17">
        <f t="shared" si="110"/>
        <v>2.9311111851148264E-2</v>
      </c>
    </row>
    <row r="288" spans="1:62" x14ac:dyDescent="0.25">
      <c r="A288" s="84">
        <v>425</v>
      </c>
      <c r="B288" s="84">
        <v>280</v>
      </c>
      <c r="C288" s="17" t="s">
        <v>275</v>
      </c>
      <c r="D288" s="86">
        <v>1</v>
      </c>
      <c r="E288" s="98">
        <f t="shared" si="111"/>
        <v>22.810000000000002</v>
      </c>
      <c r="F288" s="98">
        <f t="shared" si="112"/>
        <v>0.79300899960871263</v>
      </c>
      <c r="G288" s="17">
        <v>0</v>
      </c>
      <c r="H288" s="17">
        <v>15.87</v>
      </c>
      <c r="I288" s="17">
        <v>0</v>
      </c>
      <c r="J288" s="17">
        <v>0</v>
      </c>
      <c r="K288" s="17">
        <v>0</v>
      </c>
      <c r="L288" s="17">
        <v>0</v>
      </c>
      <c r="M288" s="17">
        <v>12.8</v>
      </c>
      <c r="N288" s="17">
        <v>0</v>
      </c>
      <c r="O288" s="17">
        <v>10.01</v>
      </c>
      <c r="P288" s="17">
        <v>0</v>
      </c>
      <c r="Q288" s="17">
        <v>60.8</v>
      </c>
      <c r="R288" s="17">
        <v>0</v>
      </c>
      <c r="S288" s="17">
        <v>0</v>
      </c>
      <c r="T288" s="17">
        <v>0</v>
      </c>
      <c r="U288" s="17">
        <v>0</v>
      </c>
      <c r="V288" s="17">
        <v>0</v>
      </c>
      <c r="W288" s="41">
        <v>0</v>
      </c>
      <c r="X288" s="17">
        <v>0</v>
      </c>
      <c r="Y288" s="17">
        <v>0</v>
      </c>
      <c r="Z288" s="17">
        <v>0</v>
      </c>
      <c r="AA288" s="17">
        <v>0</v>
      </c>
      <c r="AB288" s="17">
        <v>0</v>
      </c>
      <c r="AC288" s="17">
        <v>0</v>
      </c>
      <c r="AD288" s="17">
        <v>0</v>
      </c>
      <c r="AE288" s="17">
        <v>0.52</v>
      </c>
      <c r="AF288" s="41">
        <v>0</v>
      </c>
      <c r="AG288" s="88">
        <v>74.400000000000006</v>
      </c>
      <c r="AH288" s="41" t="s">
        <v>3</v>
      </c>
      <c r="AI288" s="87" t="s">
        <v>506</v>
      </c>
      <c r="AN288" s="17">
        <f t="shared" si="92"/>
        <v>99.999999999999986</v>
      </c>
      <c r="AO288" s="17">
        <f t="shared" si="93"/>
        <v>0.22810000000000002</v>
      </c>
      <c r="AP288" s="17">
        <f t="shared" si="94"/>
        <v>0</v>
      </c>
      <c r="AQ288" s="17">
        <f t="shared" si="94"/>
        <v>0.15869999999999998</v>
      </c>
      <c r="AR288" s="17">
        <f t="shared" si="95"/>
        <v>0.60799999999999998</v>
      </c>
      <c r="AS288" s="17">
        <f t="shared" si="96"/>
        <v>0.74400000000000011</v>
      </c>
      <c r="AU288" s="17">
        <f t="shared" si="97"/>
        <v>3.831127914303718</v>
      </c>
      <c r="AV288" s="17">
        <f t="shared" si="98"/>
        <v>1.4373030875866417</v>
      </c>
      <c r="AW288" s="17">
        <f t="shared" si="99"/>
        <v>0.73944549464398235</v>
      </c>
      <c r="AX288" s="17">
        <f t="shared" si="100"/>
        <v>1.4577819785759294</v>
      </c>
      <c r="AY288" s="17">
        <f t="shared" si="101"/>
        <v>0.73944549464398235</v>
      </c>
      <c r="AZ288" s="17">
        <f t="shared" si="102"/>
        <v>0.73944549464398235</v>
      </c>
      <c r="BA288" s="17">
        <f t="shared" si="103"/>
        <v>4.5545053560177573E-3</v>
      </c>
      <c r="BC288" s="17">
        <f t="shared" si="113"/>
        <v>3.8311279143037176</v>
      </c>
      <c r="BD288" s="17">
        <f t="shared" si="104"/>
        <v>1.4373030875866417</v>
      </c>
      <c r="BE288" s="17">
        <f t="shared" si="105"/>
        <v>0.66403047857855135</v>
      </c>
      <c r="BF288" s="17">
        <f t="shared" si="106"/>
        <v>2.0149750104463524</v>
      </c>
      <c r="BG288" s="17">
        <f t="shared" si="107"/>
        <v>0.66403047857855135</v>
      </c>
      <c r="BH288" s="17">
        <f t="shared" si="108"/>
        <v>0.66403047857855135</v>
      </c>
      <c r="BI288" s="17">
        <f t="shared" si="109"/>
        <v>6.3951243563755509E-3</v>
      </c>
      <c r="BJ288" s="17">
        <f t="shared" si="110"/>
        <v>7.9452454271521311E-2</v>
      </c>
    </row>
    <row r="289" spans="1:62" x14ac:dyDescent="0.25">
      <c r="A289" s="84">
        <v>25</v>
      </c>
      <c r="B289" s="84">
        <v>415</v>
      </c>
      <c r="C289" s="41" t="s">
        <v>20</v>
      </c>
      <c r="D289" s="86">
        <v>1</v>
      </c>
      <c r="E289" s="98">
        <f t="shared" si="111"/>
        <v>25</v>
      </c>
      <c r="F289" s="98">
        <f t="shared" si="112"/>
        <v>0.33333333333333331</v>
      </c>
      <c r="G289" s="41">
        <v>0</v>
      </c>
      <c r="H289" s="41">
        <v>50</v>
      </c>
      <c r="I289" s="41">
        <v>0</v>
      </c>
      <c r="J289" s="17">
        <v>0</v>
      </c>
      <c r="K289" s="41">
        <v>0</v>
      </c>
      <c r="L289" s="41">
        <v>0</v>
      </c>
      <c r="M289" s="41">
        <v>0</v>
      </c>
      <c r="N289" s="41">
        <v>0</v>
      </c>
      <c r="O289" s="41">
        <v>25</v>
      </c>
      <c r="P289" s="41">
        <v>0</v>
      </c>
      <c r="Q289" s="41">
        <v>25</v>
      </c>
      <c r="R289" s="17">
        <v>0</v>
      </c>
      <c r="S289" s="17">
        <v>0</v>
      </c>
      <c r="T289" s="17">
        <v>0</v>
      </c>
      <c r="U289" s="41">
        <v>0</v>
      </c>
      <c r="V289" s="41">
        <v>0</v>
      </c>
      <c r="W289" s="41">
        <v>0</v>
      </c>
      <c r="X289" s="41">
        <v>0</v>
      </c>
      <c r="Y289" s="41">
        <v>0</v>
      </c>
      <c r="Z289" s="41">
        <v>0</v>
      </c>
      <c r="AA289" s="17">
        <v>0</v>
      </c>
      <c r="AB289" s="41">
        <v>0</v>
      </c>
      <c r="AC289" s="17">
        <v>0</v>
      </c>
      <c r="AD289" s="17">
        <v>0</v>
      </c>
      <c r="AE289" s="41">
        <v>0</v>
      </c>
      <c r="AF289" s="41">
        <v>0</v>
      </c>
      <c r="AG289" s="90">
        <v>42</v>
      </c>
      <c r="AH289" s="91" t="s">
        <v>3</v>
      </c>
      <c r="AI289" s="87" t="s">
        <v>504</v>
      </c>
      <c r="AN289" s="17">
        <f t="shared" si="92"/>
        <v>100</v>
      </c>
      <c r="AO289" s="17">
        <f t="shared" si="93"/>
        <v>0.25</v>
      </c>
      <c r="AP289" s="17">
        <f t="shared" si="94"/>
        <v>0</v>
      </c>
      <c r="AQ289" s="17">
        <f t="shared" si="94"/>
        <v>0.5</v>
      </c>
      <c r="AR289" s="17">
        <f t="shared" si="95"/>
        <v>0.25</v>
      </c>
      <c r="AS289" s="17">
        <f t="shared" si="96"/>
        <v>0.42</v>
      </c>
      <c r="AU289" s="17">
        <f t="shared" si="97"/>
        <v>0.5</v>
      </c>
      <c r="AV289" s="17">
        <f t="shared" si="98"/>
        <v>0.5</v>
      </c>
      <c r="AW289" s="17">
        <f t="shared" si="99"/>
        <v>0.53125</v>
      </c>
      <c r="AX289" s="17">
        <f t="shared" si="100"/>
        <v>0.625</v>
      </c>
      <c r="AY289" s="17">
        <f t="shared" si="101"/>
        <v>0.5</v>
      </c>
      <c r="AZ289" s="17">
        <f t="shared" si="102"/>
        <v>0.5</v>
      </c>
      <c r="BA289" s="17">
        <f t="shared" si="103"/>
        <v>8.0000000000000016E-2</v>
      </c>
      <c r="BC289" s="17">
        <f t="shared" si="113"/>
        <v>0.5</v>
      </c>
      <c r="BD289" s="17">
        <f t="shared" si="104"/>
        <v>0.5</v>
      </c>
      <c r="BE289" s="17">
        <f t="shared" si="105"/>
        <v>0.59118026302403537</v>
      </c>
      <c r="BF289" s="17">
        <f t="shared" si="106"/>
        <v>0.48545179629813345</v>
      </c>
      <c r="BG289" s="17">
        <f t="shared" si="107"/>
        <v>0.5</v>
      </c>
      <c r="BH289" s="17">
        <f t="shared" si="108"/>
        <v>0.5</v>
      </c>
      <c r="BI289" s="17">
        <f t="shared" si="109"/>
        <v>6.4000000000000029E-3</v>
      </c>
      <c r="BJ289" s="17">
        <f t="shared" si="110"/>
        <v>1.7746742437625615E-3</v>
      </c>
    </row>
    <row r="290" spans="1:62" x14ac:dyDescent="0.25">
      <c r="A290" s="84">
        <v>374</v>
      </c>
      <c r="B290" s="84">
        <v>246</v>
      </c>
      <c r="C290" s="58">
        <v>24</v>
      </c>
      <c r="D290" s="86">
        <v>1</v>
      </c>
      <c r="E290" s="98">
        <f t="shared" si="111"/>
        <v>44.444444444444443</v>
      </c>
      <c r="F290" s="98">
        <f t="shared" si="112"/>
        <v>0.79999999999999993</v>
      </c>
      <c r="G290" s="17">
        <v>0</v>
      </c>
      <c r="H290" s="17">
        <f>'EWG-CCP-127 (1)'!M187</f>
        <v>11.111111111111111</v>
      </c>
      <c r="I290" s="17">
        <v>0</v>
      </c>
      <c r="J290" s="17">
        <v>0</v>
      </c>
      <c r="K290" s="17">
        <v>0</v>
      </c>
      <c r="L290" s="17">
        <v>0</v>
      </c>
      <c r="M290" s="17">
        <v>0</v>
      </c>
      <c r="N290" s="17">
        <v>0</v>
      </c>
      <c r="O290" s="17">
        <f>'EWG-CCP-127 (1)'!L187</f>
        <v>44.444444444444443</v>
      </c>
      <c r="P290" s="17">
        <v>0</v>
      </c>
      <c r="Q290" s="17">
        <f>'EWG-CCP-127 (1)'!K187</f>
        <v>44.444444444444443</v>
      </c>
      <c r="R290" s="17">
        <v>0</v>
      </c>
      <c r="S290" s="17">
        <v>0</v>
      </c>
      <c r="T290" s="17">
        <v>0</v>
      </c>
      <c r="U290" s="17">
        <v>0</v>
      </c>
      <c r="V290" s="17">
        <v>0</v>
      </c>
      <c r="W290" s="41">
        <v>0</v>
      </c>
      <c r="X290" s="41">
        <v>0</v>
      </c>
      <c r="Y290" s="17">
        <v>0</v>
      </c>
      <c r="Z290" s="17">
        <v>0</v>
      </c>
      <c r="AA290" s="17">
        <v>0</v>
      </c>
      <c r="AB290" s="17">
        <v>0</v>
      </c>
      <c r="AC290" s="17">
        <v>0</v>
      </c>
      <c r="AD290" s="17">
        <v>0</v>
      </c>
      <c r="AE290" s="17">
        <v>0</v>
      </c>
      <c r="AF290" s="41">
        <v>0</v>
      </c>
      <c r="AG290" s="88">
        <f>'EWG-CCP-127 (1)'!E187</f>
        <v>43</v>
      </c>
      <c r="AH290" s="41" t="s">
        <v>3</v>
      </c>
      <c r="AI290" s="87" t="s">
        <v>506</v>
      </c>
      <c r="AN290" s="17">
        <f t="shared" si="92"/>
        <v>100</v>
      </c>
      <c r="AO290" s="17">
        <f t="shared" si="93"/>
        <v>0.44444444444444442</v>
      </c>
      <c r="AP290" s="17">
        <f t="shared" si="94"/>
        <v>0</v>
      </c>
      <c r="AQ290" s="17">
        <f t="shared" si="94"/>
        <v>0.1111111111111111</v>
      </c>
      <c r="AR290" s="17">
        <f t="shared" si="95"/>
        <v>0.44444444444444442</v>
      </c>
      <c r="AS290" s="17">
        <f t="shared" si="96"/>
        <v>0.43</v>
      </c>
      <c r="AU290" s="17">
        <f t="shared" si="97"/>
        <v>4</v>
      </c>
      <c r="AV290" s="17">
        <f t="shared" si="98"/>
        <v>4</v>
      </c>
      <c r="AW290" s="17">
        <f t="shared" si="99"/>
        <v>0.75</v>
      </c>
      <c r="AX290" s="17">
        <f t="shared" si="100"/>
        <v>1.5</v>
      </c>
      <c r="AY290" s="17">
        <f t="shared" si="101"/>
        <v>0.33333333333333331</v>
      </c>
      <c r="AZ290" s="17">
        <f t="shared" si="102"/>
        <v>0.33333333333333331</v>
      </c>
      <c r="BA290" s="17">
        <f t="shared" si="103"/>
        <v>9.6666666666666679E-2</v>
      </c>
      <c r="BC290" s="17">
        <f t="shared" si="113"/>
        <v>4</v>
      </c>
      <c r="BD290" s="17">
        <f t="shared" si="104"/>
        <v>4</v>
      </c>
      <c r="BE290" s="17">
        <f t="shared" si="105"/>
        <v>0.66772363241731236</v>
      </c>
      <c r="BF290" s="17">
        <f t="shared" si="106"/>
        <v>2.0925144451180109</v>
      </c>
      <c r="BG290" s="17">
        <f t="shared" si="107"/>
        <v>0.34980937327031414</v>
      </c>
      <c r="BH290" s="17">
        <f t="shared" si="108"/>
        <v>0.34980937327031414</v>
      </c>
      <c r="BI290" s="17">
        <f t="shared" si="109"/>
        <v>6.4305366152998074E-3</v>
      </c>
      <c r="BJ290" s="17">
        <f t="shared" si="110"/>
        <v>1.0321365902983229E-3</v>
      </c>
    </row>
    <row r="291" spans="1:62" x14ac:dyDescent="0.25">
      <c r="A291" s="84">
        <v>464</v>
      </c>
      <c r="B291" s="84">
        <v>311</v>
      </c>
      <c r="C291" s="17" t="s">
        <v>307</v>
      </c>
      <c r="D291" s="86">
        <v>1</v>
      </c>
      <c r="E291" s="98">
        <f t="shared" si="111"/>
        <v>15.2</v>
      </c>
      <c r="F291" s="98">
        <f t="shared" si="112"/>
        <v>0.68004722550177099</v>
      </c>
      <c r="G291" s="17">
        <v>0</v>
      </c>
      <c r="H291" s="17">
        <v>27.1</v>
      </c>
      <c r="I291" s="17">
        <v>0</v>
      </c>
      <c r="J291" s="17">
        <v>0</v>
      </c>
      <c r="K291" s="17">
        <v>0</v>
      </c>
      <c r="L291" s="17">
        <v>0</v>
      </c>
      <c r="M291" s="17">
        <v>0</v>
      </c>
      <c r="N291" s="17">
        <v>0</v>
      </c>
      <c r="O291" s="17">
        <v>15.2</v>
      </c>
      <c r="P291" s="17">
        <v>0</v>
      </c>
      <c r="Q291" s="17">
        <v>57.6</v>
      </c>
      <c r="R291" s="17">
        <v>0</v>
      </c>
      <c r="S291" s="17">
        <v>0</v>
      </c>
      <c r="T291" s="17">
        <v>0</v>
      </c>
      <c r="U291" s="17">
        <v>0</v>
      </c>
      <c r="V291" s="17">
        <v>0</v>
      </c>
      <c r="W291" s="41">
        <v>0</v>
      </c>
      <c r="X291" s="17">
        <v>0</v>
      </c>
      <c r="Y291" s="17">
        <v>0</v>
      </c>
      <c r="Z291" s="17">
        <v>0</v>
      </c>
      <c r="AA291" s="17">
        <v>0</v>
      </c>
      <c r="AB291" s="17">
        <v>0</v>
      </c>
      <c r="AC291" s="17">
        <v>0</v>
      </c>
      <c r="AD291" s="17">
        <v>0</v>
      </c>
      <c r="AE291" s="17">
        <v>0</v>
      </c>
      <c r="AF291" s="41">
        <v>0</v>
      </c>
      <c r="AG291" s="88">
        <v>48</v>
      </c>
      <c r="AH291" s="17" t="s">
        <v>3</v>
      </c>
      <c r="AI291" s="87" t="s">
        <v>506</v>
      </c>
      <c r="AN291" s="17">
        <f t="shared" si="92"/>
        <v>99.9</v>
      </c>
      <c r="AO291" s="17">
        <f t="shared" si="93"/>
        <v>0.152</v>
      </c>
      <c r="AP291" s="17">
        <f t="shared" si="94"/>
        <v>0</v>
      </c>
      <c r="AQ291" s="17">
        <f t="shared" si="94"/>
        <v>0.27100000000000002</v>
      </c>
      <c r="AR291" s="17">
        <f t="shared" si="95"/>
        <v>0.57600000000000007</v>
      </c>
      <c r="AS291" s="17">
        <f t="shared" si="96"/>
        <v>0.48</v>
      </c>
      <c r="AU291" s="17">
        <f t="shared" si="97"/>
        <v>2.1254612546125462</v>
      </c>
      <c r="AV291" s="17">
        <f t="shared" si="98"/>
        <v>0.56088560885608851</v>
      </c>
      <c r="AW291" s="17">
        <f t="shared" si="99"/>
        <v>0.63284132841328411</v>
      </c>
      <c r="AX291" s="17">
        <f t="shared" si="100"/>
        <v>1.0313653136531364</v>
      </c>
      <c r="AY291" s="17">
        <f t="shared" si="101"/>
        <v>0.56088560885608851</v>
      </c>
      <c r="AZ291" s="17">
        <f t="shared" si="102"/>
        <v>0.56088560885608851</v>
      </c>
      <c r="BA291" s="17">
        <f t="shared" si="103"/>
        <v>8.0885608856088531E-2</v>
      </c>
      <c r="BC291" s="17">
        <f t="shared" si="113"/>
        <v>2.1254612546125462</v>
      </c>
      <c r="BD291" s="17">
        <f t="shared" si="104"/>
        <v>0.56088560885608851</v>
      </c>
      <c r="BE291" s="17">
        <f t="shared" si="105"/>
        <v>0.62672834338011185</v>
      </c>
      <c r="BF291" s="17">
        <f t="shared" si="106"/>
        <v>1.2317998161243391</v>
      </c>
      <c r="BG291" s="17">
        <f t="shared" si="107"/>
        <v>0.56088560885608851</v>
      </c>
      <c r="BH291" s="17">
        <f t="shared" si="108"/>
        <v>0.56088560885608851</v>
      </c>
      <c r="BI291" s="17">
        <f t="shared" si="109"/>
        <v>6.5424817200201478E-3</v>
      </c>
      <c r="BJ291" s="17">
        <f t="shared" si="110"/>
        <v>3.1944832297713268E-4</v>
      </c>
    </row>
    <row r="292" spans="1:62" x14ac:dyDescent="0.25">
      <c r="A292" s="84">
        <v>133</v>
      </c>
      <c r="B292" s="84">
        <v>77</v>
      </c>
      <c r="C292" s="17" t="s">
        <v>159</v>
      </c>
      <c r="D292" s="86">
        <v>1</v>
      </c>
      <c r="E292" s="98">
        <f t="shared" si="111"/>
        <v>25.900000000000002</v>
      </c>
      <c r="F292" s="98">
        <f t="shared" si="112"/>
        <v>0.9339622641509433</v>
      </c>
      <c r="G292" s="17">
        <v>0</v>
      </c>
      <c r="H292" s="17">
        <v>4.9000000000000004</v>
      </c>
      <c r="I292" s="17">
        <v>9.8000000000000007</v>
      </c>
      <c r="J292" s="17">
        <v>0</v>
      </c>
      <c r="K292" s="17">
        <v>0</v>
      </c>
      <c r="L292" s="17">
        <v>0</v>
      </c>
      <c r="M292" s="17">
        <v>0</v>
      </c>
      <c r="N292" s="17">
        <v>0</v>
      </c>
      <c r="O292" s="17">
        <v>16.100000000000001</v>
      </c>
      <c r="P292" s="17">
        <v>0</v>
      </c>
      <c r="Q292" s="17">
        <v>69.3</v>
      </c>
      <c r="R292" s="17">
        <v>0</v>
      </c>
      <c r="S292" s="17">
        <v>0</v>
      </c>
      <c r="T292" s="17">
        <v>0</v>
      </c>
      <c r="U292" s="17">
        <v>0</v>
      </c>
      <c r="V292" s="17">
        <v>0</v>
      </c>
      <c r="W292" s="41">
        <v>0</v>
      </c>
      <c r="X292" s="41">
        <v>0</v>
      </c>
      <c r="Y292" s="17">
        <v>0</v>
      </c>
      <c r="Z292" s="17">
        <v>0</v>
      </c>
      <c r="AA292" s="17">
        <v>0</v>
      </c>
      <c r="AB292" s="41">
        <v>0</v>
      </c>
      <c r="AC292" s="17">
        <v>0</v>
      </c>
      <c r="AD292" s="17">
        <v>0</v>
      </c>
      <c r="AE292" s="41">
        <v>0</v>
      </c>
      <c r="AF292" s="41">
        <v>0</v>
      </c>
      <c r="AG292" s="88">
        <v>80.8</v>
      </c>
      <c r="AH292" s="41" t="s">
        <v>3</v>
      </c>
      <c r="AI292" s="87" t="s">
        <v>557</v>
      </c>
      <c r="AN292" s="17">
        <f t="shared" si="92"/>
        <v>100.1</v>
      </c>
      <c r="AO292" s="17">
        <f t="shared" si="93"/>
        <v>0.161</v>
      </c>
      <c r="AP292" s="17">
        <f t="shared" si="94"/>
        <v>0</v>
      </c>
      <c r="AQ292" s="17">
        <f t="shared" si="94"/>
        <v>4.9000000000000002E-2</v>
      </c>
      <c r="AR292" s="17">
        <f t="shared" si="95"/>
        <v>0.69299999999999995</v>
      </c>
      <c r="AS292" s="17">
        <f t="shared" si="96"/>
        <v>0.80799999999999994</v>
      </c>
      <c r="AU292" s="17">
        <f t="shared" si="97"/>
        <v>14.142857142857141</v>
      </c>
      <c r="AV292" s="17">
        <f t="shared" si="98"/>
        <v>3.2857142857142856</v>
      </c>
      <c r="AW292" s="17">
        <f t="shared" si="99"/>
        <v>1.3839285714285712</v>
      </c>
      <c r="AX292" s="17">
        <f t="shared" si="100"/>
        <v>4.0357142857142847</v>
      </c>
      <c r="AY292" s="17">
        <f t="shared" si="101"/>
        <v>1.3839285714285712</v>
      </c>
      <c r="AZ292" s="17">
        <f t="shared" si="102"/>
        <v>1</v>
      </c>
      <c r="BA292" s="17">
        <f t="shared" si="103"/>
        <v>0.19200000000000006</v>
      </c>
      <c r="BC292" s="17">
        <f t="shared" si="113"/>
        <v>14.142857142857141</v>
      </c>
      <c r="BD292" s="17">
        <f t="shared" si="104"/>
        <v>4.2857142857142856</v>
      </c>
      <c r="BE292" s="17">
        <f t="shared" si="105"/>
        <v>0.88954319269987037</v>
      </c>
      <c r="BF292" s="17">
        <f t="shared" si="106"/>
        <v>6.7497164070041844</v>
      </c>
      <c r="BG292" s="17">
        <f t="shared" si="107"/>
        <v>0.88954319269987037</v>
      </c>
      <c r="BH292" s="17">
        <f t="shared" si="108"/>
        <v>0.88954319269987037</v>
      </c>
      <c r="BI292" s="17">
        <f t="shared" si="109"/>
        <v>6.6492922756882017E-3</v>
      </c>
      <c r="BJ292" s="17">
        <f t="shared" si="110"/>
        <v>0.1196282132893501</v>
      </c>
    </row>
    <row r="293" spans="1:62" x14ac:dyDescent="0.25">
      <c r="A293" s="84">
        <v>547</v>
      </c>
      <c r="B293" s="84">
        <v>589</v>
      </c>
      <c r="C293" s="17" t="s">
        <v>391</v>
      </c>
      <c r="D293" s="86">
        <v>1</v>
      </c>
      <c r="E293" s="98">
        <f t="shared" si="111"/>
        <v>42.857142857142854</v>
      </c>
      <c r="F293" s="98">
        <f t="shared" si="112"/>
        <v>0.33333333333333331</v>
      </c>
      <c r="G293" s="17">
        <f>'EWG-CCP-127 (1)'!N241</f>
        <v>14.285714285714285</v>
      </c>
      <c r="H293" s="17">
        <f>'EWG-CCP-127 (1)'!L241</f>
        <v>28.571428571428569</v>
      </c>
      <c r="I293" s="17">
        <f>'EWG-CCP-127 (1)'!O241</f>
        <v>0</v>
      </c>
      <c r="J293" s="17">
        <v>0</v>
      </c>
      <c r="K293" s="17">
        <v>0</v>
      </c>
      <c r="L293" s="17">
        <v>0</v>
      </c>
      <c r="M293" s="17">
        <v>0</v>
      </c>
      <c r="N293" s="17">
        <v>0</v>
      </c>
      <c r="O293" s="17">
        <v>0</v>
      </c>
      <c r="P293" s="17">
        <v>0</v>
      </c>
      <c r="Q293" s="17">
        <f>'EWG-CCP-127 (1)'!M241</f>
        <v>14.285714285714285</v>
      </c>
      <c r="R293" s="17">
        <v>0</v>
      </c>
      <c r="S293" s="17">
        <v>0</v>
      </c>
      <c r="T293" s="17">
        <v>0</v>
      </c>
      <c r="U293" s="17">
        <v>0</v>
      </c>
      <c r="V293" s="17">
        <f>'EWG-CCP-127 (1)'!P241</f>
        <v>42.857142857142854</v>
      </c>
      <c r="W293" s="17">
        <v>0</v>
      </c>
      <c r="X293" s="17">
        <v>0</v>
      </c>
      <c r="Y293" s="17">
        <v>0</v>
      </c>
      <c r="Z293" s="17">
        <f>'EWG-CCP-127 (1)'!Q241</f>
        <v>0</v>
      </c>
      <c r="AA293" s="17">
        <v>0</v>
      </c>
      <c r="AB293" s="17">
        <v>0</v>
      </c>
      <c r="AC293" s="17">
        <v>0</v>
      </c>
      <c r="AD293" s="17">
        <v>0</v>
      </c>
      <c r="AE293" s="17">
        <v>0</v>
      </c>
      <c r="AF293" s="17">
        <f>'EWG-CCP-127 (1)'!R241</f>
        <v>0</v>
      </c>
      <c r="AG293" s="88">
        <v>16.8</v>
      </c>
      <c r="AH293" s="92" t="s">
        <v>3</v>
      </c>
      <c r="AI293" s="87" t="s">
        <v>504</v>
      </c>
      <c r="AM293" s="80"/>
      <c r="AN293" s="17">
        <f t="shared" si="92"/>
        <v>100</v>
      </c>
      <c r="AO293" s="17">
        <f t="shared" si="93"/>
        <v>0</v>
      </c>
      <c r="AP293" s="17">
        <f t="shared" si="94"/>
        <v>0.14285714285714285</v>
      </c>
      <c r="AQ293" s="17">
        <f t="shared" si="94"/>
        <v>0.2857142857142857</v>
      </c>
      <c r="AR293" s="17">
        <f t="shared" si="95"/>
        <v>0.14285714285714285</v>
      </c>
      <c r="AS293" s="17">
        <f t="shared" si="96"/>
        <v>0.16800000000000001</v>
      </c>
      <c r="AU293" s="17">
        <f t="shared" si="97"/>
        <v>0.33333333333333331</v>
      </c>
      <c r="AV293" s="17">
        <f t="shared" si="98"/>
        <v>0</v>
      </c>
      <c r="AW293" s="17">
        <f t="shared" si="99"/>
        <v>0.52083333333333337</v>
      </c>
      <c r="AX293" s="17">
        <f t="shared" si="100"/>
        <v>0.58333333333333337</v>
      </c>
      <c r="AY293" s="17">
        <f t="shared" si="101"/>
        <v>0</v>
      </c>
      <c r="AZ293" s="17">
        <f t="shared" si="102"/>
        <v>0</v>
      </c>
      <c r="BA293" s="17">
        <f t="shared" si="103"/>
        <v>0.16800000000000001</v>
      </c>
      <c r="BC293" s="17">
        <f t="shared" si="113"/>
        <v>0.16666666666666666</v>
      </c>
      <c r="BD293" s="17">
        <f t="shared" si="104"/>
        <v>0.25</v>
      </c>
      <c r="BE293" s="17">
        <f t="shared" si="105"/>
        <v>0.58389041831991373</v>
      </c>
      <c r="BF293" s="17">
        <f t="shared" si="106"/>
        <v>0.33239821069624037</v>
      </c>
      <c r="BG293" s="17">
        <f t="shared" si="107"/>
        <v>0.25</v>
      </c>
      <c r="BH293" s="17">
        <f t="shared" si="108"/>
        <v>0.25</v>
      </c>
      <c r="BI293" s="17">
        <f t="shared" si="109"/>
        <v>6.7239999999999982E-3</v>
      </c>
      <c r="BJ293" s="17">
        <f t="shared" si="110"/>
        <v>8.6510623111061336E-2</v>
      </c>
    </row>
    <row r="294" spans="1:62" x14ac:dyDescent="0.25">
      <c r="A294" s="84">
        <v>320</v>
      </c>
      <c r="B294" s="84">
        <v>207</v>
      </c>
      <c r="D294" s="86">
        <v>1</v>
      </c>
      <c r="E294" s="98">
        <f t="shared" si="111"/>
        <v>28.571428571428577</v>
      </c>
      <c r="F294" s="98">
        <f t="shared" si="112"/>
        <v>0.75</v>
      </c>
      <c r="G294" s="17">
        <v>0</v>
      </c>
      <c r="H294" s="17">
        <f>'EWG-CCP-127 (1)'!M138</f>
        <v>17.857142857142858</v>
      </c>
      <c r="I294" s="17">
        <v>0</v>
      </c>
      <c r="J294" s="17">
        <v>0</v>
      </c>
      <c r="K294" s="17">
        <v>0</v>
      </c>
      <c r="L294" s="17">
        <v>0</v>
      </c>
      <c r="M294" s="17">
        <v>0</v>
      </c>
      <c r="N294" s="17">
        <v>0</v>
      </c>
      <c r="O294" s="17">
        <f>'EWG-CCP-127 (1)'!L138</f>
        <v>28.571428571428577</v>
      </c>
      <c r="P294" s="17">
        <v>0</v>
      </c>
      <c r="Q294" s="17">
        <f>'EWG-CCP-127 (1)'!K138</f>
        <v>53.571428571428569</v>
      </c>
      <c r="R294" s="17">
        <v>0</v>
      </c>
      <c r="S294" s="17">
        <v>0</v>
      </c>
      <c r="T294" s="17">
        <v>0</v>
      </c>
      <c r="U294" s="17">
        <v>0</v>
      </c>
      <c r="V294" s="17">
        <v>0</v>
      </c>
      <c r="W294" s="41">
        <v>0</v>
      </c>
      <c r="X294" s="41">
        <v>0</v>
      </c>
      <c r="Y294" s="17">
        <v>0</v>
      </c>
      <c r="Z294" s="17">
        <v>0</v>
      </c>
      <c r="AA294" s="17">
        <v>0</v>
      </c>
      <c r="AB294" s="17">
        <v>0</v>
      </c>
      <c r="AC294" s="17">
        <v>0</v>
      </c>
      <c r="AD294" s="17">
        <v>0</v>
      </c>
      <c r="AE294" s="17">
        <v>0</v>
      </c>
      <c r="AF294" s="41">
        <v>0</v>
      </c>
      <c r="AG294" s="88">
        <f>'EWG-CCP-127 (1)'!E138</f>
        <v>73</v>
      </c>
      <c r="AH294" s="91" t="s">
        <v>3</v>
      </c>
      <c r="AI294" s="87" t="s">
        <v>504</v>
      </c>
      <c r="AN294" s="17">
        <f t="shared" si="92"/>
        <v>100</v>
      </c>
      <c r="AO294" s="17">
        <f t="shared" si="93"/>
        <v>0.28571428571428575</v>
      </c>
      <c r="AP294" s="17">
        <f t="shared" si="94"/>
        <v>0</v>
      </c>
      <c r="AQ294" s="17">
        <f t="shared" si="94"/>
        <v>0.17857142857142858</v>
      </c>
      <c r="AR294" s="17">
        <f t="shared" si="95"/>
        <v>0.5357142857142857</v>
      </c>
      <c r="AS294" s="17">
        <f t="shared" si="96"/>
        <v>0.73</v>
      </c>
      <c r="AU294" s="17">
        <f t="shared" si="97"/>
        <v>3</v>
      </c>
      <c r="AV294" s="17">
        <f t="shared" si="98"/>
        <v>1.6</v>
      </c>
      <c r="AW294" s="17">
        <f t="shared" si="99"/>
        <v>0.6875</v>
      </c>
      <c r="AX294" s="17">
        <f t="shared" si="100"/>
        <v>1.25</v>
      </c>
      <c r="AY294" s="17">
        <f t="shared" si="101"/>
        <v>0.62333333333333329</v>
      </c>
      <c r="AZ294" s="17">
        <f t="shared" si="102"/>
        <v>0.62333333333333329</v>
      </c>
      <c r="BA294" s="17">
        <f t="shared" si="103"/>
        <v>0.10666666666666669</v>
      </c>
      <c r="BC294" s="17">
        <f t="shared" si="113"/>
        <v>3</v>
      </c>
      <c r="BD294" s="17">
        <f t="shared" si="104"/>
        <v>1.6000000000000003</v>
      </c>
      <c r="BE294" s="17">
        <f t="shared" si="105"/>
        <v>0.64585409830494755</v>
      </c>
      <c r="BF294" s="17">
        <f t="shared" si="106"/>
        <v>1.6333536883123316</v>
      </c>
      <c r="BG294" s="17">
        <f t="shared" si="107"/>
        <v>0.64585409830494755</v>
      </c>
      <c r="BH294" s="17">
        <f t="shared" si="108"/>
        <v>0.64585409830494755</v>
      </c>
      <c r="BI294" s="17">
        <f t="shared" si="109"/>
        <v>7.0805327720734274E-3</v>
      </c>
      <c r="BJ294" s="17">
        <f t="shared" si="110"/>
        <v>7.1756006986371176E-2</v>
      </c>
    </row>
    <row r="295" spans="1:62" x14ac:dyDescent="0.25">
      <c r="A295" s="84">
        <v>221</v>
      </c>
      <c r="B295" s="84">
        <v>137</v>
      </c>
      <c r="C295" s="17">
        <v>49</v>
      </c>
      <c r="D295" s="86">
        <v>1</v>
      </c>
      <c r="E295" s="98">
        <f t="shared" si="111"/>
        <v>35</v>
      </c>
      <c r="F295" s="98">
        <f t="shared" si="112"/>
        <v>0.61538461538461542</v>
      </c>
      <c r="G295" s="17">
        <v>0</v>
      </c>
      <c r="H295" s="17">
        <v>25</v>
      </c>
      <c r="I295" s="17">
        <v>0</v>
      </c>
      <c r="J295" s="17">
        <v>0</v>
      </c>
      <c r="K295" s="17">
        <v>0</v>
      </c>
      <c r="L295" s="17">
        <v>0</v>
      </c>
      <c r="M295" s="17">
        <v>0</v>
      </c>
      <c r="N295" s="17">
        <v>0</v>
      </c>
      <c r="O295" s="17">
        <v>35</v>
      </c>
      <c r="P295" s="17">
        <v>0</v>
      </c>
      <c r="Q295" s="17">
        <v>40</v>
      </c>
      <c r="R295" s="17">
        <v>0</v>
      </c>
      <c r="S295" s="17">
        <v>0</v>
      </c>
      <c r="T295" s="17">
        <v>0</v>
      </c>
      <c r="U295" s="17">
        <v>0</v>
      </c>
      <c r="V295" s="17">
        <v>0</v>
      </c>
      <c r="W295" s="41">
        <v>0</v>
      </c>
      <c r="X295" s="41">
        <v>0</v>
      </c>
      <c r="Y295" s="17">
        <v>0</v>
      </c>
      <c r="Z295" s="17">
        <v>0</v>
      </c>
      <c r="AA295" s="17">
        <v>0</v>
      </c>
      <c r="AB295" s="17">
        <v>0</v>
      </c>
      <c r="AC295" s="17">
        <v>0</v>
      </c>
      <c r="AD295" s="17">
        <v>0</v>
      </c>
      <c r="AE295" s="17">
        <v>0</v>
      </c>
      <c r="AF295" s="41">
        <v>0</v>
      </c>
      <c r="AG295" s="88">
        <v>44</v>
      </c>
      <c r="AH295" s="91" t="s">
        <v>3</v>
      </c>
      <c r="AI295" s="87" t="s">
        <v>504</v>
      </c>
      <c r="AN295" s="17">
        <f t="shared" si="92"/>
        <v>100</v>
      </c>
      <c r="AO295" s="17">
        <f t="shared" si="93"/>
        <v>0.35</v>
      </c>
      <c r="AP295" s="17">
        <f t="shared" si="94"/>
        <v>0</v>
      </c>
      <c r="AQ295" s="17">
        <f t="shared" si="94"/>
        <v>0.25</v>
      </c>
      <c r="AR295" s="17">
        <f t="shared" si="95"/>
        <v>0.4</v>
      </c>
      <c r="AS295" s="17">
        <f t="shared" si="96"/>
        <v>0.44</v>
      </c>
      <c r="AU295" s="17">
        <f t="shared" si="97"/>
        <v>1.6</v>
      </c>
      <c r="AV295" s="17">
        <f t="shared" si="98"/>
        <v>1.4</v>
      </c>
      <c r="AW295" s="17">
        <f t="shared" si="99"/>
        <v>0.6</v>
      </c>
      <c r="AX295" s="17">
        <f t="shared" si="100"/>
        <v>0.9</v>
      </c>
      <c r="AY295" s="17">
        <f t="shared" si="101"/>
        <v>0.48888888888888893</v>
      </c>
      <c r="AZ295" s="17">
        <f t="shared" si="102"/>
        <v>0.48888888888888893</v>
      </c>
      <c r="BA295" s="17">
        <f t="shared" si="103"/>
        <v>4.8888888888888926E-2</v>
      </c>
      <c r="BC295" s="17">
        <f t="shared" si="113"/>
        <v>1.6</v>
      </c>
      <c r="BD295" s="17">
        <f t="shared" si="104"/>
        <v>1.4</v>
      </c>
      <c r="BE295" s="17">
        <f t="shared" si="105"/>
        <v>0.61523675054763671</v>
      </c>
      <c r="BF295" s="17">
        <f t="shared" si="106"/>
        <v>0.99052862878438064</v>
      </c>
      <c r="BG295" s="17">
        <f t="shared" si="107"/>
        <v>0.52424311249972133</v>
      </c>
      <c r="BH295" s="17">
        <f t="shared" si="108"/>
        <v>0.52424311249972133</v>
      </c>
      <c r="BI295" s="17">
        <f t="shared" si="109"/>
        <v>7.0969020036407036E-3</v>
      </c>
      <c r="BJ295" s="17">
        <f t="shared" si="110"/>
        <v>4.8959893683408454E-4</v>
      </c>
    </row>
    <row r="296" spans="1:62" x14ac:dyDescent="0.25">
      <c r="A296" s="84">
        <v>538</v>
      </c>
      <c r="B296" s="84">
        <v>584</v>
      </c>
      <c r="C296" s="17" t="s">
        <v>380</v>
      </c>
      <c r="D296" s="86">
        <v>1</v>
      </c>
      <c r="E296" s="98">
        <f t="shared" si="111"/>
        <v>43</v>
      </c>
      <c r="F296" s="98">
        <f t="shared" si="112"/>
        <v>0.33333333333333331</v>
      </c>
      <c r="G296" s="17">
        <v>14</v>
      </c>
      <c r="H296" s="17">
        <v>28</v>
      </c>
      <c r="I296" s="17">
        <v>43</v>
      </c>
      <c r="J296" s="17">
        <v>0</v>
      </c>
      <c r="K296" s="17">
        <v>0</v>
      </c>
      <c r="L296" s="17">
        <f>'EWG-CCP-127 (1)'!M322</f>
        <v>0</v>
      </c>
      <c r="M296" s="17">
        <v>0</v>
      </c>
      <c r="N296" s="17">
        <v>0</v>
      </c>
      <c r="O296" s="17">
        <v>0</v>
      </c>
      <c r="P296" s="17">
        <v>0</v>
      </c>
      <c r="Q296" s="17">
        <v>14</v>
      </c>
      <c r="R296" s="17">
        <v>0</v>
      </c>
      <c r="S296" s="17">
        <v>0</v>
      </c>
      <c r="T296" s="17">
        <v>0</v>
      </c>
      <c r="U296" s="17">
        <v>0</v>
      </c>
      <c r="V296" s="17">
        <v>0</v>
      </c>
      <c r="W296" s="17">
        <v>0</v>
      </c>
      <c r="X296" s="17">
        <v>0</v>
      </c>
      <c r="Y296" s="17">
        <v>0</v>
      </c>
      <c r="Z296" s="17">
        <v>0</v>
      </c>
      <c r="AA296" s="17">
        <v>0</v>
      </c>
      <c r="AB296" s="17">
        <v>0</v>
      </c>
      <c r="AC296" s="17">
        <v>0</v>
      </c>
      <c r="AD296" s="17">
        <v>0</v>
      </c>
      <c r="AE296" s="17">
        <v>0</v>
      </c>
      <c r="AF296" s="17">
        <v>0</v>
      </c>
      <c r="AG296" s="88">
        <v>17.100000000000001</v>
      </c>
      <c r="AH296" s="92" t="s">
        <v>3</v>
      </c>
      <c r="AI296" s="87" t="s">
        <v>504</v>
      </c>
      <c r="AN296" s="17">
        <f t="shared" si="92"/>
        <v>99</v>
      </c>
      <c r="AO296" s="17">
        <f t="shared" si="93"/>
        <v>0</v>
      </c>
      <c r="AP296" s="17">
        <f t="shared" si="94"/>
        <v>0.14000000000000001</v>
      </c>
      <c r="AQ296" s="17">
        <f t="shared" si="94"/>
        <v>0.28000000000000003</v>
      </c>
      <c r="AR296" s="17">
        <f t="shared" si="95"/>
        <v>0.14000000000000001</v>
      </c>
      <c r="AS296" s="17">
        <f t="shared" si="96"/>
        <v>0.17100000000000001</v>
      </c>
      <c r="AU296" s="17">
        <f t="shared" si="97"/>
        <v>0.33333333333333331</v>
      </c>
      <c r="AV296" s="17">
        <f t="shared" si="98"/>
        <v>0</v>
      </c>
      <c r="AW296" s="17">
        <f t="shared" si="99"/>
        <v>0.52083333333333337</v>
      </c>
      <c r="AX296" s="17">
        <f t="shared" si="100"/>
        <v>0.58333333333333337</v>
      </c>
      <c r="AY296" s="17">
        <f t="shared" si="101"/>
        <v>0</v>
      </c>
      <c r="AZ296" s="17">
        <f t="shared" si="102"/>
        <v>0</v>
      </c>
      <c r="BA296" s="17">
        <f t="shared" si="103"/>
        <v>0.17100000000000001</v>
      </c>
      <c r="BC296" s="17">
        <f t="shared" si="113"/>
        <v>0.16666666666666666</v>
      </c>
      <c r="BD296" s="17">
        <f t="shared" si="104"/>
        <v>0.25595238095238093</v>
      </c>
      <c r="BE296" s="17">
        <f t="shared" si="105"/>
        <v>0.58389041831991373</v>
      </c>
      <c r="BF296" s="17">
        <f t="shared" si="106"/>
        <v>0.33239821069624037</v>
      </c>
      <c r="BG296" s="17">
        <f t="shared" si="107"/>
        <v>0.25595238095238093</v>
      </c>
      <c r="BH296" s="17">
        <f t="shared" si="108"/>
        <v>0.25595238095238093</v>
      </c>
      <c r="BI296" s="17">
        <f t="shared" si="109"/>
        <v>7.2169070294784525E-3</v>
      </c>
      <c r="BJ296" s="17">
        <f t="shared" si="110"/>
        <v>8.4754861815022065E-2</v>
      </c>
    </row>
    <row r="297" spans="1:62" x14ac:dyDescent="0.25">
      <c r="A297" s="84">
        <v>309</v>
      </c>
      <c r="B297" s="84">
        <v>196</v>
      </c>
      <c r="D297" s="86">
        <v>1</v>
      </c>
      <c r="E297" s="98">
        <f t="shared" si="111"/>
        <v>29.979466119096511</v>
      </c>
      <c r="F297" s="98">
        <f t="shared" si="112"/>
        <v>0.70674486803519065</v>
      </c>
      <c r="G297" s="17">
        <v>0</v>
      </c>
      <c r="H297" s="17">
        <f>'EWG-CCP-127 (1)'!M127</f>
        <v>20.533880903490758</v>
      </c>
      <c r="I297" s="17">
        <v>0</v>
      </c>
      <c r="J297" s="17">
        <v>0</v>
      </c>
      <c r="K297" s="17">
        <v>0</v>
      </c>
      <c r="L297" s="17">
        <v>0</v>
      </c>
      <c r="M297" s="17">
        <v>0</v>
      </c>
      <c r="N297" s="17">
        <v>0</v>
      </c>
      <c r="O297" s="17">
        <f>'EWG-CCP-127 (1)'!L127</f>
        <v>29.979466119096511</v>
      </c>
      <c r="P297" s="17">
        <v>0</v>
      </c>
      <c r="Q297" s="17">
        <f>'EWG-CCP-127 (1)'!K127</f>
        <v>49.486652977412732</v>
      </c>
      <c r="R297" s="17">
        <v>0</v>
      </c>
      <c r="S297" s="17">
        <v>0</v>
      </c>
      <c r="T297" s="17">
        <v>0</v>
      </c>
      <c r="U297" s="17">
        <v>0</v>
      </c>
      <c r="V297" s="17">
        <v>0</v>
      </c>
      <c r="W297" s="41">
        <v>0</v>
      </c>
      <c r="X297" s="41">
        <v>0</v>
      </c>
      <c r="Y297" s="17">
        <v>0</v>
      </c>
      <c r="Z297" s="17">
        <v>0</v>
      </c>
      <c r="AA297" s="17">
        <v>0</v>
      </c>
      <c r="AB297" s="17">
        <v>0</v>
      </c>
      <c r="AC297" s="17">
        <v>0</v>
      </c>
      <c r="AD297" s="17">
        <v>0</v>
      </c>
      <c r="AE297" s="17">
        <v>0</v>
      </c>
      <c r="AF297" s="41">
        <v>0</v>
      </c>
      <c r="AG297" s="88">
        <f>'EWG-CCP-127 (1)'!E127</f>
        <v>70</v>
      </c>
      <c r="AH297" s="91" t="s">
        <v>3</v>
      </c>
      <c r="AI297" s="87" t="s">
        <v>504</v>
      </c>
      <c r="AN297" s="17">
        <f t="shared" si="92"/>
        <v>100</v>
      </c>
      <c r="AO297" s="17">
        <f t="shared" si="93"/>
        <v>0.29979466119096509</v>
      </c>
      <c r="AP297" s="17">
        <f t="shared" si="94"/>
        <v>0</v>
      </c>
      <c r="AQ297" s="17">
        <f t="shared" si="94"/>
        <v>0.20533880903490759</v>
      </c>
      <c r="AR297" s="17">
        <f t="shared" si="95"/>
        <v>0.49486652977412732</v>
      </c>
      <c r="AS297" s="17">
        <f t="shared" si="96"/>
        <v>0.7</v>
      </c>
      <c r="AU297" s="17">
        <f t="shared" si="97"/>
        <v>2.41</v>
      </c>
      <c r="AV297" s="17">
        <f t="shared" si="98"/>
        <v>1.4600000000000002</v>
      </c>
      <c r="AW297" s="17">
        <f t="shared" si="99"/>
        <v>0.65062500000000001</v>
      </c>
      <c r="AX297" s="17">
        <f t="shared" si="100"/>
        <v>1.1025</v>
      </c>
      <c r="AY297" s="17">
        <f t="shared" si="101"/>
        <v>0.58030045351473925</v>
      </c>
      <c r="AZ297" s="17">
        <f t="shared" si="102"/>
        <v>0.58030045351473925</v>
      </c>
      <c r="BA297" s="17">
        <f t="shared" si="103"/>
        <v>0.11969954648526071</v>
      </c>
      <c r="BC297" s="17">
        <f t="shared" si="113"/>
        <v>2.41</v>
      </c>
      <c r="BD297" s="17">
        <f t="shared" si="104"/>
        <v>1.4600000000000002</v>
      </c>
      <c r="BE297" s="17">
        <f t="shared" si="105"/>
        <v>0.63295107317865229</v>
      </c>
      <c r="BF297" s="17">
        <f t="shared" si="106"/>
        <v>1.3624488417969809</v>
      </c>
      <c r="BG297" s="17">
        <f t="shared" si="107"/>
        <v>0.61376158797658442</v>
      </c>
      <c r="BH297" s="17">
        <f t="shared" si="108"/>
        <v>0.61376158797658442</v>
      </c>
      <c r="BI297" s="17">
        <f t="shared" si="109"/>
        <v>7.4370637083203805E-3</v>
      </c>
      <c r="BJ297" s="17">
        <f t="shared" si="110"/>
        <v>5.6583619946763877E-2</v>
      </c>
    </row>
    <row r="298" spans="1:62" x14ac:dyDescent="0.25">
      <c r="A298" s="84">
        <v>530</v>
      </c>
      <c r="B298" s="84">
        <v>318</v>
      </c>
      <c r="C298" s="17" t="s">
        <v>373</v>
      </c>
      <c r="D298" s="86">
        <v>1</v>
      </c>
      <c r="E298" s="98">
        <f t="shared" si="111"/>
        <v>20</v>
      </c>
      <c r="F298" s="98">
        <f t="shared" si="112"/>
        <v>0.90277777777777779</v>
      </c>
      <c r="G298" s="17">
        <v>8</v>
      </c>
      <c r="H298" s="17">
        <v>7</v>
      </c>
      <c r="I298" s="17">
        <v>20</v>
      </c>
      <c r="J298" s="17">
        <v>0</v>
      </c>
      <c r="K298" s="17">
        <v>0</v>
      </c>
      <c r="L298" s="17">
        <f>'EWG-CCP-127 (1)'!M314</f>
        <v>0</v>
      </c>
      <c r="M298" s="17">
        <v>0</v>
      </c>
      <c r="N298" s="17">
        <v>0</v>
      </c>
      <c r="O298" s="17">
        <v>0</v>
      </c>
      <c r="P298" s="17">
        <v>0</v>
      </c>
      <c r="Q298" s="17">
        <v>65</v>
      </c>
      <c r="R298" s="17">
        <v>0</v>
      </c>
      <c r="S298" s="17">
        <v>0</v>
      </c>
      <c r="T298" s="17">
        <v>0</v>
      </c>
      <c r="U298" s="17">
        <v>0</v>
      </c>
      <c r="V298" s="17">
        <v>0</v>
      </c>
      <c r="W298" s="17">
        <v>0</v>
      </c>
      <c r="X298" s="17">
        <v>0</v>
      </c>
      <c r="Y298" s="17">
        <v>0</v>
      </c>
      <c r="Z298" s="17">
        <v>0</v>
      </c>
      <c r="AA298" s="17">
        <v>0</v>
      </c>
      <c r="AB298" s="17">
        <v>0</v>
      </c>
      <c r="AC298" s="17">
        <v>0</v>
      </c>
      <c r="AD298" s="17">
        <v>0</v>
      </c>
      <c r="AE298" s="17">
        <v>0</v>
      </c>
      <c r="AF298" s="17">
        <v>0</v>
      </c>
      <c r="AG298" s="88">
        <v>17</v>
      </c>
      <c r="AH298" s="92" t="s">
        <v>3</v>
      </c>
      <c r="AI298" s="87" t="s">
        <v>504</v>
      </c>
      <c r="AJ298" s="87" t="s">
        <v>532</v>
      </c>
      <c r="AL298" s="87" t="s">
        <v>510</v>
      </c>
      <c r="AM298" s="80" t="s">
        <v>533</v>
      </c>
      <c r="AN298" s="17">
        <f t="shared" si="92"/>
        <v>100</v>
      </c>
      <c r="AO298" s="17">
        <f t="shared" si="93"/>
        <v>0</v>
      </c>
      <c r="AP298" s="17">
        <f t="shared" si="94"/>
        <v>0.08</v>
      </c>
      <c r="AQ298" s="17">
        <f t="shared" si="94"/>
        <v>7.0000000000000007E-2</v>
      </c>
      <c r="AR298" s="17">
        <f t="shared" si="95"/>
        <v>0.65</v>
      </c>
      <c r="AS298" s="17">
        <f t="shared" si="96"/>
        <v>0.17</v>
      </c>
      <c r="AU298" s="17">
        <f t="shared" si="97"/>
        <v>4.333333333333333</v>
      </c>
      <c r="AV298" s="17">
        <f t="shared" si="98"/>
        <v>0</v>
      </c>
      <c r="AW298" s="17">
        <f t="shared" si="99"/>
        <v>0.77083333333333326</v>
      </c>
      <c r="AX298" s="17">
        <f t="shared" si="100"/>
        <v>1.5833333333333333</v>
      </c>
      <c r="AY298" s="17">
        <f t="shared" si="101"/>
        <v>0</v>
      </c>
      <c r="AZ298" s="17">
        <f t="shared" si="102"/>
        <v>0</v>
      </c>
      <c r="BA298" s="17">
        <f t="shared" si="103"/>
        <v>0.17</v>
      </c>
      <c r="BC298" s="17">
        <f t="shared" si="113"/>
        <v>1.6666666666666667</v>
      </c>
      <c r="BD298" s="17">
        <f t="shared" si="104"/>
        <v>0.25641025641025639</v>
      </c>
      <c r="BE298" s="17">
        <f t="shared" si="105"/>
        <v>0.616694719488461</v>
      </c>
      <c r="BF298" s="17">
        <f t="shared" si="106"/>
        <v>1.0211393459047593</v>
      </c>
      <c r="BG298" s="17">
        <f t="shared" si="107"/>
        <v>0.25641025641025639</v>
      </c>
      <c r="BH298" s="17">
        <f t="shared" si="108"/>
        <v>0.25641025641025639</v>
      </c>
      <c r="BI298" s="17">
        <f t="shared" si="109"/>
        <v>7.4667324128862532E-3</v>
      </c>
      <c r="BJ298" s="17">
        <f t="shared" si="110"/>
        <v>8.5338115580368482E-2</v>
      </c>
    </row>
    <row r="299" spans="1:62" x14ac:dyDescent="0.25">
      <c r="A299" s="84">
        <v>465</v>
      </c>
      <c r="B299" s="84">
        <v>312</v>
      </c>
      <c r="C299" s="17" t="s">
        <v>308</v>
      </c>
      <c r="D299" s="86">
        <v>1</v>
      </c>
      <c r="E299" s="98">
        <f t="shared" si="111"/>
        <v>20.3</v>
      </c>
      <c r="F299" s="98">
        <f t="shared" si="112"/>
        <v>0.68005018820577168</v>
      </c>
      <c r="G299" s="17">
        <v>0</v>
      </c>
      <c r="H299" s="17">
        <v>25.5</v>
      </c>
      <c r="I299" s="17">
        <v>0</v>
      </c>
      <c r="J299" s="17">
        <v>0</v>
      </c>
      <c r="K299" s="17">
        <v>0</v>
      </c>
      <c r="L299" s="17">
        <v>0</v>
      </c>
      <c r="M299" s="17">
        <v>0</v>
      </c>
      <c r="N299" s="17">
        <v>0</v>
      </c>
      <c r="O299" s="17">
        <v>20.3</v>
      </c>
      <c r="P299" s="17">
        <v>0</v>
      </c>
      <c r="Q299" s="17">
        <v>54.2</v>
      </c>
      <c r="R299" s="17">
        <v>0</v>
      </c>
      <c r="S299" s="17">
        <v>0</v>
      </c>
      <c r="T299" s="17">
        <v>0</v>
      </c>
      <c r="U299" s="17">
        <v>0</v>
      </c>
      <c r="V299" s="17">
        <v>0</v>
      </c>
      <c r="W299" s="41">
        <v>0</v>
      </c>
      <c r="X299" s="17">
        <v>0</v>
      </c>
      <c r="Y299" s="17">
        <v>0</v>
      </c>
      <c r="Z299" s="17">
        <v>0</v>
      </c>
      <c r="AA299" s="17">
        <v>0</v>
      </c>
      <c r="AB299" s="17">
        <v>0</v>
      </c>
      <c r="AC299" s="17">
        <v>0</v>
      </c>
      <c r="AD299" s="17">
        <v>0</v>
      </c>
      <c r="AE299" s="17">
        <v>0</v>
      </c>
      <c r="AF299" s="41">
        <v>0</v>
      </c>
      <c r="AG299" s="88">
        <v>54</v>
      </c>
      <c r="AH299" s="17" t="s">
        <v>3</v>
      </c>
      <c r="AI299" s="87" t="s">
        <v>506</v>
      </c>
      <c r="AN299" s="17">
        <f t="shared" si="92"/>
        <v>100</v>
      </c>
      <c r="AO299" s="17">
        <f t="shared" si="93"/>
        <v>0.20300000000000001</v>
      </c>
      <c r="AP299" s="17">
        <f t="shared" si="94"/>
        <v>0</v>
      </c>
      <c r="AQ299" s="17">
        <f t="shared" si="94"/>
        <v>0.255</v>
      </c>
      <c r="AR299" s="17">
        <f t="shared" si="95"/>
        <v>0.54200000000000004</v>
      </c>
      <c r="AS299" s="17">
        <f t="shared" si="96"/>
        <v>0.54</v>
      </c>
      <c r="AU299" s="17">
        <f t="shared" si="97"/>
        <v>2.1254901960784314</v>
      </c>
      <c r="AV299" s="17">
        <f t="shared" si="98"/>
        <v>0.79607843137254908</v>
      </c>
      <c r="AW299" s="17">
        <f t="shared" si="99"/>
        <v>0.63284313725490193</v>
      </c>
      <c r="AX299" s="17">
        <f t="shared" si="100"/>
        <v>1.0313725490196077</v>
      </c>
      <c r="AY299" s="17">
        <f t="shared" si="101"/>
        <v>0.63284313725490193</v>
      </c>
      <c r="AZ299" s="17">
        <f t="shared" si="102"/>
        <v>0.63284313725490193</v>
      </c>
      <c r="BA299" s="17">
        <f t="shared" si="103"/>
        <v>9.2843137254901897E-2</v>
      </c>
      <c r="BC299" s="17">
        <f t="shared" si="113"/>
        <v>2.1254901960784314</v>
      </c>
      <c r="BD299" s="17">
        <f t="shared" si="104"/>
        <v>0.79607843137254908</v>
      </c>
      <c r="BE299" s="17">
        <f t="shared" si="105"/>
        <v>0.62672897631648727</v>
      </c>
      <c r="BF299" s="17">
        <f t="shared" si="106"/>
        <v>1.2318131049097178</v>
      </c>
      <c r="BG299" s="17">
        <f t="shared" si="107"/>
        <v>0.62672897631648727</v>
      </c>
      <c r="BH299" s="17">
        <f t="shared" si="108"/>
        <v>0.62672897631648727</v>
      </c>
      <c r="BI299" s="17">
        <f t="shared" si="109"/>
        <v>7.5219153329058042E-3</v>
      </c>
      <c r="BJ299" s="17">
        <f t="shared" si="110"/>
        <v>6.0642224021917115E-3</v>
      </c>
    </row>
    <row r="300" spans="1:62" x14ac:dyDescent="0.25">
      <c r="A300" s="84">
        <v>375</v>
      </c>
      <c r="B300" s="84">
        <v>385</v>
      </c>
      <c r="C300" s="58">
        <v>25</v>
      </c>
      <c r="D300" s="86">
        <v>1</v>
      </c>
      <c r="E300" s="98">
        <f t="shared" si="111"/>
        <v>50</v>
      </c>
      <c r="F300" s="98">
        <f t="shared" si="112"/>
        <v>0.8</v>
      </c>
      <c r="G300" s="17">
        <v>0</v>
      </c>
      <c r="H300" s="17">
        <f>'EWG-CCP-127 (1)'!M188</f>
        <v>10</v>
      </c>
      <c r="I300" s="17">
        <v>0</v>
      </c>
      <c r="J300" s="17">
        <v>0</v>
      </c>
      <c r="K300" s="17">
        <v>0</v>
      </c>
      <c r="L300" s="17">
        <v>0</v>
      </c>
      <c r="M300" s="17">
        <v>0</v>
      </c>
      <c r="N300" s="17">
        <v>0</v>
      </c>
      <c r="O300" s="17">
        <f>'EWG-CCP-127 (1)'!L188</f>
        <v>50</v>
      </c>
      <c r="P300" s="17">
        <v>0</v>
      </c>
      <c r="Q300" s="17">
        <f>'EWG-CCP-127 (1)'!K188</f>
        <v>40</v>
      </c>
      <c r="R300" s="17">
        <v>0</v>
      </c>
      <c r="S300" s="17">
        <v>0</v>
      </c>
      <c r="T300" s="17">
        <v>0</v>
      </c>
      <c r="U300" s="17">
        <v>0</v>
      </c>
      <c r="V300" s="17">
        <v>0</v>
      </c>
      <c r="W300" s="41">
        <v>0</v>
      </c>
      <c r="X300" s="41">
        <v>0</v>
      </c>
      <c r="Y300" s="17">
        <v>0</v>
      </c>
      <c r="Z300" s="17">
        <v>0</v>
      </c>
      <c r="AA300" s="17">
        <v>0</v>
      </c>
      <c r="AB300" s="17">
        <v>0</v>
      </c>
      <c r="AC300" s="17">
        <v>0</v>
      </c>
      <c r="AD300" s="17">
        <v>0</v>
      </c>
      <c r="AE300" s="17">
        <v>0</v>
      </c>
      <c r="AF300" s="41">
        <v>0</v>
      </c>
      <c r="AG300" s="88">
        <f>'EWG-CCP-127 (1)'!E188</f>
        <v>27</v>
      </c>
      <c r="AH300" s="41" t="s">
        <v>3</v>
      </c>
      <c r="AI300" s="87" t="s">
        <v>506</v>
      </c>
      <c r="AN300" s="17">
        <f t="shared" si="92"/>
        <v>100</v>
      </c>
      <c r="AO300" s="17">
        <f t="shared" si="93"/>
        <v>0.5</v>
      </c>
      <c r="AP300" s="17">
        <f t="shared" si="94"/>
        <v>0</v>
      </c>
      <c r="AQ300" s="17">
        <f t="shared" si="94"/>
        <v>0.1</v>
      </c>
      <c r="AR300" s="17">
        <f t="shared" si="95"/>
        <v>0.4</v>
      </c>
      <c r="AS300" s="17">
        <f t="shared" si="96"/>
        <v>0.27</v>
      </c>
      <c r="AU300" s="17">
        <f t="shared" si="97"/>
        <v>4</v>
      </c>
      <c r="AV300" s="17">
        <f t="shared" si="98"/>
        <v>5</v>
      </c>
      <c r="AW300" s="17">
        <f t="shared" si="99"/>
        <v>0.75</v>
      </c>
      <c r="AX300" s="17">
        <f t="shared" si="100"/>
        <v>1.5</v>
      </c>
      <c r="AY300" s="17">
        <f t="shared" si="101"/>
        <v>0.16666666666666663</v>
      </c>
      <c r="AZ300" s="17">
        <f t="shared" si="102"/>
        <v>0.16666666666666663</v>
      </c>
      <c r="BA300" s="17">
        <f t="shared" si="103"/>
        <v>0.10333333333333339</v>
      </c>
      <c r="BC300" s="17">
        <f t="shared" si="113"/>
        <v>4</v>
      </c>
      <c r="BD300" s="17">
        <f t="shared" si="104"/>
        <v>5</v>
      </c>
      <c r="BE300" s="17">
        <f t="shared" si="105"/>
        <v>0.66772363241731236</v>
      </c>
      <c r="BF300" s="17">
        <f t="shared" si="106"/>
        <v>2.0925144451180109</v>
      </c>
      <c r="BG300" s="17">
        <f t="shared" si="107"/>
        <v>0.18314270660364751</v>
      </c>
      <c r="BH300" s="17">
        <f t="shared" si="108"/>
        <v>0.18314270660364751</v>
      </c>
      <c r="BI300" s="17">
        <f t="shared" si="109"/>
        <v>7.5441894161400614E-3</v>
      </c>
      <c r="BJ300" s="17">
        <f t="shared" si="110"/>
        <v>3.6912739045726124E-2</v>
      </c>
    </row>
    <row r="301" spans="1:62" x14ac:dyDescent="0.25">
      <c r="A301" s="84">
        <v>349</v>
      </c>
      <c r="B301" s="84">
        <v>233</v>
      </c>
      <c r="C301" s="17" t="s">
        <v>247</v>
      </c>
      <c r="D301" s="86">
        <v>1</v>
      </c>
      <c r="E301" s="98">
        <f t="shared" si="111"/>
        <v>9.1</v>
      </c>
      <c r="F301" s="98">
        <f t="shared" si="112"/>
        <v>0.79977997799779976</v>
      </c>
      <c r="G301" s="17">
        <v>0</v>
      </c>
      <c r="H301" s="17">
        <v>18.2</v>
      </c>
      <c r="I301" s="17">
        <v>0</v>
      </c>
      <c r="J301" s="17">
        <v>0</v>
      </c>
      <c r="K301" s="17">
        <v>0</v>
      </c>
      <c r="L301" s="17">
        <v>0</v>
      </c>
      <c r="M301" s="17">
        <v>0</v>
      </c>
      <c r="N301" s="17">
        <v>0</v>
      </c>
      <c r="O301" s="17">
        <v>9.1</v>
      </c>
      <c r="P301" s="17">
        <v>0</v>
      </c>
      <c r="Q301" s="17">
        <v>72.7</v>
      </c>
      <c r="R301" s="17">
        <v>0</v>
      </c>
      <c r="S301" s="17">
        <v>0</v>
      </c>
      <c r="T301" s="17">
        <v>0</v>
      </c>
      <c r="U301" s="17">
        <v>0</v>
      </c>
      <c r="V301" s="17">
        <v>0</v>
      </c>
      <c r="W301" s="41">
        <v>0</v>
      </c>
      <c r="X301" s="41">
        <v>0</v>
      </c>
      <c r="Y301" s="17">
        <v>0</v>
      </c>
      <c r="Z301" s="17">
        <v>0</v>
      </c>
      <c r="AA301" s="17">
        <v>0</v>
      </c>
      <c r="AB301" s="17">
        <v>0</v>
      </c>
      <c r="AC301" s="17">
        <v>0</v>
      </c>
      <c r="AD301" s="17">
        <v>0</v>
      </c>
      <c r="AE301" s="17">
        <v>0</v>
      </c>
      <c r="AF301" s="41">
        <v>0</v>
      </c>
      <c r="AG301" s="88">
        <v>41.2</v>
      </c>
      <c r="AH301" s="91" t="s">
        <v>3</v>
      </c>
      <c r="AI301" s="87" t="s">
        <v>504</v>
      </c>
      <c r="AN301" s="17">
        <f t="shared" si="92"/>
        <v>100</v>
      </c>
      <c r="AO301" s="17">
        <f t="shared" si="93"/>
        <v>9.0999999999999998E-2</v>
      </c>
      <c r="AP301" s="17">
        <f t="shared" si="94"/>
        <v>0</v>
      </c>
      <c r="AQ301" s="17">
        <f t="shared" si="94"/>
        <v>0.182</v>
      </c>
      <c r="AR301" s="17">
        <f t="shared" si="95"/>
        <v>0.72699999999999998</v>
      </c>
      <c r="AS301" s="17">
        <f t="shared" si="96"/>
        <v>0.41200000000000003</v>
      </c>
      <c r="AU301" s="17">
        <f t="shared" si="97"/>
        <v>3.9945054945054945</v>
      </c>
      <c r="AV301" s="17">
        <f t="shared" si="98"/>
        <v>0.5</v>
      </c>
      <c r="AW301" s="17">
        <f t="shared" si="99"/>
        <v>0.74965659340659341</v>
      </c>
      <c r="AX301" s="17">
        <f t="shared" si="100"/>
        <v>1.4986263736263736</v>
      </c>
      <c r="AY301" s="17">
        <f t="shared" si="101"/>
        <v>0.5</v>
      </c>
      <c r="AZ301" s="17">
        <f t="shared" si="102"/>
        <v>0.5</v>
      </c>
      <c r="BA301" s="17">
        <f t="shared" si="103"/>
        <v>8.7999999999999967E-2</v>
      </c>
      <c r="BC301" s="17">
        <f t="shared" si="113"/>
        <v>3.994505494505495</v>
      </c>
      <c r="BD301" s="17">
        <f t="shared" si="104"/>
        <v>0.5</v>
      </c>
      <c r="BE301" s="17">
        <f t="shared" si="105"/>
        <v>0.66760347014196975</v>
      </c>
      <c r="BF301" s="17">
        <f t="shared" si="106"/>
        <v>2.089991583816881</v>
      </c>
      <c r="BG301" s="17">
        <f t="shared" si="107"/>
        <v>0.5</v>
      </c>
      <c r="BH301" s="17">
        <f t="shared" si="108"/>
        <v>0.5</v>
      </c>
      <c r="BI301" s="17">
        <f t="shared" si="109"/>
        <v>7.7439999999999939E-3</v>
      </c>
      <c r="BJ301" s="17">
        <f t="shared" si="110"/>
        <v>2.5127043665339474E-3</v>
      </c>
    </row>
    <row r="302" spans="1:62" x14ac:dyDescent="0.25">
      <c r="A302" s="84">
        <v>664</v>
      </c>
      <c r="B302" s="84">
        <v>361</v>
      </c>
      <c r="C302" s="17" t="s">
        <v>491</v>
      </c>
      <c r="D302" s="86">
        <v>1</v>
      </c>
      <c r="E302" s="98">
        <f t="shared" si="111"/>
        <v>28.922996003853953</v>
      </c>
      <c r="F302" s="98">
        <f t="shared" si="112"/>
        <v>0.84733009861073516</v>
      </c>
      <c r="G302" s="106">
        <f>'EWG-CCP-127 (1)'!C37</f>
        <v>3.7965701360148882</v>
      </c>
      <c r="H302" s="106">
        <f>'EWG-CCP-127 (1)'!D37</f>
        <v>9.1156047366981738</v>
      </c>
      <c r="I302" s="106">
        <f>'EWG-CCP-127 (1)'!E37</f>
        <v>7.853721349904121</v>
      </c>
      <c r="J302" s="17">
        <v>0</v>
      </c>
      <c r="K302" s="106">
        <f>'EWG-CCP-127 (1)'!G37</f>
        <v>2.1857169351612478</v>
      </c>
      <c r="L302" s="106">
        <f>'EWG-CCP-127 (1)'!H37</f>
        <v>0.16236408964816257</v>
      </c>
      <c r="M302" s="106">
        <f>'EWG-CCP-127 (1)'!R37</f>
        <v>8.8779156253914628</v>
      </c>
      <c r="N302" s="106">
        <f>'EWG-CCP-127 (1)'!J37</f>
        <v>4.0937940226336424</v>
      </c>
      <c r="O302" s="106">
        <f>'EWG-CCP-127 (1)'!K37</f>
        <v>7.9352009162765693</v>
      </c>
      <c r="P302" s="17">
        <v>0</v>
      </c>
      <c r="Q302" s="106">
        <f>'EWG-CCP-127 (1)'!N37</f>
        <v>50.592331495316365</v>
      </c>
      <c r="R302" s="17">
        <v>0</v>
      </c>
      <c r="S302" s="106">
        <f>'EWG-CCP-127 (1)'!O37</f>
        <v>1.1124290702267619</v>
      </c>
      <c r="T302" s="106">
        <f>'EWG-CCP-127 (1)'!P37</f>
        <v>2.7293327422818034</v>
      </c>
      <c r="U302" s="106">
        <f>'EWG-CCP-127 (1)'!Q37</f>
        <v>1.5450188804467953</v>
      </c>
      <c r="V302" s="17">
        <v>0</v>
      </c>
      <c r="W302" s="17">
        <v>0</v>
      </c>
      <c r="X302" s="17">
        <v>0</v>
      </c>
      <c r="Y302" s="17">
        <v>0</v>
      </c>
      <c r="Z302" s="17">
        <v>0</v>
      </c>
      <c r="AA302" s="17">
        <v>0</v>
      </c>
      <c r="AB302" s="17">
        <v>0</v>
      </c>
      <c r="AC302" s="17">
        <v>0</v>
      </c>
      <c r="AD302" s="17">
        <v>0</v>
      </c>
      <c r="AE302" s="17">
        <v>0</v>
      </c>
      <c r="AF302" s="17">
        <v>0</v>
      </c>
      <c r="AG302" s="88">
        <v>53</v>
      </c>
      <c r="AH302" s="17" t="s">
        <v>3</v>
      </c>
      <c r="AI302" s="87" t="s">
        <v>506</v>
      </c>
      <c r="AN302" s="17">
        <f t="shared" si="92"/>
        <v>99.999999999999986</v>
      </c>
      <c r="AO302" s="17">
        <f t="shared" si="93"/>
        <v>0.16975480631316195</v>
      </c>
      <c r="AP302" s="17">
        <f t="shared" si="94"/>
        <v>3.796570136014888E-2</v>
      </c>
      <c r="AQ302" s="17">
        <f t="shared" si="94"/>
        <v>9.1156047366981741E-2</v>
      </c>
      <c r="AR302" s="17">
        <f t="shared" si="95"/>
        <v>0.50592331495316367</v>
      </c>
      <c r="AS302" s="17">
        <f t="shared" si="96"/>
        <v>0.53</v>
      </c>
      <c r="AU302" s="17">
        <f t="shared" si="97"/>
        <v>3.9181882211208068</v>
      </c>
      <c r="AV302" s="17">
        <f t="shared" si="98"/>
        <v>1.3146879436391468</v>
      </c>
      <c r="AW302" s="17">
        <f t="shared" si="99"/>
        <v>0.74488676382005048</v>
      </c>
      <c r="AX302" s="17">
        <f t="shared" si="100"/>
        <v>1.4795470552802017</v>
      </c>
      <c r="AY302" s="17">
        <f t="shared" si="101"/>
        <v>0.74488676382005048</v>
      </c>
      <c r="AZ302" s="17">
        <f t="shared" si="102"/>
        <v>0.74488676382005048</v>
      </c>
      <c r="BA302" s="17">
        <f t="shared" si="103"/>
        <v>0.21488676382005045</v>
      </c>
      <c r="BC302" s="17">
        <f t="shared" si="113"/>
        <v>1.7483648283055371</v>
      </c>
      <c r="BD302" s="17">
        <f t="shared" si="104"/>
        <v>0.84023753284580194</v>
      </c>
      <c r="BE302" s="17">
        <f t="shared" si="105"/>
        <v>0.61848142022133978</v>
      </c>
      <c r="BF302" s="17">
        <f t="shared" si="106"/>
        <v>1.0586519356324957</v>
      </c>
      <c r="BG302" s="17">
        <f t="shared" si="107"/>
        <v>0.61848142022133978</v>
      </c>
      <c r="BH302" s="17">
        <f t="shared" si="108"/>
        <v>0.61848142022133978</v>
      </c>
      <c r="BI302" s="17">
        <f t="shared" si="109"/>
        <v>7.8289617243853128E-3</v>
      </c>
      <c r="BJ302" s="17">
        <f t="shared" si="110"/>
        <v>4.6067600556559474E-3</v>
      </c>
    </row>
    <row r="303" spans="1:62" x14ac:dyDescent="0.25">
      <c r="A303" s="84">
        <v>151</v>
      </c>
      <c r="B303" s="84">
        <v>87</v>
      </c>
      <c r="C303" s="17" t="s">
        <v>178</v>
      </c>
      <c r="D303" s="86">
        <v>1</v>
      </c>
      <c r="E303" s="98">
        <f t="shared" si="111"/>
        <v>13.109737010193589</v>
      </c>
      <c r="F303" s="98">
        <f t="shared" si="112"/>
        <v>0.7877479765980957</v>
      </c>
      <c r="G303" s="102">
        <v>0</v>
      </c>
      <c r="H303" s="102">
        <f>'EWG-CCP-127 (1)'!I8</f>
        <v>18.224578670715822</v>
      </c>
      <c r="I303" s="102">
        <v>0</v>
      </c>
      <c r="J303" s="17">
        <v>0</v>
      </c>
      <c r="K303" s="103">
        <f>'EWG-CCP-127 (1)'!L8</f>
        <v>1.0273422099787888</v>
      </c>
      <c r="L303" s="17">
        <v>0</v>
      </c>
      <c r="M303" s="58">
        <v>0</v>
      </c>
      <c r="N303" s="58">
        <v>0</v>
      </c>
      <c r="O303" s="102">
        <f>'EWG-CCP-127 (1)'!K8</f>
        <v>13.109737010193589</v>
      </c>
      <c r="P303" s="58">
        <v>0</v>
      </c>
      <c r="Q303" s="102">
        <f>'EWG-CCP-127 (1)'!J8</f>
        <v>67.638342109111818</v>
      </c>
      <c r="R303" s="17">
        <v>0</v>
      </c>
      <c r="S303" s="17">
        <v>0</v>
      </c>
      <c r="T303" s="17">
        <v>0</v>
      </c>
      <c r="U303" s="102">
        <v>0</v>
      </c>
      <c r="V303" s="17">
        <v>0</v>
      </c>
      <c r="W303" s="41">
        <v>0</v>
      </c>
      <c r="X303" s="41">
        <v>0</v>
      </c>
      <c r="Y303" s="17">
        <v>0</v>
      </c>
      <c r="Z303" s="58">
        <v>0</v>
      </c>
      <c r="AA303" s="17">
        <v>0</v>
      </c>
      <c r="AB303" s="41">
        <v>0</v>
      </c>
      <c r="AC303" s="17">
        <v>0</v>
      </c>
      <c r="AD303" s="17">
        <v>0</v>
      </c>
      <c r="AE303" s="41">
        <v>0</v>
      </c>
      <c r="AF303" s="41">
        <v>0</v>
      </c>
      <c r="AG303" s="88">
        <v>75</v>
      </c>
      <c r="AH303" s="41" t="s">
        <v>545</v>
      </c>
      <c r="AI303" s="87" t="s">
        <v>506</v>
      </c>
      <c r="AM303" s="80"/>
      <c r="AN303" s="17">
        <f t="shared" si="92"/>
        <v>100.00000000000001</v>
      </c>
      <c r="AO303" s="17">
        <f t="shared" si="93"/>
        <v>0.1310973701019359</v>
      </c>
      <c r="AP303" s="17">
        <f t="shared" si="94"/>
        <v>0</v>
      </c>
      <c r="AQ303" s="17">
        <f t="shared" si="94"/>
        <v>0.18224578670715821</v>
      </c>
      <c r="AR303" s="17">
        <f t="shared" si="95"/>
        <v>0.67638342109111815</v>
      </c>
      <c r="AS303" s="17">
        <f t="shared" si="96"/>
        <v>0.75</v>
      </c>
      <c r="AU303" s="17">
        <f t="shared" si="97"/>
        <v>3.7113802920336667</v>
      </c>
      <c r="AV303" s="17">
        <f t="shared" si="98"/>
        <v>0.71934376355481844</v>
      </c>
      <c r="AW303" s="17">
        <f t="shared" si="99"/>
        <v>0.73196126825210417</v>
      </c>
      <c r="AX303" s="17">
        <f t="shared" si="100"/>
        <v>1.4278450730084167</v>
      </c>
      <c r="AY303" s="17">
        <f t="shared" si="101"/>
        <v>0.71934376355481844</v>
      </c>
      <c r="AZ303" s="17">
        <f t="shared" si="102"/>
        <v>0.71934376355481844</v>
      </c>
      <c r="BA303" s="17">
        <f t="shared" si="103"/>
        <v>3.0656236445181562E-2</v>
      </c>
      <c r="BC303" s="17">
        <f t="shared" si="113"/>
        <v>3.7113802920336667</v>
      </c>
      <c r="BD303" s="17">
        <f t="shared" si="104"/>
        <v>0.71934376355481844</v>
      </c>
      <c r="BE303" s="17">
        <f t="shared" si="105"/>
        <v>0.66141165386844192</v>
      </c>
      <c r="BF303" s="17">
        <f t="shared" si="106"/>
        <v>1.9599916015791552</v>
      </c>
      <c r="BG303" s="17">
        <f t="shared" si="107"/>
        <v>0.66141165386844192</v>
      </c>
      <c r="BH303" s="17">
        <f t="shared" si="108"/>
        <v>0.66141165386844192</v>
      </c>
      <c r="BI303" s="17">
        <f t="shared" si="109"/>
        <v>7.8478950703247414E-3</v>
      </c>
      <c r="BJ303" s="17">
        <f t="shared" si="110"/>
        <v>8.2870931679442705E-2</v>
      </c>
    </row>
    <row r="304" spans="1:62" x14ac:dyDescent="0.25">
      <c r="A304" s="84">
        <v>398</v>
      </c>
      <c r="B304" s="84">
        <v>514</v>
      </c>
      <c r="C304" s="17" t="s">
        <v>263</v>
      </c>
      <c r="D304" s="86">
        <v>1</v>
      </c>
      <c r="E304" s="98">
        <f t="shared" si="111"/>
        <v>20.8</v>
      </c>
      <c r="F304" s="98">
        <f t="shared" si="112"/>
        <v>0.47348484848484845</v>
      </c>
      <c r="G304" s="17">
        <v>0</v>
      </c>
      <c r="H304" s="17">
        <v>41.7</v>
      </c>
      <c r="I304" s="17">
        <v>0</v>
      </c>
      <c r="J304" s="17">
        <v>0</v>
      </c>
      <c r="K304" s="17">
        <v>0</v>
      </c>
      <c r="L304" s="17">
        <v>0</v>
      </c>
      <c r="M304" s="17">
        <v>0</v>
      </c>
      <c r="N304" s="17">
        <v>0</v>
      </c>
      <c r="O304" s="17">
        <v>20.8</v>
      </c>
      <c r="P304" s="17">
        <v>0</v>
      </c>
      <c r="Q304" s="17">
        <v>37.5</v>
      </c>
      <c r="R304" s="17">
        <v>0</v>
      </c>
      <c r="S304" s="17">
        <v>0</v>
      </c>
      <c r="T304" s="17">
        <v>0</v>
      </c>
      <c r="U304" s="17">
        <v>0</v>
      </c>
      <c r="V304" s="17">
        <v>0</v>
      </c>
      <c r="W304" s="41">
        <v>0</v>
      </c>
      <c r="X304" s="41">
        <v>0</v>
      </c>
      <c r="Y304" s="17">
        <v>0</v>
      </c>
      <c r="Z304" s="17">
        <v>0</v>
      </c>
      <c r="AA304" s="17">
        <v>0</v>
      </c>
      <c r="AB304" s="17">
        <v>0</v>
      </c>
      <c r="AC304" s="17">
        <v>0</v>
      </c>
      <c r="AD304" s="17">
        <v>0</v>
      </c>
      <c r="AE304" s="17">
        <v>0</v>
      </c>
      <c r="AF304" s="41">
        <v>0</v>
      </c>
      <c r="AG304" s="88">
        <v>41</v>
      </c>
      <c r="AH304" s="91" t="s">
        <v>3</v>
      </c>
      <c r="AI304" s="87" t="s">
        <v>504</v>
      </c>
      <c r="AN304" s="17">
        <f t="shared" si="92"/>
        <v>100</v>
      </c>
      <c r="AO304" s="17">
        <f t="shared" si="93"/>
        <v>0.20800000000000002</v>
      </c>
      <c r="AP304" s="17">
        <f t="shared" si="94"/>
        <v>0</v>
      </c>
      <c r="AQ304" s="17">
        <f t="shared" si="94"/>
        <v>0.41700000000000004</v>
      </c>
      <c r="AR304" s="17">
        <f t="shared" si="95"/>
        <v>0.375</v>
      </c>
      <c r="AS304" s="17">
        <f t="shared" si="96"/>
        <v>0.41</v>
      </c>
      <c r="AU304" s="17">
        <f t="shared" si="97"/>
        <v>0.89928057553956831</v>
      </c>
      <c r="AV304" s="17">
        <f t="shared" si="98"/>
        <v>0.49880095923261392</v>
      </c>
      <c r="AW304" s="17">
        <f t="shared" si="99"/>
        <v>0.55620503597122306</v>
      </c>
      <c r="AX304" s="17">
        <f t="shared" si="100"/>
        <v>0.72482014388489202</v>
      </c>
      <c r="AY304" s="17">
        <f t="shared" si="101"/>
        <v>0.49880095923261392</v>
      </c>
      <c r="AZ304" s="17">
        <f t="shared" si="102"/>
        <v>0.49880095923261392</v>
      </c>
      <c r="BA304" s="17">
        <f t="shared" si="103"/>
        <v>8.8800959232613941E-2</v>
      </c>
      <c r="BC304" s="17">
        <f t="shared" si="113"/>
        <v>0.89928057553956831</v>
      </c>
      <c r="BD304" s="17">
        <f t="shared" si="104"/>
        <v>0.49880095923261392</v>
      </c>
      <c r="BE304" s="17">
        <f t="shared" si="105"/>
        <v>0.59991234319120257</v>
      </c>
      <c r="BF304" s="17">
        <f t="shared" si="106"/>
        <v>0.66878576754068875</v>
      </c>
      <c r="BG304" s="17">
        <f t="shared" si="107"/>
        <v>0.49880095923261392</v>
      </c>
      <c r="BH304" s="17">
        <f t="shared" si="108"/>
        <v>0.49880095923261392</v>
      </c>
      <c r="BI304" s="17">
        <f t="shared" si="109"/>
        <v>7.8856103606323637E-3</v>
      </c>
      <c r="BJ304" s="17">
        <f t="shared" si="110"/>
        <v>2.7172118972268009E-3</v>
      </c>
    </row>
    <row r="305" spans="1:62" x14ac:dyDescent="0.25">
      <c r="A305" s="84">
        <v>285</v>
      </c>
      <c r="B305" s="84">
        <v>175</v>
      </c>
      <c r="D305" s="86">
        <v>1</v>
      </c>
      <c r="E305" s="98">
        <f t="shared" si="111"/>
        <v>33.333333333333329</v>
      </c>
      <c r="F305" s="98">
        <f t="shared" si="112"/>
        <v>0.5</v>
      </c>
      <c r="G305" s="17">
        <v>0</v>
      </c>
      <c r="H305" s="17">
        <f>'EWG-CCP-127 (1)'!M103</f>
        <v>33.333333333333329</v>
      </c>
      <c r="I305" s="17">
        <v>0</v>
      </c>
      <c r="J305" s="17">
        <v>0</v>
      </c>
      <c r="K305" s="17">
        <v>0</v>
      </c>
      <c r="L305" s="17">
        <v>0</v>
      </c>
      <c r="M305" s="17">
        <v>0</v>
      </c>
      <c r="N305" s="17">
        <v>0</v>
      </c>
      <c r="O305" s="17">
        <f>'EWG-CCP-127 (1)'!L103</f>
        <v>33.333333333333329</v>
      </c>
      <c r="P305" s="17">
        <v>0</v>
      </c>
      <c r="Q305" s="17">
        <f>'EWG-CCP-127 (1)'!K103</f>
        <v>33.333333333333329</v>
      </c>
      <c r="R305" s="17">
        <v>0</v>
      </c>
      <c r="S305" s="17">
        <v>0</v>
      </c>
      <c r="T305" s="17">
        <v>0</v>
      </c>
      <c r="U305" s="17">
        <v>0</v>
      </c>
      <c r="V305" s="17">
        <v>0</v>
      </c>
      <c r="W305" s="41">
        <v>0</v>
      </c>
      <c r="X305" s="41">
        <v>0</v>
      </c>
      <c r="Y305" s="17">
        <v>0</v>
      </c>
      <c r="Z305" s="17">
        <v>0</v>
      </c>
      <c r="AA305" s="17">
        <v>0</v>
      </c>
      <c r="AB305" s="17">
        <v>0</v>
      </c>
      <c r="AC305" s="17">
        <v>0</v>
      </c>
      <c r="AD305" s="17">
        <v>0</v>
      </c>
      <c r="AE305" s="17">
        <v>0</v>
      </c>
      <c r="AF305" s="41">
        <v>0</v>
      </c>
      <c r="AG305" s="88">
        <f>'EWG-CCP-127 (1)'!E103</f>
        <v>62</v>
      </c>
      <c r="AH305" s="91" t="s">
        <v>3</v>
      </c>
      <c r="AI305" s="87" t="s">
        <v>504</v>
      </c>
      <c r="AN305" s="17">
        <f t="shared" si="92"/>
        <v>99.999999999999986</v>
      </c>
      <c r="AO305" s="17">
        <f t="shared" si="93"/>
        <v>0.33333333333333326</v>
      </c>
      <c r="AP305" s="17">
        <f t="shared" si="94"/>
        <v>0</v>
      </c>
      <c r="AQ305" s="17">
        <f t="shared" si="94"/>
        <v>0.33333333333333326</v>
      </c>
      <c r="AR305" s="17">
        <f t="shared" si="95"/>
        <v>0.33333333333333326</v>
      </c>
      <c r="AS305" s="17">
        <f t="shared" si="96"/>
        <v>0.62</v>
      </c>
      <c r="AU305" s="17">
        <f t="shared" si="97"/>
        <v>1</v>
      </c>
      <c r="AV305" s="17">
        <f t="shared" si="98"/>
        <v>1</v>
      </c>
      <c r="AW305" s="17">
        <f t="shared" si="99"/>
        <v>0.5625</v>
      </c>
      <c r="AX305" s="17">
        <f t="shared" si="100"/>
        <v>0.75</v>
      </c>
      <c r="AY305" s="17">
        <f t="shared" si="101"/>
        <v>0.5</v>
      </c>
      <c r="AZ305" s="17">
        <f t="shared" si="102"/>
        <v>0.5</v>
      </c>
      <c r="BA305" s="17">
        <f t="shared" si="103"/>
        <v>0.12</v>
      </c>
      <c r="BC305" s="17">
        <f t="shared" si="113"/>
        <v>1</v>
      </c>
      <c r="BD305" s="17">
        <f t="shared" si="104"/>
        <v>1</v>
      </c>
      <c r="BE305" s="17">
        <f t="shared" si="105"/>
        <v>0.60211503008021783</v>
      </c>
      <c r="BF305" s="17">
        <f t="shared" si="106"/>
        <v>0.71503217470097313</v>
      </c>
      <c r="BG305" s="17">
        <f t="shared" si="107"/>
        <v>0.53087307375546111</v>
      </c>
      <c r="BH305" s="17">
        <f t="shared" si="108"/>
        <v>0.53087307375546111</v>
      </c>
      <c r="BI305" s="17">
        <f t="shared" si="109"/>
        <v>7.9436089817994746E-3</v>
      </c>
      <c r="BJ305" s="17">
        <f t="shared" si="110"/>
        <v>2.4923921174477802E-2</v>
      </c>
    </row>
    <row r="306" spans="1:62" x14ac:dyDescent="0.25">
      <c r="A306" s="84">
        <v>35</v>
      </c>
      <c r="B306" s="84">
        <v>23</v>
      </c>
      <c r="C306" s="17" t="s">
        <v>43</v>
      </c>
      <c r="D306" s="86">
        <v>1</v>
      </c>
      <c r="E306" s="98">
        <f t="shared" si="111"/>
        <v>18</v>
      </c>
      <c r="F306" s="98">
        <f t="shared" si="112"/>
        <v>0.78749999999999998</v>
      </c>
      <c r="G306" s="41">
        <v>0</v>
      </c>
      <c r="H306" s="17">
        <v>17</v>
      </c>
      <c r="I306" s="17">
        <v>0</v>
      </c>
      <c r="J306" s="17">
        <v>0</v>
      </c>
      <c r="K306" s="41">
        <v>0</v>
      </c>
      <c r="L306" s="41">
        <v>0</v>
      </c>
      <c r="M306" s="41">
        <v>0</v>
      </c>
      <c r="N306" s="41">
        <v>0</v>
      </c>
      <c r="O306" s="17">
        <v>18</v>
      </c>
      <c r="P306" s="17">
        <v>0</v>
      </c>
      <c r="Q306" s="17">
        <v>63</v>
      </c>
      <c r="R306" s="17">
        <v>0</v>
      </c>
      <c r="S306" s="17">
        <v>0</v>
      </c>
      <c r="T306" s="17">
        <v>0</v>
      </c>
      <c r="U306" s="17">
        <v>2</v>
      </c>
      <c r="V306" s="41">
        <v>0</v>
      </c>
      <c r="W306" s="41">
        <v>0</v>
      </c>
      <c r="X306" s="41">
        <v>0</v>
      </c>
      <c r="Y306" s="41">
        <v>0</v>
      </c>
      <c r="Z306" s="41">
        <v>0</v>
      </c>
      <c r="AA306" s="17">
        <v>0</v>
      </c>
      <c r="AB306" s="41">
        <v>0</v>
      </c>
      <c r="AC306" s="17">
        <v>0</v>
      </c>
      <c r="AD306" s="17">
        <v>0</v>
      </c>
      <c r="AE306" s="41">
        <v>0</v>
      </c>
      <c r="AF306" s="41">
        <v>0</v>
      </c>
      <c r="AG306" s="88">
        <v>73</v>
      </c>
      <c r="AH306" s="41" t="s">
        <v>3</v>
      </c>
      <c r="AI306" s="87" t="s">
        <v>506</v>
      </c>
      <c r="AN306" s="17">
        <f t="shared" si="92"/>
        <v>100</v>
      </c>
      <c r="AO306" s="17">
        <f t="shared" si="93"/>
        <v>0.18</v>
      </c>
      <c r="AP306" s="17">
        <f t="shared" si="94"/>
        <v>0</v>
      </c>
      <c r="AQ306" s="17">
        <f t="shared" si="94"/>
        <v>0.17</v>
      </c>
      <c r="AR306" s="17">
        <f t="shared" si="95"/>
        <v>0.63</v>
      </c>
      <c r="AS306" s="17">
        <f t="shared" si="96"/>
        <v>0.73</v>
      </c>
      <c r="AU306" s="17">
        <f t="shared" si="97"/>
        <v>3.7058823529411762</v>
      </c>
      <c r="AV306" s="17">
        <f t="shared" si="98"/>
        <v>1.0588235294117645</v>
      </c>
      <c r="AW306" s="17">
        <f t="shared" si="99"/>
        <v>0.73161764705882348</v>
      </c>
      <c r="AX306" s="17">
        <f t="shared" si="100"/>
        <v>1.4264705882352939</v>
      </c>
      <c r="AY306" s="17">
        <f t="shared" si="101"/>
        <v>0.73161764705882348</v>
      </c>
      <c r="AZ306" s="17">
        <f t="shared" si="102"/>
        <v>0.73161764705882348</v>
      </c>
      <c r="BA306" s="17">
        <f t="shared" si="103"/>
        <v>1.6176470588235015E-3</v>
      </c>
      <c r="BC306" s="17">
        <f t="shared" si="113"/>
        <v>2.7391304347826089</v>
      </c>
      <c r="BD306" s="17">
        <f t="shared" si="104"/>
        <v>0.78260869565217395</v>
      </c>
      <c r="BE306" s="17">
        <f t="shared" si="105"/>
        <v>0.64014900244954798</v>
      </c>
      <c r="BF306" s="17">
        <f t="shared" si="106"/>
        <v>1.5135726213195457</v>
      </c>
      <c r="BG306" s="17">
        <f t="shared" si="107"/>
        <v>0.64014900244954798</v>
      </c>
      <c r="BH306" s="17">
        <f t="shared" si="108"/>
        <v>0.64014900244954798</v>
      </c>
      <c r="BI306" s="17">
        <f t="shared" si="109"/>
        <v>8.0732017608113327E-3</v>
      </c>
      <c r="BJ306" s="17">
        <f t="shared" si="110"/>
        <v>7.1756006986371176E-2</v>
      </c>
    </row>
    <row r="307" spans="1:62" x14ac:dyDescent="0.25">
      <c r="A307" s="84">
        <v>437</v>
      </c>
      <c r="B307" s="84">
        <v>292</v>
      </c>
      <c r="D307" s="86">
        <v>1</v>
      </c>
      <c r="E307" s="98">
        <f t="shared" si="111"/>
        <v>18.8</v>
      </c>
      <c r="F307" s="98">
        <f t="shared" si="112"/>
        <v>0.90700808625336926</v>
      </c>
      <c r="G307" s="17">
        <f>'EWG-CCP-127 (1)'!E224</f>
        <v>7.0000000000000009</v>
      </c>
      <c r="H307" s="17">
        <f>'EWG-CCP-127 (1)'!F224</f>
        <v>6.9</v>
      </c>
      <c r="I307" s="17">
        <v>0</v>
      </c>
      <c r="J307" s="17">
        <v>0</v>
      </c>
      <c r="K307" s="17">
        <v>0</v>
      </c>
      <c r="L307" s="17">
        <v>0</v>
      </c>
      <c r="M307" s="17">
        <v>0</v>
      </c>
      <c r="N307" s="17">
        <v>0</v>
      </c>
      <c r="O307" s="17">
        <f>'EWG-CCP-127 (1)'!C224</f>
        <v>18.8</v>
      </c>
      <c r="P307" s="17">
        <v>0</v>
      </c>
      <c r="Q307" s="17">
        <f>'EWG-CCP-127 (1)'!D224</f>
        <v>67.300000000000011</v>
      </c>
      <c r="R307" s="17">
        <v>0</v>
      </c>
      <c r="S307" s="17">
        <v>0</v>
      </c>
      <c r="T307" s="17">
        <v>0</v>
      </c>
      <c r="U307" s="17">
        <v>0</v>
      </c>
      <c r="V307" s="17">
        <v>0</v>
      </c>
      <c r="W307" s="41">
        <v>0</v>
      </c>
      <c r="X307" s="17">
        <v>0</v>
      </c>
      <c r="Y307" s="17">
        <v>0</v>
      </c>
      <c r="Z307" s="17">
        <v>0</v>
      </c>
      <c r="AA307" s="17">
        <v>0</v>
      </c>
      <c r="AB307" s="17">
        <v>0</v>
      </c>
      <c r="AC307" s="17">
        <v>0</v>
      </c>
      <c r="AD307" s="17">
        <v>0</v>
      </c>
      <c r="AE307" s="17">
        <v>0</v>
      </c>
      <c r="AF307" s="41">
        <v>0</v>
      </c>
      <c r="AG307" s="88">
        <f>'EWG-CCP-127 (1)'!J224</f>
        <v>62.867919999999998</v>
      </c>
      <c r="AH307" s="41" t="s">
        <v>3</v>
      </c>
      <c r="AI307" s="87" t="s">
        <v>506</v>
      </c>
      <c r="AN307" s="17">
        <f t="shared" si="92"/>
        <v>100.00000000000001</v>
      </c>
      <c r="AO307" s="17">
        <f t="shared" si="93"/>
        <v>0.188</v>
      </c>
      <c r="AP307" s="17">
        <f t="shared" si="94"/>
        <v>7.0000000000000007E-2</v>
      </c>
      <c r="AQ307" s="17">
        <f t="shared" si="94"/>
        <v>6.9000000000000006E-2</v>
      </c>
      <c r="AR307" s="17">
        <f t="shared" si="95"/>
        <v>0.67300000000000015</v>
      </c>
      <c r="AS307" s="17">
        <f t="shared" si="96"/>
        <v>0.62867919999999999</v>
      </c>
      <c r="AU307" s="17">
        <f t="shared" si="97"/>
        <v>4.841726618705037</v>
      </c>
      <c r="AV307" s="17">
        <f t="shared" si="98"/>
        <v>1.3525179856115106</v>
      </c>
      <c r="AW307" s="17">
        <f t="shared" si="99"/>
        <v>0.80260791366906481</v>
      </c>
      <c r="AX307" s="17">
        <f t="shared" si="100"/>
        <v>1.7104316546762592</v>
      </c>
      <c r="AY307" s="17">
        <f t="shared" si="101"/>
        <v>0.80260791366906481</v>
      </c>
      <c r="AZ307" s="17">
        <f t="shared" si="102"/>
        <v>0.80260791366906481</v>
      </c>
      <c r="BA307" s="17">
        <f t="shared" si="103"/>
        <v>0.17392871366906482</v>
      </c>
      <c r="BC307" s="17">
        <f t="shared" si="113"/>
        <v>1.9283667621776504</v>
      </c>
      <c r="BD307" s="17">
        <f t="shared" si="104"/>
        <v>0.53868194842406869</v>
      </c>
      <c r="BE307" s="17">
        <f t="shared" si="105"/>
        <v>0.62241797865444759</v>
      </c>
      <c r="BF307" s="17">
        <f t="shared" si="106"/>
        <v>1.1413017598157011</v>
      </c>
      <c r="BG307" s="17">
        <f t="shared" si="107"/>
        <v>0.53868194842406869</v>
      </c>
      <c r="BH307" s="17">
        <f t="shared" si="108"/>
        <v>0.53868194842406869</v>
      </c>
      <c r="BI307" s="17">
        <f t="shared" si="109"/>
        <v>8.0995052912214687E-3</v>
      </c>
      <c r="BJ307" s="17">
        <f t="shared" si="110"/>
        <v>2.7739674406923119E-2</v>
      </c>
    </row>
    <row r="308" spans="1:62" x14ac:dyDescent="0.25">
      <c r="A308" s="84">
        <v>52</v>
      </c>
      <c r="B308" s="84">
        <v>40</v>
      </c>
      <c r="C308" s="17" t="s">
        <v>63</v>
      </c>
      <c r="D308" s="86">
        <v>1</v>
      </c>
      <c r="E308" s="98">
        <f t="shared" si="111"/>
        <v>20</v>
      </c>
      <c r="F308" s="98">
        <f t="shared" si="112"/>
        <v>0.78749999999999998</v>
      </c>
      <c r="G308" s="41">
        <v>0</v>
      </c>
      <c r="H308" s="17">
        <v>17</v>
      </c>
      <c r="I308" s="17">
        <v>8</v>
      </c>
      <c r="J308" s="17">
        <v>0</v>
      </c>
      <c r="K308" s="41">
        <v>0</v>
      </c>
      <c r="L308" s="41">
        <v>0</v>
      </c>
      <c r="M308" s="41">
        <v>0</v>
      </c>
      <c r="N308" s="41">
        <v>0</v>
      </c>
      <c r="O308" s="17">
        <v>12</v>
      </c>
      <c r="P308" s="17">
        <v>0</v>
      </c>
      <c r="Q308" s="17">
        <v>63</v>
      </c>
      <c r="R308" s="17">
        <v>0</v>
      </c>
      <c r="S308" s="17">
        <v>0</v>
      </c>
      <c r="T308" s="17">
        <v>0</v>
      </c>
      <c r="U308" s="17">
        <v>0</v>
      </c>
      <c r="V308" s="41">
        <v>0</v>
      </c>
      <c r="W308" s="41">
        <v>0</v>
      </c>
      <c r="X308" s="41">
        <v>0</v>
      </c>
      <c r="Y308" s="41">
        <v>0</v>
      </c>
      <c r="Z308" s="17">
        <v>0</v>
      </c>
      <c r="AA308" s="17">
        <v>0</v>
      </c>
      <c r="AB308" s="41">
        <v>0</v>
      </c>
      <c r="AC308" s="17">
        <v>0</v>
      </c>
      <c r="AD308" s="17">
        <v>0</v>
      </c>
      <c r="AE308" s="41">
        <v>0</v>
      </c>
      <c r="AF308" s="41">
        <v>0</v>
      </c>
      <c r="AG308" s="88">
        <v>57</v>
      </c>
      <c r="AH308" s="41" t="s">
        <v>3</v>
      </c>
      <c r="AI308" s="87" t="s">
        <v>506</v>
      </c>
      <c r="AN308" s="17">
        <f t="shared" si="92"/>
        <v>100</v>
      </c>
      <c r="AO308" s="17">
        <f t="shared" si="93"/>
        <v>0.12</v>
      </c>
      <c r="AP308" s="17">
        <f t="shared" si="94"/>
        <v>0</v>
      </c>
      <c r="AQ308" s="17">
        <f t="shared" si="94"/>
        <v>0.17</v>
      </c>
      <c r="AR308" s="17">
        <f t="shared" si="95"/>
        <v>0.63</v>
      </c>
      <c r="AS308" s="17">
        <f t="shared" si="96"/>
        <v>0.56999999999999995</v>
      </c>
      <c r="AU308" s="17">
        <f t="shared" si="97"/>
        <v>3.7058823529411762</v>
      </c>
      <c r="AV308" s="17">
        <f t="shared" si="98"/>
        <v>0.70588235294117641</v>
      </c>
      <c r="AW308" s="17">
        <f t="shared" si="99"/>
        <v>0.73161764705882348</v>
      </c>
      <c r="AX308" s="17">
        <f t="shared" si="100"/>
        <v>1.4264705882352939</v>
      </c>
      <c r="AY308" s="17">
        <f t="shared" si="101"/>
        <v>0.70588235294117641</v>
      </c>
      <c r="AZ308" s="17">
        <f t="shared" si="102"/>
        <v>0.70588235294117641</v>
      </c>
      <c r="BA308" s="17">
        <f t="shared" si="103"/>
        <v>0.13588235294117645</v>
      </c>
      <c r="BC308" s="17">
        <f t="shared" si="113"/>
        <v>3.7058823529411766</v>
      </c>
      <c r="BD308" s="17">
        <f t="shared" si="104"/>
        <v>0.94117647058823528</v>
      </c>
      <c r="BE308" s="17">
        <f t="shared" si="105"/>
        <v>0.66129141650191103</v>
      </c>
      <c r="BF308" s="17">
        <f t="shared" si="106"/>
        <v>1.957467163704576</v>
      </c>
      <c r="BG308" s="17">
        <f t="shared" si="107"/>
        <v>0.66129141650191103</v>
      </c>
      <c r="BH308" s="17">
        <f t="shared" si="108"/>
        <v>0.66129141650191103</v>
      </c>
      <c r="BI308" s="17">
        <f t="shared" si="109"/>
        <v>8.3341227269254029E-3</v>
      </c>
      <c r="BJ308" s="17">
        <f t="shared" si="110"/>
        <v>1.1636609441798982E-2</v>
      </c>
    </row>
    <row r="309" spans="1:62" x14ac:dyDescent="0.25">
      <c r="A309" s="84">
        <v>430</v>
      </c>
      <c r="B309" s="84">
        <v>285</v>
      </c>
      <c r="D309" s="86">
        <v>1</v>
      </c>
      <c r="E309" s="98">
        <f t="shared" si="111"/>
        <v>13.900000000000002</v>
      </c>
      <c r="F309" s="98">
        <f t="shared" si="112"/>
        <v>0.87744458930899605</v>
      </c>
      <c r="G309" s="17">
        <f>'EWG-CCP-127 (1)'!E217</f>
        <v>9.4</v>
      </c>
      <c r="H309" s="17">
        <f>'EWG-CCP-127 (1)'!F217</f>
        <v>9.4</v>
      </c>
      <c r="I309" s="17">
        <v>0</v>
      </c>
      <c r="J309" s="17">
        <v>0</v>
      </c>
      <c r="K309" s="17">
        <v>0</v>
      </c>
      <c r="L309" s="17">
        <v>0</v>
      </c>
      <c r="M309" s="17">
        <v>0</v>
      </c>
      <c r="N309" s="17">
        <v>0</v>
      </c>
      <c r="O309" s="17">
        <f>'EWG-CCP-127 (1)'!C217</f>
        <v>13.900000000000002</v>
      </c>
      <c r="P309" s="17">
        <v>0</v>
      </c>
      <c r="Q309" s="17">
        <f>'EWG-CCP-127 (1)'!D217</f>
        <v>67.300000000000011</v>
      </c>
      <c r="R309" s="17">
        <v>0</v>
      </c>
      <c r="S309" s="17">
        <v>0</v>
      </c>
      <c r="T309" s="17">
        <v>0</v>
      </c>
      <c r="U309" s="17">
        <v>0</v>
      </c>
      <c r="V309" s="17">
        <v>0</v>
      </c>
      <c r="W309" s="41">
        <v>0</v>
      </c>
      <c r="X309" s="17">
        <v>0</v>
      </c>
      <c r="Y309" s="17">
        <v>0</v>
      </c>
      <c r="Z309" s="17">
        <v>0</v>
      </c>
      <c r="AA309" s="17">
        <v>0</v>
      </c>
      <c r="AB309" s="17">
        <v>0</v>
      </c>
      <c r="AC309" s="17">
        <v>0</v>
      </c>
      <c r="AD309" s="17">
        <v>0</v>
      </c>
      <c r="AE309" s="17">
        <v>0</v>
      </c>
      <c r="AF309" s="41">
        <v>0</v>
      </c>
      <c r="AG309" s="88">
        <f>'EWG-CCP-127 (1)'!J217</f>
        <v>38.70814</v>
      </c>
      <c r="AH309" s="41" t="s">
        <v>3</v>
      </c>
      <c r="AI309" s="87" t="s">
        <v>506</v>
      </c>
      <c r="AN309" s="17">
        <f t="shared" si="92"/>
        <v>100.00000000000001</v>
      </c>
      <c r="AO309" s="17">
        <f t="shared" si="93"/>
        <v>0.13900000000000001</v>
      </c>
      <c r="AP309" s="17">
        <f t="shared" si="94"/>
        <v>9.4E-2</v>
      </c>
      <c r="AQ309" s="17">
        <f t="shared" si="94"/>
        <v>9.4E-2</v>
      </c>
      <c r="AR309" s="17">
        <f t="shared" si="95"/>
        <v>0.67300000000000015</v>
      </c>
      <c r="AS309" s="17">
        <f t="shared" si="96"/>
        <v>0.38708140000000002</v>
      </c>
      <c r="AU309" s="17">
        <f t="shared" si="97"/>
        <v>3.5797872340425538</v>
      </c>
      <c r="AV309" s="17">
        <f t="shared" si="98"/>
        <v>0.73936170212765961</v>
      </c>
      <c r="AW309" s="17">
        <f t="shared" si="99"/>
        <v>0.72373670212765961</v>
      </c>
      <c r="AX309" s="17">
        <f t="shared" si="100"/>
        <v>1.3949468085106385</v>
      </c>
      <c r="AY309" s="17">
        <f t="shared" si="101"/>
        <v>0.72373670212765961</v>
      </c>
      <c r="AZ309" s="17">
        <f t="shared" si="102"/>
        <v>0.72373670212765961</v>
      </c>
      <c r="BA309" s="17">
        <f t="shared" si="103"/>
        <v>0.33665530212765959</v>
      </c>
      <c r="BC309" s="17">
        <f t="shared" si="113"/>
        <v>1.4319148936170216</v>
      </c>
      <c r="BD309" s="17">
        <f t="shared" si="104"/>
        <v>0.29574468085106387</v>
      </c>
      <c r="BE309" s="17">
        <f t="shared" si="105"/>
        <v>0.61156080757981368</v>
      </c>
      <c r="BF309" s="17">
        <f t="shared" si="106"/>
        <v>0.91335054412980909</v>
      </c>
      <c r="BG309" s="17">
        <f t="shared" si="107"/>
        <v>0.29574468085106387</v>
      </c>
      <c r="BH309" s="17">
        <f t="shared" si="108"/>
        <v>0.29574468085106387</v>
      </c>
      <c r="BI309" s="17">
        <f t="shared" si="109"/>
        <v>8.3423962648916401E-3</v>
      </c>
      <c r="BJ309" s="17">
        <f t="shared" si="110"/>
        <v>5.6318244696553429E-3</v>
      </c>
    </row>
    <row r="310" spans="1:62" x14ac:dyDescent="0.25">
      <c r="A310" s="84">
        <v>450</v>
      </c>
      <c r="B310" s="84">
        <v>302</v>
      </c>
      <c r="D310" s="86">
        <v>1</v>
      </c>
      <c r="E310" s="98">
        <f t="shared" si="111"/>
        <v>9.3532338308457703</v>
      </c>
      <c r="F310" s="98">
        <f t="shared" si="112"/>
        <v>0.7196467991169978</v>
      </c>
      <c r="G310" s="17">
        <f>'EWG-CCP-127 (1)'!J230</f>
        <v>0.49751243781094528</v>
      </c>
      <c r="H310" s="17">
        <f>'EWG-CCP-127 (1)'!H230</f>
        <v>25.273631840796018</v>
      </c>
      <c r="I310" s="17">
        <v>0</v>
      </c>
      <c r="J310" s="17">
        <v>0</v>
      </c>
      <c r="K310" s="17">
        <v>0</v>
      </c>
      <c r="L310" s="17">
        <v>0</v>
      </c>
      <c r="M310" s="17">
        <v>0</v>
      </c>
      <c r="N310" s="17">
        <v>0</v>
      </c>
      <c r="O310" s="17">
        <f>'EWG-CCP-127 (1)'!G230</f>
        <v>9.3532338308457703</v>
      </c>
      <c r="P310" s="17">
        <v>0</v>
      </c>
      <c r="Q310" s="17">
        <f>'EWG-CCP-127 (1)'!I230</f>
        <v>64.875621890547265</v>
      </c>
      <c r="R310" s="17">
        <v>0</v>
      </c>
      <c r="S310" s="17">
        <v>0</v>
      </c>
      <c r="T310" s="17">
        <v>0</v>
      </c>
      <c r="U310" s="17">
        <v>0</v>
      </c>
      <c r="V310" s="17">
        <v>0</v>
      </c>
      <c r="W310" s="41">
        <v>0</v>
      </c>
      <c r="X310" s="17">
        <v>0</v>
      </c>
      <c r="Y310" s="17">
        <v>0</v>
      </c>
      <c r="Z310" s="17">
        <v>0</v>
      </c>
      <c r="AA310" s="17">
        <v>0</v>
      </c>
      <c r="AB310" s="17">
        <v>0</v>
      </c>
      <c r="AC310" s="17">
        <v>0</v>
      </c>
      <c r="AD310" s="17">
        <v>0</v>
      </c>
      <c r="AE310" s="17">
        <v>0</v>
      </c>
      <c r="AF310" s="41">
        <v>0</v>
      </c>
      <c r="AG310" s="88">
        <f>'EWG-CCP-127 (1)'!N230</f>
        <v>25.114730000000002</v>
      </c>
      <c r="AH310" s="17" t="s">
        <v>3</v>
      </c>
      <c r="AI310" s="87" t="s">
        <v>506</v>
      </c>
      <c r="AN310" s="17">
        <f t="shared" si="92"/>
        <v>100</v>
      </c>
      <c r="AO310" s="17">
        <f t="shared" si="93"/>
        <v>9.3532338308457696E-2</v>
      </c>
      <c r="AP310" s="17">
        <f t="shared" si="94"/>
        <v>4.9751243781094526E-3</v>
      </c>
      <c r="AQ310" s="17">
        <f t="shared" si="94"/>
        <v>0.25273631840796018</v>
      </c>
      <c r="AR310" s="17">
        <f t="shared" si="95"/>
        <v>0.64875621890547264</v>
      </c>
      <c r="AS310" s="17">
        <f t="shared" si="96"/>
        <v>0.25114730000000002</v>
      </c>
      <c r="AU310" s="17">
        <f t="shared" si="97"/>
        <v>2.5173745173745177</v>
      </c>
      <c r="AV310" s="17">
        <f t="shared" si="98"/>
        <v>0.36293436293436293</v>
      </c>
      <c r="AW310" s="17">
        <f t="shared" si="99"/>
        <v>0.6573359073359073</v>
      </c>
      <c r="AX310" s="17">
        <f t="shared" si="100"/>
        <v>1.1293436293436294</v>
      </c>
      <c r="AY310" s="17">
        <f t="shared" si="101"/>
        <v>0.36293436293436293</v>
      </c>
      <c r="AZ310" s="17">
        <f t="shared" si="102"/>
        <v>0.36293436293436293</v>
      </c>
      <c r="BA310" s="17">
        <f t="shared" si="103"/>
        <v>0.11178706293436291</v>
      </c>
      <c r="BC310" s="17">
        <f t="shared" si="113"/>
        <v>2.3795620437956209</v>
      </c>
      <c r="BD310" s="17">
        <f t="shared" si="104"/>
        <v>0.34306569343065696</v>
      </c>
      <c r="BE310" s="17">
        <f t="shared" si="105"/>
        <v>0.63228540925712995</v>
      </c>
      <c r="BF310" s="17">
        <f t="shared" si="106"/>
        <v>1.34847292679056</v>
      </c>
      <c r="BG310" s="17">
        <f t="shared" si="107"/>
        <v>0.34306569343065696</v>
      </c>
      <c r="BH310" s="17">
        <f t="shared" si="108"/>
        <v>0.34306569343065696</v>
      </c>
      <c r="BI310" s="17">
        <f t="shared" si="109"/>
        <v>8.4489910508730379E-3</v>
      </c>
      <c r="BJ310" s="17">
        <f t="shared" si="110"/>
        <v>4.4512384304962641E-2</v>
      </c>
    </row>
    <row r="311" spans="1:62" x14ac:dyDescent="0.25">
      <c r="A311" s="84">
        <v>463</v>
      </c>
      <c r="B311" s="84">
        <v>310</v>
      </c>
      <c r="C311" s="17" t="s">
        <v>306</v>
      </c>
      <c r="D311" s="86">
        <v>1</v>
      </c>
      <c r="E311" s="98">
        <f t="shared" si="111"/>
        <v>12.2</v>
      </c>
      <c r="F311" s="98">
        <f t="shared" si="112"/>
        <v>0.67995444191343957</v>
      </c>
      <c r="G311" s="17">
        <v>0</v>
      </c>
      <c r="H311" s="17">
        <v>28.1</v>
      </c>
      <c r="I311" s="17">
        <v>0</v>
      </c>
      <c r="J311" s="17">
        <v>0</v>
      </c>
      <c r="K311" s="17">
        <v>0</v>
      </c>
      <c r="L311" s="17">
        <v>0</v>
      </c>
      <c r="M311" s="17">
        <v>0</v>
      </c>
      <c r="N311" s="17">
        <v>0</v>
      </c>
      <c r="O311" s="17">
        <v>12.2</v>
      </c>
      <c r="P311" s="17">
        <v>0</v>
      </c>
      <c r="Q311" s="17">
        <v>59.7</v>
      </c>
      <c r="R311" s="17">
        <v>0</v>
      </c>
      <c r="S311" s="17">
        <v>0</v>
      </c>
      <c r="T311" s="17">
        <v>0</v>
      </c>
      <c r="U311" s="17">
        <v>0</v>
      </c>
      <c r="V311" s="17">
        <v>0</v>
      </c>
      <c r="W311" s="41">
        <v>0</v>
      </c>
      <c r="X311" s="17">
        <v>0</v>
      </c>
      <c r="Y311" s="17">
        <v>0</v>
      </c>
      <c r="Z311" s="17">
        <v>0</v>
      </c>
      <c r="AA311" s="17">
        <v>0</v>
      </c>
      <c r="AB311" s="17">
        <v>0</v>
      </c>
      <c r="AC311" s="17">
        <v>0</v>
      </c>
      <c r="AD311" s="17">
        <v>0</v>
      </c>
      <c r="AE311" s="17">
        <v>0</v>
      </c>
      <c r="AF311" s="41">
        <v>0</v>
      </c>
      <c r="AG311" s="88">
        <v>34</v>
      </c>
      <c r="AH311" s="17" t="s">
        <v>3</v>
      </c>
      <c r="AI311" s="87" t="s">
        <v>506</v>
      </c>
      <c r="AK311" s="87" t="s">
        <v>505</v>
      </c>
      <c r="AL311" s="87" t="s">
        <v>510</v>
      </c>
      <c r="AN311" s="17">
        <f t="shared" si="92"/>
        <v>100</v>
      </c>
      <c r="AO311" s="17">
        <f t="shared" si="93"/>
        <v>0.122</v>
      </c>
      <c r="AP311" s="17">
        <f t="shared" si="94"/>
        <v>0</v>
      </c>
      <c r="AQ311" s="17">
        <f t="shared" si="94"/>
        <v>0.28100000000000003</v>
      </c>
      <c r="AR311" s="17">
        <f t="shared" si="95"/>
        <v>0.59699999999999998</v>
      </c>
      <c r="AS311" s="17">
        <f t="shared" si="96"/>
        <v>0.34</v>
      </c>
      <c r="AU311" s="17">
        <f t="shared" si="97"/>
        <v>2.1245551601423482</v>
      </c>
      <c r="AV311" s="17">
        <f t="shared" si="98"/>
        <v>0.43416370106761559</v>
      </c>
      <c r="AW311" s="17">
        <f t="shared" si="99"/>
        <v>0.63278469750889677</v>
      </c>
      <c r="AX311" s="17">
        <f t="shared" si="100"/>
        <v>1.0311387900355871</v>
      </c>
      <c r="AY311" s="17">
        <f t="shared" si="101"/>
        <v>0.43416370106761559</v>
      </c>
      <c r="AZ311" s="17">
        <f t="shared" si="102"/>
        <v>0.43416370106761559</v>
      </c>
      <c r="BA311" s="17">
        <f t="shared" si="103"/>
        <v>9.4163701067615568E-2</v>
      </c>
      <c r="BC311" s="17">
        <f t="shared" si="113"/>
        <v>2.1245551601423487</v>
      </c>
      <c r="BD311" s="17">
        <f t="shared" si="104"/>
        <v>0.43416370106761559</v>
      </c>
      <c r="BE311" s="17">
        <f t="shared" si="105"/>
        <v>0.62670852751618678</v>
      </c>
      <c r="BF311" s="17">
        <f t="shared" si="106"/>
        <v>1.2313837731016657</v>
      </c>
      <c r="BG311" s="17">
        <f t="shared" si="107"/>
        <v>0.43416370106761559</v>
      </c>
      <c r="BH311" s="17">
        <f t="shared" si="108"/>
        <v>0.43416370106761559</v>
      </c>
      <c r="BI311" s="17">
        <f t="shared" si="109"/>
        <v>8.8668025987512656E-3</v>
      </c>
      <c r="BJ311" s="17">
        <f t="shared" si="110"/>
        <v>1.4914975471476457E-2</v>
      </c>
    </row>
    <row r="312" spans="1:62" x14ac:dyDescent="0.25">
      <c r="A312" s="84">
        <v>346</v>
      </c>
      <c r="B312" s="84">
        <v>230</v>
      </c>
      <c r="C312" s="17" t="s">
        <v>244</v>
      </c>
      <c r="D312" s="86">
        <v>1</v>
      </c>
      <c r="E312" s="98">
        <f t="shared" si="111"/>
        <v>14.3</v>
      </c>
      <c r="F312" s="98">
        <f t="shared" si="112"/>
        <v>0.66627771295215865</v>
      </c>
      <c r="G312" s="17">
        <v>0</v>
      </c>
      <c r="H312" s="17">
        <v>28.6</v>
      </c>
      <c r="I312" s="17">
        <v>0</v>
      </c>
      <c r="J312" s="17">
        <v>0</v>
      </c>
      <c r="K312" s="17">
        <v>0</v>
      </c>
      <c r="L312" s="17">
        <v>0</v>
      </c>
      <c r="M312" s="17">
        <v>0</v>
      </c>
      <c r="N312" s="17">
        <v>0</v>
      </c>
      <c r="O312" s="17">
        <v>14.3</v>
      </c>
      <c r="P312" s="17">
        <v>0</v>
      </c>
      <c r="Q312" s="17">
        <v>57.1</v>
      </c>
      <c r="R312" s="17">
        <v>0</v>
      </c>
      <c r="S312" s="17">
        <v>0</v>
      </c>
      <c r="T312" s="17">
        <v>0</v>
      </c>
      <c r="U312" s="17">
        <v>0</v>
      </c>
      <c r="V312" s="17">
        <v>0</v>
      </c>
      <c r="W312" s="41">
        <v>0</v>
      </c>
      <c r="X312" s="41">
        <v>0</v>
      </c>
      <c r="Y312" s="17">
        <v>0</v>
      </c>
      <c r="Z312" s="17">
        <v>0</v>
      </c>
      <c r="AA312" s="17">
        <v>0</v>
      </c>
      <c r="AB312" s="17">
        <v>0</v>
      </c>
      <c r="AC312" s="17">
        <v>0</v>
      </c>
      <c r="AD312" s="17">
        <v>0</v>
      </c>
      <c r="AE312" s="17">
        <v>0</v>
      </c>
      <c r="AF312" s="41">
        <v>0</v>
      </c>
      <c r="AG312" s="88">
        <v>40.4</v>
      </c>
      <c r="AH312" s="91" t="s">
        <v>3</v>
      </c>
      <c r="AI312" s="87" t="s">
        <v>504</v>
      </c>
      <c r="AN312" s="17">
        <f t="shared" si="92"/>
        <v>100</v>
      </c>
      <c r="AO312" s="17">
        <f t="shared" si="93"/>
        <v>0.14300000000000002</v>
      </c>
      <c r="AP312" s="17">
        <f t="shared" si="94"/>
        <v>0</v>
      </c>
      <c r="AQ312" s="17">
        <f t="shared" si="94"/>
        <v>0.28600000000000003</v>
      </c>
      <c r="AR312" s="17">
        <f t="shared" si="95"/>
        <v>0.57100000000000006</v>
      </c>
      <c r="AS312" s="17">
        <f t="shared" si="96"/>
        <v>0.40399999999999997</v>
      </c>
      <c r="AU312" s="17">
        <f t="shared" si="97"/>
        <v>1.9965034965034965</v>
      </c>
      <c r="AV312" s="17">
        <f t="shared" si="98"/>
        <v>0.5</v>
      </c>
      <c r="AW312" s="17">
        <f t="shared" si="99"/>
        <v>0.62478146853146854</v>
      </c>
      <c r="AX312" s="17">
        <f t="shared" si="100"/>
        <v>0.99912587412587417</v>
      </c>
      <c r="AY312" s="17">
        <f t="shared" si="101"/>
        <v>0.5</v>
      </c>
      <c r="AZ312" s="17">
        <f t="shared" si="102"/>
        <v>0.5</v>
      </c>
      <c r="BA312" s="17">
        <f t="shared" si="103"/>
        <v>9.600000000000003E-2</v>
      </c>
      <c r="BC312" s="17">
        <f t="shared" si="113"/>
        <v>1.9965034965034965</v>
      </c>
      <c r="BD312" s="17">
        <f t="shared" si="104"/>
        <v>0.5</v>
      </c>
      <c r="BE312" s="17">
        <f t="shared" si="105"/>
        <v>0.62390809729009189</v>
      </c>
      <c r="BF312" s="17">
        <f t="shared" si="106"/>
        <v>1.172587474315024</v>
      </c>
      <c r="BG312" s="17">
        <f t="shared" si="107"/>
        <v>0.5</v>
      </c>
      <c r="BH312" s="17">
        <f t="shared" si="108"/>
        <v>0.5</v>
      </c>
      <c r="BI312" s="17">
        <f t="shared" si="109"/>
        <v>9.2160000000000054E-3</v>
      </c>
      <c r="BJ312" s="17">
        <f t="shared" si="110"/>
        <v>3.3787344893053445E-3</v>
      </c>
    </row>
    <row r="313" spans="1:62" x14ac:dyDescent="0.25">
      <c r="A313" s="84">
        <v>154</v>
      </c>
      <c r="B313" s="84">
        <v>90</v>
      </c>
      <c r="C313" s="17" t="s">
        <v>184</v>
      </c>
      <c r="D313" s="86">
        <v>1</v>
      </c>
      <c r="E313" s="98">
        <f t="shared" si="111"/>
        <v>12.903439503729915</v>
      </c>
      <c r="F313" s="98">
        <f t="shared" si="112"/>
        <v>0.79237146795563607</v>
      </c>
      <c r="G313" s="102">
        <v>0</v>
      </c>
      <c r="H313" s="102">
        <f>'EWG-CCP-127 (1)'!I15</f>
        <v>17.074924309360302</v>
      </c>
      <c r="I313" s="102">
        <v>0</v>
      </c>
      <c r="J313" s="17">
        <v>0</v>
      </c>
      <c r="K313" s="103">
        <f>'EWG-CCP-127 (1)'!L15</f>
        <v>4.8587093626315356</v>
      </c>
      <c r="L313" s="17">
        <v>0</v>
      </c>
      <c r="M313" s="58">
        <v>0</v>
      </c>
      <c r="N313" s="58">
        <v>0</v>
      </c>
      <c r="O313" s="102">
        <f>'EWG-CCP-127 (1)'!K15</f>
        <v>12.903439503729915</v>
      </c>
      <c r="P313" s="58">
        <v>0</v>
      </c>
      <c r="Q313" s="102">
        <f>'EWG-CCP-127 (1)'!J15</f>
        <v>65.162926824278244</v>
      </c>
      <c r="R313" s="17">
        <v>0</v>
      </c>
      <c r="S313" s="17">
        <v>0</v>
      </c>
      <c r="T313" s="17">
        <v>0</v>
      </c>
      <c r="U313" s="102">
        <v>0</v>
      </c>
      <c r="V313" s="17">
        <v>0</v>
      </c>
      <c r="W313" s="41">
        <v>0</v>
      </c>
      <c r="X313" s="41">
        <v>0</v>
      </c>
      <c r="Y313" s="17">
        <v>0</v>
      </c>
      <c r="Z313" s="58">
        <v>0</v>
      </c>
      <c r="AA313" s="17">
        <v>0</v>
      </c>
      <c r="AB313" s="41">
        <v>0</v>
      </c>
      <c r="AC313" s="17">
        <v>0</v>
      </c>
      <c r="AD313" s="17">
        <v>0</v>
      </c>
      <c r="AE313" s="41">
        <v>0</v>
      </c>
      <c r="AF313" s="41">
        <v>0</v>
      </c>
      <c r="AG313" s="88">
        <v>76</v>
      </c>
      <c r="AH313" s="41" t="s">
        <v>545</v>
      </c>
      <c r="AI313" s="87" t="s">
        <v>506</v>
      </c>
      <c r="AM313" s="80"/>
      <c r="AN313" s="17">
        <f t="shared" si="92"/>
        <v>100</v>
      </c>
      <c r="AO313" s="17">
        <f t="shared" si="93"/>
        <v>0.12903439503729916</v>
      </c>
      <c r="AP313" s="17">
        <f t="shared" si="94"/>
        <v>0</v>
      </c>
      <c r="AQ313" s="17">
        <f t="shared" si="94"/>
        <v>0.17074924309360301</v>
      </c>
      <c r="AR313" s="17">
        <f t="shared" si="95"/>
        <v>0.65162926824278244</v>
      </c>
      <c r="AS313" s="17">
        <f t="shared" si="96"/>
        <v>0.76</v>
      </c>
      <c r="AU313" s="17">
        <f t="shared" si="97"/>
        <v>3.816293744187</v>
      </c>
      <c r="AV313" s="17">
        <f t="shared" si="98"/>
        <v>0.75569526809886833</v>
      </c>
      <c r="AW313" s="17">
        <f t="shared" si="99"/>
        <v>0.7385183590116875</v>
      </c>
      <c r="AX313" s="17">
        <f t="shared" si="100"/>
        <v>1.45407343604675</v>
      </c>
      <c r="AY313" s="17">
        <f t="shared" si="101"/>
        <v>0.7385183590116875</v>
      </c>
      <c r="AZ313" s="17">
        <f t="shared" si="102"/>
        <v>0.7385183590116875</v>
      </c>
      <c r="BA313" s="17">
        <f t="shared" si="103"/>
        <v>2.1481640988312511E-2</v>
      </c>
      <c r="BC313" s="17">
        <f t="shared" si="113"/>
        <v>3.8162937441869995</v>
      </c>
      <c r="BD313" s="17">
        <f t="shared" si="104"/>
        <v>0.75569526809886822</v>
      </c>
      <c r="BE313" s="17">
        <f t="shared" si="105"/>
        <v>0.66370606218915518</v>
      </c>
      <c r="BF313" s="17">
        <f t="shared" si="106"/>
        <v>2.0081637416689757</v>
      </c>
      <c r="BG313" s="17">
        <f t="shared" si="107"/>
        <v>0.66370606218915518</v>
      </c>
      <c r="BH313" s="17">
        <f t="shared" si="108"/>
        <v>0.66370606218915518</v>
      </c>
      <c r="BI313" s="17">
        <f t="shared" si="109"/>
        <v>9.2725224591188524E-3</v>
      </c>
      <c r="BJ313" s="17">
        <f t="shared" si="110"/>
        <v>8.8728394025978485E-2</v>
      </c>
    </row>
    <row r="314" spans="1:62" x14ac:dyDescent="0.25">
      <c r="A314" s="84">
        <v>392</v>
      </c>
      <c r="B314" s="84">
        <v>260</v>
      </c>
      <c r="C314" s="17" t="s">
        <v>257</v>
      </c>
      <c r="D314" s="86">
        <v>1</v>
      </c>
      <c r="E314" s="98">
        <f t="shared" si="111"/>
        <v>34.1</v>
      </c>
      <c r="F314" s="98">
        <f t="shared" si="112"/>
        <v>0.61743772241992889</v>
      </c>
      <c r="G314" s="17">
        <v>9.6</v>
      </c>
      <c r="H314" s="17">
        <v>21.5</v>
      </c>
      <c r="I314" s="17">
        <v>26.7</v>
      </c>
      <c r="J314" s="17">
        <v>0</v>
      </c>
      <c r="K314" s="17">
        <v>0</v>
      </c>
      <c r="L314" s="17">
        <v>0</v>
      </c>
      <c r="M314" s="17">
        <v>0</v>
      </c>
      <c r="N314" s="17">
        <v>0</v>
      </c>
      <c r="O314" s="17">
        <v>7.4</v>
      </c>
      <c r="P314" s="17">
        <v>0</v>
      </c>
      <c r="Q314" s="17">
        <v>34.700000000000003</v>
      </c>
      <c r="R314" s="17">
        <v>0</v>
      </c>
      <c r="S314" s="17">
        <v>0</v>
      </c>
      <c r="T314" s="17">
        <v>0</v>
      </c>
      <c r="U314" s="17">
        <v>0</v>
      </c>
      <c r="V314" s="17">
        <v>0</v>
      </c>
      <c r="W314" s="41">
        <v>0</v>
      </c>
      <c r="X314" s="41">
        <v>0</v>
      </c>
      <c r="Y314" s="17">
        <v>0</v>
      </c>
      <c r="Z314" s="17">
        <v>0</v>
      </c>
      <c r="AA314" s="17">
        <v>0</v>
      </c>
      <c r="AB314" s="17">
        <v>0</v>
      </c>
      <c r="AC314" s="17">
        <v>0</v>
      </c>
      <c r="AD314" s="17">
        <v>0</v>
      </c>
      <c r="AE314" s="17">
        <v>0</v>
      </c>
      <c r="AF314" s="41">
        <v>0</v>
      </c>
      <c r="AG314" s="88">
        <v>25</v>
      </c>
      <c r="AH314" s="91" t="s">
        <v>3</v>
      </c>
      <c r="AI314" s="87" t="s">
        <v>504</v>
      </c>
      <c r="AN314" s="17">
        <f t="shared" si="92"/>
        <v>99.9</v>
      </c>
      <c r="AO314" s="17">
        <f t="shared" si="93"/>
        <v>7.400000000000001E-2</v>
      </c>
      <c r="AP314" s="17">
        <f t="shared" si="94"/>
        <v>9.6000000000000002E-2</v>
      </c>
      <c r="AQ314" s="17">
        <f t="shared" si="94"/>
        <v>0.215</v>
      </c>
      <c r="AR314" s="17">
        <f t="shared" si="95"/>
        <v>0.34700000000000003</v>
      </c>
      <c r="AS314" s="17">
        <f t="shared" si="96"/>
        <v>0.25</v>
      </c>
      <c r="AU314" s="17">
        <f t="shared" si="97"/>
        <v>1.1157556270096465</v>
      </c>
      <c r="AV314" s="17">
        <f t="shared" si="98"/>
        <v>0.23794212218649521</v>
      </c>
      <c r="AW314" s="17">
        <f t="shared" si="99"/>
        <v>0.56973472668810288</v>
      </c>
      <c r="AX314" s="17">
        <f t="shared" si="100"/>
        <v>0.77893890675241162</v>
      </c>
      <c r="AY314" s="17">
        <f t="shared" si="101"/>
        <v>0.23794212218649521</v>
      </c>
      <c r="AZ314" s="17">
        <f t="shared" si="102"/>
        <v>0.23794212218649521</v>
      </c>
      <c r="BA314" s="17">
        <f t="shared" si="103"/>
        <v>1.2057877813504786E-2</v>
      </c>
      <c r="BC314" s="17">
        <f t="shared" si="113"/>
        <v>0.57929883138564275</v>
      </c>
      <c r="BD314" s="17">
        <f t="shared" si="104"/>
        <v>0.34641068447412354</v>
      </c>
      <c r="BE314" s="17">
        <f t="shared" si="105"/>
        <v>0.5929144915220943</v>
      </c>
      <c r="BF314" s="17">
        <f t="shared" si="106"/>
        <v>0.52186270773097121</v>
      </c>
      <c r="BG314" s="17">
        <f t="shared" si="107"/>
        <v>0.34641068447412354</v>
      </c>
      <c r="BH314" s="17">
        <f t="shared" si="108"/>
        <v>0.34641068447412354</v>
      </c>
      <c r="BI314" s="17">
        <f t="shared" si="109"/>
        <v>9.2950200807690071E-3</v>
      </c>
      <c r="BJ314" s="17">
        <f t="shared" si="110"/>
        <v>4.4997814352654604E-2</v>
      </c>
    </row>
    <row r="315" spans="1:62" x14ac:dyDescent="0.25">
      <c r="A315" s="84">
        <v>668</v>
      </c>
      <c r="B315" s="84">
        <v>365</v>
      </c>
      <c r="C315" s="17" t="s">
        <v>496</v>
      </c>
      <c r="D315" s="86">
        <v>1</v>
      </c>
      <c r="E315" s="98">
        <f t="shared" si="111"/>
        <v>25</v>
      </c>
      <c r="F315" s="98">
        <f t="shared" si="112"/>
        <v>0.76923076923076927</v>
      </c>
      <c r="G315" s="17">
        <v>10</v>
      </c>
      <c r="H315" s="17">
        <v>15</v>
      </c>
      <c r="I315" s="17">
        <v>0</v>
      </c>
      <c r="J315" s="17">
        <v>0</v>
      </c>
      <c r="K315" s="17">
        <v>0</v>
      </c>
      <c r="L315" s="17">
        <v>0</v>
      </c>
      <c r="M315" s="17">
        <v>0</v>
      </c>
      <c r="N315" s="17">
        <v>0</v>
      </c>
      <c r="O315" s="17">
        <v>25</v>
      </c>
      <c r="P315" s="17">
        <v>0</v>
      </c>
      <c r="Q315" s="17">
        <v>50</v>
      </c>
      <c r="R315" s="17">
        <v>0</v>
      </c>
      <c r="S315" s="17">
        <v>0</v>
      </c>
      <c r="T315" s="17">
        <v>0</v>
      </c>
      <c r="U315" s="17">
        <v>0</v>
      </c>
      <c r="V315" s="17">
        <v>0</v>
      </c>
      <c r="W315" s="17">
        <v>0</v>
      </c>
      <c r="X315" s="17">
        <v>0</v>
      </c>
      <c r="Y315" s="17">
        <v>0</v>
      </c>
      <c r="Z315" s="17">
        <v>0</v>
      </c>
      <c r="AA315" s="17">
        <v>0</v>
      </c>
      <c r="AB315" s="17">
        <v>0</v>
      </c>
      <c r="AC315" s="17">
        <v>0</v>
      </c>
      <c r="AD315" s="17">
        <v>0</v>
      </c>
      <c r="AE315" s="17">
        <v>0</v>
      </c>
      <c r="AF315" s="17">
        <v>0</v>
      </c>
      <c r="AG315" s="88">
        <v>55.1</v>
      </c>
      <c r="AH315" s="17" t="s">
        <v>3</v>
      </c>
      <c r="AI315" s="87" t="s">
        <v>506</v>
      </c>
      <c r="AN315" s="17">
        <f t="shared" si="92"/>
        <v>100</v>
      </c>
      <c r="AO315" s="17">
        <f t="shared" si="93"/>
        <v>0.25</v>
      </c>
      <c r="AP315" s="17">
        <f t="shared" si="94"/>
        <v>0.1</v>
      </c>
      <c r="AQ315" s="17">
        <f t="shared" si="94"/>
        <v>0.15</v>
      </c>
      <c r="AR315" s="17">
        <f t="shared" si="95"/>
        <v>0.5</v>
      </c>
      <c r="AS315" s="17">
        <f t="shared" si="96"/>
        <v>0.55100000000000005</v>
      </c>
      <c r="AU315" s="17">
        <f t="shared" si="97"/>
        <v>2</v>
      </c>
      <c r="AV315" s="17">
        <f t="shared" si="98"/>
        <v>1</v>
      </c>
      <c r="AW315" s="17">
        <f t="shared" si="99"/>
        <v>0.625</v>
      </c>
      <c r="AX315" s="17">
        <f t="shared" si="100"/>
        <v>1</v>
      </c>
      <c r="AY315" s="17">
        <f t="shared" si="101"/>
        <v>0.625</v>
      </c>
      <c r="AZ315" s="17">
        <f t="shared" si="102"/>
        <v>0.625</v>
      </c>
      <c r="BA315" s="17">
        <f t="shared" si="103"/>
        <v>7.3999999999999955E-2</v>
      </c>
      <c r="BC315" s="17">
        <f t="shared" si="113"/>
        <v>0.90909090909090906</v>
      </c>
      <c r="BD315" s="17">
        <f t="shared" si="104"/>
        <v>0.45454545454545453</v>
      </c>
      <c r="BE315" s="17">
        <f t="shared" si="105"/>
        <v>0.60012689061545732</v>
      </c>
      <c r="BF315" s="17">
        <f t="shared" si="106"/>
        <v>0.67329028771863864</v>
      </c>
      <c r="BG315" s="17">
        <f t="shared" si="107"/>
        <v>0.45454545454545453</v>
      </c>
      <c r="BH315" s="17">
        <f t="shared" si="108"/>
        <v>0.45454545454545453</v>
      </c>
      <c r="BI315" s="17">
        <f t="shared" si="109"/>
        <v>9.3034793388429866E-3</v>
      </c>
      <c r="BJ315" s="17">
        <f t="shared" si="110"/>
        <v>7.8984309833810534E-3</v>
      </c>
    </row>
    <row r="316" spans="1:62" x14ac:dyDescent="0.25">
      <c r="A316" s="84">
        <v>610</v>
      </c>
      <c r="B316" s="84">
        <v>354</v>
      </c>
      <c r="C316" s="17" t="s">
        <v>447</v>
      </c>
      <c r="D316" s="86">
        <v>1</v>
      </c>
      <c r="E316" s="98">
        <f t="shared" si="111"/>
        <v>13.34</v>
      </c>
      <c r="F316" s="98">
        <f t="shared" si="112"/>
        <v>0.79070636601470046</v>
      </c>
      <c r="G316" s="17">
        <v>4.04</v>
      </c>
      <c r="H316" s="17">
        <v>16.8</v>
      </c>
      <c r="I316" s="17">
        <v>0</v>
      </c>
      <c r="J316" s="17">
        <v>0</v>
      </c>
      <c r="K316" s="17">
        <v>0</v>
      </c>
      <c r="L316" s="17">
        <v>0</v>
      </c>
      <c r="M316" s="17">
        <v>6.67</v>
      </c>
      <c r="N316" s="17">
        <v>0</v>
      </c>
      <c r="O316" s="17">
        <v>6.67</v>
      </c>
      <c r="P316" s="17">
        <v>0</v>
      </c>
      <c r="Q316" s="17">
        <v>63.47</v>
      </c>
      <c r="R316" s="17">
        <v>0</v>
      </c>
      <c r="S316" s="17">
        <v>0</v>
      </c>
      <c r="T316" s="17">
        <v>0</v>
      </c>
      <c r="U316" s="17">
        <v>2.35</v>
      </c>
      <c r="V316" s="17">
        <v>0</v>
      </c>
      <c r="W316" s="17">
        <v>0</v>
      </c>
      <c r="X316" s="17">
        <v>0</v>
      </c>
      <c r="Y316" s="17">
        <v>0</v>
      </c>
      <c r="Z316" s="17">
        <v>0</v>
      </c>
      <c r="AA316" s="17">
        <v>0</v>
      </c>
      <c r="AB316" s="17">
        <v>0</v>
      </c>
      <c r="AC316" s="17">
        <v>0</v>
      </c>
      <c r="AD316" s="17">
        <v>0</v>
      </c>
      <c r="AE316" s="17">
        <v>0</v>
      </c>
      <c r="AF316" s="17">
        <v>0</v>
      </c>
      <c r="AG316" s="88">
        <f>'EWG-CCP-127 (1)'!I273</f>
        <v>43.140266261723369</v>
      </c>
      <c r="AH316" s="17" t="s">
        <v>3</v>
      </c>
      <c r="AI316" s="87" t="s">
        <v>506</v>
      </c>
      <c r="AN316" s="17">
        <f t="shared" si="92"/>
        <v>100</v>
      </c>
      <c r="AO316" s="17">
        <f t="shared" si="93"/>
        <v>0.13339999999999999</v>
      </c>
      <c r="AP316" s="17">
        <f t="shared" si="94"/>
        <v>4.0399999999999998E-2</v>
      </c>
      <c r="AQ316" s="17">
        <f t="shared" si="94"/>
        <v>0.16800000000000001</v>
      </c>
      <c r="AR316" s="17">
        <f t="shared" si="95"/>
        <v>0.63470000000000004</v>
      </c>
      <c r="AS316" s="17">
        <f t="shared" si="96"/>
        <v>0.4314026626172337</v>
      </c>
      <c r="AU316" s="17">
        <f t="shared" si="97"/>
        <v>3.0455854126679465</v>
      </c>
      <c r="AV316" s="17">
        <f t="shared" si="98"/>
        <v>0.64011516314779271</v>
      </c>
      <c r="AW316" s="17">
        <f t="shared" si="99"/>
        <v>0.69034908829174668</v>
      </c>
      <c r="AX316" s="17">
        <f t="shared" si="100"/>
        <v>1.2613963531669867</v>
      </c>
      <c r="AY316" s="17">
        <f t="shared" si="101"/>
        <v>0.64011516314779271</v>
      </c>
      <c r="AZ316" s="17">
        <f t="shared" si="102"/>
        <v>0.64011516314779271</v>
      </c>
      <c r="BA316" s="17">
        <f t="shared" si="103"/>
        <v>0.20871250053055901</v>
      </c>
      <c r="BC316" s="17">
        <f t="shared" si="113"/>
        <v>1.5863534116470881</v>
      </c>
      <c r="BD316" s="17">
        <f t="shared" si="104"/>
        <v>0.3334166458385403</v>
      </c>
      <c r="BE316" s="17">
        <f t="shared" si="105"/>
        <v>0.61493830601813526</v>
      </c>
      <c r="BF316" s="17">
        <f t="shared" si="106"/>
        <v>0.98426265094844201</v>
      </c>
      <c r="BG316" s="17">
        <f t="shared" si="107"/>
        <v>0.3334166458385403</v>
      </c>
      <c r="BH316" s="17">
        <f t="shared" si="108"/>
        <v>0.3334166458385403</v>
      </c>
      <c r="BI316" s="17">
        <f t="shared" si="109"/>
        <v>9.6012594841543841E-3</v>
      </c>
      <c r="BJ316" s="17">
        <f t="shared" si="110"/>
        <v>9.4397769804817247E-4</v>
      </c>
    </row>
    <row r="317" spans="1:62" x14ac:dyDescent="0.25">
      <c r="A317" s="84">
        <v>225</v>
      </c>
      <c r="B317" s="84">
        <v>140</v>
      </c>
      <c r="C317" s="17">
        <v>53</v>
      </c>
      <c r="D317" s="86">
        <v>1</v>
      </c>
      <c r="E317" s="98">
        <f t="shared" si="111"/>
        <v>40</v>
      </c>
      <c r="F317" s="98">
        <f t="shared" si="112"/>
        <v>0.66666666666666663</v>
      </c>
      <c r="G317" s="17">
        <v>0</v>
      </c>
      <c r="H317" s="17">
        <v>20</v>
      </c>
      <c r="I317" s="17">
        <v>0</v>
      </c>
      <c r="J317" s="17">
        <v>0</v>
      </c>
      <c r="K317" s="17">
        <v>0</v>
      </c>
      <c r="L317" s="17">
        <v>0</v>
      </c>
      <c r="M317" s="17">
        <v>0</v>
      </c>
      <c r="N317" s="17">
        <v>0</v>
      </c>
      <c r="O317" s="17">
        <v>40</v>
      </c>
      <c r="P317" s="17">
        <v>0</v>
      </c>
      <c r="Q317" s="17">
        <v>40</v>
      </c>
      <c r="R317" s="17">
        <v>0</v>
      </c>
      <c r="S317" s="17">
        <v>0</v>
      </c>
      <c r="T317" s="17">
        <v>0</v>
      </c>
      <c r="U317" s="17">
        <v>0</v>
      </c>
      <c r="V317" s="17">
        <v>0</v>
      </c>
      <c r="W317" s="41">
        <v>0</v>
      </c>
      <c r="X317" s="41">
        <v>0</v>
      </c>
      <c r="Y317" s="17">
        <v>0</v>
      </c>
      <c r="Z317" s="17">
        <v>0</v>
      </c>
      <c r="AA317" s="17">
        <v>0</v>
      </c>
      <c r="AB317" s="17">
        <v>0</v>
      </c>
      <c r="AC317" s="17">
        <v>0</v>
      </c>
      <c r="AD317" s="17">
        <v>0</v>
      </c>
      <c r="AE317" s="17">
        <v>0</v>
      </c>
      <c r="AF317" s="41">
        <v>0</v>
      </c>
      <c r="AG317" s="88">
        <v>55</v>
      </c>
      <c r="AH317" s="91" t="s">
        <v>3</v>
      </c>
      <c r="AI317" s="87" t="s">
        <v>504</v>
      </c>
      <c r="AN317" s="17">
        <f t="shared" si="92"/>
        <v>100</v>
      </c>
      <c r="AO317" s="17">
        <f t="shared" si="93"/>
        <v>0.4</v>
      </c>
      <c r="AP317" s="17">
        <f t="shared" si="94"/>
        <v>0</v>
      </c>
      <c r="AQ317" s="17">
        <f t="shared" si="94"/>
        <v>0.2</v>
      </c>
      <c r="AR317" s="17">
        <f t="shared" si="95"/>
        <v>0.4</v>
      </c>
      <c r="AS317" s="17">
        <f t="shared" si="96"/>
        <v>0.55000000000000004</v>
      </c>
      <c r="AU317" s="17">
        <f t="shared" si="97"/>
        <v>2</v>
      </c>
      <c r="AV317" s="17">
        <f t="shared" si="98"/>
        <v>2</v>
      </c>
      <c r="AW317" s="17">
        <f t="shared" si="99"/>
        <v>0.625</v>
      </c>
      <c r="AX317" s="17">
        <f t="shared" si="100"/>
        <v>1</v>
      </c>
      <c r="AY317" s="17">
        <f t="shared" si="101"/>
        <v>0.41666666666666663</v>
      </c>
      <c r="AZ317" s="17">
        <f t="shared" si="102"/>
        <v>0.41666666666666663</v>
      </c>
      <c r="BA317" s="17">
        <f t="shared" si="103"/>
        <v>0.13333333333333341</v>
      </c>
      <c r="BC317" s="17">
        <f t="shared" si="113"/>
        <v>2</v>
      </c>
      <c r="BD317" s="17">
        <f t="shared" si="104"/>
        <v>2</v>
      </c>
      <c r="BE317" s="17">
        <f t="shared" si="105"/>
        <v>0.62398456419258264</v>
      </c>
      <c r="BF317" s="17">
        <f t="shared" si="106"/>
        <v>1.1741929315066524</v>
      </c>
      <c r="BG317" s="17">
        <f t="shared" si="107"/>
        <v>0.45194142492313527</v>
      </c>
      <c r="BH317" s="17">
        <f t="shared" si="108"/>
        <v>0.45194142492313527</v>
      </c>
      <c r="BI317" s="17">
        <f t="shared" si="109"/>
        <v>9.6154841461051251E-3</v>
      </c>
      <c r="BJ317" s="17">
        <f t="shared" si="110"/>
        <v>7.7216847487274762E-3</v>
      </c>
    </row>
    <row r="318" spans="1:62" x14ac:dyDescent="0.25">
      <c r="A318" s="84">
        <v>423</v>
      </c>
      <c r="B318" s="84">
        <v>278</v>
      </c>
      <c r="D318" s="86">
        <v>1</v>
      </c>
      <c r="E318" s="98">
        <f t="shared" si="111"/>
        <v>28.468999999999998</v>
      </c>
      <c r="F318" s="98">
        <f t="shared" si="112"/>
        <v>0.76547231270358307</v>
      </c>
      <c r="G318" s="17">
        <v>0</v>
      </c>
      <c r="H318" s="17">
        <v>16.776</v>
      </c>
      <c r="I318" s="17">
        <v>0</v>
      </c>
      <c r="J318" s="17">
        <v>0</v>
      </c>
      <c r="K318" s="17">
        <v>0</v>
      </c>
      <c r="L318" s="17">
        <v>0</v>
      </c>
      <c r="M318" s="17">
        <v>9.2959999999999994</v>
      </c>
      <c r="N318" s="17">
        <v>0</v>
      </c>
      <c r="O318" s="17">
        <v>9.5129999999999999</v>
      </c>
      <c r="P318" s="17">
        <v>0</v>
      </c>
      <c r="Q318" s="17">
        <v>54.755000000000003</v>
      </c>
      <c r="R318" s="17">
        <v>0</v>
      </c>
      <c r="S318" s="17">
        <v>0</v>
      </c>
      <c r="T318" s="17">
        <v>0</v>
      </c>
      <c r="U318" s="17">
        <v>0</v>
      </c>
      <c r="V318" s="17">
        <v>0</v>
      </c>
      <c r="W318" s="41">
        <v>0</v>
      </c>
      <c r="X318" s="17">
        <v>9.66</v>
      </c>
      <c r="Y318" s="17">
        <v>0</v>
      </c>
      <c r="Z318" s="17">
        <v>0</v>
      </c>
      <c r="AA318" s="17">
        <v>0</v>
      </c>
      <c r="AB318" s="17">
        <v>0</v>
      </c>
      <c r="AC318" s="17">
        <v>0</v>
      </c>
      <c r="AD318" s="17">
        <v>0</v>
      </c>
      <c r="AE318" s="17">
        <v>0</v>
      </c>
      <c r="AF318" s="41">
        <v>0</v>
      </c>
      <c r="AG318" s="88">
        <v>75</v>
      </c>
      <c r="AH318" s="41" t="s">
        <v>3</v>
      </c>
      <c r="AI318" s="87" t="s">
        <v>506</v>
      </c>
      <c r="AN318" s="17">
        <f t="shared" si="92"/>
        <v>100</v>
      </c>
      <c r="AO318" s="17">
        <f t="shared" si="93"/>
        <v>0.28469</v>
      </c>
      <c r="AP318" s="17">
        <f t="shared" si="94"/>
        <v>0</v>
      </c>
      <c r="AQ318" s="17">
        <f t="shared" si="94"/>
        <v>0.16775999999999999</v>
      </c>
      <c r="AR318" s="17">
        <f t="shared" si="95"/>
        <v>0.54754999999999998</v>
      </c>
      <c r="AS318" s="17">
        <f t="shared" si="96"/>
        <v>0.75</v>
      </c>
      <c r="AU318" s="17">
        <f t="shared" si="97"/>
        <v>3.2638888888888888</v>
      </c>
      <c r="AV318" s="17">
        <f t="shared" si="98"/>
        <v>1.6970076299475443</v>
      </c>
      <c r="AW318" s="17">
        <f t="shared" si="99"/>
        <v>0.70399305555555558</v>
      </c>
      <c r="AX318" s="17">
        <f t="shared" si="100"/>
        <v>1.3159722222222223</v>
      </c>
      <c r="AY318" s="17">
        <f t="shared" si="101"/>
        <v>0.63604676803021787</v>
      </c>
      <c r="AZ318" s="17">
        <f t="shared" si="102"/>
        <v>0.63604676803021787</v>
      </c>
      <c r="BA318" s="17">
        <f t="shared" si="103"/>
        <v>0.11395323196978213</v>
      </c>
      <c r="BC318" s="17">
        <f t="shared" si="113"/>
        <v>3.2638888888888893</v>
      </c>
      <c r="BD318" s="17">
        <f t="shared" si="104"/>
        <v>1.6970076299475441</v>
      </c>
      <c r="BE318" s="17">
        <f t="shared" si="105"/>
        <v>0.6516252253623771</v>
      </c>
      <c r="BF318" s="17">
        <f t="shared" si="106"/>
        <v>1.7545211102471638</v>
      </c>
      <c r="BG318" s="17">
        <f t="shared" si="107"/>
        <v>0.6516252253623771</v>
      </c>
      <c r="BH318" s="17">
        <f t="shared" si="108"/>
        <v>0.6516252253623771</v>
      </c>
      <c r="BI318" s="17">
        <f t="shared" si="109"/>
        <v>9.6775962850030924E-3</v>
      </c>
      <c r="BJ318" s="17">
        <f t="shared" si="110"/>
        <v>8.2870931679442705E-2</v>
      </c>
    </row>
    <row r="319" spans="1:62" x14ac:dyDescent="0.25">
      <c r="A319" s="84">
        <v>378</v>
      </c>
      <c r="B319" s="84">
        <v>247</v>
      </c>
      <c r="C319" s="58">
        <v>28</v>
      </c>
      <c r="D319" s="86">
        <v>1</v>
      </c>
      <c r="E319" s="98">
        <f t="shared" si="111"/>
        <v>17.647058823529413</v>
      </c>
      <c r="F319" s="98">
        <f t="shared" si="112"/>
        <v>0.8571428571428571</v>
      </c>
      <c r="G319" s="17">
        <v>0</v>
      </c>
      <c r="H319" s="17">
        <f>'EWG-CCP-127 (1)'!M191</f>
        <v>11.76470588235294</v>
      </c>
      <c r="I319" s="17">
        <v>0</v>
      </c>
      <c r="J319" s="17">
        <v>0</v>
      </c>
      <c r="K319" s="17">
        <v>0</v>
      </c>
      <c r="L319" s="17">
        <v>0</v>
      </c>
      <c r="M319" s="17">
        <v>0</v>
      </c>
      <c r="N319" s="17">
        <v>0</v>
      </c>
      <c r="O319" s="17">
        <f>'EWG-CCP-127 (1)'!L191</f>
        <v>17.647058823529413</v>
      </c>
      <c r="P319" s="17">
        <v>0</v>
      </c>
      <c r="Q319" s="17">
        <f>'EWG-CCP-127 (1)'!K191</f>
        <v>70.588235294117652</v>
      </c>
      <c r="R319" s="17">
        <v>0</v>
      </c>
      <c r="S319" s="17">
        <v>0</v>
      </c>
      <c r="T319" s="17">
        <v>0</v>
      </c>
      <c r="U319" s="17">
        <v>0</v>
      </c>
      <c r="V319" s="17">
        <v>0</v>
      </c>
      <c r="W319" s="41">
        <v>0</v>
      </c>
      <c r="X319" s="41">
        <v>0</v>
      </c>
      <c r="Y319" s="17">
        <v>0</v>
      </c>
      <c r="Z319" s="17">
        <v>0</v>
      </c>
      <c r="AA319" s="17">
        <v>0</v>
      </c>
      <c r="AB319" s="17">
        <v>0</v>
      </c>
      <c r="AC319" s="17">
        <v>0</v>
      </c>
      <c r="AD319" s="17">
        <v>0</v>
      </c>
      <c r="AE319" s="17">
        <v>0</v>
      </c>
      <c r="AF319" s="41">
        <v>0</v>
      </c>
      <c r="AG319" s="88">
        <f>'EWG-CCP-127 (1)'!E191</f>
        <v>81</v>
      </c>
      <c r="AH319" s="41" t="s">
        <v>3</v>
      </c>
      <c r="AI319" s="87" t="s">
        <v>506</v>
      </c>
      <c r="AN319" s="17">
        <f t="shared" si="92"/>
        <v>100</v>
      </c>
      <c r="AO319" s="17">
        <f t="shared" si="93"/>
        <v>0.17647058823529413</v>
      </c>
      <c r="AP319" s="17">
        <f t="shared" si="94"/>
        <v>0</v>
      </c>
      <c r="AQ319" s="17">
        <f t="shared" si="94"/>
        <v>0.1176470588235294</v>
      </c>
      <c r="AR319" s="17">
        <f t="shared" si="95"/>
        <v>0.70588235294117652</v>
      </c>
      <c r="AS319" s="17">
        <f t="shared" si="96"/>
        <v>0.81</v>
      </c>
      <c r="AU319" s="17">
        <f t="shared" si="97"/>
        <v>6.0000000000000009</v>
      </c>
      <c r="AV319" s="17">
        <f t="shared" si="98"/>
        <v>1.5000000000000002</v>
      </c>
      <c r="AW319" s="17">
        <f t="shared" si="99"/>
        <v>0.875</v>
      </c>
      <c r="AX319" s="17">
        <f t="shared" si="100"/>
        <v>2</v>
      </c>
      <c r="AY319" s="17">
        <f t="shared" si="101"/>
        <v>0.875</v>
      </c>
      <c r="AZ319" s="17">
        <f t="shared" si="102"/>
        <v>0.875</v>
      </c>
      <c r="BA319" s="17">
        <f t="shared" si="103"/>
        <v>6.4999999999999947E-2</v>
      </c>
      <c r="BC319" s="17">
        <f t="shared" si="113"/>
        <v>6.0000000000000009</v>
      </c>
      <c r="BD319" s="17">
        <f t="shared" si="104"/>
        <v>1.5000000000000002</v>
      </c>
      <c r="BE319" s="17">
        <f t="shared" si="105"/>
        <v>0.7114627006420422</v>
      </c>
      <c r="BF319" s="17">
        <f t="shared" si="106"/>
        <v>3.0108359587293698</v>
      </c>
      <c r="BG319" s="17">
        <f t="shared" si="107"/>
        <v>0.7114627006420422</v>
      </c>
      <c r="BH319" s="17">
        <f t="shared" si="108"/>
        <v>0.7114627006420422</v>
      </c>
      <c r="BI319" s="17">
        <f t="shared" si="109"/>
        <v>9.7095993647598015E-3</v>
      </c>
      <c r="BJ319" s="17">
        <f t="shared" si="110"/>
        <v>0.12101570575865732</v>
      </c>
    </row>
    <row r="320" spans="1:62" x14ac:dyDescent="0.25">
      <c r="A320" s="84">
        <v>196</v>
      </c>
      <c r="B320" s="84">
        <v>124</v>
      </c>
      <c r="C320" s="17">
        <v>24</v>
      </c>
      <c r="D320" s="86">
        <v>1</v>
      </c>
      <c r="E320" s="98">
        <f t="shared" si="111"/>
        <v>20</v>
      </c>
      <c r="F320" s="98">
        <f t="shared" si="112"/>
        <v>0.83374999999999999</v>
      </c>
      <c r="G320" s="17">
        <v>0</v>
      </c>
      <c r="H320" s="17">
        <v>13.3</v>
      </c>
      <c r="I320" s="17">
        <v>0</v>
      </c>
      <c r="J320" s="17">
        <v>0</v>
      </c>
      <c r="K320" s="17">
        <v>0</v>
      </c>
      <c r="L320" s="17">
        <v>0</v>
      </c>
      <c r="M320" s="17">
        <v>0</v>
      </c>
      <c r="N320" s="17">
        <v>0</v>
      </c>
      <c r="O320" s="17">
        <v>20</v>
      </c>
      <c r="P320" s="17">
        <v>0</v>
      </c>
      <c r="Q320" s="17">
        <v>66.7</v>
      </c>
      <c r="R320" s="17">
        <v>0</v>
      </c>
      <c r="S320" s="17">
        <v>0</v>
      </c>
      <c r="T320" s="17">
        <v>0</v>
      </c>
      <c r="U320" s="17">
        <v>0</v>
      </c>
      <c r="V320" s="17">
        <v>0</v>
      </c>
      <c r="W320" s="41">
        <v>0</v>
      </c>
      <c r="X320" s="41">
        <v>0</v>
      </c>
      <c r="Y320" s="17">
        <v>0</v>
      </c>
      <c r="Z320" s="17">
        <v>0</v>
      </c>
      <c r="AA320" s="17">
        <v>0</v>
      </c>
      <c r="AB320" s="17">
        <v>0</v>
      </c>
      <c r="AC320" s="17">
        <v>0</v>
      </c>
      <c r="AD320" s="17">
        <v>0</v>
      </c>
      <c r="AE320" s="17">
        <v>0</v>
      </c>
      <c r="AF320" s="41">
        <v>0</v>
      </c>
      <c r="AG320" s="88">
        <v>59</v>
      </c>
      <c r="AH320" s="91" t="s">
        <v>3</v>
      </c>
      <c r="AI320" s="87" t="s">
        <v>504</v>
      </c>
      <c r="AN320" s="17">
        <f t="shared" si="92"/>
        <v>100</v>
      </c>
      <c r="AO320" s="17">
        <f t="shared" si="93"/>
        <v>0.2</v>
      </c>
      <c r="AP320" s="17">
        <f t="shared" si="94"/>
        <v>0</v>
      </c>
      <c r="AQ320" s="17">
        <f t="shared" si="94"/>
        <v>0.13300000000000001</v>
      </c>
      <c r="AR320" s="17">
        <f t="shared" si="95"/>
        <v>0.66700000000000004</v>
      </c>
      <c r="AS320" s="17">
        <f t="shared" si="96"/>
        <v>0.59</v>
      </c>
      <c r="AU320" s="17">
        <f t="shared" si="97"/>
        <v>5.0150375939849621</v>
      </c>
      <c r="AV320" s="17">
        <f t="shared" si="98"/>
        <v>1.5037593984962405</v>
      </c>
      <c r="AW320" s="17">
        <f t="shared" si="99"/>
        <v>0.81343984962406013</v>
      </c>
      <c r="AX320" s="17">
        <f t="shared" si="100"/>
        <v>1.7537593984962405</v>
      </c>
      <c r="AY320" s="17">
        <f t="shared" si="101"/>
        <v>0.81343984962406013</v>
      </c>
      <c r="AZ320" s="17">
        <f t="shared" si="102"/>
        <v>0.81343984962406013</v>
      </c>
      <c r="BA320" s="17">
        <f t="shared" si="103"/>
        <v>0.22343984962406016</v>
      </c>
      <c r="BC320" s="17">
        <f t="shared" si="113"/>
        <v>5.0150375939849621</v>
      </c>
      <c r="BD320" s="17">
        <f t="shared" si="104"/>
        <v>1.5037593984962405</v>
      </c>
      <c r="BE320" s="17">
        <f t="shared" si="105"/>
        <v>0.68992203170429933</v>
      </c>
      <c r="BF320" s="17">
        <f t="shared" si="106"/>
        <v>2.5585798749583617</v>
      </c>
      <c r="BG320" s="17">
        <f t="shared" si="107"/>
        <v>0.68992203170429933</v>
      </c>
      <c r="BH320" s="17">
        <f t="shared" si="108"/>
        <v>0.68992203170429933</v>
      </c>
      <c r="BI320" s="17">
        <f t="shared" si="109"/>
        <v>9.9844124199150071E-3</v>
      </c>
      <c r="BJ320" s="17">
        <f t="shared" si="110"/>
        <v>1.6351534134870508E-2</v>
      </c>
    </row>
    <row r="321" spans="1:62" x14ac:dyDescent="0.25">
      <c r="A321" s="84">
        <v>70</v>
      </c>
      <c r="B321" s="84">
        <v>48</v>
      </c>
      <c r="C321" s="17" t="s">
        <v>85</v>
      </c>
      <c r="D321" s="86">
        <v>1</v>
      </c>
      <c r="E321" s="98">
        <f t="shared" si="111"/>
        <v>20</v>
      </c>
      <c r="F321" s="98">
        <f t="shared" si="112"/>
        <v>0.66625000000000001</v>
      </c>
      <c r="G321" s="17">
        <v>0</v>
      </c>
      <c r="H321" s="17">
        <v>26.7</v>
      </c>
      <c r="I321" s="17">
        <v>0</v>
      </c>
      <c r="J321" s="17">
        <v>0</v>
      </c>
      <c r="K321" s="41">
        <v>0</v>
      </c>
      <c r="L321" s="17">
        <v>10</v>
      </c>
      <c r="M321" s="17">
        <v>10</v>
      </c>
      <c r="N321" s="17">
        <v>0</v>
      </c>
      <c r="O321" s="17">
        <v>0</v>
      </c>
      <c r="P321" s="17">
        <v>0</v>
      </c>
      <c r="Q321" s="17">
        <v>53.3</v>
      </c>
      <c r="R321" s="17">
        <v>0</v>
      </c>
      <c r="S321" s="17">
        <v>0</v>
      </c>
      <c r="T321" s="17">
        <v>0</v>
      </c>
      <c r="U321" s="17">
        <v>0</v>
      </c>
      <c r="V321" s="41">
        <v>0</v>
      </c>
      <c r="W321" s="41">
        <v>0</v>
      </c>
      <c r="X321" s="41">
        <v>0</v>
      </c>
      <c r="Y321" s="41">
        <v>0</v>
      </c>
      <c r="Z321" s="17">
        <v>0</v>
      </c>
      <c r="AA321" s="17">
        <v>0</v>
      </c>
      <c r="AB321" s="41">
        <v>0</v>
      </c>
      <c r="AC321" s="17">
        <v>0</v>
      </c>
      <c r="AD321" s="17">
        <v>0</v>
      </c>
      <c r="AE321" s="41">
        <v>0</v>
      </c>
      <c r="AF321" s="41">
        <v>0</v>
      </c>
      <c r="AG321" s="88">
        <v>52.3</v>
      </c>
      <c r="AH321" s="91" t="s">
        <v>3</v>
      </c>
      <c r="AI321" s="87" t="s">
        <v>504</v>
      </c>
      <c r="AN321" s="17">
        <f t="shared" si="92"/>
        <v>100</v>
      </c>
      <c r="AO321" s="17">
        <f t="shared" si="93"/>
        <v>0.2</v>
      </c>
      <c r="AP321" s="17">
        <f t="shared" si="94"/>
        <v>0</v>
      </c>
      <c r="AQ321" s="17">
        <f t="shared" si="94"/>
        <v>0.26700000000000002</v>
      </c>
      <c r="AR321" s="17">
        <f t="shared" si="95"/>
        <v>0.53299999999999992</v>
      </c>
      <c r="AS321" s="17">
        <f t="shared" si="96"/>
        <v>0.52300000000000002</v>
      </c>
      <c r="AU321" s="17">
        <f t="shared" si="97"/>
        <v>1.9962546816479396</v>
      </c>
      <c r="AV321" s="17">
        <f t="shared" si="98"/>
        <v>0.74906367041198507</v>
      </c>
      <c r="AW321" s="17">
        <f t="shared" si="99"/>
        <v>0.62476591760299627</v>
      </c>
      <c r="AX321" s="17">
        <f t="shared" si="100"/>
        <v>0.99906367041198485</v>
      </c>
      <c r="AY321" s="17">
        <f t="shared" si="101"/>
        <v>0.62476591760299627</v>
      </c>
      <c r="AZ321" s="17">
        <f t="shared" si="102"/>
        <v>0.62476591760299627</v>
      </c>
      <c r="BA321" s="17">
        <f t="shared" si="103"/>
        <v>0.10176591760299625</v>
      </c>
      <c r="BC321" s="17">
        <f t="shared" si="113"/>
        <v>1.9962546816479401</v>
      </c>
      <c r="BD321" s="17">
        <f t="shared" si="104"/>
        <v>0.74906367041198507</v>
      </c>
      <c r="BE321" s="17">
        <f t="shared" si="105"/>
        <v>0.62390265582512061</v>
      </c>
      <c r="BF321" s="17">
        <f t="shared" si="106"/>
        <v>1.1724732282976422</v>
      </c>
      <c r="BG321" s="17">
        <f t="shared" si="107"/>
        <v>0.62390265582512061</v>
      </c>
      <c r="BH321" s="17">
        <f t="shared" si="108"/>
        <v>0.62390265582512061</v>
      </c>
      <c r="BI321" s="17">
        <f t="shared" si="109"/>
        <v>1.0181345952562742E-2</v>
      </c>
      <c r="BJ321" s="17">
        <f t="shared" si="110"/>
        <v>3.705536413080913E-3</v>
      </c>
    </row>
    <row r="322" spans="1:62" x14ac:dyDescent="0.25">
      <c r="A322" s="84">
        <v>183</v>
      </c>
      <c r="B322" s="84">
        <v>116</v>
      </c>
      <c r="C322" s="17">
        <v>11</v>
      </c>
      <c r="D322" s="86">
        <v>1</v>
      </c>
      <c r="E322" s="98">
        <f t="shared" si="111"/>
        <v>16.600000000000001</v>
      </c>
      <c r="F322" s="98">
        <f t="shared" si="112"/>
        <v>0.80095923261390878</v>
      </c>
      <c r="G322" s="17">
        <v>0</v>
      </c>
      <c r="H322" s="17">
        <v>16.600000000000001</v>
      </c>
      <c r="I322" s="17">
        <v>0</v>
      </c>
      <c r="J322" s="17">
        <v>0</v>
      </c>
      <c r="K322" s="17">
        <v>0</v>
      </c>
      <c r="L322" s="17">
        <v>0</v>
      </c>
      <c r="M322" s="17">
        <v>0</v>
      </c>
      <c r="N322" s="17">
        <v>0</v>
      </c>
      <c r="O322" s="17">
        <v>16.600000000000001</v>
      </c>
      <c r="P322" s="17">
        <v>0</v>
      </c>
      <c r="Q322" s="17">
        <v>66.8</v>
      </c>
      <c r="R322" s="17">
        <v>0</v>
      </c>
      <c r="S322" s="17">
        <v>0</v>
      </c>
      <c r="T322" s="17">
        <v>0</v>
      </c>
      <c r="U322" s="17">
        <v>0</v>
      </c>
      <c r="V322" s="17">
        <v>0</v>
      </c>
      <c r="W322" s="41">
        <v>0</v>
      </c>
      <c r="X322" s="41">
        <v>0</v>
      </c>
      <c r="Y322" s="17">
        <v>0</v>
      </c>
      <c r="Z322" s="17">
        <v>0</v>
      </c>
      <c r="AA322" s="17">
        <v>0</v>
      </c>
      <c r="AB322" s="17">
        <v>0</v>
      </c>
      <c r="AC322" s="17">
        <v>0</v>
      </c>
      <c r="AD322" s="17">
        <v>0</v>
      </c>
      <c r="AE322" s="17">
        <v>0</v>
      </c>
      <c r="AF322" s="41">
        <v>0</v>
      </c>
      <c r="AG322" s="88">
        <v>77</v>
      </c>
      <c r="AH322" s="91" t="s">
        <v>3</v>
      </c>
      <c r="AI322" s="87" t="s">
        <v>504</v>
      </c>
      <c r="AN322" s="17">
        <f t="shared" ref="AN322:AN385" si="114">SUM(G322:AF322)</f>
        <v>100</v>
      </c>
      <c r="AO322" s="17">
        <f t="shared" ref="AO322:AO385" si="115">(L322+M322+O322+X322)/100</f>
        <v>0.16600000000000001</v>
      </c>
      <c r="AP322" s="17">
        <f t="shared" ref="AP322:AQ385" si="116">G322/100</f>
        <v>0</v>
      </c>
      <c r="AQ322" s="17">
        <f t="shared" si="116"/>
        <v>0.16600000000000001</v>
      </c>
      <c r="AR322" s="17">
        <f t="shared" ref="AR322:AR385" si="117">Q322/100</f>
        <v>0.66799999999999993</v>
      </c>
      <c r="AS322" s="17">
        <f t="shared" ref="AS322:AS385" si="118">AG322/100</f>
        <v>0.77</v>
      </c>
      <c r="AU322" s="17">
        <f t="shared" ref="AU322:AU385" si="119">AR322/(AQ322+AP322)</f>
        <v>4.0240963855421681</v>
      </c>
      <c r="AV322" s="17">
        <f t="shared" ref="AV322:AV385" si="120">AO322/(AP322+AQ322)</f>
        <v>1</v>
      </c>
      <c r="AW322" s="17">
        <f t="shared" ref="AW322:AW385" si="121">0.5+AU322/16</f>
        <v>0.75150602409638556</v>
      </c>
      <c r="AX322" s="17">
        <f t="shared" ref="AX322:AX385" si="122">0.5+AU322/4</f>
        <v>1.506024096385542</v>
      </c>
      <c r="AY322" s="17">
        <f t="shared" ref="AY322:AY385" si="123">IF(AV322&lt;=AW322,AV322,IF(AV322&lt;=AX322,AW322,AW322-(AV322-AX322)*(8+AU322)/(12*(2+AU322))))</f>
        <v>0.75150602409638556</v>
      </c>
      <c r="AZ322" s="17">
        <f t="shared" ref="AZ322:AZ385" si="124">IF(AY322&lt;1,AY322,1)</f>
        <v>0.75150602409638556</v>
      </c>
      <c r="BA322" s="17">
        <f t="shared" ref="BA322:BA385" si="125">ABS(AZ322-AS322)</f>
        <v>1.8493975903614457E-2</v>
      </c>
      <c r="BC322" s="17">
        <f t="shared" si="113"/>
        <v>4.0240963855421681</v>
      </c>
      <c r="BD322" s="17">
        <f t="shared" ref="BD322:BD385" si="126">(O322+$BM$11*M322+$BM$12*L322+$BM$13*X322+$BM$14*AD322+$BM$15*I322+$BM$16*N322+$BM$17*AB322+$BM$18*V322+$BM$19*T322+$BM$20*AA322+$BM$21*Z322+$BM$22*AF322+$BM$23*W322)/($BM$3*$H322+$BM$4*$G322+$BM$5*$P322+$BM$6*$K322+$BM$7*$S322+$BM$8*$U322+$BM$9*$Y322)</f>
        <v>1</v>
      </c>
      <c r="BE322" s="17">
        <f t="shared" ref="BE322:BE385" si="127">$BM$25+BC322*$BM$26</f>
        <v>0.66825060914291157</v>
      </c>
      <c r="BF322" s="17">
        <f t="shared" ref="BF322:BF385" si="128">$BM$27+BC322*$BM$28</f>
        <v>2.1035785597398342</v>
      </c>
      <c r="BG322" s="17">
        <f t="shared" ref="BG322:BG385" si="129">IF(BD322&lt;=BE322,BD322,IF(BD322&lt;=BF322,BE322,BE322-(BD322-BF322)*(8+BC322)/(12*(2+BC322))))</f>
        <v>0.66825060914291157</v>
      </c>
      <c r="BH322" s="17">
        <f t="shared" ref="BH322:BH385" si="130">IF(BG322&lt;1,IF(BG322&gt;0,BG322,0),1)</f>
        <v>0.66825060914291157</v>
      </c>
      <c r="BI322" s="17">
        <f t="shared" ref="BI322:BI385" si="131">(BH322-AS322)^2</f>
        <v>1.0352938539788555E-2</v>
      </c>
      <c r="BJ322" s="17">
        <f t="shared" si="110"/>
        <v>9.4785856372514243E-2</v>
      </c>
    </row>
    <row r="323" spans="1:62" x14ac:dyDescent="0.25">
      <c r="A323" s="84">
        <v>333</v>
      </c>
      <c r="B323" s="84">
        <v>220</v>
      </c>
      <c r="C323" s="58" t="s">
        <v>230</v>
      </c>
      <c r="D323" s="86">
        <v>1</v>
      </c>
      <c r="E323" s="98">
        <f t="shared" si="111"/>
        <v>25.012499999999999</v>
      </c>
      <c r="F323" s="98">
        <f t="shared" si="112"/>
        <v>0.93021632937892529</v>
      </c>
      <c r="G323" s="17">
        <f>'EWG-CCP-127 (1)'!O153</f>
        <v>21.25</v>
      </c>
      <c r="H323" s="17">
        <f>'EWG-CCP-127 (1)'!P153</f>
        <v>3.75</v>
      </c>
      <c r="I323" s="17">
        <v>0</v>
      </c>
      <c r="J323" s="17">
        <v>0</v>
      </c>
      <c r="K323" s="17">
        <v>0</v>
      </c>
      <c r="L323" s="17">
        <v>0</v>
      </c>
      <c r="M323" s="17">
        <v>0</v>
      </c>
      <c r="N323" s="17">
        <v>0</v>
      </c>
      <c r="O323" s="17">
        <f>'EWG-CCP-127 (1)'!N153</f>
        <v>25.012499999999999</v>
      </c>
      <c r="P323" s="17">
        <v>0</v>
      </c>
      <c r="Q323" s="17">
        <f>'EWG-CCP-127 (1)'!M153</f>
        <v>49.987499999999997</v>
      </c>
      <c r="R323" s="17">
        <v>0</v>
      </c>
      <c r="S323" s="17">
        <v>0</v>
      </c>
      <c r="T323" s="17">
        <v>0</v>
      </c>
      <c r="U323" s="17">
        <v>0</v>
      </c>
      <c r="V323" s="17">
        <v>0</v>
      </c>
      <c r="W323" s="41">
        <v>0</v>
      </c>
      <c r="X323" s="41">
        <v>0</v>
      </c>
      <c r="Y323" s="17">
        <v>0</v>
      </c>
      <c r="Z323" s="17">
        <v>0</v>
      </c>
      <c r="AA323" s="17">
        <v>0</v>
      </c>
      <c r="AB323" s="17">
        <v>0</v>
      </c>
      <c r="AC323" s="17">
        <v>0</v>
      </c>
      <c r="AD323" s="17">
        <v>0</v>
      </c>
      <c r="AE323" s="17">
        <v>0</v>
      </c>
      <c r="AF323" s="41">
        <v>0</v>
      </c>
      <c r="AG323" s="88">
        <f>'EWG-CCP-127 (1)'!E153</f>
        <v>18</v>
      </c>
      <c r="AH323" s="41" t="s">
        <v>3</v>
      </c>
      <c r="AI323" s="87" t="s">
        <v>528</v>
      </c>
      <c r="AN323" s="17">
        <f t="shared" si="114"/>
        <v>100</v>
      </c>
      <c r="AO323" s="17">
        <f t="shared" si="115"/>
        <v>0.25012499999999999</v>
      </c>
      <c r="AP323" s="17">
        <f t="shared" si="116"/>
        <v>0.21249999999999999</v>
      </c>
      <c r="AQ323" s="17">
        <f t="shared" si="116"/>
        <v>3.7499999999999999E-2</v>
      </c>
      <c r="AR323" s="17">
        <f t="shared" si="117"/>
        <v>0.49987499999999996</v>
      </c>
      <c r="AS323" s="17">
        <f t="shared" si="118"/>
        <v>0.18</v>
      </c>
      <c r="AU323" s="17">
        <f t="shared" si="119"/>
        <v>1.9994999999999998</v>
      </c>
      <c r="AV323" s="17">
        <f t="shared" si="120"/>
        <v>1.0004999999999999</v>
      </c>
      <c r="AW323" s="17">
        <f t="shared" si="121"/>
        <v>0.62496874999999996</v>
      </c>
      <c r="AX323" s="17">
        <f t="shared" si="122"/>
        <v>0.99987499999999996</v>
      </c>
      <c r="AY323" s="17">
        <f t="shared" si="123"/>
        <v>0.62483853189982075</v>
      </c>
      <c r="AZ323" s="17">
        <f t="shared" si="124"/>
        <v>0.62483853189982075</v>
      </c>
      <c r="BA323" s="17">
        <f t="shared" si="125"/>
        <v>0.44483853189982075</v>
      </c>
      <c r="BC323" s="17">
        <f t="shared" si="113"/>
        <v>0.56323943661971831</v>
      </c>
      <c r="BD323" s="17">
        <f t="shared" si="126"/>
        <v>0.28183098591549294</v>
      </c>
      <c r="BE323" s="17">
        <f t="shared" si="127"/>
        <v>0.59256328004043701</v>
      </c>
      <c r="BF323" s="17">
        <f t="shared" si="128"/>
        <v>0.51448886387640802</v>
      </c>
      <c r="BG323" s="17">
        <f t="shared" si="129"/>
        <v>0.28183098591549294</v>
      </c>
      <c r="BH323" s="17">
        <f t="shared" si="130"/>
        <v>0.28183098591549294</v>
      </c>
      <c r="BI323" s="17">
        <f t="shared" si="131"/>
        <v>1.0369549692521322E-2</v>
      </c>
      <c r="BJ323" s="17">
        <f t="shared" ref="BJ323:BJ386" si="132">(AS323-AVERAGE($AS$2:$AS$441))^2</f>
        <v>7.9595577926904276E-2</v>
      </c>
    </row>
    <row r="324" spans="1:62" x14ac:dyDescent="0.25">
      <c r="A324" s="84">
        <v>327</v>
      </c>
      <c r="B324" s="84">
        <v>214</v>
      </c>
      <c r="D324" s="86">
        <v>1</v>
      </c>
      <c r="E324" s="98">
        <f t="shared" si="111"/>
        <v>24.99249924992499</v>
      </c>
      <c r="F324" s="98">
        <f t="shared" si="112"/>
        <v>0.79999999999999993</v>
      </c>
      <c r="G324" s="17">
        <v>0</v>
      </c>
      <c r="H324" s="17">
        <f>'EWG-CCP-127 (1)'!M145</f>
        <v>15.001500150015001</v>
      </c>
      <c r="I324" s="17">
        <v>0</v>
      </c>
      <c r="J324" s="17">
        <v>0</v>
      </c>
      <c r="K324" s="17">
        <v>0</v>
      </c>
      <c r="L324" s="17">
        <v>0</v>
      </c>
      <c r="M324" s="17">
        <v>0</v>
      </c>
      <c r="N324" s="17">
        <v>0</v>
      </c>
      <c r="O324" s="17">
        <f>'EWG-CCP-127 (1)'!L145</f>
        <v>24.99249924992499</v>
      </c>
      <c r="P324" s="17">
        <v>0</v>
      </c>
      <c r="Q324" s="17">
        <f>'EWG-CCP-127 (1)'!K145</f>
        <v>60.006000600060005</v>
      </c>
      <c r="R324" s="17">
        <v>0</v>
      </c>
      <c r="S324" s="17">
        <v>0</v>
      </c>
      <c r="T324" s="17">
        <v>0</v>
      </c>
      <c r="U324" s="17">
        <v>0</v>
      </c>
      <c r="V324" s="17">
        <v>0</v>
      </c>
      <c r="W324" s="41">
        <v>0</v>
      </c>
      <c r="X324" s="41">
        <v>0</v>
      </c>
      <c r="Y324" s="17">
        <v>0</v>
      </c>
      <c r="Z324" s="17">
        <v>0</v>
      </c>
      <c r="AA324" s="17">
        <v>0</v>
      </c>
      <c r="AB324" s="17">
        <v>0</v>
      </c>
      <c r="AC324" s="17">
        <v>0</v>
      </c>
      <c r="AD324" s="17">
        <v>0</v>
      </c>
      <c r="AE324" s="17">
        <v>0</v>
      </c>
      <c r="AF324" s="41">
        <v>0</v>
      </c>
      <c r="AG324" s="88">
        <f>'EWG-CCP-127 (1)'!E145</f>
        <v>77</v>
      </c>
      <c r="AH324" s="91" t="s">
        <v>3</v>
      </c>
      <c r="AI324" s="87" t="s">
        <v>504</v>
      </c>
      <c r="AN324" s="17">
        <f t="shared" si="114"/>
        <v>100</v>
      </c>
      <c r="AO324" s="17">
        <f t="shared" si="115"/>
        <v>0.2499249924992499</v>
      </c>
      <c r="AP324" s="17">
        <f t="shared" si="116"/>
        <v>0</v>
      </c>
      <c r="AQ324" s="17">
        <f t="shared" si="116"/>
        <v>0.15001500150015001</v>
      </c>
      <c r="AR324" s="17">
        <f t="shared" si="117"/>
        <v>0.60006000600060005</v>
      </c>
      <c r="AS324" s="17">
        <f t="shared" si="118"/>
        <v>0.77</v>
      </c>
      <c r="AU324" s="17">
        <f t="shared" si="119"/>
        <v>4</v>
      </c>
      <c r="AV324" s="17">
        <f t="shared" si="120"/>
        <v>1.6659999999999999</v>
      </c>
      <c r="AW324" s="17">
        <f t="shared" si="121"/>
        <v>0.75</v>
      </c>
      <c r="AX324" s="17">
        <f t="shared" si="122"/>
        <v>1.5</v>
      </c>
      <c r="AY324" s="17">
        <f t="shared" si="123"/>
        <v>0.72233333333333338</v>
      </c>
      <c r="AZ324" s="17">
        <f t="shared" si="124"/>
        <v>0.72233333333333338</v>
      </c>
      <c r="BA324" s="17">
        <f t="shared" si="125"/>
        <v>4.7666666666666635E-2</v>
      </c>
      <c r="BC324" s="17">
        <f t="shared" si="113"/>
        <v>4</v>
      </c>
      <c r="BD324" s="17">
        <f t="shared" si="126"/>
        <v>1.6659999999999999</v>
      </c>
      <c r="BE324" s="17">
        <f t="shared" si="127"/>
        <v>0.66772363241731236</v>
      </c>
      <c r="BF324" s="17">
        <f t="shared" si="128"/>
        <v>2.0925144451180109</v>
      </c>
      <c r="BG324" s="17">
        <f t="shared" si="129"/>
        <v>0.66772363241731236</v>
      </c>
      <c r="BH324" s="17">
        <f t="shared" si="130"/>
        <v>0.66772363241731236</v>
      </c>
      <c r="BI324" s="17">
        <f t="shared" si="131"/>
        <v>1.0460455365909043E-2</v>
      </c>
      <c r="BJ324" s="17">
        <f t="shared" si="132"/>
        <v>9.4785856372514243E-2</v>
      </c>
    </row>
    <row r="325" spans="1:62" x14ac:dyDescent="0.25">
      <c r="A325" s="84">
        <v>145</v>
      </c>
      <c r="B325" s="84">
        <v>81</v>
      </c>
      <c r="C325" s="17" t="s">
        <v>170</v>
      </c>
      <c r="D325" s="86">
        <v>1</v>
      </c>
      <c r="E325" s="98">
        <f t="shared" si="111"/>
        <v>18.29</v>
      </c>
      <c r="F325" s="98">
        <f t="shared" si="112"/>
        <v>0.73745954692556637</v>
      </c>
      <c r="G325" s="17">
        <v>7.55</v>
      </c>
      <c r="H325" s="17">
        <v>19.47</v>
      </c>
      <c r="I325" s="17">
        <v>0</v>
      </c>
      <c r="J325" s="17">
        <v>0</v>
      </c>
      <c r="K325" s="17">
        <v>0</v>
      </c>
      <c r="L325" s="17">
        <v>0</v>
      </c>
      <c r="M325" s="17">
        <v>0</v>
      </c>
      <c r="N325" s="17">
        <v>0</v>
      </c>
      <c r="O325" s="17">
        <v>0</v>
      </c>
      <c r="P325" s="17">
        <v>0</v>
      </c>
      <c r="Q325" s="17">
        <v>54.69</v>
      </c>
      <c r="R325" s="17">
        <v>0</v>
      </c>
      <c r="S325" s="17">
        <v>0</v>
      </c>
      <c r="T325" s="17">
        <v>0</v>
      </c>
      <c r="U325" s="17">
        <v>0</v>
      </c>
      <c r="V325" s="17">
        <v>18.29</v>
      </c>
      <c r="W325" s="17">
        <v>0</v>
      </c>
      <c r="X325" s="17">
        <v>0</v>
      </c>
      <c r="Y325" s="17">
        <v>0</v>
      </c>
      <c r="Z325" s="17">
        <v>0</v>
      </c>
      <c r="AA325" s="17">
        <v>0</v>
      </c>
      <c r="AB325" s="17">
        <v>0</v>
      </c>
      <c r="AC325" s="17">
        <v>0</v>
      </c>
      <c r="AD325" s="17">
        <v>0</v>
      </c>
      <c r="AE325" s="17">
        <v>0</v>
      </c>
      <c r="AF325" s="17">
        <v>0</v>
      </c>
      <c r="AG325" s="88">
        <v>28.8</v>
      </c>
      <c r="AH325" s="91" t="s">
        <v>3</v>
      </c>
      <c r="AI325" s="87" t="s">
        <v>513</v>
      </c>
      <c r="AL325" s="87" t="s">
        <v>507</v>
      </c>
      <c r="AN325" s="17">
        <f t="shared" si="114"/>
        <v>100</v>
      </c>
      <c r="AO325" s="17">
        <f t="shared" si="115"/>
        <v>0</v>
      </c>
      <c r="AP325" s="17">
        <f t="shared" si="116"/>
        <v>7.5499999999999998E-2</v>
      </c>
      <c r="AQ325" s="17">
        <f t="shared" si="116"/>
        <v>0.19469999999999998</v>
      </c>
      <c r="AR325" s="17">
        <f t="shared" si="117"/>
        <v>0.54689999999999994</v>
      </c>
      <c r="AS325" s="17">
        <f t="shared" si="118"/>
        <v>0.28800000000000003</v>
      </c>
      <c r="AU325" s="17">
        <f t="shared" si="119"/>
        <v>2.0240562546262026</v>
      </c>
      <c r="AV325" s="17">
        <f t="shared" si="120"/>
        <v>0</v>
      </c>
      <c r="AW325" s="17">
        <f t="shared" si="121"/>
        <v>0.62650351591413767</v>
      </c>
      <c r="AX325" s="17">
        <f t="shared" si="122"/>
        <v>1.0060140636565507</v>
      </c>
      <c r="AY325" s="17">
        <f t="shared" si="123"/>
        <v>0</v>
      </c>
      <c r="AZ325" s="17">
        <f t="shared" si="124"/>
        <v>0</v>
      </c>
      <c r="BA325" s="17">
        <f t="shared" si="125"/>
        <v>0.28800000000000003</v>
      </c>
      <c r="BC325" s="17">
        <f t="shared" si="113"/>
        <v>1.1010670424803704</v>
      </c>
      <c r="BD325" s="17">
        <f t="shared" si="126"/>
        <v>0.18411516005637205</v>
      </c>
      <c r="BE325" s="17">
        <f t="shared" si="127"/>
        <v>0.60432531921337806</v>
      </c>
      <c r="BF325" s="17">
        <f t="shared" si="128"/>
        <v>0.76143819441437177</v>
      </c>
      <c r="BG325" s="17">
        <f t="shared" si="129"/>
        <v>0.18411516005637205</v>
      </c>
      <c r="BH325" s="17">
        <f t="shared" si="130"/>
        <v>0.18411516005637205</v>
      </c>
      <c r="BI325" s="17">
        <f t="shared" si="131"/>
        <v>1.0792059970113205E-2</v>
      </c>
      <c r="BJ325" s="17">
        <f t="shared" si="132"/>
        <v>3.0320171269490489E-2</v>
      </c>
    </row>
    <row r="326" spans="1:62" x14ac:dyDescent="0.25">
      <c r="A326" s="84">
        <v>92</v>
      </c>
      <c r="B326" s="84">
        <v>57</v>
      </c>
      <c r="C326" s="17" t="s">
        <v>113</v>
      </c>
      <c r="D326" s="86">
        <v>1</v>
      </c>
      <c r="E326" s="98">
        <f t="shared" si="111"/>
        <v>20</v>
      </c>
      <c r="F326" s="98">
        <f t="shared" si="112"/>
        <v>0.90277777777777779</v>
      </c>
      <c r="G326" s="17">
        <v>8</v>
      </c>
      <c r="H326" s="17">
        <v>7</v>
      </c>
      <c r="I326" s="17">
        <v>10</v>
      </c>
      <c r="J326" s="17">
        <v>0</v>
      </c>
      <c r="K326" s="41">
        <v>0</v>
      </c>
      <c r="L326" s="17">
        <v>0</v>
      </c>
      <c r="M326" s="17">
        <v>0</v>
      </c>
      <c r="N326" s="17">
        <v>0</v>
      </c>
      <c r="O326" s="17">
        <v>10</v>
      </c>
      <c r="P326" s="17">
        <v>0</v>
      </c>
      <c r="Q326" s="17">
        <v>65</v>
      </c>
      <c r="R326" s="17">
        <v>0</v>
      </c>
      <c r="S326" s="17">
        <v>0</v>
      </c>
      <c r="T326" s="17">
        <v>0</v>
      </c>
      <c r="U326" s="17">
        <v>0</v>
      </c>
      <c r="V326" s="41">
        <v>0</v>
      </c>
      <c r="W326" s="41">
        <v>0</v>
      </c>
      <c r="X326" s="41">
        <v>0</v>
      </c>
      <c r="Y326" s="17">
        <v>0</v>
      </c>
      <c r="Z326" s="17">
        <v>0</v>
      </c>
      <c r="AA326" s="17">
        <v>0</v>
      </c>
      <c r="AB326" s="41">
        <v>0</v>
      </c>
      <c r="AC326" s="17">
        <v>0</v>
      </c>
      <c r="AD326" s="17">
        <v>0</v>
      </c>
      <c r="AE326" s="41">
        <v>0</v>
      </c>
      <c r="AF326" s="41">
        <v>0</v>
      </c>
      <c r="AG326" s="88">
        <v>28</v>
      </c>
      <c r="AH326" s="91" t="s">
        <v>3</v>
      </c>
      <c r="AI326" s="87" t="s">
        <v>504</v>
      </c>
      <c r="AN326" s="17">
        <f t="shared" si="114"/>
        <v>100</v>
      </c>
      <c r="AO326" s="17">
        <f t="shared" si="115"/>
        <v>0.1</v>
      </c>
      <c r="AP326" s="17">
        <f t="shared" si="116"/>
        <v>0.08</v>
      </c>
      <c r="AQ326" s="17">
        <f t="shared" si="116"/>
        <v>7.0000000000000007E-2</v>
      </c>
      <c r="AR326" s="17">
        <f t="shared" si="117"/>
        <v>0.65</v>
      </c>
      <c r="AS326" s="17">
        <f t="shared" si="118"/>
        <v>0.28000000000000003</v>
      </c>
      <c r="AU326" s="17">
        <f t="shared" si="119"/>
        <v>4.333333333333333</v>
      </c>
      <c r="AV326" s="17">
        <f t="shared" si="120"/>
        <v>0.66666666666666663</v>
      </c>
      <c r="AW326" s="17">
        <f t="shared" si="121"/>
        <v>0.77083333333333326</v>
      </c>
      <c r="AX326" s="17">
        <f t="shared" si="122"/>
        <v>1.5833333333333333</v>
      </c>
      <c r="AY326" s="17">
        <f t="shared" si="123"/>
        <v>0.66666666666666663</v>
      </c>
      <c r="AZ326" s="17">
        <f t="shared" si="124"/>
        <v>0.66666666666666663</v>
      </c>
      <c r="BA326" s="17">
        <f t="shared" si="125"/>
        <v>0.3866666666666666</v>
      </c>
      <c r="BC326" s="17">
        <f t="shared" si="113"/>
        <v>1.6666666666666667</v>
      </c>
      <c r="BD326" s="17">
        <f t="shared" si="126"/>
        <v>0.38461538461538464</v>
      </c>
      <c r="BE326" s="17">
        <f t="shared" si="127"/>
        <v>0.616694719488461</v>
      </c>
      <c r="BF326" s="17">
        <f t="shared" si="128"/>
        <v>1.0211393459047593</v>
      </c>
      <c r="BG326" s="17">
        <f t="shared" si="129"/>
        <v>0.38461538461538464</v>
      </c>
      <c r="BH326" s="17">
        <f t="shared" si="130"/>
        <v>0.38461538461538464</v>
      </c>
      <c r="BI326" s="17">
        <f t="shared" si="131"/>
        <v>1.0944378698224851E-2</v>
      </c>
      <c r="BJ326" s="17">
        <f t="shared" si="132"/>
        <v>3.3170201392261879E-2</v>
      </c>
    </row>
    <row r="327" spans="1:62" x14ac:dyDescent="0.25">
      <c r="A327" s="84">
        <v>350</v>
      </c>
      <c r="B327" s="84">
        <v>234</v>
      </c>
      <c r="C327" s="17" t="s">
        <v>248</v>
      </c>
      <c r="D327" s="86">
        <v>1</v>
      </c>
      <c r="E327" s="98">
        <f t="shared" si="111"/>
        <v>13</v>
      </c>
      <c r="F327" s="98">
        <f t="shared" si="112"/>
        <v>0.79999999999999993</v>
      </c>
      <c r="G327" s="17">
        <v>0</v>
      </c>
      <c r="H327" s="17">
        <v>17.399999999999999</v>
      </c>
      <c r="I327" s="17">
        <v>0</v>
      </c>
      <c r="J327" s="17">
        <v>0</v>
      </c>
      <c r="K327" s="17">
        <v>0</v>
      </c>
      <c r="L327" s="17">
        <v>0</v>
      </c>
      <c r="M327" s="17">
        <v>0</v>
      </c>
      <c r="N327" s="17">
        <v>0</v>
      </c>
      <c r="O327" s="17">
        <v>13</v>
      </c>
      <c r="P327" s="17">
        <v>0</v>
      </c>
      <c r="Q327" s="17">
        <v>69.599999999999994</v>
      </c>
      <c r="R327" s="17">
        <v>0</v>
      </c>
      <c r="S327" s="17">
        <v>0</v>
      </c>
      <c r="T327" s="17">
        <v>0</v>
      </c>
      <c r="U327" s="17">
        <v>0</v>
      </c>
      <c r="V327" s="17">
        <v>0</v>
      </c>
      <c r="W327" s="41">
        <v>0</v>
      </c>
      <c r="X327" s="41">
        <v>0</v>
      </c>
      <c r="Y327" s="17">
        <v>0</v>
      </c>
      <c r="Z327" s="17">
        <v>0</v>
      </c>
      <c r="AA327" s="17">
        <v>0</v>
      </c>
      <c r="AB327" s="17">
        <v>0</v>
      </c>
      <c r="AC327" s="17">
        <v>0</v>
      </c>
      <c r="AD327" s="17">
        <v>0</v>
      </c>
      <c r="AE327" s="17">
        <v>0</v>
      </c>
      <c r="AF327" s="41">
        <v>0</v>
      </c>
      <c r="AG327" s="88">
        <v>56.3</v>
      </c>
      <c r="AH327" s="91" t="s">
        <v>3</v>
      </c>
      <c r="AI327" s="87" t="s">
        <v>504</v>
      </c>
      <c r="AN327" s="17">
        <f t="shared" si="114"/>
        <v>100</v>
      </c>
      <c r="AO327" s="17">
        <f t="shared" si="115"/>
        <v>0.13</v>
      </c>
      <c r="AP327" s="17">
        <f t="shared" si="116"/>
        <v>0</v>
      </c>
      <c r="AQ327" s="17">
        <f t="shared" si="116"/>
        <v>0.17399999999999999</v>
      </c>
      <c r="AR327" s="17">
        <f t="shared" si="117"/>
        <v>0.69599999999999995</v>
      </c>
      <c r="AS327" s="17">
        <f t="shared" si="118"/>
        <v>0.56299999999999994</v>
      </c>
      <c r="AU327" s="17">
        <f t="shared" si="119"/>
        <v>4</v>
      </c>
      <c r="AV327" s="17">
        <f t="shared" si="120"/>
        <v>0.74712643678160928</v>
      </c>
      <c r="AW327" s="17">
        <f t="shared" si="121"/>
        <v>0.75</v>
      </c>
      <c r="AX327" s="17">
        <f t="shared" si="122"/>
        <v>1.5</v>
      </c>
      <c r="AY327" s="17">
        <f t="shared" si="123"/>
        <v>0.74712643678160928</v>
      </c>
      <c r="AZ327" s="17">
        <f t="shared" si="124"/>
        <v>0.74712643678160928</v>
      </c>
      <c r="BA327" s="17">
        <f t="shared" si="125"/>
        <v>0.18412643678160934</v>
      </c>
      <c r="BC327" s="17">
        <f t="shared" si="113"/>
        <v>4</v>
      </c>
      <c r="BD327" s="17">
        <f t="shared" si="126"/>
        <v>0.74712643678160928</v>
      </c>
      <c r="BE327" s="17">
        <f t="shared" si="127"/>
        <v>0.66772363241731236</v>
      </c>
      <c r="BF327" s="17">
        <f t="shared" si="128"/>
        <v>2.0925144451180109</v>
      </c>
      <c r="BG327" s="17">
        <f t="shared" si="129"/>
        <v>0.66772363241731236</v>
      </c>
      <c r="BH327" s="17">
        <f t="shared" si="130"/>
        <v>0.66772363241731236</v>
      </c>
      <c r="BI327" s="17">
        <f t="shared" si="131"/>
        <v>1.0967039186676368E-2</v>
      </c>
      <c r="BJ327" s="17">
        <f t="shared" si="132"/>
        <v>1.0175385799223948E-2</v>
      </c>
    </row>
    <row r="328" spans="1:62" x14ac:dyDescent="0.25">
      <c r="A328" s="84">
        <v>424</v>
      </c>
      <c r="B328" s="84">
        <v>279</v>
      </c>
      <c r="C328" s="17" t="s">
        <v>274</v>
      </c>
      <c r="D328" s="86">
        <v>1</v>
      </c>
      <c r="E328" s="98">
        <f t="shared" si="111"/>
        <v>22.47</v>
      </c>
      <c r="F328" s="98">
        <f t="shared" si="112"/>
        <v>0.79517606087965942</v>
      </c>
      <c r="G328" s="17">
        <v>0</v>
      </c>
      <c r="H328" s="17">
        <v>15.88</v>
      </c>
      <c r="I328" s="17">
        <v>0</v>
      </c>
      <c r="J328" s="17">
        <v>0</v>
      </c>
      <c r="K328" s="17">
        <v>0</v>
      </c>
      <c r="L328" s="17">
        <v>0</v>
      </c>
      <c r="M328" s="17">
        <v>12.1</v>
      </c>
      <c r="N328" s="17">
        <v>0</v>
      </c>
      <c r="O328" s="17">
        <v>10.37</v>
      </c>
      <c r="P328" s="17">
        <v>0</v>
      </c>
      <c r="Q328" s="17">
        <v>61.65</v>
      </c>
      <c r="R328" s="17">
        <v>0</v>
      </c>
      <c r="S328" s="17">
        <v>0</v>
      </c>
      <c r="T328" s="17">
        <v>0</v>
      </c>
      <c r="U328" s="17">
        <v>0</v>
      </c>
      <c r="V328" s="17">
        <v>0</v>
      </c>
      <c r="W328" s="41">
        <v>0</v>
      </c>
      <c r="X328" s="17">
        <v>0</v>
      </c>
      <c r="Y328" s="17">
        <v>0</v>
      </c>
      <c r="Z328" s="17">
        <v>0</v>
      </c>
      <c r="AA328" s="17">
        <v>0</v>
      </c>
      <c r="AB328" s="17">
        <v>0</v>
      </c>
      <c r="AC328" s="17">
        <v>0</v>
      </c>
      <c r="AD328" s="17">
        <v>0</v>
      </c>
      <c r="AE328" s="17">
        <v>0</v>
      </c>
      <c r="AF328" s="41">
        <v>0</v>
      </c>
      <c r="AG328" s="88">
        <v>77.099999999999994</v>
      </c>
      <c r="AH328" s="41" t="s">
        <v>3</v>
      </c>
      <c r="AI328" s="87" t="s">
        <v>506</v>
      </c>
      <c r="AJ328" s="87" t="s">
        <v>526</v>
      </c>
      <c r="AL328" s="87" t="s">
        <v>510</v>
      </c>
      <c r="AN328" s="17">
        <f t="shared" si="114"/>
        <v>100</v>
      </c>
      <c r="AO328" s="17">
        <f t="shared" si="115"/>
        <v>0.22469999999999998</v>
      </c>
      <c r="AP328" s="17">
        <f t="shared" si="116"/>
        <v>0</v>
      </c>
      <c r="AQ328" s="17">
        <f t="shared" si="116"/>
        <v>0.1588</v>
      </c>
      <c r="AR328" s="17">
        <f t="shared" si="117"/>
        <v>0.61649999999999994</v>
      </c>
      <c r="AS328" s="17">
        <f t="shared" si="118"/>
        <v>0.77099999999999991</v>
      </c>
      <c r="AU328" s="17">
        <f t="shared" si="119"/>
        <v>3.8822418136020147</v>
      </c>
      <c r="AV328" s="17">
        <f t="shared" si="120"/>
        <v>1.4149874055415617</v>
      </c>
      <c r="AW328" s="17">
        <f t="shared" si="121"/>
        <v>0.74264011335012592</v>
      </c>
      <c r="AX328" s="17">
        <f t="shared" si="122"/>
        <v>1.4705604534005037</v>
      </c>
      <c r="AY328" s="17">
        <f t="shared" si="123"/>
        <v>0.74264011335012592</v>
      </c>
      <c r="AZ328" s="17">
        <f t="shared" si="124"/>
        <v>0.74264011335012592</v>
      </c>
      <c r="BA328" s="17">
        <f t="shared" si="125"/>
        <v>2.8359886649873989E-2</v>
      </c>
      <c r="BC328" s="17">
        <f t="shared" si="113"/>
        <v>3.8822418136020147</v>
      </c>
      <c r="BD328" s="17">
        <f t="shared" si="126"/>
        <v>1.4149874055415617</v>
      </c>
      <c r="BE328" s="17">
        <f t="shared" si="127"/>
        <v>0.66514831574287148</v>
      </c>
      <c r="BF328" s="17">
        <f t="shared" si="128"/>
        <v>2.0384445071314476</v>
      </c>
      <c r="BG328" s="17">
        <f t="shared" si="129"/>
        <v>0.66514831574287148</v>
      </c>
      <c r="BH328" s="17">
        <f t="shared" si="130"/>
        <v>0.66514831574287148</v>
      </c>
      <c r="BI328" s="17">
        <f t="shared" si="131"/>
        <v>1.120457906007081E-2</v>
      </c>
      <c r="BJ328" s="17">
        <f t="shared" si="132"/>
        <v>9.540260260716775E-2</v>
      </c>
    </row>
    <row r="329" spans="1:62" x14ac:dyDescent="0.25">
      <c r="A329" s="84">
        <v>206</v>
      </c>
      <c r="B329" s="84">
        <v>130</v>
      </c>
      <c r="C329" s="17">
        <v>34</v>
      </c>
      <c r="D329" s="86">
        <v>1</v>
      </c>
      <c r="E329" s="98">
        <f t="shared" si="111"/>
        <v>25</v>
      </c>
      <c r="F329" s="98">
        <f t="shared" si="112"/>
        <v>0.66666666666666663</v>
      </c>
      <c r="G329" s="17">
        <v>0</v>
      </c>
      <c r="H329" s="17">
        <v>25</v>
      </c>
      <c r="I329" s="17">
        <v>0</v>
      </c>
      <c r="J329" s="17">
        <v>0</v>
      </c>
      <c r="K329" s="17">
        <v>0</v>
      </c>
      <c r="L329" s="17">
        <v>0</v>
      </c>
      <c r="M329" s="17">
        <v>0</v>
      </c>
      <c r="N329" s="17">
        <v>0</v>
      </c>
      <c r="O329" s="17">
        <v>25</v>
      </c>
      <c r="P329" s="17">
        <v>0</v>
      </c>
      <c r="Q329" s="17">
        <v>50</v>
      </c>
      <c r="R329" s="17">
        <v>0</v>
      </c>
      <c r="S329" s="17">
        <v>0</v>
      </c>
      <c r="T329" s="17">
        <v>0</v>
      </c>
      <c r="U329" s="17">
        <v>0</v>
      </c>
      <c r="V329" s="17">
        <v>0</v>
      </c>
      <c r="W329" s="41">
        <v>0</v>
      </c>
      <c r="X329" s="41">
        <v>0</v>
      </c>
      <c r="Y329" s="17">
        <v>0</v>
      </c>
      <c r="Z329" s="17">
        <v>0</v>
      </c>
      <c r="AA329" s="17">
        <v>0</v>
      </c>
      <c r="AB329" s="17">
        <v>0</v>
      </c>
      <c r="AC329" s="17">
        <v>0</v>
      </c>
      <c r="AD329" s="17">
        <v>0</v>
      </c>
      <c r="AE329" s="17">
        <v>0</v>
      </c>
      <c r="AF329" s="41">
        <v>0</v>
      </c>
      <c r="AG329" s="88">
        <v>73</v>
      </c>
      <c r="AH329" s="91" t="s">
        <v>3</v>
      </c>
      <c r="AI329" s="87" t="s">
        <v>504</v>
      </c>
      <c r="AN329" s="17">
        <f t="shared" si="114"/>
        <v>100</v>
      </c>
      <c r="AO329" s="17">
        <f t="shared" si="115"/>
        <v>0.25</v>
      </c>
      <c r="AP329" s="17">
        <f t="shared" si="116"/>
        <v>0</v>
      </c>
      <c r="AQ329" s="17">
        <f t="shared" si="116"/>
        <v>0.25</v>
      </c>
      <c r="AR329" s="17">
        <f t="shared" si="117"/>
        <v>0.5</v>
      </c>
      <c r="AS329" s="17">
        <f t="shared" si="118"/>
        <v>0.73</v>
      </c>
      <c r="AU329" s="17">
        <f t="shared" si="119"/>
        <v>2</v>
      </c>
      <c r="AV329" s="17">
        <f t="shared" si="120"/>
        <v>1</v>
      </c>
      <c r="AW329" s="17">
        <f t="shared" si="121"/>
        <v>0.625</v>
      </c>
      <c r="AX329" s="17">
        <f t="shared" si="122"/>
        <v>1</v>
      </c>
      <c r="AY329" s="17">
        <f t="shared" si="123"/>
        <v>0.625</v>
      </c>
      <c r="AZ329" s="17">
        <f t="shared" si="124"/>
        <v>0.625</v>
      </c>
      <c r="BA329" s="17">
        <f t="shared" si="125"/>
        <v>0.10499999999999998</v>
      </c>
      <c r="BC329" s="17">
        <f t="shared" si="113"/>
        <v>2</v>
      </c>
      <c r="BD329" s="17">
        <f t="shared" si="126"/>
        <v>1</v>
      </c>
      <c r="BE329" s="17">
        <f t="shared" si="127"/>
        <v>0.62398456419258264</v>
      </c>
      <c r="BF329" s="17">
        <f t="shared" si="128"/>
        <v>1.1741929315066524</v>
      </c>
      <c r="BG329" s="17">
        <f t="shared" si="129"/>
        <v>0.62398456419258264</v>
      </c>
      <c r="BH329" s="17">
        <f t="shared" si="130"/>
        <v>0.62398456419258264</v>
      </c>
      <c r="BI329" s="17">
        <f t="shared" si="131"/>
        <v>1.1239272629436628E-2</v>
      </c>
      <c r="BJ329" s="17">
        <f t="shared" si="132"/>
        <v>7.1756006986371176E-2</v>
      </c>
    </row>
    <row r="330" spans="1:62" x14ac:dyDescent="0.25">
      <c r="A330" s="84">
        <v>94</v>
      </c>
      <c r="B330" s="84">
        <v>59</v>
      </c>
      <c r="C330" s="17" t="s">
        <v>114</v>
      </c>
      <c r="D330" s="86">
        <v>1</v>
      </c>
      <c r="E330" s="98">
        <f t="shared" si="111"/>
        <v>20</v>
      </c>
      <c r="F330" s="98">
        <f t="shared" si="112"/>
        <v>0.90277777777777779</v>
      </c>
      <c r="G330" s="17">
        <v>8</v>
      </c>
      <c r="H330" s="17">
        <v>7</v>
      </c>
      <c r="I330" s="17">
        <v>20</v>
      </c>
      <c r="J330" s="17">
        <v>0</v>
      </c>
      <c r="K330" s="41">
        <v>0</v>
      </c>
      <c r="L330" s="17">
        <v>0</v>
      </c>
      <c r="M330" s="17">
        <v>0</v>
      </c>
      <c r="N330" s="17">
        <v>0</v>
      </c>
      <c r="O330" s="17">
        <v>0</v>
      </c>
      <c r="P330" s="17">
        <v>0</v>
      </c>
      <c r="Q330" s="17">
        <v>65</v>
      </c>
      <c r="R330" s="17">
        <v>0</v>
      </c>
      <c r="S330" s="17">
        <v>0</v>
      </c>
      <c r="T330" s="17">
        <v>0</v>
      </c>
      <c r="U330" s="17">
        <v>0</v>
      </c>
      <c r="V330" s="41">
        <v>0</v>
      </c>
      <c r="W330" s="41">
        <v>0</v>
      </c>
      <c r="X330" s="41">
        <v>0</v>
      </c>
      <c r="Y330" s="17">
        <v>0</v>
      </c>
      <c r="Z330" s="17">
        <v>0</v>
      </c>
      <c r="AA330" s="17">
        <v>0</v>
      </c>
      <c r="AB330" s="41">
        <v>0</v>
      </c>
      <c r="AC330" s="17">
        <v>0</v>
      </c>
      <c r="AD330" s="17">
        <v>0</v>
      </c>
      <c r="AE330" s="41">
        <v>0</v>
      </c>
      <c r="AF330" s="41">
        <v>0</v>
      </c>
      <c r="AG330" s="88">
        <v>15</v>
      </c>
      <c r="AH330" s="91" t="s">
        <v>3</v>
      </c>
      <c r="AI330" s="87" t="s">
        <v>504</v>
      </c>
      <c r="AN330" s="17">
        <f t="shared" si="114"/>
        <v>100</v>
      </c>
      <c r="AO330" s="17">
        <f t="shared" si="115"/>
        <v>0</v>
      </c>
      <c r="AP330" s="17">
        <f t="shared" si="116"/>
        <v>0.08</v>
      </c>
      <c r="AQ330" s="17">
        <f t="shared" si="116"/>
        <v>7.0000000000000007E-2</v>
      </c>
      <c r="AR330" s="17">
        <f t="shared" si="117"/>
        <v>0.65</v>
      </c>
      <c r="AS330" s="17">
        <f t="shared" si="118"/>
        <v>0.15</v>
      </c>
      <c r="AU330" s="17">
        <f t="shared" si="119"/>
        <v>4.333333333333333</v>
      </c>
      <c r="AV330" s="17">
        <f t="shared" si="120"/>
        <v>0</v>
      </c>
      <c r="AW330" s="17">
        <f t="shared" si="121"/>
        <v>0.77083333333333326</v>
      </c>
      <c r="AX330" s="17">
        <f t="shared" si="122"/>
        <v>1.5833333333333333</v>
      </c>
      <c r="AY330" s="17">
        <f t="shared" si="123"/>
        <v>0</v>
      </c>
      <c r="AZ330" s="17">
        <f t="shared" si="124"/>
        <v>0</v>
      </c>
      <c r="BA330" s="17">
        <f t="shared" si="125"/>
        <v>0.15</v>
      </c>
      <c r="BC330" s="17">
        <f t="shared" si="113"/>
        <v>1.6666666666666667</v>
      </c>
      <c r="BD330" s="17">
        <f t="shared" si="126"/>
        <v>0.25641025641025639</v>
      </c>
      <c r="BE330" s="17">
        <f t="shared" si="127"/>
        <v>0.616694719488461</v>
      </c>
      <c r="BF330" s="17">
        <f t="shared" si="128"/>
        <v>1.0211393459047593</v>
      </c>
      <c r="BG330" s="17">
        <f t="shared" si="129"/>
        <v>0.25641025641025639</v>
      </c>
      <c r="BH330" s="17">
        <f t="shared" si="130"/>
        <v>0.25641025641025639</v>
      </c>
      <c r="BI330" s="17">
        <f t="shared" si="131"/>
        <v>1.1323142669296512E-2</v>
      </c>
      <c r="BJ330" s="17">
        <f t="shared" si="132"/>
        <v>9.7423190887296965E-2</v>
      </c>
    </row>
    <row r="331" spans="1:62" x14ac:dyDescent="0.25">
      <c r="A331" s="84">
        <v>90</v>
      </c>
      <c r="B331" s="84">
        <v>55</v>
      </c>
      <c r="C331" s="17" t="s">
        <v>111</v>
      </c>
      <c r="D331" s="86">
        <v>1</v>
      </c>
      <c r="E331" s="98">
        <f t="shared" si="111"/>
        <v>20</v>
      </c>
      <c r="F331" s="98">
        <f t="shared" si="112"/>
        <v>0.90277777777777779</v>
      </c>
      <c r="G331" s="17">
        <v>8</v>
      </c>
      <c r="H331" s="17">
        <v>7</v>
      </c>
      <c r="I331" s="17">
        <v>0</v>
      </c>
      <c r="J331" s="17">
        <v>0</v>
      </c>
      <c r="K331" s="41">
        <v>0</v>
      </c>
      <c r="L331" s="17">
        <v>0</v>
      </c>
      <c r="M331" s="17">
        <v>0</v>
      </c>
      <c r="N331" s="17">
        <v>0</v>
      </c>
      <c r="O331" s="17">
        <v>20</v>
      </c>
      <c r="P331" s="17">
        <v>0</v>
      </c>
      <c r="Q331" s="17">
        <v>65</v>
      </c>
      <c r="R331" s="17">
        <v>0</v>
      </c>
      <c r="S331" s="17">
        <v>0</v>
      </c>
      <c r="T331" s="17">
        <v>0</v>
      </c>
      <c r="U331" s="17">
        <v>0</v>
      </c>
      <c r="V331" s="41">
        <v>0</v>
      </c>
      <c r="W331" s="41">
        <v>0</v>
      </c>
      <c r="X331" s="41">
        <v>0</v>
      </c>
      <c r="Y331" s="17">
        <v>0</v>
      </c>
      <c r="Z331" s="17">
        <v>0</v>
      </c>
      <c r="AA331" s="17">
        <v>0</v>
      </c>
      <c r="AB331" s="41">
        <v>0</v>
      </c>
      <c r="AC331" s="17">
        <v>0</v>
      </c>
      <c r="AD331" s="17">
        <v>0</v>
      </c>
      <c r="AE331" s="41">
        <v>0</v>
      </c>
      <c r="AF331" s="41">
        <v>0</v>
      </c>
      <c r="AG331" s="88">
        <v>62</v>
      </c>
      <c r="AH331" s="91" t="s">
        <v>3</v>
      </c>
      <c r="AI331" s="87" t="s">
        <v>504</v>
      </c>
      <c r="AL331" s="87" t="s">
        <v>507</v>
      </c>
      <c r="AN331" s="17">
        <f t="shared" si="114"/>
        <v>100</v>
      </c>
      <c r="AO331" s="17">
        <f t="shared" si="115"/>
        <v>0.2</v>
      </c>
      <c r="AP331" s="17">
        <f t="shared" si="116"/>
        <v>0.08</v>
      </c>
      <c r="AQ331" s="17">
        <f t="shared" si="116"/>
        <v>7.0000000000000007E-2</v>
      </c>
      <c r="AR331" s="17">
        <f t="shared" si="117"/>
        <v>0.65</v>
      </c>
      <c r="AS331" s="17">
        <f t="shared" si="118"/>
        <v>0.62</v>
      </c>
      <c r="AU331" s="17">
        <f t="shared" si="119"/>
        <v>4.333333333333333</v>
      </c>
      <c r="AV331" s="17">
        <f t="shared" si="120"/>
        <v>1.3333333333333333</v>
      </c>
      <c r="AW331" s="17">
        <f t="shared" si="121"/>
        <v>0.77083333333333326</v>
      </c>
      <c r="AX331" s="17">
        <f t="shared" si="122"/>
        <v>1.5833333333333333</v>
      </c>
      <c r="AY331" s="17">
        <f t="shared" si="123"/>
        <v>0.77083333333333326</v>
      </c>
      <c r="AZ331" s="17">
        <f t="shared" si="124"/>
        <v>0.77083333333333326</v>
      </c>
      <c r="BA331" s="17">
        <f t="shared" si="125"/>
        <v>0.15083333333333326</v>
      </c>
      <c r="BC331" s="17">
        <f t="shared" si="113"/>
        <v>1.6666666666666667</v>
      </c>
      <c r="BD331" s="17">
        <f t="shared" si="126"/>
        <v>0.51282051282051277</v>
      </c>
      <c r="BE331" s="17">
        <f t="shared" si="127"/>
        <v>0.616694719488461</v>
      </c>
      <c r="BF331" s="17">
        <f t="shared" si="128"/>
        <v>1.0211393459047593</v>
      </c>
      <c r="BG331" s="17">
        <f t="shared" si="129"/>
        <v>0.51282051282051277</v>
      </c>
      <c r="BH331" s="17">
        <f t="shared" si="130"/>
        <v>0.51282051282051277</v>
      </c>
      <c r="BI331" s="17">
        <f t="shared" si="131"/>
        <v>1.1487442472057866E-2</v>
      </c>
      <c r="BJ331" s="17">
        <f t="shared" si="132"/>
        <v>2.4923921174477802E-2</v>
      </c>
    </row>
    <row r="332" spans="1:62" x14ac:dyDescent="0.25">
      <c r="A332" s="84">
        <v>543</v>
      </c>
      <c r="B332" s="84">
        <v>326</v>
      </c>
      <c r="C332" s="17" t="s">
        <v>387</v>
      </c>
      <c r="D332" s="86">
        <v>1</v>
      </c>
      <c r="E332" s="98">
        <f t="shared" si="111"/>
        <v>42.857142857142854</v>
      </c>
      <c r="F332" s="98">
        <f t="shared" si="112"/>
        <v>0.5</v>
      </c>
      <c r="G332" s="17">
        <f>'EWG-CCP-127 (1)'!N237</f>
        <v>14.285714285714285</v>
      </c>
      <c r="H332" s="17">
        <f>'EWG-CCP-127 (1)'!L237</f>
        <v>21.428571428571427</v>
      </c>
      <c r="I332" s="17">
        <f>'EWG-CCP-127 (1)'!O237</f>
        <v>0</v>
      </c>
      <c r="J332" s="17">
        <v>0</v>
      </c>
      <c r="K332" s="17">
        <v>0</v>
      </c>
      <c r="L332" s="17">
        <f>'EWG-CCP-127 (1)'!M327</f>
        <v>0</v>
      </c>
      <c r="M332" s="17">
        <v>0</v>
      </c>
      <c r="N332" s="17">
        <v>0</v>
      </c>
      <c r="O332" s="17">
        <v>0</v>
      </c>
      <c r="P332" s="17">
        <v>0</v>
      </c>
      <c r="Q332" s="17">
        <f>'EWG-CCP-127 (1)'!M237</f>
        <v>21.428571428571427</v>
      </c>
      <c r="R332" s="17">
        <v>0</v>
      </c>
      <c r="S332" s="17">
        <v>0</v>
      </c>
      <c r="T332" s="17">
        <v>0</v>
      </c>
      <c r="U332" s="17">
        <v>0</v>
      </c>
      <c r="V332" s="17">
        <f>'EWG-CCP-127 (1)'!P237</f>
        <v>42.857142857142854</v>
      </c>
      <c r="W332" s="17">
        <v>0</v>
      </c>
      <c r="X332" s="17">
        <v>0</v>
      </c>
      <c r="Y332" s="17">
        <v>0</v>
      </c>
      <c r="Z332" s="17">
        <f>'EWG-CCP-127 (1)'!Q237</f>
        <v>0</v>
      </c>
      <c r="AA332" s="17">
        <v>0</v>
      </c>
      <c r="AB332" s="17">
        <v>0</v>
      </c>
      <c r="AC332" s="17">
        <v>0</v>
      </c>
      <c r="AD332" s="17">
        <v>0</v>
      </c>
      <c r="AE332" s="17">
        <v>0</v>
      </c>
      <c r="AF332" s="17">
        <f>'EWG-CCP-127 (1)'!R237</f>
        <v>0</v>
      </c>
      <c r="AG332" s="88">
        <v>16.5</v>
      </c>
      <c r="AH332" s="92" t="s">
        <v>3</v>
      </c>
      <c r="AI332" s="87" t="s">
        <v>504</v>
      </c>
      <c r="AJ332" s="87" t="s">
        <v>532</v>
      </c>
      <c r="AL332" s="87" t="s">
        <v>510</v>
      </c>
      <c r="AM332" s="80" t="s">
        <v>533</v>
      </c>
      <c r="AN332" s="17">
        <f t="shared" si="114"/>
        <v>100</v>
      </c>
      <c r="AO332" s="17">
        <f t="shared" si="115"/>
        <v>0</v>
      </c>
      <c r="AP332" s="17">
        <f t="shared" si="116"/>
        <v>0.14285714285714285</v>
      </c>
      <c r="AQ332" s="17">
        <f t="shared" si="116"/>
        <v>0.21428571428571427</v>
      </c>
      <c r="AR332" s="17">
        <f t="shared" si="117"/>
        <v>0.21428571428571427</v>
      </c>
      <c r="AS332" s="17">
        <f t="shared" si="118"/>
        <v>0.16500000000000001</v>
      </c>
      <c r="AU332" s="17">
        <f t="shared" si="119"/>
        <v>0.60000000000000009</v>
      </c>
      <c r="AV332" s="17">
        <f t="shared" si="120"/>
        <v>0</v>
      </c>
      <c r="AW332" s="17">
        <f t="shared" si="121"/>
        <v>0.53749999999999998</v>
      </c>
      <c r="AX332" s="17">
        <f t="shared" si="122"/>
        <v>0.65</v>
      </c>
      <c r="AY332" s="17">
        <f t="shared" si="123"/>
        <v>0</v>
      </c>
      <c r="AZ332" s="17">
        <f t="shared" si="124"/>
        <v>0</v>
      </c>
      <c r="BA332" s="17">
        <f t="shared" si="125"/>
        <v>0.16500000000000001</v>
      </c>
      <c r="BC332" s="17">
        <f t="shared" si="113"/>
        <v>0.27272727272727271</v>
      </c>
      <c r="BD332" s="17">
        <f t="shared" si="126"/>
        <v>0.27272727272727271</v>
      </c>
      <c r="BE332" s="17">
        <f t="shared" si="127"/>
        <v>0.58620991436213421</v>
      </c>
      <c r="BF332" s="17">
        <f t="shared" si="128"/>
        <v>0.38109707884229727</v>
      </c>
      <c r="BG332" s="17">
        <f t="shared" si="129"/>
        <v>0.27272727272727271</v>
      </c>
      <c r="BH332" s="17">
        <f t="shared" si="130"/>
        <v>0.27272727272727271</v>
      </c>
      <c r="BI332" s="17">
        <f t="shared" si="131"/>
        <v>1.1605165289256193E-2</v>
      </c>
      <c r="BJ332" s="17">
        <f t="shared" si="132"/>
        <v>8.8284384407100611E-2</v>
      </c>
    </row>
    <row r="333" spans="1:62" x14ac:dyDescent="0.25">
      <c r="A333" s="84">
        <v>458</v>
      </c>
      <c r="B333" s="84">
        <v>307</v>
      </c>
      <c r="C333" s="17" t="s">
        <v>300</v>
      </c>
      <c r="D333" s="86">
        <v>1</v>
      </c>
      <c r="E333" s="98">
        <f t="shared" ref="E333:E378" si="133">I333+L333+M333+N333+O333+V333+X333+AB333+AD333</f>
        <v>25</v>
      </c>
      <c r="F333" s="98">
        <f t="shared" ref="F333:F378" si="134">Q333/(H333+P333+Q333+AC333)</f>
        <v>0.5</v>
      </c>
      <c r="G333" s="17">
        <v>15</v>
      </c>
      <c r="H333" s="17">
        <v>30</v>
      </c>
      <c r="I333" s="17">
        <v>0</v>
      </c>
      <c r="J333" s="17">
        <v>0</v>
      </c>
      <c r="K333" s="17">
        <v>0</v>
      </c>
      <c r="L333" s="17">
        <v>0</v>
      </c>
      <c r="M333" s="17">
        <v>0</v>
      </c>
      <c r="N333" s="17">
        <v>0</v>
      </c>
      <c r="O333" s="17">
        <v>25</v>
      </c>
      <c r="P333" s="17">
        <v>0</v>
      </c>
      <c r="Q333" s="17">
        <v>30</v>
      </c>
      <c r="R333" s="17">
        <v>0</v>
      </c>
      <c r="S333" s="17">
        <v>0</v>
      </c>
      <c r="T333" s="17">
        <v>0</v>
      </c>
      <c r="U333" s="17">
        <v>0</v>
      </c>
      <c r="V333" s="17">
        <v>0</v>
      </c>
      <c r="W333" s="41">
        <v>0</v>
      </c>
      <c r="X333" s="17">
        <v>0</v>
      </c>
      <c r="Y333" s="17">
        <v>0</v>
      </c>
      <c r="Z333" s="17">
        <v>0</v>
      </c>
      <c r="AA333" s="17">
        <v>0</v>
      </c>
      <c r="AB333" s="17">
        <v>0</v>
      </c>
      <c r="AC333" s="17">
        <v>0</v>
      </c>
      <c r="AD333" s="17">
        <v>0</v>
      </c>
      <c r="AE333" s="17">
        <v>0</v>
      </c>
      <c r="AF333" s="41">
        <v>0</v>
      </c>
      <c r="AG333" s="88">
        <v>17</v>
      </c>
      <c r="AH333" s="92" t="s">
        <v>3</v>
      </c>
      <c r="AI333" s="87" t="s">
        <v>504</v>
      </c>
      <c r="AN333" s="17">
        <f t="shared" si="114"/>
        <v>100</v>
      </c>
      <c r="AO333" s="17">
        <f t="shared" si="115"/>
        <v>0.25</v>
      </c>
      <c r="AP333" s="17">
        <f t="shared" si="116"/>
        <v>0.15</v>
      </c>
      <c r="AQ333" s="17">
        <f t="shared" si="116"/>
        <v>0.3</v>
      </c>
      <c r="AR333" s="17">
        <f t="shared" si="117"/>
        <v>0.3</v>
      </c>
      <c r="AS333" s="17">
        <f t="shared" si="118"/>
        <v>0.17</v>
      </c>
      <c r="AU333" s="17">
        <f t="shared" si="119"/>
        <v>0.66666666666666674</v>
      </c>
      <c r="AV333" s="17">
        <f t="shared" si="120"/>
        <v>0.55555555555555558</v>
      </c>
      <c r="AW333" s="17">
        <f t="shared" si="121"/>
        <v>0.54166666666666663</v>
      </c>
      <c r="AX333" s="17">
        <f t="shared" si="122"/>
        <v>0.66666666666666674</v>
      </c>
      <c r="AY333" s="17">
        <f t="shared" si="123"/>
        <v>0.54166666666666663</v>
      </c>
      <c r="AZ333" s="17">
        <f t="shared" si="124"/>
        <v>0.54166666666666663</v>
      </c>
      <c r="BA333" s="17">
        <f t="shared" si="125"/>
        <v>0.37166666666666659</v>
      </c>
      <c r="BC333" s="17">
        <f t="shared" ref="BC333:BC378" si="135">(Q333)/($BM$3*H333+$BM$4*G333+$BM$5*P333+$BM$6*K333+$BM$7*S333+$BM$8*U333+$BM$9*Y333)</f>
        <v>0.33333333333333331</v>
      </c>
      <c r="BD333" s="17">
        <f t="shared" si="126"/>
        <v>0.27777777777777779</v>
      </c>
      <c r="BE333" s="17">
        <f t="shared" si="127"/>
        <v>0.58753534067197455</v>
      </c>
      <c r="BF333" s="17">
        <f t="shared" si="128"/>
        <v>0.40892500349718691</v>
      </c>
      <c r="BG333" s="17">
        <f t="shared" si="129"/>
        <v>0.27777777777777779</v>
      </c>
      <c r="BH333" s="17">
        <f t="shared" si="130"/>
        <v>0.27777777777777779</v>
      </c>
      <c r="BI333" s="17">
        <f t="shared" si="131"/>
        <v>1.161604938271605E-2</v>
      </c>
      <c r="BJ333" s="17">
        <f t="shared" si="132"/>
        <v>8.5338115580368482E-2</v>
      </c>
    </row>
    <row r="334" spans="1:62" x14ac:dyDescent="0.25">
      <c r="A334" s="84">
        <v>431</v>
      </c>
      <c r="B334" s="84">
        <v>286</v>
      </c>
      <c r="D334" s="86">
        <v>1</v>
      </c>
      <c r="E334" s="98">
        <f t="shared" si="133"/>
        <v>13.900000000000002</v>
      </c>
      <c r="F334" s="98">
        <f t="shared" si="134"/>
        <v>0.84230287859824793</v>
      </c>
      <c r="G334" s="17">
        <f>'EWG-CCP-127 (1)'!E218</f>
        <v>6.2</v>
      </c>
      <c r="H334" s="17">
        <f>'EWG-CCP-127 (1)'!F218</f>
        <v>12.6</v>
      </c>
      <c r="I334" s="17">
        <v>0</v>
      </c>
      <c r="J334" s="17">
        <v>0</v>
      </c>
      <c r="K334" s="17">
        <v>0</v>
      </c>
      <c r="L334" s="17">
        <v>0</v>
      </c>
      <c r="M334" s="17">
        <v>0</v>
      </c>
      <c r="N334" s="17">
        <v>0</v>
      </c>
      <c r="O334" s="17">
        <f>'EWG-CCP-127 (1)'!C218</f>
        <v>13.900000000000002</v>
      </c>
      <c r="P334" s="17">
        <v>0</v>
      </c>
      <c r="Q334" s="17">
        <f>'EWG-CCP-127 (1)'!D218</f>
        <v>67.300000000000011</v>
      </c>
      <c r="R334" s="17">
        <v>0</v>
      </c>
      <c r="S334" s="17">
        <v>0</v>
      </c>
      <c r="T334" s="17">
        <v>0</v>
      </c>
      <c r="U334" s="17">
        <v>0</v>
      </c>
      <c r="V334" s="17">
        <v>0</v>
      </c>
      <c r="W334" s="41">
        <v>0</v>
      </c>
      <c r="X334" s="17">
        <v>0</v>
      </c>
      <c r="Y334" s="17">
        <v>0</v>
      </c>
      <c r="Z334" s="17">
        <v>0</v>
      </c>
      <c r="AA334" s="17">
        <v>0</v>
      </c>
      <c r="AB334" s="17">
        <v>0</v>
      </c>
      <c r="AC334" s="17">
        <v>0</v>
      </c>
      <c r="AD334" s="17">
        <v>0</v>
      </c>
      <c r="AE334" s="17">
        <v>0</v>
      </c>
      <c r="AF334" s="41">
        <v>0</v>
      </c>
      <c r="AG334" s="88">
        <f>'EWG-CCP-127 (1)'!J218</f>
        <v>48.08484</v>
      </c>
      <c r="AH334" s="41" t="s">
        <v>3</v>
      </c>
      <c r="AI334" s="87" t="s">
        <v>506</v>
      </c>
      <c r="AN334" s="17">
        <f t="shared" si="114"/>
        <v>100.00000000000001</v>
      </c>
      <c r="AO334" s="17">
        <f t="shared" si="115"/>
        <v>0.13900000000000001</v>
      </c>
      <c r="AP334" s="17">
        <f t="shared" si="116"/>
        <v>6.2E-2</v>
      </c>
      <c r="AQ334" s="17">
        <f t="shared" si="116"/>
        <v>0.126</v>
      </c>
      <c r="AR334" s="17">
        <f t="shared" si="117"/>
        <v>0.67300000000000015</v>
      </c>
      <c r="AS334" s="17">
        <f t="shared" si="118"/>
        <v>0.48084840000000001</v>
      </c>
      <c r="AU334" s="17">
        <f t="shared" si="119"/>
        <v>3.5797872340425538</v>
      </c>
      <c r="AV334" s="17">
        <f t="shared" si="120"/>
        <v>0.73936170212765961</v>
      </c>
      <c r="AW334" s="17">
        <f t="shared" si="121"/>
        <v>0.72373670212765961</v>
      </c>
      <c r="AX334" s="17">
        <f t="shared" si="122"/>
        <v>1.3949468085106385</v>
      </c>
      <c r="AY334" s="17">
        <f t="shared" si="123"/>
        <v>0.72373670212765961</v>
      </c>
      <c r="AZ334" s="17">
        <f t="shared" si="124"/>
        <v>0.72373670212765961</v>
      </c>
      <c r="BA334" s="17">
        <f t="shared" si="125"/>
        <v>0.24288830212765961</v>
      </c>
      <c r="BC334" s="17">
        <f t="shared" si="135"/>
        <v>1.7994652406417115</v>
      </c>
      <c r="BD334" s="17">
        <f t="shared" si="126"/>
        <v>0.37165775401069528</v>
      </c>
      <c r="BE334" s="17">
        <f t="shared" si="127"/>
        <v>0.61959896243208168</v>
      </c>
      <c r="BF334" s="17">
        <f t="shared" si="128"/>
        <v>1.0821152396338558</v>
      </c>
      <c r="BG334" s="17">
        <f t="shared" si="129"/>
        <v>0.37165775401069528</v>
      </c>
      <c r="BH334" s="17">
        <f t="shared" si="130"/>
        <v>0.37165775401069528</v>
      </c>
      <c r="BI334" s="17">
        <f t="shared" si="131"/>
        <v>1.1922597171561668E-2</v>
      </c>
      <c r="BJ334" s="17">
        <f t="shared" si="132"/>
        <v>3.5049521101722771E-4</v>
      </c>
    </row>
    <row r="335" spans="1:62" x14ac:dyDescent="0.25">
      <c r="A335" s="84">
        <v>55</v>
      </c>
      <c r="B335" s="84">
        <v>43</v>
      </c>
      <c r="C335" s="17" t="s">
        <v>66</v>
      </c>
      <c r="D335" s="86">
        <v>1</v>
      </c>
      <c r="E335" s="98">
        <f t="shared" si="133"/>
        <v>25</v>
      </c>
      <c r="F335" s="98">
        <f t="shared" si="134"/>
        <v>0.76388888888888884</v>
      </c>
      <c r="G335" s="41">
        <v>0</v>
      </c>
      <c r="H335" s="17">
        <v>17</v>
      </c>
      <c r="I335" s="17">
        <v>5</v>
      </c>
      <c r="J335" s="17">
        <v>0</v>
      </c>
      <c r="K335" s="41">
        <v>0</v>
      </c>
      <c r="L335" s="41">
        <v>0</v>
      </c>
      <c r="M335" s="41">
        <v>0</v>
      </c>
      <c r="N335" s="41">
        <v>0</v>
      </c>
      <c r="O335" s="17">
        <v>20</v>
      </c>
      <c r="P335" s="17">
        <v>0</v>
      </c>
      <c r="Q335" s="17">
        <v>55</v>
      </c>
      <c r="R335" s="17">
        <v>0</v>
      </c>
      <c r="S335" s="17">
        <v>0</v>
      </c>
      <c r="T335" s="17">
        <v>0</v>
      </c>
      <c r="U335" s="17">
        <v>0</v>
      </c>
      <c r="V335" s="41">
        <v>0</v>
      </c>
      <c r="W335" s="41">
        <v>0</v>
      </c>
      <c r="X335" s="41">
        <v>0</v>
      </c>
      <c r="Y335" s="41">
        <v>0</v>
      </c>
      <c r="Z335" s="17">
        <v>4</v>
      </c>
      <c r="AA335" s="17">
        <v>0</v>
      </c>
      <c r="AB335" s="41">
        <v>0</v>
      </c>
      <c r="AC335" s="17">
        <v>0</v>
      </c>
      <c r="AD335" s="17">
        <v>0</v>
      </c>
      <c r="AE335" s="41">
        <v>0</v>
      </c>
      <c r="AF335" s="41">
        <v>0</v>
      </c>
      <c r="AG335" s="88">
        <v>54</v>
      </c>
      <c r="AH335" s="41" t="s">
        <v>3</v>
      </c>
      <c r="AI335" s="87" t="s">
        <v>506</v>
      </c>
      <c r="AN335" s="17">
        <f t="shared" si="114"/>
        <v>101</v>
      </c>
      <c r="AO335" s="17">
        <f t="shared" si="115"/>
        <v>0.2</v>
      </c>
      <c r="AP335" s="17">
        <f t="shared" si="116"/>
        <v>0</v>
      </c>
      <c r="AQ335" s="17">
        <f t="shared" si="116"/>
        <v>0.17</v>
      </c>
      <c r="AR335" s="17">
        <f t="shared" si="117"/>
        <v>0.55000000000000004</v>
      </c>
      <c r="AS335" s="17">
        <f t="shared" si="118"/>
        <v>0.54</v>
      </c>
      <c r="AU335" s="17">
        <f t="shared" si="119"/>
        <v>3.2352941176470589</v>
      </c>
      <c r="AV335" s="17">
        <f t="shared" si="120"/>
        <v>1.1764705882352942</v>
      </c>
      <c r="AW335" s="17">
        <f t="shared" si="121"/>
        <v>0.70220588235294112</v>
      </c>
      <c r="AX335" s="17">
        <f t="shared" si="122"/>
        <v>1.3088235294117647</v>
      </c>
      <c r="AY335" s="17">
        <f t="shared" si="123"/>
        <v>0.70220588235294112</v>
      </c>
      <c r="AZ335" s="17">
        <f t="shared" si="124"/>
        <v>0.70220588235294112</v>
      </c>
      <c r="BA335" s="17">
        <f t="shared" si="125"/>
        <v>0.16220588235294109</v>
      </c>
      <c r="BC335" s="17">
        <f t="shared" si="135"/>
        <v>3.2352941176470589</v>
      </c>
      <c r="BD335" s="17">
        <f t="shared" si="126"/>
        <v>1.4019607843137254</v>
      </c>
      <c r="BE335" s="17">
        <f t="shared" si="127"/>
        <v>0.65099987103726864</v>
      </c>
      <c r="BF335" s="17">
        <f t="shared" si="128"/>
        <v>1.7413915134430797</v>
      </c>
      <c r="BG335" s="17">
        <f t="shared" si="129"/>
        <v>0.65099987103726864</v>
      </c>
      <c r="BH335" s="17">
        <f t="shared" si="130"/>
        <v>0.65099987103726864</v>
      </c>
      <c r="BI335" s="17">
        <f t="shared" si="131"/>
        <v>1.2320971370290262E-2</v>
      </c>
      <c r="BJ335" s="17">
        <f t="shared" si="132"/>
        <v>6.0642224021917115E-3</v>
      </c>
    </row>
    <row r="336" spans="1:62" x14ac:dyDescent="0.25">
      <c r="A336" s="84">
        <v>341</v>
      </c>
      <c r="B336" s="84">
        <v>228</v>
      </c>
      <c r="C336" s="58" t="s">
        <v>235</v>
      </c>
      <c r="D336" s="86">
        <v>1</v>
      </c>
      <c r="E336" s="98">
        <f t="shared" si="133"/>
        <v>25.012499999999999</v>
      </c>
      <c r="F336" s="98">
        <f t="shared" si="134"/>
        <v>0.93021632937892529</v>
      </c>
      <c r="G336" s="17">
        <f>'EWG-CCP-127 (1)'!O161</f>
        <v>21.25</v>
      </c>
      <c r="H336" s="17">
        <f>'EWG-CCP-127 (1)'!P161</f>
        <v>3.75</v>
      </c>
      <c r="I336" s="17">
        <v>0</v>
      </c>
      <c r="J336" s="17">
        <v>0</v>
      </c>
      <c r="K336" s="17">
        <v>0</v>
      </c>
      <c r="L336" s="17">
        <v>0</v>
      </c>
      <c r="M336" s="17">
        <v>0</v>
      </c>
      <c r="N336" s="17">
        <v>0</v>
      </c>
      <c r="O336" s="17">
        <f>'EWG-CCP-127 (1)'!N161</f>
        <v>25.012499999999999</v>
      </c>
      <c r="P336" s="17">
        <v>0</v>
      </c>
      <c r="Q336" s="17">
        <f>'EWG-CCP-127 (1)'!M161</f>
        <v>49.987499999999997</v>
      </c>
      <c r="R336" s="17">
        <v>0</v>
      </c>
      <c r="S336" s="17">
        <v>0</v>
      </c>
      <c r="T336" s="17">
        <v>0</v>
      </c>
      <c r="U336" s="17">
        <v>0</v>
      </c>
      <c r="V336" s="17">
        <v>0</v>
      </c>
      <c r="W336" s="41">
        <v>0</v>
      </c>
      <c r="X336" s="41">
        <v>0</v>
      </c>
      <c r="Y336" s="17">
        <v>0</v>
      </c>
      <c r="Z336" s="17">
        <v>0</v>
      </c>
      <c r="AA336" s="17">
        <v>0</v>
      </c>
      <c r="AB336" s="17">
        <v>0</v>
      </c>
      <c r="AC336" s="17">
        <v>0</v>
      </c>
      <c r="AD336" s="17">
        <v>0</v>
      </c>
      <c r="AE336" s="17">
        <v>0</v>
      </c>
      <c r="AF336" s="41">
        <v>0</v>
      </c>
      <c r="AG336" s="88">
        <f>'EWG-CCP-127 (1)'!E161</f>
        <v>17</v>
      </c>
      <c r="AH336" s="41" t="s">
        <v>3</v>
      </c>
      <c r="AI336" s="87" t="s">
        <v>528</v>
      </c>
      <c r="AN336" s="17">
        <f t="shared" si="114"/>
        <v>100</v>
      </c>
      <c r="AO336" s="17">
        <f t="shared" si="115"/>
        <v>0.25012499999999999</v>
      </c>
      <c r="AP336" s="17">
        <f t="shared" si="116"/>
        <v>0.21249999999999999</v>
      </c>
      <c r="AQ336" s="17">
        <f t="shared" si="116"/>
        <v>3.7499999999999999E-2</v>
      </c>
      <c r="AR336" s="17">
        <f t="shared" si="117"/>
        <v>0.49987499999999996</v>
      </c>
      <c r="AS336" s="17">
        <f t="shared" si="118"/>
        <v>0.17</v>
      </c>
      <c r="AU336" s="17">
        <f t="shared" si="119"/>
        <v>1.9994999999999998</v>
      </c>
      <c r="AV336" s="17">
        <f t="shared" si="120"/>
        <v>1.0004999999999999</v>
      </c>
      <c r="AW336" s="17">
        <f t="shared" si="121"/>
        <v>0.62496874999999996</v>
      </c>
      <c r="AX336" s="17">
        <f t="shared" si="122"/>
        <v>0.99987499999999996</v>
      </c>
      <c r="AY336" s="17">
        <f t="shared" si="123"/>
        <v>0.62483853189982075</v>
      </c>
      <c r="AZ336" s="17">
        <f t="shared" si="124"/>
        <v>0.62483853189982075</v>
      </c>
      <c r="BA336" s="17">
        <f t="shared" si="125"/>
        <v>0.45483853189982071</v>
      </c>
      <c r="BC336" s="17">
        <f t="shared" si="135"/>
        <v>0.56323943661971831</v>
      </c>
      <c r="BD336" s="17">
        <f t="shared" si="126"/>
        <v>0.28183098591549294</v>
      </c>
      <c r="BE336" s="17">
        <f t="shared" si="127"/>
        <v>0.59256328004043701</v>
      </c>
      <c r="BF336" s="17">
        <f t="shared" si="128"/>
        <v>0.51448886387640802</v>
      </c>
      <c r="BG336" s="17">
        <f t="shared" si="129"/>
        <v>0.28183098591549294</v>
      </c>
      <c r="BH336" s="17">
        <f t="shared" si="130"/>
        <v>0.28183098591549294</v>
      </c>
      <c r="BI336" s="17">
        <f t="shared" si="131"/>
        <v>1.2506169410831177E-2</v>
      </c>
      <c r="BJ336" s="17">
        <f t="shared" si="132"/>
        <v>8.5338115580368482E-2</v>
      </c>
    </row>
    <row r="337" spans="1:62" ht="18.75" x14ac:dyDescent="0.25">
      <c r="A337" s="84">
        <v>1</v>
      </c>
      <c r="B337" s="84">
        <v>1</v>
      </c>
      <c r="C337" s="41" t="s">
        <v>28</v>
      </c>
      <c r="D337" s="86">
        <v>1</v>
      </c>
      <c r="E337" s="98">
        <f t="shared" si="133"/>
        <v>51.3</v>
      </c>
      <c r="F337" s="98">
        <f t="shared" si="134"/>
        <v>0.85215605749486645</v>
      </c>
      <c r="G337" s="41">
        <v>0</v>
      </c>
      <c r="H337" s="41">
        <v>4.5999999999999996</v>
      </c>
      <c r="I337" s="41">
        <v>26.7</v>
      </c>
      <c r="J337" s="17">
        <v>0</v>
      </c>
      <c r="K337" s="41">
        <v>0</v>
      </c>
      <c r="L337" s="41">
        <v>0</v>
      </c>
      <c r="M337" s="41">
        <v>0</v>
      </c>
      <c r="N337" s="41">
        <v>0</v>
      </c>
      <c r="O337" s="41">
        <v>24.6</v>
      </c>
      <c r="P337" s="41">
        <v>2.6</v>
      </c>
      <c r="Q337" s="41">
        <v>41.5</v>
      </c>
      <c r="R337" s="17">
        <v>0</v>
      </c>
      <c r="S337" s="17">
        <v>0</v>
      </c>
      <c r="T337" s="17">
        <v>0</v>
      </c>
      <c r="U337" s="41">
        <v>0</v>
      </c>
      <c r="V337" s="41">
        <v>0</v>
      </c>
      <c r="W337" s="41">
        <v>0</v>
      </c>
      <c r="X337" s="41">
        <v>0</v>
      </c>
      <c r="Y337" s="41">
        <v>0</v>
      </c>
      <c r="Z337" s="41">
        <v>0</v>
      </c>
      <c r="AA337" s="17">
        <v>0</v>
      </c>
      <c r="AB337" s="41">
        <v>0</v>
      </c>
      <c r="AC337" s="17">
        <v>0</v>
      </c>
      <c r="AD337" s="17">
        <v>0</v>
      </c>
      <c r="AE337" s="41">
        <v>0</v>
      </c>
      <c r="AF337" s="41">
        <v>0</v>
      </c>
      <c r="AG337" s="90">
        <v>16.899999999999999</v>
      </c>
      <c r="AH337" s="91" t="s">
        <v>3</v>
      </c>
      <c r="AI337" s="87" t="s">
        <v>504</v>
      </c>
      <c r="AK337" s="87" t="s">
        <v>505</v>
      </c>
      <c r="AL337" s="87" t="s">
        <v>507</v>
      </c>
      <c r="AN337" s="17">
        <f t="shared" si="114"/>
        <v>100</v>
      </c>
      <c r="AO337" s="17">
        <f t="shared" si="115"/>
        <v>0.24600000000000002</v>
      </c>
      <c r="AP337" s="17">
        <f t="shared" si="116"/>
        <v>0</v>
      </c>
      <c r="AQ337" s="17">
        <f t="shared" si="116"/>
        <v>4.5999999999999999E-2</v>
      </c>
      <c r="AR337" s="17">
        <f t="shared" si="117"/>
        <v>0.41499999999999998</v>
      </c>
      <c r="AS337" s="17">
        <f t="shared" si="118"/>
        <v>0.16899999999999998</v>
      </c>
      <c r="AU337" s="17">
        <f t="shared" si="119"/>
        <v>9.0217391304347831</v>
      </c>
      <c r="AV337" s="17">
        <f t="shared" si="120"/>
        <v>5.3478260869565224</v>
      </c>
      <c r="AW337" s="17">
        <f t="shared" si="121"/>
        <v>1.0638586956521738</v>
      </c>
      <c r="AX337" s="17">
        <f t="shared" si="122"/>
        <v>2.7554347826086958</v>
      </c>
      <c r="AY337" s="17">
        <f t="shared" si="123"/>
        <v>0.73022253666066361</v>
      </c>
      <c r="AZ337" s="17">
        <f t="shared" si="124"/>
        <v>0.73022253666066361</v>
      </c>
      <c r="BA337" s="17">
        <f t="shared" si="125"/>
        <v>0.56122253666066357</v>
      </c>
      <c r="BC337" s="17">
        <f t="shared" si="135"/>
        <v>9.0217391304347831</v>
      </c>
      <c r="BD337" s="17">
        <f t="shared" si="126"/>
        <v>8.2500000000000018</v>
      </c>
      <c r="BE337" s="17">
        <f t="shared" si="127"/>
        <v>0.77754672763375343</v>
      </c>
      <c r="BF337" s="17">
        <f t="shared" si="128"/>
        <v>4.3982999847291389</v>
      </c>
      <c r="BG337" s="17">
        <f t="shared" si="129"/>
        <v>0.28183977300569868</v>
      </c>
      <c r="BH337" s="17">
        <f t="shared" si="130"/>
        <v>0.28183977300569868</v>
      </c>
      <c r="BI337" s="17">
        <f t="shared" si="131"/>
        <v>1.2732814371977609E-2</v>
      </c>
      <c r="BJ337" s="17">
        <f t="shared" si="132"/>
        <v>8.5923369345714942E-2</v>
      </c>
    </row>
    <row r="338" spans="1:62" x14ac:dyDescent="0.25">
      <c r="A338" s="84">
        <v>460</v>
      </c>
      <c r="B338" s="84">
        <v>309</v>
      </c>
      <c r="C338" s="17" t="s">
        <v>302</v>
      </c>
      <c r="D338" s="86">
        <v>1</v>
      </c>
      <c r="E338" s="98">
        <f t="shared" si="133"/>
        <v>15</v>
      </c>
      <c r="F338" s="98">
        <f t="shared" si="134"/>
        <v>0.5</v>
      </c>
      <c r="G338" s="17">
        <v>25</v>
      </c>
      <c r="H338" s="17">
        <v>30</v>
      </c>
      <c r="I338" s="17">
        <v>0</v>
      </c>
      <c r="J338" s="17">
        <v>0</v>
      </c>
      <c r="K338" s="17">
        <v>0</v>
      </c>
      <c r="L338" s="17">
        <v>0</v>
      </c>
      <c r="M338" s="17">
        <v>0</v>
      </c>
      <c r="N338" s="17">
        <v>0</v>
      </c>
      <c r="O338" s="17">
        <v>15</v>
      </c>
      <c r="P338" s="17">
        <v>0</v>
      </c>
      <c r="Q338" s="17">
        <v>30</v>
      </c>
      <c r="R338" s="17">
        <v>0</v>
      </c>
      <c r="S338" s="17">
        <v>0</v>
      </c>
      <c r="T338" s="17">
        <v>0</v>
      </c>
      <c r="U338" s="17">
        <v>0</v>
      </c>
      <c r="V338" s="17">
        <v>0</v>
      </c>
      <c r="W338" s="41">
        <v>0</v>
      </c>
      <c r="X338" s="17">
        <v>0</v>
      </c>
      <c r="Y338" s="17">
        <v>0</v>
      </c>
      <c r="Z338" s="17">
        <v>0</v>
      </c>
      <c r="AA338" s="17">
        <v>0</v>
      </c>
      <c r="AB338" s="17">
        <v>0</v>
      </c>
      <c r="AC338" s="17">
        <v>0</v>
      </c>
      <c r="AD338" s="17">
        <v>0</v>
      </c>
      <c r="AE338" s="17">
        <v>0</v>
      </c>
      <c r="AF338" s="41">
        <v>0</v>
      </c>
      <c r="AG338" s="88">
        <v>0</v>
      </c>
      <c r="AH338" s="92" t="s">
        <v>3</v>
      </c>
      <c r="AI338" s="87" t="s">
        <v>504</v>
      </c>
      <c r="AN338" s="17">
        <f t="shared" si="114"/>
        <v>100</v>
      </c>
      <c r="AO338" s="17">
        <f t="shared" si="115"/>
        <v>0.15</v>
      </c>
      <c r="AP338" s="17">
        <f t="shared" si="116"/>
        <v>0.25</v>
      </c>
      <c r="AQ338" s="17">
        <f t="shared" si="116"/>
        <v>0.3</v>
      </c>
      <c r="AR338" s="17">
        <f t="shared" si="117"/>
        <v>0.3</v>
      </c>
      <c r="AS338" s="17">
        <f t="shared" si="118"/>
        <v>0</v>
      </c>
      <c r="AU338" s="17">
        <f t="shared" si="119"/>
        <v>0.54545454545454541</v>
      </c>
      <c r="AV338" s="17">
        <f t="shared" si="120"/>
        <v>0.27272727272727271</v>
      </c>
      <c r="AW338" s="17">
        <f t="shared" si="121"/>
        <v>0.53409090909090906</v>
      </c>
      <c r="AX338" s="17">
        <f t="shared" si="122"/>
        <v>0.63636363636363635</v>
      </c>
      <c r="AY338" s="17">
        <f t="shared" si="123"/>
        <v>0.27272727272727271</v>
      </c>
      <c r="AZ338" s="17">
        <f t="shared" si="124"/>
        <v>0.27272727272727271</v>
      </c>
      <c r="BA338" s="17">
        <f t="shared" si="125"/>
        <v>0.27272727272727271</v>
      </c>
      <c r="BC338" s="17">
        <f t="shared" si="135"/>
        <v>0.23076923076923078</v>
      </c>
      <c r="BD338" s="17">
        <f t="shared" si="126"/>
        <v>0.11538461538461539</v>
      </c>
      <c r="BE338" s="17">
        <f t="shared" si="127"/>
        <v>0.58529231153224481</v>
      </c>
      <c r="BF338" s="17">
        <f t="shared" si="128"/>
        <v>0.36183159254275826</v>
      </c>
      <c r="BG338" s="17">
        <f t="shared" si="129"/>
        <v>0.11538461538461539</v>
      </c>
      <c r="BH338" s="17">
        <f t="shared" si="130"/>
        <v>0.11538461538461539</v>
      </c>
      <c r="BI338" s="17">
        <f t="shared" si="131"/>
        <v>1.3313609467455623E-2</v>
      </c>
      <c r="BJ338" s="17">
        <f t="shared" si="132"/>
        <v>0.21356125568926054</v>
      </c>
    </row>
    <row r="339" spans="1:62" x14ac:dyDescent="0.25">
      <c r="A339" s="84">
        <v>297</v>
      </c>
      <c r="B339" s="84">
        <v>186</v>
      </c>
      <c r="D339" s="86">
        <v>1</v>
      </c>
      <c r="E339" s="98">
        <f t="shared" si="133"/>
        <v>36.170212765957444</v>
      </c>
      <c r="F339" s="98">
        <f t="shared" si="134"/>
        <v>0.66666666666666663</v>
      </c>
      <c r="G339" s="17">
        <v>0</v>
      </c>
      <c r="H339" s="17">
        <f>'EWG-CCP-127 (1)'!M115</f>
        <v>21.276595744680851</v>
      </c>
      <c r="I339" s="17">
        <v>0</v>
      </c>
      <c r="J339" s="17">
        <v>0</v>
      </c>
      <c r="K339" s="17">
        <v>0</v>
      </c>
      <c r="L339" s="17">
        <v>0</v>
      </c>
      <c r="M339" s="17">
        <v>0</v>
      </c>
      <c r="N339" s="17">
        <v>0</v>
      </c>
      <c r="O339" s="17">
        <f>'EWG-CCP-127 (1)'!L115</f>
        <v>36.170212765957444</v>
      </c>
      <c r="P339" s="17">
        <v>0</v>
      </c>
      <c r="Q339" s="17">
        <f>'EWG-CCP-127 (1)'!K115</f>
        <v>42.553191489361701</v>
      </c>
      <c r="R339" s="17">
        <v>0</v>
      </c>
      <c r="S339" s="17">
        <v>0</v>
      </c>
      <c r="T339" s="17">
        <v>0</v>
      </c>
      <c r="U339" s="17">
        <v>0</v>
      </c>
      <c r="V339" s="17">
        <v>0</v>
      </c>
      <c r="W339" s="41">
        <v>0</v>
      </c>
      <c r="X339" s="41">
        <v>0</v>
      </c>
      <c r="Y339" s="17">
        <v>0</v>
      </c>
      <c r="Z339" s="17">
        <v>0</v>
      </c>
      <c r="AA339" s="17">
        <v>0</v>
      </c>
      <c r="AB339" s="17">
        <v>0</v>
      </c>
      <c r="AC339" s="17">
        <v>0</v>
      </c>
      <c r="AD339" s="17">
        <v>0</v>
      </c>
      <c r="AE339" s="17">
        <v>0</v>
      </c>
      <c r="AF339" s="41">
        <v>0</v>
      </c>
      <c r="AG339" s="88">
        <f>'EWG-CCP-127 (1)'!E115</f>
        <v>63</v>
      </c>
      <c r="AH339" s="91" t="s">
        <v>3</v>
      </c>
      <c r="AI339" s="87" t="s">
        <v>504</v>
      </c>
      <c r="AN339" s="17">
        <f t="shared" si="114"/>
        <v>100</v>
      </c>
      <c r="AO339" s="17">
        <f t="shared" si="115"/>
        <v>0.36170212765957444</v>
      </c>
      <c r="AP339" s="17">
        <f t="shared" si="116"/>
        <v>0</v>
      </c>
      <c r="AQ339" s="17">
        <f t="shared" si="116"/>
        <v>0.21276595744680851</v>
      </c>
      <c r="AR339" s="17">
        <f t="shared" si="117"/>
        <v>0.42553191489361702</v>
      </c>
      <c r="AS339" s="17">
        <f t="shared" si="118"/>
        <v>0.63</v>
      </c>
      <c r="AU339" s="17">
        <f t="shared" si="119"/>
        <v>2</v>
      </c>
      <c r="AV339" s="17">
        <f t="shared" si="120"/>
        <v>1.6999999999999997</v>
      </c>
      <c r="AW339" s="17">
        <f t="shared" si="121"/>
        <v>0.625</v>
      </c>
      <c r="AX339" s="17">
        <f t="shared" si="122"/>
        <v>1</v>
      </c>
      <c r="AY339" s="17">
        <f t="shared" si="123"/>
        <v>0.47916666666666674</v>
      </c>
      <c r="AZ339" s="17">
        <f t="shared" si="124"/>
        <v>0.47916666666666674</v>
      </c>
      <c r="BA339" s="17">
        <f t="shared" si="125"/>
        <v>0.15083333333333326</v>
      </c>
      <c r="BC339" s="17">
        <f t="shared" si="135"/>
        <v>2</v>
      </c>
      <c r="BD339" s="17">
        <f t="shared" si="126"/>
        <v>1.7</v>
      </c>
      <c r="BE339" s="17">
        <f t="shared" si="127"/>
        <v>0.62398456419258264</v>
      </c>
      <c r="BF339" s="17">
        <f t="shared" si="128"/>
        <v>1.1741929315066524</v>
      </c>
      <c r="BG339" s="17">
        <f t="shared" si="129"/>
        <v>0.51444142492313527</v>
      </c>
      <c r="BH339" s="17">
        <f t="shared" si="130"/>
        <v>0.51444142492313527</v>
      </c>
      <c r="BI339" s="17">
        <f t="shared" si="131"/>
        <v>1.3353784273795383E-2</v>
      </c>
      <c r="BJ339" s="17">
        <f t="shared" si="132"/>
        <v>2.8181383521013566E-2</v>
      </c>
    </row>
    <row r="340" spans="1:62" x14ac:dyDescent="0.25">
      <c r="A340" s="84">
        <v>443</v>
      </c>
      <c r="B340" s="84">
        <v>298</v>
      </c>
      <c r="C340" s="17" t="s">
        <v>289</v>
      </c>
      <c r="D340" s="86">
        <v>1</v>
      </c>
      <c r="E340" s="98">
        <f t="shared" si="133"/>
        <v>13.64</v>
      </c>
      <c r="F340" s="98">
        <f t="shared" si="134"/>
        <v>0.78961449592606114</v>
      </c>
      <c r="G340" s="17">
        <v>4.13</v>
      </c>
      <c r="H340" s="17">
        <v>17.3</v>
      </c>
      <c r="I340" s="17">
        <v>0</v>
      </c>
      <c r="J340" s="17">
        <v>0</v>
      </c>
      <c r="K340" s="17">
        <v>0</v>
      </c>
      <c r="L340" s="17">
        <v>0</v>
      </c>
      <c r="M340" s="17">
        <v>0</v>
      </c>
      <c r="N340" s="17">
        <v>0</v>
      </c>
      <c r="O340" s="17">
        <v>13.64</v>
      </c>
      <c r="P340" s="17">
        <v>0</v>
      </c>
      <c r="Q340" s="17">
        <v>64.930000000000007</v>
      </c>
      <c r="R340" s="17">
        <v>0</v>
      </c>
      <c r="S340" s="17">
        <v>0</v>
      </c>
      <c r="T340" s="17">
        <v>0</v>
      </c>
      <c r="U340" s="17">
        <v>0</v>
      </c>
      <c r="V340" s="17">
        <v>0</v>
      </c>
      <c r="W340" s="41">
        <v>0</v>
      </c>
      <c r="X340" s="17">
        <v>0</v>
      </c>
      <c r="Y340" s="17">
        <v>0</v>
      </c>
      <c r="Z340" s="17">
        <v>0</v>
      </c>
      <c r="AA340" s="17">
        <v>0</v>
      </c>
      <c r="AB340" s="17">
        <v>0</v>
      </c>
      <c r="AC340" s="17">
        <v>0</v>
      </c>
      <c r="AD340" s="17">
        <v>0</v>
      </c>
      <c r="AE340" s="17">
        <v>0</v>
      </c>
      <c r="AF340" s="41">
        <v>0</v>
      </c>
      <c r="AG340" s="88">
        <v>52</v>
      </c>
      <c r="AH340" s="17" t="s">
        <v>3</v>
      </c>
      <c r="AI340" s="87" t="s">
        <v>506</v>
      </c>
      <c r="AN340" s="17">
        <f t="shared" si="114"/>
        <v>100</v>
      </c>
      <c r="AO340" s="17">
        <f t="shared" si="115"/>
        <v>0.13639999999999999</v>
      </c>
      <c r="AP340" s="17">
        <f t="shared" si="116"/>
        <v>4.1299999999999996E-2</v>
      </c>
      <c r="AQ340" s="17">
        <f t="shared" si="116"/>
        <v>0.17300000000000001</v>
      </c>
      <c r="AR340" s="17">
        <f t="shared" si="117"/>
        <v>0.6493000000000001</v>
      </c>
      <c r="AS340" s="17">
        <f t="shared" si="118"/>
        <v>0.52</v>
      </c>
      <c r="AU340" s="17">
        <f t="shared" si="119"/>
        <v>3.0298646756882874</v>
      </c>
      <c r="AV340" s="17">
        <f t="shared" si="120"/>
        <v>0.63649090060662616</v>
      </c>
      <c r="AW340" s="17">
        <f t="shared" si="121"/>
        <v>0.68936654223051796</v>
      </c>
      <c r="AX340" s="17">
        <f t="shared" si="122"/>
        <v>1.2574661689220719</v>
      </c>
      <c r="AY340" s="17">
        <f t="shared" si="123"/>
        <v>0.63649090060662616</v>
      </c>
      <c r="AZ340" s="17">
        <f t="shared" si="124"/>
        <v>0.63649090060662616</v>
      </c>
      <c r="BA340" s="17">
        <f t="shared" si="125"/>
        <v>0.11649090060662615</v>
      </c>
      <c r="BC340" s="17">
        <f t="shared" si="135"/>
        <v>1.9198698994677708</v>
      </c>
      <c r="BD340" s="17">
        <f t="shared" si="126"/>
        <v>0.40331164991129509</v>
      </c>
      <c r="BE340" s="17">
        <f t="shared" si="127"/>
        <v>0.62223215622556582</v>
      </c>
      <c r="BF340" s="17">
        <f t="shared" si="128"/>
        <v>1.1374003339033587</v>
      </c>
      <c r="BG340" s="17">
        <f t="shared" si="129"/>
        <v>0.40331164991129509</v>
      </c>
      <c r="BH340" s="17">
        <f t="shared" si="130"/>
        <v>0.40331164991129509</v>
      </c>
      <c r="BI340" s="17">
        <f t="shared" si="131"/>
        <v>1.3616171046424163E-2</v>
      </c>
      <c r="BJ340" s="17">
        <f t="shared" si="132"/>
        <v>3.3492977091201842E-3</v>
      </c>
    </row>
    <row r="341" spans="1:62" x14ac:dyDescent="0.25">
      <c r="A341" s="84">
        <v>544</v>
      </c>
      <c r="B341" s="84">
        <v>327</v>
      </c>
      <c r="C341" s="17" t="s">
        <v>388</v>
      </c>
      <c r="D341" s="86">
        <v>1</v>
      </c>
      <c r="E341" s="98">
        <f t="shared" si="133"/>
        <v>42.857142857142854</v>
      </c>
      <c r="F341" s="98">
        <f t="shared" si="134"/>
        <v>0.5</v>
      </c>
      <c r="G341" s="17">
        <f>'EWG-CCP-127 (1)'!N238</f>
        <v>14.285714285714285</v>
      </c>
      <c r="H341" s="17">
        <f>'EWG-CCP-127 (1)'!L238</f>
        <v>21.428571428571427</v>
      </c>
      <c r="I341" s="17">
        <f>'EWG-CCP-127 (1)'!O238</f>
        <v>42.857142857142854</v>
      </c>
      <c r="J341" s="17">
        <v>0</v>
      </c>
      <c r="K341" s="17">
        <v>0</v>
      </c>
      <c r="L341" s="17">
        <v>0</v>
      </c>
      <c r="M341" s="17">
        <v>0</v>
      </c>
      <c r="N341" s="17">
        <v>0</v>
      </c>
      <c r="O341" s="17">
        <v>0</v>
      </c>
      <c r="P341" s="17">
        <v>0</v>
      </c>
      <c r="Q341" s="17">
        <f>'EWG-CCP-127 (1)'!M238</f>
        <v>21.428571428571427</v>
      </c>
      <c r="R341" s="17">
        <v>0</v>
      </c>
      <c r="S341" s="17">
        <v>0</v>
      </c>
      <c r="T341" s="17">
        <v>0</v>
      </c>
      <c r="U341" s="17">
        <v>0</v>
      </c>
      <c r="V341" s="17">
        <f>'EWG-CCP-127 (1)'!P238</f>
        <v>0</v>
      </c>
      <c r="W341" s="17">
        <v>0</v>
      </c>
      <c r="X341" s="17">
        <v>0</v>
      </c>
      <c r="Y341" s="17">
        <v>0</v>
      </c>
      <c r="Z341" s="17">
        <f>'EWG-CCP-127 (1)'!Q238</f>
        <v>0</v>
      </c>
      <c r="AA341" s="17">
        <v>0</v>
      </c>
      <c r="AB341" s="17">
        <v>0</v>
      </c>
      <c r="AC341" s="17">
        <v>0</v>
      </c>
      <c r="AD341" s="17">
        <v>0</v>
      </c>
      <c r="AE341" s="17">
        <v>0</v>
      </c>
      <c r="AF341" s="17">
        <f>'EWG-CCP-127 (1)'!R238</f>
        <v>0</v>
      </c>
      <c r="AG341" s="88">
        <v>15.5</v>
      </c>
      <c r="AH341" s="92" t="s">
        <v>3</v>
      </c>
      <c r="AI341" s="87" t="s">
        <v>504</v>
      </c>
      <c r="AM341" s="80"/>
      <c r="AN341" s="17">
        <f t="shared" si="114"/>
        <v>99.999999999999986</v>
      </c>
      <c r="AO341" s="17">
        <f t="shared" si="115"/>
        <v>0</v>
      </c>
      <c r="AP341" s="17">
        <f t="shared" si="116"/>
        <v>0.14285714285714285</v>
      </c>
      <c r="AQ341" s="17">
        <f t="shared" si="116"/>
        <v>0.21428571428571427</v>
      </c>
      <c r="AR341" s="17">
        <f t="shared" si="117"/>
        <v>0.21428571428571427</v>
      </c>
      <c r="AS341" s="17">
        <f t="shared" si="118"/>
        <v>0.155</v>
      </c>
      <c r="AU341" s="17">
        <f t="shared" si="119"/>
        <v>0.60000000000000009</v>
      </c>
      <c r="AV341" s="17">
        <f t="shared" si="120"/>
        <v>0</v>
      </c>
      <c r="AW341" s="17">
        <f t="shared" si="121"/>
        <v>0.53749999999999998</v>
      </c>
      <c r="AX341" s="17">
        <f t="shared" si="122"/>
        <v>0.65</v>
      </c>
      <c r="AY341" s="17">
        <f t="shared" si="123"/>
        <v>0</v>
      </c>
      <c r="AZ341" s="17">
        <f t="shared" si="124"/>
        <v>0</v>
      </c>
      <c r="BA341" s="17">
        <f t="shared" si="125"/>
        <v>0.155</v>
      </c>
      <c r="BC341" s="17">
        <f t="shared" si="135"/>
        <v>0.27272727272727271</v>
      </c>
      <c r="BD341" s="17">
        <f t="shared" si="126"/>
        <v>0.27272727272727271</v>
      </c>
      <c r="BE341" s="17">
        <f t="shared" si="127"/>
        <v>0.58620991436213421</v>
      </c>
      <c r="BF341" s="17">
        <f t="shared" si="128"/>
        <v>0.38109707884229727</v>
      </c>
      <c r="BG341" s="17">
        <f t="shared" si="129"/>
        <v>0.27272727272727271</v>
      </c>
      <c r="BH341" s="17">
        <f t="shared" si="130"/>
        <v>0.27272727272727271</v>
      </c>
      <c r="BI341" s="17">
        <f t="shared" si="131"/>
        <v>1.3859710743801648E-2</v>
      </c>
      <c r="BJ341" s="17">
        <f t="shared" si="132"/>
        <v>9.4326922060564852E-2</v>
      </c>
    </row>
    <row r="342" spans="1:62" x14ac:dyDescent="0.25">
      <c r="A342" s="84">
        <v>208</v>
      </c>
      <c r="B342" s="84">
        <v>132</v>
      </c>
      <c r="C342" s="17">
        <v>36</v>
      </c>
      <c r="D342" s="86">
        <v>1</v>
      </c>
      <c r="E342" s="98">
        <f t="shared" si="133"/>
        <v>26.6</v>
      </c>
      <c r="F342" s="98">
        <f t="shared" si="134"/>
        <v>0.90871934604904625</v>
      </c>
      <c r="G342" s="17">
        <v>0</v>
      </c>
      <c r="H342" s="17">
        <v>6.7</v>
      </c>
      <c r="I342" s="17">
        <v>0</v>
      </c>
      <c r="J342" s="17">
        <v>0</v>
      </c>
      <c r="K342" s="17">
        <v>0</v>
      </c>
      <c r="L342" s="17">
        <v>0</v>
      </c>
      <c r="M342" s="17">
        <v>0</v>
      </c>
      <c r="N342" s="17">
        <v>0</v>
      </c>
      <c r="O342" s="17">
        <v>26.6</v>
      </c>
      <c r="P342" s="17">
        <v>0</v>
      </c>
      <c r="Q342" s="17">
        <v>66.7</v>
      </c>
      <c r="R342" s="17">
        <v>0</v>
      </c>
      <c r="S342" s="17">
        <v>0</v>
      </c>
      <c r="T342" s="17">
        <v>0</v>
      </c>
      <c r="U342" s="17">
        <v>0</v>
      </c>
      <c r="V342" s="17">
        <v>0</v>
      </c>
      <c r="W342" s="41">
        <v>0</v>
      </c>
      <c r="X342" s="41">
        <v>0</v>
      </c>
      <c r="Y342" s="17">
        <v>0</v>
      </c>
      <c r="Z342" s="17">
        <v>0</v>
      </c>
      <c r="AA342" s="17">
        <v>0</v>
      </c>
      <c r="AB342" s="17">
        <v>0</v>
      </c>
      <c r="AC342" s="17">
        <v>0</v>
      </c>
      <c r="AD342" s="17">
        <v>0</v>
      </c>
      <c r="AE342" s="17">
        <v>0</v>
      </c>
      <c r="AF342" s="41">
        <v>0</v>
      </c>
      <c r="AG342" s="88">
        <v>68</v>
      </c>
      <c r="AH342" s="91" t="s">
        <v>3</v>
      </c>
      <c r="AI342" s="87" t="s">
        <v>504</v>
      </c>
      <c r="AN342" s="17">
        <f t="shared" si="114"/>
        <v>100</v>
      </c>
      <c r="AO342" s="17">
        <f t="shared" si="115"/>
        <v>0.26600000000000001</v>
      </c>
      <c r="AP342" s="17">
        <f t="shared" si="116"/>
        <v>0</v>
      </c>
      <c r="AQ342" s="17">
        <f t="shared" si="116"/>
        <v>6.7000000000000004E-2</v>
      </c>
      <c r="AR342" s="17">
        <f t="shared" si="117"/>
        <v>0.66700000000000004</v>
      </c>
      <c r="AS342" s="17">
        <f t="shared" si="118"/>
        <v>0.68</v>
      </c>
      <c r="AU342" s="17">
        <f t="shared" si="119"/>
        <v>9.9552238805970141</v>
      </c>
      <c r="AV342" s="17">
        <f t="shared" si="120"/>
        <v>3.9701492537313432</v>
      </c>
      <c r="AW342" s="17">
        <f t="shared" si="121"/>
        <v>1.1222014925373134</v>
      </c>
      <c r="AX342" s="17">
        <f t="shared" si="122"/>
        <v>2.9888059701492535</v>
      </c>
      <c r="AY342" s="17">
        <f t="shared" si="123"/>
        <v>0.99938043863081583</v>
      </c>
      <c r="AZ342" s="17">
        <f t="shared" si="124"/>
        <v>0.99938043863081583</v>
      </c>
      <c r="BA342" s="17">
        <f t="shared" si="125"/>
        <v>0.31938043863081578</v>
      </c>
      <c r="BC342" s="17">
        <f t="shared" si="135"/>
        <v>9.9552238805970159</v>
      </c>
      <c r="BD342" s="17">
        <f t="shared" si="126"/>
        <v>3.9701492537313432</v>
      </c>
      <c r="BE342" s="17">
        <f t="shared" si="127"/>
        <v>0.79796160422079876</v>
      </c>
      <c r="BF342" s="17">
        <f t="shared" si="128"/>
        <v>4.8269195490801904</v>
      </c>
      <c r="BG342" s="17">
        <f t="shared" si="129"/>
        <v>0.79796160422079876</v>
      </c>
      <c r="BH342" s="17">
        <f t="shared" si="130"/>
        <v>0.79796160422079876</v>
      </c>
      <c r="BI342" s="17">
        <f t="shared" si="131"/>
        <v>1.3914940070344356E-2</v>
      </c>
      <c r="BJ342" s="17">
        <f t="shared" si="132"/>
        <v>4.7468695253692399E-2</v>
      </c>
    </row>
    <row r="343" spans="1:62" x14ac:dyDescent="0.25">
      <c r="A343" s="84">
        <v>191</v>
      </c>
      <c r="B343" s="84">
        <v>471</v>
      </c>
      <c r="C343" s="17">
        <v>19</v>
      </c>
      <c r="D343" s="86">
        <v>1</v>
      </c>
      <c r="E343" s="98">
        <f t="shared" si="133"/>
        <v>20</v>
      </c>
      <c r="F343" s="98">
        <f t="shared" si="134"/>
        <v>0.375</v>
      </c>
      <c r="G343" s="17">
        <v>0</v>
      </c>
      <c r="H343" s="17">
        <v>50</v>
      </c>
      <c r="I343" s="17">
        <v>0</v>
      </c>
      <c r="J343" s="17">
        <v>0</v>
      </c>
      <c r="K343" s="17">
        <v>0</v>
      </c>
      <c r="L343" s="17">
        <v>0</v>
      </c>
      <c r="M343" s="17">
        <v>0</v>
      </c>
      <c r="N343" s="17">
        <v>0</v>
      </c>
      <c r="O343" s="17">
        <v>20</v>
      </c>
      <c r="P343" s="17">
        <v>0</v>
      </c>
      <c r="Q343" s="17">
        <v>30</v>
      </c>
      <c r="R343" s="17">
        <v>0</v>
      </c>
      <c r="S343" s="17">
        <v>0</v>
      </c>
      <c r="T343" s="17">
        <v>0</v>
      </c>
      <c r="U343" s="17">
        <v>0</v>
      </c>
      <c r="V343" s="17">
        <v>0</v>
      </c>
      <c r="W343" s="41">
        <v>0</v>
      </c>
      <c r="X343" s="41">
        <v>0</v>
      </c>
      <c r="Y343" s="17">
        <v>0</v>
      </c>
      <c r="Z343" s="17">
        <v>0</v>
      </c>
      <c r="AA343" s="17">
        <v>0</v>
      </c>
      <c r="AB343" s="17">
        <v>0</v>
      </c>
      <c r="AC343" s="17">
        <v>0</v>
      </c>
      <c r="AD343" s="17">
        <v>0</v>
      </c>
      <c r="AE343" s="17">
        <v>0</v>
      </c>
      <c r="AF343" s="41">
        <v>0</v>
      </c>
      <c r="AG343" s="88">
        <v>28</v>
      </c>
      <c r="AH343" s="91" t="s">
        <v>3</v>
      </c>
      <c r="AI343" s="87" t="s">
        <v>504</v>
      </c>
      <c r="AN343" s="17">
        <f t="shared" si="114"/>
        <v>100</v>
      </c>
      <c r="AO343" s="17">
        <f t="shared" si="115"/>
        <v>0.2</v>
      </c>
      <c r="AP343" s="17">
        <f t="shared" si="116"/>
        <v>0</v>
      </c>
      <c r="AQ343" s="17">
        <f t="shared" si="116"/>
        <v>0.5</v>
      </c>
      <c r="AR343" s="17">
        <f t="shared" si="117"/>
        <v>0.3</v>
      </c>
      <c r="AS343" s="17">
        <f t="shared" si="118"/>
        <v>0.28000000000000003</v>
      </c>
      <c r="AU343" s="17">
        <f t="shared" si="119"/>
        <v>0.6</v>
      </c>
      <c r="AV343" s="17">
        <f t="shared" si="120"/>
        <v>0.4</v>
      </c>
      <c r="AW343" s="17">
        <f t="shared" si="121"/>
        <v>0.53749999999999998</v>
      </c>
      <c r="AX343" s="17">
        <f t="shared" si="122"/>
        <v>0.65</v>
      </c>
      <c r="AY343" s="17">
        <f t="shared" si="123"/>
        <v>0.4</v>
      </c>
      <c r="AZ343" s="17">
        <f t="shared" si="124"/>
        <v>0.4</v>
      </c>
      <c r="BA343" s="17">
        <f t="shared" si="125"/>
        <v>0.12</v>
      </c>
      <c r="BC343" s="17">
        <f t="shared" si="135"/>
        <v>0.6</v>
      </c>
      <c r="BD343" s="17">
        <f t="shared" si="126"/>
        <v>0.4</v>
      </c>
      <c r="BE343" s="17">
        <f t="shared" si="127"/>
        <v>0.59336721643527179</v>
      </c>
      <c r="BF343" s="17">
        <f t="shared" si="128"/>
        <v>0.53136787197870139</v>
      </c>
      <c r="BG343" s="17">
        <f t="shared" si="129"/>
        <v>0.4</v>
      </c>
      <c r="BH343" s="17">
        <f t="shared" si="130"/>
        <v>0.4</v>
      </c>
      <c r="BI343" s="17">
        <f t="shared" si="131"/>
        <v>1.44E-2</v>
      </c>
      <c r="BJ343" s="17">
        <f t="shared" si="132"/>
        <v>3.3170201392261879E-2</v>
      </c>
    </row>
    <row r="344" spans="1:62" x14ac:dyDescent="0.25">
      <c r="A344" s="84">
        <v>202</v>
      </c>
      <c r="B344" s="84">
        <v>475</v>
      </c>
      <c r="C344" s="17">
        <v>30</v>
      </c>
      <c r="D344" s="86">
        <v>1</v>
      </c>
      <c r="E344" s="98">
        <f t="shared" si="133"/>
        <v>25</v>
      </c>
      <c r="F344" s="98">
        <f t="shared" si="134"/>
        <v>0.33333333333333331</v>
      </c>
      <c r="G344" s="17">
        <v>0</v>
      </c>
      <c r="H344" s="17">
        <v>50</v>
      </c>
      <c r="I344" s="17">
        <v>0</v>
      </c>
      <c r="J344" s="17">
        <v>0</v>
      </c>
      <c r="K344" s="17">
        <v>0</v>
      </c>
      <c r="L344" s="17">
        <v>0</v>
      </c>
      <c r="M344" s="17">
        <v>0</v>
      </c>
      <c r="N344" s="17">
        <v>0</v>
      </c>
      <c r="O344" s="17">
        <v>25</v>
      </c>
      <c r="P344" s="17">
        <v>0</v>
      </c>
      <c r="Q344" s="17">
        <v>25</v>
      </c>
      <c r="R344" s="17">
        <v>0</v>
      </c>
      <c r="S344" s="17">
        <v>0</v>
      </c>
      <c r="T344" s="17">
        <v>0</v>
      </c>
      <c r="U344" s="17">
        <v>0</v>
      </c>
      <c r="V344" s="17">
        <v>0</v>
      </c>
      <c r="W344" s="41">
        <v>0</v>
      </c>
      <c r="X344" s="41">
        <v>0</v>
      </c>
      <c r="Y344" s="17">
        <v>0</v>
      </c>
      <c r="Z344" s="17">
        <v>0</v>
      </c>
      <c r="AA344" s="17">
        <v>0</v>
      </c>
      <c r="AB344" s="17">
        <v>0</v>
      </c>
      <c r="AC344" s="17">
        <v>0</v>
      </c>
      <c r="AD344" s="17">
        <v>0</v>
      </c>
      <c r="AE344" s="17">
        <v>0</v>
      </c>
      <c r="AF344" s="41">
        <v>0</v>
      </c>
      <c r="AG344" s="88">
        <v>38</v>
      </c>
      <c r="AH344" s="91" t="s">
        <v>3</v>
      </c>
      <c r="AI344" s="87" t="s">
        <v>504</v>
      </c>
      <c r="AN344" s="17">
        <f t="shared" si="114"/>
        <v>100</v>
      </c>
      <c r="AO344" s="17">
        <f t="shared" si="115"/>
        <v>0.25</v>
      </c>
      <c r="AP344" s="17">
        <f t="shared" si="116"/>
        <v>0</v>
      </c>
      <c r="AQ344" s="17">
        <f t="shared" si="116"/>
        <v>0.5</v>
      </c>
      <c r="AR344" s="17">
        <f t="shared" si="117"/>
        <v>0.25</v>
      </c>
      <c r="AS344" s="17">
        <f t="shared" si="118"/>
        <v>0.38</v>
      </c>
      <c r="AU344" s="17">
        <f t="shared" si="119"/>
        <v>0.5</v>
      </c>
      <c r="AV344" s="17">
        <f t="shared" si="120"/>
        <v>0.5</v>
      </c>
      <c r="AW344" s="17">
        <f t="shared" si="121"/>
        <v>0.53125</v>
      </c>
      <c r="AX344" s="17">
        <f t="shared" si="122"/>
        <v>0.625</v>
      </c>
      <c r="AY344" s="17">
        <f t="shared" si="123"/>
        <v>0.5</v>
      </c>
      <c r="AZ344" s="17">
        <f t="shared" si="124"/>
        <v>0.5</v>
      </c>
      <c r="BA344" s="17">
        <f t="shared" si="125"/>
        <v>0.12</v>
      </c>
      <c r="BC344" s="17">
        <f t="shared" si="135"/>
        <v>0.5</v>
      </c>
      <c r="BD344" s="17">
        <f t="shared" si="126"/>
        <v>0.5</v>
      </c>
      <c r="BE344" s="17">
        <f t="shared" si="127"/>
        <v>0.59118026302403537</v>
      </c>
      <c r="BF344" s="17">
        <f t="shared" si="128"/>
        <v>0.48545179629813345</v>
      </c>
      <c r="BG344" s="17">
        <f t="shared" si="129"/>
        <v>0.5</v>
      </c>
      <c r="BH344" s="17">
        <f t="shared" si="130"/>
        <v>0.5</v>
      </c>
      <c r="BI344" s="17">
        <f t="shared" si="131"/>
        <v>1.44E-2</v>
      </c>
      <c r="BJ344" s="17">
        <f t="shared" si="132"/>
        <v>6.744824857619511E-3</v>
      </c>
    </row>
    <row r="345" spans="1:62" x14ac:dyDescent="0.25">
      <c r="A345" s="84">
        <v>38</v>
      </c>
      <c r="B345" s="84">
        <v>26</v>
      </c>
      <c r="C345" s="17" t="s">
        <v>46</v>
      </c>
      <c r="D345" s="86">
        <v>1</v>
      </c>
      <c r="E345" s="98">
        <f t="shared" si="133"/>
        <v>19</v>
      </c>
      <c r="F345" s="98">
        <f t="shared" si="134"/>
        <v>0.78481012658227844</v>
      </c>
      <c r="G345" s="41">
        <v>0</v>
      </c>
      <c r="H345" s="17">
        <v>17</v>
      </c>
      <c r="I345" s="17">
        <v>9</v>
      </c>
      <c r="J345" s="17">
        <v>0</v>
      </c>
      <c r="K345" s="41">
        <v>0</v>
      </c>
      <c r="L345" s="41">
        <v>0</v>
      </c>
      <c r="M345" s="41">
        <v>0</v>
      </c>
      <c r="N345" s="41">
        <v>0</v>
      </c>
      <c r="O345" s="17">
        <v>10</v>
      </c>
      <c r="P345" s="17">
        <v>0</v>
      </c>
      <c r="Q345" s="17">
        <v>62</v>
      </c>
      <c r="R345" s="17">
        <v>0</v>
      </c>
      <c r="S345" s="17">
        <v>0</v>
      </c>
      <c r="T345" s="17">
        <v>0</v>
      </c>
      <c r="U345" s="17">
        <v>2</v>
      </c>
      <c r="V345" s="41">
        <v>0</v>
      </c>
      <c r="W345" s="41">
        <v>0</v>
      </c>
      <c r="X345" s="41">
        <v>0</v>
      </c>
      <c r="Y345" s="41">
        <v>0</v>
      </c>
      <c r="Z345" s="41">
        <v>0</v>
      </c>
      <c r="AA345" s="17">
        <v>0</v>
      </c>
      <c r="AB345" s="41">
        <v>0</v>
      </c>
      <c r="AC345" s="17">
        <v>0</v>
      </c>
      <c r="AD345" s="17">
        <v>0</v>
      </c>
      <c r="AE345" s="41">
        <v>0</v>
      </c>
      <c r="AF345" s="41">
        <v>0</v>
      </c>
      <c r="AG345" s="88">
        <v>51</v>
      </c>
      <c r="AH345" s="41" t="s">
        <v>3</v>
      </c>
      <c r="AI345" s="87" t="s">
        <v>506</v>
      </c>
      <c r="AN345" s="17">
        <f t="shared" si="114"/>
        <v>100</v>
      </c>
      <c r="AO345" s="17">
        <f t="shared" si="115"/>
        <v>0.1</v>
      </c>
      <c r="AP345" s="17">
        <f t="shared" si="116"/>
        <v>0</v>
      </c>
      <c r="AQ345" s="17">
        <f t="shared" si="116"/>
        <v>0.17</v>
      </c>
      <c r="AR345" s="17">
        <f t="shared" si="117"/>
        <v>0.62</v>
      </c>
      <c r="AS345" s="17">
        <f t="shared" si="118"/>
        <v>0.51</v>
      </c>
      <c r="AU345" s="17">
        <f t="shared" si="119"/>
        <v>3.6470588235294117</v>
      </c>
      <c r="AV345" s="17">
        <f t="shared" si="120"/>
        <v>0.58823529411764708</v>
      </c>
      <c r="AW345" s="17">
        <f t="shared" si="121"/>
        <v>0.7279411764705882</v>
      </c>
      <c r="AX345" s="17">
        <f t="shared" si="122"/>
        <v>1.4117647058823528</v>
      </c>
      <c r="AY345" s="17">
        <f t="shared" si="123"/>
        <v>0.58823529411764708</v>
      </c>
      <c r="AZ345" s="17">
        <f t="shared" si="124"/>
        <v>0.58823529411764708</v>
      </c>
      <c r="BA345" s="17">
        <f t="shared" si="125"/>
        <v>7.823529411764707E-2</v>
      </c>
      <c r="BC345" s="17">
        <f t="shared" si="135"/>
        <v>2.6956521739130435</v>
      </c>
      <c r="BD345" s="17">
        <f t="shared" si="126"/>
        <v>0.63043478260869568</v>
      </c>
      <c r="BE345" s="17">
        <f t="shared" si="127"/>
        <v>0.6391981531403147</v>
      </c>
      <c r="BF345" s="17">
        <f t="shared" si="128"/>
        <v>1.4936091101540814</v>
      </c>
      <c r="BG345" s="17">
        <f t="shared" si="129"/>
        <v>0.63043478260869568</v>
      </c>
      <c r="BH345" s="17">
        <f t="shared" si="130"/>
        <v>0.63043478260869568</v>
      </c>
      <c r="BI345" s="17">
        <f t="shared" si="131"/>
        <v>1.4504536862003784E-2</v>
      </c>
      <c r="BJ345" s="17">
        <f t="shared" si="132"/>
        <v>2.2918353625844207E-3</v>
      </c>
    </row>
    <row r="346" spans="1:62" x14ac:dyDescent="0.25">
      <c r="A346" s="84">
        <v>328</v>
      </c>
      <c r="B346" s="84">
        <v>215</v>
      </c>
      <c r="D346" s="86">
        <v>1</v>
      </c>
      <c r="E346" s="98">
        <f t="shared" si="133"/>
        <v>31.224209078404403</v>
      </c>
      <c r="F346" s="98">
        <f t="shared" si="134"/>
        <v>0.79999999999999993</v>
      </c>
      <c r="G346" s="17">
        <v>0</v>
      </c>
      <c r="H346" s="17">
        <f>'EWG-CCP-127 (1)'!M146</f>
        <v>13.755158184319122</v>
      </c>
      <c r="I346" s="17">
        <v>0</v>
      </c>
      <c r="J346" s="17">
        <v>0</v>
      </c>
      <c r="K346" s="17">
        <v>0</v>
      </c>
      <c r="L346" s="17">
        <v>0</v>
      </c>
      <c r="M346" s="17">
        <v>0</v>
      </c>
      <c r="N346" s="17">
        <v>0</v>
      </c>
      <c r="O346" s="17">
        <f>'EWG-CCP-127 (1)'!L146</f>
        <v>31.224209078404403</v>
      </c>
      <c r="P346" s="17">
        <v>0</v>
      </c>
      <c r="Q346" s="17">
        <f>'EWG-CCP-127 (1)'!K146</f>
        <v>55.020632737276486</v>
      </c>
      <c r="R346" s="17">
        <v>0</v>
      </c>
      <c r="S346" s="17">
        <v>0</v>
      </c>
      <c r="T346" s="17">
        <v>0</v>
      </c>
      <c r="U346" s="17">
        <v>0</v>
      </c>
      <c r="V346" s="17">
        <v>0</v>
      </c>
      <c r="W346" s="41">
        <v>0</v>
      </c>
      <c r="X346" s="41">
        <v>0</v>
      </c>
      <c r="Y346" s="17">
        <v>0</v>
      </c>
      <c r="Z346" s="17">
        <v>0</v>
      </c>
      <c r="AA346" s="17">
        <v>0</v>
      </c>
      <c r="AB346" s="17">
        <v>0</v>
      </c>
      <c r="AC346" s="17">
        <v>0</v>
      </c>
      <c r="AD346" s="17">
        <v>0</v>
      </c>
      <c r="AE346" s="17">
        <v>0</v>
      </c>
      <c r="AF346" s="41">
        <v>0</v>
      </c>
      <c r="AG346" s="88">
        <f>'EWG-CCP-127 (1)'!E146</f>
        <v>76</v>
      </c>
      <c r="AH346" s="91" t="s">
        <v>3</v>
      </c>
      <c r="AI346" s="87" t="s">
        <v>504</v>
      </c>
      <c r="AN346" s="17">
        <f t="shared" si="114"/>
        <v>100.00000000000001</v>
      </c>
      <c r="AO346" s="17">
        <f t="shared" si="115"/>
        <v>0.31224209078404402</v>
      </c>
      <c r="AP346" s="17">
        <f t="shared" si="116"/>
        <v>0</v>
      </c>
      <c r="AQ346" s="17">
        <f t="shared" si="116"/>
        <v>0.13755158184319122</v>
      </c>
      <c r="AR346" s="17">
        <f t="shared" si="117"/>
        <v>0.55020632737276487</v>
      </c>
      <c r="AS346" s="17">
        <f t="shared" si="118"/>
        <v>0.76</v>
      </c>
      <c r="AU346" s="17">
        <f t="shared" si="119"/>
        <v>4</v>
      </c>
      <c r="AV346" s="17">
        <f t="shared" si="120"/>
        <v>2.2699999999999996</v>
      </c>
      <c r="AW346" s="17">
        <f t="shared" si="121"/>
        <v>0.75</v>
      </c>
      <c r="AX346" s="17">
        <f t="shared" si="122"/>
        <v>1.5</v>
      </c>
      <c r="AY346" s="17">
        <f t="shared" si="123"/>
        <v>0.6216666666666667</v>
      </c>
      <c r="AZ346" s="17">
        <f t="shared" si="124"/>
        <v>0.6216666666666667</v>
      </c>
      <c r="BA346" s="17">
        <f t="shared" si="125"/>
        <v>0.13833333333333331</v>
      </c>
      <c r="BC346" s="17">
        <f t="shared" si="135"/>
        <v>4</v>
      </c>
      <c r="BD346" s="17">
        <f t="shared" si="126"/>
        <v>2.27</v>
      </c>
      <c r="BE346" s="17">
        <f t="shared" si="127"/>
        <v>0.66772363241731236</v>
      </c>
      <c r="BF346" s="17">
        <f t="shared" si="128"/>
        <v>2.0925144451180109</v>
      </c>
      <c r="BG346" s="17">
        <f t="shared" si="129"/>
        <v>0.63814270660364747</v>
      </c>
      <c r="BH346" s="17">
        <f t="shared" si="130"/>
        <v>0.63814270660364747</v>
      </c>
      <c r="BI346" s="17">
        <f t="shared" si="131"/>
        <v>1.4849199953884744E-2</v>
      </c>
      <c r="BJ346" s="17">
        <f t="shared" si="132"/>
        <v>8.8728394025978485E-2</v>
      </c>
    </row>
    <row r="347" spans="1:62" x14ac:dyDescent="0.25">
      <c r="A347" s="84">
        <v>310</v>
      </c>
      <c r="B347" s="84">
        <v>197</v>
      </c>
      <c r="D347" s="86">
        <v>1</v>
      </c>
      <c r="E347" s="98">
        <f t="shared" si="133"/>
        <v>33.914728682170541</v>
      </c>
      <c r="F347" s="98">
        <f t="shared" si="134"/>
        <v>0.70674486803519054</v>
      </c>
      <c r="G347" s="17">
        <v>0</v>
      </c>
      <c r="H347" s="17">
        <f>'EWG-CCP-127 (1)'!M128</f>
        <v>19.379844961240309</v>
      </c>
      <c r="I347" s="17">
        <v>0</v>
      </c>
      <c r="J347" s="17">
        <v>0</v>
      </c>
      <c r="K347" s="17">
        <v>0</v>
      </c>
      <c r="L347" s="17">
        <v>0</v>
      </c>
      <c r="M347" s="17">
        <v>0</v>
      </c>
      <c r="N347" s="17">
        <v>0</v>
      </c>
      <c r="O347" s="17">
        <f>'EWG-CCP-127 (1)'!L128</f>
        <v>33.914728682170541</v>
      </c>
      <c r="P347" s="17">
        <v>0</v>
      </c>
      <c r="Q347" s="17">
        <f>'EWG-CCP-127 (1)'!K128</f>
        <v>46.70542635658915</v>
      </c>
      <c r="R347" s="17">
        <v>0</v>
      </c>
      <c r="S347" s="17">
        <v>0</v>
      </c>
      <c r="T347" s="17">
        <v>0</v>
      </c>
      <c r="U347" s="17">
        <v>0</v>
      </c>
      <c r="V347" s="17">
        <v>0</v>
      </c>
      <c r="W347" s="41">
        <v>0</v>
      </c>
      <c r="X347" s="41">
        <v>0</v>
      </c>
      <c r="Y347" s="17">
        <v>0</v>
      </c>
      <c r="Z347" s="17">
        <v>0</v>
      </c>
      <c r="AA347" s="17">
        <v>0</v>
      </c>
      <c r="AB347" s="17">
        <v>0</v>
      </c>
      <c r="AC347" s="17">
        <v>0</v>
      </c>
      <c r="AD347" s="17">
        <v>0</v>
      </c>
      <c r="AE347" s="17">
        <v>0</v>
      </c>
      <c r="AF347" s="41">
        <v>0</v>
      </c>
      <c r="AG347" s="88">
        <f>'EWG-CCP-127 (1)'!E128</f>
        <v>68</v>
      </c>
      <c r="AH347" s="91" t="s">
        <v>3</v>
      </c>
      <c r="AI347" s="87" t="s">
        <v>504</v>
      </c>
      <c r="AN347" s="17">
        <f t="shared" si="114"/>
        <v>100</v>
      </c>
      <c r="AO347" s="17">
        <f t="shared" si="115"/>
        <v>0.33914728682170542</v>
      </c>
      <c r="AP347" s="17">
        <f t="shared" si="116"/>
        <v>0</v>
      </c>
      <c r="AQ347" s="17">
        <f t="shared" si="116"/>
        <v>0.19379844961240308</v>
      </c>
      <c r="AR347" s="17">
        <f t="shared" si="117"/>
        <v>0.46705426356589153</v>
      </c>
      <c r="AS347" s="17">
        <f t="shared" si="118"/>
        <v>0.68</v>
      </c>
      <c r="AU347" s="17">
        <f t="shared" si="119"/>
        <v>2.4100000000000006</v>
      </c>
      <c r="AV347" s="17">
        <f t="shared" si="120"/>
        <v>1.75</v>
      </c>
      <c r="AW347" s="17">
        <f t="shared" si="121"/>
        <v>0.65062500000000001</v>
      </c>
      <c r="AX347" s="17">
        <f t="shared" si="122"/>
        <v>1.1025</v>
      </c>
      <c r="AY347" s="17">
        <f t="shared" si="123"/>
        <v>0.5232539682539683</v>
      </c>
      <c r="AZ347" s="17">
        <f t="shared" si="124"/>
        <v>0.5232539682539683</v>
      </c>
      <c r="BA347" s="17">
        <f t="shared" si="125"/>
        <v>0.15674603174603174</v>
      </c>
      <c r="BC347" s="17">
        <f t="shared" si="135"/>
        <v>2.41</v>
      </c>
      <c r="BD347" s="17">
        <f t="shared" si="126"/>
        <v>1.75</v>
      </c>
      <c r="BE347" s="17">
        <f t="shared" si="127"/>
        <v>0.63295107317865229</v>
      </c>
      <c r="BF347" s="17">
        <f t="shared" si="128"/>
        <v>1.3624488417969809</v>
      </c>
      <c r="BG347" s="17">
        <f t="shared" si="129"/>
        <v>0.55671510271581348</v>
      </c>
      <c r="BH347" s="17">
        <f t="shared" si="130"/>
        <v>0.55671510271581348</v>
      </c>
      <c r="BI347" s="17">
        <f t="shared" si="131"/>
        <v>1.5199165898372433E-2</v>
      </c>
      <c r="BJ347" s="17">
        <f t="shared" si="132"/>
        <v>4.7468695253692399E-2</v>
      </c>
    </row>
    <row r="348" spans="1:62" x14ac:dyDescent="0.25">
      <c r="A348" s="84">
        <v>661</v>
      </c>
      <c r="B348" s="84">
        <v>358</v>
      </c>
      <c r="C348" s="17" t="s">
        <v>481</v>
      </c>
      <c r="D348" s="86">
        <v>1</v>
      </c>
      <c r="E348" s="98">
        <f t="shared" si="133"/>
        <v>25.961735962321644</v>
      </c>
      <c r="F348" s="98">
        <f t="shared" si="134"/>
        <v>0.83935983159325356</v>
      </c>
      <c r="G348" s="106">
        <f>'EWG-CCP-127 (1)'!C28</f>
        <v>6.8657476751579569</v>
      </c>
      <c r="H348" s="106">
        <f>'EWG-CCP-127 (1)'!D28</f>
        <v>9.3015101524583255</v>
      </c>
      <c r="I348" s="106">
        <f>'EWG-CCP-127 (1)'!E28</f>
        <v>0</v>
      </c>
      <c r="J348" s="106">
        <f>'EWG-CCP-127 (1)'!F28</f>
        <v>9.2118079282578428E-3</v>
      </c>
      <c r="K348" s="106">
        <f>'EWG-CCP-127 (1)'!G28</f>
        <v>1.0959670129753682</v>
      </c>
      <c r="L348" s="106">
        <f>'EWG-CCP-127 (1)'!H28</f>
        <v>1.635015470809257</v>
      </c>
      <c r="M348" s="17">
        <v>0</v>
      </c>
      <c r="N348" s="106">
        <f>'EWG-CCP-127 (1)'!J28</f>
        <v>1.7369162802798499</v>
      </c>
      <c r="O348" s="106">
        <f>'EWG-CCP-127 (1)'!K28</f>
        <v>22.589804211232536</v>
      </c>
      <c r="P348" s="106">
        <f>'EWG-CCP-127 (1)'!L28</f>
        <v>3.9455090429481726E-2</v>
      </c>
      <c r="Q348" s="106">
        <f>'EWG-CCP-127 (1)'!N28</f>
        <v>48.807412809332369</v>
      </c>
      <c r="R348" s="106">
        <f>'EWG-CCP-127 (1)'!M28</f>
        <v>8.7443538679189914E-2</v>
      </c>
      <c r="S348" s="106">
        <f>'EWG-CCP-127 (1)'!O28</f>
        <v>2.1825785721328956</v>
      </c>
      <c r="T348" s="106">
        <f>'EWG-CCP-127 (1)'!P28</f>
        <v>2.2365985300512121</v>
      </c>
      <c r="U348" s="106">
        <f>'EWG-CCP-127 (1)'!Q28</f>
        <v>2.9826211004698435</v>
      </c>
      <c r="V348" s="17">
        <v>0</v>
      </c>
      <c r="W348" s="17">
        <v>0</v>
      </c>
      <c r="X348" s="17">
        <v>0</v>
      </c>
      <c r="Y348" s="17">
        <v>0</v>
      </c>
      <c r="Z348" s="106">
        <f>'EWG-CCP-127 (1)'!I28</f>
        <v>0.42971774806347768</v>
      </c>
      <c r="AA348" s="17">
        <v>0</v>
      </c>
      <c r="AB348" s="17">
        <v>0</v>
      </c>
      <c r="AC348" s="17">
        <v>0</v>
      </c>
      <c r="AD348" s="17">
        <v>0</v>
      </c>
      <c r="AE348" s="17">
        <v>0</v>
      </c>
      <c r="AF348" s="17">
        <v>0</v>
      </c>
      <c r="AG348" s="88">
        <v>70</v>
      </c>
      <c r="AH348" s="17" t="s">
        <v>479</v>
      </c>
      <c r="AI348" s="87" t="s">
        <v>506</v>
      </c>
      <c r="AN348" s="17">
        <f t="shared" si="114"/>
        <v>100.00000000000003</v>
      </c>
      <c r="AO348" s="17">
        <f t="shared" si="115"/>
        <v>0.24224819682041793</v>
      </c>
      <c r="AP348" s="17">
        <f t="shared" si="116"/>
        <v>6.8657476751579571E-2</v>
      </c>
      <c r="AQ348" s="17">
        <f t="shared" si="116"/>
        <v>9.3015101524583255E-2</v>
      </c>
      <c r="AR348" s="17">
        <f t="shared" si="117"/>
        <v>0.48807412809332368</v>
      </c>
      <c r="AS348" s="17">
        <f t="shared" si="118"/>
        <v>0.7</v>
      </c>
      <c r="AU348" s="17">
        <f t="shared" si="119"/>
        <v>3.0189048340629192</v>
      </c>
      <c r="AV348" s="17">
        <f t="shared" si="120"/>
        <v>1.4983876635320243</v>
      </c>
      <c r="AW348" s="17">
        <f t="shared" si="121"/>
        <v>0.68868155212893245</v>
      </c>
      <c r="AX348" s="17">
        <f t="shared" si="122"/>
        <v>1.2547262085157298</v>
      </c>
      <c r="AY348" s="17">
        <f t="shared" si="123"/>
        <v>0.64410206594415498</v>
      </c>
      <c r="AZ348" s="17">
        <f t="shared" si="124"/>
        <v>0.64410206594415498</v>
      </c>
      <c r="BA348" s="17">
        <f t="shared" si="125"/>
        <v>5.5897934055844978E-2</v>
      </c>
      <c r="BC348" s="17">
        <f t="shared" si="135"/>
        <v>1.0677070353301346</v>
      </c>
      <c r="BD348" s="17">
        <f t="shared" si="126"/>
        <v>0.57653584153922155</v>
      </c>
      <c r="BE348" s="17">
        <f t="shared" si="127"/>
        <v>0.60359575139901722</v>
      </c>
      <c r="BF348" s="17">
        <f t="shared" si="128"/>
        <v>0.74612058828422656</v>
      </c>
      <c r="BG348" s="17">
        <f t="shared" si="129"/>
        <v>0.57653584153922155</v>
      </c>
      <c r="BH348" s="17">
        <f t="shared" si="130"/>
        <v>0.57653584153922155</v>
      </c>
      <c r="BI348" s="17">
        <f t="shared" si="131"/>
        <v>1.5243398424428199E-2</v>
      </c>
      <c r="BJ348" s="17">
        <f t="shared" si="132"/>
        <v>5.6583619946763877E-2</v>
      </c>
    </row>
    <row r="349" spans="1:62" x14ac:dyDescent="0.25">
      <c r="A349" s="84">
        <v>286</v>
      </c>
      <c r="B349" s="84">
        <v>370</v>
      </c>
      <c r="D349" s="86">
        <v>1</v>
      </c>
      <c r="E349" s="98">
        <f t="shared" si="133"/>
        <v>42.857142857142854</v>
      </c>
      <c r="F349" s="98">
        <f t="shared" si="134"/>
        <v>0.5</v>
      </c>
      <c r="G349" s="17">
        <v>0</v>
      </c>
      <c r="H349" s="17">
        <f>'EWG-CCP-127 (1)'!M104</f>
        <v>28.571428571428569</v>
      </c>
      <c r="I349" s="17">
        <v>0</v>
      </c>
      <c r="J349" s="17">
        <v>0</v>
      </c>
      <c r="K349" s="17">
        <v>0</v>
      </c>
      <c r="L349" s="17">
        <v>0</v>
      </c>
      <c r="M349" s="17">
        <v>0</v>
      </c>
      <c r="N349" s="17">
        <v>0</v>
      </c>
      <c r="O349" s="17">
        <f>'EWG-CCP-127 (1)'!L104</f>
        <v>42.857142857142854</v>
      </c>
      <c r="P349" s="17">
        <v>0</v>
      </c>
      <c r="Q349" s="17">
        <f>'EWG-CCP-127 (1)'!K104</f>
        <v>28.571428571428569</v>
      </c>
      <c r="R349" s="17">
        <v>0</v>
      </c>
      <c r="S349" s="17">
        <v>0</v>
      </c>
      <c r="T349" s="17">
        <v>0</v>
      </c>
      <c r="U349" s="17">
        <v>0</v>
      </c>
      <c r="V349" s="17">
        <v>0</v>
      </c>
      <c r="W349" s="41">
        <v>0</v>
      </c>
      <c r="X349" s="41">
        <v>0</v>
      </c>
      <c r="Y349" s="17">
        <v>0</v>
      </c>
      <c r="Z349" s="17">
        <v>0</v>
      </c>
      <c r="AA349" s="17">
        <v>0</v>
      </c>
      <c r="AB349" s="17">
        <v>0</v>
      </c>
      <c r="AC349" s="17">
        <v>0</v>
      </c>
      <c r="AD349" s="17">
        <v>0</v>
      </c>
      <c r="AE349" s="17">
        <v>0</v>
      </c>
      <c r="AF349" s="41">
        <v>0</v>
      </c>
      <c r="AG349" s="88">
        <f>'EWG-CCP-127 (1)'!E104</f>
        <v>53</v>
      </c>
      <c r="AH349" s="91" t="s">
        <v>3</v>
      </c>
      <c r="AI349" s="87" t="s">
        <v>504</v>
      </c>
      <c r="AN349" s="17">
        <f t="shared" si="114"/>
        <v>99.999999999999986</v>
      </c>
      <c r="AO349" s="17">
        <f t="shared" si="115"/>
        <v>0.42857142857142855</v>
      </c>
      <c r="AP349" s="17">
        <f t="shared" si="116"/>
        <v>0</v>
      </c>
      <c r="AQ349" s="17">
        <f t="shared" si="116"/>
        <v>0.2857142857142857</v>
      </c>
      <c r="AR349" s="17">
        <f t="shared" si="117"/>
        <v>0.2857142857142857</v>
      </c>
      <c r="AS349" s="17">
        <f t="shared" si="118"/>
        <v>0.53</v>
      </c>
      <c r="AU349" s="17">
        <f t="shared" si="119"/>
        <v>1</v>
      </c>
      <c r="AV349" s="17">
        <f t="shared" si="120"/>
        <v>1.5</v>
      </c>
      <c r="AW349" s="17">
        <f t="shared" si="121"/>
        <v>0.5625</v>
      </c>
      <c r="AX349" s="17">
        <f t="shared" si="122"/>
        <v>0.75</v>
      </c>
      <c r="AY349" s="17">
        <f t="shared" si="123"/>
        <v>0.375</v>
      </c>
      <c r="AZ349" s="17">
        <f t="shared" si="124"/>
        <v>0.375</v>
      </c>
      <c r="BA349" s="17">
        <f t="shared" si="125"/>
        <v>0.15500000000000003</v>
      </c>
      <c r="BC349" s="17">
        <f t="shared" si="135"/>
        <v>1</v>
      </c>
      <c r="BD349" s="17">
        <f t="shared" si="126"/>
        <v>1.5</v>
      </c>
      <c r="BE349" s="17">
        <f t="shared" si="127"/>
        <v>0.60211503008021783</v>
      </c>
      <c r="BF349" s="17">
        <f t="shared" si="128"/>
        <v>0.71503217470097313</v>
      </c>
      <c r="BG349" s="17">
        <f t="shared" si="129"/>
        <v>0.40587307375546111</v>
      </c>
      <c r="BH349" s="17">
        <f t="shared" si="130"/>
        <v>0.40587307375546111</v>
      </c>
      <c r="BI349" s="17">
        <f t="shared" si="131"/>
        <v>1.5407493818917204E-2</v>
      </c>
      <c r="BJ349" s="17">
        <f t="shared" si="132"/>
        <v>4.6067600556559474E-3</v>
      </c>
    </row>
    <row r="350" spans="1:62" x14ac:dyDescent="0.25">
      <c r="A350" s="84">
        <v>535</v>
      </c>
      <c r="B350" s="84">
        <v>323</v>
      </c>
      <c r="C350" s="17" t="s">
        <v>377</v>
      </c>
      <c r="D350" s="86">
        <v>1</v>
      </c>
      <c r="E350" s="98">
        <f t="shared" si="133"/>
        <v>43</v>
      </c>
      <c r="F350" s="98">
        <f t="shared" si="134"/>
        <v>0.5</v>
      </c>
      <c r="G350" s="17">
        <v>14</v>
      </c>
      <c r="H350" s="17">
        <v>21</v>
      </c>
      <c r="I350" s="17">
        <v>43</v>
      </c>
      <c r="J350" s="17">
        <v>0</v>
      </c>
      <c r="K350" s="17">
        <v>0</v>
      </c>
      <c r="L350" s="17">
        <f>'EWG-CCP-127 (1)'!M319</f>
        <v>0</v>
      </c>
      <c r="M350" s="17">
        <v>0</v>
      </c>
      <c r="N350" s="17">
        <v>0</v>
      </c>
      <c r="O350" s="17">
        <v>0</v>
      </c>
      <c r="P350" s="17">
        <v>0</v>
      </c>
      <c r="Q350" s="17">
        <v>21</v>
      </c>
      <c r="R350" s="17">
        <v>0</v>
      </c>
      <c r="S350" s="17">
        <v>0</v>
      </c>
      <c r="T350" s="17">
        <v>0</v>
      </c>
      <c r="U350" s="17">
        <v>0</v>
      </c>
      <c r="V350" s="17">
        <v>0</v>
      </c>
      <c r="W350" s="17">
        <v>0</v>
      </c>
      <c r="X350" s="17">
        <v>0</v>
      </c>
      <c r="Y350" s="17">
        <v>0</v>
      </c>
      <c r="Z350" s="17">
        <v>0</v>
      </c>
      <c r="AA350" s="17">
        <v>0</v>
      </c>
      <c r="AB350" s="17">
        <v>0</v>
      </c>
      <c r="AC350" s="17">
        <v>0</v>
      </c>
      <c r="AD350" s="17">
        <v>0</v>
      </c>
      <c r="AE350" s="17">
        <v>0</v>
      </c>
      <c r="AF350" s="17">
        <v>0</v>
      </c>
      <c r="AG350" s="88">
        <v>15.5</v>
      </c>
      <c r="AH350" s="92" t="s">
        <v>3</v>
      </c>
      <c r="AI350" s="87" t="s">
        <v>504</v>
      </c>
      <c r="AM350" s="80"/>
      <c r="AN350" s="17">
        <f t="shared" si="114"/>
        <v>99</v>
      </c>
      <c r="AO350" s="17">
        <f t="shared" si="115"/>
        <v>0</v>
      </c>
      <c r="AP350" s="17">
        <f t="shared" si="116"/>
        <v>0.14000000000000001</v>
      </c>
      <c r="AQ350" s="17">
        <f t="shared" si="116"/>
        <v>0.21</v>
      </c>
      <c r="AR350" s="17">
        <f t="shared" si="117"/>
        <v>0.21</v>
      </c>
      <c r="AS350" s="17">
        <f t="shared" si="118"/>
        <v>0.155</v>
      </c>
      <c r="AU350" s="17">
        <f t="shared" si="119"/>
        <v>0.6</v>
      </c>
      <c r="AV350" s="17">
        <f t="shared" si="120"/>
        <v>0</v>
      </c>
      <c r="AW350" s="17">
        <f t="shared" si="121"/>
        <v>0.53749999999999998</v>
      </c>
      <c r="AX350" s="17">
        <f t="shared" si="122"/>
        <v>0.65</v>
      </c>
      <c r="AY350" s="17">
        <f t="shared" si="123"/>
        <v>0</v>
      </c>
      <c r="AZ350" s="17">
        <f t="shared" si="124"/>
        <v>0</v>
      </c>
      <c r="BA350" s="17">
        <f t="shared" si="125"/>
        <v>0.155</v>
      </c>
      <c r="BC350" s="17">
        <f t="shared" si="135"/>
        <v>0.27272727272727271</v>
      </c>
      <c r="BD350" s="17">
        <f t="shared" si="126"/>
        <v>0.2792207792207792</v>
      </c>
      <c r="BE350" s="17">
        <f t="shared" si="127"/>
        <v>0.58620991436213421</v>
      </c>
      <c r="BF350" s="17">
        <f t="shared" si="128"/>
        <v>0.38109707884229727</v>
      </c>
      <c r="BG350" s="17">
        <f t="shared" si="129"/>
        <v>0.2792207792207792</v>
      </c>
      <c r="BH350" s="17">
        <f t="shared" si="130"/>
        <v>0.2792207792207792</v>
      </c>
      <c r="BI350" s="17">
        <f t="shared" si="131"/>
        <v>1.543080199021757E-2</v>
      </c>
      <c r="BJ350" s="17">
        <f t="shared" si="132"/>
        <v>9.4326922060564852E-2</v>
      </c>
    </row>
    <row r="351" spans="1:62" x14ac:dyDescent="0.25">
      <c r="A351" s="84">
        <v>185</v>
      </c>
      <c r="B351" s="84">
        <v>118</v>
      </c>
      <c r="C351" s="17">
        <v>13</v>
      </c>
      <c r="D351" s="86">
        <v>1</v>
      </c>
      <c r="E351" s="98">
        <f t="shared" si="133"/>
        <v>18.8</v>
      </c>
      <c r="F351" s="98">
        <f t="shared" si="134"/>
        <v>0.92364532019704426</v>
      </c>
      <c r="G351" s="17">
        <v>0</v>
      </c>
      <c r="H351" s="17">
        <v>6.2</v>
      </c>
      <c r="I351" s="17">
        <v>0</v>
      </c>
      <c r="J351" s="17">
        <v>0</v>
      </c>
      <c r="K351" s="17">
        <v>0</v>
      </c>
      <c r="L351" s="17">
        <v>0</v>
      </c>
      <c r="M351" s="17">
        <v>0</v>
      </c>
      <c r="N351" s="17">
        <v>0</v>
      </c>
      <c r="O351" s="17">
        <v>18.8</v>
      </c>
      <c r="P351" s="17">
        <v>0</v>
      </c>
      <c r="Q351" s="17">
        <v>75</v>
      </c>
      <c r="R351" s="17">
        <v>0</v>
      </c>
      <c r="S351" s="17">
        <v>0</v>
      </c>
      <c r="T351" s="17">
        <v>0</v>
      </c>
      <c r="U351" s="17">
        <v>0</v>
      </c>
      <c r="V351" s="17">
        <v>0</v>
      </c>
      <c r="W351" s="41">
        <v>0</v>
      </c>
      <c r="X351" s="41">
        <v>0</v>
      </c>
      <c r="Y351" s="17">
        <v>0</v>
      </c>
      <c r="Z351" s="17">
        <v>0</v>
      </c>
      <c r="AA351" s="17">
        <v>0</v>
      </c>
      <c r="AB351" s="17">
        <v>0</v>
      </c>
      <c r="AC351" s="17">
        <v>0</v>
      </c>
      <c r="AD351" s="17">
        <v>0</v>
      </c>
      <c r="AE351" s="17">
        <v>0</v>
      </c>
      <c r="AF351" s="41">
        <v>0</v>
      </c>
      <c r="AG351" s="88">
        <v>72</v>
      </c>
      <c r="AH351" s="91" t="s">
        <v>3</v>
      </c>
      <c r="AI351" s="87" t="s">
        <v>504</v>
      </c>
      <c r="AN351" s="17">
        <f t="shared" si="114"/>
        <v>100</v>
      </c>
      <c r="AO351" s="17">
        <f t="shared" si="115"/>
        <v>0.188</v>
      </c>
      <c r="AP351" s="17">
        <f t="shared" si="116"/>
        <v>0</v>
      </c>
      <c r="AQ351" s="17">
        <f t="shared" si="116"/>
        <v>6.2E-2</v>
      </c>
      <c r="AR351" s="17">
        <f t="shared" si="117"/>
        <v>0.75</v>
      </c>
      <c r="AS351" s="17">
        <f t="shared" si="118"/>
        <v>0.72</v>
      </c>
      <c r="AU351" s="17">
        <f t="shared" si="119"/>
        <v>12.096774193548388</v>
      </c>
      <c r="AV351" s="17">
        <f t="shared" si="120"/>
        <v>3.032258064516129</v>
      </c>
      <c r="AW351" s="17">
        <f t="shared" si="121"/>
        <v>1.2560483870967742</v>
      </c>
      <c r="AX351" s="17">
        <f t="shared" si="122"/>
        <v>3.524193548387097</v>
      </c>
      <c r="AY351" s="17">
        <f t="shared" si="123"/>
        <v>1.2560483870967742</v>
      </c>
      <c r="AZ351" s="17">
        <f t="shared" si="124"/>
        <v>1</v>
      </c>
      <c r="BA351" s="17">
        <f t="shared" si="125"/>
        <v>0.28000000000000003</v>
      </c>
      <c r="BC351" s="17">
        <f t="shared" si="135"/>
        <v>12.096774193548386</v>
      </c>
      <c r="BD351" s="17">
        <f t="shared" si="126"/>
        <v>3.032258064516129</v>
      </c>
      <c r="BE351" s="17">
        <f t="shared" si="127"/>
        <v>0.84479631184323445</v>
      </c>
      <c r="BF351" s="17">
        <f t="shared" si="128"/>
        <v>5.8102354115123811</v>
      </c>
      <c r="BG351" s="17">
        <f t="shared" si="129"/>
        <v>0.84479631184323445</v>
      </c>
      <c r="BH351" s="17">
        <f t="shared" si="130"/>
        <v>0.84479631184323445</v>
      </c>
      <c r="BI351" s="17">
        <f t="shared" si="131"/>
        <v>1.5574119449673825E-2</v>
      </c>
      <c r="BJ351" s="17">
        <f t="shared" si="132"/>
        <v>6.6498544639835414E-2</v>
      </c>
    </row>
    <row r="352" spans="1:62" x14ac:dyDescent="0.25">
      <c r="A352" s="84">
        <v>53</v>
      </c>
      <c r="B352" s="84">
        <v>41</v>
      </c>
      <c r="C352" s="17" t="s">
        <v>64</v>
      </c>
      <c r="D352" s="86">
        <v>1</v>
      </c>
      <c r="E352" s="98">
        <f t="shared" si="133"/>
        <v>20</v>
      </c>
      <c r="F352" s="98">
        <f t="shared" si="134"/>
        <v>0.77500000000000002</v>
      </c>
      <c r="G352" s="41">
        <v>0</v>
      </c>
      <c r="H352" s="17">
        <v>18</v>
      </c>
      <c r="I352" s="17">
        <v>10</v>
      </c>
      <c r="J352" s="17">
        <v>0</v>
      </c>
      <c r="K352" s="41">
        <v>0</v>
      </c>
      <c r="L352" s="41">
        <v>0</v>
      </c>
      <c r="M352" s="41">
        <v>0</v>
      </c>
      <c r="N352" s="41">
        <v>0</v>
      </c>
      <c r="O352" s="17">
        <v>10</v>
      </c>
      <c r="P352" s="17">
        <v>0</v>
      </c>
      <c r="Q352" s="17">
        <v>62</v>
      </c>
      <c r="R352" s="17">
        <v>0</v>
      </c>
      <c r="S352" s="17">
        <v>0</v>
      </c>
      <c r="T352" s="17">
        <v>0</v>
      </c>
      <c r="U352" s="17">
        <v>0</v>
      </c>
      <c r="V352" s="41">
        <v>0</v>
      </c>
      <c r="W352" s="41">
        <v>0</v>
      </c>
      <c r="X352" s="41">
        <v>0</v>
      </c>
      <c r="Y352" s="41">
        <v>0</v>
      </c>
      <c r="Z352" s="17">
        <v>0</v>
      </c>
      <c r="AA352" s="17">
        <v>0</v>
      </c>
      <c r="AB352" s="41">
        <v>0</v>
      </c>
      <c r="AC352" s="17">
        <v>0</v>
      </c>
      <c r="AD352" s="17">
        <v>0</v>
      </c>
      <c r="AE352" s="41">
        <v>0</v>
      </c>
      <c r="AF352" s="41">
        <v>0</v>
      </c>
      <c r="AG352" s="88">
        <v>53</v>
      </c>
      <c r="AH352" s="41" t="s">
        <v>3</v>
      </c>
      <c r="AI352" s="87" t="s">
        <v>506</v>
      </c>
      <c r="AN352" s="17">
        <f t="shared" si="114"/>
        <v>100</v>
      </c>
      <c r="AO352" s="17">
        <f t="shared" si="115"/>
        <v>0.1</v>
      </c>
      <c r="AP352" s="17">
        <f t="shared" si="116"/>
        <v>0</v>
      </c>
      <c r="AQ352" s="17">
        <f t="shared" si="116"/>
        <v>0.18</v>
      </c>
      <c r="AR352" s="17">
        <f t="shared" si="117"/>
        <v>0.62</v>
      </c>
      <c r="AS352" s="17">
        <f t="shared" si="118"/>
        <v>0.53</v>
      </c>
      <c r="AU352" s="17">
        <f t="shared" si="119"/>
        <v>3.4444444444444446</v>
      </c>
      <c r="AV352" s="17">
        <f t="shared" si="120"/>
        <v>0.55555555555555558</v>
      </c>
      <c r="AW352" s="17">
        <f t="shared" si="121"/>
        <v>0.71527777777777779</v>
      </c>
      <c r="AX352" s="17">
        <f t="shared" si="122"/>
        <v>1.3611111111111112</v>
      </c>
      <c r="AY352" s="17">
        <f t="shared" si="123"/>
        <v>0.55555555555555558</v>
      </c>
      <c r="AZ352" s="17">
        <f t="shared" si="124"/>
        <v>0.55555555555555558</v>
      </c>
      <c r="BA352" s="17">
        <f t="shared" si="125"/>
        <v>2.5555555555555554E-2</v>
      </c>
      <c r="BC352" s="17">
        <f t="shared" si="135"/>
        <v>3.4444444444444446</v>
      </c>
      <c r="BD352" s="17">
        <f t="shared" si="126"/>
        <v>0.83333333333333337</v>
      </c>
      <c r="BE352" s="17">
        <f t="shared" si="127"/>
        <v>0.65557389124377641</v>
      </c>
      <c r="BF352" s="17">
        <f t="shared" si="128"/>
        <v>1.8374251357815226</v>
      </c>
      <c r="BG352" s="17">
        <f t="shared" si="129"/>
        <v>0.65557389124377641</v>
      </c>
      <c r="BH352" s="17">
        <f t="shared" si="130"/>
        <v>0.65557389124377641</v>
      </c>
      <c r="BI352" s="17">
        <f t="shared" si="131"/>
        <v>1.5768802162103777E-2</v>
      </c>
      <c r="BJ352" s="17">
        <f t="shared" si="132"/>
        <v>4.6067600556559474E-3</v>
      </c>
    </row>
    <row r="353" spans="1:62" x14ac:dyDescent="0.25">
      <c r="A353" s="84">
        <v>567</v>
      </c>
      <c r="B353" s="84">
        <v>402</v>
      </c>
      <c r="C353" s="17" t="s">
        <v>406</v>
      </c>
      <c r="D353" s="86">
        <v>1</v>
      </c>
      <c r="E353" s="98">
        <f t="shared" si="133"/>
        <v>20</v>
      </c>
      <c r="F353" s="98">
        <f t="shared" si="134"/>
        <v>0.90277777777777779</v>
      </c>
      <c r="G353" s="17">
        <v>8</v>
      </c>
      <c r="H353" s="17">
        <v>7</v>
      </c>
      <c r="I353" s="17">
        <v>20</v>
      </c>
      <c r="J353" s="17">
        <v>0</v>
      </c>
      <c r="K353" s="17">
        <v>0</v>
      </c>
      <c r="L353" s="17">
        <v>0</v>
      </c>
      <c r="M353" s="17">
        <v>0</v>
      </c>
      <c r="N353" s="17">
        <v>0</v>
      </c>
      <c r="O353" s="17">
        <v>0</v>
      </c>
      <c r="P353" s="17">
        <v>0</v>
      </c>
      <c r="Q353" s="17">
        <v>65</v>
      </c>
      <c r="R353" s="17">
        <v>0</v>
      </c>
      <c r="S353" s="17">
        <v>0</v>
      </c>
      <c r="T353" s="17">
        <v>0</v>
      </c>
      <c r="U353" s="17">
        <v>0</v>
      </c>
      <c r="V353" s="17">
        <v>0</v>
      </c>
      <c r="W353" s="17">
        <v>0</v>
      </c>
      <c r="X353" s="17">
        <v>0</v>
      </c>
      <c r="Y353" s="17">
        <v>0</v>
      </c>
      <c r="Z353" s="17">
        <v>0</v>
      </c>
      <c r="AA353" s="17">
        <v>0</v>
      </c>
      <c r="AB353" s="17">
        <v>0</v>
      </c>
      <c r="AC353" s="17">
        <v>0</v>
      </c>
      <c r="AD353" s="17">
        <v>0</v>
      </c>
      <c r="AE353" s="17">
        <v>0</v>
      </c>
      <c r="AF353" s="17">
        <v>0</v>
      </c>
      <c r="AG353" s="88">
        <v>13</v>
      </c>
      <c r="AH353" s="92" t="s">
        <v>3</v>
      </c>
      <c r="AI353" s="87" t="s">
        <v>504</v>
      </c>
      <c r="AL353" s="87" t="s">
        <v>510</v>
      </c>
      <c r="AM353" s="17">
        <v>11</v>
      </c>
      <c r="AN353" s="17">
        <f t="shared" si="114"/>
        <v>100</v>
      </c>
      <c r="AO353" s="17">
        <f t="shared" si="115"/>
        <v>0</v>
      </c>
      <c r="AP353" s="17">
        <f t="shared" si="116"/>
        <v>0.08</v>
      </c>
      <c r="AQ353" s="17">
        <f t="shared" si="116"/>
        <v>7.0000000000000007E-2</v>
      </c>
      <c r="AR353" s="17">
        <f t="shared" si="117"/>
        <v>0.65</v>
      </c>
      <c r="AS353" s="17">
        <f t="shared" si="118"/>
        <v>0.13</v>
      </c>
      <c r="AU353" s="17">
        <f t="shared" si="119"/>
        <v>4.333333333333333</v>
      </c>
      <c r="AV353" s="17">
        <f t="shared" si="120"/>
        <v>0</v>
      </c>
      <c r="AW353" s="17">
        <f t="shared" si="121"/>
        <v>0.77083333333333326</v>
      </c>
      <c r="AX353" s="17">
        <f t="shared" si="122"/>
        <v>1.5833333333333333</v>
      </c>
      <c r="AY353" s="17">
        <f t="shared" si="123"/>
        <v>0</v>
      </c>
      <c r="AZ353" s="17">
        <f t="shared" si="124"/>
        <v>0</v>
      </c>
      <c r="BA353" s="17">
        <f t="shared" si="125"/>
        <v>0.13</v>
      </c>
      <c r="BC353" s="17">
        <f t="shared" si="135"/>
        <v>1.6666666666666667</v>
      </c>
      <c r="BD353" s="17">
        <f t="shared" si="126"/>
        <v>0.25641025641025639</v>
      </c>
      <c r="BE353" s="17">
        <f t="shared" si="127"/>
        <v>0.616694719488461</v>
      </c>
      <c r="BF353" s="17">
        <f t="shared" si="128"/>
        <v>1.0211393459047593</v>
      </c>
      <c r="BG353" s="17">
        <f t="shared" si="129"/>
        <v>0.25641025641025639</v>
      </c>
      <c r="BH353" s="17">
        <f t="shared" si="130"/>
        <v>0.25641025641025639</v>
      </c>
      <c r="BI353" s="17">
        <f t="shared" si="131"/>
        <v>1.5979552925706766E-2</v>
      </c>
      <c r="BJ353" s="17">
        <f t="shared" si="132"/>
        <v>0.11030826619422546</v>
      </c>
    </row>
    <row r="354" spans="1:62" x14ac:dyDescent="0.25">
      <c r="A354" s="84">
        <v>212</v>
      </c>
      <c r="B354" s="84">
        <v>480</v>
      </c>
      <c r="C354" s="17">
        <v>40</v>
      </c>
      <c r="D354" s="86">
        <v>1</v>
      </c>
      <c r="E354" s="98">
        <f t="shared" si="133"/>
        <v>30</v>
      </c>
      <c r="F354" s="98">
        <f t="shared" si="134"/>
        <v>0.42857142857142855</v>
      </c>
      <c r="G354" s="17">
        <v>0</v>
      </c>
      <c r="H354" s="17">
        <v>40</v>
      </c>
      <c r="I354" s="17">
        <v>0</v>
      </c>
      <c r="J354" s="17">
        <v>0</v>
      </c>
      <c r="K354" s="17">
        <v>0</v>
      </c>
      <c r="L354" s="17">
        <v>0</v>
      </c>
      <c r="M354" s="17">
        <v>0</v>
      </c>
      <c r="N354" s="17">
        <v>0</v>
      </c>
      <c r="O354" s="17">
        <v>30</v>
      </c>
      <c r="P354" s="17">
        <v>0</v>
      </c>
      <c r="Q354" s="17">
        <v>30</v>
      </c>
      <c r="R354" s="17">
        <v>0</v>
      </c>
      <c r="S354" s="17">
        <v>0</v>
      </c>
      <c r="T354" s="17">
        <v>0</v>
      </c>
      <c r="U354" s="17">
        <v>0</v>
      </c>
      <c r="V354" s="17">
        <v>0</v>
      </c>
      <c r="W354" s="41">
        <v>0</v>
      </c>
      <c r="X354" s="41">
        <v>0</v>
      </c>
      <c r="Y354" s="17">
        <v>0</v>
      </c>
      <c r="Z354" s="17">
        <v>0</v>
      </c>
      <c r="AA354" s="17">
        <v>0</v>
      </c>
      <c r="AB354" s="17">
        <v>0</v>
      </c>
      <c r="AC354" s="17">
        <v>0</v>
      </c>
      <c r="AD354" s="17">
        <v>0</v>
      </c>
      <c r="AE354" s="17">
        <v>0</v>
      </c>
      <c r="AF354" s="41">
        <v>0</v>
      </c>
      <c r="AG354" s="88">
        <v>43</v>
      </c>
      <c r="AH354" s="91" t="s">
        <v>3</v>
      </c>
      <c r="AI354" s="87" t="s">
        <v>504</v>
      </c>
      <c r="AN354" s="17">
        <f t="shared" si="114"/>
        <v>100</v>
      </c>
      <c r="AO354" s="17">
        <f t="shared" si="115"/>
        <v>0.3</v>
      </c>
      <c r="AP354" s="17">
        <f t="shared" si="116"/>
        <v>0</v>
      </c>
      <c r="AQ354" s="17">
        <f t="shared" si="116"/>
        <v>0.4</v>
      </c>
      <c r="AR354" s="17">
        <f t="shared" si="117"/>
        <v>0.3</v>
      </c>
      <c r="AS354" s="17">
        <f t="shared" si="118"/>
        <v>0.43</v>
      </c>
      <c r="AU354" s="17">
        <f t="shared" si="119"/>
        <v>0.74999999999999989</v>
      </c>
      <c r="AV354" s="17">
        <f t="shared" si="120"/>
        <v>0.74999999999999989</v>
      </c>
      <c r="AW354" s="17">
        <f t="shared" si="121"/>
        <v>0.546875</v>
      </c>
      <c r="AX354" s="17">
        <f t="shared" si="122"/>
        <v>0.6875</v>
      </c>
      <c r="AY354" s="17">
        <f t="shared" si="123"/>
        <v>0.53030303030303028</v>
      </c>
      <c r="AZ354" s="17">
        <f t="shared" si="124"/>
        <v>0.53030303030303028</v>
      </c>
      <c r="BA354" s="17">
        <f t="shared" si="125"/>
        <v>0.10030303030303028</v>
      </c>
      <c r="BC354" s="17">
        <f t="shared" si="135"/>
        <v>0.75</v>
      </c>
      <c r="BD354" s="17">
        <f t="shared" si="126"/>
        <v>0.75</v>
      </c>
      <c r="BE354" s="17">
        <f t="shared" si="127"/>
        <v>0.59664764655212654</v>
      </c>
      <c r="BF354" s="17">
        <f t="shared" si="128"/>
        <v>0.60024198549955332</v>
      </c>
      <c r="BG354" s="17">
        <f t="shared" si="129"/>
        <v>0.55693908210125054</v>
      </c>
      <c r="BH354" s="17">
        <f t="shared" si="130"/>
        <v>0.55693908210125054</v>
      </c>
      <c r="BI354" s="17">
        <f t="shared" si="131"/>
        <v>1.6113530564708028E-2</v>
      </c>
      <c r="BJ354" s="17">
        <f t="shared" si="132"/>
        <v>1.0321365902983229E-3</v>
      </c>
    </row>
    <row r="355" spans="1:62" x14ac:dyDescent="0.25">
      <c r="A355" s="84">
        <v>439</v>
      </c>
      <c r="B355" s="84">
        <v>294</v>
      </c>
      <c r="D355" s="86">
        <v>1</v>
      </c>
      <c r="E355" s="98">
        <f t="shared" si="133"/>
        <v>18.8</v>
      </c>
      <c r="F355" s="98">
        <f t="shared" si="134"/>
        <v>0.96695402298850575</v>
      </c>
      <c r="G355" s="17">
        <f>'EWG-CCP-127 (1)'!E226</f>
        <v>11.600000000000001</v>
      </c>
      <c r="H355" s="17">
        <f>'EWG-CCP-127 (1)'!F226</f>
        <v>2.2999999999999998</v>
      </c>
      <c r="I355" s="17">
        <v>0</v>
      </c>
      <c r="J355" s="17">
        <v>0</v>
      </c>
      <c r="K355" s="17">
        <v>0</v>
      </c>
      <c r="L355" s="17">
        <v>0</v>
      </c>
      <c r="M355" s="17">
        <v>0</v>
      </c>
      <c r="N355" s="17">
        <v>0</v>
      </c>
      <c r="O355" s="17">
        <f>'EWG-CCP-127 (1)'!C226</f>
        <v>18.8</v>
      </c>
      <c r="P355" s="17">
        <v>0</v>
      </c>
      <c r="Q355" s="17">
        <f>'EWG-CCP-127 (1)'!D226</f>
        <v>67.300000000000011</v>
      </c>
      <c r="R355" s="17">
        <v>0</v>
      </c>
      <c r="S355" s="17">
        <v>0</v>
      </c>
      <c r="T355" s="17">
        <v>0</v>
      </c>
      <c r="U355" s="17">
        <v>0</v>
      </c>
      <c r="V355" s="17">
        <v>0</v>
      </c>
      <c r="W355" s="41">
        <v>0</v>
      </c>
      <c r="X355" s="17">
        <v>0</v>
      </c>
      <c r="Y355" s="17">
        <v>0</v>
      </c>
      <c r="Z355" s="17">
        <v>0</v>
      </c>
      <c r="AA355" s="17">
        <v>0</v>
      </c>
      <c r="AB355" s="17">
        <v>0</v>
      </c>
      <c r="AC355" s="17">
        <v>0</v>
      </c>
      <c r="AD355" s="17">
        <v>0</v>
      </c>
      <c r="AE355" s="17">
        <v>0</v>
      </c>
      <c r="AF355" s="41">
        <v>0</v>
      </c>
      <c r="AG355" s="88">
        <f>'EWG-CCP-127 (1)'!J226</f>
        <v>51.316000000000003</v>
      </c>
      <c r="AH355" s="41" t="s">
        <v>3</v>
      </c>
      <c r="AI355" s="87" t="s">
        <v>506</v>
      </c>
      <c r="AN355" s="17">
        <f t="shared" si="114"/>
        <v>100.00000000000001</v>
      </c>
      <c r="AO355" s="17">
        <f t="shared" si="115"/>
        <v>0.188</v>
      </c>
      <c r="AP355" s="17">
        <f t="shared" si="116"/>
        <v>0.11600000000000002</v>
      </c>
      <c r="AQ355" s="17">
        <f t="shared" si="116"/>
        <v>2.3E-2</v>
      </c>
      <c r="AR355" s="17">
        <f t="shared" si="117"/>
        <v>0.67300000000000015</v>
      </c>
      <c r="AS355" s="17">
        <f t="shared" si="118"/>
        <v>0.51316000000000006</v>
      </c>
      <c r="AU355" s="17">
        <f t="shared" si="119"/>
        <v>4.841726618705037</v>
      </c>
      <c r="AV355" s="17">
        <f t="shared" si="120"/>
        <v>1.3525179856115106</v>
      </c>
      <c r="AW355" s="17">
        <f t="shared" si="121"/>
        <v>0.80260791366906481</v>
      </c>
      <c r="AX355" s="17">
        <f t="shared" si="122"/>
        <v>1.7104316546762592</v>
      </c>
      <c r="AY355" s="17">
        <f t="shared" si="123"/>
        <v>0.80260791366906481</v>
      </c>
      <c r="AZ355" s="17">
        <f t="shared" si="124"/>
        <v>0.80260791366906481</v>
      </c>
      <c r="BA355" s="17">
        <f t="shared" si="125"/>
        <v>0.28944791366906475</v>
      </c>
      <c r="BC355" s="17">
        <f t="shared" si="135"/>
        <v>1.3819301848049284</v>
      </c>
      <c r="BD355" s="17">
        <f t="shared" si="126"/>
        <v>0.38603696098562629</v>
      </c>
      <c r="BE355" s="17">
        <f t="shared" si="127"/>
        <v>0.61046766528535101</v>
      </c>
      <c r="BF355" s="17">
        <f t="shared" si="128"/>
        <v>0.89039952740293682</v>
      </c>
      <c r="BG355" s="17">
        <f t="shared" si="129"/>
        <v>0.38603696098562629</v>
      </c>
      <c r="BH355" s="17">
        <f t="shared" si="130"/>
        <v>0.38603696098562629</v>
      </c>
      <c r="BI355" s="17">
        <f t="shared" si="131"/>
        <v>1.6160267048249997E-2</v>
      </c>
      <c r="BJ355" s="17">
        <f t="shared" si="132"/>
        <v>2.604379064089727E-3</v>
      </c>
    </row>
    <row r="356" spans="1:62" x14ac:dyDescent="0.25">
      <c r="A356" s="84">
        <v>568</v>
      </c>
      <c r="B356" s="84">
        <v>403</v>
      </c>
      <c r="C356" s="17" t="s">
        <v>407</v>
      </c>
      <c r="D356" s="86">
        <v>1</v>
      </c>
      <c r="E356" s="98">
        <f t="shared" si="133"/>
        <v>20</v>
      </c>
      <c r="F356" s="98">
        <f t="shared" si="134"/>
        <v>0.90277777777777779</v>
      </c>
      <c r="G356" s="17">
        <v>8</v>
      </c>
      <c r="H356" s="17">
        <v>7</v>
      </c>
      <c r="I356" s="17">
        <v>0</v>
      </c>
      <c r="J356" s="17">
        <v>0</v>
      </c>
      <c r="K356" s="17">
        <v>0</v>
      </c>
      <c r="L356" s="17">
        <v>0</v>
      </c>
      <c r="M356" s="17">
        <v>0</v>
      </c>
      <c r="N356" s="17">
        <v>0</v>
      </c>
      <c r="O356" s="17">
        <v>20</v>
      </c>
      <c r="P356" s="17">
        <v>0</v>
      </c>
      <c r="Q356" s="17">
        <v>65</v>
      </c>
      <c r="R356" s="17">
        <v>0</v>
      </c>
      <c r="S356" s="17">
        <v>0</v>
      </c>
      <c r="T356" s="17">
        <v>0</v>
      </c>
      <c r="U356" s="17">
        <v>0</v>
      </c>
      <c r="V356" s="17">
        <v>0</v>
      </c>
      <c r="W356" s="17">
        <v>0</v>
      </c>
      <c r="X356" s="17">
        <v>0</v>
      </c>
      <c r="Y356" s="17">
        <v>0</v>
      </c>
      <c r="Z356" s="17">
        <v>0</v>
      </c>
      <c r="AA356" s="17">
        <v>0</v>
      </c>
      <c r="AB356" s="17">
        <v>0</v>
      </c>
      <c r="AC356" s="17">
        <v>0</v>
      </c>
      <c r="AD356" s="17">
        <v>0</v>
      </c>
      <c r="AE356" s="17">
        <v>0</v>
      </c>
      <c r="AF356" s="17">
        <v>0</v>
      </c>
      <c r="AG356" s="88">
        <v>64</v>
      </c>
      <c r="AH356" s="92" t="s">
        <v>3</v>
      </c>
      <c r="AI356" s="87" t="s">
        <v>504</v>
      </c>
      <c r="AM356" s="17">
        <v>57</v>
      </c>
      <c r="AN356" s="17">
        <f t="shared" si="114"/>
        <v>100</v>
      </c>
      <c r="AO356" s="17">
        <f t="shared" si="115"/>
        <v>0.2</v>
      </c>
      <c r="AP356" s="17">
        <f t="shared" si="116"/>
        <v>0.08</v>
      </c>
      <c r="AQ356" s="17">
        <f t="shared" si="116"/>
        <v>7.0000000000000007E-2</v>
      </c>
      <c r="AR356" s="17">
        <f t="shared" si="117"/>
        <v>0.65</v>
      </c>
      <c r="AS356" s="17">
        <f t="shared" si="118"/>
        <v>0.64</v>
      </c>
      <c r="AU356" s="17">
        <f t="shared" si="119"/>
        <v>4.333333333333333</v>
      </c>
      <c r="AV356" s="17">
        <f t="shared" si="120"/>
        <v>1.3333333333333333</v>
      </c>
      <c r="AW356" s="17">
        <f t="shared" si="121"/>
        <v>0.77083333333333326</v>
      </c>
      <c r="AX356" s="17">
        <f t="shared" si="122"/>
        <v>1.5833333333333333</v>
      </c>
      <c r="AY356" s="17">
        <f t="shared" si="123"/>
        <v>0.77083333333333326</v>
      </c>
      <c r="AZ356" s="17">
        <f t="shared" si="124"/>
        <v>0.77083333333333326</v>
      </c>
      <c r="BA356" s="17">
        <f t="shared" si="125"/>
        <v>0.13083333333333325</v>
      </c>
      <c r="BC356" s="17">
        <f t="shared" si="135"/>
        <v>1.6666666666666667</v>
      </c>
      <c r="BD356" s="17">
        <f t="shared" si="126"/>
        <v>0.51282051282051277</v>
      </c>
      <c r="BE356" s="17">
        <f t="shared" si="127"/>
        <v>0.616694719488461</v>
      </c>
      <c r="BF356" s="17">
        <f t="shared" si="128"/>
        <v>1.0211393459047593</v>
      </c>
      <c r="BG356" s="17">
        <f t="shared" si="129"/>
        <v>0.51282051282051277</v>
      </c>
      <c r="BH356" s="17">
        <f t="shared" si="130"/>
        <v>0.51282051282051277</v>
      </c>
      <c r="BI356" s="17">
        <f t="shared" si="131"/>
        <v>1.617462195923736E-2</v>
      </c>
      <c r="BJ356" s="17">
        <f t="shared" si="132"/>
        <v>3.163884586754933E-2</v>
      </c>
    </row>
    <row r="357" spans="1:62" x14ac:dyDescent="0.25">
      <c r="A357" s="84">
        <v>322</v>
      </c>
      <c r="B357" s="84">
        <v>209</v>
      </c>
      <c r="D357" s="86">
        <v>1</v>
      </c>
      <c r="E357" s="98">
        <f t="shared" si="133"/>
        <v>36</v>
      </c>
      <c r="F357" s="98">
        <f t="shared" si="134"/>
        <v>0.75</v>
      </c>
      <c r="G357" s="17">
        <v>0</v>
      </c>
      <c r="H357" s="17">
        <f>'EWG-CCP-127 (1)'!M140</f>
        <v>16</v>
      </c>
      <c r="I357" s="17">
        <v>0</v>
      </c>
      <c r="J357" s="17">
        <v>0</v>
      </c>
      <c r="K357" s="17">
        <v>0</v>
      </c>
      <c r="L357" s="17">
        <v>0</v>
      </c>
      <c r="M357" s="17">
        <v>0</v>
      </c>
      <c r="N357" s="17">
        <v>0</v>
      </c>
      <c r="O357" s="17">
        <f>'EWG-CCP-127 (1)'!L140</f>
        <v>36</v>
      </c>
      <c r="P357" s="17">
        <v>0</v>
      </c>
      <c r="Q357" s="17">
        <f>'EWG-CCP-127 (1)'!K140</f>
        <v>48</v>
      </c>
      <c r="R357" s="17">
        <v>0</v>
      </c>
      <c r="S357" s="17">
        <v>0</v>
      </c>
      <c r="T357" s="17">
        <v>0</v>
      </c>
      <c r="U357" s="17">
        <v>0</v>
      </c>
      <c r="V357" s="17">
        <v>0</v>
      </c>
      <c r="W357" s="41">
        <v>0</v>
      </c>
      <c r="X357" s="41">
        <v>0</v>
      </c>
      <c r="Y357" s="17">
        <v>0</v>
      </c>
      <c r="Z357" s="17">
        <v>0</v>
      </c>
      <c r="AA357" s="17">
        <v>0</v>
      </c>
      <c r="AB357" s="17">
        <v>0</v>
      </c>
      <c r="AC357" s="17">
        <v>0</v>
      </c>
      <c r="AD357" s="17">
        <v>0</v>
      </c>
      <c r="AE357" s="17">
        <v>0</v>
      </c>
      <c r="AF357" s="41">
        <v>0</v>
      </c>
      <c r="AG357" s="88">
        <f>'EWG-CCP-127 (1)'!E140</f>
        <v>66</v>
      </c>
      <c r="AH357" s="91" t="s">
        <v>3</v>
      </c>
      <c r="AI357" s="87" t="s">
        <v>504</v>
      </c>
      <c r="AN357" s="17">
        <f t="shared" si="114"/>
        <v>100</v>
      </c>
      <c r="AO357" s="17">
        <f t="shared" si="115"/>
        <v>0.36</v>
      </c>
      <c r="AP357" s="17">
        <f t="shared" si="116"/>
        <v>0</v>
      </c>
      <c r="AQ357" s="17">
        <f t="shared" si="116"/>
        <v>0.16</v>
      </c>
      <c r="AR357" s="17">
        <f t="shared" si="117"/>
        <v>0.48</v>
      </c>
      <c r="AS357" s="17">
        <f t="shared" si="118"/>
        <v>0.66</v>
      </c>
      <c r="AU357" s="17">
        <f t="shared" si="119"/>
        <v>3</v>
      </c>
      <c r="AV357" s="17">
        <f t="shared" si="120"/>
        <v>2.25</v>
      </c>
      <c r="AW357" s="17">
        <f t="shared" si="121"/>
        <v>0.6875</v>
      </c>
      <c r="AX357" s="17">
        <f t="shared" si="122"/>
        <v>1.25</v>
      </c>
      <c r="AY357" s="17">
        <f t="shared" si="123"/>
        <v>0.50416666666666665</v>
      </c>
      <c r="AZ357" s="17">
        <f t="shared" si="124"/>
        <v>0.50416666666666665</v>
      </c>
      <c r="BA357" s="17">
        <f t="shared" si="125"/>
        <v>0.15583333333333338</v>
      </c>
      <c r="BC357" s="17">
        <f t="shared" si="135"/>
        <v>3</v>
      </c>
      <c r="BD357" s="17">
        <f t="shared" si="126"/>
        <v>2.25</v>
      </c>
      <c r="BE357" s="17">
        <f t="shared" si="127"/>
        <v>0.64585409830494755</v>
      </c>
      <c r="BF357" s="17">
        <f t="shared" si="128"/>
        <v>1.6333536883123316</v>
      </c>
      <c r="BG357" s="17">
        <f t="shared" si="129"/>
        <v>0.53280227449554174</v>
      </c>
      <c r="BH357" s="17">
        <f t="shared" si="130"/>
        <v>0.53280227449554174</v>
      </c>
      <c r="BI357" s="17">
        <f t="shared" si="131"/>
        <v>1.617926137350752E-2</v>
      </c>
      <c r="BJ357" s="17">
        <f t="shared" si="132"/>
        <v>3.9153770560620867E-2</v>
      </c>
    </row>
    <row r="358" spans="1:62" x14ac:dyDescent="0.25">
      <c r="A358" s="84">
        <v>187</v>
      </c>
      <c r="B358" s="84">
        <v>120</v>
      </c>
      <c r="C358" s="17">
        <v>15</v>
      </c>
      <c r="D358" s="86">
        <v>1</v>
      </c>
      <c r="E358" s="98">
        <f t="shared" si="133"/>
        <v>19.5</v>
      </c>
      <c r="F358" s="98">
        <f t="shared" si="134"/>
        <v>0.72298136645962741</v>
      </c>
      <c r="G358" s="17">
        <v>0</v>
      </c>
      <c r="H358" s="17">
        <v>22.3</v>
      </c>
      <c r="I358" s="17">
        <v>0</v>
      </c>
      <c r="J358" s="17">
        <v>0</v>
      </c>
      <c r="K358" s="17">
        <v>0</v>
      </c>
      <c r="L358" s="17">
        <v>0</v>
      </c>
      <c r="M358" s="17">
        <v>0</v>
      </c>
      <c r="N358" s="17">
        <v>0</v>
      </c>
      <c r="O358" s="17">
        <v>19.5</v>
      </c>
      <c r="P358" s="17">
        <v>0</v>
      </c>
      <c r="Q358" s="17">
        <v>58.2</v>
      </c>
      <c r="R358" s="17">
        <v>0</v>
      </c>
      <c r="S358" s="17">
        <v>0</v>
      </c>
      <c r="T358" s="17">
        <v>0</v>
      </c>
      <c r="U358" s="17">
        <v>0</v>
      </c>
      <c r="V358" s="17">
        <v>0</v>
      </c>
      <c r="W358" s="41">
        <v>0</v>
      </c>
      <c r="X358" s="41">
        <v>0</v>
      </c>
      <c r="Y358" s="17">
        <v>0</v>
      </c>
      <c r="Z358" s="17">
        <v>0</v>
      </c>
      <c r="AA358" s="17">
        <v>0</v>
      </c>
      <c r="AB358" s="17">
        <v>0</v>
      </c>
      <c r="AC358" s="17">
        <v>0</v>
      </c>
      <c r="AD358" s="17">
        <v>0</v>
      </c>
      <c r="AE358" s="17">
        <v>0</v>
      </c>
      <c r="AF358" s="41">
        <v>0</v>
      </c>
      <c r="AG358" s="88">
        <v>51</v>
      </c>
      <c r="AH358" s="91" t="s">
        <v>3</v>
      </c>
      <c r="AI358" s="87" t="s">
        <v>504</v>
      </c>
      <c r="AN358" s="17">
        <f t="shared" si="114"/>
        <v>100</v>
      </c>
      <c r="AO358" s="17">
        <f t="shared" si="115"/>
        <v>0.19500000000000001</v>
      </c>
      <c r="AP358" s="17">
        <f t="shared" si="116"/>
        <v>0</v>
      </c>
      <c r="AQ358" s="17">
        <f t="shared" si="116"/>
        <v>0.223</v>
      </c>
      <c r="AR358" s="17">
        <f t="shared" si="117"/>
        <v>0.58200000000000007</v>
      </c>
      <c r="AS358" s="17">
        <f t="shared" si="118"/>
        <v>0.51</v>
      </c>
      <c r="AU358" s="17">
        <f t="shared" si="119"/>
        <v>2.6098654708520184</v>
      </c>
      <c r="AV358" s="17">
        <f t="shared" si="120"/>
        <v>0.87443946188340804</v>
      </c>
      <c r="AW358" s="17">
        <f t="shared" si="121"/>
        <v>0.66311659192825112</v>
      </c>
      <c r="AX358" s="17">
        <f t="shared" si="122"/>
        <v>1.1524663677130045</v>
      </c>
      <c r="AY358" s="17">
        <f t="shared" si="123"/>
        <v>0.66311659192825112</v>
      </c>
      <c r="AZ358" s="17">
        <f t="shared" si="124"/>
        <v>0.66311659192825112</v>
      </c>
      <c r="BA358" s="17">
        <f t="shared" si="125"/>
        <v>0.15311659192825111</v>
      </c>
      <c r="BC358" s="17">
        <f t="shared" si="135"/>
        <v>2.6098654708520179</v>
      </c>
      <c r="BD358" s="17">
        <f t="shared" si="126"/>
        <v>0.87443946188340804</v>
      </c>
      <c r="BE358" s="17">
        <f t="shared" si="127"/>
        <v>0.63732203791133435</v>
      </c>
      <c r="BF358" s="17">
        <f t="shared" si="128"/>
        <v>1.4542192226527169</v>
      </c>
      <c r="BG358" s="17">
        <f t="shared" si="129"/>
        <v>0.63732203791133435</v>
      </c>
      <c r="BH358" s="17">
        <f t="shared" si="130"/>
        <v>0.63732203791133435</v>
      </c>
      <c r="BI358" s="17">
        <f t="shared" si="131"/>
        <v>1.621090133789526E-2</v>
      </c>
      <c r="BJ358" s="17">
        <f t="shared" si="132"/>
        <v>2.2918353625844207E-3</v>
      </c>
    </row>
    <row r="359" spans="1:62" x14ac:dyDescent="0.25">
      <c r="A359" s="84">
        <v>168</v>
      </c>
      <c r="B359" s="84">
        <v>104</v>
      </c>
      <c r="C359" s="17" t="s">
        <v>217</v>
      </c>
      <c r="D359" s="86">
        <v>1</v>
      </c>
      <c r="E359" s="98">
        <f t="shared" si="133"/>
        <v>12.5</v>
      </c>
      <c r="F359" s="98">
        <f t="shared" si="134"/>
        <v>0.66666666666666663</v>
      </c>
      <c r="G359" s="17">
        <v>0</v>
      </c>
      <c r="H359" s="17">
        <v>25</v>
      </c>
      <c r="I359" s="17">
        <v>0</v>
      </c>
      <c r="J359" s="17">
        <v>0</v>
      </c>
      <c r="K359" s="17">
        <v>0</v>
      </c>
      <c r="L359" s="17">
        <v>0</v>
      </c>
      <c r="M359" s="17">
        <v>0</v>
      </c>
      <c r="N359" s="17">
        <v>0</v>
      </c>
      <c r="O359" s="17">
        <v>12.5</v>
      </c>
      <c r="P359" s="17">
        <v>0</v>
      </c>
      <c r="Q359" s="17">
        <v>50</v>
      </c>
      <c r="R359" s="17">
        <v>0</v>
      </c>
      <c r="S359" s="17">
        <v>0</v>
      </c>
      <c r="T359" s="17">
        <v>0</v>
      </c>
      <c r="U359" s="17">
        <v>0</v>
      </c>
      <c r="V359" s="17">
        <v>0</v>
      </c>
      <c r="W359" s="41">
        <v>0</v>
      </c>
      <c r="X359" s="41">
        <v>0</v>
      </c>
      <c r="Y359" s="17">
        <v>12.5</v>
      </c>
      <c r="Z359" s="17">
        <v>0</v>
      </c>
      <c r="AA359" s="17">
        <v>0</v>
      </c>
      <c r="AB359" s="17">
        <v>0</v>
      </c>
      <c r="AC359" s="17">
        <v>0</v>
      </c>
      <c r="AD359" s="17">
        <v>0</v>
      </c>
      <c r="AE359" s="41">
        <v>0</v>
      </c>
      <c r="AF359" s="41">
        <v>0</v>
      </c>
      <c r="AG359" s="88">
        <v>63</v>
      </c>
      <c r="AH359" s="41" t="s">
        <v>3</v>
      </c>
      <c r="AI359" s="87" t="s">
        <v>506</v>
      </c>
      <c r="AN359" s="17">
        <f t="shared" si="114"/>
        <v>100</v>
      </c>
      <c r="AO359" s="17">
        <f t="shared" si="115"/>
        <v>0.125</v>
      </c>
      <c r="AP359" s="17">
        <f t="shared" si="116"/>
        <v>0</v>
      </c>
      <c r="AQ359" s="17">
        <f t="shared" si="116"/>
        <v>0.25</v>
      </c>
      <c r="AR359" s="17">
        <f t="shared" si="117"/>
        <v>0.5</v>
      </c>
      <c r="AS359" s="17">
        <f t="shared" si="118"/>
        <v>0.63</v>
      </c>
      <c r="AU359" s="17">
        <f t="shared" si="119"/>
        <v>2</v>
      </c>
      <c r="AV359" s="17">
        <f t="shared" si="120"/>
        <v>0.5</v>
      </c>
      <c r="AW359" s="17">
        <f t="shared" si="121"/>
        <v>0.625</v>
      </c>
      <c r="AX359" s="17">
        <f t="shared" si="122"/>
        <v>1</v>
      </c>
      <c r="AY359" s="17">
        <f t="shared" si="123"/>
        <v>0.5</v>
      </c>
      <c r="AZ359" s="17">
        <f t="shared" si="124"/>
        <v>0.5</v>
      </c>
      <c r="BA359" s="17">
        <f t="shared" si="125"/>
        <v>0.13</v>
      </c>
      <c r="BC359" s="17">
        <f t="shared" si="135"/>
        <v>2</v>
      </c>
      <c r="BD359" s="17">
        <f t="shared" si="126"/>
        <v>0.5</v>
      </c>
      <c r="BE359" s="17">
        <f t="shared" si="127"/>
        <v>0.62398456419258264</v>
      </c>
      <c r="BF359" s="17">
        <f t="shared" si="128"/>
        <v>1.1741929315066524</v>
      </c>
      <c r="BG359" s="17">
        <f t="shared" si="129"/>
        <v>0.5</v>
      </c>
      <c r="BH359" s="17">
        <f t="shared" si="130"/>
        <v>0.5</v>
      </c>
      <c r="BI359" s="17">
        <f t="shared" si="131"/>
        <v>1.6900000000000002E-2</v>
      </c>
      <c r="BJ359" s="17">
        <f t="shared" si="132"/>
        <v>2.8181383521013566E-2</v>
      </c>
    </row>
    <row r="360" spans="1:62" x14ac:dyDescent="0.25">
      <c r="A360" s="84">
        <v>93</v>
      </c>
      <c r="B360" s="84">
        <v>58</v>
      </c>
      <c r="C360" s="17" t="s">
        <v>115</v>
      </c>
      <c r="D360" s="86">
        <v>1</v>
      </c>
      <c r="E360" s="98">
        <f t="shared" si="133"/>
        <v>20</v>
      </c>
      <c r="F360" s="98">
        <f t="shared" si="134"/>
        <v>0.90277777777777779</v>
      </c>
      <c r="G360" s="17">
        <v>8</v>
      </c>
      <c r="H360" s="17">
        <v>7</v>
      </c>
      <c r="I360" s="17">
        <v>15</v>
      </c>
      <c r="J360" s="17">
        <v>0</v>
      </c>
      <c r="K360" s="41">
        <v>0</v>
      </c>
      <c r="L360" s="17">
        <v>0</v>
      </c>
      <c r="M360" s="17">
        <v>0</v>
      </c>
      <c r="N360" s="17">
        <v>0</v>
      </c>
      <c r="O360" s="17">
        <v>5</v>
      </c>
      <c r="P360" s="17">
        <v>0</v>
      </c>
      <c r="Q360" s="17">
        <v>65</v>
      </c>
      <c r="R360" s="17">
        <v>0</v>
      </c>
      <c r="S360" s="17">
        <v>0</v>
      </c>
      <c r="T360" s="17">
        <v>0</v>
      </c>
      <c r="U360" s="17">
        <v>0</v>
      </c>
      <c r="V360" s="41">
        <v>0</v>
      </c>
      <c r="W360" s="41">
        <v>0</v>
      </c>
      <c r="X360" s="41">
        <v>0</v>
      </c>
      <c r="Y360" s="17">
        <v>0</v>
      </c>
      <c r="Z360" s="17">
        <v>0</v>
      </c>
      <c r="AA360" s="17">
        <v>0</v>
      </c>
      <c r="AB360" s="41">
        <v>0</v>
      </c>
      <c r="AC360" s="17">
        <v>0</v>
      </c>
      <c r="AD360" s="17">
        <v>0</v>
      </c>
      <c r="AE360" s="41">
        <v>0</v>
      </c>
      <c r="AF360" s="41">
        <v>0</v>
      </c>
      <c r="AG360" s="88">
        <v>19</v>
      </c>
      <c r="AH360" s="91" t="s">
        <v>3</v>
      </c>
      <c r="AI360" s="87" t="s">
        <v>504</v>
      </c>
      <c r="AN360" s="17">
        <f t="shared" si="114"/>
        <v>100</v>
      </c>
      <c r="AO360" s="17">
        <f t="shared" si="115"/>
        <v>0.05</v>
      </c>
      <c r="AP360" s="17">
        <f t="shared" si="116"/>
        <v>0.08</v>
      </c>
      <c r="AQ360" s="17">
        <f t="shared" si="116"/>
        <v>7.0000000000000007E-2</v>
      </c>
      <c r="AR360" s="17">
        <f t="shared" si="117"/>
        <v>0.65</v>
      </c>
      <c r="AS360" s="17">
        <f t="shared" si="118"/>
        <v>0.19</v>
      </c>
      <c r="AU360" s="17">
        <f t="shared" si="119"/>
        <v>4.333333333333333</v>
      </c>
      <c r="AV360" s="17">
        <f t="shared" si="120"/>
        <v>0.33333333333333331</v>
      </c>
      <c r="AW360" s="17">
        <f t="shared" si="121"/>
        <v>0.77083333333333326</v>
      </c>
      <c r="AX360" s="17">
        <f t="shared" si="122"/>
        <v>1.5833333333333333</v>
      </c>
      <c r="AY360" s="17">
        <f t="shared" si="123"/>
        <v>0.33333333333333331</v>
      </c>
      <c r="AZ360" s="17">
        <f t="shared" si="124"/>
        <v>0.33333333333333331</v>
      </c>
      <c r="BA360" s="17">
        <f t="shared" si="125"/>
        <v>0.14333333333333331</v>
      </c>
      <c r="BC360" s="17">
        <f t="shared" si="135"/>
        <v>1.6666666666666667</v>
      </c>
      <c r="BD360" s="17">
        <f t="shared" si="126"/>
        <v>0.32051282051282054</v>
      </c>
      <c r="BE360" s="17">
        <f t="shared" si="127"/>
        <v>0.616694719488461</v>
      </c>
      <c r="BF360" s="17">
        <f t="shared" si="128"/>
        <v>1.0211393459047593</v>
      </c>
      <c r="BG360" s="17">
        <f t="shared" si="129"/>
        <v>0.32051282051282054</v>
      </c>
      <c r="BH360" s="17">
        <f t="shared" si="130"/>
        <v>0.32051282051282054</v>
      </c>
      <c r="BI360" s="17">
        <f t="shared" si="131"/>
        <v>1.7033596318211709E-2</v>
      </c>
      <c r="BJ360" s="17">
        <f t="shared" si="132"/>
        <v>7.4053040273440035E-2</v>
      </c>
    </row>
    <row r="361" spans="1:62" x14ac:dyDescent="0.25">
      <c r="A361" s="84">
        <v>95</v>
      </c>
      <c r="B361" s="84">
        <v>60</v>
      </c>
      <c r="C361" s="17" t="s">
        <v>116</v>
      </c>
      <c r="D361" s="86">
        <v>1</v>
      </c>
      <c r="E361" s="98">
        <f t="shared" si="133"/>
        <v>20</v>
      </c>
      <c r="F361" s="98">
        <f t="shared" si="134"/>
        <v>0.70833333333333337</v>
      </c>
      <c r="G361" s="17">
        <v>8</v>
      </c>
      <c r="H361" s="17">
        <v>21</v>
      </c>
      <c r="I361" s="17">
        <v>0</v>
      </c>
      <c r="J361" s="17">
        <v>0</v>
      </c>
      <c r="K361" s="41">
        <v>0</v>
      </c>
      <c r="L361" s="17">
        <v>0</v>
      </c>
      <c r="M361" s="17">
        <v>0</v>
      </c>
      <c r="N361" s="17">
        <v>0</v>
      </c>
      <c r="O361" s="17">
        <v>20</v>
      </c>
      <c r="P361" s="17">
        <v>0</v>
      </c>
      <c r="Q361" s="17">
        <v>51</v>
      </c>
      <c r="R361" s="17">
        <v>0</v>
      </c>
      <c r="S361" s="17">
        <v>0</v>
      </c>
      <c r="T361" s="17">
        <v>0</v>
      </c>
      <c r="U361" s="17">
        <v>0</v>
      </c>
      <c r="V361" s="41">
        <v>0</v>
      </c>
      <c r="W361" s="41">
        <v>0</v>
      </c>
      <c r="X361" s="41">
        <v>0</v>
      </c>
      <c r="Y361" s="17">
        <v>0</v>
      </c>
      <c r="Z361" s="17">
        <v>0</v>
      </c>
      <c r="AA361" s="17">
        <v>0</v>
      </c>
      <c r="AB361" s="41">
        <v>0</v>
      </c>
      <c r="AC361" s="17">
        <v>0</v>
      </c>
      <c r="AD361" s="17">
        <v>0</v>
      </c>
      <c r="AE361" s="41">
        <v>0</v>
      </c>
      <c r="AF361" s="41">
        <v>0</v>
      </c>
      <c r="AG361" s="88">
        <v>51</v>
      </c>
      <c r="AH361" s="91" t="s">
        <v>3</v>
      </c>
      <c r="AI361" s="87" t="s">
        <v>504</v>
      </c>
      <c r="AN361" s="17">
        <f t="shared" si="114"/>
        <v>100</v>
      </c>
      <c r="AO361" s="17">
        <f t="shared" si="115"/>
        <v>0.2</v>
      </c>
      <c r="AP361" s="17">
        <f t="shared" si="116"/>
        <v>0.08</v>
      </c>
      <c r="AQ361" s="17">
        <f t="shared" si="116"/>
        <v>0.21</v>
      </c>
      <c r="AR361" s="17">
        <f t="shared" si="117"/>
        <v>0.51</v>
      </c>
      <c r="AS361" s="17">
        <f t="shared" si="118"/>
        <v>0.51</v>
      </c>
      <c r="AU361" s="17">
        <f t="shared" si="119"/>
        <v>1.7586206896551726</v>
      </c>
      <c r="AV361" s="17">
        <f t="shared" si="120"/>
        <v>0.68965517241379315</v>
      </c>
      <c r="AW361" s="17">
        <f t="shared" si="121"/>
        <v>0.60991379310344829</v>
      </c>
      <c r="AX361" s="17">
        <f t="shared" si="122"/>
        <v>0.93965517241379315</v>
      </c>
      <c r="AY361" s="17">
        <f t="shared" si="123"/>
        <v>0.60991379310344829</v>
      </c>
      <c r="AZ361" s="17">
        <f t="shared" si="124"/>
        <v>0.60991379310344829</v>
      </c>
      <c r="BA361" s="17">
        <f t="shared" si="125"/>
        <v>9.9913793103448278E-2</v>
      </c>
      <c r="BC361" s="17">
        <f t="shared" si="135"/>
        <v>0.96226415094339623</v>
      </c>
      <c r="BD361" s="17">
        <f t="shared" si="126"/>
        <v>0.37735849056603776</v>
      </c>
      <c r="BE361" s="17">
        <f t="shared" si="127"/>
        <v>0.60128976464201533</v>
      </c>
      <c r="BF361" s="17">
        <f t="shared" si="128"/>
        <v>0.69770535368943798</v>
      </c>
      <c r="BG361" s="17">
        <f t="shared" si="129"/>
        <v>0.37735849056603776</v>
      </c>
      <c r="BH361" s="17">
        <f t="shared" si="130"/>
        <v>0.37735849056603776</v>
      </c>
      <c r="BI361" s="17">
        <f t="shared" si="131"/>
        <v>1.7593770024919894E-2</v>
      </c>
      <c r="BJ361" s="17">
        <f t="shared" si="132"/>
        <v>2.2918353625844207E-3</v>
      </c>
    </row>
    <row r="362" spans="1:62" x14ac:dyDescent="0.25">
      <c r="A362" s="84">
        <v>596</v>
      </c>
      <c r="B362" s="84">
        <v>344</v>
      </c>
      <c r="C362" s="17" t="s">
        <v>430</v>
      </c>
      <c r="D362" s="86">
        <v>1</v>
      </c>
      <c r="E362" s="98">
        <f t="shared" si="133"/>
        <v>44.43</v>
      </c>
      <c r="F362" s="98">
        <f t="shared" si="134"/>
        <v>0.84793953572071257</v>
      </c>
      <c r="G362" s="17">
        <v>0</v>
      </c>
      <c r="H362" s="17">
        <v>6.73</v>
      </c>
      <c r="I362" s="17">
        <v>11.77</v>
      </c>
      <c r="J362" s="17">
        <v>0</v>
      </c>
      <c r="K362" s="17">
        <v>0</v>
      </c>
      <c r="L362" s="17">
        <v>0</v>
      </c>
      <c r="M362" s="17">
        <v>0</v>
      </c>
      <c r="N362" s="17">
        <v>0</v>
      </c>
      <c r="O362" s="17">
        <v>22.66</v>
      </c>
      <c r="P362" s="17">
        <v>1.72</v>
      </c>
      <c r="Q362" s="17">
        <v>47.12</v>
      </c>
      <c r="R362" s="17">
        <v>0</v>
      </c>
      <c r="S362" s="17">
        <v>0</v>
      </c>
      <c r="T362" s="17">
        <v>0</v>
      </c>
      <c r="U362" s="17">
        <v>0</v>
      </c>
      <c r="V362" s="17">
        <v>0</v>
      </c>
      <c r="W362" s="17">
        <v>0</v>
      </c>
      <c r="X362" s="17">
        <v>0</v>
      </c>
      <c r="Y362" s="17">
        <v>0</v>
      </c>
      <c r="Z362" s="17">
        <v>0</v>
      </c>
      <c r="AA362" s="17">
        <v>0</v>
      </c>
      <c r="AB362" s="17">
        <v>10</v>
      </c>
      <c r="AC362" s="17">
        <v>0</v>
      </c>
      <c r="AD362" s="17">
        <v>0</v>
      </c>
      <c r="AE362" s="17">
        <v>0</v>
      </c>
      <c r="AF362" s="17">
        <v>0</v>
      </c>
      <c r="AG362" s="88">
        <v>39</v>
      </c>
      <c r="AH362" s="17" t="s">
        <v>3</v>
      </c>
      <c r="AI362" s="87" t="s">
        <v>506</v>
      </c>
      <c r="AN362" s="17">
        <f t="shared" si="114"/>
        <v>100</v>
      </c>
      <c r="AO362" s="17">
        <f t="shared" si="115"/>
        <v>0.2266</v>
      </c>
      <c r="AP362" s="17">
        <f t="shared" si="116"/>
        <v>0</v>
      </c>
      <c r="AQ362" s="17">
        <f t="shared" si="116"/>
        <v>6.7299999999999999E-2</v>
      </c>
      <c r="AR362" s="17">
        <f t="shared" si="117"/>
        <v>0.47119999999999995</v>
      </c>
      <c r="AS362" s="17">
        <f t="shared" si="118"/>
        <v>0.39</v>
      </c>
      <c r="AU362" s="17">
        <f t="shared" si="119"/>
        <v>7.0014858841010392</v>
      </c>
      <c r="AV362" s="17">
        <f t="shared" si="120"/>
        <v>3.3670133729569094</v>
      </c>
      <c r="AW362" s="17">
        <f t="shared" si="121"/>
        <v>0.93759286775631501</v>
      </c>
      <c r="AX362" s="17">
        <f t="shared" si="122"/>
        <v>2.25037147102526</v>
      </c>
      <c r="AY362" s="17">
        <f t="shared" si="123"/>
        <v>0.78251395499767717</v>
      </c>
      <c r="AZ362" s="17">
        <f t="shared" si="124"/>
        <v>0.78251395499767717</v>
      </c>
      <c r="BA362" s="17">
        <f t="shared" si="125"/>
        <v>0.39251395499767716</v>
      </c>
      <c r="BC362" s="17">
        <f t="shared" si="135"/>
        <v>7.0014858841010392</v>
      </c>
      <c r="BD362" s="17">
        <f t="shared" si="126"/>
        <v>4.9843982169390788</v>
      </c>
      <c r="BE362" s="17">
        <f t="shared" si="127"/>
        <v>0.73336473034744176</v>
      </c>
      <c r="BF362" s="17">
        <f t="shared" si="128"/>
        <v>3.4706789752034073</v>
      </c>
      <c r="BG362" s="17">
        <f t="shared" si="129"/>
        <v>0.52313982850190222</v>
      </c>
      <c r="BH362" s="17">
        <f t="shared" si="130"/>
        <v>0.52313982850190222</v>
      </c>
      <c r="BI362" s="17">
        <f t="shared" si="131"/>
        <v>1.7726213933515929E-2</v>
      </c>
      <c r="BJ362" s="17">
        <f t="shared" si="132"/>
        <v>5.2022872041552716E-3</v>
      </c>
    </row>
    <row r="363" spans="1:62" x14ac:dyDescent="0.25">
      <c r="A363" s="84">
        <v>48</v>
      </c>
      <c r="B363" s="84">
        <v>36</v>
      </c>
      <c r="C363" s="17" t="s">
        <v>59</v>
      </c>
      <c r="D363" s="86">
        <v>1</v>
      </c>
      <c r="E363" s="98">
        <f t="shared" si="133"/>
        <v>18</v>
      </c>
      <c r="F363" s="98">
        <f t="shared" si="134"/>
        <v>0.76923076923076927</v>
      </c>
      <c r="G363" s="41">
        <v>0</v>
      </c>
      <c r="H363" s="17">
        <v>18</v>
      </c>
      <c r="I363" s="17">
        <v>0</v>
      </c>
      <c r="J363" s="17">
        <v>0</v>
      </c>
      <c r="K363" s="41">
        <v>0</v>
      </c>
      <c r="L363" s="41">
        <v>0</v>
      </c>
      <c r="M363" s="41">
        <v>0</v>
      </c>
      <c r="N363" s="41">
        <v>0</v>
      </c>
      <c r="O363" s="17">
        <v>18</v>
      </c>
      <c r="P363" s="17">
        <v>0</v>
      </c>
      <c r="Q363" s="17">
        <v>60</v>
      </c>
      <c r="R363" s="17">
        <v>0</v>
      </c>
      <c r="S363" s="17">
        <v>0</v>
      </c>
      <c r="T363" s="17">
        <v>0</v>
      </c>
      <c r="U363" s="17">
        <v>0</v>
      </c>
      <c r="V363" s="41">
        <v>0</v>
      </c>
      <c r="W363" s="41">
        <v>0</v>
      </c>
      <c r="X363" s="41">
        <v>0</v>
      </c>
      <c r="Y363" s="41">
        <v>0</v>
      </c>
      <c r="Z363" s="17">
        <v>4</v>
      </c>
      <c r="AA363" s="17">
        <v>0</v>
      </c>
      <c r="AB363" s="41">
        <v>0</v>
      </c>
      <c r="AC363" s="17">
        <v>0</v>
      </c>
      <c r="AD363" s="17">
        <v>0</v>
      </c>
      <c r="AE363" s="41">
        <v>0</v>
      </c>
      <c r="AF363" s="41">
        <v>0</v>
      </c>
      <c r="AG363" s="88">
        <v>52</v>
      </c>
      <c r="AH363" s="41" t="s">
        <v>3</v>
      </c>
      <c r="AI363" s="87" t="s">
        <v>506</v>
      </c>
      <c r="AN363" s="17">
        <f t="shared" si="114"/>
        <v>100</v>
      </c>
      <c r="AO363" s="17">
        <f t="shared" si="115"/>
        <v>0.18</v>
      </c>
      <c r="AP363" s="17">
        <f t="shared" si="116"/>
        <v>0</v>
      </c>
      <c r="AQ363" s="17">
        <f t="shared" si="116"/>
        <v>0.18</v>
      </c>
      <c r="AR363" s="17">
        <f t="shared" si="117"/>
        <v>0.6</v>
      </c>
      <c r="AS363" s="17">
        <f t="shared" si="118"/>
        <v>0.52</v>
      </c>
      <c r="AU363" s="17">
        <f t="shared" si="119"/>
        <v>3.3333333333333335</v>
      </c>
      <c r="AV363" s="17">
        <f t="shared" si="120"/>
        <v>1</v>
      </c>
      <c r="AW363" s="17">
        <f t="shared" si="121"/>
        <v>0.70833333333333337</v>
      </c>
      <c r="AX363" s="17">
        <f t="shared" si="122"/>
        <v>1.3333333333333335</v>
      </c>
      <c r="AY363" s="17">
        <f t="shared" si="123"/>
        <v>0.70833333333333337</v>
      </c>
      <c r="AZ363" s="17">
        <f t="shared" si="124"/>
        <v>0.70833333333333337</v>
      </c>
      <c r="BA363" s="17">
        <f t="shared" si="125"/>
        <v>0.18833333333333335</v>
      </c>
      <c r="BC363" s="17">
        <f t="shared" si="135"/>
        <v>3.3333333333333335</v>
      </c>
      <c r="BD363" s="17">
        <f t="shared" si="126"/>
        <v>1.074074074074074</v>
      </c>
      <c r="BE363" s="17">
        <f t="shared" si="127"/>
        <v>0.65314394300906919</v>
      </c>
      <c r="BF363" s="17">
        <f t="shared" si="128"/>
        <v>1.7864072739142247</v>
      </c>
      <c r="BG363" s="17">
        <f t="shared" si="129"/>
        <v>0.65314394300906919</v>
      </c>
      <c r="BH363" s="17">
        <f t="shared" si="130"/>
        <v>0.65314394300906919</v>
      </c>
      <c r="BI363" s="17">
        <f t="shared" si="131"/>
        <v>1.772730956000226E-2</v>
      </c>
      <c r="BJ363" s="17">
        <f t="shared" si="132"/>
        <v>3.3492977091201842E-3</v>
      </c>
    </row>
    <row r="364" spans="1:62" x14ac:dyDescent="0.25">
      <c r="A364" s="84">
        <v>438</v>
      </c>
      <c r="B364" s="84">
        <v>293</v>
      </c>
      <c r="D364" s="86">
        <v>1</v>
      </c>
      <c r="E364" s="98">
        <f t="shared" si="133"/>
        <v>18.8</v>
      </c>
      <c r="F364" s="98">
        <f t="shared" si="134"/>
        <v>0.93602225312934639</v>
      </c>
      <c r="G364" s="17">
        <f>'EWG-CCP-127 (1)'!E225</f>
        <v>9.3000000000000007</v>
      </c>
      <c r="H364" s="17">
        <f>'EWG-CCP-127 (1)'!F225</f>
        <v>4.5999999999999996</v>
      </c>
      <c r="I364" s="17">
        <v>0</v>
      </c>
      <c r="J364" s="17">
        <v>0</v>
      </c>
      <c r="K364" s="17">
        <v>0</v>
      </c>
      <c r="L364" s="17">
        <v>0</v>
      </c>
      <c r="M364" s="17">
        <v>0</v>
      </c>
      <c r="N364" s="17">
        <v>0</v>
      </c>
      <c r="O364" s="17">
        <f>'EWG-CCP-127 (1)'!C225</f>
        <v>18.8</v>
      </c>
      <c r="P364" s="17">
        <v>0</v>
      </c>
      <c r="Q364" s="17">
        <f>'EWG-CCP-127 (1)'!D225</f>
        <v>67.300000000000011</v>
      </c>
      <c r="R364" s="17">
        <v>0</v>
      </c>
      <c r="S364" s="17">
        <v>0</v>
      </c>
      <c r="T364" s="17">
        <v>0</v>
      </c>
      <c r="U364" s="17">
        <v>0</v>
      </c>
      <c r="V364" s="17">
        <v>0</v>
      </c>
      <c r="W364" s="41">
        <v>0</v>
      </c>
      <c r="X364" s="17">
        <v>0</v>
      </c>
      <c r="Y364" s="17">
        <v>0</v>
      </c>
      <c r="Z364" s="17">
        <v>0</v>
      </c>
      <c r="AA364" s="17">
        <v>0</v>
      </c>
      <c r="AB364" s="17">
        <v>0</v>
      </c>
      <c r="AC364" s="17">
        <v>0</v>
      </c>
      <c r="AD364" s="17">
        <v>0</v>
      </c>
      <c r="AE364" s="17">
        <v>0</v>
      </c>
      <c r="AF364" s="41">
        <v>0</v>
      </c>
      <c r="AG364" s="88">
        <f>'EWG-CCP-127 (1)'!J225</f>
        <v>58.39076</v>
      </c>
      <c r="AH364" s="41" t="s">
        <v>3</v>
      </c>
      <c r="AI364" s="87" t="s">
        <v>506</v>
      </c>
      <c r="AN364" s="17">
        <f t="shared" si="114"/>
        <v>100.00000000000001</v>
      </c>
      <c r="AO364" s="17">
        <f t="shared" si="115"/>
        <v>0.188</v>
      </c>
      <c r="AP364" s="17">
        <f t="shared" si="116"/>
        <v>9.3000000000000013E-2</v>
      </c>
      <c r="AQ364" s="17">
        <f t="shared" si="116"/>
        <v>4.5999999999999999E-2</v>
      </c>
      <c r="AR364" s="17">
        <f t="shared" si="117"/>
        <v>0.67300000000000015</v>
      </c>
      <c r="AS364" s="17">
        <f t="shared" si="118"/>
        <v>0.58390759999999997</v>
      </c>
      <c r="AU364" s="17">
        <f t="shared" si="119"/>
        <v>4.841726618705037</v>
      </c>
      <c r="AV364" s="17">
        <f t="shared" si="120"/>
        <v>1.3525179856115106</v>
      </c>
      <c r="AW364" s="17">
        <f t="shared" si="121"/>
        <v>0.80260791366906481</v>
      </c>
      <c r="AX364" s="17">
        <f t="shared" si="122"/>
        <v>1.7104316546762592</v>
      </c>
      <c r="AY364" s="17">
        <f t="shared" si="123"/>
        <v>0.80260791366906481</v>
      </c>
      <c r="AZ364" s="17">
        <f t="shared" si="124"/>
        <v>0.80260791366906481</v>
      </c>
      <c r="BA364" s="17">
        <f t="shared" si="125"/>
        <v>0.21870031366906484</v>
      </c>
      <c r="BC364" s="17">
        <f t="shared" si="135"/>
        <v>1.6100478468899522</v>
      </c>
      <c r="BD364" s="17">
        <f t="shared" si="126"/>
        <v>0.44976076555023919</v>
      </c>
      <c r="BE364" s="17">
        <f t="shared" si="127"/>
        <v>0.61545649227795229</v>
      </c>
      <c r="BF364" s="17">
        <f t="shared" si="128"/>
        <v>0.99514220576663859</v>
      </c>
      <c r="BG364" s="17">
        <f t="shared" si="129"/>
        <v>0.44976076555023919</v>
      </c>
      <c r="BH364" s="17">
        <f t="shared" si="130"/>
        <v>0.44976076555023919</v>
      </c>
      <c r="BI364" s="17">
        <f t="shared" si="131"/>
        <v>1.7995373192891524E-2</v>
      </c>
      <c r="BJ364" s="17">
        <f t="shared" si="132"/>
        <v>1.4830543112627062E-2</v>
      </c>
    </row>
    <row r="365" spans="1:62" x14ac:dyDescent="0.25">
      <c r="A365" s="84">
        <v>146</v>
      </c>
      <c r="B365" s="84">
        <v>82</v>
      </c>
      <c r="C365" s="17" t="s">
        <v>517</v>
      </c>
      <c r="D365" s="86">
        <v>1</v>
      </c>
      <c r="E365" s="98">
        <f t="shared" si="133"/>
        <v>18.29</v>
      </c>
      <c r="F365" s="98">
        <f t="shared" si="134"/>
        <v>0.73745954692556637</v>
      </c>
      <c r="G365" s="17">
        <v>7.55</v>
      </c>
      <c r="H365" s="17">
        <v>19.47</v>
      </c>
      <c r="I365" s="17">
        <v>0</v>
      </c>
      <c r="J365" s="17">
        <v>0</v>
      </c>
      <c r="K365" s="17">
        <v>0</v>
      </c>
      <c r="L365" s="17">
        <v>0</v>
      </c>
      <c r="M365" s="17">
        <v>0</v>
      </c>
      <c r="N365" s="17">
        <v>0</v>
      </c>
      <c r="O365" s="17">
        <v>0</v>
      </c>
      <c r="P365" s="17">
        <v>0</v>
      </c>
      <c r="Q365" s="17">
        <v>54.69</v>
      </c>
      <c r="R365" s="17">
        <v>0</v>
      </c>
      <c r="S365" s="17">
        <v>0</v>
      </c>
      <c r="T365" s="17">
        <v>0</v>
      </c>
      <c r="U365" s="17">
        <v>0</v>
      </c>
      <c r="V365" s="17">
        <v>18.29</v>
      </c>
      <c r="W365" s="17">
        <v>0</v>
      </c>
      <c r="X365" s="17">
        <v>0</v>
      </c>
      <c r="Y365" s="17">
        <v>0</v>
      </c>
      <c r="Z365" s="17">
        <v>0</v>
      </c>
      <c r="AA365" s="17">
        <v>0</v>
      </c>
      <c r="AB365" s="17">
        <v>0</v>
      </c>
      <c r="AC365" s="17">
        <v>0</v>
      </c>
      <c r="AD365" s="17">
        <v>0</v>
      </c>
      <c r="AE365" s="17">
        <v>0</v>
      </c>
      <c r="AF365" s="17">
        <v>0</v>
      </c>
      <c r="AG365" s="88">
        <v>32</v>
      </c>
      <c r="AH365" s="91" t="s">
        <v>3</v>
      </c>
      <c r="AI365" s="87" t="s">
        <v>504</v>
      </c>
      <c r="AL365" s="87" t="s">
        <v>507</v>
      </c>
      <c r="AN365" s="17">
        <f t="shared" si="114"/>
        <v>100</v>
      </c>
      <c r="AO365" s="17">
        <f t="shared" si="115"/>
        <v>0</v>
      </c>
      <c r="AP365" s="17">
        <f t="shared" si="116"/>
        <v>7.5499999999999998E-2</v>
      </c>
      <c r="AQ365" s="17">
        <f t="shared" si="116"/>
        <v>0.19469999999999998</v>
      </c>
      <c r="AR365" s="17">
        <f t="shared" si="117"/>
        <v>0.54689999999999994</v>
      </c>
      <c r="AS365" s="17">
        <f t="shared" si="118"/>
        <v>0.32</v>
      </c>
      <c r="AU365" s="17">
        <f t="shared" si="119"/>
        <v>2.0240562546262026</v>
      </c>
      <c r="AV365" s="17">
        <f t="shared" si="120"/>
        <v>0</v>
      </c>
      <c r="AW365" s="17">
        <f t="shared" si="121"/>
        <v>0.62650351591413767</v>
      </c>
      <c r="AX365" s="17">
        <f t="shared" si="122"/>
        <v>1.0060140636565507</v>
      </c>
      <c r="AY365" s="17">
        <f t="shared" si="123"/>
        <v>0</v>
      </c>
      <c r="AZ365" s="17">
        <f t="shared" si="124"/>
        <v>0</v>
      </c>
      <c r="BA365" s="17">
        <f t="shared" si="125"/>
        <v>0.32</v>
      </c>
      <c r="BC365" s="17">
        <f t="shared" si="135"/>
        <v>1.1010670424803704</v>
      </c>
      <c r="BD365" s="17">
        <f t="shared" si="126"/>
        <v>0.18411516005637205</v>
      </c>
      <c r="BE365" s="17">
        <f t="shared" si="127"/>
        <v>0.60432531921337806</v>
      </c>
      <c r="BF365" s="17">
        <f t="shared" si="128"/>
        <v>0.76143819441437177</v>
      </c>
      <c r="BG365" s="17">
        <f t="shared" si="129"/>
        <v>0.18411516005637205</v>
      </c>
      <c r="BH365" s="17">
        <f t="shared" si="130"/>
        <v>0.18411516005637205</v>
      </c>
      <c r="BI365" s="17">
        <f t="shared" si="131"/>
        <v>1.846468972650539E-2</v>
      </c>
      <c r="BJ365" s="17">
        <f t="shared" si="132"/>
        <v>2.0200050778404938E-2</v>
      </c>
    </row>
    <row r="366" spans="1:62" x14ac:dyDescent="0.25">
      <c r="A366" s="84">
        <v>194</v>
      </c>
      <c r="B366" s="84">
        <v>122</v>
      </c>
      <c r="C366" s="17">
        <v>22</v>
      </c>
      <c r="D366" s="86">
        <v>1</v>
      </c>
      <c r="E366" s="98">
        <f t="shared" si="133"/>
        <v>20</v>
      </c>
      <c r="F366" s="98">
        <f t="shared" si="134"/>
        <v>0.625</v>
      </c>
      <c r="G366" s="17">
        <v>0</v>
      </c>
      <c r="H366" s="17">
        <v>30</v>
      </c>
      <c r="I366" s="17">
        <v>0</v>
      </c>
      <c r="J366" s="17">
        <v>0</v>
      </c>
      <c r="K366" s="17">
        <v>0</v>
      </c>
      <c r="L366" s="17">
        <v>0</v>
      </c>
      <c r="M366" s="17">
        <v>0</v>
      </c>
      <c r="N366" s="17">
        <v>0</v>
      </c>
      <c r="O366" s="17">
        <v>20</v>
      </c>
      <c r="P366" s="17">
        <v>0</v>
      </c>
      <c r="Q366" s="17">
        <v>50</v>
      </c>
      <c r="R366" s="17">
        <v>0</v>
      </c>
      <c r="S366" s="17">
        <v>0</v>
      </c>
      <c r="T366" s="17">
        <v>0</v>
      </c>
      <c r="U366" s="17">
        <v>0</v>
      </c>
      <c r="V366" s="17">
        <v>0</v>
      </c>
      <c r="W366" s="41">
        <v>0</v>
      </c>
      <c r="X366" s="41">
        <v>0</v>
      </c>
      <c r="Y366" s="17">
        <v>0</v>
      </c>
      <c r="Z366" s="17">
        <v>0</v>
      </c>
      <c r="AA366" s="17">
        <v>0</v>
      </c>
      <c r="AB366" s="17">
        <v>0</v>
      </c>
      <c r="AC366" s="17">
        <v>0</v>
      </c>
      <c r="AD366" s="17">
        <v>0</v>
      </c>
      <c r="AE366" s="17">
        <v>0</v>
      </c>
      <c r="AF366" s="41">
        <v>0</v>
      </c>
      <c r="AG366" s="88">
        <v>48</v>
      </c>
      <c r="AH366" s="91" t="s">
        <v>3</v>
      </c>
      <c r="AI366" s="87" t="s">
        <v>504</v>
      </c>
      <c r="AN366" s="17">
        <f t="shared" si="114"/>
        <v>100</v>
      </c>
      <c r="AO366" s="17">
        <f t="shared" si="115"/>
        <v>0.2</v>
      </c>
      <c r="AP366" s="17">
        <f t="shared" si="116"/>
        <v>0</v>
      </c>
      <c r="AQ366" s="17">
        <f t="shared" si="116"/>
        <v>0.3</v>
      </c>
      <c r="AR366" s="17">
        <f t="shared" si="117"/>
        <v>0.5</v>
      </c>
      <c r="AS366" s="17">
        <f t="shared" si="118"/>
        <v>0.48</v>
      </c>
      <c r="AU366" s="17">
        <f t="shared" si="119"/>
        <v>1.6666666666666667</v>
      </c>
      <c r="AV366" s="17">
        <f t="shared" si="120"/>
        <v>0.66666666666666674</v>
      </c>
      <c r="AW366" s="17">
        <f t="shared" si="121"/>
        <v>0.60416666666666663</v>
      </c>
      <c r="AX366" s="17">
        <f t="shared" si="122"/>
        <v>0.91666666666666674</v>
      </c>
      <c r="AY366" s="17">
        <f t="shared" si="123"/>
        <v>0.60416666666666663</v>
      </c>
      <c r="AZ366" s="17">
        <f t="shared" si="124"/>
        <v>0.60416666666666663</v>
      </c>
      <c r="BA366" s="17">
        <f t="shared" si="125"/>
        <v>0.12416666666666665</v>
      </c>
      <c r="BC366" s="17">
        <f t="shared" si="135"/>
        <v>1.6666666666666667</v>
      </c>
      <c r="BD366" s="17">
        <f t="shared" si="126"/>
        <v>0.66666666666666663</v>
      </c>
      <c r="BE366" s="17">
        <f t="shared" si="127"/>
        <v>0.616694719488461</v>
      </c>
      <c r="BF366" s="17">
        <f t="shared" si="128"/>
        <v>1.0211393459047593</v>
      </c>
      <c r="BG366" s="17">
        <f t="shared" si="129"/>
        <v>0.616694719488461</v>
      </c>
      <c r="BH366" s="17">
        <f t="shared" si="130"/>
        <v>0.616694719488461</v>
      </c>
      <c r="BI366" s="17">
        <f t="shared" si="131"/>
        <v>1.8685446336029043E-2</v>
      </c>
      <c r="BJ366" s="17">
        <f t="shared" si="132"/>
        <v>3.1944832297713268E-4</v>
      </c>
    </row>
    <row r="367" spans="1:62" x14ac:dyDescent="0.25">
      <c r="A367" s="84">
        <v>26</v>
      </c>
      <c r="B367" s="84">
        <v>15</v>
      </c>
      <c r="C367" s="41" t="s">
        <v>22</v>
      </c>
      <c r="D367" s="86">
        <v>1</v>
      </c>
      <c r="E367" s="98">
        <f t="shared" si="133"/>
        <v>17.7</v>
      </c>
      <c r="F367" s="98">
        <f t="shared" si="134"/>
        <v>0.83596597812879703</v>
      </c>
      <c r="G367" s="41">
        <v>0</v>
      </c>
      <c r="H367" s="41">
        <v>13.5</v>
      </c>
      <c r="I367" s="41">
        <v>0</v>
      </c>
      <c r="J367" s="17">
        <v>0</v>
      </c>
      <c r="K367" s="41">
        <v>0</v>
      </c>
      <c r="L367" s="41">
        <v>0</v>
      </c>
      <c r="M367" s="41">
        <v>0</v>
      </c>
      <c r="N367" s="41">
        <v>0</v>
      </c>
      <c r="O367" s="41">
        <v>17.7</v>
      </c>
      <c r="P367" s="41">
        <v>0</v>
      </c>
      <c r="Q367" s="41">
        <v>68.8</v>
      </c>
      <c r="R367" s="17">
        <v>0</v>
      </c>
      <c r="S367" s="17">
        <v>0</v>
      </c>
      <c r="T367" s="17">
        <v>0</v>
      </c>
      <c r="U367" s="41">
        <v>0</v>
      </c>
      <c r="V367" s="41">
        <v>0</v>
      </c>
      <c r="W367" s="41">
        <v>0</v>
      </c>
      <c r="X367" s="41">
        <v>0</v>
      </c>
      <c r="Y367" s="41">
        <v>0</v>
      </c>
      <c r="Z367" s="41">
        <v>0</v>
      </c>
      <c r="AA367" s="17">
        <v>0</v>
      </c>
      <c r="AB367" s="41">
        <v>0</v>
      </c>
      <c r="AC367" s="17">
        <v>0</v>
      </c>
      <c r="AD367" s="17">
        <v>0</v>
      </c>
      <c r="AE367" s="41">
        <v>0</v>
      </c>
      <c r="AF367" s="41">
        <v>0</v>
      </c>
      <c r="AG367" s="90">
        <v>83</v>
      </c>
      <c r="AH367" s="91" t="s">
        <v>3</v>
      </c>
      <c r="AI367" s="87" t="s">
        <v>504</v>
      </c>
      <c r="AN367" s="17">
        <f t="shared" si="114"/>
        <v>100</v>
      </c>
      <c r="AO367" s="17">
        <f t="shared" si="115"/>
        <v>0.17699999999999999</v>
      </c>
      <c r="AP367" s="17">
        <f t="shared" si="116"/>
        <v>0</v>
      </c>
      <c r="AQ367" s="17">
        <f t="shared" si="116"/>
        <v>0.13500000000000001</v>
      </c>
      <c r="AR367" s="17">
        <f t="shared" si="117"/>
        <v>0.68799999999999994</v>
      </c>
      <c r="AS367" s="17">
        <f t="shared" si="118"/>
        <v>0.83</v>
      </c>
      <c r="AU367" s="17">
        <f t="shared" si="119"/>
        <v>5.0962962962962957</v>
      </c>
      <c r="AV367" s="17">
        <f t="shared" si="120"/>
        <v>1.3111111111111109</v>
      </c>
      <c r="AW367" s="17">
        <f t="shared" si="121"/>
        <v>0.81851851851851842</v>
      </c>
      <c r="AX367" s="17">
        <f t="shared" si="122"/>
        <v>1.7740740740740739</v>
      </c>
      <c r="AY367" s="17">
        <f t="shared" si="123"/>
        <v>0.81851851851851842</v>
      </c>
      <c r="AZ367" s="17">
        <f t="shared" si="124"/>
        <v>0.81851851851851842</v>
      </c>
      <c r="BA367" s="17">
        <f t="shared" si="125"/>
        <v>1.1481481481481537E-2</v>
      </c>
      <c r="BC367" s="17">
        <f t="shared" si="135"/>
        <v>5.0962962962962957</v>
      </c>
      <c r="BD367" s="17">
        <f t="shared" si="126"/>
        <v>1.3111111111111111</v>
      </c>
      <c r="BE367" s="17">
        <f t="shared" si="127"/>
        <v>0.69169912166642356</v>
      </c>
      <c r="BF367" s="17">
        <f t="shared" si="128"/>
        <v>2.5958906822086814</v>
      </c>
      <c r="BG367" s="17">
        <f t="shared" si="129"/>
        <v>0.69169912166642356</v>
      </c>
      <c r="BH367" s="17">
        <f t="shared" si="130"/>
        <v>0.69169912166642356</v>
      </c>
      <c r="BI367" s="17">
        <f t="shared" si="131"/>
        <v>1.9127132947838705E-2</v>
      </c>
      <c r="BJ367" s="17">
        <f t="shared" si="132"/>
        <v>0.13533063045172877</v>
      </c>
    </row>
    <row r="368" spans="1:62" x14ac:dyDescent="0.25">
      <c r="A368" s="84">
        <v>179</v>
      </c>
      <c r="B368" s="84">
        <v>112</v>
      </c>
      <c r="C368" s="17">
        <v>7</v>
      </c>
      <c r="D368" s="86">
        <v>1</v>
      </c>
      <c r="E368" s="98">
        <f t="shared" si="133"/>
        <v>12.5</v>
      </c>
      <c r="F368" s="98">
        <f t="shared" si="134"/>
        <v>0.8571428571428571</v>
      </c>
      <c r="G368" s="17">
        <v>0</v>
      </c>
      <c r="H368" s="17">
        <v>12.5</v>
      </c>
      <c r="I368" s="17">
        <v>0</v>
      </c>
      <c r="J368" s="17">
        <v>0</v>
      </c>
      <c r="K368" s="17">
        <v>0</v>
      </c>
      <c r="L368" s="17">
        <v>0</v>
      </c>
      <c r="M368" s="17">
        <v>0</v>
      </c>
      <c r="N368" s="17">
        <v>0</v>
      </c>
      <c r="O368" s="17">
        <v>12.5</v>
      </c>
      <c r="P368" s="17">
        <v>0</v>
      </c>
      <c r="Q368" s="17">
        <v>75</v>
      </c>
      <c r="R368" s="17">
        <v>0</v>
      </c>
      <c r="S368" s="17">
        <v>0</v>
      </c>
      <c r="T368" s="17">
        <v>0</v>
      </c>
      <c r="U368" s="17">
        <v>0</v>
      </c>
      <c r="V368" s="17">
        <v>0</v>
      </c>
      <c r="W368" s="41">
        <v>0</v>
      </c>
      <c r="X368" s="41">
        <v>0</v>
      </c>
      <c r="Y368" s="17">
        <v>0</v>
      </c>
      <c r="Z368" s="17">
        <v>0</v>
      </c>
      <c r="AA368" s="17">
        <v>0</v>
      </c>
      <c r="AB368" s="17">
        <v>0</v>
      </c>
      <c r="AC368" s="17">
        <v>0</v>
      </c>
      <c r="AD368" s="17">
        <v>0</v>
      </c>
      <c r="AE368" s="17">
        <v>0</v>
      </c>
      <c r="AF368" s="41">
        <v>0</v>
      </c>
      <c r="AG368" s="88">
        <v>85</v>
      </c>
      <c r="AH368" s="91" t="s">
        <v>3</v>
      </c>
      <c r="AI368" s="87" t="s">
        <v>504</v>
      </c>
      <c r="AN368" s="17">
        <f t="shared" si="114"/>
        <v>100</v>
      </c>
      <c r="AO368" s="17">
        <f t="shared" si="115"/>
        <v>0.125</v>
      </c>
      <c r="AP368" s="17">
        <f t="shared" si="116"/>
        <v>0</v>
      </c>
      <c r="AQ368" s="17">
        <f t="shared" si="116"/>
        <v>0.125</v>
      </c>
      <c r="AR368" s="17">
        <f t="shared" si="117"/>
        <v>0.75</v>
      </c>
      <c r="AS368" s="17">
        <f t="shared" si="118"/>
        <v>0.85</v>
      </c>
      <c r="AU368" s="17">
        <f t="shared" si="119"/>
        <v>6</v>
      </c>
      <c r="AV368" s="17">
        <f t="shared" si="120"/>
        <v>1</v>
      </c>
      <c r="AW368" s="17">
        <f t="shared" si="121"/>
        <v>0.875</v>
      </c>
      <c r="AX368" s="17">
        <f t="shared" si="122"/>
        <v>2</v>
      </c>
      <c r="AY368" s="17">
        <f t="shared" si="123"/>
        <v>0.875</v>
      </c>
      <c r="AZ368" s="17">
        <f t="shared" si="124"/>
        <v>0.875</v>
      </c>
      <c r="BA368" s="17">
        <f t="shared" si="125"/>
        <v>2.5000000000000022E-2</v>
      </c>
      <c r="BC368" s="17">
        <f t="shared" si="135"/>
        <v>6</v>
      </c>
      <c r="BD368" s="17">
        <f t="shared" si="126"/>
        <v>1</v>
      </c>
      <c r="BE368" s="17">
        <f t="shared" si="127"/>
        <v>0.7114627006420422</v>
      </c>
      <c r="BF368" s="17">
        <f t="shared" si="128"/>
        <v>3.0108359587293694</v>
      </c>
      <c r="BG368" s="17">
        <f t="shared" si="129"/>
        <v>0.7114627006420422</v>
      </c>
      <c r="BH368" s="17">
        <f t="shared" si="130"/>
        <v>0.7114627006420422</v>
      </c>
      <c r="BI368" s="17">
        <f t="shared" si="131"/>
        <v>1.9192583313396409E-2</v>
      </c>
      <c r="BJ368" s="17">
        <f t="shared" si="132"/>
        <v>0.15044555514480032</v>
      </c>
    </row>
    <row r="369" spans="1:62" x14ac:dyDescent="0.25">
      <c r="A369" s="84">
        <v>213</v>
      </c>
      <c r="B369" s="84">
        <v>133</v>
      </c>
      <c r="C369" s="17">
        <v>41</v>
      </c>
      <c r="D369" s="86">
        <v>1</v>
      </c>
      <c r="E369" s="98">
        <f t="shared" si="133"/>
        <v>30</v>
      </c>
      <c r="F369" s="98">
        <f t="shared" si="134"/>
        <v>0.5714285714285714</v>
      </c>
      <c r="G369" s="17">
        <v>0</v>
      </c>
      <c r="H369" s="17">
        <v>30</v>
      </c>
      <c r="I369" s="17">
        <v>0</v>
      </c>
      <c r="J369" s="17">
        <v>0</v>
      </c>
      <c r="K369" s="17">
        <v>0</v>
      </c>
      <c r="L369" s="17">
        <v>0</v>
      </c>
      <c r="M369" s="17">
        <v>0</v>
      </c>
      <c r="N369" s="17">
        <v>0</v>
      </c>
      <c r="O369" s="17">
        <v>30</v>
      </c>
      <c r="P369" s="17">
        <v>0</v>
      </c>
      <c r="Q369" s="17">
        <v>40</v>
      </c>
      <c r="R369" s="17">
        <v>0</v>
      </c>
      <c r="S369" s="17">
        <v>0</v>
      </c>
      <c r="T369" s="17">
        <v>0</v>
      </c>
      <c r="U369" s="17">
        <v>0</v>
      </c>
      <c r="V369" s="17">
        <v>0</v>
      </c>
      <c r="W369" s="41">
        <v>0</v>
      </c>
      <c r="X369" s="41">
        <v>0</v>
      </c>
      <c r="Y369" s="17">
        <v>0</v>
      </c>
      <c r="Z369" s="17">
        <v>0</v>
      </c>
      <c r="AA369" s="17">
        <v>0</v>
      </c>
      <c r="AB369" s="17">
        <v>0</v>
      </c>
      <c r="AC369" s="17">
        <v>0</v>
      </c>
      <c r="AD369" s="17">
        <v>0</v>
      </c>
      <c r="AE369" s="17">
        <v>0</v>
      </c>
      <c r="AF369" s="41">
        <v>0</v>
      </c>
      <c r="AG369" s="88">
        <v>44</v>
      </c>
      <c r="AH369" s="91" t="s">
        <v>3</v>
      </c>
      <c r="AI369" s="87" t="s">
        <v>504</v>
      </c>
      <c r="AN369" s="17">
        <f t="shared" si="114"/>
        <v>100</v>
      </c>
      <c r="AO369" s="17">
        <f t="shared" si="115"/>
        <v>0.3</v>
      </c>
      <c r="AP369" s="17">
        <f t="shared" si="116"/>
        <v>0</v>
      </c>
      <c r="AQ369" s="17">
        <f t="shared" si="116"/>
        <v>0.3</v>
      </c>
      <c r="AR369" s="17">
        <f t="shared" si="117"/>
        <v>0.4</v>
      </c>
      <c r="AS369" s="17">
        <f t="shared" si="118"/>
        <v>0.44</v>
      </c>
      <c r="AU369" s="17">
        <f t="shared" si="119"/>
        <v>1.3333333333333335</v>
      </c>
      <c r="AV369" s="17">
        <f t="shared" si="120"/>
        <v>1</v>
      </c>
      <c r="AW369" s="17">
        <f t="shared" si="121"/>
        <v>0.58333333333333337</v>
      </c>
      <c r="AX369" s="17">
        <f t="shared" si="122"/>
        <v>0.83333333333333337</v>
      </c>
      <c r="AY369" s="17">
        <f t="shared" si="123"/>
        <v>0.54444444444444451</v>
      </c>
      <c r="AZ369" s="17">
        <f t="shared" si="124"/>
        <v>0.54444444444444451</v>
      </c>
      <c r="BA369" s="17">
        <f t="shared" si="125"/>
        <v>0.10444444444444451</v>
      </c>
      <c r="BC369" s="17">
        <f t="shared" si="135"/>
        <v>1.3333333333333333</v>
      </c>
      <c r="BD369" s="17">
        <f t="shared" si="126"/>
        <v>1</v>
      </c>
      <c r="BE369" s="17">
        <f t="shared" si="127"/>
        <v>0.60940487478433936</v>
      </c>
      <c r="BF369" s="17">
        <f t="shared" si="128"/>
        <v>0.86808576030286622</v>
      </c>
      <c r="BG369" s="17">
        <f t="shared" si="129"/>
        <v>0.57862488552167479</v>
      </c>
      <c r="BH369" s="17">
        <f t="shared" si="130"/>
        <v>0.57862488552167479</v>
      </c>
      <c r="BI369" s="17">
        <f t="shared" si="131"/>
        <v>1.9216858885897442E-2</v>
      </c>
      <c r="BJ369" s="17">
        <f t="shared" si="132"/>
        <v>4.8959893683408454E-4</v>
      </c>
    </row>
    <row r="370" spans="1:62" x14ac:dyDescent="0.25">
      <c r="A370" s="84">
        <v>329</v>
      </c>
      <c r="B370" s="84">
        <v>216</v>
      </c>
      <c r="D370" s="86">
        <v>1</v>
      </c>
      <c r="E370" s="98">
        <f t="shared" si="133"/>
        <v>33.862433862433861</v>
      </c>
      <c r="F370" s="98">
        <f t="shared" si="134"/>
        <v>0.8</v>
      </c>
      <c r="G370" s="17">
        <v>0</v>
      </c>
      <c r="H370" s="17">
        <f>'EWG-CCP-127 (1)'!M147</f>
        <v>13.227513227513226</v>
      </c>
      <c r="I370" s="17">
        <v>0</v>
      </c>
      <c r="J370" s="17">
        <v>0</v>
      </c>
      <c r="K370" s="17">
        <v>0</v>
      </c>
      <c r="L370" s="17">
        <v>0</v>
      </c>
      <c r="M370" s="17">
        <v>0</v>
      </c>
      <c r="N370" s="17">
        <v>0</v>
      </c>
      <c r="O370" s="17">
        <f>'EWG-CCP-127 (1)'!L147</f>
        <v>33.862433862433861</v>
      </c>
      <c r="P370" s="17">
        <v>0</v>
      </c>
      <c r="Q370" s="17">
        <f>'EWG-CCP-127 (1)'!K147</f>
        <v>52.910052910052904</v>
      </c>
      <c r="R370" s="17">
        <v>0</v>
      </c>
      <c r="S370" s="17">
        <v>0</v>
      </c>
      <c r="T370" s="17">
        <v>0</v>
      </c>
      <c r="U370" s="17">
        <v>0</v>
      </c>
      <c r="V370" s="17">
        <v>0</v>
      </c>
      <c r="W370" s="41">
        <v>0</v>
      </c>
      <c r="X370" s="41">
        <v>0</v>
      </c>
      <c r="Y370" s="17">
        <v>0</v>
      </c>
      <c r="Z370" s="17">
        <v>0</v>
      </c>
      <c r="AA370" s="17">
        <v>0</v>
      </c>
      <c r="AB370" s="17">
        <v>0</v>
      </c>
      <c r="AC370" s="17">
        <v>0</v>
      </c>
      <c r="AD370" s="17">
        <v>0</v>
      </c>
      <c r="AE370" s="17">
        <v>0</v>
      </c>
      <c r="AF370" s="41">
        <v>0</v>
      </c>
      <c r="AG370" s="88">
        <f>'EWG-CCP-127 (1)'!E147</f>
        <v>73</v>
      </c>
      <c r="AH370" s="91" t="s">
        <v>3</v>
      </c>
      <c r="AI370" s="87" t="s">
        <v>504</v>
      </c>
      <c r="AN370" s="17">
        <f t="shared" si="114"/>
        <v>100</v>
      </c>
      <c r="AO370" s="17">
        <f t="shared" si="115"/>
        <v>0.33862433862433861</v>
      </c>
      <c r="AP370" s="17">
        <f t="shared" si="116"/>
        <v>0</v>
      </c>
      <c r="AQ370" s="17">
        <f t="shared" si="116"/>
        <v>0.13227513227513227</v>
      </c>
      <c r="AR370" s="17">
        <f t="shared" si="117"/>
        <v>0.52910052910052907</v>
      </c>
      <c r="AS370" s="17">
        <f t="shared" si="118"/>
        <v>0.73</v>
      </c>
      <c r="AU370" s="17">
        <f t="shared" si="119"/>
        <v>4</v>
      </c>
      <c r="AV370" s="17">
        <f t="shared" si="120"/>
        <v>2.56</v>
      </c>
      <c r="AW370" s="17">
        <f t="shared" si="121"/>
        <v>0.75</v>
      </c>
      <c r="AX370" s="17">
        <f t="shared" si="122"/>
        <v>1.5</v>
      </c>
      <c r="AY370" s="17">
        <f t="shared" si="123"/>
        <v>0.57333333333333336</v>
      </c>
      <c r="AZ370" s="17">
        <f t="shared" si="124"/>
        <v>0.57333333333333336</v>
      </c>
      <c r="BA370" s="17">
        <f t="shared" si="125"/>
        <v>0.15666666666666662</v>
      </c>
      <c r="BC370" s="17">
        <f t="shared" si="135"/>
        <v>4</v>
      </c>
      <c r="BD370" s="17">
        <f t="shared" si="126"/>
        <v>2.56</v>
      </c>
      <c r="BE370" s="17">
        <f t="shared" si="127"/>
        <v>0.66772363241731236</v>
      </c>
      <c r="BF370" s="17">
        <f t="shared" si="128"/>
        <v>2.0925144451180109</v>
      </c>
      <c r="BG370" s="17">
        <f t="shared" si="129"/>
        <v>0.58980937327031413</v>
      </c>
      <c r="BH370" s="17">
        <f t="shared" si="130"/>
        <v>0.58980937327031413</v>
      </c>
      <c r="BI370" s="17">
        <f t="shared" si="131"/>
        <v>1.9653411822862111E-2</v>
      </c>
      <c r="BJ370" s="17">
        <f t="shared" si="132"/>
        <v>7.1756006986371176E-2</v>
      </c>
    </row>
    <row r="371" spans="1:62" x14ac:dyDescent="0.25">
      <c r="A371" s="84">
        <v>332</v>
      </c>
      <c r="B371" s="84">
        <v>219</v>
      </c>
      <c r="C371" s="58" t="s">
        <v>229</v>
      </c>
      <c r="D371" s="86">
        <v>1</v>
      </c>
      <c r="E371" s="98">
        <f t="shared" si="133"/>
        <v>25</v>
      </c>
      <c r="F371" s="98">
        <f t="shared" si="134"/>
        <v>0.95238095238095233</v>
      </c>
      <c r="G371" s="17">
        <f>'EWG-CCP-127 (1)'!O152</f>
        <v>22.5</v>
      </c>
      <c r="H371" s="17">
        <f>'EWG-CCP-127 (1)'!P152</f>
        <v>2.5</v>
      </c>
      <c r="I371" s="17">
        <v>0</v>
      </c>
      <c r="J371" s="17">
        <v>0</v>
      </c>
      <c r="K371" s="17">
        <v>0</v>
      </c>
      <c r="L371" s="17">
        <v>0</v>
      </c>
      <c r="M371" s="17">
        <v>0</v>
      </c>
      <c r="N371" s="17">
        <v>0</v>
      </c>
      <c r="O371" s="17">
        <f>'EWG-CCP-127 (1)'!N152</f>
        <v>25</v>
      </c>
      <c r="P371" s="17">
        <v>0</v>
      </c>
      <c r="Q371" s="17">
        <f>'EWG-CCP-127 (1)'!M152</f>
        <v>50</v>
      </c>
      <c r="R371" s="17">
        <v>0</v>
      </c>
      <c r="S371" s="17">
        <v>0</v>
      </c>
      <c r="T371" s="17">
        <v>0</v>
      </c>
      <c r="U371" s="17">
        <v>0</v>
      </c>
      <c r="V371" s="17">
        <v>0</v>
      </c>
      <c r="W371" s="41">
        <v>0</v>
      </c>
      <c r="X371" s="41">
        <v>0</v>
      </c>
      <c r="Y371" s="17">
        <v>0</v>
      </c>
      <c r="Z371" s="17">
        <v>0</v>
      </c>
      <c r="AA371" s="17">
        <v>0</v>
      </c>
      <c r="AB371" s="17">
        <v>0</v>
      </c>
      <c r="AC371" s="17">
        <v>0</v>
      </c>
      <c r="AD371" s="17">
        <v>0</v>
      </c>
      <c r="AE371" s="17">
        <v>0</v>
      </c>
      <c r="AF371" s="41">
        <v>0</v>
      </c>
      <c r="AG371" s="88">
        <f>'EWG-CCP-127 (1)'!E152</f>
        <v>13</v>
      </c>
      <c r="AH371" s="41" t="s">
        <v>3</v>
      </c>
      <c r="AI371" s="87" t="s">
        <v>528</v>
      </c>
      <c r="AL371" s="87" t="s">
        <v>507</v>
      </c>
      <c r="AN371" s="17">
        <f t="shared" si="114"/>
        <v>100</v>
      </c>
      <c r="AO371" s="17">
        <f t="shared" si="115"/>
        <v>0.25</v>
      </c>
      <c r="AP371" s="17">
        <f t="shared" si="116"/>
        <v>0.22500000000000001</v>
      </c>
      <c r="AQ371" s="17">
        <f t="shared" si="116"/>
        <v>2.5000000000000001E-2</v>
      </c>
      <c r="AR371" s="17">
        <f t="shared" si="117"/>
        <v>0.5</v>
      </c>
      <c r="AS371" s="17">
        <f t="shared" si="118"/>
        <v>0.13</v>
      </c>
      <c r="AU371" s="17">
        <f t="shared" si="119"/>
        <v>2</v>
      </c>
      <c r="AV371" s="17">
        <f t="shared" si="120"/>
        <v>1</v>
      </c>
      <c r="AW371" s="17">
        <f t="shared" si="121"/>
        <v>0.625</v>
      </c>
      <c r="AX371" s="17">
        <f t="shared" si="122"/>
        <v>1</v>
      </c>
      <c r="AY371" s="17">
        <f t="shared" si="123"/>
        <v>0.625</v>
      </c>
      <c r="AZ371" s="17">
        <f t="shared" si="124"/>
        <v>0.625</v>
      </c>
      <c r="BA371" s="17">
        <f t="shared" si="125"/>
        <v>0.495</v>
      </c>
      <c r="BC371" s="17">
        <f t="shared" si="135"/>
        <v>0.54054054054054057</v>
      </c>
      <c r="BD371" s="17">
        <f t="shared" si="126"/>
        <v>0.27027027027027029</v>
      </c>
      <c r="BE371" s="17">
        <f t="shared" si="127"/>
        <v>0.59206686575832046</v>
      </c>
      <c r="BF371" s="17">
        <f t="shared" si="128"/>
        <v>0.50406642157403936</v>
      </c>
      <c r="BG371" s="17">
        <f t="shared" si="129"/>
        <v>0.27027027027027029</v>
      </c>
      <c r="BH371" s="17">
        <f t="shared" si="130"/>
        <v>0.27027027027027029</v>
      </c>
      <c r="BI371" s="17">
        <f t="shared" si="131"/>
        <v>1.9675748721694669E-2</v>
      </c>
      <c r="BJ371" s="17">
        <f t="shared" si="132"/>
        <v>0.11030826619422546</v>
      </c>
    </row>
    <row r="372" spans="1:62" x14ac:dyDescent="0.25">
      <c r="A372" s="84">
        <v>593</v>
      </c>
      <c r="B372" s="84">
        <v>341</v>
      </c>
      <c r="C372" s="17" t="s">
        <v>427</v>
      </c>
      <c r="D372" s="86">
        <v>1</v>
      </c>
      <c r="E372" s="98">
        <f t="shared" si="133"/>
        <v>44.43</v>
      </c>
      <c r="F372" s="98">
        <f t="shared" si="134"/>
        <v>0.84793953572071257</v>
      </c>
      <c r="G372" s="17">
        <v>0</v>
      </c>
      <c r="H372" s="17">
        <v>6.73</v>
      </c>
      <c r="I372" s="17">
        <v>16.77</v>
      </c>
      <c r="J372" s="17">
        <v>0</v>
      </c>
      <c r="K372" s="17">
        <v>0</v>
      </c>
      <c r="L372" s="17">
        <v>0</v>
      </c>
      <c r="M372" s="17">
        <v>0</v>
      </c>
      <c r="N372" s="17">
        <v>5</v>
      </c>
      <c r="O372" s="17">
        <v>22.66</v>
      </c>
      <c r="P372" s="17">
        <v>1.72</v>
      </c>
      <c r="Q372" s="17">
        <v>47.12</v>
      </c>
      <c r="R372" s="17">
        <v>0</v>
      </c>
      <c r="S372" s="17">
        <v>0</v>
      </c>
      <c r="T372" s="17">
        <v>0</v>
      </c>
      <c r="U372" s="17">
        <v>0</v>
      </c>
      <c r="V372" s="17">
        <v>0</v>
      </c>
      <c r="W372" s="17">
        <v>0</v>
      </c>
      <c r="X372" s="17">
        <v>0</v>
      </c>
      <c r="Y372" s="17">
        <v>0</v>
      </c>
      <c r="Z372" s="17">
        <v>0</v>
      </c>
      <c r="AA372" s="17">
        <v>0</v>
      </c>
      <c r="AB372" s="17">
        <v>0</v>
      </c>
      <c r="AC372" s="17">
        <v>0</v>
      </c>
      <c r="AD372" s="17">
        <v>0</v>
      </c>
      <c r="AE372" s="17">
        <v>0</v>
      </c>
      <c r="AF372" s="17">
        <v>0</v>
      </c>
      <c r="AG372" s="88">
        <v>38</v>
      </c>
      <c r="AH372" s="17" t="s">
        <v>3</v>
      </c>
      <c r="AI372" s="87" t="s">
        <v>506</v>
      </c>
      <c r="AN372" s="17">
        <f t="shared" si="114"/>
        <v>100</v>
      </c>
      <c r="AO372" s="17">
        <f t="shared" si="115"/>
        <v>0.2266</v>
      </c>
      <c r="AP372" s="17">
        <f t="shared" si="116"/>
        <v>0</v>
      </c>
      <c r="AQ372" s="17">
        <f t="shared" si="116"/>
        <v>6.7299999999999999E-2</v>
      </c>
      <c r="AR372" s="17">
        <f t="shared" si="117"/>
        <v>0.47119999999999995</v>
      </c>
      <c r="AS372" s="17">
        <f t="shared" si="118"/>
        <v>0.38</v>
      </c>
      <c r="AU372" s="17">
        <f t="shared" si="119"/>
        <v>7.0014858841010392</v>
      </c>
      <c r="AV372" s="17">
        <f t="shared" si="120"/>
        <v>3.3670133729569094</v>
      </c>
      <c r="AW372" s="17">
        <f t="shared" si="121"/>
        <v>0.93759286775631501</v>
      </c>
      <c r="AX372" s="17">
        <f t="shared" si="122"/>
        <v>2.25037147102526</v>
      </c>
      <c r="AY372" s="17">
        <f t="shared" si="123"/>
        <v>0.78251395499767717</v>
      </c>
      <c r="AZ372" s="17">
        <f t="shared" si="124"/>
        <v>0.78251395499767717</v>
      </c>
      <c r="BA372" s="17">
        <f t="shared" si="125"/>
        <v>0.40251395499767717</v>
      </c>
      <c r="BC372" s="17">
        <f t="shared" si="135"/>
        <v>7.0014858841010392</v>
      </c>
      <c r="BD372" s="17">
        <f t="shared" si="126"/>
        <v>4.9843982169390788</v>
      </c>
      <c r="BE372" s="17">
        <f t="shared" si="127"/>
        <v>0.73336473034744176</v>
      </c>
      <c r="BF372" s="17">
        <f t="shared" si="128"/>
        <v>3.4706789752034073</v>
      </c>
      <c r="BG372" s="17">
        <f t="shared" si="129"/>
        <v>0.52313982850190222</v>
      </c>
      <c r="BH372" s="17">
        <f t="shared" si="130"/>
        <v>0.52313982850190222</v>
      </c>
      <c r="BI372" s="17">
        <f t="shared" si="131"/>
        <v>2.0489010503553978E-2</v>
      </c>
      <c r="BJ372" s="17">
        <f t="shared" si="132"/>
        <v>6.744824857619511E-3</v>
      </c>
    </row>
    <row r="373" spans="1:62" x14ac:dyDescent="0.25">
      <c r="A373" s="84">
        <v>594</v>
      </c>
      <c r="B373" s="84">
        <v>342</v>
      </c>
      <c r="C373" s="17" t="s">
        <v>428</v>
      </c>
      <c r="D373" s="86">
        <v>1</v>
      </c>
      <c r="E373" s="98">
        <f t="shared" si="133"/>
        <v>44.43</v>
      </c>
      <c r="F373" s="98">
        <f t="shared" si="134"/>
        <v>0.84793953572071257</v>
      </c>
      <c r="G373" s="17">
        <v>0</v>
      </c>
      <c r="H373" s="17">
        <v>6.73</v>
      </c>
      <c r="I373" s="17">
        <v>11.77</v>
      </c>
      <c r="J373" s="17">
        <v>0</v>
      </c>
      <c r="K373" s="17">
        <v>0</v>
      </c>
      <c r="L373" s="17">
        <v>0</v>
      </c>
      <c r="M373" s="17">
        <v>0</v>
      </c>
      <c r="N373" s="17">
        <v>10</v>
      </c>
      <c r="O373" s="17">
        <v>22.66</v>
      </c>
      <c r="P373" s="17">
        <v>1.72</v>
      </c>
      <c r="Q373" s="17">
        <v>47.12</v>
      </c>
      <c r="R373" s="17">
        <v>0</v>
      </c>
      <c r="S373" s="17">
        <v>0</v>
      </c>
      <c r="T373" s="17">
        <v>0</v>
      </c>
      <c r="U373" s="17">
        <v>0</v>
      </c>
      <c r="V373" s="17">
        <v>0</v>
      </c>
      <c r="W373" s="17">
        <v>0</v>
      </c>
      <c r="X373" s="17">
        <v>0</v>
      </c>
      <c r="Y373" s="17">
        <v>0</v>
      </c>
      <c r="Z373" s="17">
        <v>0</v>
      </c>
      <c r="AA373" s="17">
        <v>0</v>
      </c>
      <c r="AB373" s="17">
        <v>0</v>
      </c>
      <c r="AC373" s="17">
        <v>0</v>
      </c>
      <c r="AD373" s="17">
        <v>0</v>
      </c>
      <c r="AE373" s="17">
        <v>0</v>
      </c>
      <c r="AF373" s="17">
        <v>0</v>
      </c>
      <c r="AG373" s="88">
        <v>38</v>
      </c>
      <c r="AH373" s="17" t="s">
        <v>3</v>
      </c>
      <c r="AI373" s="87" t="s">
        <v>506</v>
      </c>
      <c r="AN373" s="17">
        <f t="shared" si="114"/>
        <v>100</v>
      </c>
      <c r="AO373" s="17">
        <f t="shared" si="115"/>
        <v>0.2266</v>
      </c>
      <c r="AP373" s="17">
        <f t="shared" si="116"/>
        <v>0</v>
      </c>
      <c r="AQ373" s="17">
        <f t="shared" si="116"/>
        <v>6.7299999999999999E-2</v>
      </c>
      <c r="AR373" s="17">
        <f t="shared" si="117"/>
        <v>0.47119999999999995</v>
      </c>
      <c r="AS373" s="17">
        <f t="shared" si="118"/>
        <v>0.38</v>
      </c>
      <c r="AU373" s="17">
        <f t="shared" si="119"/>
        <v>7.0014858841010392</v>
      </c>
      <c r="AV373" s="17">
        <f t="shared" si="120"/>
        <v>3.3670133729569094</v>
      </c>
      <c r="AW373" s="17">
        <f t="shared" si="121"/>
        <v>0.93759286775631501</v>
      </c>
      <c r="AX373" s="17">
        <f t="shared" si="122"/>
        <v>2.25037147102526</v>
      </c>
      <c r="AY373" s="17">
        <f t="shared" si="123"/>
        <v>0.78251395499767717</v>
      </c>
      <c r="AZ373" s="17">
        <f t="shared" si="124"/>
        <v>0.78251395499767717</v>
      </c>
      <c r="BA373" s="17">
        <f t="shared" si="125"/>
        <v>0.40251395499767717</v>
      </c>
      <c r="BC373" s="17">
        <f t="shared" si="135"/>
        <v>7.0014858841010392</v>
      </c>
      <c r="BD373" s="17">
        <f t="shared" si="126"/>
        <v>4.9843982169390788</v>
      </c>
      <c r="BE373" s="17">
        <f t="shared" si="127"/>
        <v>0.73336473034744176</v>
      </c>
      <c r="BF373" s="17">
        <f t="shared" si="128"/>
        <v>3.4706789752034073</v>
      </c>
      <c r="BG373" s="17">
        <f t="shared" si="129"/>
        <v>0.52313982850190222</v>
      </c>
      <c r="BH373" s="17">
        <f t="shared" si="130"/>
        <v>0.52313982850190222</v>
      </c>
      <c r="BI373" s="17">
        <f t="shared" si="131"/>
        <v>2.0489010503553978E-2</v>
      </c>
      <c r="BJ373" s="17">
        <f t="shared" si="132"/>
        <v>6.744824857619511E-3</v>
      </c>
    </row>
    <row r="374" spans="1:62" x14ac:dyDescent="0.25">
      <c r="A374" s="84">
        <v>184</v>
      </c>
      <c r="B374" s="84">
        <v>117</v>
      </c>
      <c r="C374" s="17">
        <v>12</v>
      </c>
      <c r="D374" s="86">
        <v>1</v>
      </c>
      <c r="E374" s="98">
        <f t="shared" si="133"/>
        <v>18.8</v>
      </c>
      <c r="F374" s="98">
        <f t="shared" si="134"/>
        <v>0.92364532019704426</v>
      </c>
      <c r="G374" s="17">
        <v>0</v>
      </c>
      <c r="H374" s="17">
        <v>6.2</v>
      </c>
      <c r="I374" s="17">
        <v>0</v>
      </c>
      <c r="J374" s="17">
        <v>0</v>
      </c>
      <c r="K374" s="17">
        <v>0</v>
      </c>
      <c r="L374" s="17">
        <v>0</v>
      </c>
      <c r="M374" s="17">
        <v>0</v>
      </c>
      <c r="N374" s="17">
        <v>0</v>
      </c>
      <c r="O374" s="17">
        <v>18.8</v>
      </c>
      <c r="P374" s="17">
        <v>0</v>
      </c>
      <c r="Q374" s="17">
        <v>75</v>
      </c>
      <c r="R374" s="17">
        <v>0</v>
      </c>
      <c r="S374" s="17">
        <v>0</v>
      </c>
      <c r="T374" s="17">
        <v>0</v>
      </c>
      <c r="U374" s="17">
        <v>0</v>
      </c>
      <c r="V374" s="17">
        <v>0</v>
      </c>
      <c r="W374" s="41">
        <v>0</v>
      </c>
      <c r="X374" s="41">
        <v>0</v>
      </c>
      <c r="Y374" s="17">
        <v>0</v>
      </c>
      <c r="Z374" s="17">
        <v>0</v>
      </c>
      <c r="AA374" s="17">
        <v>0</v>
      </c>
      <c r="AB374" s="17">
        <v>0</v>
      </c>
      <c r="AC374" s="17">
        <v>0</v>
      </c>
      <c r="AD374" s="17">
        <v>0</v>
      </c>
      <c r="AE374" s="17">
        <v>0</v>
      </c>
      <c r="AF374" s="41">
        <v>0</v>
      </c>
      <c r="AG374" s="88">
        <v>70</v>
      </c>
      <c r="AH374" s="91" t="s">
        <v>3</v>
      </c>
      <c r="AI374" s="87" t="s">
        <v>504</v>
      </c>
      <c r="AN374" s="17">
        <f t="shared" si="114"/>
        <v>100</v>
      </c>
      <c r="AO374" s="17">
        <f t="shared" si="115"/>
        <v>0.188</v>
      </c>
      <c r="AP374" s="17">
        <f t="shared" si="116"/>
        <v>0</v>
      </c>
      <c r="AQ374" s="17">
        <f t="shared" si="116"/>
        <v>6.2E-2</v>
      </c>
      <c r="AR374" s="17">
        <f t="shared" si="117"/>
        <v>0.75</v>
      </c>
      <c r="AS374" s="17">
        <f t="shared" si="118"/>
        <v>0.7</v>
      </c>
      <c r="AU374" s="17">
        <f t="shared" si="119"/>
        <v>12.096774193548388</v>
      </c>
      <c r="AV374" s="17">
        <f t="shared" si="120"/>
        <v>3.032258064516129</v>
      </c>
      <c r="AW374" s="17">
        <f t="shared" si="121"/>
        <v>1.2560483870967742</v>
      </c>
      <c r="AX374" s="17">
        <f t="shared" si="122"/>
        <v>3.524193548387097</v>
      </c>
      <c r="AY374" s="17">
        <f t="shared" si="123"/>
        <v>1.2560483870967742</v>
      </c>
      <c r="AZ374" s="17">
        <f t="shared" si="124"/>
        <v>1</v>
      </c>
      <c r="BA374" s="17">
        <f t="shared" si="125"/>
        <v>0.30000000000000004</v>
      </c>
      <c r="BC374" s="17">
        <f t="shared" si="135"/>
        <v>12.096774193548386</v>
      </c>
      <c r="BD374" s="17">
        <f t="shared" si="126"/>
        <v>3.032258064516129</v>
      </c>
      <c r="BE374" s="17">
        <f t="shared" si="127"/>
        <v>0.84479631184323445</v>
      </c>
      <c r="BF374" s="17">
        <f t="shared" si="128"/>
        <v>5.8102354115123811</v>
      </c>
      <c r="BG374" s="17">
        <f t="shared" si="129"/>
        <v>0.84479631184323445</v>
      </c>
      <c r="BH374" s="17">
        <f t="shared" si="130"/>
        <v>0.84479631184323445</v>
      </c>
      <c r="BI374" s="17">
        <f t="shared" si="131"/>
        <v>2.0965971923403208E-2</v>
      </c>
      <c r="BJ374" s="17">
        <f t="shared" si="132"/>
        <v>5.6583619946763877E-2</v>
      </c>
    </row>
    <row r="375" spans="1:62" x14ac:dyDescent="0.25">
      <c r="A375" s="84">
        <v>574</v>
      </c>
      <c r="B375" s="84">
        <v>401</v>
      </c>
      <c r="D375" s="87">
        <v>1</v>
      </c>
      <c r="E375" s="98">
        <f t="shared" si="133"/>
        <v>16</v>
      </c>
      <c r="F375" s="98">
        <f t="shared" si="134"/>
        <v>0.88095238095238093</v>
      </c>
      <c r="G375" s="17">
        <v>0</v>
      </c>
      <c r="H375" s="17">
        <v>10</v>
      </c>
      <c r="I375" s="17">
        <v>0</v>
      </c>
      <c r="J375" s="17">
        <v>0</v>
      </c>
      <c r="K375" s="17">
        <v>0</v>
      </c>
      <c r="L375" s="17">
        <v>0</v>
      </c>
      <c r="M375" s="17">
        <v>0</v>
      </c>
      <c r="N375" s="17">
        <v>0</v>
      </c>
      <c r="O375" s="17">
        <v>16</v>
      </c>
      <c r="P375" s="17">
        <v>0</v>
      </c>
      <c r="Q375" s="17">
        <v>74</v>
      </c>
      <c r="R375" s="17">
        <v>0</v>
      </c>
      <c r="S375" s="17">
        <v>0</v>
      </c>
      <c r="T375" s="17">
        <v>0</v>
      </c>
      <c r="U375" s="17">
        <v>0</v>
      </c>
      <c r="V375" s="17">
        <v>0</v>
      </c>
      <c r="W375" s="17">
        <v>0</v>
      </c>
      <c r="X375" s="17">
        <v>0</v>
      </c>
      <c r="Y375" s="17">
        <v>0</v>
      </c>
      <c r="Z375" s="17">
        <v>0</v>
      </c>
      <c r="AA375" s="17">
        <v>0</v>
      </c>
      <c r="AB375" s="17">
        <v>0</v>
      </c>
      <c r="AC375" s="17">
        <v>0</v>
      </c>
      <c r="AD375" s="17">
        <v>0</v>
      </c>
      <c r="AE375" s="17">
        <v>0</v>
      </c>
      <c r="AF375" s="17">
        <v>0</v>
      </c>
      <c r="AG375" s="88">
        <v>88.8</v>
      </c>
      <c r="AH375" s="17" t="s">
        <v>3</v>
      </c>
      <c r="AI375" s="87" t="s">
        <v>539</v>
      </c>
      <c r="AL375" s="87" t="s">
        <v>538</v>
      </c>
      <c r="AN375" s="17">
        <f t="shared" si="114"/>
        <v>100</v>
      </c>
      <c r="AO375" s="17">
        <f t="shared" si="115"/>
        <v>0.16</v>
      </c>
      <c r="AP375" s="17">
        <f t="shared" si="116"/>
        <v>0</v>
      </c>
      <c r="AQ375" s="17">
        <f t="shared" si="116"/>
        <v>0.1</v>
      </c>
      <c r="AR375" s="17">
        <f t="shared" si="117"/>
        <v>0.74</v>
      </c>
      <c r="AS375" s="17">
        <f t="shared" si="118"/>
        <v>0.88800000000000001</v>
      </c>
      <c r="AU375" s="17">
        <f t="shared" si="119"/>
        <v>7.3999999999999995</v>
      </c>
      <c r="AV375" s="17">
        <f t="shared" si="120"/>
        <v>1.5999999999999999</v>
      </c>
      <c r="AW375" s="17">
        <f t="shared" si="121"/>
        <v>0.96249999999999991</v>
      </c>
      <c r="AX375" s="17">
        <f t="shared" si="122"/>
        <v>2.3499999999999996</v>
      </c>
      <c r="AY375" s="17">
        <f t="shared" si="123"/>
        <v>0.96249999999999991</v>
      </c>
      <c r="AZ375" s="17">
        <f t="shared" si="124"/>
        <v>0.96249999999999991</v>
      </c>
      <c r="BA375" s="17">
        <f t="shared" si="125"/>
        <v>7.44999999999999E-2</v>
      </c>
      <c r="BC375" s="17">
        <f t="shared" si="135"/>
        <v>7.4</v>
      </c>
      <c r="BD375" s="17">
        <f t="shared" si="126"/>
        <v>1.6</v>
      </c>
      <c r="BE375" s="17">
        <f t="shared" si="127"/>
        <v>0.74208004839935304</v>
      </c>
      <c r="BF375" s="17">
        <f t="shared" si="128"/>
        <v>3.6536610182573206</v>
      </c>
      <c r="BG375" s="17">
        <f t="shared" si="129"/>
        <v>0.74208004839935304</v>
      </c>
      <c r="BH375" s="17">
        <f t="shared" si="130"/>
        <v>0.74208004839935304</v>
      </c>
      <c r="BI375" s="17">
        <f t="shared" si="131"/>
        <v>2.1292632275135153E-2</v>
      </c>
      <c r="BJ375" s="17">
        <f t="shared" si="132"/>
        <v>0.18136791206163624</v>
      </c>
    </row>
    <row r="376" spans="1:62" x14ac:dyDescent="0.25">
      <c r="A376" s="84">
        <v>203</v>
      </c>
      <c r="B376" s="84">
        <v>476</v>
      </c>
      <c r="C376" s="17">
        <v>31</v>
      </c>
      <c r="D376" s="86">
        <v>1</v>
      </c>
      <c r="E376" s="98">
        <f t="shared" si="133"/>
        <v>25</v>
      </c>
      <c r="F376" s="98">
        <f t="shared" si="134"/>
        <v>0.46666666666666667</v>
      </c>
      <c r="G376" s="17">
        <v>0</v>
      </c>
      <c r="H376" s="17">
        <v>40</v>
      </c>
      <c r="I376" s="17">
        <v>0</v>
      </c>
      <c r="J376" s="17">
        <v>0</v>
      </c>
      <c r="K376" s="17">
        <v>0</v>
      </c>
      <c r="L376" s="17">
        <v>0</v>
      </c>
      <c r="M376" s="17">
        <v>0</v>
      </c>
      <c r="N376" s="17">
        <v>0</v>
      </c>
      <c r="O376" s="17">
        <v>25</v>
      </c>
      <c r="P376" s="17">
        <v>0</v>
      </c>
      <c r="Q376" s="17">
        <v>35</v>
      </c>
      <c r="R376" s="17">
        <v>0</v>
      </c>
      <c r="S376" s="17">
        <v>0</v>
      </c>
      <c r="T376" s="17">
        <v>0</v>
      </c>
      <c r="U376" s="17">
        <v>0</v>
      </c>
      <c r="V376" s="17">
        <v>0</v>
      </c>
      <c r="W376" s="41">
        <v>0</v>
      </c>
      <c r="X376" s="41">
        <v>0</v>
      </c>
      <c r="Y376" s="17">
        <v>0</v>
      </c>
      <c r="Z376" s="17">
        <v>0</v>
      </c>
      <c r="AA376" s="17">
        <v>0</v>
      </c>
      <c r="AB376" s="17">
        <v>0</v>
      </c>
      <c r="AC376" s="17">
        <v>0</v>
      </c>
      <c r="AD376" s="17">
        <v>0</v>
      </c>
      <c r="AE376" s="17">
        <v>0</v>
      </c>
      <c r="AF376" s="41">
        <v>0</v>
      </c>
      <c r="AG376" s="88">
        <v>45</v>
      </c>
      <c r="AH376" s="91" t="s">
        <v>3</v>
      </c>
      <c r="AI376" s="87" t="s">
        <v>504</v>
      </c>
      <c r="AN376" s="17">
        <f t="shared" si="114"/>
        <v>100</v>
      </c>
      <c r="AO376" s="17">
        <f t="shared" si="115"/>
        <v>0.25</v>
      </c>
      <c r="AP376" s="17">
        <f t="shared" si="116"/>
        <v>0</v>
      </c>
      <c r="AQ376" s="17">
        <f t="shared" si="116"/>
        <v>0.4</v>
      </c>
      <c r="AR376" s="17">
        <f t="shared" si="117"/>
        <v>0.35</v>
      </c>
      <c r="AS376" s="17">
        <f t="shared" si="118"/>
        <v>0.45</v>
      </c>
      <c r="AU376" s="17">
        <f t="shared" si="119"/>
        <v>0.87499999999999989</v>
      </c>
      <c r="AV376" s="17">
        <f t="shared" si="120"/>
        <v>0.625</v>
      </c>
      <c r="AW376" s="17">
        <f t="shared" si="121"/>
        <v>0.5546875</v>
      </c>
      <c r="AX376" s="17">
        <f t="shared" si="122"/>
        <v>0.71875</v>
      </c>
      <c r="AY376" s="17">
        <f t="shared" si="123"/>
        <v>0.5546875</v>
      </c>
      <c r="AZ376" s="17">
        <f t="shared" si="124"/>
        <v>0.5546875</v>
      </c>
      <c r="BA376" s="17">
        <f t="shared" si="125"/>
        <v>0.10468749999999999</v>
      </c>
      <c r="BC376" s="17">
        <f t="shared" si="135"/>
        <v>0.875</v>
      </c>
      <c r="BD376" s="17">
        <f t="shared" si="126"/>
        <v>0.625</v>
      </c>
      <c r="BE376" s="17">
        <f t="shared" si="127"/>
        <v>0.59938133831617213</v>
      </c>
      <c r="BF376" s="17">
        <f t="shared" si="128"/>
        <v>0.65763708010026312</v>
      </c>
      <c r="BG376" s="17">
        <f t="shared" si="129"/>
        <v>0.59938133831617213</v>
      </c>
      <c r="BH376" s="17">
        <f t="shared" si="130"/>
        <v>0.59938133831617213</v>
      </c>
      <c r="BI376" s="17">
        <f t="shared" si="131"/>
        <v>2.2314784237130673E-2</v>
      </c>
      <c r="BJ376" s="17">
        <f t="shared" si="132"/>
        <v>1.4706128336984653E-4</v>
      </c>
    </row>
    <row r="377" spans="1:62" x14ac:dyDescent="0.25">
      <c r="A377" s="84">
        <v>413</v>
      </c>
      <c r="B377" s="84">
        <v>270</v>
      </c>
      <c r="D377" s="86">
        <v>1</v>
      </c>
      <c r="E377" s="98">
        <f t="shared" si="133"/>
        <v>16.666666666666664</v>
      </c>
      <c r="F377" s="98">
        <f t="shared" si="134"/>
        <v>0.66666666666666663</v>
      </c>
      <c r="G377" s="17">
        <v>0</v>
      </c>
      <c r="H377" s="17">
        <f>'EWG-CCP-127 (1)'!M209</f>
        <v>27.777777777777779</v>
      </c>
      <c r="I377" s="17">
        <v>0</v>
      </c>
      <c r="J377" s="17">
        <v>0</v>
      </c>
      <c r="K377" s="17">
        <v>0</v>
      </c>
      <c r="L377" s="17">
        <v>0</v>
      </c>
      <c r="M377" s="17">
        <v>0</v>
      </c>
      <c r="N377" s="17">
        <v>0</v>
      </c>
      <c r="O377" s="17">
        <f>'EWG-CCP-127 (1)'!L209</f>
        <v>16.666666666666664</v>
      </c>
      <c r="P377" s="17">
        <v>0</v>
      </c>
      <c r="Q377" s="17">
        <f>'EWG-CCP-127 (1)'!K209</f>
        <v>55.555555555555557</v>
      </c>
      <c r="R377" s="17">
        <v>0</v>
      </c>
      <c r="S377" s="17">
        <v>0</v>
      </c>
      <c r="T377" s="17">
        <v>0</v>
      </c>
      <c r="U377" s="17">
        <v>0</v>
      </c>
      <c r="V377" s="17">
        <v>0</v>
      </c>
      <c r="W377" s="41">
        <v>0</v>
      </c>
      <c r="X377" s="41">
        <v>0</v>
      </c>
      <c r="Y377" s="17">
        <v>0</v>
      </c>
      <c r="Z377" s="17">
        <v>0</v>
      </c>
      <c r="AA377" s="17">
        <v>0</v>
      </c>
      <c r="AB377" s="17">
        <v>0</v>
      </c>
      <c r="AC377" s="17">
        <v>0</v>
      </c>
      <c r="AD377" s="17">
        <v>0</v>
      </c>
      <c r="AE377" s="17">
        <v>0</v>
      </c>
      <c r="AF377" s="41">
        <v>0</v>
      </c>
      <c r="AG377" s="88">
        <f>'EWG-CCP-127 (1)'!E209</f>
        <v>45</v>
      </c>
      <c r="AH377" s="41" t="s">
        <v>3</v>
      </c>
      <c r="AI377" s="87" t="s">
        <v>506</v>
      </c>
      <c r="AN377" s="17">
        <f t="shared" si="114"/>
        <v>100</v>
      </c>
      <c r="AO377" s="17">
        <f t="shared" si="115"/>
        <v>0.16666666666666663</v>
      </c>
      <c r="AP377" s="17">
        <f t="shared" si="116"/>
        <v>0</v>
      </c>
      <c r="AQ377" s="17">
        <f t="shared" si="116"/>
        <v>0.27777777777777779</v>
      </c>
      <c r="AR377" s="17">
        <f t="shared" si="117"/>
        <v>0.55555555555555558</v>
      </c>
      <c r="AS377" s="17">
        <f t="shared" si="118"/>
        <v>0.45</v>
      </c>
      <c r="AU377" s="17">
        <f t="shared" si="119"/>
        <v>2</v>
      </c>
      <c r="AV377" s="17">
        <f t="shared" si="120"/>
        <v>0.59999999999999987</v>
      </c>
      <c r="AW377" s="17">
        <f t="shared" si="121"/>
        <v>0.625</v>
      </c>
      <c r="AX377" s="17">
        <f t="shared" si="122"/>
        <v>1</v>
      </c>
      <c r="AY377" s="17">
        <f t="shared" si="123"/>
        <v>0.59999999999999987</v>
      </c>
      <c r="AZ377" s="17">
        <f t="shared" si="124"/>
        <v>0.59999999999999987</v>
      </c>
      <c r="BA377" s="17">
        <f t="shared" si="125"/>
        <v>0.14999999999999986</v>
      </c>
      <c r="BC377" s="17">
        <f t="shared" si="135"/>
        <v>2</v>
      </c>
      <c r="BD377" s="17">
        <f t="shared" si="126"/>
        <v>0.59999999999999987</v>
      </c>
      <c r="BE377" s="17">
        <f t="shared" si="127"/>
        <v>0.62398456419258264</v>
      </c>
      <c r="BF377" s="17">
        <f t="shared" si="128"/>
        <v>1.1741929315066524</v>
      </c>
      <c r="BG377" s="17">
        <f t="shared" si="129"/>
        <v>0.59999999999999987</v>
      </c>
      <c r="BH377" s="17">
        <f t="shared" si="130"/>
        <v>0.59999999999999987</v>
      </c>
      <c r="BI377" s="17">
        <f t="shared" si="131"/>
        <v>2.2499999999999958E-2</v>
      </c>
      <c r="BJ377" s="17">
        <f t="shared" si="132"/>
        <v>1.4706128336984653E-4</v>
      </c>
    </row>
    <row r="378" spans="1:62" x14ac:dyDescent="0.25">
      <c r="A378" s="84">
        <v>215</v>
      </c>
      <c r="B378" s="84">
        <v>135</v>
      </c>
      <c r="C378" s="17">
        <v>43</v>
      </c>
      <c r="D378" s="86">
        <v>1</v>
      </c>
      <c r="E378" s="98">
        <f t="shared" si="133"/>
        <v>30</v>
      </c>
      <c r="F378" s="98">
        <f t="shared" si="134"/>
        <v>0.7857142857142857</v>
      </c>
      <c r="G378" s="17">
        <v>0</v>
      </c>
      <c r="H378" s="17">
        <v>15</v>
      </c>
      <c r="I378" s="17">
        <v>0</v>
      </c>
      <c r="J378" s="17">
        <v>0</v>
      </c>
      <c r="K378" s="17">
        <v>0</v>
      </c>
      <c r="L378" s="17">
        <v>0</v>
      </c>
      <c r="M378" s="17">
        <v>0</v>
      </c>
      <c r="N378" s="17">
        <v>0</v>
      </c>
      <c r="O378" s="17">
        <v>30</v>
      </c>
      <c r="P378" s="17">
        <v>0</v>
      </c>
      <c r="Q378" s="17">
        <v>55</v>
      </c>
      <c r="R378" s="17">
        <v>0</v>
      </c>
      <c r="S378" s="17">
        <v>0</v>
      </c>
      <c r="T378" s="17">
        <v>0</v>
      </c>
      <c r="U378" s="17">
        <v>0</v>
      </c>
      <c r="V378" s="17">
        <v>0</v>
      </c>
      <c r="W378" s="41">
        <v>0</v>
      </c>
      <c r="X378" s="41">
        <v>0</v>
      </c>
      <c r="Y378" s="17">
        <v>0</v>
      </c>
      <c r="Z378" s="17">
        <v>0</v>
      </c>
      <c r="AA378" s="17">
        <v>0</v>
      </c>
      <c r="AB378" s="17">
        <v>0</v>
      </c>
      <c r="AC378" s="17">
        <v>0</v>
      </c>
      <c r="AD378" s="17">
        <v>0</v>
      </c>
      <c r="AE378" s="17">
        <v>0</v>
      </c>
      <c r="AF378" s="41">
        <v>0</v>
      </c>
      <c r="AG378" s="88">
        <v>50</v>
      </c>
      <c r="AH378" s="91" t="s">
        <v>3</v>
      </c>
      <c r="AI378" s="87" t="s">
        <v>504</v>
      </c>
      <c r="AN378" s="17">
        <f t="shared" si="114"/>
        <v>100</v>
      </c>
      <c r="AO378" s="17">
        <f t="shared" si="115"/>
        <v>0.3</v>
      </c>
      <c r="AP378" s="17">
        <f t="shared" si="116"/>
        <v>0</v>
      </c>
      <c r="AQ378" s="17">
        <f t="shared" si="116"/>
        <v>0.15</v>
      </c>
      <c r="AR378" s="17">
        <f t="shared" si="117"/>
        <v>0.55000000000000004</v>
      </c>
      <c r="AS378" s="17">
        <f t="shared" si="118"/>
        <v>0.5</v>
      </c>
      <c r="AU378" s="17">
        <f t="shared" si="119"/>
        <v>3.666666666666667</v>
      </c>
      <c r="AV378" s="17">
        <f t="shared" si="120"/>
        <v>2</v>
      </c>
      <c r="AW378" s="17">
        <f t="shared" si="121"/>
        <v>0.72916666666666674</v>
      </c>
      <c r="AX378" s="17">
        <f t="shared" si="122"/>
        <v>1.4166666666666667</v>
      </c>
      <c r="AY378" s="17">
        <f t="shared" si="123"/>
        <v>0.62908496732026153</v>
      </c>
      <c r="AZ378" s="17">
        <f t="shared" si="124"/>
        <v>0.62908496732026153</v>
      </c>
      <c r="BA378" s="17">
        <f t="shared" si="125"/>
        <v>0.12908496732026153</v>
      </c>
      <c r="BC378" s="17">
        <f t="shared" si="135"/>
        <v>3.6666666666666665</v>
      </c>
      <c r="BD378" s="17">
        <f t="shared" si="126"/>
        <v>2</v>
      </c>
      <c r="BE378" s="17">
        <f t="shared" si="127"/>
        <v>0.66043378771319072</v>
      </c>
      <c r="BF378" s="17">
        <f t="shared" si="128"/>
        <v>1.9394608595161178</v>
      </c>
      <c r="BG378" s="17">
        <f t="shared" si="129"/>
        <v>0.65004717047330896</v>
      </c>
      <c r="BH378" s="17">
        <f t="shared" si="130"/>
        <v>0.65004717047330896</v>
      </c>
      <c r="BI378" s="17">
        <f t="shared" si="131"/>
        <v>2.2514153367046239E-2</v>
      </c>
      <c r="BJ378" s="17">
        <f t="shared" si="132"/>
        <v>1.4343730160486577E-3</v>
      </c>
    </row>
    <row r="379" spans="1:62" x14ac:dyDescent="0.25">
      <c r="A379" s="84">
        <v>106</v>
      </c>
      <c r="B379" s="84">
        <v>71</v>
      </c>
      <c r="C379" s="17" t="s">
        <v>128</v>
      </c>
      <c r="D379" s="87">
        <v>1</v>
      </c>
      <c r="E379" s="17"/>
      <c r="F379" s="17"/>
      <c r="G379" s="17">
        <v>10.4</v>
      </c>
      <c r="H379" s="17">
        <v>4.4000000000000004</v>
      </c>
      <c r="I379" s="17">
        <v>0</v>
      </c>
      <c r="J379" s="17">
        <v>0</v>
      </c>
      <c r="K379" s="17">
        <v>7.0000000000000007E-2</v>
      </c>
      <c r="L379" s="17">
        <v>0</v>
      </c>
      <c r="M379" s="17">
        <v>0</v>
      </c>
      <c r="N379" s="17">
        <v>0</v>
      </c>
      <c r="O379" s="17">
        <v>13.1</v>
      </c>
      <c r="P379" s="17">
        <v>0</v>
      </c>
      <c r="Q379" s="17">
        <v>72</v>
      </c>
      <c r="R379" s="17">
        <v>0</v>
      </c>
      <c r="S379" s="17">
        <v>0</v>
      </c>
      <c r="T379" s="17">
        <v>0</v>
      </c>
      <c r="U379" s="17">
        <v>0</v>
      </c>
      <c r="V379" s="41">
        <v>0</v>
      </c>
      <c r="W379" s="41">
        <v>0</v>
      </c>
      <c r="X379" s="41">
        <v>0</v>
      </c>
      <c r="Y379" s="17">
        <v>0</v>
      </c>
      <c r="Z379" s="17">
        <v>0</v>
      </c>
      <c r="AA379" s="17">
        <v>0</v>
      </c>
      <c r="AB379" s="41">
        <v>0</v>
      </c>
      <c r="AC379" s="17">
        <v>0</v>
      </c>
      <c r="AD379" s="17">
        <v>0</v>
      </c>
      <c r="AE379" s="41">
        <v>0</v>
      </c>
      <c r="AF379" s="41">
        <v>0</v>
      </c>
      <c r="AG379" s="88">
        <v>43.6</v>
      </c>
      <c r="AH379" s="41" t="s">
        <v>3</v>
      </c>
      <c r="AI379" s="87" t="s">
        <v>506</v>
      </c>
      <c r="AN379" s="17">
        <f t="shared" si="114"/>
        <v>99.97</v>
      </c>
      <c r="AO379" s="17">
        <f t="shared" si="115"/>
        <v>0.13100000000000001</v>
      </c>
      <c r="AP379" s="17">
        <f t="shared" si="116"/>
        <v>0.10400000000000001</v>
      </c>
      <c r="AQ379" s="17">
        <f t="shared" si="116"/>
        <v>4.4000000000000004E-2</v>
      </c>
      <c r="AR379" s="17">
        <f t="shared" si="117"/>
        <v>0.72</v>
      </c>
      <c r="AS379" s="17">
        <f t="shared" si="118"/>
        <v>0.436</v>
      </c>
      <c r="AU379" s="17">
        <f t="shared" si="119"/>
        <v>4.864864864864864</v>
      </c>
      <c r="AV379" s="17">
        <f t="shared" si="120"/>
        <v>0.88513513513513509</v>
      </c>
      <c r="AW379" s="17">
        <f t="shared" si="121"/>
        <v>0.80405405405405395</v>
      </c>
      <c r="AX379" s="17">
        <f t="shared" si="122"/>
        <v>1.716216216216216</v>
      </c>
      <c r="AY379" s="17">
        <f t="shared" si="123"/>
        <v>0.80405405405405395</v>
      </c>
      <c r="AZ379" s="17">
        <f t="shared" si="124"/>
        <v>0.80405405405405395</v>
      </c>
      <c r="BA379" s="17">
        <f t="shared" si="125"/>
        <v>0.36805405405405395</v>
      </c>
      <c r="BC379" s="17">
        <f>(Q379+$BM$34*AC379)/($BM$3*H379+$BM$4*G379+$BM$5*P379+$BM$6*K379+$BM$7*S379+$BM$8*U379+$BM$9*Y379)</f>
        <v>1.5652173913043479</v>
      </c>
      <c r="BD379" s="17">
        <f t="shared" si="126"/>
        <v>0.28478260869565214</v>
      </c>
      <c r="BE379" s="17">
        <f t="shared" si="127"/>
        <v>0.61447607110025015</v>
      </c>
      <c r="BF379" s="17">
        <f t="shared" si="128"/>
        <v>0.97455781985200929</v>
      </c>
      <c r="BG379" s="17">
        <f t="shared" si="129"/>
        <v>0.28478260869565214</v>
      </c>
      <c r="BH379" s="17">
        <f t="shared" si="130"/>
        <v>0.28478260869565214</v>
      </c>
      <c r="BI379" s="17">
        <f t="shared" si="131"/>
        <v>2.2866699432892261E-2</v>
      </c>
      <c r="BJ379" s="17">
        <f t="shared" si="132"/>
        <v>6.8261399821977983E-4</v>
      </c>
    </row>
    <row r="380" spans="1:62" x14ac:dyDescent="0.25">
      <c r="A380" s="84">
        <v>144</v>
      </c>
      <c r="B380" s="84">
        <v>80</v>
      </c>
      <c r="C380" s="17" t="s">
        <v>516</v>
      </c>
      <c r="D380" s="86">
        <v>1</v>
      </c>
      <c r="E380" s="98">
        <f t="shared" ref="E380:E395" si="136">I380+L380+M380+N380+O380+V380+X380+AB380+AD380</f>
        <v>18.690000000000001</v>
      </c>
      <c r="F380" s="98">
        <f t="shared" ref="F380:F395" si="137">Q380/(H380+P380+Q380+AC380)</f>
        <v>0.90911553569009895</v>
      </c>
      <c r="G380" s="17">
        <v>7.48</v>
      </c>
      <c r="H380" s="17">
        <v>6.71</v>
      </c>
      <c r="I380" s="17">
        <v>0</v>
      </c>
      <c r="J380" s="17">
        <v>0</v>
      </c>
      <c r="K380" s="17">
        <v>0</v>
      </c>
      <c r="L380" s="17">
        <v>0</v>
      </c>
      <c r="M380" s="17">
        <v>0</v>
      </c>
      <c r="N380" s="17">
        <v>0</v>
      </c>
      <c r="O380" s="17">
        <v>0</v>
      </c>
      <c r="P380" s="17">
        <v>0</v>
      </c>
      <c r="Q380" s="17">
        <v>67.12</v>
      </c>
      <c r="R380" s="17">
        <v>0</v>
      </c>
      <c r="S380" s="17">
        <v>0</v>
      </c>
      <c r="T380" s="17">
        <v>0</v>
      </c>
      <c r="U380" s="17">
        <v>0</v>
      </c>
      <c r="V380" s="17">
        <v>18.690000000000001</v>
      </c>
      <c r="W380" s="41">
        <v>0</v>
      </c>
      <c r="X380" s="41">
        <v>0</v>
      </c>
      <c r="Y380" s="17">
        <v>0</v>
      </c>
      <c r="Z380" s="17">
        <v>0</v>
      </c>
      <c r="AA380" s="17">
        <v>0</v>
      </c>
      <c r="AB380" s="41">
        <v>0</v>
      </c>
      <c r="AC380" s="17">
        <v>0</v>
      </c>
      <c r="AD380" s="17">
        <v>0</v>
      </c>
      <c r="AE380" s="41">
        <v>0</v>
      </c>
      <c r="AF380" s="41">
        <v>0</v>
      </c>
      <c r="AG380" s="88">
        <v>40.700000000000003</v>
      </c>
      <c r="AH380" s="41" t="s">
        <v>3</v>
      </c>
      <c r="AI380" s="87" t="s">
        <v>514</v>
      </c>
      <c r="AJ380" s="87" t="s">
        <v>509</v>
      </c>
      <c r="AL380" s="87" t="s">
        <v>507</v>
      </c>
      <c r="AN380" s="17">
        <f t="shared" si="114"/>
        <v>100</v>
      </c>
      <c r="AO380" s="17">
        <f t="shared" si="115"/>
        <v>0</v>
      </c>
      <c r="AP380" s="17">
        <f t="shared" si="116"/>
        <v>7.4800000000000005E-2</v>
      </c>
      <c r="AQ380" s="17">
        <f t="shared" si="116"/>
        <v>6.7099999999999993E-2</v>
      </c>
      <c r="AR380" s="17">
        <f t="shared" si="117"/>
        <v>0.67120000000000002</v>
      </c>
      <c r="AS380" s="17">
        <f t="shared" si="118"/>
        <v>0.40700000000000003</v>
      </c>
      <c r="AU380" s="17">
        <f t="shared" si="119"/>
        <v>4.7300916138125446</v>
      </c>
      <c r="AV380" s="17">
        <f t="shared" si="120"/>
        <v>0</v>
      </c>
      <c r="AW380" s="17">
        <f t="shared" si="121"/>
        <v>0.79563072586328398</v>
      </c>
      <c r="AX380" s="17">
        <f t="shared" si="122"/>
        <v>1.6825229034531362</v>
      </c>
      <c r="AY380" s="17">
        <f t="shared" si="123"/>
        <v>0</v>
      </c>
      <c r="AZ380" s="17">
        <f t="shared" si="124"/>
        <v>0</v>
      </c>
      <c r="BA380" s="17">
        <f t="shared" si="125"/>
        <v>0.40700000000000003</v>
      </c>
      <c r="BC380" s="17">
        <f t="shared" ref="BC380:BC395" si="138">(Q380)/($BM$3*H380+$BM$4*G380+$BM$5*P380+$BM$6*K380+$BM$7*S380+$BM$8*U380+$BM$9*Y380)</f>
        <v>1.8323778323778324</v>
      </c>
      <c r="BD380" s="17">
        <f t="shared" si="126"/>
        <v>0.25511875511875509</v>
      </c>
      <c r="BE380" s="17">
        <f t="shared" si="127"/>
        <v>0.62031874547978116</v>
      </c>
      <c r="BF380" s="17">
        <f t="shared" si="128"/>
        <v>1.0972274101638495</v>
      </c>
      <c r="BG380" s="17">
        <f t="shared" si="129"/>
        <v>0.25511875511875509</v>
      </c>
      <c r="BH380" s="17">
        <f t="shared" si="130"/>
        <v>0.25511875511875509</v>
      </c>
      <c r="BI380" s="17">
        <f t="shared" si="131"/>
        <v>2.3067912546676693E-2</v>
      </c>
      <c r="BJ380" s="17">
        <f t="shared" si="132"/>
        <v>3.0389731932660663E-3</v>
      </c>
    </row>
    <row r="381" spans="1:62" ht="14.45" customHeight="1" x14ac:dyDescent="0.25">
      <c r="A381" s="84">
        <v>595</v>
      </c>
      <c r="B381" s="84">
        <v>343</v>
      </c>
      <c r="C381" s="17" t="s">
        <v>429</v>
      </c>
      <c r="D381" s="86">
        <v>1</v>
      </c>
      <c r="E381" s="98">
        <f t="shared" si="136"/>
        <v>44.43</v>
      </c>
      <c r="F381" s="98">
        <f t="shared" si="137"/>
        <v>0.84793953572071257</v>
      </c>
      <c r="G381" s="17">
        <v>0</v>
      </c>
      <c r="H381" s="17">
        <v>6.73</v>
      </c>
      <c r="I381" s="17">
        <v>16.77</v>
      </c>
      <c r="J381" s="17">
        <v>0</v>
      </c>
      <c r="K381" s="17">
        <v>0</v>
      </c>
      <c r="L381" s="17">
        <v>0</v>
      </c>
      <c r="M381" s="17">
        <v>0</v>
      </c>
      <c r="N381" s="17">
        <v>0</v>
      </c>
      <c r="O381" s="17">
        <v>22.66</v>
      </c>
      <c r="P381" s="17">
        <v>1.72</v>
      </c>
      <c r="Q381" s="17">
        <v>47.12</v>
      </c>
      <c r="R381" s="17">
        <v>0</v>
      </c>
      <c r="S381" s="17">
        <v>0</v>
      </c>
      <c r="T381" s="17">
        <v>0</v>
      </c>
      <c r="U381" s="17">
        <v>0</v>
      </c>
      <c r="V381" s="17">
        <v>0</v>
      </c>
      <c r="W381" s="17">
        <v>0</v>
      </c>
      <c r="X381" s="17">
        <v>0</v>
      </c>
      <c r="Y381" s="17">
        <v>0</v>
      </c>
      <c r="Z381" s="17">
        <v>0</v>
      </c>
      <c r="AA381" s="17">
        <v>0</v>
      </c>
      <c r="AB381" s="17">
        <v>5</v>
      </c>
      <c r="AC381" s="17">
        <v>0</v>
      </c>
      <c r="AD381" s="17">
        <v>0</v>
      </c>
      <c r="AE381" s="17">
        <v>0</v>
      </c>
      <c r="AF381" s="17">
        <v>0</v>
      </c>
      <c r="AG381" s="88">
        <v>37</v>
      </c>
      <c r="AH381" s="17" t="s">
        <v>3</v>
      </c>
      <c r="AI381" s="87" t="s">
        <v>506</v>
      </c>
      <c r="AN381" s="17">
        <f t="shared" si="114"/>
        <v>100</v>
      </c>
      <c r="AO381" s="17">
        <f t="shared" si="115"/>
        <v>0.2266</v>
      </c>
      <c r="AP381" s="17">
        <f t="shared" si="116"/>
        <v>0</v>
      </c>
      <c r="AQ381" s="17">
        <f t="shared" si="116"/>
        <v>6.7299999999999999E-2</v>
      </c>
      <c r="AR381" s="17">
        <f t="shared" si="117"/>
        <v>0.47119999999999995</v>
      </c>
      <c r="AS381" s="17">
        <f t="shared" si="118"/>
        <v>0.37</v>
      </c>
      <c r="AU381" s="17">
        <f t="shared" si="119"/>
        <v>7.0014858841010392</v>
      </c>
      <c r="AV381" s="17">
        <f t="shared" si="120"/>
        <v>3.3670133729569094</v>
      </c>
      <c r="AW381" s="17">
        <f t="shared" si="121"/>
        <v>0.93759286775631501</v>
      </c>
      <c r="AX381" s="17">
        <f t="shared" si="122"/>
        <v>2.25037147102526</v>
      </c>
      <c r="AY381" s="17">
        <f t="shared" si="123"/>
        <v>0.78251395499767717</v>
      </c>
      <c r="AZ381" s="17">
        <f t="shared" si="124"/>
        <v>0.78251395499767717</v>
      </c>
      <c r="BA381" s="17">
        <f t="shared" si="125"/>
        <v>0.41251395499767718</v>
      </c>
      <c r="BC381" s="17">
        <f t="shared" si="138"/>
        <v>7.0014858841010392</v>
      </c>
      <c r="BD381" s="17">
        <f t="shared" si="126"/>
        <v>4.9843982169390788</v>
      </c>
      <c r="BE381" s="17">
        <f t="shared" si="127"/>
        <v>0.73336473034744176</v>
      </c>
      <c r="BF381" s="17">
        <f t="shared" si="128"/>
        <v>3.4706789752034073</v>
      </c>
      <c r="BG381" s="17">
        <f t="shared" si="129"/>
        <v>0.52313982850190222</v>
      </c>
      <c r="BH381" s="17">
        <f t="shared" si="130"/>
        <v>0.52313982850190222</v>
      </c>
      <c r="BI381" s="17">
        <f t="shared" si="131"/>
        <v>2.3451807073592023E-2</v>
      </c>
      <c r="BJ381" s="17">
        <f t="shared" si="132"/>
        <v>8.48736251108375E-3</v>
      </c>
    </row>
    <row r="382" spans="1:62" x14ac:dyDescent="0.25">
      <c r="A382" s="84">
        <v>597</v>
      </c>
      <c r="B382" s="84">
        <v>345</v>
      </c>
      <c r="C382" s="17" t="s">
        <v>431</v>
      </c>
      <c r="D382" s="86">
        <v>1</v>
      </c>
      <c r="E382" s="98">
        <f t="shared" si="136"/>
        <v>44.43</v>
      </c>
      <c r="F382" s="98">
        <f t="shared" si="137"/>
        <v>0.84793953572071257</v>
      </c>
      <c r="G382" s="17">
        <v>0</v>
      </c>
      <c r="H382" s="17">
        <v>6.73</v>
      </c>
      <c r="I382" s="17">
        <v>6.77</v>
      </c>
      <c r="J382" s="17">
        <v>0</v>
      </c>
      <c r="K382" s="17">
        <v>0</v>
      </c>
      <c r="L382" s="17">
        <v>0</v>
      </c>
      <c r="M382" s="17">
        <v>0</v>
      </c>
      <c r="N382" s="17">
        <v>5</v>
      </c>
      <c r="O382" s="17">
        <v>22.66</v>
      </c>
      <c r="P382" s="17">
        <v>1.72</v>
      </c>
      <c r="Q382" s="17">
        <v>47.12</v>
      </c>
      <c r="R382" s="17">
        <v>0</v>
      </c>
      <c r="S382" s="17">
        <v>0</v>
      </c>
      <c r="T382" s="17">
        <v>0</v>
      </c>
      <c r="U382" s="17">
        <v>0</v>
      </c>
      <c r="V382" s="17">
        <v>0</v>
      </c>
      <c r="W382" s="17">
        <v>0</v>
      </c>
      <c r="X382" s="17">
        <v>0</v>
      </c>
      <c r="Y382" s="17">
        <v>0</v>
      </c>
      <c r="Z382" s="17">
        <v>0</v>
      </c>
      <c r="AA382" s="17">
        <v>0</v>
      </c>
      <c r="AB382" s="17">
        <v>10</v>
      </c>
      <c r="AC382" s="17">
        <v>0</v>
      </c>
      <c r="AD382" s="17">
        <v>0</v>
      </c>
      <c r="AE382" s="17">
        <v>0</v>
      </c>
      <c r="AF382" s="17">
        <v>0</v>
      </c>
      <c r="AG382" s="88">
        <v>37</v>
      </c>
      <c r="AH382" s="17" t="s">
        <v>3</v>
      </c>
      <c r="AI382" s="87" t="s">
        <v>506</v>
      </c>
      <c r="AN382" s="17">
        <f t="shared" si="114"/>
        <v>100</v>
      </c>
      <c r="AO382" s="17">
        <f t="shared" si="115"/>
        <v>0.2266</v>
      </c>
      <c r="AP382" s="17">
        <f t="shared" si="116"/>
        <v>0</v>
      </c>
      <c r="AQ382" s="17">
        <f t="shared" si="116"/>
        <v>6.7299999999999999E-2</v>
      </c>
      <c r="AR382" s="17">
        <f t="shared" si="117"/>
        <v>0.47119999999999995</v>
      </c>
      <c r="AS382" s="17">
        <f t="shared" si="118"/>
        <v>0.37</v>
      </c>
      <c r="AU382" s="17">
        <f t="shared" si="119"/>
        <v>7.0014858841010392</v>
      </c>
      <c r="AV382" s="17">
        <f t="shared" si="120"/>
        <v>3.3670133729569094</v>
      </c>
      <c r="AW382" s="17">
        <f t="shared" si="121"/>
        <v>0.93759286775631501</v>
      </c>
      <c r="AX382" s="17">
        <f t="shared" si="122"/>
        <v>2.25037147102526</v>
      </c>
      <c r="AY382" s="17">
        <f t="shared" si="123"/>
        <v>0.78251395499767717</v>
      </c>
      <c r="AZ382" s="17">
        <f t="shared" si="124"/>
        <v>0.78251395499767717</v>
      </c>
      <c r="BA382" s="17">
        <f t="shared" si="125"/>
        <v>0.41251395499767718</v>
      </c>
      <c r="BC382" s="17">
        <f t="shared" si="138"/>
        <v>7.0014858841010392</v>
      </c>
      <c r="BD382" s="17">
        <f t="shared" si="126"/>
        <v>4.9843982169390788</v>
      </c>
      <c r="BE382" s="17">
        <f t="shared" si="127"/>
        <v>0.73336473034744176</v>
      </c>
      <c r="BF382" s="17">
        <f t="shared" si="128"/>
        <v>3.4706789752034073</v>
      </c>
      <c r="BG382" s="17">
        <f t="shared" si="129"/>
        <v>0.52313982850190222</v>
      </c>
      <c r="BH382" s="17">
        <f t="shared" si="130"/>
        <v>0.52313982850190222</v>
      </c>
      <c r="BI382" s="17">
        <f t="shared" si="131"/>
        <v>2.3451807073592023E-2</v>
      </c>
      <c r="BJ382" s="17">
        <f t="shared" si="132"/>
        <v>8.48736251108375E-3</v>
      </c>
    </row>
    <row r="383" spans="1:62" x14ac:dyDescent="0.25">
      <c r="A383" s="84">
        <v>180</v>
      </c>
      <c r="B383" s="84">
        <v>113</v>
      </c>
      <c r="C383" s="17">
        <v>8</v>
      </c>
      <c r="D383" s="86">
        <v>1</v>
      </c>
      <c r="E383" s="98">
        <f t="shared" si="136"/>
        <v>13.3</v>
      </c>
      <c r="F383" s="98">
        <f t="shared" si="137"/>
        <v>0.76931949250288356</v>
      </c>
      <c r="G383" s="17">
        <v>0</v>
      </c>
      <c r="H383" s="17">
        <v>20</v>
      </c>
      <c r="I383" s="17">
        <v>0</v>
      </c>
      <c r="J383" s="17">
        <v>0</v>
      </c>
      <c r="K383" s="17">
        <v>0</v>
      </c>
      <c r="L383" s="17">
        <v>0</v>
      </c>
      <c r="M383" s="17">
        <v>0</v>
      </c>
      <c r="N383" s="17">
        <v>0</v>
      </c>
      <c r="O383" s="17">
        <v>13.3</v>
      </c>
      <c r="P383" s="17">
        <v>0</v>
      </c>
      <c r="Q383" s="17">
        <v>66.7</v>
      </c>
      <c r="R383" s="17">
        <v>0</v>
      </c>
      <c r="S383" s="17">
        <v>0</v>
      </c>
      <c r="T383" s="17">
        <v>0</v>
      </c>
      <c r="U383" s="17">
        <v>0</v>
      </c>
      <c r="V383" s="17">
        <v>0</v>
      </c>
      <c r="W383" s="41">
        <v>0</v>
      </c>
      <c r="X383" s="41">
        <v>0</v>
      </c>
      <c r="Y383" s="17">
        <v>0</v>
      </c>
      <c r="Z383" s="17">
        <v>0</v>
      </c>
      <c r="AA383" s="17">
        <v>0</v>
      </c>
      <c r="AB383" s="17">
        <v>0</v>
      </c>
      <c r="AC383" s="17">
        <v>0</v>
      </c>
      <c r="AD383" s="17">
        <v>0</v>
      </c>
      <c r="AE383" s="17">
        <v>0</v>
      </c>
      <c r="AF383" s="41">
        <v>0</v>
      </c>
      <c r="AG383" s="88">
        <v>50</v>
      </c>
      <c r="AH383" s="91" t="s">
        <v>3</v>
      </c>
      <c r="AI383" s="87" t="s">
        <v>504</v>
      </c>
      <c r="AN383" s="17">
        <f t="shared" si="114"/>
        <v>100</v>
      </c>
      <c r="AO383" s="17">
        <f t="shared" si="115"/>
        <v>0.13300000000000001</v>
      </c>
      <c r="AP383" s="17">
        <f t="shared" si="116"/>
        <v>0</v>
      </c>
      <c r="AQ383" s="17">
        <f t="shared" si="116"/>
        <v>0.2</v>
      </c>
      <c r="AR383" s="17">
        <f t="shared" si="117"/>
        <v>0.66700000000000004</v>
      </c>
      <c r="AS383" s="17">
        <f t="shared" si="118"/>
        <v>0.5</v>
      </c>
      <c r="AU383" s="17">
        <f t="shared" si="119"/>
        <v>3.335</v>
      </c>
      <c r="AV383" s="17">
        <f t="shared" si="120"/>
        <v>0.66500000000000004</v>
      </c>
      <c r="AW383" s="17">
        <f t="shared" si="121"/>
        <v>0.70843750000000005</v>
      </c>
      <c r="AX383" s="17">
        <f t="shared" si="122"/>
        <v>1.33375</v>
      </c>
      <c r="AY383" s="17">
        <f t="shared" si="123"/>
        <v>0.66500000000000004</v>
      </c>
      <c r="AZ383" s="17">
        <f t="shared" si="124"/>
        <v>0.66500000000000004</v>
      </c>
      <c r="BA383" s="17">
        <f t="shared" si="125"/>
        <v>0.16500000000000004</v>
      </c>
      <c r="BC383" s="17">
        <f t="shared" si="138"/>
        <v>3.335</v>
      </c>
      <c r="BD383" s="17">
        <f t="shared" si="126"/>
        <v>0.66500000000000004</v>
      </c>
      <c r="BE383" s="17">
        <f t="shared" si="127"/>
        <v>0.65318039223258972</v>
      </c>
      <c r="BF383" s="17">
        <f t="shared" si="128"/>
        <v>1.7871725418422342</v>
      </c>
      <c r="BG383" s="17">
        <f t="shared" si="129"/>
        <v>0.65318039223258972</v>
      </c>
      <c r="BH383" s="17">
        <f t="shared" si="130"/>
        <v>0.65318039223258972</v>
      </c>
      <c r="BI383" s="17">
        <f t="shared" si="131"/>
        <v>2.3464232564530035E-2</v>
      </c>
      <c r="BJ383" s="17">
        <f t="shared" si="132"/>
        <v>1.4343730160486577E-3</v>
      </c>
    </row>
    <row r="384" spans="1:62" x14ac:dyDescent="0.25">
      <c r="A384" s="84">
        <v>193</v>
      </c>
      <c r="B384" s="84">
        <v>121</v>
      </c>
      <c r="C384" s="17">
        <v>21</v>
      </c>
      <c r="D384" s="86">
        <v>1</v>
      </c>
      <c r="E384" s="98">
        <f t="shared" si="136"/>
        <v>20</v>
      </c>
      <c r="F384" s="98">
        <f t="shared" si="137"/>
        <v>0.53125</v>
      </c>
      <c r="G384" s="17">
        <v>0</v>
      </c>
      <c r="H384" s="17">
        <v>37.5</v>
      </c>
      <c r="I384" s="17">
        <v>0</v>
      </c>
      <c r="J384" s="17">
        <v>0</v>
      </c>
      <c r="K384" s="17">
        <v>0</v>
      </c>
      <c r="L384" s="17">
        <v>0</v>
      </c>
      <c r="M384" s="17">
        <v>0</v>
      </c>
      <c r="N384" s="17">
        <v>0</v>
      </c>
      <c r="O384" s="17">
        <v>20</v>
      </c>
      <c r="P384" s="17">
        <v>0</v>
      </c>
      <c r="Q384" s="17">
        <v>42.5</v>
      </c>
      <c r="R384" s="17">
        <v>0</v>
      </c>
      <c r="S384" s="17">
        <v>0</v>
      </c>
      <c r="T384" s="17">
        <v>0</v>
      </c>
      <c r="U384" s="17">
        <v>0</v>
      </c>
      <c r="V384" s="17">
        <v>0</v>
      </c>
      <c r="W384" s="41">
        <v>0</v>
      </c>
      <c r="X384" s="41">
        <v>0</v>
      </c>
      <c r="Y384" s="17">
        <v>0</v>
      </c>
      <c r="Z384" s="17">
        <v>0</v>
      </c>
      <c r="AA384" s="17">
        <v>0</v>
      </c>
      <c r="AB384" s="17">
        <v>0</v>
      </c>
      <c r="AC384" s="17">
        <v>0</v>
      </c>
      <c r="AD384" s="17">
        <v>0</v>
      </c>
      <c r="AE384" s="17">
        <v>0</v>
      </c>
      <c r="AF384" s="41">
        <v>0</v>
      </c>
      <c r="AG384" s="88">
        <v>38</v>
      </c>
      <c r="AH384" s="91" t="s">
        <v>3</v>
      </c>
      <c r="AI384" s="87" t="s">
        <v>504</v>
      </c>
      <c r="AN384" s="17">
        <f t="shared" si="114"/>
        <v>100</v>
      </c>
      <c r="AO384" s="17">
        <f t="shared" si="115"/>
        <v>0.2</v>
      </c>
      <c r="AP384" s="17">
        <f t="shared" si="116"/>
        <v>0</v>
      </c>
      <c r="AQ384" s="17">
        <f t="shared" si="116"/>
        <v>0.375</v>
      </c>
      <c r="AR384" s="17">
        <f t="shared" si="117"/>
        <v>0.42499999999999999</v>
      </c>
      <c r="AS384" s="17">
        <f t="shared" si="118"/>
        <v>0.38</v>
      </c>
      <c r="AU384" s="17">
        <f t="shared" si="119"/>
        <v>1.1333333333333333</v>
      </c>
      <c r="AV384" s="17">
        <f t="shared" si="120"/>
        <v>0.53333333333333333</v>
      </c>
      <c r="AW384" s="17">
        <f t="shared" si="121"/>
        <v>0.5708333333333333</v>
      </c>
      <c r="AX384" s="17">
        <f t="shared" si="122"/>
        <v>0.78333333333333333</v>
      </c>
      <c r="AY384" s="17">
        <f t="shared" si="123"/>
        <v>0.53333333333333333</v>
      </c>
      <c r="AZ384" s="17">
        <f t="shared" si="124"/>
        <v>0.53333333333333333</v>
      </c>
      <c r="BA384" s="17">
        <f t="shared" si="125"/>
        <v>0.15333333333333332</v>
      </c>
      <c r="BC384" s="17">
        <f t="shared" si="138"/>
        <v>1.1333333333333333</v>
      </c>
      <c r="BD384" s="17">
        <f t="shared" si="126"/>
        <v>0.53333333333333333</v>
      </c>
      <c r="BE384" s="17">
        <f t="shared" si="127"/>
        <v>0.60503096796186639</v>
      </c>
      <c r="BF384" s="17">
        <f t="shared" si="128"/>
        <v>0.77625360894173023</v>
      </c>
      <c r="BG384" s="17">
        <f t="shared" si="129"/>
        <v>0.53333333333333333</v>
      </c>
      <c r="BH384" s="17">
        <f t="shared" si="130"/>
        <v>0.53333333333333333</v>
      </c>
      <c r="BI384" s="17">
        <f t="shared" si="131"/>
        <v>2.3511111111111108E-2</v>
      </c>
      <c r="BJ384" s="17">
        <f t="shared" si="132"/>
        <v>6.744824857619511E-3</v>
      </c>
    </row>
    <row r="385" spans="1:62" x14ac:dyDescent="0.25">
      <c r="A385" s="84">
        <v>311</v>
      </c>
      <c r="B385" s="84">
        <v>198</v>
      </c>
      <c r="D385" s="86">
        <v>1</v>
      </c>
      <c r="E385" s="98">
        <f t="shared" si="136"/>
        <v>39.85890652557319</v>
      </c>
      <c r="F385" s="98">
        <f t="shared" si="137"/>
        <v>0.70674486803519065</v>
      </c>
      <c r="G385" s="17">
        <v>0</v>
      </c>
      <c r="H385" s="17">
        <f>'EWG-CCP-127 (1)'!M129</f>
        <v>17.636684303350968</v>
      </c>
      <c r="I385" s="17">
        <v>0</v>
      </c>
      <c r="J385" s="17">
        <v>0</v>
      </c>
      <c r="K385" s="17">
        <v>0</v>
      </c>
      <c r="L385" s="17">
        <v>0</v>
      </c>
      <c r="M385" s="17">
        <v>0</v>
      </c>
      <c r="N385" s="17">
        <v>0</v>
      </c>
      <c r="O385" s="17">
        <f>'EWG-CCP-127 (1)'!L129</f>
        <v>39.85890652557319</v>
      </c>
      <c r="P385" s="17">
        <v>0</v>
      </c>
      <c r="Q385" s="17">
        <f>'EWG-CCP-127 (1)'!K129</f>
        <v>42.504409171075842</v>
      </c>
      <c r="R385" s="17">
        <v>0</v>
      </c>
      <c r="S385" s="17">
        <v>0</v>
      </c>
      <c r="T385" s="17">
        <v>0</v>
      </c>
      <c r="U385" s="17">
        <v>0</v>
      </c>
      <c r="V385" s="17">
        <v>0</v>
      </c>
      <c r="W385" s="41">
        <v>0</v>
      </c>
      <c r="X385" s="41">
        <v>0</v>
      </c>
      <c r="Y385" s="17">
        <v>0</v>
      </c>
      <c r="Z385" s="17">
        <v>0</v>
      </c>
      <c r="AA385" s="17">
        <v>0</v>
      </c>
      <c r="AB385" s="17">
        <v>0</v>
      </c>
      <c r="AC385" s="17">
        <v>0</v>
      </c>
      <c r="AD385" s="17">
        <v>0</v>
      </c>
      <c r="AE385" s="17">
        <v>0</v>
      </c>
      <c r="AF385" s="41">
        <v>0</v>
      </c>
      <c r="AG385" s="88">
        <f>'EWG-CCP-127 (1)'!E129</f>
        <v>61</v>
      </c>
      <c r="AH385" s="91" t="s">
        <v>3</v>
      </c>
      <c r="AI385" s="87" t="s">
        <v>504</v>
      </c>
      <c r="AN385" s="17">
        <f t="shared" si="114"/>
        <v>100</v>
      </c>
      <c r="AO385" s="17">
        <f t="shared" si="115"/>
        <v>0.3985890652557319</v>
      </c>
      <c r="AP385" s="17">
        <f t="shared" si="116"/>
        <v>0</v>
      </c>
      <c r="AQ385" s="17">
        <f t="shared" si="116"/>
        <v>0.17636684303350969</v>
      </c>
      <c r="AR385" s="17">
        <f t="shared" si="117"/>
        <v>0.42504409171075841</v>
      </c>
      <c r="AS385" s="17">
        <f t="shared" si="118"/>
        <v>0.61</v>
      </c>
      <c r="AU385" s="17">
        <f t="shared" si="119"/>
        <v>2.41</v>
      </c>
      <c r="AV385" s="17">
        <f t="shared" si="120"/>
        <v>2.2599999999999998</v>
      </c>
      <c r="AW385" s="17">
        <f t="shared" si="121"/>
        <v>0.65062500000000001</v>
      </c>
      <c r="AX385" s="17">
        <f t="shared" si="122"/>
        <v>1.1025</v>
      </c>
      <c r="AY385" s="17">
        <f t="shared" si="123"/>
        <v>0.42293083900226763</v>
      </c>
      <c r="AZ385" s="17">
        <f t="shared" si="124"/>
        <v>0.42293083900226763</v>
      </c>
      <c r="BA385" s="17">
        <f t="shared" si="125"/>
        <v>0.18706916099773235</v>
      </c>
      <c r="BC385" s="17">
        <f t="shared" si="138"/>
        <v>2.4100000000000006</v>
      </c>
      <c r="BD385" s="17">
        <f t="shared" si="126"/>
        <v>2.2600000000000002</v>
      </c>
      <c r="BE385" s="17">
        <f t="shared" si="127"/>
        <v>0.63295107317865229</v>
      </c>
      <c r="BF385" s="17">
        <f t="shared" si="128"/>
        <v>1.3624488417969811</v>
      </c>
      <c r="BG385" s="17">
        <f t="shared" si="129"/>
        <v>0.45639197346411281</v>
      </c>
      <c r="BH385" s="17">
        <f t="shared" si="130"/>
        <v>0.45639197346411281</v>
      </c>
      <c r="BI385" s="17">
        <f t="shared" si="131"/>
        <v>2.3595425816249817E-2</v>
      </c>
      <c r="BJ385" s="17">
        <f t="shared" si="132"/>
        <v>2.1866458827942036E-2</v>
      </c>
    </row>
    <row r="386" spans="1:62" x14ac:dyDescent="0.25">
      <c r="A386" s="84">
        <v>148</v>
      </c>
      <c r="B386" s="84">
        <v>84</v>
      </c>
      <c r="C386" s="17" t="s">
        <v>172</v>
      </c>
      <c r="D386" s="86">
        <v>1</v>
      </c>
      <c r="E386" s="98">
        <f t="shared" si="136"/>
        <v>18.3</v>
      </c>
      <c r="F386" s="98">
        <f t="shared" si="137"/>
        <v>0.78994472229534085</v>
      </c>
      <c r="G386" s="17">
        <v>3.81</v>
      </c>
      <c r="H386" s="17">
        <v>15.96</v>
      </c>
      <c r="I386" s="17">
        <v>5.69</v>
      </c>
      <c r="J386" s="17">
        <v>0</v>
      </c>
      <c r="K386" s="17">
        <v>0</v>
      </c>
      <c r="L386" s="17">
        <v>0</v>
      </c>
      <c r="M386" s="17">
        <v>0</v>
      </c>
      <c r="N386" s="17">
        <v>0</v>
      </c>
      <c r="O386" s="17">
        <v>12.61</v>
      </c>
      <c r="P386" s="17">
        <v>0</v>
      </c>
      <c r="Q386" s="17">
        <v>60.02</v>
      </c>
      <c r="R386" s="17">
        <v>0</v>
      </c>
      <c r="S386" s="17">
        <v>0</v>
      </c>
      <c r="T386" s="17">
        <v>0</v>
      </c>
      <c r="U386" s="17">
        <v>1.71</v>
      </c>
      <c r="V386" s="17">
        <v>0</v>
      </c>
      <c r="W386" s="41">
        <v>0</v>
      </c>
      <c r="X386" s="41">
        <v>0</v>
      </c>
      <c r="Y386" s="17">
        <v>0</v>
      </c>
      <c r="Z386" s="17">
        <v>0</v>
      </c>
      <c r="AA386" s="17">
        <v>0</v>
      </c>
      <c r="AB386" s="41">
        <v>0</v>
      </c>
      <c r="AC386" s="17">
        <v>0</v>
      </c>
      <c r="AD386" s="17">
        <v>0</v>
      </c>
      <c r="AE386" s="41">
        <v>0</v>
      </c>
      <c r="AF386" s="41">
        <v>0</v>
      </c>
      <c r="AG386" s="88">
        <v>58</v>
      </c>
      <c r="AH386" s="41" t="s">
        <v>3</v>
      </c>
      <c r="AI386" s="87" t="s">
        <v>519</v>
      </c>
      <c r="AK386" s="87" t="s">
        <v>505</v>
      </c>
      <c r="AL386" s="87" t="s">
        <v>507</v>
      </c>
      <c r="AN386" s="17">
        <f t="shared" ref="AN386:AN423" si="139">SUM(G386:AF386)</f>
        <v>99.8</v>
      </c>
      <c r="AO386" s="17">
        <f t="shared" ref="AO386:AO423" si="140">(L386+M386+O386+X386)/100</f>
        <v>0.12609999999999999</v>
      </c>
      <c r="AP386" s="17">
        <f t="shared" ref="AP386:AQ423" si="141">G386/100</f>
        <v>3.8100000000000002E-2</v>
      </c>
      <c r="AQ386" s="17">
        <f t="shared" si="141"/>
        <v>0.15960000000000002</v>
      </c>
      <c r="AR386" s="17">
        <f t="shared" ref="AR386:AR423" si="142">Q386/100</f>
        <v>0.60020000000000007</v>
      </c>
      <c r="AS386" s="17">
        <f t="shared" ref="AS386:AS423" si="143">AG386/100</f>
        <v>0.57999999999999996</v>
      </c>
      <c r="AU386" s="17">
        <f t="shared" ref="AU386:AU423" si="144">AR386/(AQ386+AP386)</f>
        <v>3.0359129994941831</v>
      </c>
      <c r="AV386" s="17">
        <f t="shared" ref="AV386:AV423" si="145">AO386/(AP386+AQ386)</f>
        <v>0.63783510369246321</v>
      </c>
      <c r="AW386" s="17">
        <f t="shared" ref="AW386:AW423" si="146">0.5+AU386/16</f>
        <v>0.68974456246838645</v>
      </c>
      <c r="AX386" s="17">
        <f t="shared" ref="AX386:AX423" si="147">0.5+AU386/4</f>
        <v>1.2589782498735458</v>
      </c>
      <c r="AY386" s="17">
        <f t="shared" ref="AY386:AY423" si="148">IF(AV386&lt;=AW386,AV386,IF(AV386&lt;=AX386,AW386,AW386-(AV386-AX386)*(8+AU386)/(12*(2+AU386))))</f>
        <v>0.63783510369246321</v>
      </c>
      <c r="AZ386" s="17">
        <f t="shared" ref="AZ386:AZ423" si="149">IF(AY386&lt;1,AY386,1)</f>
        <v>0.63783510369246321</v>
      </c>
      <c r="BA386" s="17">
        <f t="shared" ref="BA386:BA423" si="150">ABS(AZ386-AS386)</f>
        <v>5.7835103692463252E-2</v>
      </c>
      <c r="BC386" s="17">
        <f t="shared" si="138"/>
        <v>1.652078172309386</v>
      </c>
      <c r="BD386" s="17">
        <f t="shared" ref="BD386:BD423" si="151">(O386+$BM$11*M386+$BM$12*L386+$BM$13*X386+$BM$14*AD386+$BM$15*I386+$BM$16*N386+$BM$17*AB386+$BM$18*V386+$BM$19*T386+$BM$20*AA386+$BM$21*Z386+$BM$22*AF386+$BM$23*W386)/($BM$3*$H386+$BM$4*$G386+$BM$5*$P386+$BM$6*$K386+$BM$7*$S386+$BM$8*$U386+$BM$9*$Y386)</f>
        <v>0.42540600055050914</v>
      </c>
      <c r="BE386" s="17">
        <f t="shared" ref="BE386:BE423" si="152">$BM$25+BC386*$BM$26</f>
        <v>0.61637567591346643</v>
      </c>
      <c r="BF386" s="17">
        <f t="shared" ref="BF386:BF423" si="153">$BM$27+BC386*$BM$28</f>
        <v>1.0144408817950148</v>
      </c>
      <c r="BG386" s="17">
        <f t="shared" ref="BG386:BG423" si="154">IF(BD386&lt;=BE386,BD386,IF(BD386&lt;=BF386,BE386,BE386-(BD386-BF386)*(8+BC386)/(12*(2+BC386))))</f>
        <v>0.42540600055050914</v>
      </c>
      <c r="BH386" s="17">
        <f t="shared" ref="BH386:BH423" si="155">IF(BG386&lt;1,IF(BG386&gt;0,BG386,0),1)</f>
        <v>0.42540600055050914</v>
      </c>
      <c r="BI386" s="17">
        <f t="shared" ref="BI386:BI441" si="156">(BH386-AS386)^2</f>
        <v>2.3899304665789167E-2</v>
      </c>
      <c r="BJ386" s="17">
        <f t="shared" si="132"/>
        <v>1.3894071788334746E-2</v>
      </c>
    </row>
    <row r="387" spans="1:62" x14ac:dyDescent="0.25">
      <c r="A387" s="84">
        <v>578</v>
      </c>
      <c r="B387" s="84">
        <v>334</v>
      </c>
      <c r="C387" s="17" t="s">
        <v>418</v>
      </c>
      <c r="D387" s="86">
        <v>1</v>
      </c>
      <c r="E387" s="98">
        <f t="shared" si="136"/>
        <v>10</v>
      </c>
      <c r="F387" s="98">
        <f t="shared" si="137"/>
        <v>0.88888888888888884</v>
      </c>
      <c r="G387" s="17">
        <v>0</v>
      </c>
      <c r="H387" s="17">
        <v>10</v>
      </c>
      <c r="I387" s="17">
        <v>0</v>
      </c>
      <c r="J387" s="17">
        <v>0</v>
      </c>
      <c r="K387" s="17">
        <v>0</v>
      </c>
      <c r="L387" s="17">
        <v>10</v>
      </c>
      <c r="M387" s="17">
        <v>0</v>
      </c>
      <c r="N387" s="17">
        <v>0</v>
      </c>
      <c r="O387" s="17">
        <v>0</v>
      </c>
      <c r="P387" s="17">
        <v>0</v>
      </c>
      <c r="Q387" s="17">
        <v>80</v>
      </c>
      <c r="R387" s="17">
        <v>0</v>
      </c>
      <c r="S387" s="17">
        <v>0</v>
      </c>
      <c r="T387" s="17">
        <v>0</v>
      </c>
      <c r="U387" s="17">
        <v>0</v>
      </c>
      <c r="V387" s="17">
        <v>0</v>
      </c>
      <c r="W387" s="17">
        <v>0</v>
      </c>
      <c r="X387" s="17">
        <v>0</v>
      </c>
      <c r="Y387" s="17">
        <v>0</v>
      </c>
      <c r="Z387" s="17">
        <v>0</v>
      </c>
      <c r="AA387" s="17">
        <v>0</v>
      </c>
      <c r="AB387" s="17">
        <v>0</v>
      </c>
      <c r="AC387" s="17">
        <v>0</v>
      </c>
      <c r="AD387" s="17">
        <v>0</v>
      </c>
      <c r="AE387" s="17">
        <v>0</v>
      </c>
      <c r="AF387" s="17">
        <v>0</v>
      </c>
      <c r="AG387" s="88">
        <v>91</v>
      </c>
      <c r="AH387" s="17" t="s">
        <v>3</v>
      </c>
      <c r="AI387" s="87" t="s">
        <v>506</v>
      </c>
      <c r="AN387" s="17">
        <f t="shared" si="139"/>
        <v>100</v>
      </c>
      <c r="AO387" s="17">
        <f t="shared" si="140"/>
        <v>0.1</v>
      </c>
      <c r="AP387" s="17">
        <f t="shared" si="141"/>
        <v>0</v>
      </c>
      <c r="AQ387" s="17">
        <f t="shared" si="141"/>
        <v>0.1</v>
      </c>
      <c r="AR387" s="17">
        <f t="shared" si="142"/>
        <v>0.8</v>
      </c>
      <c r="AS387" s="17">
        <f t="shared" si="143"/>
        <v>0.91</v>
      </c>
      <c r="AU387" s="17">
        <f t="shared" si="144"/>
        <v>8</v>
      </c>
      <c r="AV387" s="17">
        <f t="shared" si="145"/>
        <v>1</v>
      </c>
      <c r="AW387" s="17">
        <f t="shared" si="146"/>
        <v>1</v>
      </c>
      <c r="AX387" s="17">
        <f t="shared" si="147"/>
        <v>2.5</v>
      </c>
      <c r="AY387" s="17">
        <f t="shared" si="148"/>
        <v>1</v>
      </c>
      <c r="AZ387" s="17">
        <f t="shared" si="149"/>
        <v>1</v>
      </c>
      <c r="BA387" s="17">
        <f t="shared" si="150"/>
        <v>8.9999999999999969E-2</v>
      </c>
      <c r="BC387" s="17">
        <f t="shared" si="138"/>
        <v>8</v>
      </c>
      <c r="BD387" s="17">
        <f t="shared" si="151"/>
        <v>1</v>
      </c>
      <c r="BE387" s="17">
        <f t="shared" si="152"/>
        <v>0.75520176886677193</v>
      </c>
      <c r="BF387" s="17">
        <f t="shared" si="153"/>
        <v>3.9291574723407279</v>
      </c>
      <c r="BG387" s="17">
        <f t="shared" si="154"/>
        <v>0.75520176886677193</v>
      </c>
      <c r="BH387" s="17">
        <f t="shared" si="155"/>
        <v>0.75520176886677193</v>
      </c>
      <c r="BI387" s="17">
        <f t="shared" si="156"/>
        <v>2.3962492361976312E-2</v>
      </c>
      <c r="BJ387" s="17">
        <f t="shared" ref="BJ387:BJ441" si="157">(AS387-AVERAGE($AS$2:$AS$441))^2</f>
        <v>0.20059032922401493</v>
      </c>
    </row>
    <row r="388" spans="1:62" x14ac:dyDescent="0.25">
      <c r="A388" s="84">
        <v>204</v>
      </c>
      <c r="B388" s="84">
        <v>128</v>
      </c>
      <c r="C388" s="17">
        <v>32</v>
      </c>
      <c r="D388" s="86">
        <v>1</v>
      </c>
      <c r="E388" s="98">
        <f t="shared" si="136"/>
        <v>25</v>
      </c>
      <c r="F388" s="98">
        <f t="shared" si="137"/>
        <v>0.53333333333333333</v>
      </c>
      <c r="G388" s="17">
        <v>0</v>
      </c>
      <c r="H388" s="17">
        <v>35</v>
      </c>
      <c r="I388" s="17">
        <v>0</v>
      </c>
      <c r="J388" s="17">
        <v>0</v>
      </c>
      <c r="K388" s="17">
        <v>0</v>
      </c>
      <c r="L388" s="17">
        <v>0</v>
      </c>
      <c r="M388" s="17">
        <v>0</v>
      </c>
      <c r="N388" s="17">
        <v>0</v>
      </c>
      <c r="O388" s="17">
        <v>25</v>
      </c>
      <c r="P388" s="17">
        <v>0</v>
      </c>
      <c r="Q388" s="17">
        <v>40</v>
      </c>
      <c r="R388" s="17">
        <v>0</v>
      </c>
      <c r="S388" s="17">
        <v>0</v>
      </c>
      <c r="T388" s="17">
        <v>0</v>
      </c>
      <c r="U388" s="17">
        <v>0</v>
      </c>
      <c r="V388" s="17">
        <v>0</v>
      </c>
      <c r="W388" s="41">
        <v>0</v>
      </c>
      <c r="X388" s="41">
        <v>0</v>
      </c>
      <c r="Y388" s="17">
        <v>0</v>
      </c>
      <c r="Z388" s="17">
        <v>0</v>
      </c>
      <c r="AA388" s="17">
        <v>0</v>
      </c>
      <c r="AB388" s="17">
        <v>0</v>
      </c>
      <c r="AC388" s="17">
        <v>0</v>
      </c>
      <c r="AD388" s="17">
        <v>0</v>
      </c>
      <c r="AE388" s="17">
        <v>0</v>
      </c>
      <c r="AF388" s="41">
        <v>0</v>
      </c>
      <c r="AG388" s="88">
        <v>45</v>
      </c>
      <c r="AH388" s="91" t="s">
        <v>3</v>
      </c>
      <c r="AI388" s="87" t="s">
        <v>504</v>
      </c>
      <c r="AN388" s="17">
        <f t="shared" si="139"/>
        <v>100</v>
      </c>
      <c r="AO388" s="17">
        <f t="shared" si="140"/>
        <v>0.25</v>
      </c>
      <c r="AP388" s="17">
        <f t="shared" si="141"/>
        <v>0</v>
      </c>
      <c r="AQ388" s="17">
        <f t="shared" si="141"/>
        <v>0.35</v>
      </c>
      <c r="AR388" s="17">
        <f t="shared" si="142"/>
        <v>0.4</v>
      </c>
      <c r="AS388" s="17">
        <f t="shared" si="143"/>
        <v>0.45</v>
      </c>
      <c r="AU388" s="17">
        <f t="shared" si="144"/>
        <v>1.142857142857143</v>
      </c>
      <c r="AV388" s="17">
        <f t="shared" si="145"/>
        <v>0.7142857142857143</v>
      </c>
      <c r="AW388" s="17">
        <f t="shared" si="146"/>
        <v>0.5714285714285714</v>
      </c>
      <c r="AX388" s="17">
        <f t="shared" si="147"/>
        <v>0.78571428571428581</v>
      </c>
      <c r="AY388" s="17">
        <f t="shared" si="148"/>
        <v>0.5714285714285714</v>
      </c>
      <c r="AZ388" s="17">
        <f t="shared" si="149"/>
        <v>0.5714285714285714</v>
      </c>
      <c r="BA388" s="17">
        <f t="shared" si="150"/>
        <v>0.12142857142857139</v>
      </c>
      <c r="BC388" s="17">
        <f t="shared" si="138"/>
        <v>1.1428571428571428</v>
      </c>
      <c r="BD388" s="17">
        <f t="shared" si="151"/>
        <v>0.7142857142857143</v>
      </c>
      <c r="BE388" s="17">
        <f t="shared" si="152"/>
        <v>0.60523924923912709</v>
      </c>
      <c r="BF388" s="17">
        <f t="shared" si="153"/>
        <v>0.78062656853035572</v>
      </c>
      <c r="BG388" s="17">
        <f t="shared" si="154"/>
        <v>0.60523924923912709</v>
      </c>
      <c r="BH388" s="17">
        <f t="shared" si="155"/>
        <v>0.60523924923912709</v>
      </c>
      <c r="BI388" s="17">
        <f t="shared" si="156"/>
        <v>2.4099224504327815E-2</v>
      </c>
      <c r="BJ388" s="17">
        <f t="shared" si="157"/>
        <v>1.4706128336984653E-4</v>
      </c>
    </row>
    <row r="389" spans="1:62" x14ac:dyDescent="0.25">
      <c r="A389" s="84">
        <v>260</v>
      </c>
      <c r="B389" s="84">
        <v>151</v>
      </c>
      <c r="C389" s="17">
        <f>'EWG-CCP-127 (1)'!B75</f>
        <v>20</v>
      </c>
      <c r="D389" s="86">
        <v>1</v>
      </c>
      <c r="E389" s="98">
        <f t="shared" si="136"/>
        <v>34.782608695652179</v>
      </c>
      <c r="F389" s="98">
        <f t="shared" si="137"/>
        <v>0.66666666666666663</v>
      </c>
      <c r="G389" s="17">
        <v>0</v>
      </c>
      <c r="H389" s="17">
        <f>'EWG-CCP-127 (1)'!M75</f>
        <v>21.739130434782609</v>
      </c>
      <c r="I389" s="17">
        <v>0</v>
      </c>
      <c r="J389" s="17">
        <v>0</v>
      </c>
      <c r="K389" s="17">
        <v>0</v>
      </c>
      <c r="L389" s="17">
        <v>0</v>
      </c>
      <c r="M389" s="17">
        <v>0</v>
      </c>
      <c r="N389" s="17">
        <v>0</v>
      </c>
      <c r="O389" s="17">
        <f>'EWG-CCP-127 (1)'!L75</f>
        <v>34.782608695652179</v>
      </c>
      <c r="P389" s="17">
        <v>0</v>
      </c>
      <c r="Q389" s="17">
        <f>'EWG-CCP-127 (1)'!K75</f>
        <v>43.478260869565219</v>
      </c>
      <c r="R389" s="17">
        <v>0</v>
      </c>
      <c r="S389" s="17">
        <v>0</v>
      </c>
      <c r="T389" s="17">
        <v>0</v>
      </c>
      <c r="U389" s="17">
        <v>0</v>
      </c>
      <c r="V389" s="17">
        <v>0</v>
      </c>
      <c r="W389" s="41">
        <v>0</v>
      </c>
      <c r="X389" s="41">
        <v>0</v>
      </c>
      <c r="Y389" s="17">
        <v>0</v>
      </c>
      <c r="Z389" s="17">
        <v>0</v>
      </c>
      <c r="AA389" s="17">
        <v>0</v>
      </c>
      <c r="AB389" s="17">
        <v>0</v>
      </c>
      <c r="AC389" s="17">
        <v>0</v>
      </c>
      <c r="AD389" s="17">
        <v>0</v>
      </c>
      <c r="AE389" s="17">
        <v>0</v>
      </c>
      <c r="AF389" s="41">
        <v>0</v>
      </c>
      <c r="AG389" s="88">
        <f>'EWG-CCP-127 (1)'!E75</f>
        <v>38</v>
      </c>
      <c r="AH389" s="41" t="s">
        <v>3</v>
      </c>
      <c r="AI389" s="87" t="s">
        <v>506</v>
      </c>
      <c r="AN389" s="17">
        <f t="shared" si="139"/>
        <v>100</v>
      </c>
      <c r="AO389" s="17">
        <f t="shared" si="140"/>
        <v>0.34782608695652178</v>
      </c>
      <c r="AP389" s="17">
        <f t="shared" si="141"/>
        <v>0</v>
      </c>
      <c r="AQ389" s="17">
        <f t="shared" si="141"/>
        <v>0.21739130434782608</v>
      </c>
      <c r="AR389" s="17">
        <f t="shared" si="142"/>
        <v>0.43478260869565216</v>
      </c>
      <c r="AS389" s="17">
        <f t="shared" si="143"/>
        <v>0.38</v>
      </c>
      <c r="AU389" s="17">
        <f t="shared" si="144"/>
        <v>2</v>
      </c>
      <c r="AV389" s="17">
        <f t="shared" si="145"/>
        <v>1.6000000000000003</v>
      </c>
      <c r="AW389" s="17">
        <f t="shared" si="146"/>
        <v>0.625</v>
      </c>
      <c r="AX389" s="17">
        <f t="shared" si="147"/>
        <v>1</v>
      </c>
      <c r="AY389" s="17">
        <f t="shared" si="148"/>
        <v>0.49999999999999989</v>
      </c>
      <c r="AZ389" s="17">
        <f t="shared" si="149"/>
        <v>0.49999999999999989</v>
      </c>
      <c r="BA389" s="17">
        <f t="shared" si="150"/>
        <v>0.11999999999999988</v>
      </c>
      <c r="BC389" s="17">
        <f t="shared" si="138"/>
        <v>2</v>
      </c>
      <c r="BD389" s="17">
        <f t="shared" si="151"/>
        <v>1.6</v>
      </c>
      <c r="BE389" s="17">
        <f t="shared" si="152"/>
        <v>0.62398456419258264</v>
      </c>
      <c r="BF389" s="17">
        <f t="shared" si="153"/>
        <v>1.1741929315066524</v>
      </c>
      <c r="BG389" s="17">
        <f t="shared" si="154"/>
        <v>0.53527475825646853</v>
      </c>
      <c r="BH389" s="17">
        <f t="shared" si="155"/>
        <v>0.53527475825646853</v>
      </c>
      <c r="BI389" s="17">
        <f t="shared" si="156"/>
        <v>2.4110250551604741E-2</v>
      </c>
      <c r="BJ389" s="17">
        <f t="shared" si="157"/>
        <v>6.744824857619511E-3</v>
      </c>
    </row>
    <row r="390" spans="1:62" x14ac:dyDescent="0.25">
      <c r="A390" s="84">
        <v>339</v>
      </c>
      <c r="B390" s="84">
        <v>226</v>
      </c>
      <c r="C390" s="58" t="s">
        <v>237</v>
      </c>
      <c r="D390" s="86">
        <v>1</v>
      </c>
      <c r="E390" s="98">
        <f t="shared" si="136"/>
        <v>25</v>
      </c>
      <c r="F390" s="98">
        <f t="shared" si="137"/>
        <v>0.97560975609756095</v>
      </c>
      <c r="G390" s="17">
        <f>'EWG-CCP-127 (1)'!O159</f>
        <v>23.75</v>
      </c>
      <c r="H390" s="17">
        <f>'EWG-CCP-127 (1)'!P159</f>
        <v>1.25</v>
      </c>
      <c r="I390" s="17">
        <v>0</v>
      </c>
      <c r="J390" s="17">
        <v>0</v>
      </c>
      <c r="K390" s="17">
        <v>0</v>
      </c>
      <c r="L390" s="17">
        <v>0</v>
      </c>
      <c r="M390" s="17">
        <v>0</v>
      </c>
      <c r="N390" s="17">
        <v>0</v>
      </c>
      <c r="O390" s="17">
        <f>'EWG-CCP-127 (1)'!N159</f>
        <v>25</v>
      </c>
      <c r="P390" s="17">
        <v>0</v>
      </c>
      <c r="Q390" s="17">
        <f>'EWG-CCP-127 (1)'!M159</f>
        <v>50</v>
      </c>
      <c r="R390" s="17">
        <v>0</v>
      </c>
      <c r="S390" s="17">
        <v>0</v>
      </c>
      <c r="T390" s="17">
        <v>0</v>
      </c>
      <c r="U390" s="17">
        <v>0</v>
      </c>
      <c r="V390" s="17">
        <v>0</v>
      </c>
      <c r="W390" s="41">
        <v>0</v>
      </c>
      <c r="X390" s="41">
        <v>0</v>
      </c>
      <c r="Y390" s="17">
        <v>0</v>
      </c>
      <c r="Z390" s="17">
        <v>0</v>
      </c>
      <c r="AA390" s="17">
        <v>0</v>
      </c>
      <c r="AB390" s="17">
        <v>0</v>
      </c>
      <c r="AC390" s="17">
        <v>0</v>
      </c>
      <c r="AD390" s="17">
        <v>0</v>
      </c>
      <c r="AE390" s="17">
        <v>0</v>
      </c>
      <c r="AF390" s="41">
        <v>0</v>
      </c>
      <c r="AG390" s="88">
        <f>'EWG-CCP-127 (1)'!E159</f>
        <v>10</v>
      </c>
      <c r="AH390" s="41" t="s">
        <v>3</v>
      </c>
      <c r="AI390" s="87" t="s">
        <v>528</v>
      </c>
      <c r="AN390" s="17">
        <f t="shared" si="139"/>
        <v>100</v>
      </c>
      <c r="AO390" s="17">
        <f t="shared" si="140"/>
        <v>0.25</v>
      </c>
      <c r="AP390" s="17">
        <f t="shared" si="141"/>
        <v>0.23749999999999999</v>
      </c>
      <c r="AQ390" s="17">
        <f t="shared" si="141"/>
        <v>1.2500000000000001E-2</v>
      </c>
      <c r="AR390" s="17">
        <f t="shared" si="142"/>
        <v>0.5</v>
      </c>
      <c r="AS390" s="17">
        <f t="shared" si="143"/>
        <v>0.1</v>
      </c>
      <c r="AU390" s="17">
        <f t="shared" si="144"/>
        <v>2</v>
      </c>
      <c r="AV390" s="17">
        <f t="shared" si="145"/>
        <v>1</v>
      </c>
      <c r="AW390" s="17">
        <f t="shared" si="146"/>
        <v>0.625</v>
      </c>
      <c r="AX390" s="17">
        <f t="shared" si="147"/>
        <v>1</v>
      </c>
      <c r="AY390" s="17">
        <f t="shared" si="148"/>
        <v>0.625</v>
      </c>
      <c r="AZ390" s="17">
        <f t="shared" si="149"/>
        <v>0.625</v>
      </c>
      <c r="BA390" s="17">
        <f t="shared" si="150"/>
        <v>0.52500000000000002</v>
      </c>
      <c r="BC390" s="17">
        <f t="shared" si="138"/>
        <v>0.51948051948051943</v>
      </c>
      <c r="BD390" s="17">
        <f t="shared" si="151"/>
        <v>0.25974025974025972</v>
      </c>
      <c r="BE390" s="17">
        <f t="shared" si="152"/>
        <v>0.59160629290934119</v>
      </c>
      <c r="BF390" s="17">
        <f t="shared" si="153"/>
        <v>0.49439648636577654</v>
      </c>
      <c r="BG390" s="17">
        <f t="shared" si="154"/>
        <v>0.25974025974025972</v>
      </c>
      <c r="BH390" s="17">
        <f t="shared" si="155"/>
        <v>0.25974025974025972</v>
      </c>
      <c r="BI390" s="17">
        <f t="shared" si="156"/>
        <v>2.5516950581885637E-2</v>
      </c>
      <c r="BJ390" s="17">
        <f t="shared" si="157"/>
        <v>0.13113587915461819</v>
      </c>
    </row>
    <row r="391" spans="1:62" x14ac:dyDescent="0.25">
      <c r="A391" s="84">
        <v>340</v>
      </c>
      <c r="B391" s="84">
        <v>227</v>
      </c>
      <c r="C391" s="58" t="s">
        <v>236</v>
      </c>
      <c r="D391" s="86">
        <v>1</v>
      </c>
      <c r="E391" s="98">
        <f t="shared" si="136"/>
        <v>25</v>
      </c>
      <c r="F391" s="98">
        <f t="shared" si="137"/>
        <v>0.95238095238095233</v>
      </c>
      <c r="G391" s="17">
        <f>'EWG-CCP-127 (1)'!O160</f>
        <v>22.5</v>
      </c>
      <c r="H391" s="17">
        <f>'EWG-CCP-127 (1)'!P160</f>
        <v>2.5</v>
      </c>
      <c r="I391" s="17">
        <v>0</v>
      </c>
      <c r="J391" s="17">
        <v>0</v>
      </c>
      <c r="K391" s="17">
        <v>0</v>
      </c>
      <c r="L391" s="17">
        <v>0</v>
      </c>
      <c r="M391" s="17">
        <v>0</v>
      </c>
      <c r="N391" s="17">
        <v>0</v>
      </c>
      <c r="O391" s="17">
        <f>'EWG-CCP-127 (1)'!N160</f>
        <v>25</v>
      </c>
      <c r="P391" s="17">
        <v>0</v>
      </c>
      <c r="Q391" s="17">
        <f>'EWG-CCP-127 (1)'!M160</f>
        <v>50</v>
      </c>
      <c r="R391" s="17">
        <v>0</v>
      </c>
      <c r="S391" s="17">
        <v>0</v>
      </c>
      <c r="T391" s="17">
        <v>0</v>
      </c>
      <c r="U391" s="17">
        <v>0</v>
      </c>
      <c r="V391" s="17">
        <v>0</v>
      </c>
      <c r="W391" s="41">
        <v>0</v>
      </c>
      <c r="X391" s="41">
        <v>0</v>
      </c>
      <c r="Y391" s="17">
        <v>0</v>
      </c>
      <c r="Z391" s="17">
        <v>0</v>
      </c>
      <c r="AA391" s="17">
        <v>0</v>
      </c>
      <c r="AB391" s="17">
        <v>0</v>
      </c>
      <c r="AC391" s="17">
        <v>0</v>
      </c>
      <c r="AD391" s="17">
        <v>0</v>
      </c>
      <c r="AE391" s="17">
        <v>0</v>
      </c>
      <c r="AF391" s="41">
        <v>0</v>
      </c>
      <c r="AG391" s="88">
        <f>'EWG-CCP-127 (1)'!E160</f>
        <v>11</v>
      </c>
      <c r="AH391" s="41" t="s">
        <v>3</v>
      </c>
      <c r="AI391" s="87" t="s">
        <v>528</v>
      </c>
      <c r="AN391" s="17">
        <f t="shared" si="139"/>
        <v>100</v>
      </c>
      <c r="AO391" s="17">
        <f t="shared" si="140"/>
        <v>0.25</v>
      </c>
      <c r="AP391" s="17">
        <f t="shared" si="141"/>
        <v>0.22500000000000001</v>
      </c>
      <c r="AQ391" s="17">
        <f t="shared" si="141"/>
        <v>2.5000000000000001E-2</v>
      </c>
      <c r="AR391" s="17">
        <f t="shared" si="142"/>
        <v>0.5</v>
      </c>
      <c r="AS391" s="17">
        <f t="shared" si="143"/>
        <v>0.11</v>
      </c>
      <c r="AU391" s="17">
        <f t="shared" si="144"/>
        <v>2</v>
      </c>
      <c r="AV391" s="17">
        <f t="shared" si="145"/>
        <v>1</v>
      </c>
      <c r="AW391" s="17">
        <f t="shared" si="146"/>
        <v>0.625</v>
      </c>
      <c r="AX391" s="17">
        <f t="shared" si="147"/>
        <v>1</v>
      </c>
      <c r="AY391" s="17">
        <f t="shared" si="148"/>
        <v>0.625</v>
      </c>
      <c r="AZ391" s="17">
        <f t="shared" si="149"/>
        <v>0.625</v>
      </c>
      <c r="BA391" s="17">
        <f t="shared" si="150"/>
        <v>0.51500000000000001</v>
      </c>
      <c r="BC391" s="17">
        <f t="shared" si="138"/>
        <v>0.54054054054054057</v>
      </c>
      <c r="BD391" s="17">
        <f t="shared" si="151"/>
        <v>0.27027027027027029</v>
      </c>
      <c r="BE391" s="17">
        <f t="shared" si="152"/>
        <v>0.59206686575832046</v>
      </c>
      <c r="BF391" s="17">
        <f t="shared" si="153"/>
        <v>0.50406642157403936</v>
      </c>
      <c r="BG391" s="17">
        <f t="shared" si="154"/>
        <v>0.27027027027027029</v>
      </c>
      <c r="BH391" s="17">
        <f t="shared" si="155"/>
        <v>0.27027027027027029</v>
      </c>
      <c r="BI391" s="17">
        <f t="shared" si="156"/>
        <v>2.5686559532505489E-2</v>
      </c>
      <c r="BJ391" s="17">
        <f t="shared" si="157"/>
        <v>0.12399334150115394</v>
      </c>
    </row>
    <row r="392" spans="1:62" x14ac:dyDescent="0.25">
      <c r="A392" s="84">
        <v>172</v>
      </c>
      <c r="B392" s="84">
        <v>108</v>
      </c>
      <c r="C392" s="17" t="s">
        <v>224</v>
      </c>
      <c r="D392" s="86">
        <v>1</v>
      </c>
      <c r="E392" s="98">
        <f t="shared" si="136"/>
        <v>16.45</v>
      </c>
      <c r="F392" s="98">
        <f t="shared" si="137"/>
        <v>0.78970182582424797</v>
      </c>
      <c r="G392" s="17">
        <v>5.71</v>
      </c>
      <c r="H392" s="17">
        <v>16.010000000000002</v>
      </c>
      <c r="I392" s="17">
        <v>3.82</v>
      </c>
      <c r="J392" s="17">
        <v>0</v>
      </c>
      <c r="K392" s="17">
        <v>0</v>
      </c>
      <c r="L392" s="17">
        <v>0</v>
      </c>
      <c r="M392" s="17">
        <v>0</v>
      </c>
      <c r="N392" s="17">
        <v>0</v>
      </c>
      <c r="O392" s="17">
        <v>12.63</v>
      </c>
      <c r="P392" s="17">
        <v>0</v>
      </c>
      <c r="Q392" s="17">
        <v>60.12</v>
      </c>
      <c r="R392" s="17">
        <v>0</v>
      </c>
      <c r="S392" s="17">
        <v>0</v>
      </c>
      <c r="T392" s="17">
        <v>0</v>
      </c>
      <c r="U392" s="17">
        <v>1.71</v>
      </c>
      <c r="V392" s="17">
        <v>0</v>
      </c>
      <c r="W392" s="41">
        <v>0</v>
      </c>
      <c r="X392" s="41">
        <v>0</v>
      </c>
      <c r="Y392" s="17">
        <v>0</v>
      </c>
      <c r="Z392" s="17">
        <v>0</v>
      </c>
      <c r="AA392" s="17">
        <v>0</v>
      </c>
      <c r="AB392" s="17">
        <v>0</v>
      </c>
      <c r="AC392" s="17">
        <v>0</v>
      </c>
      <c r="AD392" s="17">
        <v>0</v>
      </c>
      <c r="AE392" s="41">
        <v>0</v>
      </c>
      <c r="AF392" s="41">
        <v>0</v>
      </c>
      <c r="AG392" s="88">
        <f>(44.6+4.8)</f>
        <v>49.4</v>
      </c>
      <c r="AH392" s="41" t="s">
        <v>3</v>
      </c>
      <c r="AI392" s="87" t="s">
        <v>506</v>
      </c>
      <c r="AN392" s="17">
        <f t="shared" si="139"/>
        <v>99.999999999999986</v>
      </c>
      <c r="AO392" s="17">
        <f t="shared" si="140"/>
        <v>0.1263</v>
      </c>
      <c r="AP392" s="17">
        <f t="shared" si="141"/>
        <v>5.7099999999999998E-2</v>
      </c>
      <c r="AQ392" s="17">
        <f t="shared" si="141"/>
        <v>0.16010000000000002</v>
      </c>
      <c r="AR392" s="17">
        <f t="shared" si="142"/>
        <v>0.60119999999999996</v>
      </c>
      <c r="AS392" s="17">
        <f t="shared" si="143"/>
        <v>0.49399999999999999</v>
      </c>
      <c r="AU392" s="17">
        <f t="shared" si="144"/>
        <v>2.7679558011049723</v>
      </c>
      <c r="AV392" s="17">
        <f t="shared" si="145"/>
        <v>0.58149171270718225</v>
      </c>
      <c r="AW392" s="17">
        <f t="shared" si="146"/>
        <v>0.67299723756906071</v>
      </c>
      <c r="AX392" s="17">
        <f t="shared" si="147"/>
        <v>1.1919889502762431</v>
      </c>
      <c r="AY392" s="17">
        <f t="shared" si="148"/>
        <v>0.58149171270718225</v>
      </c>
      <c r="AZ392" s="17">
        <f t="shared" si="149"/>
        <v>0.58149171270718225</v>
      </c>
      <c r="BA392" s="17">
        <f t="shared" si="150"/>
        <v>8.7491712707182256E-2</v>
      </c>
      <c r="BC392" s="17">
        <f t="shared" si="138"/>
        <v>1.3669849931787175</v>
      </c>
      <c r="BD392" s="17">
        <f t="shared" si="151"/>
        <v>0.33060482037289673</v>
      </c>
      <c r="BE392" s="17">
        <f t="shared" si="152"/>
        <v>0.61014082090726574</v>
      </c>
      <c r="BF392" s="17">
        <f t="shared" si="153"/>
        <v>0.88353728190524006</v>
      </c>
      <c r="BG392" s="17">
        <f t="shared" si="154"/>
        <v>0.33060482037289673</v>
      </c>
      <c r="BH392" s="17">
        <f t="shared" si="155"/>
        <v>0.33060482037289673</v>
      </c>
      <c r="BI392" s="17">
        <f t="shared" si="156"/>
        <v>2.6697984725373339E-2</v>
      </c>
      <c r="BJ392" s="17">
        <f t="shared" si="157"/>
        <v>1.0158956081272E-3</v>
      </c>
    </row>
    <row r="393" spans="1:62" x14ac:dyDescent="0.25">
      <c r="A393" s="84">
        <v>330</v>
      </c>
      <c r="B393" s="84">
        <v>217</v>
      </c>
      <c r="D393" s="86">
        <v>1</v>
      </c>
      <c r="E393" s="98">
        <f t="shared" si="136"/>
        <v>37.5</v>
      </c>
      <c r="F393" s="98">
        <f t="shared" si="137"/>
        <v>0.8</v>
      </c>
      <c r="G393" s="17">
        <v>0</v>
      </c>
      <c r="H393" s="17">
        <f>'EWG-CCP-127 (1)'!M148</f>
        <v>12.5</v>
      </c>
      <c r="I393" s="17">
        <v>0</v>
      </c>
      <c r="J393" s="17">
        <v>0</v>
      </c>
      <c r="K393" s="17">
        <v>0</v>
      </c>
      <c r="L393" s="17">
        <v>0</v>
      </c>
      <c r="M393" s="17">
        <v>0</v>
      </c>
      <c r="N393" s="17">
        <v>0</v>
      </c>
      <c r="O393" s="17">
        <f>'EWG-CCP-127 (1)'!L148</f>
        <v>37.5</v>
      </c>
      <c r="P393" s="17">
        <v>0</v>
      </c>
      <c r="Q393" s="17">
        <f>'EWG-CCP-127 (1)'!K148</f>
        <v>50</v>
      </c>
      <c r="R393" s="17">
        <v>0</v>
      </c>
      <c r="S393" s="17">
        <v>0</v>
      </c>
      <c r="T393" s="17">
        <v>0</v>
      </c>
      <c r="U393" s="17">
        <v>0</v>
      </c>
      <c r="V393" s="17">
        <v>0</v>
      </c>
      <c r="W393" s="41">
        <v>0</v>
      </c>
      <c r="X393" s="41">
        <v>0</v>
      </c>
      <c r="Y393" s="17">
        <v>0</v>
      </c>
      <c r="Z393" s="17">
        <v>0</v>
      </c>
      <c r="AA393" s="17">
        <v>0</v>
      </c>
      <c r="AB393" s="17">
        <v>0</v>
      </c>
      <c r="AC393" s="17">
        <v>0</v>
      </c>
      <c r="AD393" s="17">
        <v>0</v>
      </c>
      <c r="AE393" s="17">
        <v>0</v>
      </c>
      <c r="AF393" s="41">
        <v>0</v>
      </c>
      <c r="AG393" s="88">
        <f>'EWG-CCP-127 (1)'!E148</f>
        <v>68</v>
      </c>
      <c r="AH393" s="91" t="s">
        <v>3</v>
      </c>
      <c r="AI393" s="87" t="s">
        <v>504</v>
      </c>
      <c r="AN393" s="17">
        <f t="shared" si="139"/>
        <v>100</v>
      </c>
      <c r="AO393" s="17">
        <f t="shared" si="140"/>
        <v>0.375</v>
      </c>
      <c r="AP393" s="17">
        <f t="shared" si="141"/>
        <v>0</v>
      </c>
      <c r="AQ393" s="17">
        <f t="shared" si="141"/>
        <v>0.125</v>
      </c>
      <c r="AR393" s="17">
        <f t="shared" si="142"/>
        <v>0.5</v>
      </c>
      <c r="AS393" s="17">
        <f t="shared" si="143"/>
        <v>0.68</v>
      </c>
      <c r="AU393" s="17">
        <f t="shared" si="144"/>
        <v>4</v>
      </c>
      <c r="AV393" s="17">
        <f t="shared" si="145"/>
        <v>3</v>
      </c>
      <c r="AW393" s="17">
        <f t="shared" si="146"/>
        <v>0.75</v>
      </c>
      <c r="AX393" s="17">
        <f t="shared" si="147"/>
        <v>1.5</v>
      </c>
      <c r="AY393" s="17">
        <f t="shared" si="148"/>
        <v>0.5</v>
      </c>
      <c r="AZ393" s="17">
        <f t="shared" si="149"/>
        <v>0.5</v>
      </c>
      <c r="BA393" s="17">
        <f t="shared" si="150"/>
        <v>0.18000000000000005</v>
      </c>
      <c r="BC393" s="17">
        <f t="shared" si="138"/>
        <v>4</v>
      </c>
      <c r="BD393" s="17">
        <f t="shared" si="151"/>
        <v>3</v>
      </c>
      <c r="BE393" s="17">
        <f t="shared" si="152"/>
        <v>0.66772363241731236</v>
      </c>
      <c r="BF393" s="17">
        <f t="shared" si="153"/>
        <v>2.0925144451180109</v>
      </c>
      <c r="BG393" s="17">
        <f t="shared" si="154"/>
        <v>0.51647603993698088</v>
      </c>
      <c r="BH393" s="17">
        <f t="shared" si="155"/>
        <v>0.51647603993698088</v>
      </c>
      <c r="BI393" s="17">
        <f t="shared" si="156"/>
        <v>2.6740085514691887E-2</v>
      </c>
      <c r="BJ393" s="17">
        <f t="shared" si="157"/>
        <v>4.7468695253692399E-2</v>
      </c>
    </row>
    <row r="394" spans="1:62" x14ac:dyDescent="0.25">
      <c r="A394" s="84">
        <v>666</v>
      </c>
      <c r="B394" s="84">
        <v>363</v>
      </c>
      <c r="C394" s="17" t="s">
        <v>494</v>
      </c>
      <c r="D394" s="86">
        <v>1</v>
      </c>
      <c r="E394" s="98">
        <f t="shared" si="136"/>
        <v>25</v>
      </c>
      <c r="F394" s="98">
        <f t="shared" si="137"/>
        <v>0.90909090909090906</v>
      </c>
      <c r="G394" s="17">
        <v>20</v>
      </c>
      <c r="H394" s="17">
        <v>5</v>
      </c>
      <c r="I394" s="17">
        <v>0</v>
      </c>
      <c r="J394" s="17">
        <v>0</v>
      </c>
      <c r="K394" s="17">
        <v>0</v>
      </c>
      <c r="L394" s="17">
        <v>0</v>
      </c>
      <c r="M394" s="17">
        <v>0</v>
      </c>
      <c r="N394" s="17">
        <v>0</v>
      </c>
      <c r="O394" s="17">
        <v>25</v>
      </c>
      <c r="P394" s="17">
        <v>0</v>
      </c>
      <c r="Q394" s="17">
        <v>50</v>
      </c>
      <c r="R394" s="17">
        <v>0</v>
      </c>
      <c r="S394" s="17">
        <v>0</v>
      </c>
      <c r="T394" s="17">
        <v>0</v>
      </c>
      <c r="U394" s="17">
        <v>0</v>
      </c>
      <c r="V394" s="17">
        <v>0</v>
      </c>
      <c r="W394" s="17">
        <v>0</v>
      </c>
      <c r="X394" s="17">
        <v>0</v>
      </c>
      <c r="Y394" s="17">
        <v>0</v>
      </c>
      <c r="Z394" s="17">
        <v>0</v>
      </c>
      <c r="AA394" s="17">
        <v>0</v>
      </c>
      <c r="AB394" s="17">
        <v>0</v>
      </c>
      <c r="AC394" s="17">
        <v>0</v>
      </c>
      <c r="AD394" s="17">
        <v>0</v>
      </c>
      <c r="AE394" s="17">
        <v>0</v>
      </c>
      <c r="AF394" s="17">
        <v>0</v>
      </c>
      <c r="AG394" s="88">
        <v>12.7</v>
      </c>
      <c r="AH394" s="17" t="s">
        <v>3</v>
      </c>
      <c r="AI394" s="87" t="s">
        <v>506</v>
      </c>
      <c r="AJ394" s="87" t="s">
        <v>568</v>
      </c>
      <c r="AL394" s="87" t="s">
        <v>510</v>
      </c>
      <c r="AN394" s="17">
        <f t="shared" si="139"/>
        <v>100</v>
      </c>
      <c r="AO394" s="17">
        <f t="shared" si="140"/>
        <v>0.25</v>
      </c>
      <c r="AP394" s="17">
        <f t="shared" si="141"/>
        <v>0.2</v>
      </c>
      <c r="AQ394" s="17">
        <f t="shared" si="141"/>
        <v>0.05</v>
      </c>
      <c r="AR394" s="17">
        <f t="shared" si="142"/>
        <v>0.5</v>
      </c>
      <c r="AS394" s="17">
        <f t="shared" si="143"/>
        <v>0.127</v>
      </c>
      <c r="AU394" s="17">
        <f t="shared" si="144"/>
        <v>2</v>
      </c>
      <c r="AV394" s="17">
        <f t="shared" si="145"/>
        <v>1</v>
      </c>
      <c r="AW394" s="17">
        <f t="shared" si="146"/>
        <v>0.625</v>
      </c>
      <c r="AX394" s="17">
        <f t="shared" si="147"/>
        <v>1</v>
      </c>
      <c r="AY394" s="17">
        <f t="shared" si="148"/>
        <v>0.625</v>
      </c>
      <c r="AZ394" s="17">
        <f t="shared" si="149"/>
        <v>0.625</v>
      </c>
      <c r="BA394" s="17">
        <f t="shared" si="150"/>
        <v>0.498</v>
      </c>
      <c r="BC394" s="17">
        <f t="shared" si="138"/>
        <v>0.58823529411764708</v>
      </c>
      <c r="BD394" s="17">
        <f t="shared" si="151"/>
        <v>0.29411764705882354</v>
      </c>
      <c r="BE394" s="17">
        <f t="shared" si="152"/>
        <v>0.59310992779865579</v>
      </c>
      <c r="BF394" s="17">
        <f t="shared" si="153"/>
        <v>0.52596598072216394</v>
      </c>
      <c r="BG394" s="17">
        <f t="shared" si="154"/>
        <v>0.29411764705882354</v>
      </c>
      <c r="BH394" s="17">
        <f t="shared" si="155"/>
        <v>0.29411764705882354</v>
      </c>
      <c r="BI394" s="17">
        <f t="shared" si="156"/>
        <v>2.7928307958477512E-2</v>
      </c>
      <c r="BJ394" s="17">
        <f t="shared" si="157"/>
        <v>0.11231002749026472</v>
      </c>
    </row>
    <row r="395" spans="1:62" x14ac:dyDescent="0.25">
      <c r="A395" s="84">
        <v>207</v>
      </c>
      <c r="B395" s="84">
        <v>131</v>
      </c>
      <c r="C395" s="17">
        <v>35</v>
      </c>
      <c r="D395" s="86">
        <v>1</v>
      </c>
      <c r="E395" s="98">
        <f t="shared" si="136"/>
        <v>25</v>
      </c>
      <c r="F395" s="98">
        <f t="shared" si="137"/>
        <v>0.8</v>
      </c>
      <c r="G395" s="17">
        <v>0</v>
      </c>
      <c r="H395" s="17">
        <v>15</v>
      </c>
      <c r="I395" s="17">
        <v>0</v>
      </c>
      <c r="J395" s="17">
        <v>0</v>
      </c>
      <c r="K395" s="17">
        <v>0</v>
      </c>
      <c r="L395" s="17">
        <v>0</v>
      </c>
      <c r="M395" s="17">
        <v>0</v>
      </c>
      <c r="N395" s="17">
        <v>0</v>
      </c>
      <c r="O395" s="17">
        <v>25</v>
      </c>
      <c r="P395" s="17">
        <v>0</v>
      </c>
      <c r="Q395" s="17">
        <v>60</v>
      </c>
      <c r="R395" s="17">
        <v>0</v>
      </c>
      <c r="S395" s="17">
        <v>0</v>
      </c>
      <c r="T395" s="17">
        <v>0</v>
      </c>
      <c r="U395" s="17">
        <v>0</v>
      </c>
      <c r="V395" s="17">
        <v>0</v>
      </c>
      <c r="W395" s="41">
        <v>0</v>
      </c>
      <c r="X395" s="41">
        <v>0</v>
      </c>
      <c r="Y395" s="17">
        <v>0</v>
      </c>
      <c r="Z395" s="17">
        <v>0</v>
      </c>
      <c r="AA395" s="17">
        <v>0</v>
      </c>
      <c r="AB395" s="17">
        <v>0</v>
      </c>
      <c r="AC395" s="17">
        <v>0</v>
      </c>
      <c r="AD395" s="17">
        <v>0</v>
      </c>
      <c r="AE395" s="17">
        <v>0</v>
      </c>
      <c r="AF395" s="41">
        <v>0</v>
      </c>
      <c r="AG395" s="88">
        <v>50</v>
      </c>
      <c r="AH395" s="91" t="s">
        <v>3</v>
      </c>
      <c r="AI395" s="87" t="s">
        <v>504</v>
      </c>
      <c r="AN395" s="17">
        <f t="shared" si="139"/>
        <v>100</v>
      </c>
      <c r="AO395" s="17">
        <f t="shared" si="140"/>
        <v>0.25</v>
      </c>
      <c r="AP395" s="17">
        <f t="shared" si="141"/>
        <v>0</v>
      </c>
      <c r="AQ395" s="17">
        <f t="shared" si="141"/>
        <v>0.15</v>
      </c>
      <c r="AR395" s="17">
        <f t="shared" si="142"/>
        <v>0.6</v>
      </c>
      <c r="AS395" s="17">
        <f t="shared" si="143"/>
        <v>0.5</v>
      </c>
      <c r="AU395" s="17">
        <f t="shared" si="144"/>
        <v>4</v>
      </c>
      <c r="AV395" s="17">
        <f t="shared" si="145"/>
        <v>1.6666666666666667</v>
      </c>
      <c r="AW395" s="17">
        <f t="shared" si="146"/>
        <v>0.75</v>
      </c>
      <c r="AX395" s="17">
        <f t="shared" si="147"/>
        <v>1.5</v>
      </c>
      <c r="AY395" s="17">
        <f t="shared" si="148"/>
        <v>0.72222222222222221</v>
      </c>
      <c r="AZ395" s="17">
        <f t="shared" si="149"/>
        <v>0.72222222222222221</v>
      </c>
      <c r="BA395" s="17">
        <f t="shared" si="150"/>
        <v>0.22222222222222221</v>
      </c>
      <c r="BC395" s="17">
        <f t="shared" si="138"/>
        <v>4</v>
      </c>
      <c r="BD395" s="17">
        <f t="shared" si="151"/>
        <v>1.6666666666666667</v>
      </c>
      <c r="BE395" s="17">
        <f t="shared" si="152"/>
        <v>0.66772363241731236</v>
      </c>
      <c r="BF395" s="17">
        <f t="shared" si="153"/>
        <v>2.0925144451180109</v>
      </c>
      <c r="BG395" s="17">
        <f t="shared" si="154"/>
        <v>0.66772363241731236</v>
      </c>
      <c r="BH395" s="17">
        <f t="shared" si="155"/>
        <v>0.66772363241731236</v>
      </c>
      <c r="BI395" s="17">
        <f t="shared" si="156"/>
        <v>2.8131216871257716E-2</v>
      </c>
      <c r="BJ395" s="17">
        <f t="shared" si="157"/>
        <v>1.4343730160486577E-3</v>
      </c>
    </row>
    <row r="396" spans="1:62" x14ac:dyDescent="0.25">
      <c r="A396" s="84">
        <v>109</v>
      </c>
      <c r="B396" s="84">
        <v>74</v>
      </c>
      <c r="C396" s="17" t="s">
        <v>131</v>
      </c>
      <c r="D396" s="87">
        <v>1</v>
      </c>
      <c r="E396" s="17"/>
      <c r="F396" s="17"/>
      <c r="G396" s="17">
        <v>19.61</v>
      </c>
      <c r="H396" s="17">
        <v>5</v>
      </c>
      <c r="I396" s="17">
        <v>0</v>
      </c>
      <c r="J396" s="17">
        <v>0</v>
      </c>
      <c r="K396" s="17">
        <v>0.14000000000000001</v>
      </c>
      <c r="L396" s="17">
        <v>0</v>
      </c>
      <c r="M396" s="17">
        <v>0</v>
      </c>
      <c r="N396" s="17">
        <v>0</v>
      </c>
      <c r="O396" s="17">
        <v>14.73</v>
      </c>
      <c r="P396" s="17">
        <v>0</v>
      </c>
      <c r="Q396" s="17">
        <v>60.52</v>
      </c>
      <c r="R396" s="17">
        <v>0</v>
      </c>
      <c r="S396" s="17">
        <v>0</v>
      </c>
      <c r="T396" s="17">
        <v>0</v>
      </c>
      <c r="U396" s="17">
        <v>0</v>
      </c>
      <c r="V396" s="41">
        <v>0</v>
      </c>
      <c r="W396" s="41">
        <v>0</v>
      </c>
      <c r="X396" s="41">
        <v>0</v>
      </c>
      <c r="Y396" s="17">
        <v>0</v>
      </c>
      <c r="Z396" s="17">
        <v>0</v>
      </c>
      <c r="AA396" s="17">
        <v>0</v>
      </c>
      <c r="AB396" s="41">
        <v>0</v>
      </c>
      <c r="AC396" s="17">
        <v>0</v>
      </c>
      <c r="AD396" s="17">
        <v>0</v>
      </c>
      <c r="AE396" s="41">
        <v>0</v>
      </c>
      <c r="AF396" s="41">
        <v>0</v>
      </c>
      <c r="AG396" s="88">
        <v>0.8</v>
      </c>
      <c r="AH396" s="41" t="s">
        <v>3</v>
      </c>
      <c r="AI396" s="87" t="s">
        <v>506</v>
      </c>
      <c r="AN396" s="17">
        <f t="shared" si="139"/>
        <v>100</v>
      </c>
      <c r="AO396" s="17">
        <f t="shared" si="140"/>
        <v>0.14730000000000001</v>
      </c>
      <c r="AP396" s="17">
        <f t="shared" si="141"/>
        <v>0.1961</v>
      </c>
      <c r="AQ396" s="17">
        <f t="shared" si="141"/>
        <v>0.05</v>
      </c>
      <c r="AR396" s="17">
        <f t="shared" si="142"/>
        <v>0.60520000000000007</v>
      </c>
      <c r="AS396" s="17">
        <f t="shared" si="143"/>
        <v>8.0000000000000002E-3</v>
      </c>
      <c r="AU396" s="17">
        <f t="shared" si="144"/>
        <v>2.4591629418935397</v>
      </c>
      <c r="AV396" s="17">
        <f t="shared" si="145"/>
        <v>0.59853718000812683</v>
      </c>
      <c r="AW396" s="17">
        <f t="shared" si="146"/>
        <v>0.65369768386834626</v>
      </c>
      <c r="AX396" s="17">
        <f t="shared" si="147"/>
        <v>1.114790735473385</v>
      </c>
      <c r="AY396" s="17">
        <f t="shared" si="148"/>
        <v>0.59853718000812683</v>
      </c>
      <c r="AZ396" s="17">
        <f t="shared" si="149"/>
        <v>0.59853718000812683</v>
      </c>
      <c r="BA396" s="17">
        <f t="shared" si="150"/>
        <v>0.59053718000812683</v>
      </c>
      <c r="BC396" s="17">
        <f>(Q396+$BM$34*AC396)/($BM$3*H396+$BM$4*G396+$BM$5*P396+$BM$6*K396+$BM$7*S396+$BM$8*U396+$BM$9*Y396)</f>
        <v>0.7253116011505274</v>
      </c>
      <c r="BD396" s="17">
        <f t="shared" si="151"/>
        <v>0.17653403643336529</v>
      </c>
      <c r="BE396" s="17">
        <f t="shared" si="152"/>
        <v>0.5961077227713083</v>
      </c>
      <c r="BF396" s="17">
        <f t="shared" si="153"/>
        <v>0.58890604159950899</v>
      </c>
      <c r="BG396" s="17">
        <f t="shared" si="154"/>
        <v>0.17653403643336529</v>
      </c>
      <c r="BH396" s="17">
        <f t="shared" si="155"/>
        <v>0.17653403643336529</v>
      </c>
      <c r="BI396" s="17">
        <f t="shared" si="156"/>
        <v>2.8403721436522898E-2</v>
      </c>
      <c r="BJ396" s="17">
        <f t="shared" si="157"/>
        <v>0.20623122556648915</v>
      </c>
    </row>
    <row r="397" spans="1:62" x14ac:dyDescent="0.25">
      <c r="A397" s="84">
        <v>101</v>
      </c>
      <c r="B397" s="84">
        <v>66</v>
      </c>
      <c r="C397" s="17" t="s">
        <v>123</v>
      </c>
      <c r="D397" s="87">
        <v>1</v>
      </c>
      <c r="E397" s="17"/>
      <c r="F397" s="17"/>
      <c r="G397" s="17">
        <v>1.1599999999999999</v>
      </c>
      <c r="H397" s="17">
        <v>4.8499999999999996</v>
      </c>
      <c r="I397" s="17">
        <v>0</v>
      </c>
      <c r="J397" s="17">
        <v>0</v>
      </c>
      <c r="K397" s="17">
        <v>0.14000000000000001</v>
      </c>
      <c r="L397" s="17">
        <v>0</v>
      </c>
      <c r="M397" s="17">
        <v>0</v>
      </c>
      <c r="N397" s="17">
        <v>0</v>
      </c>
      <c r="O397" s="17">
        <v>14.6</v>
      </c>
      <c r="P397" s="17">
        <v>0</v>
      </c>
      <c r="Q397" s="17">
        <v>79.38</v>
      </c>
      <c r="R397" s="17">
        <v>0</v>
      </c>
      <c r="S397" s="17">
        <v>0</v>
      </c>
      <c r="T397" s="17">
        <v>0</v>
      </c>
      <c r="U397" s="17">
        <v>0</v>
      </c>
      <c r="V397" s="41">
        <v>0</v>
      </c>
      <c r="W397" s="41">
        <v>0</v>
      </c>
      <c r="X397" s="41">
        <v>0</v>
      </c>
      <c r="Y397" s="17">
        <v>0</v>
      </c>
      <c r="Z397" s="17">
        <v>0</v>
      </c>
      <c r="AA397" s="17">
        <v>0</v>
      </c>
      <c r="AB397" s="41">
        <v>0</v>
      </c>
      <c r="AC397" s="17">
        <v>0</v>
      </c>
      <c r="AD397" s="17">
        <v>0</v>
      </c>
      <c r="AE397" s="41">
        <v>0</v>
      </c>
      <c r="AF397" s="41">
        <v>0</v>
      </c>
      <c r="AG397" s="88">
        <v>93.2</v>
      </c>
      <c r="AH397" s="41" t="s">
        <v>3</v>
      </c>
      <c r="AI397" s="87" t="s">
        <v>506</v>
      </c>
      <c r="AN397" s="17">
        <f t="shared" si="139"/>
        <v>100.13</v>
      </c>
      <c r="AO397" s="17">
        <f t="shared" si="140"/>
        <v>0.14599999999999999</v>
      </c>
      <c r="AP397" s="17">
        <f t="shared" si="141"/>
        <v>1.1599999999999999E-2</v>
      </c>
      <c r="AQ397" s="17">
        <f t="shared" si="141"/>
        <v>4.8499999999999995E-2</v>
      </c>
      <c r="AR397" s="17">
        <f t="shared" si="142"/>
        <v>0.79379999999999995</v>
      </c>
      <c r="AS397" s="17">
        <f t="shared" si="143"/>
        <v>0.93200000000000005</v>
      </c>
      <c r="AU397" s="17">
        <f t="shared" si="144"/>
        <v>13.207986688851914</v>
      </c>
      <c r="AV397" s="17">
        <f t="shared" si="145"/>
        <v>2.4292845257903495</v>
      </c>
      <c r="AW397" s="17">
        <f t="shared" si="146"/>
        <v>1.3254991680532446</v>
      </c>
      <c r="AX397" s="17">
        <f t="shared" si="147"/>
        <v>3.8019966722129785</v>
      </c>
      <c r="AY397" s="17">
        <f t="shared" si="148"/>
        <v>1.3254991680532446</v>
      </c>
      <c r="AZ397" s="17">
        <f t="shared" si="149"/>
        <v>1</v>
      </c>
      <c r="BA397" s="17">
        <f t="shared" si="150"/>
        <v>6.7999999999999949E-2</v>
      </c>
      <c r="BC397" s="17">
        <f>(Q397+$BM$34*AC397)/($BM$3*H397+$BM$4*G397+$BM$5*P397+$BM$6*K397+$BM$7*S397+$BM$8*U397+$BM$9*Y397)</f>
        <v>8.3645943097997897</v>
      </c>
      <c r="BD397" s="17">
        <f t="shared" si="151"/>
        <v>1.5384615384615388</v>
      </c>
      <c r="BE397" s="17">
        <f t="shared" si="152"/>
        <v>0.76317527656211248</v>
      </c>
      <c r="BF397" s="17">
        <f t="shared" si="153"/>
        <v>4.0965648715554437</v>
      </c>
      <c r="BG397" s="17">
        <f t="shared" si="154"/>
        <v>0.76317527656211248</v>
      </c>
      <c r="BH397" s="17">
        <f t="shared" si="155"/>
        <v>0.76317527656211248</v>
      </c>
      <c r="BI397" s="17">
        <f t="shared" si="156"/>
        <v>2.8501787243879223E-2</v>
      </c>
      <c r="BJ397" s="17">
        <f t="shared" si="157"/>
        <v>0.22078074638639364</v>
      </c>
    </row>
    <row r="398" spans="1:62" x14ac:dyDescent="0.25">
      <c r="A398" s="84">
        <v>147</v>
      </c>
      <c r="B398" s="84">
        <v>83</v>
      </c>
      <c r="C398" s="17" t="s">
        <v>518</v>
      </c>
      <c r="D398" s="86">
        <v>1</v>
      </c>
      <c r="E398" s="98">
        <f t="shared" ref="E398:E405" si="158">I398+L398+M398+N398+O398+V398+X398+AB398+AD398</f>
        <v>18.29</v>
      </c>
      <c r="F398" s="98">
        <f t="shared" ref="F398:F405" si="159">Q398/(H398+P398+Q398+AC398)</f>
        <v>0.73745954692556637</v>
      </c>
      <c r="G398" s="17">
        <v>7.55</v>
      </c>
      <c r="H398" s="17">
        <v>19.47</v>
      </c>
      <c r="I398" s="17">
        <v>0</v>
      </c>
      <c r="J398" s="17">
        <v>0</v>
      </c>
      <c r="K398" s="17">
        <v>0</v>
      </c>
      <c r="L398" s="17">
        <v>0</v>
      </c>
      <c r="M398" s="17">
        <v>0</v>
      </c>
      <c r="N398" s="17">
        <v>0</v>
      </c>
      <c r="O398" s="17">
        <v>0</v>
      </c>
      <c r="P398" s="17">
        <v>0</v>
      </c>
      <c r="Q398" s="17">
        <v>54.69</v>
      </c>
      <c r="R398" s="17">
        <v>0</v>
      </c>
      <c r="S398" s="17">
        <v>0</v>
      </c>
      <c r="T398" s="17">
        <v>0</v>
      </c>
      <c r="U398" s="17">
        <v>0</v>
      </c>
      <c r="V398" s="17">
        <v>18.29</v>
      </c>
      <c r="W398" s="41">
        <v>0</v>
      </c>
      <c r="X398" s="41">
        <v>0</v>
      </c>
      <c r="Y398" s="17">
        <v>0</v>
      </c>
      <c r="Z398" s="17">
        <v>0</v>
      </c>
      <c r="AA398" s="17">
        <v>0</v>
      </c>
      <c r="AB398" s="41">
        <v>0</v>
      </c>
      <c r="AC398" s="17">
        <v>0</v>
      </c>
      <c r="AD398" s="17">
        <v>0</v>
      </c>
      <c r="AE398" s="41">
        <v>0</v>
      </c>
      <c r="AF398" s="41">
        <v>0</v>
      </c>
      <c r="AG398" s="88">
        <v>35.6</v>
      </c>
      <c r="AH398" s="41" t="s">
        <v>3</v>
      </c>
      <c r="AI398" s="87" t="s">
        <v>514</v>
      </c>
      <c r="AJ398" s="87" t="s">
        <v>509</v>
      </c>
      <c r="AL398" s="87" t="s">
        <v>507</v>
      </c>
      <c r="AN398" s="17">
        <f t="shared" si="139"/>
        <v>100</v>
      </c>
      <c r="AO398" s="17">
        <f t="shared" si="140"/>
        <v>0</v>
      </c>
      <c r="AP398" s="17">
        <f t="shared" si="141"/>
        <v>7.5499999999999998E-2</v>
      </c>
      <c r="AQ398" s="17">
        <f t="shared" si="141"/>
        <v>0.19469999999999998</v>
      </c>
      <c r="AR398" s="17">
        <f t="shared" si="142"/>
        <v>0.54689999999999994</v>
      </c>
      <c r="AS398" s="17">
        <f t="shared" si="143"/>
        <v>0.35600000000000004</v>
      </c>
      <c r="AU398" s="17">
        <f t="shared" si="144"/>
        <v>2.0240562546262026</v>
      </c>
      <c r="AV398" s="17">
        <f t="shared" si="145"/>
        <v>0</v>
      </c>
      <c r="AW398" s="17">
        <f t="shared" si="146"/>
        <v>0.62650351591413767</v>
      </c>
      <c r="AX398" s="17">
        <f t="shared" si="147"/>
        <v>1.0060140636565507</v>
      </c>
      <c r="AY398" s="17">
        <f t="shared" si="148"/>
        <v>0</v>
      </c>
      <c r="AZ398" s="17">
        <f t="shared" si="149"/>
        <v>0</v>
      </c>
      <c r="BA398" s="17">
        <f t="shared" si="150"/>
        <v>0.35600000000000004</v>
      </c>
      <c r="BC398" s="17">
        <f t="shared" ref="BC398:BC405" si="160">(Q398)/($BM$3*H398+$BM$4*G398+$BM$5*P398+$BM$6*K398+$BM$7*S398+$BM$8*U398+$BM$9*Y398)</f>
        <v>1.1010670424803704</v>
      </c>
      <c r="BD398" s="17">
        <f t="shared" si="151"/>
        <v>0.18411516005637205</v>
      </c>
      <c r="BE398" s="17">
        <f t="shared" si="152"/>
        <v>0.60432531921337806</v>
      </c>
      <c r="BF398" s="17">
        <f t="shared" si="153"/>
        <v>0.76143819441437177</v>
      </c>
      <c r="BG398" s="17">
        <f t="shared" si="154"/>
        <v>0.18411516005637205</v>
      </c>
      <c r="BH398" s="17">
        <f t="shared" si="155"/>
        <v>0.18411516005637205</v>
      </c>
      <c r="BI398" s="17">
        <f t="shared" si="156"/>
        <v>2.9544398202446615E-2</v>
      </c>
      <c r="BJ398" s="17">
        <f t="shared" si="157"/>
        <v>1.1262915225933675E-2</v>
      </c>
    </row>
    <row r="399" spans="1:62" x14ac:dyDescent="0.25">
      <c r="A399" s="84">
        <v>299</v>
      </c>
      <c r="B399" s="84">
        <v>371</v>
      </c>
      <c r="D399" s="86">
        <v>1</v>
      </c>
      <c r="E399" s="98">
        <f t="shared" si="158"/>
        <v>42.965779467680605</v>
      </c>
      <c r="F399" s="98">
        <f t="shared" si="159"/>
        <v>0.66666666666666663</v>
      </c>
      <c r="G399" s="17">
        <v>0</v>
      </c>
      <c r="H399" s="17">
        <f>'EWG-CCP-127 (1)'!M117</f>
        <v>19.011406844106464</v>
      </c>
      <c r="I399" s="17">
        <v>0</v>
      </c>
      <c r="J399" s="17">
        <v>0</v>
      </c>
      <c r="K399" s="17">
        <v>0</v>
      </c>
      <c r="L399" s="17">
        <v>0</v>
      </c>
      <c r="M399" s="17">
        <v>0</v>
      </c>
      <c r="N399" s="17">
        <v>0</v>
      </c>
      <c r="O399" s="17">
        <f>'EWG-CCP-127 (1)'!L117</f>
        <v>42.965779467680605</v>
      </c>
      <c r="P399" s="17">
        <v>0</v>
      </c>
      <c r="Q399" s="17">
        <f>'EWG-CCP-127 (1)'!K117</f>
        <v>38.022813688212928</v>
      </c>
      <c r="R399" s="17">
        <v>0</v>
      </c>
      <c r="S399" s="17">
        <v>0</v>
      </c>
      <c r="T399" s="17">
        <v>0</v>
      </c>
      <c r="U399" s="17">
        <v>0</v>
      </c>
      <c r="V399" s="17">
        <v>0</v>
      </c>
      <c r="W399" s="41">
        <v>0</v>
      </c>
      <c r="X399" s="41">
        <v>0</v>
      </c>
      <c r="Y399" s="17">
        <v>0</v>
      </c>
      <c r="Z399" s="17">
        <v>0</v>
      </c>
      <c r="AA399" s="17">
        <v>0</v>
      </c>
      <c r="AB399" s="17">
        <v>0</v>
      </c>
      <c r="AC399" s="17">
        <v>0</v>
      </c>
      <c r="AD399" s="17">
        <v>0</v>
      </c>
      <c r="AE399" s="17">
        <v>0</v>
      </c>
      <c r="AF399" s="41">
        <v>0</v>
      </c>
      <c r="AG399" s="88">
        <f>'EWG-CCP-127 (1)'!E117</f>
        <v>56.999999999999993</v>
      </c>
      <c r="AH399" s="91" t="s">
        <v>3</v>
      </c>
      <c r="AI399" s="87" t="s">
        <v>504</v>
      </c>
      <c r="AN399" s="17">
        <f t="shared" si="139"/>
        <v>100</v>
      </c>
      <c r="AO399" s="17">
        <f t="shared" si="140"/>
        <v>0.42965779467680604</v>
      </c>
      <c r="AP399" s="17">
        <f t="shared" si="141"/>
        <v>0</v>
      </c>
      <c r="AQ399" s="17">
        <f t="shared" si="141"/>
        <v>0.19011406844106463</v>
      </c>
      <c r="AR399" s="17">
        <f t="shared" si="142"/>
        <v>0.38022813688212925</v>
      </c>
      <c r="AS399" s="17">
        <f t="shared" si="143"/>
        <v>0.56999999999999995</v>
      </c>
      <c r="AU399" s="17">
        <f t="shared" si="144"/>
        <v>2</v>
      </c>
      <c r="AV399" s="17">
        <f t="shared" si="145"/>
        <v>2.2599999999999998</v>
      </c>
      <c r="AW399" s="17">
        <f t="shared" si="146"/>
        <v>0.625</v>
      </c>
      <c r="AX399" s="17">
        <f t="shared" si="147"/>
        <v>1</v>
      </c>
      <c r="AY399" s="17">
        <f t="shared" si="148"/>
        <v>0.36250000000000004</v>
      </c>
      <c r="AZ399" s="17">
        <f t="shared" si="149"/>
        <v>0.36250000000000004</v>
      </c>
      <c r="BA399" s="17">
        <f t="shared" si="150"/>
        <v>0.20749999999999991</v>
      </c>
      <c r="BC399" s="17">
        <f t="shared" si="160"/>
        <v>2</v>
      </c>
      <c r="BD399" s="17">
        <f t="shared" si="151"/>
        <v>2.2599999999999998</v>
      </c>
      <c r="BE399" s="17">
        <f t="shared" si="152"/>
        <v>0.62398456419258264</v>
      </c>
      <c r="BF399" s="17">
        <f t="shared" si="153"/>
        <v>1.1741929315066524</v>
      </c>
      <c r="BG399" s="17">
        <f t="shared" si="154"/>
        <v>0.39777475825646857</v>
      </c>
      <c r="BH399" s="17">
        <f t="shared" si="155"/>
        <v>0.39777475825646857</v>
      </c>
      <c r="BI399" s="17">
        <f t="shared" si="156"/>
        <v>2.9661533893617822E-2</v>
      </c>
      <c r="BJ399" s="17">
        <f t="shared" si="157"/>
        <v>1.1636609441798982E-2</v>
      </c>
    </row>
    <row r="400" spans="1:62" x14ac:dyDescent="0.25">
      <c r="A400" s="84">
        <v>300</v>
      </c>
      <c r="B400" s="84">
        <v>372</v>
      </c>
      <c r="D400" s="86">
        <v>1</v>
      </c>
      <c r="E400" s="98">
        <f t="shared" si="158"/>
        <v>45.454545454545453</v>
      </c>
      <c r="F400" s="98">
        <f t="shared" si="159"/>
        <v>0.66666666666666674</v>
      </c>
      <c r="G400" s="17">
        <v>0</v>
      </c>
      <c r="H400" s="17">
        <f>'EWG-CCP-127 (1)'!M118</f>
        <v>18.181818181818183</v>
      </c>
      <c r="I400" s="17">
        <v>0</v>
      </c>
      <c r="J400" s="17">
        <v>0</v>
      </c>
      <c r="K400" s="17">
        <v>0</v>
      </c>
      <c r="L400" s="17">
        <v>0</v>
      </c>
      <c r="M400" s="17">
        <v>0</v>
      </c>
      <c r="N400" s="17">
        <v>0</v>
      </c>
      <c r="O400" s="17">
        <f>'EWG-CCP-127 (1)'!L118</f>
        <v>45.454545454545453</v>
      </c>
      <c r="P400" s="17">
        <v>0</v>
      </c>
      <c r="Q400" s="17">
        <f>'EWG-CCP-127 (1)'!K118</f>
        <v>36.363636363636367</v>
      </c>
      <c r="R400" s="17">
        <v>0</v>
      </c>
      <c r="S400" s="17">
        <v>0</v>
      </c>
      <c r="T400" s="17">
        <v>0</v>
      </c>
      <c r="U400" s="17">
        <v>0</v>
      </c>
      <c r="V400" s="17">
        <v>0</v>
      </c>
      <c r="W400" s="41">
        <v>0</v>
      </c>
      <c r="X400" s="41">
        <v>0</v>
      </c>
      <c r="Y400" s="17">
        <v>0</v>
      </c>
      <c r="Z400" s="17">
        <v>0</v>
      </c>
      <c r="AA400" s="17">
        <v>0</v>
      </c>
      <c r="AB400" s="17">
        <v>0</v>
      </c>
      <c r="AC400" s="17">
        <v>0</v>
      </c>
      <c r="AD400" s="17">
        <v>0</v>
      </c>
      <c r="AE400" s="17">
        <v>0</v>
      </c>
      <c r="AF400" s="41">
        <v>0</v>
      </c>
      <c r="AG400" s="88">
        <f>'EWG-CCP-127 (1)'!E118</f>
        <v>52</v>
      </c>
      <c r="AH400" s="91" t="s">
        <v>3</v>
      </c>
      <c r="AI400" s="87" t="s">
        <v>504</v>
      </c>
      <c r="AN400" s="17">
        <f t="shared" si="139"/>
        <v>100</v>
      </c>
      <c r="AO400" s="17">
        <f t="shared" si="140"/>
        <v>0.45454545454545453</v>
      </c>
      <c r="AP400" s="17">
        <f t="shared" si="141"/>
        <v>0</v>
      </c>
      <c r="AQ400" s="17">
        <f t="shared" si="141"/>
        <v>0.18181818181818182</v>
      </c>
      <c r="AR400" s="17">
        <f t="shared" si="142"/>
        <v>0.36363636363636365</v>
      </c>
      <c r="AS400" s="17">
        <f t="shared" si="143"/>
        <v>0.52</v>
      </c>
      <c r="AU400" s="17">
        <f t="shared" si="144"/>
        <v>2</v>
      </c>
      <c r="AV400" s="17">
        <f t="shared" si="145"/>
        <v>2.5</v>
      </c>
      <c r="AW400" s="17">
        <f t="shared" si="146"/>
        <v>0.625</v>
      </c>
      <c r="AX400" s="17">
        <f t="shared" si="147"/>
        <v>1</v>
      </c>
      <c r="AY400" s="17">
        <f t="shared" si="148"/>
        <v>0.3125</v>
      </c>
      <c r="AZ400" s="17">
        <f t="shared" si="149"/>
        <v>0.3125</v>
      </c>
      <c r="BA400" s="17">
        <f t="shared" si="150"/>
        <v>0.20750000000000002</v>
      </c>
      <c r="BC400" s="17">
        <f t="shared" si="160"/>
        <v>2</v>
      </c>
      <c r="BD400" s="17">
        <f t="shared" si="151"/>
        <v>2.4999999999999996</v>
      </c>
      <c r="BE400" s="17">
        <f t="shared" si="152"/>
        <v>0.62398456419258264</v>
      </c>
      <c r="BF400" s="17">
        <f t="shared" si="153"/>
        <v>1.1741929315066524</v>
      </c>
      <c r="BG400" s="17">
        <f t="shared" si="154"/>
        <v>0.34777475825646864</v>
      </c>
      <c r="BH400" s="17">
        <f t="shared" si="155"/>
        <v>0.34777475825646864</v>
      </c>
      <c r="BI400" s="17">
        <f t="shared" si="156"/>
        <v>2.9661533893617822E-2</v>
      </c>
      <c r="BJ400" s="17">
        <f t="shared" si="157"/>
        <v>3.3492977091201842E-3</v>
      </c>
    </row>
    <row r="401" spans="1:62" x14ac:dyDescent="0.25">
      <c r="A401" s="84">
        <v>66</v>
      </c>
      <c r="B401" s="84">
        <v>44</v>
      </c>
      <c r="C401" s="17" t="s">
        <v>82</v>
      </c>
      <c r="D401" s="86">
        <v>1</v>
      </c>
      <c r="E401" s="98">
        <f t="shared" si="158"/>
        <v>20</v>
      </c>
      <c r="F401" s="98">
        <f t="shared" si="159"/>
        <v>0.66625000000000001</v>
      </c>
      <c r="G401" s="17">
        <v>0</v>
      </c>
      <c r="H401" s="17">
        <v>26.7</v>
      </c>
      <c r="I401" s="17">
        <v>0</v>
      </c>
      <c r="J401" s="17">
        <v>0</v>
      </c>
      <c r="K401" s="41">
        <v>0</v>
      </c>
      <c r="L401" s="17">
        <v>0</v>
      </c>
      <c r="M401" s="17">
        <v>20</v>
      </c>
      <c r="N401" s="17">
        <v>0</v>
      </c>
      <c r="O401" s="17">
        <v>0</v>
      </c>
      <c r="P401" s="17">
        <v>0</v>
      </c>
      <c r="Q401" s="17">
        <v>53.3</v>
      </c>
      <c r="R401" s="17">
        <v>0</v>
      </c>
      <c r="S401" s="17">
        <v>0</v>
      </c>
      <c r="T401" s="17">
        <v>0</v>
      </c>
      <c r="U401" s="17">
        <v>0</v>
      </c>
      <c r="V401" s="41">
        <v>0</v>
      </c>
      <c r="W401" s="41">
        <v>0</v>
      </c>
      <c r="X401" s="41">
        <v>0</v>
      </c>
      <c r="Y401" s="41">
        <v>0</v>
      </c>
      <c r="Z401" s="17">
        <v>0</v>
      </c>
      <c r="AA401" s="17">
        <v>0</v>
      </c>
      <c r="AB401" s="41">
        <v>0</v>
      </c>
      <c r="AC401" s="17">
        <v>0</v>
      </c>
      <c r="AD401" s="17">
        <v>0</v>
      </c>
      <c r="AE401" s="41">
        <v>0</v>
      </c>
      <c r="AF401" s="41">
        <v>0</v>
      </c>
      <c r="AG401" s="88">
        <v>45</v>
      </c>
      <c r="AH401" s="91" t="s">
        <v>3</v>
      </c>
      <c r="AI401" s="87" t="s">
        <v>504</v>
      </c>
      <c r="AL401" s="87" t="s">
        <v>507</v>
      </c>
      <c r="AN401" s="17">
        <f t="shared" si="139"/>
        <v>100</v>
      </c>
      <c r="AO401" s="17">
        <f t="shared" si="140"/>
        <v>0.2</v>
      </c>
      <c r="AP401" s="17">
        <f t="shared" si="141"/>
        <v>0</v>
      </c>
      <c r="AQ401" s="17">
        <f t="shared" si="141"/>
        <v>0.26700000000000002</v>
      </c>
      <c r="AR401" s="17">
        <f t="shared" si="142"/>
        <v>0.53299999999999992</v>
      </c>
      <c r="AS401" s="17">
        <f t="shared" si="143"/>
        <v>0.45</v>
      </c>
      <c r="AU401" s="17">
        <f t="shared" si="144"/>
        <v>1.9962546816479396</v>
      </c>
      <c r="AV401" s="17">
        <f t="shared" si="145"/>
        <v>0.74906367041198507</v>
      </c>
      <c r="AW401" s="17">
        <f t="shared" si="146"/>
        <v>0.62476591760299627</v>
      </c>
      <c r="AX401" s="17">
        <f t="shared" si="147"/>
        <v>0.99906367041198485</v>
      </c>
      <c r="AY401" s="17">
        <f t="shared" si="148"/>
        <v>0.62476591760299627</v>
      </c>
      <c r="AZ401" s="17">
        <f t="shared" si="149"/>
        <v>0.62476591760299627</v>
      </c>
      <c r="BA401" s="17">
        <f t="shared" si="150"/>
        <v>0.17476591760299626</v>
      </c>
      <c r="BC401" s="17">
        <f t="shared" si="160"/>
        <v>1.9962546816479401</v>
      </c>
      <c r="BD401" s="17">
        <f t="shared" si="151"/>
        <v>0.74906367041198507</v>
      </c>
      <c r="BE401" s="17">
        <f t="shared" si="152"/>
        <v>0.62390265582512061</v>
      </c>
      <c r="BF401" s="17">
        <f t="shared" si="153"/>
        <v>1.1724732282976422</v>
      </c>
      <c r="BG401" s="17">
        <f t="shared" si="154"/>
        <v>0.62390265582512061</v>
      </c>
      <c r="BH401" s="17">
        <f t="shared" si="155"/>
        <v>0.62390265582512061</v>
      </c>
      <c r="BI401" s="17">
        <f t="shared" si="156"/>
        <v>3.024213370303035E-2</v>
      </c>
      <c r="BJ401" s="17">
        <f t="shared" si="157"/>
        <v>1.4706128336984653E-4</v>
      </c>
    </row>
    <row r="402" spans="1:62" x14ac:dyDescent="0.25">
      <c r="A402" s="84">
        <v>157</v>
      </c>
      <c r="B402" s="84">
        <v>93</v>
      </c>
      <c r="C402" s="17" t="s">
        <v>189</v>
      </c>
      <c r="D402" s="86">
        <v>1</v>
      </c>
      <c r="E402" s="98">
        <f t="shared" si="158"/>
        <v>21.98</v>
      </c>
      <c r="F402" s="98">
        <f t="shared" si="159"/>
        <v>0.8885101548075558</v>
      </c>
      <c r="G402" s="17">
        <v>3.5</v>
      </c>
      <c r="H402" s="17">
        <v>7.85</v>
      </c>
      <c r="I402" s="17">
        <v>7.07</v>
      </c>
      <c r="J402" s="17">
        <v>0</v>
      </c>
      <c r="K402" s="17">
        <v>0</v>
      </c>
      <c r="L402" s="17">
        <v>0</v>
      </c>
      <c r="M402" s="17">
        <v>0</v>
      </c>
      <c r="N402" s="17">
        <v>0</v>
      </c>
      <c r="O402" s="17">
        <v>14.91</v>
      </c>
      <c r="P402" s="17">
        <v>0</v>
      </c>
      <c r="Q402" s="17">
        <v>62.56</v>
      </c>
      <c r="R402" s="17">
        <v>0</v>
      </c>
      <c r="S402" s="17">
        <v>0</v>
      </c>
      <c r="T402" s="17">
        <v>0</v>
      </c>
      <c r="U402" s="17">
        <v>0</v>
      </c>
      <c r="V402" s="17">
        <v>0</v>
      </c>
      <c r="W402" s="41">
        <v>0</v>
      </c>
      <c r="X402" s="41">
        <v>0</v>
      </c>
      <c r="Y402" s="17">
        <v>0</v>
      </c>
      <c r="Z402" s="17">
        <v>4.0999999999999996</v>
      </c>
      <c r="AA402" s="17">
        <v>0</v>
      </c>
      <c r="AB402" s="41">
        <v>0</v>
      </c>
      <c r="AC402" s="17">
        <v>0</v>
      </c>
      <c r="AD402" s="17">
        <v>0</v>
      </c>
      <c r="AE402" s="41">
        <v>0</v>
      </c>
      <c r="AF402" s="41">
        <v>0</v>
      </c>
      <c r="AG402" s="88">
        <v>46.6</v>
      </c>
      <c r="AH402" s="41" t="s">
        <v>3</v>
      </c>
      <c r="AI402" s="87" t="s">
        <v>506</v>
      </c>
      <c r="AL402" s="87" t="s">
        <v>507</v>
      </c>
      <c r="AN402" s="17">
        <f t="shared" si="139"/>
        <v>99.99</v>
      </c>
      <c r="AO402" s="17">
        <f t="shared" si="140"/>
        <v>0.14910000000000001</v>
      </c>
      <c r="AP402" s="17">
        <f t="shared" si="141"/>
        <v>3.5000000000000003E-2</v>
      </c>
      <c r="AQ402" s="17">
        <f t="shared" si="141"/>
        <v>7.85E-2</v>
      </c>
      <c r="AR402" s="17">
        <f t="shared" si="142"/>
        <v>0.62560000000000004</v>
      </c>
      <c r="AS402" s="17">
        <f t="shared" si="143"/>
        <v>0.46600000000000003</v>
      </c>
      <c r="AU402" s="17">
        <f t="shared" si="144"/>
        <v>5.5118942731277532</v>
      </c>
      <c r="AV402" s="17">
        <f t="shared" si="145"/>
        <v>1.3136563876651983</v>
      </c>
      <c r="AW402" s="17">
        <f t="shared" si="146"/>
        <v>0.84449339207048457</v>
      </c>
      <c r="AX402" s="17">
        <f t="shared" si="147"/>
        <v>1.8779735682819383</v>
      </c>
      <c r="AY402" s="17">
        <f t="shared" si="148"/>
        <v>0.84449339207048457</v>
      </c>
      <c r="AZ402" s="17">
        <f t="shared" si="149"/>
        <v>0.84449339207048457</v>
      </c>
      <c r="BA402" s="17">
        <f t="shared" si="150"/>
        <v>0.37849339207048455</v>
      </c>
      <c r="BC402" s="17">
        <f t="shared" si="160"/>
        <v>2.8631578947368421</v>
      </c>
      <c r="BD402" s="17">
        <f t="shared" si="151"/>
        <v>0.90671243325705564</v>
      </c>
      <c r="BE402" s="17">
        <f t="shared" si="152"/>
        <v>0.64286142521588707</v>
      </c>
      <c r="BF402" s="17">
        <f t="shared" si="153"/>
        <v>1.5705211636968177</v>
      </c>
      <c r="BG402" s="17">
        <f t="shared" si="154"/>
        <v>0.64286142521588707</v>
      </c>
      <c r="BH402" s="17">
        <f t="shared" si="155"/>
        <v>0.64286142521588707</v>
      </c>
      <c r="BI402" s="17">
        <f t="shared" si="156"/>
        <v>3.1279963729394809E-2</v>
      </c>
      <c r="BJ402" s="17">
        <f t="shared" si="157"/>
        <v>1.5001037827066458E-5</v>
      </c>
    </row>
    <row r="403" spans="1:62" x14ac:dyDescent="0.25">
      <c r="A403" s="84">
        <v>298</v>
      </c>
      <c r="B403" s="84">
        <v>187</v>
      </c>
      <c r="D403" s="86">
        <v>1</v>
      </c>
      <c r="E403" s="98">
        <f t="shared" si="158"/>
        <v>40</v>
      </c>
      <c r="F403" s="98">
        <f t="shared" si="159"/>
        <v>0.66666666666666663</v>
      </c>
      <c r="G403" s="17">
        <v>0</v>
      </c>
      <c r="H403" s="17">
        <f>'EWG-CCP-127 (1)'!M116</f>
        <v>20</v>
      </c>
      <c r="I403" s="17">
        <v>0</v>
      </c>
      <c r="J403" s="17">
        <v>0</v>
      </c>
      <c r="K403" s="17">
        <v>0</v>
      </c>
      <c r="L403" s="17">
        <v>0</v>
      </c>
      <c r="M403" s="17">
        <v>0</v>
      </c>
      <c r="N403" s="17">
        <v>0</v>
      </c>
      <c r="O403" s="17">
        <f>'EWG-CCP-127 (1)'!L116</f>
        <v>40</v>
      </c>
      <c r="P403" s="17">
        <v>0</v>
      </c>
      <c r="Q403" s="17">
        <f>'EWG-CCP-127 (1)'!K116</f>
        <v>40</v>
      </c>
      <c r="R403" s="17">
        <v>0</v>
      </c>
      <c r="S403" s="17">
        <v>0</v>
      </c>
      <c r="T403" s="17">
        <v>0</v>
      </c>
      <c r="U403" s="17">
        <v>0</v>
      </c>
      <c r="V403" s="17">
        <v>0</v>
      </c>
      <c r="W403" s="41">
        <v>0</v>
      </c>
      <c r="X403" s="41">
        <v>0</v>
      </c>
      <c r="Y403" s="17">
        <v>0</v>
      </c>
      <c r="Z403" s="17">
        <v>0</v>
      </c>
      <c r="AA403" s="17">
        <v>0</v>
      </c>
      <c r="AB403" s="17">
        <v>0</v>
      </c>
      <c r="AC403" s="17">
        <v>0</v>
      </c>
      <c r="AD403" s="17">
        <v>0</v>
      </c>
      <c r="AE403" s="17">
        <v>0</v>
      </c>
      <c r="AF403" s="41">
        <v>0</v>
      </c>
      <c r="AG403" s="88">
        <f>'EWG-CCP-127 (1)'!E116</f>
        <v>63</v>
      </c>
      <c r="AH403" s="91" t="s">
        <v>3</v>
      </c>
      <c r="AI403" s="87" t="s">
        <v>504</v>
      </c>
      <c r="AN403" s="17">
        <f t="shared" si="139"/>
        <v>100</v>
      </c>
      <c r="AO403" s="17">
        <f t="shared" si="140"/>
        <v>0.4</v>
      </c>
      <c r="AP403" s="17">
        <f t="shared" si="141"/>
        <v>0</v>
      </c>
      <c r="AQ403" s="17">
        <f t="shared" si="141"/>
        <v>0.2</v>
      </c>
      <c r="AR403" s="17">
        <f t="shared" si="142"/>
        <v>0.4</v>
      </c>
      <c r="AS403" s="17">
        <f t="shared" si="143"/>
        <v>0.63</v>
      </c>
      <c r="AU403" s="17">
        <f t="shared" si="144"/>
        <v>2</v>
      </c>
      <c r="AV403" s="17">
        <f t="shared" si="145"/>
        <v>2</v>
      </c>
      <c r="AW403" s="17">
        <f t="shared" si="146"/>
        <v>0.625</v>
      </c>
      <c r="AX403" s="17">
        <f t="shared" si="147"/>
        <v>1</v>
      </c>
      <c r="AY403" s="17">
        <f t="shared" si="148"/>
        <v>0.41666666666666663</v>
      </c>
      <c r="AZ403" s="17">
        <f t="shared" si="149"/>
        <v>0.41666666666666663</v>
      </c>
      <c r="BA403" s="17">
        <f t="shared" si="150"/>
        <v>0.21333333333333337</v>
      </c>
      <c r="BC403" s="17">
        <f t="shared" si="160"/>
        <v>2</v>
      </c>
      <c r="BD403" s="17">
        <f t="shared" si="151"/>
        <v>2</v>
      </c>
      <c r="BE403" s="17">
        <f t="shared" si="152"/>
        <v>0.62398456419258264</v>
      </c>
      <c r="BF403" s="17">
        <f t="shared" si="153"/>
        <v>1.1741929315066524</v>
      </c>
      <c r="BG403" s="17">
        <f t="shared" si="154"/>
        <v>0.45194142492313527</v>
      </c>
      <c r="BH403" s="17">
        <f t="shared" si="155"/>
        <v>0.45194142492313527</v>
      </c>
      <c r="BI403" s="17">
        <f t="shared" si="156"/>
        <v>3.1704856158403474E-2</v>
      </c>
      <c r="BJ403" s="17">
        <f t="shared" si="157"/>
        <v>2.8181383521013566E-2</v>
      </c>
    </row>
    <row r="404" spans="1:62" x14ac:dyDescent="0.25">
      <c r="A404" s="84">
        <v>160</v>
      </c>
      <c r="B404" s="84">
        <v>96</v>
      </c>
      <c r="C404" s="17" t="s">
        <v>192</v>
      </c>
      <c r="D404" s="86">
        <v>1</v>
      </c>
      <c r="E404" s="98">
        <f t="shared" si="158"/>
        <v>21.3</v>
      </c>
      <c r="F404" s="98">
        <f t="shared" si="159"/>
        <v>0.88671091217780518</v>
      </c>
      <c r="G404" s="17">
        <v>3.4</v>
      </c>
      <c r="H404" s="17">
        <v>7.34</v>
      </c>
      <c r="I404" s="17">
        <v>6.96</v>
      </c>
      <c r="J404" s="17">
        <v>0</v>
      </c>
      <c r="K404" s="17">
        <v>0</v>
      </c>
      <c r="L404" s="17">
        <v>0</v>
      </c>
      <c r="M404" s="17">
        <v>0</v>
      </c>
      <c r="N404" s="17">
        <v>0</v>
      </c>
      <c r="O404" s="17">
        <v>14.34</v>
      </c>
      <c r="P404" s="17">
        <v>0</v>
      </c>
      <c r="Q404" s="17">
        <v>57.45</v>
      </c>
      <c r="R404" s="17">
        <v>0</v>
      </c>
      <c r="S404" s="17">
        <v>0</v>
      </c>
      <c r="T404" s="17">
        <v>0</v>
      </c>
      <c r="U404" s="17">
        <v>6.57</v>
      </c>
      <c r="V404" s="17">
        <v>0</v>
      </c>
      <c r="W404" s="41">
        <v>0</v>
      </c>
      <c r="X404" s="41">
        <v>0</v>
      </c>
      <c r="Y404" s="17">
        <v>0</v>
      </c>
      <c r="Z404" s="17">
        <v>3.91</v>
      </c>
      <c r="AA404" s="17">
        <v>0</v>
      </c>
      <c r="AB404" s="41">
        <v>0</v>
      </c>
      <c r="AC404" s="17">
        <v>0</v>
      </c>
      <c r="AD404" s="17">
        <v>0</v>
      </c>
      <c r="AE404" s="41">
        <v>0</v>
      </c>
      <c r="AF404" s="41">
        <v>0</v>
      </c>
      <c r="AG404" s="88">
        <v>29.2</v>
      </c>
      <c r="AH404" s="41" t="s">
        <v>3</v>
      </c>
      <c r="AI404" s="87" t="s">
        <v>506</v>
      </c>
      <c r="AN404" s="17">
        <f t="shared" si="139"/>
        <v>99.97</v>
      </c>
      <c r="AO404" s="17">
        <f t="shared" si="140"/>
        <v>0.1434</v>
      </c>
      <c r="AP404" s="17">
        <f t="shared" si="141"/>
        <v>3.4000000000000002E-2</v>
      </c>
      <c r="AQ404" s="17">
        <f t="shared" si="141"/>
        <v>7.3399999999999993E-2</v>
      </c>
      <c r="AR404" s="17">
        <f t="shared" si="142"/>
        <v>0.57450000000000001</v>
      </c>
      <c r="AS404" s="17">
        <f t="shared" si="143"/>
        <v>0.29199999999999998</v>
      </c>
      <c r="AU404" s="17">
        <f t="shared" si="144"/>
        <v>5.3491620111731848</v>
      </c>
      <c r="AV404" s="17">
        <f t="shared" si="145"/>
        <v>1.3351955307262571</v>
      </c>
      <c r="AW404" s="17">
        <f t="shared" si="146"/>
        <v>0.83432262569832405</v>
      </c>
      <c r="AX404" s="17">
        <f t="shared" si="147"/>
        <v>1.8372905027932962</v>
      </c>
      <c r="AY404" s="17">
        <f t="shared" si="148"/>
        <v>0.83432262569832405</v>
      </c>
      <c r="AZ404" s="17">
        <f t="shared" si="149"/>
        <v>0.83432262569832405</v>
      </c>
      <c r="BA404" s="17">
        <f t="shared" si="150"/>
        <v>0.54232262569832401</v>
      </c>
      <c r="BC404" s="17">
        <f t="shared" si="160"/>
        <v>1.4132841328413286</v>
      </c>
      <c r="BD404" s="17">
        <f t="shared" si="151"/>
        <v>0.47043870438704394</v>
      </c>
      <c r="BE404" s="17">
        <f t="shared" si="152"/>
        <v>0.61115336152149036</v>
      </c>
      <c r="BF404" s="17">
        <f t="shared" si="153"/>
        <v>0.90479602991217645</v>
      </c>
      <c r="BG404" s="17">
        <f t="shared" si="154"/>
        <v>0.47043870438704394</v>
      </c>
      <c r="BH404" s="17">
        <f t="shared" si="155"/>
        <v>0.47043870438704394</v>
      </c>
      <c r="BI404" s="17">
        <f t="shared" si="156"/>
        <v>3.1840371223326863E-2</v>
      </c>
      <c r="BJ404" s="17">
        <f t="shared" si="157"/>
        <v>2.8943156208104812E-2</v>
      </c>
    </row>
    <row r="405" spans="1:62" x14ac:dyDescent="0.25">
      <c r="A405" s="84">
        <v>459</v>
      </c>
      <c r="B405" s="84">
        <v>308</v>
      </c>
      <c r="C405" s="17" t="s">
        <v>301</v>
      </c>
      <c r="D405" s="86">
        <v>1</v>
      </c>
      <c r="E405" s="98">
        <f t="shared" si="158"/>
        <v>20</v>
      </c>
      <c r="F405" s="98">
        <f t="shared" si="159"/>
        <v>0.5</v>
      </c>
      <c r="G405" s="17">
        <v>20</v>
      </c>
      <c r="H405" s="17">
        <v>30</v>
      </c>
      <c r="I405" s="17">
        <v>0</v>
      </c>
      <c r="J405" s="17">
        <v>0</v>
      </c>
      <c r="K405" s="17">
        <v>0</v>
      </c>
      <c r="L405" s="17">
        <v>0</v>
      </c>
      <c r="M405" s="17">
        <v>0</v>
      </c>
      <c r="N405" s="17">
        <v>0</v>
      </c>
      <c r="O405" s="17">
        <v>20</v>
      </c>
      <c r="P405" s="17">
        <v>0</v>
      </c>
      <c r="Q405" s="17">
        <v>30</v>
      </c>
      <c r="R405" s="17">
        <v>0</v>
      </c>
      <c r="S405" s="17">
        <v>0</v>
      </c>
      <c r="T405" s="17">
        <v>0</v>
      </c>
      <c r="U405" s="17">
        <v>0</v>
      </c>
      <c r="V405" s="17">
        <v>0</v>
      </c>
      <c r="W405" s="41">
        <v>0</v>
      </c>
      <c r="X405" s="17">
        <v>0</v>
      </c>
      <c r="Y405" s="17">
        <v>0</v>
      </c>
      <c r="Z405" s="17">
        <v>0</v>
      </c>
      <c r="AA405" s="17">
        <v>0</v>
      </c>
      <c r="AB405" s="17">
        <v>0</v>
      </c>
      <c r="AC405" s="17">
        <v>0</v>
      </c>
      <c r="AD405" s="17">
        <v>0</v>
      </c>
      <c r="AE405" s="17">
        <v>0</v>
      </c>
      <c r="AF405" s="41">
        <v>0</v>
      </c>
      <c r="AG405" s="88">
        <v>0</v>
      </c>
      <c r="AH405" s="92" t="s">
        <v>3</v>
      </c>
      <c r="AI405" s="87" t="s">
        <v>504</v>
      </c>
      <c r="AN405" s="17">
        <f t="shared" si="139"/>
        <v>100</v>
      </c>
      <c r="AO405" s="17">
        <f t="shared" si="140"/>
        <v>0.2</v>
      </c>
      <c r="AP405" s="17">
        <f t="shared" si="141"/>
        <v>0.2</v>
      </c>
      <c r="AQ405" s="17">
        <f t="shared" si="141"/>
        <v>0.3</v>
      </c>
      <c r="AR405" s="17">
        <f t="shared" si="142"/>
        <v>0.3</v>
      </c>
      <c r="AS405" s="17">
        <f t="shared" si="143"/>
        <v>0</v>
      </c>
      <c r="AU405" s="17">
        <f t="shared" si="144"/>
        <v>0.6</v>
      </c>
      <c r="AV405" s="17">
        <f t="shared" si="145"/>
        <v>0.4</v>
      </c>
      <c r="AW405" s="17">
        <f t="shared" si="146"/>
        <v>0.53749999999999998</v>
      </c>
      <c r="AX405" s="17">
        <f t="shared" si="147"/>
        <v>0.65</v>
      </c>
      <c r="AY405" s="17">
        <f t="shared" si="148"/>
        <v>0.4</v>
      </c>
      <c r="AZ405" s="17">
        <f t="shared" si="149"/>
        <v>0.4</v>
      </c>
      <c r="BA405" s="17">
        <f t="shared" si="150"/>
        <v>0.4</v>
      </c>
      <c r="BC405" s="17">
        <f t="shared" si="160"/>
        <v>0.27272727272727271</v>
      </c>
      <c r="BD405" s="17">
        <f t="shared" si="151"/>
        <v>0.18181818181818182</v>
      </c>
      <c r="BE405" s="17">
        <f t="shared" si="152"/>
        <v>0.58620991436213421</v>
      </c>
      <c r="BF405" s="17">
        <f t="shared" si="153"/>
        <v>0.38109707884229727</v>
      </c>
      <c r="BG405" s="17">
        <f t="shared" si="154"/>
        <v>0.18181818181818182</v>
      </c>
      <c r="BH405" s="17">
        <f t="shared" si="155"/>
        <v>0.18181818181818182</v>
      </c>
      <c r="BI405" s="17">
        <f t="shared" si="156"/>
        <v>3.3057851239669422E-2</v>
      </c>
      <c r="BJ405" s="17">
        <f t="shared" si="157"/>
        <v>0.21356125568926054</v>
      </c>
    </row>
    <row r="406" spans="1:62" x14ac:dyDescent="0.25">
      <c r="A406" s="84">
        <v>108</v>
      </c>
      <c r="B406" s="84">
        <v>73</v>
      </c>
      <c r="C406" s="17" t="s">
        <v>130</v>
      </c>
      <c r="D406" s="87">
        <v>1</v>
      </c>
      <c r="E406" s="17"/>
      <c r="F406" s="17"/>
      <c r="G406" s="17">
        <v>17.18</v>
      </c>
      <c r="H406" s="17">
        <v>4.99</v>
      </c>
      <c r="I406" s="17">
        <v>0</v>
      </c>
      <c r="J406" s="17">
        <v>0</v>
      </c>
      <c r="K406" s="17">
        <v>0.13</v>
      </c>
      <c r="L406" s="17">
        <v>0</v>
      </c>
      <c r="M406" s="17">
        <v>0</v>
      </c>
      <c r="N406" s="17">
        <v>0</v>
      </c>
      <c r="O406" s="17">
        <v>14.73</v>
      </c>
      <c r="P406" s="17">
        <v>0</v>
      </c>
      <c r="Q406" s="17">
        <v>62.97</v>
      </c>
      <c r="R406" s="17">
        <v>0</v>
      </c>
      <c r="S406" s="17">
        <v>0</v>
      </c>
      <c r="T406" s="17">
        <v>0</v>
      </c>
      <c r="U406" s="17">
        <v>0</v>
      </c>
      <c r="V406" s="41">
        <v>0</v>
      </c>
      <c r="W406" s="41">
        <v>0</v>
      </c>
      <c r="X406" s="41">
        <v>0</v>
      </c>
      <c r="Y406" s="17">
        <v>0</v>
      </c>
      <c r="Z406" s="17">
        <v>0</v>
      </c>
      <c r="AA406" s="17">
        <v>0</v>
      </c>
      <c r="AB406" s="41">
        <v>0</v>
      </c>
      <c r="AC406" s="17">
        <v>0</v>
      </c>
      <c r="AD406" s="17">
        <v>0</v>
      </c>
      <c r="AE406" s="41">
        <v>0</v>
      </c>
      <c r="AF406" s="41">
        <v>0</v>
      </c>
      <c r="AG406" s="88">
        <v>1</v>
      </c>
      <c r="AH406" s="41" t="s">
        <v>3</v>
      </c>
      <c r="AI406" s="87" t="s">
        <v>506</v>
      </c>
      <c r="AN406" s="17">
        <f t="shared" si="139"/>
        <v>100</v>
      </c>
      <c r="AO406" s="17">
        <f t="shared" si="140"/>
        <v>0.14730000000000001</v>
      </c>
      <c r="AP406" s="17">
        <f t="shared" si="141"/>
        <v>0.17180000000000001</v>
      </c>
      <c r="AQ406" s="17">
        <f t="shared" si="141"/>
        <v>4.99E-2</v>
      </c>
      <c r="AR406" s="17">
        <f t="shared" si="142"/>
        <v>0.62970000000000004</v>
      </c>
      <c r="AS406" s="17">
        <f t="shared" si="143"/>
        <v>0.01</v>
      </c>
      <c r="AU406" s="17">
        <f t="shared" si="144"/>
        <v>2.8403247631935047</v>
      </c>
      <c r="AV406" s="17">
        <f t="shared" si="145"/>
        <v>0.6644113667117727</v>
      </c>
      <c r="AW406" s="17">
        <f t="shared" si="146"/>
        <v>0.67752029769959399</v>
      </c>
      <c r="AX406" s="17">
        <f t="shared" si="147"/>
        <v>1.2100811907983762</v>
      </c>
      <c r="AY406" s="17">
        <f t="shared" si="148"/>
        <v>0.6644113667117727</v>
      </c>
      <c r="AZ406" s="17">
        <f t="shared" si="149"/>
        <v>0.6644113667117727</v>
      </c>
      <c r="BA406" s="17">
        <f t="shared" si="150"/>
        <v>0.65441136671177269</v>
      </c>
      <c r="BC406" s="17">
        <f>(Q406+$BM$34*AC406)/($BM$3*H406+$BM$4*G406+$BM$5*P406+$BM$6*K406+$BM$7*S406+$BM$8*U406+$BM$9*Y406)</f>
        <v>0.8542938542938544</v>
      </c>
      <c r="BD406" s="17">
        <f t="shared" si="151"/>
        <v>0.19983719983719986</v>
      </c>
      <c r="BE406" s="17">
        <f t="shared" si="152"/>
        <v>0.59892850455631608</v>
      </c>
      <c r="BF406" s="17">
        <f t="shared" si="153"/>
        <v>0.64812963056730077</v>
      </c>
      <c r="BG406" s="17">
        <f t="shared" si="154"/>
        <v>0.19983719983719986</v>
      </c>
      <c r="BH406" s="17">
        <f t="shared" si="155"/>
        <v>0.19983719983719986</v>
      </c>
      <c r="BI406" s="17">
        <f t="shared" si="156"/>
        <v>3.6038162442028954E-2</v>
      </c>
      <c r="BJ406" s="17">
        <f t="shared" si="157"/>
        <v>0.20441871803579631</v>
      </c>
    </row>
    <row r="407" spans="1:62" x14ac:dyDescent="0.25">
      <c r="A407" s="84">
        <v>159</v>
      </c>
      <c r="B407" s="84">
        <v>95</v>
      </c>
      <c r="C407" s="17" t="s">
        <v>191</v>
      </c>
      <c r="D407" s="86">
        <v>1</v>
      </c>
      <c r="E407" s="98">
        <f t="shared" ref="E407:E418" si="161">I407+L407+M407+N407+O407+V407+X407+AB407+AD407</f>
        <v>20.78</v>
      </c>
      <c r="F407" s="98">
        <f t="shared" ref="F407:F418" si="162">Q407/(H407+P407+Q407+AC407)</f>
        <v>0.8898866480200206</v>
      </c>
      <c r="G407" s="17">
        <v>3.27</v>
      </c>
      <c r="H407" s="17">
        <v>7.48</v>
      </c>
      <c r="I407" s="17">
        <v>6.78</v>
      </c>
      <c r="J407" s="17">
        <v>0</v>
      </c>
      <c r="K407" s="17">
        <v>0</v>
      </c>
      <c r="L407" s="17">
        <v>0</v>
      </c>
      <c r="M407" s="17">
        <v>0</v>
      </c>
      <c r="N407" s="17">
        <v>0</v>
      </c>
      <c r="O407" s="17">
        <v>14</v>
      </c>
      <c r="P407" s="17">
        <v>0</v>
      </c>
      <c r="Q407" s="17">
        <v>60.45</v>
      </c>
      <c r="R407" s="17">
        <v>0</v>
      </c>
      <c r="S407" s="17">
        <v>0</v>
      </c>
      <c r="T407" s="17">
        <v>0</v>
      </c>
      <c r="U407" s="17">
        <v>4.17</v>
      </c>
      <c r="V407" s="17">
        <v>0</v>
      </c>
      <c r="W407" s="41">
        <v>0</v>
      </c>
      <c r="X407" s="41">
        <v>0</v>
      </c>
      <c r="Y407" s="17">
        <v>0</v>
      </c>
      <c r="Z407" s="17">
        <v>3.83</v>
      </c>
      <c r="AA407" s="17">
        <v>0</v>
      </c>
      <c r="AB407" s="41">
        <v>0</v>
      </c>
      <c r="AC407" s="17">
        <v>0</v>
      </c>
      <c r="AD407" s="17">
        <v>0</v>
      </c>
      <c r="AE407" s="41">
        <v>0</v>
      </c>
      <c r="AF407" s="41">
        <v>0</v>
      </c>
      <c r="AG407" s="88">
        <v>37</v>
      </c>
      <c r="AH407" s="41" t="s">
        <v>3</v>
      </c>
      <c r="AI407" s="87" t="s">
        <v>506</v>
      </c>
      <c r="AN407" s="17">
        <f t="shared" si="139"/>
        <v>99.98</v>
      </c>
      <c r="AO407" s="17">
        <f t="shared" si="140"/>
        <v>0.14000000000000001</v>
      </c>
      <c r="AP407" s="17">
        <f t="shared" si="141"/>
        <v>3.27E-2</v>
      </c>
      <c r="AQ407" s="17">
        <f t="shared" si="141"/>
        <v>7.4800000000000005E-2</v>
      </c>
      <c r="AR407" s="17">
        <f t="shared" si="142"/>
        <v>0.60450000000000004</v>
      </c>
      <c r="AS407" s="17">
        <f t="shared" si="143"/>
        <v>0.37</v>
      </c>
      <c r="AU407" s="17">
        <f t="shared" si="144"/>
        <v>5.6232558139534881</v>
      </c>
      <c r="AV407" s="17">
        <f t="shared" si="145"/>
        <v>1.3023255813953487</v>
      </c>
      <c r="AW407" s="17">
        <f t="shared" si="146"/>
        <v>0.851453488372093</v>
      </c>
      <c r="AX407" s="17">
        <f t="shared" si="147"/>
        <v>1.905813953488372</v>
      </c>
      <c r="AY407" s="17">
        <f t="shared" si="148"/>
        <v>0.851453488372093</v>
      </c>
      <c r="AZ407" s="17">
        <f t="shared" si="149"/>
        <v>0.851453488372093</v>
      </c>
      <c r="BA407" s="17">
        <f t="shared" si="150"/>
        <v>0.48145348837209301</v>
      </c>
      <c r="BC407" s="17">
        <f t="shared" ref="BC407:BC418" si="163">(Q407)/($BM$3*H407+$BM$4*G407+$BM$5*P407+$BM$6*K407+$BM$7*S407+$BM$8*U407+$BM$9*Y407)</f>
        <v>1.8279407317810705</v>
      </c>
      <c r="BD407" s="17">
        <f t="shared" si="151"/>
        <v>0.56445922790041325</v>
      </c>
      <c r="BE407" s="17">
        <f t="shared" si="152"/>
        <v>0.62022170815692024</v>
      </c>
      <c r="BF407" s="17">
        <f t="shared" si="153"/>
        <v>1.0951900676958173</v>
      </c>
      <c r="BG407" s="17">
        <f t="shared" si="154"/>
        <v>0.56445922790041325</v>
      </c>
      <c r="BH407" s="17">
        <f t="shared" si="155"/>
        <v>0.56445922790041325</v>
      </c>
      <c r="BI407" s="17">
        <f t="shared" si="156"/>
        <v>3.7814391315624862E-2</v>
      </c>
      <c r="BJ407" s="17">
        <f t="shared" si="157"/>
        <v>8.48736251108375E-3</v>
      </c>
    </row>
    <row r="408" spans="1:62" x14ac:dyDescent="0.25">
      <c r="A408" s="84">
        <v>470</v>
      </c>
      <c r="B408" s="84">
        <v>317</v>
      </c>
      <c r="C408" s="17" t="s">
        <v>341</v>
      </c>
      <c r="D408" s="86">
        <v>1</v>
      </c>
      <c r="E408" s="98">
        <f t="shared" si="161"/>
        <v>26.599999999999998</v>
      </c>
      <c r="F408" s="98">
        <f t="shared" si="162"/>
        <v>0.90521327014218012</v>
      </c>
      <c r="G408" s="17">
        <v>8.6999999999999993</v>
      </c>
      <c r="H408" s="17">
        <v>6</v>
      </c>
      <c r="I408" s="17">
        <v>24.9</v>
      </c>
      <c r="J408" s="17">
        <v>0</v>
      </c>
      <c r="K408" s="17">
        <v>0</v>
      </c>
      <c r="L408" s="17">
        <v>0</v>
      </c>
      <c r="M408" s="17">
        <v>0</v>
      </c>
      <c r="N408" s="17">
        <v>0.9</v>
      </c>
      <c r="O408" s="17">
        <v>0.8</v>
      </c>
      <c r="P408" s="17">
        <v>0</v>
      </c>
      <c r="Q408" s="17">
        <v>57.3</v>
      </c>
      <c r="R408" s="17">
        <v>0</v>
      </c>
      <c r="S408" s="17">
        <v>0</v>
      </c>
      <c r="T408" s="17">
        <v>0</v>
      </c>
      <c r="U408" s="17">
        <v>0</v>
      </c>
      <c r="V408" s="17">
        <v>0</v>
      </c>
      <c r="W408" s="41">
        <v>0</v>
      </c>
      <c r="X408" s="17">
        <v>0</v>
      </c>
      <c r="Y408" s="17">
        <v>0</v>
      </c>
      <c r="Z408" s="17">
        <v>0</v>
      </c>
      <c r="AA408" s="17">
        <v>0</v>
      </c>
      <c r="AB408" s="17">
        <v>0</v>
      </c>
      <c r="AC408" s="17">
        <v>0</v>
      </c>
      <c r="AD408" s="17">
        <v>0</v>
      </c>
      <c r="AE408" s="17">
        <v>0</v>
      </c>
      <c r="AF408" s="41">
        <v>0</v>
      </c>
      <c r="AG408" s="88">
        <v>14</v>
      </c>
      <c r="AH408" s="17" t="s">
        <v>3</v>
      </c>
      <c r="AI408" s="87" t="s">
        <v>524</v>
      </c>
      <c r="AN408" s="17">
        <f t="shared" si="139"/>
        <v>98.6</v>
      </c>
      <c r="AO408" s="17">
        <f t="shared" si="140"/>
        <v>8.0000000000000002E-3</v>
      </c>
      <c r="AP408" s="17">
        <f t="shared" si="141"/>
        <v>8.6999999999999994E-2</v>
      </c>
      <c r="AQ408" s="17">
        <f t="shared" si="141"/>
        <v>0.06</v>
      </c>
      <c r="AR408" s="17">
        <f t="shared" si="142"/>
        <v>0.57299999999999995</v>
      </c>
      <c r="AS408" s="17">
        <f t="shared" si="143"/>
        <v>0.14000000000000001</v>
      </c>
      <c r="AU408" s="17">
        <f t="shared" si="144"/>
        <v>3.8979591836734695</v>
      </c>
      <c r="AV408" s="17">
        <f t="shared" si="145"/>
        <v>5.4421768707482998E-2</v>
      </c>
      <c r="AW408" s="17">
        <f t="shared" si="146"/>
        <v>0.74362244897959184</v>
      </c>
      <c r="AX408" s="17">
        <f t="shared" si="147"/>
        <v>1.4744897959183674</v>
      </c>
      <c r="AY408" s="17">
        <f t="shared" si="148"/>
        <v>5.4421768707482998E-2</v>
      </c>
      <c r="AZ408" s="17">
        <f t="shared" si="149"/>
        <v>5.4421768707482998E-2</v>
      </c>
      <c r="BA408" s="17">
        <f t="shared" si="150"/>
        <v>8.5578231292517015E-2</v>
      </c>
      <c r="BC408" s="17">
        <f t="shared" si="163"/>
        <v>1.4044117647058825</v>
      </c>
      <c r="BD408" s="17">
        <f t="shared" si="151"/>
        <v>0.33578431372549022</v>
      </c>
      <c r="BE408" s="17">
        <f t="shared" si="152"/>
        <v>0.61095932696389477</v>
      </c>
      <c r="BF408" s="17">
        <f t="shared" si="153"/>
        <v>0.90072218664444637</v>
      </c>
      <c r="BG408" s="17">
        <f t="shared" si="154"/>
        <v>0.33578431372549022</v>
      </c>
      <c r="BH408" s="17">
        <f t="shared" si="155"/>
        <v>0.33578431372549022</v>
      </c>
      <c r="BI408" s="17">
        <f t="shared" si="156"/>
        <v>3.8331497500961174E-2</v>
      </c>
      <c r="BJ408" s="17">
        <f t="shared" si="157"/>
        <v>0.10376572854076122</v>
      </c>
    </row>
    <row r="409" spans="1:62" x14ac:dyDescent="0.25">
      <c r="A409" s="84">
        <v>331</v>
      </c>
      <c r="B409" s="84">
        <v>218</v>
      </c>
      <c r="D409" s="86">
        <v>1</v>
      </c>
      <c r="E409" s="98">
        <f t="shared" si="161"/>
        <v>43.693693693693696</v>
      </c>
      <c r="F409" s="98">
        <f t="shared" si="162"/>
        <v>0.8</v>
      </c>
      <c r="G409" s="17">
        <v>0</v>
      </c>
      <c r="H409" s="17">
        <f>'EWG-CCP-127 (1)'!M149</f>
        <v>11.261261261261263</v>
      </c>
      <c r="I409" s="17">
        <v>0</v>
      </c>
      <c r="J409" s="17">
        <v>0</v>
      </c>
      <c r="K409" s="17">
        <v>0</v>
      </c>
      <c r="L409" s="17">
        <v>0</v>
      </c>
      <c r="M409" s="17">
        <v>0</v>
      </c>
      <c r="N409" s="17">
        <v>0</v>
      </c>
      <c r="O409" s="17">
        <f>'EWG-CCP-127 (1)'!L149</f>
        <v>43.693693693693696</v>
      </c>
      <c r="P409" s="17">
        <v>0</v>
      </c>
      <c r="Q409" s="17">
        <f>'EWG-CCP-127 (1)'!K149</f>
        <v>45.04504504504505</v>
      </c>
      <c r="R409" s="17">
        <v>0</v>
      </c>
      <c r="S409" s="17">
        <v>0</v>
      </c>
      <c r="T409" s="17">
        <v>0</v>
      </c>
      <c r="U409" s="17">
        <v>0</v>
      </c>
      <c r="V409" s="17">
        <v>0</v>
      </c>
      <c r="W409" s="41">
        <v>0</v>
      </c>
      <c r="X409" s="41">
        <v>0</v>
      </c>
      <c r="Y409" s="17">
        <v>0</v>
      </c>
      <c r="Z409" s="17">
        <v>0</v>
      </c>
      <c r="AA409" s="17">
        <v>0</v>
      </c>
      <c r="AB409" s="17">
        <v>0</v>
      </c>
      <c r="AC409" s="17">
        <v>0</v>
      </c>
      <c r="AD409" s="17">
        <v>0</v>
      </c>
      <c r="AE409" s="17">
        <v>0</v>
      </c>
      <c r="AF409" s="41">
        <v>0</v>
      </c>
      <c r="AG409" s="88">
        <f>'EWG-CCP-127 (1)'!E149</f>
        <v>56.999999999999993</v>
      </c>
      <c r="AH409" s="91" t="s">
        <v>3</v>
      </c>
      <c r="AI409" s="87" t="s">
        <v>504</v>
      </c>
      <c r="AN409" s="17">
        <f t="shared" si="139"/>
        <v>100</v>
      </c>
      <c r="AO409" s="17">
        <f t="shared" si="140"/>
        <v>0.43693693693693697</v>
      </c>
      <c r="AP409" s="17">
        <f t="shared" si="141"/>
        <v>0</v>
      </c>
      <c r="AQ409" s="17">
        <f t="shared" si="141"/>
        <v>0.11261261261261263</v>
      </c>
      <c r="AR409" s="17">
        <f t="shared" si="142"/>
        <v>0.45045045045045051</v>
      </c>
      <c r="AS409" s="17">
        <f t="shared" si="143"/>
        <v>0.56999999999999995</v>
      </c>
      <c r="AU409" s="17">
        <f t="shared" si="144"/>
        <v>4</v>
      </c>
      <c r="AV409" s="17">
        <f t="shared" si="145"/>
        <v>3.88</v>
      </c>
      <c r="AW409" s="17">
        <f t="shared" si="146"/>
        <v>0.75</v>
      </c>
      <c r="AX409" s="17">
        <f t="shared" si="147"/>
        <v>1.5</v>
      </c>
      <c r="AY409" s="17">
        <f t="shared" si="148"/>
        <v>0.35333333333333333</v>
      </c>
      <c r="AZ409" s="17">
        <f t="shared" si="149"/>
        <v>0.35333333333333333</v>
      </c>
      <c r="BA409" s="17">
        <f t="shared" si="150"/>
        <v>0.21666666666666662</v>
      </c>
      <c r="BC409" s="17">
        <f t="shared" si="163"/>
        <v>4</v>
      </c>
      <c r="BD409" s="17">
        <f t="shared" si="151"/>
        <v>3.88</v>
      </c>
      <c r="BE409" s="17">
        <f t="shared" si="152"/>
        <v>0.66772363241731236</v>
      </c>
      <c r="BF409" s="17">
        <f t="shared" si="153"/>
        <v>2.0925144451180109</v>
      </c>
      <c r="BG409" s="17">
        <f t="shared" si="154"/>
        <v>0.36980937327031421</v>
      </c>
      <c r="BH409" s="17">
        <f t="shared" si="155"/>
        <v>0.36980937327031421</v>
      </c>
      <c r="BI409" s="17">
        <f t="shared" si="156"/>
        <v>4.0076287030424367E-2</v>
      </c>
      <c r="BJ409" s="17">
        <f t="shared" si="157"/>
        <v>1.1636609441798982E-2</v>
      </c>
    </row>
    <row r="410" spans="1:62" x14ac:dyDescent="0.25">
      <c r="A410" s="84">
        <v>76</v>
      </c>
      <c r="B410" s="84">
        <v>54</v>
      </c>
      <c r="C410" s="17" t="s">
        <v>94</v>
      </c>
      <c r="D410" s="86">
        <v>1</v>
      </c>
      <c r="E410" s="98">
        <f t="shared" si="161"/>
        <v>10.6</v>
      </c>
      <c r="F410" s="98">
        <f t="shared" si="162"/>
        <v>0.77443609022556392</v>
      </c>
      <c r="G410" s="17">
        <v>4.4000000000000004</v>
      </c>
      <c r="H410" s="17">
        <v>9</v>
      </c>
      <c r="I410" s="17">
        <v>0</v>
      </c>
      <c r="J410" s="17">
        <v>0</v>
      </c>
      <c r="K410" s="41">
        <v>0</v>
      </c>
      <c r="L410" s="17">
        <v>0</v>
      </c>
      <c r="M410" s="17">
        <v>0</v>
      </c>
      <c r="N410" s="17">
        <v>0</v>
      </c>
      <c r="O410" s="17">
        <v>10.6</v>
      </c>
      <c r="P410" s="17">
        <v>0</v>
      </c>
      <c r="Q410" s="17">
        <v>30.9</v>
      </c>
      <c r="R410" s="17">
        <v>0</v>
      </c>
      <c r="S410" s="17">
        <v>0</v>
      </c>
      <c r="T410" s="17">
        <v>0</v>
      </c>
      <c r="U410" s="17">
        <v>0</v>
      </c>
      <c r="V410" s="41">
        <v>0</v>
      </c>
      <c r="W410" s="41">
        <v>0</v>
      </c>
      <c r="X410" s="41">
        <v>0</v>
      </c>
      <c r="Y410" s="17">
        <v>45.1</v>
      </c>
      <c r="Z410" s="17">
        <v>0</v>
      </c>
      <c r="AA410" s="17">
        <v>0</v>
      </c>
      <c r="AB410" s="41">
        <v>0</v>
      </c>
      <c r="AC410" s="17">
        <v>0</v>
      </c>
      <c r="AD410" s="17">
        <v>0</v>
      </c>
      <c r="AE410" s="41">
        <v>0</v>
      </c>
      <c r="AF410" s="41">
        <v>0</v>
      </c>
      <c r="AG410" s="88">
        <v>60.2</v>
      </c>
      <c r="AH410" s="41" t="s">
        <v>3</v>
      </c>
      <c r="AI410" s="87" t="s">
        <v>506</v>
      </c>
      <c r="AN410" s="17">
        <f t="shared" si="139"/>
        <v>100</v>
      </c>
      <c r="AO410" s="17">
        <f t="shared" si="140"/>
        <v>0.106</v>
      </c>
      <c r="AP410" s="17">
        <f t="shared" si="141"/>
        <v>4.4000000000000004E-2</v>
      </c>
      <c r="AQ410" s="17">
        <f t="shared" si="141"/>
        <v>0.09</v>
      </c>
      <c r="AR410" s="17">
        <f t="shared" si="142"/>
        <v>0.309</v>
      </c>
      <c r="AS410" s="17">
        <f t="shared" si="143"/>
        <v>0.60199999999999998</v>
      </c>
      <c r="AU410" s="17">
        <f t="shared" si="144"/>
        <v>2.305970149253731</v>
      </c>
      <c r="AV410" s="17">
        <f t="shared" si="145"/>
        <v>0.79104477611940294</v>
      </c>
      <c r="AW410" s="17">
        <f t="shared" si="146"/>
        <v>0.64412313432835822</v>
      </c>
      <c r="AX410" s="17">
        <f t="shared" si="147"/>
        <v>1.0764925373134329</v>
      </c>
      <c r="AY410" s="17">
        <f t="shared" si="148"/>
        <v>0.64412313432835822</v>
      </c>
      <c r="AZ410" s="17">
        <f t="shared" si="149"/>
        <v>0.64412313432835822</v>
      </c>
      <c r="BA410" s="17">
        <f t="shared" si="150"/>
        <v>4.2123134328358236E-2</v>
      </c>
      <c r="BC410" s="17">
        <f t="shared" si="163"/>
        <v>1.1616541353383458</v>
      </c>
      <c r="BD410" s="17">
        <f t="shared" si="151"/>
        <v>0.39849624060150374</v>
      </c>
      <c r="BE410" s="17">
        <f t="shared" si="152"/>
        <v>0.60565033070740459</v>
      </c>
      <c r="BF410" s="17">
        <f t="shared" si="153"/>
        <v>0.78925740982369574</v>
      </c>
      <c r="BG410" s="17">
        <f t="shared" si="154"/>
        <v>0.39849624060150374</v>
      </c>
      <c r="BH410" s="17">
        <f t="shared" si="155"/>
        <v>0.39849624060150374</v>
      </c>
      <c r="BI410" s="17">
        <f t="shared" si="156"/>
        <v>4.1413780089321048E-2</v>
      </c>
      <c r="BJ410" s="17">
        <f t="shared" si="157"/>
        <v>1.9564488950713426E-2</v>
      </c>
    </row>
    <row r="411" spans="1:62" x14ac:dyDescent="0.25">
      <c r="A411" s="84">
        <v>440</v>
      </c>
      <c r="B411" s="84">
        <v>295</v>
      </c>
      <c r="C411" s="17" t="s">
        <v>285</v>
      </c>
      <c r="D411" s="86">
        <v>1</v>
      </c>
      <c r="E411" s="98">
        <f t="shared" si="161"/>
        <v>27.450000000000003</v>
      </c>
      <c r="F411" s="98">
        <f t="shared" si="162"/>
        <v>0.92419021364576159</v>
      </c>
      <c r="G411" s="17">
        <v>0</v>
      </c>
      <c r="H411" s="17">
        <v>5.5</v>
      </c>
      <c r="I411" s="17">
        <v>11.22</v>
      </c>
      <c r="J411" s="17">
        <v>0</v>
      </c>
      <c r="K411" s="17">
        <v>0</v>
      </c>
      <c r="L411" s="17">
        <v>0</v>
      </c>
      <c r="M411" s="17">
        <v>0</v>
      </c>
      <c r="N411" s="17">
        <v>0</v>
      </c>
      <c r="O411" s="17">
        <v>16.23</v>
      </c>
      <c r="P411" s="17">
        <v>0</v>
      </c>
      <c r="Q411" s="17">
        <v>67.05</v>
      </c>
      <c r="R411" s="17">
        <v>0</v>
      </c>
      <c r="S411" s="17">
        <v>0</v>
      </c>
      <c r="T411" s="17">
        <v>0</v>
      </c>
      <c r="U411" s="17">
        <v>0</v>
      </c>
      <c r="V411" s="17">
        <v>0</v>
      </c>
      <c r="W411" s="41">
        <v>0</v>
      </c>
      <c r="X411" s="17">
        <v>0</v>
      </c>
      <c r="Y411" s="17">
        <v>0</v>
      </c>
      <c r="Z411" s="17">
        <v>0</v>
      </c>
      <c r="AA411" s="17">
        <v>0</v>
      </c>
      <c r="AB411" s="17">
        <v>0</v>
      </c>
      <c r="AC411" s="17">
        <v>0</v>
      </c>
      <c r="AD411" s="17">
        <v>0</v>
      </c>
      <c r="AE411" s="17">
        <v>0</v>
      </c>
      <c r="AF411" s="41">
        <v>0</v>
      </c>
      <c r="AG411" s="88">
        <v>64</v>
      </c>
      <c r="AH411" s="41" t="s">
        <v>3</v>
      </c>
      <c r="AI411" s="87" t="s">
        <v>506</v>
      </c>
      <c r="AL411" s="87" t="s">
        <v>510</v>
      </c>
      <c r="AN411" s="17">
        <f t="shared" si="139"/>
        <v>100</v>
      </c>
      <c r="AO411" s="17">
        <f t="shared" si="140"/>
        <v>0.1623</v>
      </c>
      <c r="AP411" s="17">
        <f t="shared" si="141"/>
        <v>0</v>
      </c>
      <c r="AQ411" s="17">
        <f t="shared" si="141"/>
        <v>5.5E-2</v>
      </c>
      <c r="AR411" s="17">
        <f t="shared" si="142"/>
        <v>0.67049999999999998</v>
      </c>
      <c r="AS411" s="17">
        <f t="shared" si="143"/>
        <v>0.64</v>
      </c>
      <c r="AU411" s="17">
        <f t="shared" si="144"/>
        <v>12.190909090909091</v>
      </c>
      <c r="AV411" s="17">
        <f t="shared" si="145"/>
        <v>2.9509090909090907</v>
      </c>
      <c r="AW411" s="17">
        <f t="shared" si="146"/>
        <v>1.2619318181818182</v>
      </c>
      <c r="AX411" s="17">
        <f t="shared" si="147"/>
        <v>3.5477272727272728</v>
      </c>
      <c r="AY411" s="17">
        <f t="shared" si="148"/>
        <v>1.2619318181818182</v>
      </c>
      <c r="AZ411" s="17">
        <f t="shared" si="149"/>
        <v>1</v>
      </c>
      <c r="BA411" s="17">
        <f t="shared" si="150"/>
        <v>0.36</v>
      </c>
      <c r="BC411" s="17">
        <f t="shared" si="163"/>
        <v>12.19090909090909</v>
      </c>
      <c r="BD411" s="17">
        <f t="shared" si="151"/>
        <v>3.9709090909090907</v>
      </c>
      <c r="BE411" s="17">
        <f t="shared" si="152"/>
        <v>0.84685499819222831</v>
      </c>
      <c r="BF411" s="17">
        <f t="shared" si="153"/>
        <v>5.8534584622263459</v>
      </c>
      <c r="BG411" s="17">
        <f t="shared" si="154"/>
        <v>0.84685499819222831</v>
      </c>
      <c r="BH411" s="17">
        <f t="shared" si="155"/>
        <v>0.84685499819222831</v>
      </c>
      <c r="BI411" s="17">
        <f t="shared" si="156"/>
        <v>4.2788990277106774E-2</v>
      </c>
      <c r="BJ411" s="17">
        <f t="shared" si="157"/>
        <v>3.163884586754933E-2</v>
      </c>
    </row>
    <row r="412" spans="1:62" x14ac:dyDescent="0.25">
      <c r="A412" s="84">
        <v>220</v>
      </c>
      <c r="B412" s="84">
        <v>484</v>
      </c>
      <c r="C412" s="17">
        <v>48</v>
      </c>
      <c r="D412" s="86">
        <v>1</v>
      </c>
      <c r="E412" s="98">
        <f t="shared" si="161"/>
        <v>35</v>
      </c>
      <c r="F412" s="98">
        <f t="shared" si="162"/>
        <v>0.46153846153846156</v>
      </c>
      <c r="G412" s="17">
        <v>0</v>
      </c>
      <c r="H412" s="17">
        <v>35</v>
      </c>
      <c r="I412" s="17">
        <v>0</v>
      </c>
      <c r="J412" s="17">
        <v>0</v>
      </c>
      <c r="K412" s="17">
        <v>0</v>
      </c>
      <c r="L412" s="17">
        <v>0</v>
      </c>
      <c r="M412" s="17">
        <v>0</v>
      </c>
      <c r="N412" s="17">
        <v>0</v>
      </c>
      <c r="O412" s="17">
        <v>35</v>
      </c>
      <c r="P412" s="17">
        <v>0</v>
      </c>
      <c r="Q412" s="17">
        <v>30</v>
      </c>
      <c r="R412" s="17">
        <v>0</v>
      </c>
      <c r="S412" s="17">
        <v>0</v>
      </c>
      <c r="T412" s="17">
        <v>0</v>
      </c>
      <c r="U412" s="17">
        <v>0</v>
      </c>
      <c r="V412" s="17">
        <v>0</v>
      </c>
      <c r="W412" s="41">
        <v>0</v>
      </c>
      <c r="X412" s="41">
        <v>0</v>
      </c>
      <c r="Y412" s="17">
        <v>0</v>
      </c>
      <c r="Z412" s="17">
        <v>0</v>
      </c>
      <c r="AA412" s="17">
        <v>0</v>
      </c>
      <c r="AB412" s="17">
        <v>0</v>
      </c>
      <c r="AC412" s="17">
        <v>0</v>
      </c>
      <c r="AD412" s="17">
        <v>0</v>
      </c>
      <c r="AE412" s="17">
        <v>0</v>
      </c>
      <c r="AF412" s="41">
        <v>0</v>
      </c>
      <c r="AG412" s="88">
        <v>30</v>
      </c>
      <c r="AH412" s="91" t="s">
        <v>3</v>
      </c>
      <c r="AI412" s="87" t="s">
        <v>504</v>
      </c>
      <c r="AN412" s="17">
        <f t="shared" si="139"/>
        <v>100</v>
      </c>
      <c r="AO412" s="17">
        <f t="shared" si="140"/>
        <v>0.35</v>
      </c>
      <c r="AP412" s="17">
        <f t="shared" si="141"/>
        <v>0</v>
      </c>
      <c r="AQ412" s="17">
        <f t="shared" si="141"/>
        <v>0.35</v>
      </c>
      <c r="AR412" s="17">
        <f t="shared" si="142"/>
        <v>0.3</v>
      </c>
      <c r="AS412" s="17">
        <f t="shared" si="143"/>
        <v>0.3</v>
      </c>
      <c r="AU412" s="17">
        <f t="shared" si="144"/>
        <v>0.85714285714285721</v>
      </c>
      <c r="AV412" s="17">
        <f t="shared" si="145"/>
        <v>1</v>
      </c>
      <c r="AW412" s="17">
        <f t="shared" si="146"/>
        <v>0.5535714285714286</v>
      </c>
      <c r="AX412" s="17">
        <f t="shared" si="147"/>
        <v>0.7142857142857143</v>
      </c>
      <c r="AY412" s="17">
        <f t="shared" si="148"/>
        <v>0.47976190476190478</v>
      </c>
      <c r="AZ412" s="17">
        <f t="shared" si="149"/>
        <v>0.47976190476190478</v>
      </c>
      <c r="BA412" s="17">
        <f t="shared" si="150"/>
        <v>0.17976190476190479</v>
      </c>
      <c r="BC412" s="17">
        <f t="shared" si="163"/>
        <v>0.8571428571428571</v>
      </c>
      <c r="BD412" s="17">
        <f t="shared" si="151"/>
        <v>1</v>
      </c>
      <c r="BE412" s="17">
        <f t="shared" si="152"/>
        <v>0.59899081092130846</v>
      </c>
      <c r="BF412" s="17">
        <f t="shared" si="153"/>
        <v>0.64943778087159032</v>
      </c>
      <c r="BG412" s="17">
        <f t="shared" si="154"/>
        <v>0.50842890431313592</v>
      </c>
      <c r="BH412" s="17">
        <f t="shared" si="155"/>
        <v>0.50842890431313592</v>
      </c>
      <c r="BI412" s="17">
        <f t="shared" si="156"/>
        <v>4.3442608153174377E-2</v>
      </c>
      <c r="BJ412" s="17">
        <f t="shared" si="157"/>
        <v>2.6285126085333416E-2</v>
      </c>
    </row>
    <row r="413" spans="1:62" x14ac:dyDescent="0.25">
      <c r="A413" s="84">
        <v>158</v>
      </c>
      <c r="B413" s="84">
        <v>94</v>
      </c>
      <c r="C413" s="17" t="s">
        <v>190</v>
      </c>
      <c r="D413" s="86">
        <v>1</v>
      </c>
      <c r="E413" s="98">
        <f t="shared" si="161"/>
        <v>21.38</v>
      </c>
      <c r="F413" s="98">
        <f t="shared" si="162"/>
        <v>0.87589876330169691</v>
      </c>
      <c r="G413" s="17">
        <v>3.14</v>
      </c>
      <c r="H413" s="17">
        <v>8.6300000000000008</v>
      </c>
      <c r="I413" s="17">
        <v>6.88</v>
      </c>
      <c r="J413" s="17">
        <v>0</v>
      </c>
      <c r="K413" s="17">
        <v>0</v>
      </c>
      <c r="L413" s="17">
        <v>0</v>
      </c>
      <c r="M413" s="17">
        <v>0</v>
      </c>
      <c r="N413" s="17">
        <v>0</v>
      </c>
      <c r="O413" s="17">
        <v>14.5</v>
      </c>
      <c r="P413" s="17">
        <v>0</v>
      </c>
      <c r="Q413" s="17">
        <v>60.91</v>
      </c>
      <c r="R413" s="17">
        <v>0</v>
      </c>
      <c r="S413" s="17">
        <v>0</v>
      </c>
      <c r="T413" s="17">
        <v>0</v>
      </c>
      <c r="U413" s="17">
        <v>1.93</v>
      </c>
      <c r="V413" s="17">
        <v>0</v>
      </c>
      <c r="W413" s="41">
        <v>0</v>
      </c>
      <c r="X413" s="41">
        <v>0</v>
      </c>
      <c r="Y413" s="17">
        <v>0</v>
      </c>
      <c r="Z413" s="17">
        <v>4</v>
      </c>
      <c r="AA413" s="17">
        <v>0</v>
      </c>
      <c r="AB413" s="41">
        <v>0</v>
      </c>
      <c r="AC413" s="17">
        <v>0</v>
      </c>
      <c r="AD413" s="17">
        <v>0</v>
      </c>
      <c r="AE413" s="41">
        <v>0</v>
      </c>
      <c r="AF413" s="41">
        <v>0</v>
      </c>
      <c r="AG413" s="88">
        <v>41.6</v>
      </c>
      <c r="AH413" s="41" t="s">
        <v>3</v>
      </c>
      <c r="AI413" s="87" t="s">
        <v>506</v>
      </c>
      <c r="AN413" s="17">
        <f t="shared" si="139"/>
        <v>99.990000000000009</v>
      </c>
      <c r="AO413" s="17">
        <f t="shared" si="140"/>
        <v>0.14499999999999999</v>
      </c>
      <c r="AP413" s="17">
        <f t="shared" si="141"/>
        <v>3.1400000000000004E-2</v>
      </c>
      <c r="AQ413" s="17">
        <f t="shared" si="141"/>
        <v>8.6300000000000002E-2</v>
      </c>
      <c r="AR413" s="17">
        <f t="shared" si="142"/>
        <v>0.60909999999999997</v>
      </c>
      <c r="AS413" s="17">
        <f t="shared" si="143"/>
        <v>0.41600000000000004</v>
      </c>
      <c r="AU413" s="17">
        <f t="shared" si="144"/>
        <v>5.1750212404418008</v>
      </c>
      <c r="AV413" s="17">
        <f t="shared" si="145"/>
        <v>1.2319456244689888</v>
      </c>
      <c r="AW413" s="17">
        <f t="shared" si="146"/>
        <v>0.82343882752761255</v>
      </c>
      <c r="AX413" s="17">
        <f t="shared" si="147"/>
        <v>1.7937553101104502</v>
      </c>
      <c r="AY413" s="17">
        <f t="shared" si="148"/>
        <v>0.82343882752761255</v>
      </c>
      <c r="AZ413" s="17">
        <f t="shared" si="149"/>
        <v>0.82343882752761255</v>
      </c>
      <c r="BA413" s="17">
        <f t="shared" si="150"/>
        <v>0.40743882752761251</v>
      </c>
      <c r="BC413" s="17">
        <f t="shared" si="163"/>
        <v>2.2575982209043732</v>
      </c>
      <c r="BD413" s="17">
        <f t="shared" si="151"/>
        <v>0.71435631331850757</v>
      </c>
      <c r="BE413" s="17">
        <f t="shared" si="152"/>
        <v>0.6296181172719354</v>
      </c>
      <c r="BF413" s="17">
        <f t="shared" si="153"/>
        <v>1.292471925568901</v>
      </c>
      <c r="BG413" s="17">
        <f t="shared" si="154"/>
        <v>0.6296181172719354</v>
      </c>
      <c r="BH413" s="17">
        <f t="shared" si="155"/>
        <v>0.6296181172719354</v>
      </c>
      <c r="BI413" s="17">
        <f t="shared" si="156"/>
        <v>4.5632700026806326E-2</v>
      </c>
      <c r="BJ413" s="17">
        <f t="shared" si="157"/>
        <v>2.127689305148252E-3</v>
      </c>
    </row>
    <row r="414" spans="1:62" x14ac:dyDescent="0.25">
      <c r="A414" s="84">
        <v>186</v>
      </c>
      <c r="B414" s="84">
        <v>119</v>
      </c>
      <c r="C414" s="17">
        <v>14</v>
      </c>
      <c r="D414" s="86">
        <v>1</v>
      </c>
      <c r="E414" s="98">
        <f t="shared" si="161"/>
        <v>19.5</v>
      </c>
      <c r="F414" s="98">
        <f t="shared" si="162"/>
        <v>0.72298136645962741</v>
      </c>
      <c r="G414" s="17">
        <v>0</v>
      </c>
      <c r="H414" s="17">
        <v>22.3</v>
      </c>
      <c r="I414" s="17">
        <v>0</v>
      </c>
      <c r="J414" s="17">
        <v>0</v>
      </c>
      <c r="K414" s="17">
        <v>0</v>
      </c>
      <c r="L414" s="17">
        <v>0</v>
      </c>
      <c r="M414" s="17">
        <v>0</v>
      </c>
      <c r="N414" s="17">
        <v>0</v>
      </c>
      <c r="O414" s="17">
        <v>19.5</v>
      </c>
      <c r="P414" s="17">
        <v>0</v>
      </c>
      <c r="Q414" s="17">
        <v>58.2</v>
      </c>
      <c r="R414" s="17">
        <v>0</v>
      </c>
      <c r="S414" s="17">
        <v>0</v>
      </c>
      <c r="T414" s="17">
        <v>0</v>
      </c>
      <c r="U414" s="17">
        <v>0</v>
      </c>
      <c r="V414" s="17">
        <v>0</v>
      </c>
      <c r="W414" s="41">
        <v>0</v>
      </c>
      <c r="X414" s="41">
        <v>0</v>
      </c>
      <c r="Y414" s="17">
        <v>0</v>
      </c>
      <c r="Z414" s="17">
        <v>0</v>
      </c>
      <c r="AA414" s="17">
        <v>0</v>
      </c>
      <c r="AB414" s="17">
        <v>0</v>
      </c>
      <c r="AC414" s="17">
        <v>0</v>
      </c>
      <c r="AD414" s="17">
        <v>0</v>
      </c>
      <c r="AE414" s="17">
        <v>0</v>
      </c>
      <c r="AF414" s="41">
        <v>0</v>
      </c>
      <c r="AG414" s="88">
        <v>42</v>
      </c>
      <c r="AH414" s="91" t="s">
        <v>3</v>
      </c>
      <c r="AI414" s="87" t="s">
        <v>504</v>
      </c>
      <c r="AN414" s="17">
        <f t="shared" si="139"/>
        <v>100</v>
      </c>
      <c r="AO414" s="17">
        <f t="shared" si="140"/>
        <v>0.19500000000000001</v>
      </c>
      <c r="AP414" s="17">
        <f t="shared" si="141"/>
        <v>0</v>
      </c>
      <c r="AQ414" s="17">
        <f t="shared" si="141"/>
        <v>0.223</v>
      </c>
      <c r="AR414" s="17">
        <f t="shared" si="142"/>
        <v>0.58200000000000007</v>
      </c>
      <c r="AS414" s="17">
        <f t="shared" si="143"/>
        <v>0.42</v>
      </c>
      <c r="AU414" s="17">
        <f t="shared" si="144"/>
        <v>2.6098654708520184</v>
      </c>
      <c r="AV414" s="17">
        <f t="shared" si="145"/>
        <v>0.87443946188340804</v>
      </c>
      <c r="AW414" s="17">
        <f t="shared" si="146"/>
        <v>0.66311659192825112</v>
      </c>
      <c r="AX414" s="17">
        <f t="shared" si="147"/>
        <v>1.1524663677130045</v>
      </c>
      <c r="AY414" s="17">
        <f t="shared" si="148"/>
        <v>0.66311659192825112</v>
      </c>
      <c r="AZ414" s="17">
        <f t="shared" si="149"/>
        <v>0.66311659192825112</v>
      </c>
      <c r="BA414" s="17">
        <f t="shared" si="150"/>
        <v>0.24311659192825114</v>
      </c>
      <c r="BC414" s="17">
        <f t="shared" si="163"/>
        <v>2.6098654708520179</v>
      </c>
      <c r="BD414" s="17">
        <f t="shared" si="151"/>
        <v>0.87443946188340804</v>
      </c>
      <c r="BE414" s="17">
        <f t="shared" si="152"/>
        <v>0.63732203791133435</v>
      </c>
      <c r="BF414" s="17">
        <f t="shared" si="153"/>
        <v>1.4542192226527169</v>
      </c>
      <c r="BG414" s="17">
        <f t="shared" si="154"/>
        <v>0.63732203791133435</v>
      </c>
      <c r="BH414" s="17">
        <f t="shared" si="155"/>
        <v>0.63732203791133435</v>
      </c>
      <c r="BI414" s="17">
        <f t="shared" si="156"/>
        <v>4.7228868161935451E-2</v>
      </c>
      <c r="BJ414" s="17">
        <f t="shared" si="157"/>
        <v>1.7746742437625615E-3</v>
      </c>
    </row>
    <row r="415" spans="1:62" x14ac:dyDescent="0.25">
      <c r="A415" s="84">
        <v>337</v>
      </c>
      <c r="B415" s="84">
        <v>224</v>
      </c>
      <c r="C415" s="58" t="s">
        <v>234</v>
      </c>
      <c r="D415" s="86">
        <v>1</v>
      </c>
      <c r="E415" s="98">
        <f t="shared" si="161"/>
        <v>25</v>
      </c>
      <c r="F415" s="98">
        <f t="shared" si="162"/>
        <v>0.7142857142857143</v>
      </c>
      <c r="G415" s="17">
        <f>'EWG-CCP-127 (1)'!O157</f>
        <v>4.9999999999999991</v>
      </c>
      <c r="H415" s="17">
        <f>'EWG-CCP-127 (1)'!P157</f>
        <v>20</v>
      </c>
      <c r="I415" s="17">
        <v>0</v>
      </c>
      <c r="J415" s="17">
        <v>0</v>
      </c>
      <c r="K415" s="17">
        <v>0</v>
      </c>
      <c r="L415" s="17">
        <v>0</v>
      </c>
      <c r="M415" s="17">
        <v>0</v>
      </c>
      <c r="N415" s="17">
        <v>0</v>
      </c>
      <c r="O415" s="17">
        <f>'EWG-CCP-127 (1)'!N157</f>
        <v>25</v>
      </c>
      <c r="P415" s="17">
        <v>0</v>
      </c>
      <c r="Q415" s="17">
        <f>'EWG-CCP-127 (1)'!M157</f>
        <v>50</v>
      </c>
      <c r="R415" s="17">
        <v>0</v>
      </c>
      <c r="S415" s="17">
        <v>0</v>
      </c>
      <c r="T415" s="17">
        <v>0</v>
      </c>
      <c r="U415" s="17">
        <v>0</v>
      </c>
      <c r="V415" s="17">
        <v>0</v>
      </c>
      <c r="W415" s="41">
        <v>0</v>
      </c>
      <c r="X415" s="41">
        <v>0</v>
      </c>
      <c r="Y415" s="17">
        <v>0</v>
      </c>
      <c r="Z415" s="17">
        <v>0</v>
      </c>
      <c r="AA415" s="17">
        <v>0</v>
      </c>
      <c r="AB415" s="17">
        <v>0</v>
      </c>
      <c r="AC415" s="17">
        <v>0</v>
      </c>
      <c r="AD415" s="17">
        <v>0</v>
      </c>
      <c r="AE415" s="17">
        <v>0</v>
      </c>
      <c r="AF415" s="41">
        <v>0</v>
      </c>
      <c r="AG415" s="88">
        <f>'EWG-CCP-127 (1)'!E157</f>
        <v>83</v>
      </c>
      <c r="AH415" s="41" t="s">
        <v>3</v>
      </c>
      <c r="AI415" s="87" t="s">
        <v>528</v>
      </c>
      <c r="AN415" s="17">
        <f t="shared" si="139"/>
        <v>100</v>
      </c>
      <c r="AO415" s="17">
        <f t="shared" si="140"/>
        <v>0.25</v>
      </c>
      <c r="AP415" s="17">
        <f t="shared" si="141"/>
        <v>4.9999999999999989E-2</v>
      </c>
      <c r="AQ415" s="17">
        <f t="shared" si="141"/>
        <v>0.2</v>
      </c>
      <c r="AR415" s="17">
        <f t="shared" si="142"/>
        <v>0.5</v>
      </c>
      <c r="AS415" s="17">
        <f t="shared" si="143"/>
        <v>0.83</v>
      </c>
      <c r="AU415" s="17">
        <f t="shared" si="144"/>
        <v>2</v>
      </c>
      <c r="AV415" s="17">
        <f t="shared" si="145"/>
        <v>1</v>
      </c>
      <c r="AW415" s="17">
        <f t="shared" si="146"/>
        <v>0.625</v>
      </c>
      <c r="AX415" s="17">
        <f t="shared" si="147"/>
        <v>1</v>
      </c>
      <c r="AY415" s="17">
        <f t="shared" si="148"/>
        <v>0.625</v>
      </c>
      <c r="AZ415" s="17">
        <f t="shared" si="149"/>
        <v>0.625</v>
      </c>
      <c r="BA415" s="17">
        <f t="shared" si="150"/>
        <v>0.20499999999999996</v>
      </c>
      <c r="BC415" s="17">
        <f t="shared" si="163"/>
        <v>1.25</v>
      </c>
      <c r="BD415" s="17">
        <f t="shared" si="151"/>
        <v>0.625</v>
      </c>
      <c r="BE415" s="17">
        <f t="shared" si="152"/>
        <v>0.607582413608309</v>
      </c>
      <c r="BF415" s="17">
        <f t="shared" si="153"/>
        <v>0.82982236390239295</v>
      </c>
      <c r="BG415" s="17">
        <f t="shared" si="154"/>
        <v>0.607582413608309</v>
      </c>
      <c r="BH415" s="17">
        <f t="shared" si="155"/>
        <v>0.607582413608309</v>
      </c>
      <c r="BI415" s="17">
        <f t="shared" si="156"/>
        <v>4.9469582736305313E-2</v>
      </c>
      <c r="BJ415" s="17">
        <f t="shared" si="157"/>
        <v>0.13533063045172877</v>
      </c>
    </row>
    <row r="416" spans="1:62" x14ac:dyDescent="0.25">
      <c r="A416" s="84">
        <v>338</v>
      </c>
      <c r="B416" s="84">
        <v>225</v>
      </c>
      <c r="C416" s="101" t="s">
        <v>83</v>
      </c>
      <c r="D416" s="86">
        <v>1</v>
      </c>
      <c r="E416" s="98">
        <f t="shared" si="161"/>
        <v>25</v>
      </c>
      <c r="F416" s="98">
        <f t="shared" si="162"/>
        <v>0.66666666666666663</v>
      </c>
      <c r="G416" s="17">
        <f>'EWG-CCP-127 (1)'!O158</f>
        <v>0</v>
      </c>
      <c r="H416" s="17">
        <f>'EWG-CCP-127 (1)'!P158</f>
        <v>25</v>
      </c>
      <c r="I416" s="17">
        <v>0</v>
      </c>
      <c r="J416" s="17">
        <v>0</v>
      </c>
      <c r="K416" s="17">
        <v>0</v>
      </c>
      <c r="L416" s="17">
        <v>0</v>
      </c>
      <c r="M416" s="17">
        <v>0</v>
      </c>
      <c r="N416" s="17">
        <v>0</v>
      </c>
      <c r="O416" s="17">
        <f>'EWG-CCP-127 (1)'!N158</f>
        <v>25</v>
      </c>
      <c r="P416" s="17">
        <v>0</v>
      </c>
      <c r="Q416" s="17">
        <f>'EWG-CCP-127 (1)'!M158</f>
        <v>50</v>
      </c>
      <c r="R416" s="17">
        <v>0</v>
      </c>
      <c r="S416" s="17">
        <v>0</v>
      </c>
      <c r="T416" s="17">
        <v>0</v>
      </c>
      <c r="U416" s="17">
        <v>0</v>
      </c>
      <c r="V416" s="17">
        <v>0</v>
      </c>
      <c r="W416" s="41">
        <v>0</v>
      </c>
      <c r="X416" s="41">
        <v>0</v>
      </c>
      <c r="Y416" s="17">
        <v>0</v>
      </c>
      <c r="Z416" s="17">
        <v>0</v>
      </c>
      <c r="AA416" s="17">
        <v>0</v>
      </c>
      <c r="AB416" s="17">
        <v>0</v>
      </c>
      <c r="AC416" s="17">
        <v>0</v>
      </c>
      <c r="AD416" s="17">
        <v>0</v>
      </c>
      <c r="AE416" s="17">
        <v>0</v>
      </c>
      <c r="AF416" s="41">
        <v>0</v>
      </c>
      <c r="AG416" s="88">
        <f>'EWG-CCP-127 (1)'!E158</f>
        <v>85</v>
      </c>
      <c r="AH416" s="41" t="s">
        <v>3</v>
      </c>
      <c r="AI416" s="87" t="s">
        <v>528</v>
      </c>
      <c r="AN416" s="17">
        <f t="shared" si="139"/>
        <v>100</v>
      </c>
      <c r="AO416" s="17">
        <f t="shared" si="140"/>
        <v>0.25</v>
      </c>
      <c r="AP416" s="17">
        <f t="shared" si="141"/>
        <v>0</v>
      </c>
      <c r="AQ416" s="17">
        <f t="shared" si="141"/>
        <v>0.25</v>
      </c>
      <c r="AR416" s="17">
        <f t="shared" si="142"/>
        <v>0.5</v>
      </c>
      <c r="AS416" s="17">
        <f t="shared" si="143"/>
        <v>0.85</v>
      </c>
      <c r="AU416" s="17">
        <f t="shared" si="144"/>
        <v>2</v>
      </c>
      <c r="AV416" s="17">
        <f t="shared" si="145"/>
        <v>1</v>
      </c>
      <c r="AW416" s="17">
        <f t="shared" si="146"/>
        <v>0.625</v>
      </c>
      <c r="AX416" s="17">
        <f t="shared" si="147"/>
        <v>1</v>
      </c>
      <c r="AY416" s="17">
        <f t="shared" si="148"/>
        <v>0.625</v>
      </c>
      <c r="AZ416" s="17">
        <f t="shared" si="149"/>
        <v>0.625</v>
      </c>
      <c r="BA416" s="17">
        <f t="shared" si="150"/>
        <v>0.22499999999999998</v>
      </c>
      <c r="BC416" s="17">
        <f t="shared" si="163"/>
        <v>2</v>
      </c>
      <c r="BD416" s="17">
        <f t="shared" si="151"/>
        <v>1</v>
      </c>
      <c r="BE416" s="17">
        <f t="shared" si="152"/>
        <v>0.62398456419258264</v>
      </c>
      <c r="BF416" s="17">
        <f t="shared" si="153"/>
        <v>1.1741929315066524</v>
      </c>
      <c r="BG416" s="17">
        <f t="shared" si="154"/>
        <v>0.62398456419258264</v>
      </c>
      <c r="BH416" s="17">
        <f t="shared" si="155"/>
        <v>0.62398456419258264</v>
      </c>
      <c r="BI416" s="17">
        <f t="shared" si="156"/>
        <v>5.1082977223216787E-2</v>
      </c>
      <c r="BJ416" s="17">
        <f t="shared" si="157"/>
        <v>0.15044555514480032</v>
      </c>
    </row>
    <row r="417" spans="1:62" x14ac:dyDescent="0.25">
      <c r="A417" s="84">
        <v>388</v>
      </c>
      <c r="B417" s="84">
        <v>256</v>
      </c>
      <c r="C417" s="17" t="s">
        <v>253</v>
      </c>
      <c r="D417" s="86">
        <v>1</v>
      </c>
      <c r="E417" s="98">
        <f t="shared" si="161"/>
        <v>18.5</v>
      </c>
      <c r="F417" s="98">
        <f t="shared" si="162"/>
        <v>0.85070785070785071</v>
      </c>
      <c r="G417" s="17">
        <v>3.8</v>
      </c>
      <c r="H417" s="17">
        <v>11.6</v>
      </c>
      <c r="I417" s="17">
        <v>5.7</v>
      </c>
      <c r="J417" s="17">
        <v>0</v>
      </c>
      <c r="K417" s="17">
        <v>0</v>
      </c>
      <c r="L417" s="17">
        <v>0</v>
      </c>
      <c r="M417" s="17">
        <v>0</v>
      </c>
      <c r="N417" s="17">
        <v>0</v>
      </c>
      <c r="O417" s="17">
        <v>12.8</v>
      </c>
      <c r="P417" s="17">
        <v>0</v>
      </c>
      <c r="Q417" s="17">
        <v>66.099999999999994</v>
      </c>
      <c r="R417" s="17">
        <v>0</v>
      </c>
      <c r="S417" s="17">
        <v>0</v>
      </c>
      <c r="T417" s="17">
        <v>0</v>
      </c>
      <c r="U417" s="17">
        <v>0</v>
      </c>
      <c r="V417" s="17">
        <v>0</v>
      </c>
      <c r="W417" s="41">
        <v>0</v>
      </c>
      <c r="X417" s="41">
        <v>0</v>
      </c>
      <c r="Y417" s="17">
        <v>0</v>
      </c>
      <c r="Z417" s="17">
        <v>0</v>
      </c>
      <c r="AA417" s="17">
        <v>0</v>
      </c>
      <c r="AB417" s="17">
        <v>0</v>
      </c>
      <c r="AC417" s="17">
        <v>0</v>
      </c>
      <c r="AD417" s="17">
        <v>0</v>
      </c>
      <c r="AE417" s="17">
        <v>0</v>
      </c>
      <c r="AF417" s="41">
        <v>0</v>
      </c>
      <c r="AG417" s="88">
        <v>81</v>
      </c>
      <c r="AH417" s="91" t="s">
        <v>3</v>
      </c>
      <c r="AI417" s="87" t="s">
        <v>504</v>
      </c>
      <c r="AN417" s="17">
        <f t="shared" si="139"/>
        <v>100</v>
      </c>
      <c r="AO417" s="17">
        <f t="shared" si="140"/>
        <v>0.128</v>
      </c>
      <c r="AP417" s="17">
        <f t="shared" si="141"/>
        <v>3.7999999999999999E-2</v>
      </c>
      <c r="AQ417" s="17">
        <f t="shared" si="141"/>
        <v>0.11599999999999999</v>
      </c>
      <c r="AR417" s="17">
        <f t="shared" si="142"/>
        <v>0.66099999999999992</v>
      </c>
      <c r="AS417" s="17">
        <f t="shared" si="143"/>
        <v>0.81</v>
      </c>
      <c r="AU417" s="17">
        <f t="shared" si="144"/>
        <v>4.2922077922077921</v>
      </c>
      <c r="AV417" s="17">
        <f t="shared" si="145"/>
        <v>0.83116883116883122</v>
      </c>
      <c r="AW417" s="17">
        <f t="shared" si="146"/>
        <v>0.76826298701298701</v>
      </c>
      <c r="AX417" s="17">
        <f t="shared" si="147"/>
        <v>1.573051948051948</v>
      </c>
      <c r="AY417" s="17">
        <f t="shared" si="148"/>
        <v>0.76826298701298701</v>
      </c>
      <c r="AZ417" s="17">
        <f t="shared" si="149"/>
        <v>0.76826298701298701</v>
      </c>
      <c r="BA417" s="17">
        <f t="shared" si="150"/>
        <v>4.1737012987013045E-2</v>
      </c>
      <c r="BC417" s="17">
        <f t="shared" si="163"/>
        <v>2.466417910447761</v>
      </c>
      <c r="BD417" s="17">
        <f t="shared" si="151"/>
        <v>0.58395522388059706</v>
      </c>
      <c r="BE417" s="17">
        <f t="shared" si="152"/>
        <v>0.6341849065957379</v>
      </c>
      <c r="BF417" s="17">
        <f t="shared" si="153"/>
        <v>1.3883537322555699</v>
      </c>
      <c r="BG417" s="17">
        <f t="shared" si="154"/>
        <v>0.58395522388059706</v>
      </c>
      <c r="BH417" s="17">
        <f t="shared" si="155"/>
        <v>0.58395522388059706</v>
      </c>
      <c r="BI417" s="17">
        <f t="shared" si="156"/>
        <v>5.1096240810871017E-2</v>
      </c>
      <c r="BJ417" s="17">
        <f t="shared" si="157"/>
        <v>0.12101570575865732</v>
      </c>
    </row>
    <row r="418" spans="1:62" x14ac:dyDescent="0.25">
      <c r="A418" s="84">
        <v>572</v>
      </c>
      <c r="B418" s="84">
        <v>609</v>
      </c>
      <c r="C418" s="17" t="s">
        <v>411</v>
      </c>
      <c r="D418" s="86">
        <v>1</v>
      </c>
      <c r="E418" s="98">
        <f t="shared" si="161"/>
        <v>28</v>
      </c>
      <c r="F418" s="98">
        <f t="shared" si="162"/>
        <v>0.33333333333333331</v>
      </c>
      <c r="G418" s="17">
        <v>0</v>
      </c>
      <c r="H418" s="17">
        <v>48</v>
      </c>
      <c r="I418" s="17">
        <v>0</v>
      </c>
      <c r="J418" s="17">
        <v>0</v>
      </c>
      <c r="K418" s="17">
        <v>0</v>
      </c>
      <c r="L418" s="17">
        <v>0</v>
      </c>
      <c r="M418" s="17">
        <v>0</v>
      </c>
      <c r="N418" s="17">
        <v>0</v>
      </c>
      <c r="O418" s="17">
        <v>0</v>
      </c>
      <c r="P418" s="17">
        <v>0</v>
      </c>
      <c r="Q418" s="17">
        <v>24</v>
      </c>
      <c r="R418" s="17">
        <v>0</v>
      </c>
      <c r="S418" s="17">
        <v>0</v>
      </c>
      <c r="T418" s="17">
        <v>0</v>
      </c>
      <c r="U418" s="17">
        <v>0</v>
      </c>
      <c r="V418" s="17">
        <v>28</v>
      </c>
      <c r="W418" s="17">
        <v>0</v>
      </c>
      <c r="X418" s="17">
        <v>0</v>
      </c>
      <c r="Y418" s="17">
        <v>0</v>
      </c>
      <c r="Z418" s="17">
        <v>0</v>
      </c>
      <c r="AA418" s="17">
        <v>0</v>
      </c>
      <c r="AB418" s="17">
        <v>0</v>
      </c>
      <c r="AC418" s="17">
        <v>0</v>
      </c>
      <c r="AD418" s="17">
        <v>0</v>
      </c>
      <c r="AE418" s="17">
        <v>0</v>
      </c>
      <c r="AF418" s="17">
        <v>0</v>
      </c>
      <c r="AG418" s="88">
        <v>52</v>
      </c>
      <c r="AH418" s="92" t="s">
        <v>3</v>
      </c>
      <c r="AI418" s="87" t="s">
        <v>504</v>
      </c>
      <c r="AN418" s="17">
        <f t="shared" si="139"/>
        <v>100</v>
      </c>
      <c r="AO418" s="17">
        <f t="shared" si="140"/>
        <v>0</v>
      </c>
      <c r="AP418" s="17">
        <f t="shared" si="141"/>
        <v>0</v>
      </c>
      <c r="AQ418" s="17">
        <f t="shared" si="141"/>
        <v>0.48</v>
      </c>
      <c r="AR418" s="17">
        <f t="shared" si="142"/>
        <v>0.24</v>
      </c>
      <c r="AS418" s="17">
        <f t="shared" si="143"/>
        <v>0.52</v>
      </c>
      <c r="AU418" s="17">
        <f t="shared" si="144"/>
        <v>0.5</v>
      </c>
      <c r="AV418" s="17">
        <f t="shared" si="145"/>
        <v>0</v>
      </c>
      <c r="AW418" s="17">
        <f t="shared" si="146"/>
        <v>0.53125</v>
      </c>
      <c r="AX418" s="17">
        <f t="shared" si="147"/>
        <v>0.625</v>
      </c>
      <c r="AY418" s="17">
        <f t="shared" si="148"/>
        <v>0</v>
      </c>
      <c r="AZ418" s="17">
        <f t="shared" si="149"/>
        <v>0</v>
      </c>
      <c r="BA418" s="17">
        <f t="shared" si="150"/>
        <v>0.52</v>
      </c>
      <c r="BC418" s="17">
        <f t="shared" si="163"/>
        <v>0.5</v>
      </c>
      <c r="BD418" s="17">
        <f t="shared" si="151"/>
        <v>0.29166666666666669</v>
      </c>
      <c r="BE418" s="17">
        <f t="shared" si="152"/>
        <v>0.59118026302403537</v>
      </c>
      <c r="BF418" s="17">
        <f t="shared" si="153"/>
        <v>0.48545179629813345</v>
      </c>
      <c r="BG418" s="17">
        <f t="shared" si="154"/>
        <v>0.29166666666666669</v>
      </c>
      <c r="BH418" s="17">
        <f t="shared" si="155"/>
        <v>0.29166666666666669</v>
      </c>
      <c r="BI418" s="17">
        <f t="shared" si="156"/>
        <v>5.2136111111111112E-2</v>
      </c>
      <c r="BJ418" s="17">
        <f t="shared" si="157"/>
        <v>3.3492977091201842E-3</v>
      </c>
    </row>
    <row r="419" spans="1:62" x14ac:dyDescent="0.25">
      <c r="A419" s="84">
        <v>102</v>
      </c>
      <c r="B419" s="84">
        <v>67</v>
      </c>
      <c r="C419" s="17" t="s">
        <v>126</v>
      </c>
      <c r="D419" s="87">
        <v>1</v>
      </c>
      <c r="E419" s="17"/>
      <c r="F419" s="17"/>
      <c r="G419" s="17">
        <v>2</v>
      </c>
      <c r="H419" s="17">
        <v>4.7</v>
      </c>
      <c r="I419" s="17">
        <v>0</v>
      </c>
      <c r="J419" s="17">
        <v>0</v>
      </c>
      <c r="K419" s="17">
        <v>0.08</v>
      </c>
      <c r="L419" s="17">
        <v>0</v>
      </c>
      <c r="M419" s="17">
        <v>0</v>
      </c>
      <c r="N419" s="17">
        <v>0</v>
      </c>
      <c r="O419" s="17">
        <v>14.4</v>
      </c>
      <c r="P419" s="17">
        <v>0</v>
      </c>
      <c r="Q419" s="17">
        <v>78.8</v>
      </c>
      <c r="R419" s="17">
        <v>0</v>
      </c>
      <c r="S419" s="17">
        <v>0</v>
      </c>
      <c r="T419" s="17">
        <v>0</v>
      </c>
      <c r="U419" s="17">
        <v>0</v>
      </c>
      <c r="V419" s="41">
        <v>0</v>
      </c>
      <c r="W419" s="41">
        <v>0</v>
      </c>
      <c r="X419" s="41">
        <v>0</v>
      </c>
      <c r="Y419" s="17">
        <v>0</v>
      </c>
      <c r="Z419" s="17">
        <v>0</v>
      </c>
      <c r="AA419" s="17">
        <v>0</v>
      </c>
      <c r="AB419" s="41">
        <v>0</v>
      </c>
      <c r="AC419" s="17">
        <v>0</v>
      </c>
      <c r="AD419" s="17">
        <v>0</v>
      </c>
      <c r="AE419" s="41">
        <v>0</v>
      </c>
      <c r="AF419" s="41">
        <v>0</v>
      </c>
      <c r="AG419" s="88">
        <v>94.6</v>
      </c>
      <c r="AH419" s="41" t="s">
        <v>3</v>
      </c>
      <c r="AI419" s="87" t="s">
        <v>506</v>
      </c>
      <c r="AN419" s="17">
        <f t="shared" si="139"/>
        <v>99.97999999999999</v>
      </c>
      <c r="AO419" s="17">
        <f t="shared" si="140"/>
        <v>0.14400000000000002</v>
      </c>
      <c r="AP419" s="17">
        <f t="shared" si="141"/>
        <v>0.02</v>
      </c>
      <c r="AQ419" s="17">
        <f t="shared" si="141"/>
        <v>4.7E-2</v>
      </c>
      <c r="AR419" s="17">
        <f t="shared" si="142"/>
        <v>0.78799999999999992</v>
      </c>
      <c r="AS419" s="17">
        <f t="shared" si="143"/>
        <v>0.94599999999999995</v>
      </c>
      <c r="AU419" s="17">
        <f t="shared" si="144"/>
        <v>11.761194029850744</v>
      </c>
      <c r="AV419" s="17">
        <f t="shared" si="145"/>
        <v>2.1492537313432836</v>
      </c>
      <c r="AW419" s="17">
        <f t="shared" si="146"/>
        <v>1.2350746268656714</v>
      </c>
      <c r="AX419" s="17">
        <f t="shared" si="147"/>
        <v>3.440298507462686</v>
      </c>
      <c r="AY419" s="17">
        <f t="shared" si="148"/>
        <v>1.2350746268656714</v>
      </c>
      <c r="AZ419" s="17">
        <f t="shared" si="149"/>
        <v>1</v>
      </c>
      <c r="BA419" s="17">
        <f t="shared" si="150"/>
        <v>5.4000000000000048E-2</v>
      </c>
      <c r="BC419" s="17">
        <f>(Q419+$BM$34*AC419)/($BM$3*H419+$BM$4*G419+$BM$5*P419+$BM$6*K419+$BM$7*S419+$BM$8*U419+$BM$9*Y419)</f>
        <v>6.2047244094488194</v>
      </c>
      <c r="BD419" s="17">
        <f t="shared" si="151"/>
        <v>1.1338582677165354</v>
      </c>
      <c r="BE419" s="17">
        <f t="shared" si="152"/>
        <v>0.71593992809811691</v>
      </c>
      <c r="BF419" s="17">
        <f t="shared" si="153"/>
        <v>3.1048373735084849</v>
      </c>
      <c r="BG419" s="17">
        <f t="shared" si="154"/>
        <v>0.71593992809811691</v>
      </c>
      <c r="BH419" s="17">
        <f t="shared" si="155"/>
        <v>0.71593992809811691</v>
      </c>
      <c r="BI419" s="17">
        <f t="shared" si="156"/>
        <v>5.2927636683499597E-2</v>
      </c>
      <c r="BJ419" s="17">
        <f t="shared" si="157"/>
        <v>0.23413319367154362</v>
      </c>
    </row>
    <row r="420" spans="1:62" x14ac:dyDescent="0.25">
      <c r="A420" s="84">
        <v>177</v>
      </c>
      <c r="B420" s="84">
        <v>111</v>
      </c>
      <c r="C420" s="17">
        <v>5</v>
      </c>
      <c r="D420" s="86">
        <v>1</v>
      </c>
      <c r="E420" s="98">
        <f>I420+L420+M420+N420+O420+V420+X420+AB420+AD420</f>
        <v>11.8</v>
      </c>
      <c r="F420" s="98">
        <f>Q420/(H420+P420+Q420+AC420)</f>
        <v>0.93669527896995697</v>
      </c>
      <c r="G420" s="17">
        <v>0</v>
      </c>
      <c r="H420" s="17">
        <v>5.9</v>
      </c>
      <c r="I420" s="17">
        <v>0</v>
      </c>
      <c r="J420" s="17">
        <v>0</v>
      </c>
      <c r="K420" s="17">
        <v>0</v>
      </c>
      <c r="L420" s="17">
        <v>0</v>
      </c>
      <c r="M420" s="17">
        <v>0</v>
      </c>
      <c r="N420" s="17">
        <v>0</v>
      </c>
      <c r="O420" s="17">
        <v>11.8</v>
      </c>
      <c r="P420" s="17">
        <v>0</v>
      </c>
      <c r="Q420" s="17">
        <v>87.3</v>
      </c>
      <c r="R420" s="17">
        <v>0</v>
      </c>
      <c r="S420" s="17">
        <v>0</v>
      </c>
      <c r="T420" s="17">
        <v>0</v>
      </c>
      <c r="U420" s="17">
        <v>0</v>
      </c>
      <c r="V420" s="17">
        <v>0</v>
      </c>
      <c r="W420" s="41">
        <v>0</v>
      </c>
      <c r="X420" s="41">
        <v>0</v>
      </c>
      <c r="Y420" s="17">
        <v>0</v>
      </c>
      <c r="Z420" s="17">
        <v>0</v>
      </c>
      <c r="AA420" s="17">
        <v>0</v>
      </c>
      <c r="AB420" s="17">
        <v>0</v>
      </c>
      <c r="AC420" s="17">
        <v>0</v>
      </c>
      <c r="AD420" s="17">
        <v>0</v>
      </c>
      <c r="AE420" s="17">
        <v>0</v>
      </c>
      <c r="AF420" s="41">
        <v>0</v>
      </c>
      <c r="AG420" s="88">
        <v>67</v>
      </c>
      <c r="AH420" s="91" t="s">
        <v>3</v>
      </c>
      <c r="AI420" s="87" t="s">
        <v>504</v>
      </c>
      <c r="AN420" s="17">
        <f t="shared" si="139"/>
        <v>105</v>
      </c>
      <c r="AO420" s="17">
        <f t="shared" si="140"/>
        <v>0.11800000000000001</v>
      </c>
      <c r="AP420" s="17">
        <f t="shared" si="141"/>
        <v>0</v>
      </c>
      <c r="AQ420" s="17">
        <f t="shared" si="141"/>
        <v>5.9000000000000004E-2</v>
      </c>
      <c r="AR420" s="17">
        <f t="shared" si="142"/>
        <v>0.873</v>
      </c>
      <c r="AS420" s="17">
        <f t="shared" si="143"/>
        <v>0.67</v>
      </c>
      <c r="AU420" s="17">
        <f t="shared" si="144"/>
        <v>14.796610169491524</v>
      </c>
      <c r="AV420" s="17">
        <f t="shared" si="145"/>
        <v>2</v>
      </c>
      <c r="AW420" s="17">
        <f t="shared" si="146"/>
        <v>1.4247881355932202</v>
      </c>
      <c r="AX420" s="17">
        <f t="shared" si="147"/>
        <v>4.1991525423728806</v>
      </c>
      <c r="AY420" s="17">
        <f t="shared" si="148"/>
        <v>1.4247881355932202</v>
      </c>
      <c r="AZ420" s="17">
        <f t="shared" si="149"/>
        <v>1</v>
      </c>
      <c r="BA420" s="17">
        <f t="shared" si="150"/>
        <v>0.32999999999999996</v>
      </c>
      <c r="BC420" s="17">
        <f>(Q420)/($BM$3*H420+$BM$4*G420+$BM$5*P420+$BM$6*K420+$BM$7*S420+$BM$8*U420+$BM$9*Y420)</f>
        <v>14.796610169491524</v>
      </c>
      <c r="BD420" s="17">
        <f t="shared" si="151"/>
        <v>2</v>
      </c>
      <c r="BE420" s="17">
        <f t="shared" si="152"/>
        <v>0.90384046681691277</v>
      </c>
      <c r="BF420" s="17">
        <f t="shared" si="153"/>
        <v>7.0498941414776315</v>
      </c>
      <c r="BG420" s="17">
        <f t="shared" si="154"/>
        <v>0.90384046681691277</v>
      </c>
      <c r="BH420" s="17">
        <f t="shared" si="155"/>
        <v>0.90384046681691277</v>
      </c>
      <c r="BI420" s="17">
        <f t="shared" si="156"/>
        <v>5.4681363921151666E-2</v>
      </c>
      <c r="BJ420" s="17">
        <f t="shared" si="157"/>
        <v>4.321123290715663E-2</v>
      </c>
    </row>
    <row r="421" spans="1:62" x14ac:dyDescent="0.25">
      <c r="A421" s="84">
        <v>49</v>
      </c>
      <c r="B421" s="84">
        <v>37</v>
      </c>
      <c r="C421" s="17" t="s">
        <v>60</v>
      </c>
      <c r="D421" s="86">
        <v>1</v>
      </c>
      <c r="E421" s="98">
        <f>I421+L421+M421+N421+O421+V421+X421+AB421+AD421</f>
        <v>14</v>
      </c>
      <c r="F421" s="98">
        <f>Q421/(H421+P421+Q421+AC421)</f>
        <v>0.75641025641025639</v>
      </c>
      <c r="G421" s="41">
        <v>0</v>
      </c>
      <c r="H421" s="17">
        <v>19</v>
      </c>
      <c r="I421" s="17">
        <v>0</v>
      </c>
      <c r="J421" s="17">
        <v>0</v>
      </c>
      <c r="K421" s="41">
        <v>0</v>
      </c>
      <c r="L421" s="41">
        <v>0</v>
      </c>
      <c r="M421" s="41">
        <v>0</v>
      </c>
      <c r="N421" s="41">
        <v>0</v>
      </c>
      <c r="O421" s="17">
        <v>14</v>
      </c>
      <c r="P421" s="17">
        <v>0</v>
      </c>
      <c r="Q421" s="17">
        <v>59</v>
      </c>
      <c r="R421" s="17">
        <v>0</v>
      </c>
      <c r="S421" s="17">
        <v>0</v>
      </c>
      <c r="T421" s="17">
        <v>0</v>
      </c>
      <c r="U421" s="17">
        <v>0</v>
      </c>
      <c r="V421" s="41">
        <v>0</v>
      </c>
      <c r="W421" s="41">
        <v>0</v>
      </c>
      <c r="X421" s="41">
        <v>0</v>
      </c>
      <c r="Y421" s="41">
        <v>0</v>
      </c>
      <c r="Z421" s="17">
        <v>8</v>
      </c>
      <c r="AA421" s="17">
        <v>0</v>
      </c>
      <c r="AB421" s="41">
        <v>0</v>
      </c>
      <c r="AC421" s="17">
        <v>0</v>
      </c>
      <c r="AD421" s="17">
        <v>0</v>
      </c>
      <c r="AE421" s="41">
        <v>0</v>
      </c>
      <c r="AF421" s="41">
        <v>0</v>
      </c>
      <c r="AG421" s="88">
        <v>41</v>
      </c>
      <c r="AH421" s="41" t="s">
        <v>3</v>
      </c>
      <c r="AI421" s="87" t="s">
        <v>506</v>
      </c>
      <c r="AN421" s="17">
        <f t="shared" si="139"/>
        <v>100</v>
      </c>
      <c r="AO421" s="17">
        <f t="shared" si="140"/>
        <v>0.14000000000000001</v>
      </c>
      <c r="AP421" s="17">
        <f t="shared" si="141"/>
        <v>0</v>
      </c>
      <c r="AQ421" s="17">
        <f t="shared" si="141"/>
        <v>0.19</v>
      </c>
      <c r="AR421" s="17">
        <f t="shared" si="142"/>
        <v>0.59</v>
      </c>
      <c r="AS421" s="17">
        <f t="shared" si="143"/>
        <v>0.41</v>
      </c>
      <c r="AU421" s="17">
        <f t="shared" si="144"/>
        <v>3.1052631578947367</v>
      </c>
      <c r="AV421" s="17">
        <f t="shared" si="145"/>
        <v>0.73684210526315796</v>
      </c>
      <c r="AW421" s="17">
        <f t="shared" si="146"/>
        <v>0.69407894736842102</v>
      </c>
      <c r="AX421" s="17">
        <f t="shared" si="147"/>
        <v>1.2763157894736841</v>
      </c>
      <c r="AY421" s="17">
        <f t="shared" si="148"/>
        <v>0.69407894736842102</v>
      </c>
      <c r="AZ421" s="17">
        <f t="shared" si="149"/>
        <v>0.69407894736842102</v>
      </c>
      <c r="BA421" s="17">
        <f t="shared" si="150"/>
        <v>0.28407894736842104</v>
      </c>
      <c r="BC421" s="17">
        <f>(Q421)/($BM$3*H421+$BM$4*G421+$BM$5*P421+$BM$6*K421+$BM$7*S421+$BM$8*U421+$BM$9*Y421)</f>
        <v>3.1052631578947367</v>
      </c>
      <c r="BD421" s="17">
        <f t="shared" si="151"/>
        <v>0.87719298245614041</v>
      </c>
      <c r="BE421" s="17">
        <f t="shared" si="152"/>
        <v>0.64815615452730169</v>
      </c>
      <c r="BF421" s="17">
        <f t="shared" si="153"/>
        <v>1.6816863995550346</v>
      </c>
      <c r="BG421" s="17">
        <f t="shared" si="154"/>
        <v>0.64815615452730169</v>
      </c>
      <c r="BH421" s="17">
        <f t="shared" si="155"/>
        <v>0.64815615452730169</v>
      </c>
      <c r="BI421" s="17">
        <f t="shared" si="156"/>
        <v>5.6718353939232011E-2</v>
      </c>
      <c r="BJ421" s="17">
        <f t="shared" si="157"/>
        <v>2.7172118972268009E-3</v>
      </c>
    </row>
    <row r="422" spans="1:62" x14ac:dyDescent="0.25">
      <c r="A422" s="84">
        <v>75</v>
      </c>
      <c r="B422" s="84">
        <v>53</v>
      </c>
      <c r="C422" s="17" t="s">
        <v>93</v>
      </c>
      <c r="D422" s="86">
        <v>1</v>
      </c>
      <c r="E422" s="98">
        <f>I422+L422+M422+N422+O422+V422+X422+AB422+AD422</f>
        <v>12.3</v>
      </c>
      <c r="F422" s="98">
        <f>Q422/(H422+P422+Q422+AC422)</f>
        <v>0.7760869565217392</v>
      </c>
      <c r="G422" s="17">
        <v>5</v>
      </c>
      <c r="H422" s="17">
        <v>10.3</v>
      </c>
      <c r="I422" s="17">
        <v>0</v>
      </c>
      <c r="J422" s="17">
        <v>0</v>
      </c>
      <c r="K422" s="41">
        <v>0</v>
      </c>
      <c r="L422" s="17">
        <v>0</v>
      </c>
      <c r="M422" s="17">
        <v>0</v>
      </c>
      <c r="N422" s="17">
        <v>0</v>
      </c>
      <c r="O422" s="17">
        <v>12.3</v>
      </c>
      <c r="P422" s="17">
        <v>0</v>
      </c>
      <c r="Q422" s="17">
        <v>35.700000000000003</v>
      </c>
      <c r="R422" s="17">
        <v>0</v>
      </c>
      <c r="S422" s="17">
        <v>0</v>
      </c>
      <c r="T422" s="17">
        <v>0</v>
      </c>
      <c r="U422" s="17">
        <v>0</v>
      </c>
      <c r="V422" s="41">
        <v>0</v>
      </c>
      <c r="W422" s="41">
        <v>0</v>
      </c>
      <c r="X422" s="41">
        <v>0</v>
      </c>
      <c r="Y422" s="17">
        <v>36.700000000000003</v>
      </c>
      <c r="Z422" s="17">
        <v>0</v>
      </c>
      <c r="AA422" s="17">
        <v>0</v>
      </c>
      <c r="AB422" s="41">
        <v>0</v>
      </c>
      <c r="AC422" s="17">
        <v>0</v>
      </c>
      <c r="AD422" s="17">
        <v>0</v>
      </c>
      <c r="AE422" s="41">
        <v>0</v>
      </c>
      <c r="AF422" s="41">
        <v>0</v>
      </c>
      <c r="AG422" s="88">
        <v>65.400000000000006</v>
      </c>
      <c r="AH422" s="41" t="s">
        <v>3</v>
      </c>
      <c r="AI422" s="87" t="s">
        <v>506</v>
      </c>
      <c r="AN422" s="17">
        <f t="shared" si="139"/>
        <v>100</v>
      </c>
      <c r="AO422" s="17">
        <f t="shared" si="140"/>
        <v>0.12300000000000001</v>
      </c>
      <c r="AP422" s="17">
        <f t="shared" si="141"/>
        <v>0.05</v>
      </c>
      <c r="AQ422" s="17">
        <f t="shared" si="141"/>
        <v>0.10300000000000001</v>
      </c>
      <c r="AR422" s="17">
        <f t="shared" si="142"/>
        <v>0.35700000000000004</v>
      </c>
      <c r="AS422" s="17">
        <f t="shared" si="143"/>
        <v>0.65400000000000003</v>
      </c>
      <c r="AU422" s="17">
        <f t="shared" si="144"/>
        <v>2.333333333333333</v>
      </c>
      <c r="AV422" s="17">
        <f t="shared" si="145"/>
        <v>0.8039215686274509</v>
      </c>
      <c r="AW422" s="17">
        <f t="shared" si="146"/>
        <v>0.64583333333333326</v>
      </c>
      <c r="AX422" s="17">
        <f t="shared" si="147"/>
        <v>1.0833333333333333</v>
      </c>
      <c r="AY422" s="17">
        <f t="shared" si="148"/>
        <v>0.64583333333333326</v>
      </c>
      <c r="AZ422" s="17">
        <f t="shared" si="149"/>
        <v>0.64583333333333326</v>
      </c>
      <c r="BA422" s="17">
        <f t="shared" si="150"/>
        <v>8.1666666666667664E-3</v>
      </c>
      <c r="BC422" s="17">
        <f>(Q422)/($BM$3*H422+$BM$4*G422+$BM$5*P422+$BM$6*K422+$BM$7*S422+$BM$8*U422+$BM$9*Y422)</f>
        <v>1.1782178217821784</v>
      </c>
      <c r="BD422" s="17">
        <f t="shared" si="151"/>
        <v>0.40594059405940597</v>
      </c>
      <c r="BE422" s="17">
        <f t="shared" si="152"/>
        <v>0.60601257081311455</v>
      </c>
      <c r="BF422" s="17">
        <f t="shared" si="153"/>
        <v>0.79686280462673786</v>
      </c>
      <c r="BG422" s="17">
        <f t="shared" si="154"/>
        <v>0.40594059405940597</v>
      </c>
      <c r="BH422" s="17">
        <f t="shared" si="155"/>
        <v>0.40594059405940597</v>
      </c>
      <c r="BI422" s="17">
        <f t="shared" si="156"/>
        <v>6.1533468875600433E-2</v>
      </c>
      <c r="BJ422" s="17">
        <f t="shared" si="157"/>
        <v>3.6815293152699408E-2</v>
      </c>
    </row>
    <row r="423" spans="1:62" x14ac:dyDescent="0.25">
      <c r="A423" s="84">
        <v>103</v>
      </c>
      <c r="B423" s="84">
        <v>68</v>
      </c>
      <c r="C423" s="17" t="s">
        <v>124</v>
      </c>
      <c r="D423" s="87">
        <v>1</v>
      </c>
      <c r="E423" s="17"/>
      <c r="F423" s="17"/>
      <c r="G423" s="17">
        <v>4</v>
      </c>
      <c r="H423" s="17">
        <v>4.2</v>
      </c>
      <c r="I423" s="17">
        <v>0</v>
      </c>
      <c r="J423" s="17">
        <v>0</v>
      </c>
      <c r="K423" s="17">
        <v>7.0000000000000007E-2</v>
      </c>
      <c r="L423" s="17">
        <v>0</v>
      </c>
      <c r="M423" s="17">
        <v>0</v>
      </c>
      <c r="N423" s="17">
        <v>0</v>
      </c>
      <c r="O423" s="17">
        <v>13.6</v>
      </c>
      <c r="P423" s="17">
        <v>0</v>
      </c>
      <c r="Q423" s="17">
        <v>78.099999999999994</v>
      </c>
      <c r="R423" s="17">
        <v>0</v>
      </c>
      <c r="S423" s="17">
        <v>0</v>
      </c>
      <c r="T423" s="17">
        <v>0</v>
      </c>
      <c r="U423" s="17">
        <v>0</v>
      </c>
      <c r="V423" s="41">
        <v>0</v>
      </c>
      <c r="W423" s="41">
        <v>0</v>
      </c>
      <c r="X423" s="41">
        <v>0</v>
      </c>
      <c r="Y423" s="17">
        <v>0</v>
      </c>
      <c r="Z423" s="17">
        <v>0</v>
      </c>
      <c r="AA423" s="17">
        <v>0</v>
      </c>
      <c r="AB423" s="41">
        <v>0</v>
      </c>
      <c r="AC423" s="17">
        <v>0</v>
      </c>
      <c r="AD423" s="17">
        <v>0</v>
      </c>
      <c r="AE423" s="41">
        <v>0</v>
      </c>
      <c r="AF423" s="41">
        <v>0</v>
      </c>
      <c r="AG423" s="88">
        <v>91.6</v>
      </c>
      <c r="AH423" s="41" t="s">
        <v>3</v>
      </c>
      <c r="AI423" s="87" t="s">
        <v>506</v>
      </c>
      <c r="AN423" s="17">
        <f t="shared" si="139"/>
        <v>99.97</v>
      </c>
      <c r="AO423" s="17">
        <f t="shared" si="140"/>
        <v>0.13600000000000001</v>
      </c>
      <c r="AP423" s="17">
        <f t="shared" si="141"/>
        <v>0.04</v>
      </c>
      <c r="AQ423" s="17">
        <f t="shared" si="141"/>
        <v>4.2000000000000003E-2</v>
      </c>
      <c r="AR423" s="17">
        <f t="shared" si="142"/>
        <v>0.78099999999999992</v>
      </c>
      <c r="AS423" s="17">
        <f t="shared" si="143"/>
        <v>0.91599999999999993</v>
      </c>
      <c r="AU423" s="17">
        <f t="shared" si="144"/>
        <v>9.5243902439024382</v>
      </c>
      <c r="AV423" s="17">
        <f t="shared" si="145"/>
        <v>1.6585365853658538</v>
      </c>
      <c r="AW423" s="17">
        <f t="shared" si="146"/>
        <v>1.0952743902439024</v>
      </c>
      <c r="AX423" s="17">
        <f t="shared" si="147"/>
        <v>2.8810975609756095</v>
      </c>
      <c r="AY423" s="17">
        <f t="shared" si="148"/>
        <v>1.0952743902439024</v>
      </c>
      <c r="AZ423" s="17">
        <f t="shared" si="149"/>
        <v>1</v>
      </c>
      <c r="BA423" s="17">
        <f t="shared" si="150"/>
        <v>8.4000000000000075E-2</v>
      </c>
      <c r="BC423" s="17">
        <f>(Q423+$BM$34*AC423)/($BM$3*H423+$BM$4*G423+$BM$5*P423+$BM$6*K423+$BM$7*S423+$BM$8*U423+$BM$9*Y423)</f>
        <v>3.8663366336633662</v>
      </c>
      <c r="BD423" s="17">
        <f t="shared" si="151"/>
        <v>0.67326732673267331</v>
      </c>
      <c r="BE423" s="17">
        <f t="shared" si="152"/>
        <v>0.66480047686763988</v>
      </c>
      <c r="BF423" s="17">
        <f t="shared" si="153"/>
        <v>2.0311414726736872</v>
      </c>
      <c r="BG423" s="17">
        <f t="shared" si="154"/>
        <v>0.66480047686763988</v>
      </c>
      <c r="BH423" s="17">
        <f t="shared" si="155"/>
        <v>0.66480047686763988</v>
      </c>
      <c r="BI423" s="17">
        <f t="shared" si="156"/>
        <v>6.3101200421925088E-2</v>
      </c>
      <c r="BJ423" s="17">
        <f t="shared" si="157"/>
        <v>0.20600080663193629</v>
      </c>
    </row>
    <row r="424" spans="1:62" x14ac:dyDescent="0.25">
      <c r="A424" s="84">
        <v>405</v>
      </c>
      <c r="B424" s="84">
        <v>516</v>
      </c>
      <c r="D424" s="86">
        <v>1</v>
      </c>
      <c r="E424" s="98">
        <f t="shared" ref="E424:E441" si="164">I424+L424+M424+N424+O424+V424+X424+AB424+AD424</f>
        <v>0</v>
      </c>
      <c r="F424" s="98">
        <f t="shared" ref="F424:F441" si="165">Q424/(H424+P424+Q424+AC424)</f>
        <v>0.33333333333333331</v>
      </c>
      <c r="G424" s="17">
        <v>0</v>
      </c>
      <c r="H424" s="17">
        <f>'EWG-CCP-127 (1)'!M201</f>
        <v>66.666666666666657</v>
      </c>
      <c r="I424" s="17">
        <v>0</v>
      </c>
      <c r="J424" s="17">
        <v>0</v>
      </c>
      <c r="K424" s="17">
        <v>0</v>
      </c>
      <c r="L424" s="17">
        <v>0</v>
      </c>
      <c r="M424" s="17">
        <v>0</v>
      </c>
      <c r="N424" s="17">
        <v>0</v>
      </c>
      <c r="O424" s="17">
        <f>'EWG-CCP-127 (1)'!L201</f>
        <v>0</v>
      </c>
      <c r="P424" s="17">
        <v>0</v>
      </c>
      <c r="Q424" s="17">
        <f>'EWG-CCP-127 (1)'!K201</f>
        <v>33.333333333333329</v>
      </c>
      <c r="R424" s="17">
        <v>0</v>
      </c>
      <c r="S424" s="17">
        <v>0</v>
      </c>
      <c r="T424" s="17">
        <v>0</v>
      </c>
      <c r="U424" s="17">
        <v>0</v>
      </c>
      <c r="V424" s="17">
        <v>0</v>
      </c>
      <c r="W424" s="41">
        <v>0</v>
      </c>
      <c r="X424" s="41">
        <v>0</v>
      </c>
      <c r="Y424" s="17">
        <v>0</v>
      </c>
      <c r="Z424" s="17">
        <v>0</v>
      </c>
      <c r="AA424" s="17">
        <v>0</v>
      </c>
      <c r="AB424" s="17">
        <v>0</v>
      </c>
      <c r="AC424" s="17">
        <v>0</v>
      </c>
      <c r="AD424" s="17">
        <v>0</v>
      </c>
      <c r="AE424" s="17">
        <v>0</v>
      </c>
      <c r="AF424" s="41">
        <v>0</v>
      </c>
      <c r="AG424" s="88">
        <f>'EWG-CCP-127 (1)'!E201</f>
        <v>0</v>
      </c>
      <c r="AH424" s="41" t="s">
        <v>3</v>
      </c>
      <c r="AI424" s="87" t="s">
        <v>506</v>
      </c>
      <c r="AL424" s="87" t="s">
        <v>510</v>
      </c>
      <c r="AN424" s="17">
        <f t="shared" ref="AN424:AN441" si="166">SUM(G424:AF424)</f>
        <v>99.999999999999986</v>
      </c>
      <c r="AO424" s="17">
        <f t="shared" ref="AO424:AO441" si="167">(L424+M424+O424+X424)/100</f>
        <v>0</v>
      </c>
      <c r="AP424" s="17">
        <f t="shared" ref="AP424:AP441" si="168">G424/100</f>
        <v>0</v>
      </c>
      <c r="AQ424" s="17">
        <f t="shared" ref="AQ424:AQ441" si="169">H424/100</f>
        <v>0.66666666666666652</v>
      </c>
      <c r="AR424" s="17">
        <f t="shared" ref="AR424:AR441" si="170">Q424/100</f>
        <v>0.33333333333333326</v>
      </c>
      <c r="AS424" s="17">
        <f t="shared" ref="AS424:AS441" si="171">AG424/100</f>
        <v>0</v>
      </c>
      <c r="AU424" s="17">
        <f t="shared" ref="AU424:AU441" si="172">AR424/(AQ424+AP424)</f>
        <v>0.5</v>
      </c>
      <c r="AV424" s="17">
        <f t="shared" ref="AV424:AV441" si="173">AO424/(AP424+AQ424)</f>
        <v>0</v>
      </c>
      <c r="AW424" s="17">
        <f t="shared" ref="AW424:AW441" si="174">0.5+AU424/16</f>
        <v>0.53125</v>
      </c>
      <c r="AX424" s="17">
        <f t="shared" ref="AX424:AX441" si="175">0.5+AU424/4</f>
        <v>0.625</v>
      </c>
      <c r="AY424" s="17">
        <f t="shared" ref="AY424:AY441" si="176">IF(AV424&lt;=AW424,AV424,IF(AV424&lt;=AX424,AW424,AW424-(AV424-AX424)*(8+AU424)/(12*(2+AU424))))</f>
        <v>0</v>
      </c>
      <c r="AZ424" s="17">
        <f t="shared" ref="AZ424:AZ441" si="177">IF(AY424&lt;1,AY424,1)</f>
        <v>0</v>
      </c>
      <c r="BA424" s="17">
        <f t="shared" ref="BA424:BA441" si="178">ABS(AZ424-AS424)</f>
        <v>0</v>
      </c>
      <c r="BC424" s="17">
        <f t="shared" ref="BC424:BC441" si="179">(Q424)/($BM$3*H424+$BM$4*G424+$BM$5*P424+$BM$6*K424+$BM$7*S424+$BM$8*U424+$BM$9*Y424)</f>
        <v>0.5</v>
      </c>
      <c r="BD424" s="17">
        <f t="shared" ref="BD424:BD441" si="180">(O424+$BM$11*M424+$BM$12*L424+$BM$13*X424+$BM$14*AD424+$BM$15*I424+$BM$16*N424+$BM$17*AB424+$BM$18*V424+$BM$19*T424+$BM$20*AA424+$BM$21*Z424+$BM$22*AF424+$BM$23*W424)/($BM$3*$H424+$BM$4*$G424+$BM$5*$P424+$BM$6*$K424+$BM$7*$S424+$BM$8*$U424+$BM$9*$Y424)</f>
        <v>0</v>
      </c>
      <c r="BE424" s="17">
        <f t="shared" ref="BE424:BE441" si="181">$BM$25+BC424*$BM$26</f>
        <v>0.59118026302403537</v>
      </c>
      <c r="BF424" s="17">
        <f t="shared" ref="BF424:BF441" si="182">$BM$27+BC424*$BM$28</f>
        <v>0.48545179629813345</v>
      </c>
      <c r="BG424" s="17">
        <f t="shared" ref="BG424:BG441" si="183">IF(BD424&lt;=BE424,BD424,IF(BD424&lt;=BF424,BE424,BE424-(BD424-BF424)*(8+BC424)/(12*(2+BC424))))</f>
        <v>0</v>
      </c>
      <c r="BH424" s="17">
        <f t="shared" ref="BH424:BH441" si="184">IF(BG424&lt;1,IF(BG424&gt;0,BG424,0),1)</f>
        <v>0</v>
      </c>
      <c r="BI424" s="17">
        <f t="shared" si="156"/>
        <v>0</v>
      </c>
      <c r="BJ424" s="17">
        <f t="shared" si="157"/>
        <v>0.21356125568926054</v>
      </c>
    </row>
    <row r="425" spans="1:62" x14ac:dyDescent="0.25">
      <c r="A425" s="84">
        <v>474</v>
      </c>
      <c r="B425" s="84">
        <v>528</v>
      </c>
      <c r="C425" s="17" t="s">
        <v>319</v>
      </c>
      <c r="D425" s="86">
        <v>1</v>
      </c>
      <c r="E425" s="98">
        <f t="shared" si="164"/>
        <v>0</v>
      </c>
      <c r="F425" s="98">
        <f t="shared" si="165"/>
        <v>0.33333333333333331</v>
      </c>
      <c r="G425" s="17">
        <v>0</v>
      </c>
      <c r="H425" s="17">
        <v>40</v>
      </c>
      <c r="I425" s="17">
        <v>0</v>
      </c>
      <c r="J425" s="17">
        <v>0</v>
      </c>
      <c r="K425" s="17">
        <v>0</v>
      </c>
      <c r="L425" s="17">
        <v>0</v>
      </c>
      <c r="M425" s="17">
        <v>0</v>
      </c>
      <c r="N425" s="17">
        <v>0</v>
      </c>
      <c r="O425" s="17">
        <v>0</v>
      </c>
      <c r="P425" s="17">
        <v>0</v>
      </c>
      <c r="Q425" s="17">
        <v>20</v>
      </c>
      <c r="R425" s="17">
        <v>0</v>
      </c>
      <c r="S425" s="17">
        <v>0</v>
      </c>
      <c r="T425" s="17">
        <v>0</v>
      </c>
      <c r="U425" s="17">
        <v>0</v>
      </c>
      <c r="V425" s="17">
        <v>0</v>
      </c>
      <c r="W425" s="17">
        <v>40</v>
      </c>
      <c r="X425" s="17">
        <v>0</v>
      </c>
      <c r="Y425" s="17">
        <v>0</v>
      </c>
      <c r="Z425" s="17">
        <v>0</v>
      </c>
      <c r="AA425" s="17">
        <v>0</v>
      </c>
      <c r="AB425" s="17">
        <v>0</v>
      </c>
      <c r="AC425" s="17">
        <v>0</v>
      </c>
      <c r="AD425" s="17">
        <v>0</v>
      </c>
      <c r="AE425" s="17">
        <v>0</v>
      </c>
      <c r="AF425" s="41">
        <v>0</v>
      </c>
      <c r="AG425" s="88">
        <v>46</v>
      </c>
      <c r="AH425" s="17" t="s">
        <v>3</v>
      </c>
      <c r="AI425" s="87" t="s">
        <v>506</v>
      </c>
      <c r="AN425" s="17">
        <f t="shared" si="166"/>
        <v>100</v>
      </c>
      <c r="AO425" s="17">
        <f t="shared" si="167"/>
        <v>0</v>
      </c>
      <c r="AP425" s="17">
        <f t="shared" si="168"/>
        <v>0</v>
      </c>
      <c r="AQ425" s="17">
        <f t="shared" si="169"/>
        <v>0.4</v>
      </c>
      <c r="AR425" s="17">
        <f t="shared" si="170"/>
        <v>0.2</v>
      </c>
      <c r="AS425" s="17">
        <f t="shared" si="171"/>
        <v>0.46</v>
      </c>
      <c r="AU425" s="17">
        <f t="shared" si="172"/>
        <v>0.5</v>
      </c>
      <c r="AV425" s="17">
        <f t="shared" si="173"/>
        <v>0</v>
      </c>
      <c r="AW425" s="17">
        <f t="shared" si="174"/>
        <v>0.53125</v>
      </c>
      <c r="AX425" s="17">
        <f t="shared" si="175"/>
        <v>0.625</v>
      </c>
      <c r="AY425" s="17">
        <f t="shared" si="176"/>
        <v>0</v>
      </c>
      <c r="AZ425" s="17">
        <f t="shared" si="177"/>
        <v>0</v>
      </c>
      <c r="BA425" s="17">
        <f t="shared" si="178"/>
        <v>0.46</v>
      </c>
      <c r="BC425" s="17">
        <f t="shared" si="179"/>
        <v>0.5</v>
      </c>
      <c r="BD425" s="17">
        <f t="shared" si="180"/>
        <v>0.33333333333333331</v>
      </c>
      <c r="BE425" s="17">
        <f t="shared" si="181"/>
        <v>0.59118026302403537</v>
      </c>
      <c r="BF425" s="17">
        <f t="shared" si="182"/>
        <v>0.48545179629813345</v>
      </c>
      <c r="BG425" s="17">
        <f t="shared" si="183"/>
        <v>0.33333333333333331</v>
      </c>
      <c r="BH425" s="17">
        <f t="shared" si="184"/>
        <v>0.33333333333333331</v>
      </c>
      <c r="BI425" s="17">
        <f t="shared" si="156"/>
        <v>1.6044444444444455E-2</v>
      </c>
      <c r="BJ425" s="17">
        <f t="shared" si="157"/>
        <v>4.5236299056088775E-6</v>
      </c>
    </row>
    <row r="426" spans="1:62" x14ac:dyDescent="0.25">
      <c r="A426" s="84">
        <v>478</v>
      </c>
      <c r="B426" s="84">
        <v>532</v>
      </c>
      <c r="C426" s="17" t="s">
        <v>323</v>
      </c>
      <c r="D426" s="86">
        <v>1</v>
      </c>
      <c r="E426" s="98">
        <f t="shared" si="164"/>
        <v>0</v>
      </c>
      <c r="F426" s="98">
        <f t="shared" si="165"/>
        <v>0.4</v>
      </c>
      <c r="G426" s="17">
        <v>0</v>
      </c>
      <c r="H426" s="17">
        <v>30</v>
      </c>
      <c r="I426" s="17">
        <v>0</v>
      </c>
      <c r="J426" s="17">
        <v>0</v>
      </c>
      <c r="K426" s="17">
        <v>0</v>
      </c>
      <c r="L426" s="17">
        <v>0</v>
      </c>
      <c r="M426" s="17">
        <v>0</v>
      </c>
      <c r="N426" s="17">
        <v>0</v>
      </c>
      <c r="O426" s="17">
        <v>0</v>
      </c>
      <c r="P426" s="17">
        <v>0</v>
      </c>
      <c r="Q426" s="17">
        <v>20</v>
      </c>
      <c r="R426" s="17">
        <v>0</v>
      </c>
      <c r="S426" s="17">
        <v>0</v>
      </c>
      <c r="T426" s="17">
        <v>0</v>
      </c>
      <c r="U426" s="17">
        <v>0</v>
      </c>
      <c r="V426" s="17">
        <v>0</v>
      </c>
      <c r="W426" s="17">
        <v>50</v>
      </c>
      <c r="X426" s="17">
        <v>0</v>
      </c>
      <c r="Y426" s="17">
        <v>0</v>
      </c>
      <c r="Z426" s="17">
        <v>0</v>
      </c>
      <c r="AA426" s="17">
        <v>0</v>
      </c>
      <c r="AB426" s="17">
        <v>0</v>
      </c>
      <c r="AC426" s="17">
        <v>0</v>
      </c>
      <c r="AD426" s="17">
        <v>0</v>
      </c>
      <c r="AE426" s="17">
        <v>0</v>
      </c>
      <c r="AF426" s="41">
        <v>0</v>
      </c>
      <c r="AG426" s="88">
        <v>42</v>
      </c>
      <c r="AH426" s="17" t="s">
        <v>3</v>
      </c>
      <c r="AI426" s="87" t="s">
        <v>506</v>
      </c>
      <c r="AN426" s="17">
        <f t="shared" si="166"/>
        <v>100</v>
      </c>
      <c r="AO426" s="17">
        <f t="shared" si="167"/>
        <v>0</v>
      </c>
      <c r="AP426" s="17">
        <f t="shared" si="168"/>
        <v>0</v>
      </c>
      <c r="AQ426" s="17">
        <f t="shared" si="169"/>
        <v>0.3</v>
      </c>
      <c r="AR426" s="17">
        <f t="shared" si="170"/>
        <v>0.2</v>
      </c>
      <c r="AS426" s="17">
        <f t="shared" si="171"/>
        <v>0.42</v>
      </c>
      <c r="AU426" s="17">
        <f t="shared" si="172"/>
        <v>0.66666666666666674</v>
      </c>
      <c r="AV426" s="17">
        <f t="shared" si="173"/>
        <v>0</v>
      </c>
      <c r="AW426" s="17">
        <f t="shared" si="174"/>
        <v>0.54166666666666663</v>
      </c>
      <c r="AX426" s="17">
        <f t="shared" si="175"/>
        <v>0.66666666666666674</v>
      </c>
      <c r="AY426" s="17">
        <f t="shared" si="176"/>
        <v>0</v>
      </c>
      <c r="AZ426" s="17">
        <f t="shared" si="177"/>
        <v>0</v>
      </c>
      <c r="BA426" s="17">
        <f t="shared" si="178"/>
        <v>0.42</v>
      </c>
      <c r="BC426" s="17">
        <f t="shared" si="179"/>
        <v>0.66666666666666663</v>
      </c>
      <c r="BD426" s="17">
        <f t="shared" si="180"/>
        <v>0.55555555555555547</v>
      </c>
      <c r="BE426" s="17">
        <f t="shared" si="181"/>
        <v>0.59482518537609619</v>
      </c>
      <c r="BF426" s="17">
        <f t="shared" si="182"/>
        <v>0.56197858909908005</v>
      </c>
      <c r="BG426" s="17">
        <f t="shared" si="183"/>
        <v>0.55555555555555547</v>
      </c>
      <c r="BH426" s="17">
        <f t="shared" si="184"/>
        <v>0.55555555555555547</v>
      </c>
      <c r="BI426" s="17">
        <f t="shared" si="156"/>
        <v>1.8375308641975289E-2</v>
      </c>
      <c r="BJ426" s="17">
        <f t="shared" si="157"/>
        <v>1.7746742437625615E-3</v>
      </c>
    </row>
    <row r="427" spans="1:62" x14ac:dyDescent="0.25">
      <c r="A427" s="84">
        <v>485</v>
      </c>
      <c r="B427" s="84">
        <v>539</v>
      </c>
      <c r="C427" s="17" t="s">
        <v>330</v>
      </c>
      <c r="D427" s="86">
        <v>1</v>
      </c>
      <c r="E427" s="98">
        <f t="shared" si="164"/>
        <v>0</v>
      </c>
      <c r="F427" s="98">
        <f t="shared" si="165"/>
        <v>0.41666666666666669</v>
      </c>
      <c r="G427" s="17">
        <v>2</v>
      </c>
      <c r="H427" s="17">
        <v>28</v>
      </c>
      <c r="I427" s="17">
        <v>0</v>
      </c>
      <c r="J427" s="17">
        <v>0</v>
      </c>
      <c r="K427" s="17">
        <v>0</v>
      </c>
      <c r="L427" s="17">
        <v>0</v>
      </c>
      <c r="M427" s="17">
        <v>0</v>
      </c>
      <c r="N427" s="17">
        <v>0</v>
      </c>
      <c r="O427" s="17">
        <v>0</v>
      </c>
      <c r="P427" s="17">
        <v>0</v>
      </c>
      <c r="Q427" s="17">
        <v>20</v>
      </c>
      <c r="R427" s="17">
        <v>0</v>
      </c>
      <c r="S427" s="17">
        <v>0</v>
      </c>
      <c r="T427" s="17">
        <v>0</v>
      </c>
      <c r="U427" s="17">
        <v>0</v>
      </c>
      <c r="V427" s="17">
        <v>0</v>
      </c>
      <c r="W427" s="17">
        <v>50</v>
      </c>
      <c r="X427" s="17">
        <v>0</v>
      </c>
      <c r="Y427" s="17">
        <v>0</v>
      </c>
      <c r="Z427" s="17">
        <v>0</v>
      </c>
      <c r="AA427" s="17">
        <v>0</v>
      </c>
      <c r="AB427" s="17">
        <v>0</v>
      </c>
      <c r="AC427" s="17">
        <v>0</v>
      </c>
      <c r="AD427" s="17">
        <v>0</v>
      </c>
      <c r="AE427" s="17">
        <v>0</v>
      </c>
      <c r="AF427" s="41">
        <v>0</v>
      </c>
      <c r="AG427" s="88">
        <v>38</v>
      </c>
      <c r="AH427" s="17" t="s">
        <v>3</v>
      </c>
      <c r="AI427" s="87" t="s">
        <v>506</v>
      </c>
      <c r="AN427" s="17">
        <f t="shared" si="166"/>
        <v>100</v>
      </c>
      <c r="AO427" s="17">
        <f t="shared" si="167"/>
        <v>0</v>
      </c>
      <c r="AP427" s="17">
        <f t="shared" si="168"/>
        <v>0.02</v>
      </c>
      <c r="AQ427" s="17">
        <f t="shared" si="169"/>
        <v>0.28000000000000003</v>
      </c>
      <c r="AR427" s="17">
        <f t="shared" si="170"/>
        <v>0.2</v>
      </c>
      <c r="AS427" s="17">
        <f t="shared" si="171"/>
        <v>0.38</v>
      </c>
      <c r="AU427" s="17">
        <f t="shared" si="172"/>
        <v>0.66666666666666663</v>
      </c>
      <c r="AV427" s="17">
        <f t="shared" si="173"/>
        <v>0</v>
      </c>
      <c r="AW427" s="17">
        <f t="shared" si="174"/>
        <v>0.54166666666666663</v>
      </c>
      <c r="AX427" s="17">
        <f t="shared" si="175"/>
        <v>0.66666666666666663</v>
      </c>
      <c r="AY427" s="17">
        <f t="shared" si="176"/>
        <v>0</v>
      </c>
      <c r="AZ427" s="17">
        <f t="shared" si="177"/>
        <v>0</v>
      </c>
      <c r="BA427" s="17">
        <f t="shared" si="178"/>
        <v>0.38</v>
      </c>
      <c r="BC427" s="17">
        <f t="shared" si="179"/>
        <v>0.55555555555555558</v>
      </c>
      <c r="BD427" s="17">
        <f t="shared" si="180"/>
        <v>0.46296296296296291</v>
      </c>
      <c r="BE427" s="17">
        <f t="shared" si="181"/>
        <v>0.59239523714138898</v>
      </c>
      <c r="BF427" s="17">
        <f t="shared" si="182"/>
        <v>0.51096072723178232</v>
      </c>
      <c r="BG427" s="17">
        <f t="shared" si="183"/>
        <v>0.46296296296296291</v>
      </c>
      <c r="BH427" s="17">
        <f t="shared" si="184"/>
        <v>0.46296296296296291</v>
      </c>
      <c r="BI427" s="17">
        <f t="shared" si="156"/>
        <v>6.8828532235939545E-3</v>
      </c>
      <c r="BJ427" s="17">
        <f t="shared" si="157"/>
        <v>6.744824857619511E-3</v>
      </c>
    </row>
    <row r="428" spans="1:62" x14ac:dyDescent="0.25">
      <c r="A428" s="84">
        <v>488</v>
      </c>
      <c r="B428" s="84">
        <v>542</v>
      </c>
      <c r="C428" s="17" t="s">
        <v>339</v>
      </c>
      <c r="D428" s="86">
        <v>1</v>
      </c>
      <c r="E428" s="98">
        <f t="shared" si="164"/>
        <v>0</v>
      </c>
      <c r="F428" s="98">
        <f t="shared" si="165"/>
        <v>0.43478260869565216</v>
      </c>
      <c r="G428" s="17">
        <v>4</v>
      </c>
      <c r="H428" s="17">
        <v>26</v>
      </c>
      <c r="I428" s="17">
        <v>0</v>
      </c>
      <c r="J428" s="17">
        <v>0</v>
      </c>
      <c r="K428" s="17">
        <v>0</v>
      </c>
      <c r="L428" s="17">
        <v>0</v>
      </c>
      <c r="M428" s="17">
        <v>0</v>
      </c>
      <c r="N428" s="17">
        <v>0</v>
      </c>
      <c r="O428" s="17">
        <v>0</v>
      </c>
      <c r="P428" s="17">
        <v>0</v>
      </c>
      <c r="Q428" s="17">
        <v>20</v>
      </c>
      <c r="R428" s="17">
        <v>0</v>
      </c>
      <c r="S428" s="17">
        <v>0</v>
      </c>
      <c r="T428" s="17">
        <v>0</v>
      </c>
      <c r="U428" s="17">
        <v>0</v>
      </c>
      <c r="V428" s="17">
        <v>0</v>
      </c>
      <c r="W428" s="17">
        <v>50</v>
      </c>
      <c r="X428" s="17">
        <v>0</v>
      </c>
      <c r="Y428" s="17">
        <v>0</v>
      </c>
      <c r="Z428" s="17">
        <v>0</v>
      </c>
      <c r="AA428" s="17">
        <v>0</v>
      </c>
      <c r="AB428" s="17">
        <v>0</v>
      </c>
      <c r="AC428" s="17">
        <v>0</v>
      </c>
      <c r="AD428" s="17">
        <v>0</v>
      </c>
      <c r="AE428" s="17">
        <v>0</v>
      </c>
      <c r="AF428" s="41">
        <v>0</v>
      </c>
      <c r="AG428" s="88">
        <v>30</v>
      </c>
      <c r="AH428" s="17" t="s">
        <v>3</v>
      </c>
      <c r="AI428" s="87" t="s">
        <v>506</v>
      </c>
      <c r="AN428" s="17">
        <f t="shared" si="166"/>
        <v>100</v>
      </c>
      <c r="AO428" s="17">
        <f t="shared" si="167"/>
        <v>0</v>
      </c>
      <c r="AP428" s="17">
        <f t="shared" si="168"/>
        <v>0.04</v>
      </c>
      <c r="AQ428" s="17">
        <f t="shared" si="169"/>
        <v>0.26</v>
      </c>
      <c r="AR428" s="17">
        <f t="shared" si="170"/>
        <v>0.2</v>
      </c>
      <c r="AS428" s="17">
        <f t="shared" si="171"/>
        <v>0.3</v>
      </c>
      <c r="AU428" s="17">
        <f t="shared" si="172"/>
        <v>0.66666666666666674</v>
      </c>
      <c r="AV428" s="17">
        <f t="shared" si="173"/>
        <v>0</v>
      </c>
      <c r="AW428" s="17">
        <f t="shared" si="174"/>
        <v>0.54166666666666663</v>
      </c>
      <c r="AX428" s="17">
        <f t="shared" si="175"/>
        <v>0.66666666666666674</v>
      </c>
      <c r="AY428" s="17">
        <f t="shared" si="176"/>
        <v>0</v>
      </c>
      <c r="AZ428" s="17">
        <f t="shared" si="177"/>
        <v>0</v>
      </c>
      <c r="BA428" s="17">
        <f t="shared" si="178"/>
        <v>0.3</v>
      </c>
      <c r="BC428" s="17">
        <f t="shared" si="179"/>
        <v>0.47619047619047616</v>
      </c>
      <c r="BD428" s="17">
        <f t="shared" si="180"/>
        <v>0.39682539682539675</v>
      </c>
      <c r="BE428" s="17">
        <f t="shared" si="181"/>
        <v>0.59065955983088381</v>
      </c>
      <c r="BF428" s="17">
        <f t="shared" si="182"/>
        <v>0.47451939732656967</v>
      </c>
      <c r="BG428" s="17">
        <f t="shared" si="183"/>
        <v>0.39682539682539675</v>
      </c>
      <c r="BH428" s="17">
        <f t="shared" si="184"/>
        <v>0.39682539682539675</v>
      </c>
      <c r="BI428" s="17">
        <f t="shared" si="156"/>
        <v>9.3751574703955527E-3</v>
      </c>
      <c r="BJ428" s="17">
        <f t="shared" si="157"/>
        <v>2.6285126085333416E-2</v>
      </c>
    </row>
    <row r="429" spans="1:62" x14ac:dyDescent="0.25">
      <c r="A429" s="84">
        <v>491</v>
      </c>
      <c r="B429" s="84">
        <v>545</v>
      </c>
      <c r="C429" s="17" t="s">
        <v>335</v>
      </c>
      <c r="D429" s="86">
        <v>1</v>
      </c>
      <c r="E429" s="98">
        <f t="shared" si="164"/>
        <v>0</v>
      </c>
      <c r="F429" s="98">
        <f t="shared" si="165"/>
        <v>0.45454545454545453</v>
      </c>
      <c r="G429" s="17">
        <v>6</v>
      </c>
      <c r="H429" s="17">
        <v>24</v>
      </c>
      <c r="I429" s="17">
        <v>0</v>
      </c>
      <c r="J429" s="17">
        <v>0</v>
      </c>
      <c r="K429" s="17">
        <v>0</v>
      </c>
      <c r="L429" s="17">
        <v>0</v>
      </c>
      <c r="M429" s="17">
        <v>0</v>
      </c>
      <c r="N429" s="17">
        <v>0</v>
      </c>
      <c r="O429" s="17">
        <v>0</v>
      </c>
      <c r="P429" s="17">
        <v>0</v>
      </c>
      <c r="Q429" s="17">
        <v>20</v>
      </c>
      <c r="R429" s="17">
        <v>0</v>
      </c>
      <c r="S429" s="17">
        <v>0</v>
      </c>
      <c r="T429" s="17">
        <v>0</v>
      </c>
      <c r="U429" s="17">
        <v>0</v>
      </c>
      <c r="V429" s="17">
        <v>0</v>
      </c>
      <c r="W429" s="17">
        <v>50</v>
      </c>
      <c r="X429" s="17">
        <v>0</v>
      </c>
      <c r="Y429" s="17">
        <v>0</v>
      </c>
      <c r="Z429" s="17">
        <v>0</v>
      </c>
      <c r="AA429" s="17">
        <v>0</v>
      </c>
      <c r="AB429" s="17">
        <v>0</v>
      </c>
      <c r="AC429" s="17">
        <v>0</v>
      </c>
      <c r="AD429" s="17">
        <v>0</v>
      </c>
      <c r="AE429" s="17">
        <v>0</v>
      </c>
      <c r="AF429" s="41">
        <v>0</v>
      </c>
      <c r="AG429" s="88">
        <v>29</v>
      </c>
      <c r="AH429" s="17" t="s">
        <v>3</v>
      </c>
      <c r="AI429" s="87" t="s">
        <v>506</v>
      </c>
      <c r="AN429" s="17">
        <f t="shared" si="166"/>
        <v>100</v>
      </c>
      <c r="AO429" s="17">
        <f t="shared" si="167"/>
        <v>0</v>
      </c>
      <c r="AP429" s="17">
        <f t="shared" si="168"/>
        <v>0.06</v>
      </c>
      <c r="AQ429" s="17">
        <f t="shared" si="169"/>
        <v>0.24</v>
      </c>
      <c r="AR429" s="17">
        <f t="shared" si="170"/>
        <v>0.2</v>
      </c>
      <c r="AS429" s="17">
        <f t="shared" si="171"/>
        <v>0.28999999999999998</v>
      </c>
      <c r="AU429" s="17">
        <f t="shared" si="172"/>
        <v>0.66666666666666674</v>
      </c>
      <c r="AV429" s="17">
        <f t="shared" si="173"/>
        <v>0</v>
      </c>
      <c r="AW429" s="17">
        <f t="shared" si="174"/>
        <v>0.54166666666666663</v>
      </c>
      <c r="AX429" s="17">
        <f t="shared" si="175"/>
        <v>0.66666666666666674</v>
      </c>
      <c r="AY429" s="17">
        <f t="shared" si="176"/>
        <v>0</v>
      </c>
      <c r="AZ429" s="17">
        <f t="shared" si="177"/>
        <v>0</v>
      </c>
      <c r="BA429" s="17">
        <f t="shared" si="178"/>
        <v>0.28999999999999998</v>
      </c>
      <c r="BC429" s="17">
        <f t="shared" si="179"/>
        <v>0.41666666666666669</v>
      </c>
      <c r="BD429" s="17">
        <f t="shared" si="180"/>
        <v>0.34722222222222215</v>
      </c>
      <c r="BE429" s="17">
        <f t="shared" si="181"/>
        <v>0.5893578018480049</v>
      </c>
      <c r="BF429" s="17">
        <f t="shared" si="182"/>
        <v>0.44718839989766018</v>
      </c>
      <c r="BG429" s="17">
        <f t="shared" si="183"/>
        <v>0.34722222222222215</v>
      </c>
      <c r="BH429" s="17">
        <f t="shared" si="184"/>
        <v>0.34722222222222215</v>
      </c>
      <c r="BI429" s="17">
        <f t="shared" si="156"/>
        <v>3.2743827160493771E-3</v>
      </c>
      <c r="BJ429" s="17">
        <f t="shared" si="157"/>
        <v>2.962766373879766E-2</v>
      </c>
    </row>
    <row r="430" spans="1:62" x14ac:dyDescent="0.25">
      <c r="A430" s="84">
        <v>494</v>
      </c>
      <c r="B430" s="84">
        <v>548</v>
      </c>
      <c r="C430" s="17" t="s">
        <v>338</v>
      </c>
      <c r="D430" s="86">
        <v>1</v>
      </c>
      <c r="E430" s="98">
        <f t="shared" si="164"/>
        <v>0</v>
      </c>
      <c r="F430" s="98">
        <f t="shared" si="165"/>
        <v>0.47619047619047616</v>
      </c>
      <c r="G430" s="17">
        <v>8</v>
      </c>
      <c r="H430" s="17">
        <v>22</v>
      </c>
      <c r="I430" s="17">
        <v>0</v>
      </c>
      <c r="J430" s="17">
        <v>0</v>
      </c>
      <c r="K430" s="17">
        <v>0</v>
      </c>
      <c r="L430" s="17">
        <v>0</v>
      </c>
      <c r="M430" s="17">
        <v>0</v>
      </c>
      <c r="N430" s="17">
        <v>0</v>
      </c>
      <c r="O430" s="17">
        <v>0</v>
      </c>
      <c r="P430" s="17">
        <v>0</v>
      </c>
      <c r="Q430" s="17">
        <v>20</v>
      </c>
      <c r="R430" s="17">
        <v>0</v>
      </c>
      <c r="S430" s="17">
        <v>0</v>
      </c>
      <c r="T430" s="17">
        <v>0</v>
      </c>
      <c r="U430" s="17">
        <v>0</v>
      </c>
      <c r="V430" s="17">
        <v>0</v>
      </c>
      <c r="W430" s="17">
        <v>50</v>
      </c>
      <c r="X430" s="17">
        <v>0</v>
      </c>
      <c r="Y430" s="17">
        <v>0</v>
      </c>
      <c r="Z430" s="17">
        <v>0</v>
      </c>
      <c r="AA430" s="17">
        <v>0</v>
      </c>
      <c r="AB430" s="17">
        <v>0</v>
      </c>
      <c r="AC430" s="17">
        <v>0</v>
      </c>
      <c r="AD430" s="17">
        <v>0</v>
      </c>
      <c r="AE430" s="17">
        <v>0</v>
      </c>
      <c r="AF430" s="41">
        <v>0</v>
      </c>
      <c r="AG430" s="88">
        <v>25</v>
      </c>
      <c r="AH430" s="17" t="s">
        <v>3</v>
      </c>
      <c r="AI430" s="87" t="s">
        <v>506</v>
      </c>
      <c r="AN430" s="17">
        <f t="shared" si="166"/>
        <v>100</v>
      </c>
      <c r="AO430" s="17">
        <f t="shared" si="167"/>
        <v>0</v>
      </c>
      <c r="AP430" s="17">
        <f t="shared" si="168"/>
        <v>0.08</v>
      </c>
      <c r="AQ430" s="17">
        <f t="shared" si="169"/>
        <v>0.22</v>
      </c>
      <c r="AR430" s="17">
        <f t="shared" si="170"/>
        <v>0.2</v>
      </c>
      <c r="AS430" s="17">
        <f t="shared" si="171"/>
        <v>0.25</v>
      </c>
      <c r="AU430" s="17">
        <f t="shared" si="172"/>
        <v>0.66666666666666674</v>
      </c>
      <c r="AV430" s="17">
        <f t="shared" si="173"/>
        <v>0</v>
      </c>
      <c r="AW430" s="17">
        <f t="shared" si="174"/>
        <v>0.54166666666666663</v>
      </c>
      <c r="AX430" s="17">
        <f t="shared" si="175"/>
        <v>0.66666666666666674</v>
      </c>
      <c r="AY430" s="17">
        <f t="shared" si="176"/>
        <v>0</v>
      </c>
      <c r="AZ430" s="17">
        <f t="shared" si="177"/>
        <v>0</v>
      </c>
      <c r="BA430" s="17">
        <f t="shared" si="178"/>
        <v>0.25</v>
      </c>
      <c r="BC430" s="17">
        <f t="shared" si="179"/>
        <v>0.37037037037037035</v>
      </c>
      <c r="BD430" s="17">
        <f t="shared" si="180"/>
        <v>0.30864197530864196</v>
      </c>
      <c r="BE430" s="17">
        <f t="shared" si="181"/>
        <v>0.58834532341687695</v>
      </c>
      <c r="BF430" s="17">
        <f t="shared" si="182"/>
        <v>0.42593095745295284</v>
      </c>
      <c r="BG430" s="17">
        <f t="shared" si="183"/>
        <v>0.30864197530864196</v>
      </c>
      <c r="BH430" s="17">
        <f t="shared" si="184"/>
        <v>0.30864197530864196</v>
      </c>
      <c r="BI430" s="17">
        <f t="shared" si="156"/>
        <v>3.438881268099373E-3</v>
      </c>
      <c r="BJ430" s="17">
        <f t="shared" si="157"/>
        <v>4.4997814352654604E-2</v>
      </c>
    </row>
    <row r="431" spans="1:62" x14ac:dyDescent="0.25">
      <c r="A431" s="84">
        <v>532</v>
      </c>
      <c r="B431" s="84">
        <v>320</v>
      </c>
      <c r="C431" s="17" t="s">
        <v>375</v>
      </c>
      <c r="D431" s="86">
        <v>1</v>
      </c>
      <c r="E431" s="98">
        <f t="shared" si="164"/>
        <v>0</v>
      </c>
      <c r="F431" s="98">
        <f t="shared" si="165"/>
        <v>0.90476190476190477</v>
      </c>
      <c r="G431" s="17">
        <v>14</v>
      </c>
      <c r="H431" s="17">
        <v>4</v>
      </c>
      <c r="I431" s="17">
        <v>0</v>
      </c>
      <c r="J431" s="17">
        <v>0</v>
      </c>
      <c r="K431" s="17">
        <v>0</v>
      </c>
      <c r="L431" s="17">
        <f>'EWG-CCP-127 (1)'!M316</f>
        <v>0</v>
      </c>
      <c r="M431" s="17">
        <v>0</v>
      </c>
      <c r="N431" s="17">
        <v>0</v>
      </c>
      <c r="O431" s="17">
        <v>0</v>
      </c>
      <c r="P431" s="17">
        <v>0</v>
      </c>
      <c r="Q431" s="17">
        <v>38</v>
      </c>
      <c r="R431" s="17">
        <v>0</v>
      </c>
      <c r="S431" s="17">
        <v>0</v>
      </c>
      <c r="T431" s="17">
        <v>0</v>
      </c>
      <c r="U431" s="17">
        <v>0</v>
      </c>
      <c r="V431" s="17">
        <v>0</v>
      </c>
      <c r="W431" s="17">
        <v>0</v>
      </c>
      <c r="X431" s="17">
        <v>0</v>
      </c>
      <c r="Y431" s="17">
        <v>0</v>
      </c>
      <c r="Z431" s="17">
        <v>43</v>
      </c>
      <c r="AA431" s="17">
        <v>0</v>
      </c>
      <c r="AB431" s="17">
        <v>0</v>
      </c>
      <c r="AC431" s="17">
        <v>0</v>
      </c>
      <c r="AD431" s="17">
        <v>0</v>
      </c>
      <c r="AE431" s="17">
        <v>0</v>
      </c>
      <c r="AF431" s="17">
        <v>0</v>
      </c>
      <c r="AG431" s="88">
        <v>8.1999999999999993</v>
      </c>
      <c r="AH431" s="17" t="s">
        <v>3</v>
      </c>
      <c r="AI431" s="87" t="s">
        <v>504</v>
      </c>
      <c r="AM431" s="80"/>
      <c r="AN431" s="17">
        <f t="shared" si="166"/>
        <v>99</v>
      </c>
      <c r="AO431" s="17">
        <f t="shared" si="167"/>
        <v>0</v>
      </c>
      <c r="AP431" s="17">
        <f t="shared" si="168"/>
        <v>0.14000000000000001</v>
      </c>
      <c r="AQ431" s="17">
        <f t="shared" si="169"/>
        <v>0.04</v>
      </c>
      <c r="AR431" s="17">
        <f t="shared" si="170"/>
        <v>0.38</v>
      </c>
      <c r="AS431" s="17">
        <f t="shared" si="171"/>
        <v>8.199999999999999E-2</v>
      </c>
      <c r="AU431" s="17">
        <f t="shared" si="172"/>
        <v>2.1111111111111107</v>
      </c>
      <c r="AV431" s="17">
        <f t="shared" si="173"/>
        <v>0</v>
      </c>
      <c r="AW431" s="17">
        <f t="shared" si="174"/>
        <v>0.63194444444444442</v>
      </c>
      <c r="AX431" s="17">
        <f t="shared" si="175"/>
        <v>1.0277777777777777</v>
      </c>
      <c r="AY431" s="17">
        <f t="shared" si="176"/>
        <v>0</v>
      </c>
      <c r="AZ431" s="17">
        <f t="shared" si="177"/>
        <v>0</v>
      </c>
      <c r="BA431" s="17">
        <f t="shared" si="178"/>
        <v>8.199999999999999E-2</v>
      </c>
      <c r="BC431" s="17">
        <f t="shared" si="179"/>
        <v>0.6333333333333333</v>
      </c>
      <c r="BD431" s="17">
        <f t="shared" si="180"/>
        <v>0.23888888888888887</v>
      </c>
      <c r="BE431" s="17">
        <f t="shared" si="181"/>
        <v>0.59409620090568405</v>
      </c>
      <c r="BF431" s="17">
        <f t="shared" si="182"/>
        <v>0.54667323053889061</v>
      </c>
      <c r="BG431" s="17">
        <f t="shared" si="183"/>
        <v>0.23888888888888887</v>
      </c>
      <c r="BH431" s="17">
        <f t="shared" si="184"/>
        <v>0.23888888888888887</v>
      </c>
      <c r="BI431" s="17">
        <f t="shared" si="156"/>
        <v>2.4614123456790121E-2</v>
      </c>
      <c r="BJ431" s="17">
        <f t="shared" si="157"/>
        <v>0.14449644693085384</v>
      </c>
    </row>
    <row r="432" spans="1:62" x14ac:dyDescent="0.25">
      <c r="A432" s="84">
        <v>533</v>
      </c>
      <c r="B432" s="84">
        <v>321</v>
      </c>
      <c r="C432" s="17" t="s">
        <v>385</v>
      </c>
      <c r="D432" s="86">
        <v>1</v>
      </c>
      <c r="E432" s="98">
        <f t="shared" si="164"/>
        <v>0</v>
      </c>
      <c r="F432" s="98">
        <f t="shared" si="165"/>
        <v>0.90476190476190477</v>
      </c>
      <c r="G432" s="17">
        <v>14</v>
      </c>
      <c r="H432" s="17">
        <v>4</v>
      </c>
      <c r="I432" s="17">
        <v>0</v>
      </c>
      <c r="J432" s="17">
        <v>0</v>
      </c>
      <c r="K432" s="17">
        <v>0</v>
      </c>
      <c r="L432" s="17">
        <f>'EWG-CCP-127 (1)'!M317</f>
        <v>0</v>
      </c>
      <c r="M432" s="17">
        <v>0</v>
      </c>
      <c r="N432" s="17">
        <v>0</v>
      </c>
      <c r="O432" s="17">
        <v>0</v>
      </c>
      <c r="P432" s="17">
        <v>0</v>
      </c>
      <c r="Q432" s="17">
        <v>38</v>
      </c>
      <c r="R432" s="17">
        <v>0</v>
      </c>
      <c r="S432" s="17">
        <v>0</v>
      </c>
      <c r="T432" s="17">
        <v>0</v>
      </c>
      <c r="U432" s="17">
        <v>0</v>
      </c>
      <c r="V432" s="17">
        <v>0</v>
      </c>
      <c r="W432" s="17">
        <v>0</v>
      </c>
      <c r="X432" s="17">
        <v>0</v>
      </c>
      <c r="Y432" s="17">
        <v>0</v>
      </c>
      <c r="Z432" s="17">
        <v>0</v>
      </c>
      <c r="AA432" s="17">
        <v>0</v>
      </c>
      <c r="AB432" s="17">
        <v>0</v>
      </c>
      <c r="AC432" s="17">
        <v>0</v>
      </c>
      <c r="AD432" s="17">
        <v>0</v>
      </c>
      <c r="AE432" s="17">
        <v>0</v>
      </c>
      <c r="AF432" s="17">
        <v>43</v>
      </c>
      <c r="AG432" s="88">
        <v>8.5</v>
      </c>
      <c r="AH432" s="17" t="s">
        <v>3</v>
      </c>
      <c r="AI432" s="87" t="s">
        <v>504</v>
      </c>
      <c r="AM432" s="80"/>
      <c r="AN432" s="17">
        <f t="shared" si="166"/>
        <v>99</v>
      </c>
      <c r="AO432" s="17">
        <f t="shared" si="167"/>
        <v>0</v>
      </c>
      <c r="AP432" s="17">
        <f t="shared" si="168"/>
        <v>0.14000000000000001</v>
      </c>
      <c r="AQ432" s="17">
        <f t="shared" si="169"/>
        <v>0.04</v>
      </c>
      <c r="AR432" s="17">
        <f t="shared" si="170"/>
        <v>0.38</v>
      </c>
      <c r="AS432" s="17">
        <f t="shared" si="171"/>
        <v>8.5000000000000006E-2</v>
      </c>
      <c r="AU432" s="17">
        <f t="shared" si="172"/>
        <v>2.1111111111111107</v>
      </c>
      <c r="AV432" s="17">
        <f t="shared" si="173"/>
        <v>0</v>
      </c>
      <c r="AW432" s="17">
        <f t="shared" si="174"/>
        <v>0.63194444444444442</v>
      </c>
      <c r="AX432" s="17">
        <f t="shared" si="175"/>
        <v>1.0277777777777777</v>
      </c>
      <c r="AY432" s="17">
        <f t="shared" si="176"/>
        <v>0</v>
      </c>
      <c r="AZ432" s="17">
        <f t="shared" si="177"/>
        <v>0</v>
      </c>
      <c r="BA432" s="17">
        <f t="shared" si="178"/>
        <v>8.5000000000000006E-2</v>
      </c>
      <c r="BC432" s="17">
        <f t="shared" si="179"/>
        <v>0.6333333333333333</v>
      </c>
      <c r="BD432" s="17">
        <f t="shared" si="180"/>
        <v>0.23888888888888887</v>
      </c>
      <c r="BE432" s="17">
        <f t="shared" si="181"/>
        <v>0.59409620090568405</v>
      </c>
      <c r="BF432" s="17">
        <f t="shared" si="182"/>
        <v>0.54667323053889061</v>
      </c>
      <c r="BG432" s="17">
        <f t="shared" si="183"/>
        <v>0.23888888888888887</v>
      </c>
      <c r="BH432" s="17">
        <f t="shared" si="184"/>
        <v>0.23888888888888887</v>
      </c>
      <c r="BI432" s="17">
        <f t="shared" si="156"/>
        <v>2.3681790123456781E-2</v>
      </c>
      <c r="BJ432" s="17">
        <f t="shared" si="157"/>
        <v>0.14222468563481452</v>
      </c>
    </row>
    <row r="433" spans="1:62" x14ac:dyDescent="0.25">
      <c r="A433" s="84">
        <v>536</v>
      </c>
      <c r="B433" s="84">
        <v>324</v>
      </c>
      <c r="C433" s="17" t="s">
        <v>378</v>
      </c>
      <c r="D433" s="86">
        <v>1</v>
      </c>
      <c r="E433" s="98">
        <f t="shared" si="164"/>
        <v>0</v>
      </c>
      <c r="F433" s="98">
        <f t="shared" si="165"/>
        <v>0.5</v>
      </c>
      <c r="G433" s="17">
        <v>14</v>
      </c>
      <c r="H433" s="17">
        <v>21</v>
      </c>
      <c r="I433" s="17">
        <v>0</v>
      </c>
      <c r="J433" s="17">
        <v>0</v>
      </c>
      <c r="K433" s="17">
        <v>0</v>
      </c>
      <c r="L433" s="17">
        <f>'EWG-CCP-127 (1)'!M320</f>
        <v>0</v>
      </c>
      <c r="M433" s="17">
        <v>0</v>
      </c>
      <c r="N433" s="17">
        <v>0</v>
      </c>
      <c r="O433" s="17">
        <v>0</v>
      </c>
      <c r="P433" s="17">
        <v>0</v>
      </c>
      <c r="Q433" s="17">
        <v>21</v>
      </c>
      <c r="R433" s="17">
        <v>0</v>
      </c>
      <c r="S433" s="17">
        <v>0</v>
      </c>
      <c r="T433" s="17">
        <v>0</v>
      </c>
      <c r="U433" s="17">
        <v>0</v>
      </c>
      <c r="V433" s="17">
        <v>0</v>
      </c>
      <c r="W433" s="17">
        <v>0</v>
      </c>
      <c r="X433" s="17">
        <v>0</v>
      </c>
      <c r="Y433" s="17">
        <v>0</v>
      </c>
      <c r="Z433" s="17">
        <v>43</v>
      </c>
      <c r="AA433" s="17">
        <v>0</v>
      </c>
      <c r="AB433" s="17">
        <v>0</v>
      </c>
      <c r="AC433" s="17">
        <v>0</v>
      </c>
      <c r="AD433" s="17">
        <v>0</v>
      </c>
      <c r="AE433" s="17">
        <v>0</v>
      </c>
      <c r="AF433" s="17">
        <v>0</v>
      </c>
      <c r="AG433" s="88">
        <v>12.5</v>
      </c>
      <c r="AH433" s="17" t="s">
        <v>3</v>
      </c>
      <c r="AI433" s="87" t="s">
        <v>504</v>
      </c>
      <c r="AN433" s="17">
        <f t="shared" si="166"/>
        <v>99</v>
      </c>
      <c r="AO433" s="17">
        <f t="shared" si="167"/>
        <v>0</v>
      </c>
      <c r="AP433" s="17">
        <f t="shared" si="168"/>
        <v>0.14000000000000001</v>
      </c>
      <c r="AQ433" s="17">
        <f t="shared" si="169"/>
        <v>0.21</v>
      </c>
      <c r="AR433" s="17">
        <f t="shared" si="170"/>
        <v>0.21</v>
      </c>
      <c r="AS433" s="17">
        <f t="shared" si="171"/>
        <v>0.125</v>
      </c>
      <c r="AU433" s="17">
        <f t="shared" si="172"/>
        <v>0.6</v>
      </c>
      <c r="AV433" s="17">
        <f t="shared" si="173"/>
        <v>0</v>
      </c>
      <c r="AW433" s="17">
        <f t="shared" si="174"/>
        <v>0.53749999999999998</v>
      </c>
      <c r="AX433" s="17">
        <f t="shared" si="175"/>
        <v>0.65</v>
      </c>
      <c r="AY433" s="17">
        <f t="shared" si="176"/>
        <v>0</v>
      </c>
      <c r="AZ433" s="17">
        <f t="shared" si="177"/>
        <v>0</v>
      </c>
      <c r="BA433" s="17">
        <f t="shared" si="178"/>
        <v>0.125</v>
      </c>
      <c r="BC433" s="17">
        <f t="shared" si="179"/>
        <v>0.27272727272727271</v>
      </c>
      <c r="BD433" s="17">
        <f t="shared" si="180"/>
        <v>0.18614718614718614</v>
      </c>
      <c r="BE433" s="17">
        <f t="shared" si="181"/>
        <v>0.58620991436213421</v>
      </c>
      <c r="BF433" s="17">
        <f t="shared" si="182"/>
        <v>0.38109707884229727</v>
      </c>
      <c r="BG433" s="17">
        <f t="shared" si="183"/>
        <v>0.18614718614718614</v>
      </c>
      <c r="BH433" s="17">
        <f t="shared" si="184"/>
        <v>0.18614718614718614</v>
      </c>
      <c r="BI433" s="17">
        <f t="shared" si="156"/>
        <v>3.7389783737186333E-3</v>
      </c>
      <c r="BJ433" s="17">
        <f t="shared" si="157"/>
        <v>0.11365453502095757</v>
      </c>
    </row>
    <row r="434" spans="1:62" x14ac:dyDescent="0.25">
      <c r="A434" s="84">
        <v>537</v>
      </c>
      <c r="B434" s="84">
        <v>325</v>
      </c>
      <c r="C434" s="17" t="s">
        <v>379</v>
      </c>
      <c r="D434" s="86">
        <v>1</v>
      </c>
      <c r="E434" s="98">
        <f t="shared" si="164"/>
        <v>0</v>
      </c>
      <c r="F434" s="98">
        <f t="shared" si="165"/>
        <v>0.5</v>
      </c>
      <c r="G434" s="17">
        <v>14</v>
      </c>
      <c r="H434" s="17">
        <v>21</v>
      </c>
      <c r="I434" s="17">
        <v>0</v>
      </c>
      <c r="J434" s="17">
        <v>0</v>
      </c>
      <c r="K434" s="17">
        <v>0</v>
      </c>
      <c r="L434" s="17">
        <f>'EWG-CCP-127 (1)'!M321</f>
        <v>0</v>
      </c>
      <c r="M434" s="17">
        <v>0</v>
      </c>
      <c r="N434" s="17">
        <v>0</v>
      </c>
      <c r="O434" s="17">
        <v>0</v>
      </c>
      <c r="P434" s="17">
        <v>0</v>
      </c>
      <c r="Q434" s="17">
        <v>21</v>
      </c>
      <c r="R434" s="17">
        <v>0</v>
      </c>
      <c r="S434" s="17">
        <v>0</v>
      </c>
      <c r="T434" s="17">
        <v>0</v>
      </c>
      <c r="U434" s="17">
        <v>0</v>
      </c>
      <c r="V434" s="17">
        <v>0</v>
      </c>
      <c r="W434" s="17">
        <v>0</v>
      </c>
      <c r="X434" s="17">
        <v>0</v>
      </c>
      <c r="Y434" s="17">
        <v>0</v>
      </c>
      <c r="Z434" s="17">
        <v>0</v>
      </c>
      <c r="AA434" s="17">
        <v>0</v>
      </c>
      <c r="AB434" s="17">
        <v>0</v>
      </c>
      <c r="AC434" s="17">
        <v>0</v>
      </c>
      <c r="AD434" s="17">
        <v>0</v>
      </c>
      <c r="AE434" s="17">
        <v>0</v>
      </c>
      <c r="AF434" s="17">
        <v>43</v>
      </c>
      <c r="AG434" s="88">
        <v>11.5</v>
      </c>
      <c r="AH434" s="17" t="s">
        <v>3</v>
      </c>
      <c r="AI434" s="87" t="s">
        <v>504</v>
      </c>
      <c r="AN434" s="17">
        <f t="shared" si="166"/>
        <v>99</v>
      </c>
      <c r="AO434" s="17">
        <f t="shared" si="167"/>
        <v>0</v>
      </c>
      <c r="AP434" s="17">
        <f t="shared" si="168"/>
        <v>0.14000000000000001</v>
      </c>
      <c r="AQ434" s="17">
        <f t="shared" si="169"/>
        <v>0.21</v>
      </c>
      <c r="AR434" s="17">
        <f t="shared" si="170"/>
        <v>0.21</v>
      </c>
      <c r="AS434" s="17">
        <f t="shared" si="171"/>
        <v>0.115</v>
      </c>
      <c r="AU434" s="17">
        <f t="shared" si="172"/>
        <v>0.6</v>
      </c>
      <c r="AV434" s="17">
        <f t="shared" si="173"/>
        <v>0</v>
      </c>
      <c r="AW434" s="17">
        <f t="shared" si="174"/>
        <v>0.53749999999999998</v>
      </c>
      <c r="AX434" s="17">
        <f t="shared" si="175"/>
        <v>0.65</v>
      </c>
      <c r="AY434" s="17">
        <f t="shared" si="176"/>
        <v>0</v>
      </c>
      <c r="AZ434" s="17">
        <f t="shared" si="177"/>
        <v>0</v>
      </c>
      <c r="BA434" s="17">
        <f t="shared" si="178"/>
        <v>0.115</v>
      </c>
      <c r="BC434" s="17">
        <f t="shared" si="179"/>
        <v>0.27272727272727271</v>
      </c>
      <c r="BD434" s="17">
        <f t="shared" si="180"/>
        <v>0.18614718614718614</v>
      </c>
      <c r="BE434" s="17">
        <f t="shared" si="181"/>
        <v>0.58620991436213421</v>
      </c>
      <c r="BF434" s="17">
        <f t="shared" si="182"/>
        <v>0.38109707884229727</v>
      </c>
      <c r="BG434" s="17">
        <f t="shared" si="183"/>
        <v>0.18614718614718614</v>
      </c>
      <c r="BH434" s="17">
        <f t="shared" si="184"/>
        <v>0.18614718614718614</v>
      </c>
      <c r="BI434" s="17">
        <f t="shared" si="156"/>
        <v>5.0619220966623552E-3</v>
      </c>
      <c r="BJ434" s="17">
        <f t="shared" si="157"/>
        <v>0.12049707267442182</v>
      </c>
    </row>
    <row r="435" spans="1:62" x14ac:dyDescent="0.25">
      <c r="A435" s="84">
        <v>539</v>
      </c>
      <c r="B435" s="84">
        <v>585</v>
      </c>
      <c r="C435" s="17" t="s">
        <v>381</v>
      </c>
      <c r="D435" s="86">
        <v>1</v>
      </c>
      <c r="E435" s="98">
        <f t="shared" si="164"/>
        <v>0</v>
      </c>
      <c r="F435" s="98">
        <f t="shared" si="165"/>
        <v>0.33333333333333331</v>
      </c>
      <c r="G435" s="17">
        <v>14</v>
      </c>
      <c r="H435" s="17">
        <v>28</v>
      </c>
      <c r="I435" s="17">
        <v>0</v>
      </c>
      <c r="J435" s="17">
        <v>0</v>
      </c>
      <c r="K435" s="17">
        <v>0</v>
      </c>
      <c r="L435" s="17">
        <f>'EWG-CCP-127 (1)'!M323</f>
        <v>0</v>
      </c>
      <c r="M435" s="17">
        <v>0</v>
      </c>
      <c r="N435" s="17">
        <v>0</v>
      </c>
      <c r="O435" s="17">
        <v>0</v>
      </c>
      <c r="P435" s="17">
        <v>0</v>
      </c>
      <c r="Q435" s="17">
        <v>14</v>
      </c>
      <c r="R435" s="17">
        <v>0</v>
      </c>
      <c r="S435" s="17">
        <v>0</v>
      </c>
      <c r="T435" s="17">
        <v>0</v>
      </c>
      <c r="U435" s="17">
        <v>0</v>
      </c>
      <c r="V435" s="17">
        <v>0</v>
      </c>
      <c r="W435" s="17">
        <v>0</v>
      </c>
      <c r="X435" s="17">
        <v>0</v>
      </c>
      <c r="Y435" s="17">
        <v>0</v>
      </c>
      <c r="Z435" s="17">
        <v>43</v>
      </c>
      <c r="AA435" s="17">
        <v>0</v>
      </c>
      <c r="AB435" s="17">
        <v>0</v>
      </c>
      <c r="AC435" s="17">
        <v>0</v>
      </c>
      <c r="AD435" s="17">
        <v>0</v>
      </c>
      <c r="AE435" s="17">
        <v>0</v>
      </c>
      <c r="AF435" s="17">
        <v>0</v>
      </c>
      <c r="AG435" s="88">
        <v>15.7</v>
      </c>
      <c r="AH435" s="17" t="s">
        <v>3</v>
      </c>
      <c r="AI435" s="87" t="s">
        <v>504</v>
      </c>
      <c r="AN435" s="17">
        <f t="shared" si="166"/>
        <v>99</v>
      </c>
      <c r="AO435" s="17">
        <f t="shared" si="167"/>
        <v>0</v>
      </c>
      <c r="AP435" s="17">
        <f t="shared" si="168"/>
        <v>0.14000000000000001</v>
      </c>
      <c r="AQ435" s="17">
        <f t="shared" si="169"/>
        <v>0.28000000000000003</v>
      </c>
      <c r="AR435" s="17">
        <f t="shared" si="170"/>
        <v>0.14000000000000001</v>
      </c>
      <c r="AS435" s="17">
        <f t="shared" si="171"/>
        <v>0.157</v>
      </c>
      <c r="AU435" s="17">
        <f t="shared" si="172"/>
        <v>0.33333333333333331</v>
      </c>
      <c r="AV435" s="17">
        <f t="shared" si="173"/>
        <v>0</v>
      </c>
      <c r="AW435" s="17">
        <f t="shared" si="174"/>
        <v>0.52083333333333337</v>
      </c>
      <c r="AX435" s="17">
        <f t="shared" si="175"/>
        <v>0.58333333333333337</v>
      </c>
      <c r="AY435" s="17">
        <f t="shared" si="176"/>
        <v>0</v>
      </c>
      <c r="AZ435" s="17">
        <f t="shared" si="177"/>
        <v>0</v>
      </c>
      <c r="BA435" s="17">
        <f t="shared" si="178"/>
        <v>0.157</v>
      </c>
      <c r="BC435" s="17">
        <f t="shared" si="179"/>
        <v>0.16666666666666666</v>
      </c>
      <c r="BD435" s="17">
        <f t="shared" si="180"/>
        <v>0.17063492063492061</v>
      </c>
      <c r="BE435" s="17">
        <f t="shared" si="181"/>
        <v>0.58389041831991373</v>
      </c>
      <c r="BF435" s="17">
        <f t="shared" si="182"/>
        <v>0.33239821069624037</v>
      </c>
      <c r="BG435" s="17">
        <f t="shared" si="183"/>
        <v>0.17063492063492061</v>
      </c>
      <c r="BH435" s="17">
        <f t="shared" si="184"/>
        <v>0.17063492063492061</v>
      </c>
      <c r="BI435" s="17">
        <f t="shared" si="156"/>
        <v>1.8591106072058386E-4</v>
      </c>
      <c r="BJ435" s="17">
        <f t="shared" si="157"/>
        <v>9.3102414529872002E-2</v>
      </c>
    </row>
    <row r="436" spans="1:62" x14ac:dyDescent="0.25">
      <c r="A436" s="84">
        <v>540</v>
      </c>
      <c r="B436" s="84">
        <v>586</v>
      </c>
      <c r="C436" s="17" t="s">
        <v>382</v>
      </c>
      <c r="D436" s="86">
        <v>1</v>
      </c>
      <c r="E436" s="98">
        <f t="shared" si="164"/>
        <v>0</v>
      </c>
      <c r="F436" s="98">
        <f t="shared" si="165"/>
        <v>0.33333333333333331</v>
      </c>
      <c r="G436" s="17">
        <v>14</v>
      </c>
      <c r="H436" s="17">
        <v>28</v>
      </c>
      <c r="I436" s="17">
        <v>0</v>
      </c>
      <c r="J436" s="17">
        <v>0</v>
      </c>
      <c r="K436" s="17">
        <v>0</v>
      </c>
      <c r="L436" s="17">
        <f>'EWG-CCP-127 (1)'!M324</f>
        <v>0</v>
      </c>
      <c r="M436" s="17">
        <v>0</v>
      </c>
      <c r="N436" s="17">
        <v>0</v>
      </c>
      <c r="O436" s="17">
        <v>0</v>
      </c>
      <c r="P436" s="17">
        <v>0</v>
      </c>
      <c r="Q436" s="17">
        <v>14</v>
      </c>
      <c r="R436" s="17">
        <v>0</v>
      </c>
      <c r="S436" s="17">
        <v>0</v>
      </c>
      <c r="T436" s="17">
        <v>0</v>
      </c>
      <c r="U436" s="17">
        <v>0</v>
      </c>
      <c r="V436" s="17">
        <v>0</v>
      </c>
      <c r="W436" s="17">
        <v>0</v>
      </c>
      <c r="X436" s="17">
        <v>0</v>
      </c>
      <c r="Y436" s="17">
        <v>0</v>
      </c>
      <c r="Z436" s="17">
        <v>0</v>
      </c>
      <c r="AA436" s="17">
        <v>0</v>
      </c>
      <c r="AB436" s="17">
        <v>0</v>
      </c>
      <c r="AC436" s="17">
        <v>0</v>
      </c>
      <c r="AD436" s="17">
        <v>0</v>
      </c>
      <c r="AE436" s="17">
        <v>0</v>
      </c>
      <c r="AF436" s="17">
        <v>43</v>
      </c>
      <c r="AG436" s="88">
        <v>14.2</v>
      </c>
      <c r="AH436" s="17" t="s">
        <v>3</v>
      </c>
      <c r="AI436" s="87" t="s">
        <v>504</v>
      </c>
      <c r="AN436" s="17">
        <f t="shared" si="166"/>
        <v>99</v>
      </c>
      <c r="AO436" s="17">
        <f t="shared" si="167"/>
        <v>0</v>
      </c>
      <c r="AP436" s="17">
        <f t="shared" si="168"/>
        <v>0.14000000000000001</v>
      </c>
      <c r="AQ436" s="17">
        <f t="shared" si="169"/>
        <v>0.28000000000000003</v>
      </c>
      <c r="AR436" s="17">
        <f t="shared" si="170"/>
        <v>0.14000000000000001</v>
      </c>
      <c r="AS436" s="17">
        <f t="shared" si="171"/>
        <v>0.14199999999999999</v>
      </c>
      <c r="AU436" s="17">
        <f t="shared" si="172"/>
        <v>0.33333333333333331</v>
      </c>
      <c r="AV436" s="17">
        <f t="shared" si="173"/>
        <v>0</v>
      </c>
      <c r="AW436" s="17">
        <f t="shared" si="174"/>
        <v>0.52083333333333337</v>
      </c>
      <c r="AX436" s="17">
        <f t="shared" si="175"/>
        <v>0.58333333333333337</v>
      </c>
      <c r="AY436" s="17">
        <f t="shared" si="176"/>
        <v>0</v>
      </c>
      <c r="AZ436" s="17">
        <f t="shared" si="177"/>
        <v>0</v>
      </c>
      <c r="BA436" s="17">
        <f t="shared" si="178"/>
        <v>0.14199999999999999</v>
      </c>
      <c r="BC436" s="17">
        <f t="shared" si="179"/>
        <v>0.16666666666666666</v>
      </c>
      <c r="BD436" s="17">
        <f t="shared" si="180"/>
        <v>0.17063492063492061</v>
      </c>
      <c r="BE436" s="17">
        <f t="shared" si="181"/>
        <v>0.58389041831991373</v>
      </c>
      <c r="BF436" s="17">
        <f t="shared" si="182"/>
        <v>0.33239821069624037</v>
      </c>
      <c r="BG436" s="17">
        <f t="shared" si="183"/>
        <v>0.17063492063492061</v>
      </c>
      <c r="BH436" s="17">
        <f t="shared" si="184"/>
        <v>0.17063492063492061</v>
      </c>
      <c r="BI436" s="17">
        <f t="shared" si="156"/>
        <v>8.1995867976820296E-4</v>
      </c>
      <c r="BJ436" s="17">
        <f t="shared" si="157"/>
        <v>0.10248122101006836</v>
      </c>
    </row>
    <row r="437" spans="1:62" x14ac:dyDescent="0.25">
      <c r="A437" s="84">
        <v>545</v>
      </c>
      <c r="B437" s="84">
        <v>328</v>
      </c>
      <c r="C437" s="17" t="s">
        <v>390</v>
      </c>
      <c r="D437" s="86">
        <v>1</v>
      </c>
      <c r="E437" s="98">
        <f t="shared" si="164"/>
        <v>0</v>
      </c>
      <c r="F437" s="98">
        <f t="shared" si="165"/>
        <v>0.5</v>
      </c>
      <c r="G437" s="17">
        <f>'EWG-CCP-127 (1)'!N239</f>
        <v>20</v>
      </c>
      <c r="H437" s="17">
        <f>'EWG-CCP-127 (1)'!L239</f>
        <v>30</v>
      </c>
      <c r="I437" s="17">
        <f>'EWG-CCP-127 (1)'!O239</f>
        <v>0</v>
      </c>
      <c r="J437" s="17">
        <v>0</v>
      </c>
      <c r="K437" s="17">
        <v>0</v>
      </c>
      <c r="L437" s="17">
        <v>0</v>
      </c>
      <c r="M437" s="17">
        <v>0</v>
      </c>
      <c r="N437" s="17">
        <v>0</v>
      </c>
      <c r="O437" s="17">
        <v>0</v>
      </c>
      <c r="P437" s="17">
        <v>0</v>
      </c>
      <c r="Q437" s="17">
        <f>'EWG-CCP-127 (1)'!M239</f>
        <v>30</v>
      </c>
      <c r="R437" s="17">
        <v>0</v>
      </c>
      <c r="S437" s="17">
        <v>0</v>
      </c>
      <c r="T437" s="17">
        <v>0</v>
      </c>
      <c r="U437" s="17">
        <v>0</v>
      </c>
      <c r="V437" s="17">
        <f>'EWG-CCP-127 (1)'!P239</f>
        <v>0</v>
      </c>
      <c r="W437" s="17">
        <v>0</v>
      </c>
      <c r="X437" s="17">
        <v>0</v>
      </c>
      <c r="Y437" s="17">
        <v>0</v>
      </c>
      <c r="Z437" s="17">
        <f>'EWG-CCP-127 (1)'!Q239</f>
        <v>20</v>
      </c>
      <c r="AA437" s="17">
        <v>0</v>
      </c>
      <c r="AB437" s="17">
        <v>0</v>
      </c>
      <c r="AC437" s="17">
        <v>0</v>
      </c>
      <c r="AD437" s="17">
        <v>0</v>
      </c>
      <c r="AE437" s="17">
        <v>0</v>
      </c>
      <c r="AF437" s="17">
        <f>'EWG-CCP-127 (1)'!R239</f>
        <v>0</v>
      </c>
      <c r="AG437" s="88">
        <v>12.5</v>
      </c>
      <c r="AH437" s="17" t="s">
        <v>3</v>
      </c>
      <c r="AI437" s="87" t="s">
        <v>504</v>
      </c>
      <c r="AM437" s="80"/>
      <c r="AN437" s="17">
        <f t="shared" si="166"/>
        <v>100</v>
      </c>
      <c r="AO437" s="17">
        <f t="shared" si="167"/>
        <v>0</v>
      </c>
      <c r="AP437" s="17">
        <f t="shared" si="168"/>
        <v>0.2</v>
      </c>
      <c r="AQ437" s="17">
        <f t="shared" si="169"/>
        <v>0.3</v>
      </c>
      <c r="AR437" s="17">
        <f t="shared" si="170"/>
        <v>0.3</v>
      </c>
      <c r="AS437" s="17">
        <f t="shared" si="171"/>
        <v>0.125</v>
      </c>
      <c r="AU437" s="17">
        <f t="shared" si="172"/>
        <v>0.6</v>
      </c>
      <c r="AV437" s="17">
        <f t="shared" si="173"/>
        <v>0</v>
      </c>
      <c r="AW437" s="17">
        <f t="shared" si="174"/>
        <v>0.53749999999999998</v>
      </c>
      <c r="AX437" s="17">
        <f t="shared" si="175"/>
        <v>0.65</v>
      </c>
      <c r="AY437" s="17">
        <f t="shared" si="176"/>
        <v>0</v>
      </c>
      <c r="AZ437" s="17">
        <f t="shared" si="177"/>
        <v>0</v>
      </c>
      <c r="BA437" s="17">
        <f t="shared" si="178"/>
        <v>0.125</v>
      </c>
      <c r="BC437" s="17">
        <f t="shared" si="179"/>
        <v>0.27272727272727271</v>
      </c>
      <c r="BD437" s="17">
        <f t="shared" si="180"/>
        <v>6.0606060606060601E-2</v>
      </c>
      <c r="BE437" s="17">
        <f t="shared" si="181"/>
        <v>0.58620991436213421</v>
      </c>
      <c r="BF437" s="17">
        <f t="shared" si="182"/>
        <v>0.38109707884229727</v>
      </c>
      <c r="BG437" s="17">
        <f t="shared" si="183"/>
        <v>6.0606060606060601E-2</v>
      </c>
      <c r="BH437" s="17">
        <f t="shared" si="184"/>
        <v>6.0606060606060601E-2</v>
      </c>
      <c r="BI437" s="17">
        <f t="shared" si="156"/>
        <v>4.1465794306703397E-3</v>
      </c>
      <c r="BJ437" s="17">
        <f t="shared" si="157"/>
        <v>0.11365453502095757</v>
      </c>
    </row>
    <row r="438" spans="1:62" x14ac:dyDescent="0.25">
      <c r="A438" s="84">
        <v>546</v>
      </c>
      <c r="B438" s="84">
        <v>329</v>
      </c>
      <c r="C438" s="17" t="s">
        <v>389</v>
      </c>
      <c r="D438" s="86">
        <v>1</v>
      </c>
      <c r="E438" s="98">
        <f t="shared" si="164"/>
        <v>0</v>
      </c>
      <c r="F438" s="98">
        <f t="shared" si="165"/>
        <v>0.5</v>
      </c>
      <c r="G438" s="17">
        <f>'EWG-CCP-127 (1)'!N240</f>
        <v>20</v>
      </c>
      <c r="H438" s="17">
        <f>'EWG-CCP-127 (1)'!L240</f>
        <v>30</v>
      </c>
      <c r="I438" s="17">
        <f>'EWG-CCP-127 (1)'!O240</f>
        <v>0</v>
      </c>
      <c r="J438" s="17">
        <v>0</v>
      </c>
      <c r="K438" s="17">
        <v>0</v>
      </c>
      <c r="L438" s="17">
        <v>0</v>
      </c>
      <c r="M438" s="17">
        <v>0</v>
      </c>
      <c r="N438" s="17">
        <v>0</v>
      </c>
      <c r="O438" s="17">
        <v>0</v>
      </c>
      <c r="P438" s="17">
        <v>0</v>
      </c>
      <c r="Q438" s="17">
        <f>'EWG-CCP-127 (1)'!M240</f>
        <v>30</v>
      </c>
      <c r="R438" s="17">
        <v>0</v>
      </c>
      <c r="S438" s="17">
        <v>0</v>
      </c>
      <c r="T438" s="17">
        <v>0</v>
      </c>
      <c r="U438" s="17">
        <v>0</v>
      </c>
      <c r="V438" s="17">
        <f>'EWG-CCP-127 (1)'!P240</f>
        <v>0</v>
      </c>
      <c r="W438" s="17">
        <v>0</v>
      </c>
      <c r="X438" s="17">
        <v>0</v>
      </c>
      <c r="Y438" s="17">
        <v>0</v>
      </c>
      <c r="Z438" s="17">
        <f>'EWG-CCP-127 (1)'!Q240</f>
        <v>0</v>
      </c>
      <c r="AA438" s="17">
        <v>0</v>
      </c>
      <c r="AB438" s="17">
        <v>0</v>
      </c>
      <c r="AC438" s="17">
        <v>0</v>
      </c>
      <c r="AD438" s="17">
        <v>0</v>
      </c>
      <c r="AE438" s="17">
        <v>0</v>
      </c>
      <c r="AF438" s="17">
        <f>'EWG-CCP-127 (1)'!R240</f>
        <v>20</v>
      </c>
      <c r="AG438" s="88">
        <v>11.5</v>
      </c>
      <c r="AH438" s="17" t="s">
        <v>3</v>
      </c>
      <c r="AI438" s="87" t="s">
        <v>504</v>
      </c>
      <c r="AM438" s="80"/>
      <c r="AN438" s="17">
        <f t="shared" si="166"/>
        <v>100</v>
      </c>
      <c r="AO438" s="17">
        <f t="shared" si="167"/>
        <v>0</v>
      </c>
      <c r="AP438" s="17">
        <f t="shared" si="168"/>
        <v>0.2</v>
      </c>
      <c r="AQ438" s="17">
        <f t="shared" si="169"/>
        <v>0.3</v>
      </c>
      <c r="AR438" s="17">
        <f t="shared" si="170"/>
        <v>0.3</v>
      </c>
      <c r="AS438" s="17">
        <f t="shared" si="171"/>
        <v>0.115</v>
      </c>
      <c r="AU438" s="17">
        <f t="shared" si="172"/>
        <v>0.6</v>
      </c>
      <c r="AV438" s="17">
        <f t="shared" si="173"/>
        <v>0</v>
      </c>
      <c r="AW438" s="17">
        <f t="shared" si="174"/>
        <v>0.53749999999999998</v>
      </c>
      <c r="AX438" s="17">
        <f t="shared" si="175"/>
        <v>0.65</v>
      </c>
      <c r="AY438" s="17">
        <f t="shared" si="176"/>
        <v>0</v>
      </c>
      <c r="AZ438" s="17">
        <f t="shared" si="177"/>
        <v>0</v>
      </c>
      <c r="BA438" s="17">
        <f t="shared" si="178"/>
        <v>0.115</v>
      </c>
      <c r="BC438" s="17">
        <f t="shared" si="179"/>
        <v>0.27272727272727271</v>
      </c>
      <c r="BD438" s="17">
        <f t="shared" si="180"/>
        <v>6.0606060606060601E-2</v>
      </c>
      <c r="BE438" s="17">
        <f t="shared" si="181"/>
        <v>0.58620991436213421</v>
      </c>
      <c r="BF438" s="17">
        <f t="shared" si="182"/>
        <v>0.38109707884229727</v>
      </c>
      <c r="BG438" s="17">
        <f t="shared" si="183"/>
        <v>6.0606060606060601E-2</v>
      </c>
      <c r="BH438" s="17">
        <f t="shared" si="184"/>
        <v>6.0606060606060601E-2</v>
      </c>
      <c r="BI438" s="17">
        <f t="shared" si="156"/>
        <v>2.9587006427915529E-3</v>
      </c>
      <c r="BJ438" s="17">
        <f t="shared" si="157"/>
        <v>0.12049707267442182</v>
      </c>
    </row>
    <row r="439" spans="1:62" x14ac:dyDescent="0.25">
      <c r="A439" s="84">
        <v>549</v>
      </c>
      <c r="B439" s="84">
        <v>591</v>
      </c>
      <c r="C439" s="17" t="s">
        <v>393</v>
      </c>
      <c r="D439" s="86">
        <v>1</v>
      </c>
      <c r="E439" s="98">
        <f t="shared" si="164"/>
        <v>0</v>
      </c>
      <c r="F439" s="98">
        <f t="shared" si="165"/>
        <v>0.33333333333333331</v>
      </c>
      <c r="G439" s="17">
        <f>'EWG-CCP-127 (1)'!N243</f>
        <v>20</v>
      </c>
      <c r="H439" s="17">
        <f>'EWG-CCP-127 (1)'!L243</f>
        <v>40</v>
      </c>
      <c r="I439" s="17">
        <f>'EWG-CCP-127 (1)'!O243</f>
        <v>0</v>
      </c>
      <c r="J439" s="17">
        <v>0</v>
      </c>
      <c r="K439" s="17">
        <v>0</v>
      </c>
      <c r="L439" s="17">
        <v>0</v>
      </c>
      <c r="M439" s="17">
        <v>0</v>
      </c>
      <c r="N439" s="17">
        <v>0</v>
      </c>
      <c r="O439" s="17">
        <v>0</v>
      </c>
      <c r="P439" s="17">
        <v>0</v>
      </c>
      <c r="Q439" s="17">
        <f>'EWG-CCP-127 (1)'!M243</f>
        <v>20</v>
      </c>
      <c r="R439" s="17">
        <v>0</v>
      </c>
      <c r="S439" s="17">
        <v>0</v>
      </c>
      <c r="T439" s="17">
        <v>0</v>
      </c>
      <c r="U439" s="17">
        <v>0</v>
      </c>
      <c r="V439" s="17">
        <f>'EWG-CCP-127 (1)'!P243</f>
        <v>0</v>
      </c>
      <c r="W439" s="17">
        <v>0</v>
      </c>
      <c r="X439" s="17">
        <v>0</v>
      </c>
      <c r="Y439" s="17">
        <v>0</v>
      </c>
      <c r="Z439" s="17">
        <f>'EWG-CCP-127 (1)'!Q243</f>
        <v>20</v>
      </c>
      <c r="AA439" s="17">
        <v>0</v>
      </c>
      <c r="AB439" s="17">
        <v>0</v>
      </c>
      <c r="AC439" s="17">
        <v>0</v>
      </c>
      <c r="AD439" s="17">
        <v>0</v>
      </c>
      <c r="AE439" s="17">
        <v>0</v>
      </c>
      <c r="AF439" s="17">
        <f>'EWG-CCP-127 (1)'!R243</f>
        <v>0</v>
      </c>
      <c r="AG439" s="88">
        <v>15.7</v>
      </c>
      <c r="AH439" s="17" t="s">
        <v>3</v>
      </c>
      <c r="AI439" s="87" t="s">
        <v>504</v>
      </c>
      <c r="AN439" s="17">
        <f t="shared" si="166"/>
        <v>100</v>
      </c>
      <c r="AO439" s="17">
        <f t="shared" si="167"/>
        <v>0</v>
      </c>
      <c r="AP439" s="17">
        <f t="shared" si="168"/>
        <v>0.2</v>
      </c>
      <c r="AQ439" s="17">
        <f t="shared" si="169"/>
        <v>0.4</v>
      </c>
      <c r="AR439" s="17">
        <f t="shared" si="170"/>
        <v>0.2</v>
      </c>
      <c r="AS439" s="17">
        <f t="shared" si="171"/>
        <v>0.157</v>
      </c>
      <c r="AU439" s="17">
        <f t="shared" si="172"/>
        <v>0.33333333333333331</v>
      </c>
      <c r="AV439" s="17">
        <f t="shared" si="173"/>
        <v>0</v>
      </c>
      <c r="AW439" s="17">
        <f t="shared" si="174"/>
        <v>0.52083333333333337</v>
      </c>
      <c r="AX439" s="17">
        <f t="shared" si="175"/>
        <v>0.58333333333333337</v>
      </c>
      <c r="AY439" s="17">
        <f t="shared" si="176"/>
        <v>0</v>
      </c>
      <c r="AZ439" s="17">
        <f t="shared" si="177"/>
        <v>0</v>
      </c>
      <c r="BA439" s="17">
        <f t="shared" si="178"/>
        <v>0.157</v>
      </c>
      <c r="BC439" s="17">
        <f t="shared" si="179"/>
        <v>0.16666666666666666</v>
      </c>
      <c r="BD439" s="17">
        <f t="shared" si="180"/>
        <v>5.5555555555555552E-2</v>
      </c>
      <c r="BE439" s="17">
        <f t="shared" si="181"/>
        <v>0.58389041831991373</v>
      </c>
      <c r="BF439" s="17">
        <f t="shared" si="182"/>
        <v>0.33239821069624037</v>
      </c>
      <c r="BG439" s="17">
        <f t="shared" si="183"/>
        <v>5.5555555555555552E-2</v>
      </c>
      <c r="BH439" s="17">
        <f t="shared" si="184"/>
        <v>5.5555555555555552E-2</v>
      </c>
      <c r="BI439" s="17">
        <f t="shared" si="156"/>
        <v>1.0290975308641976E-2</v>
      </c>
      <c r="BJ439" s="17">
        <f t="shared" si="157"/>
        <v>9.3102414529872002E-2</v>
      </c>
    </row>
    <row r="440" spans="1:62" x14ac:dyDescent="0.25">
      <c r="A440" s="84">
        <v>550</v>
      </c>
      <c r="B440" s="84">
        <v>592</v>
      </c>
      <c r="C440" s="17" t="s">
        <v>394</v>
      </c>
      <c r="D440" s="86">
        <v>1</v>
      </c>
      <c r="E440" s="98">
        <f t="shared" si="164"/>
        <v>0</v>
      </c>
      <c r="F440" s="98">
        <f t="shared" si="165"/>
        <v>0.33333333333333331</v>
      </c>
      <c r="G440" s="17">
        <f>'EWG-CCP-127 (1)'!N244</f>
        <v>20</v>
      </c>
      <c r="H440" s="17">
        <f>'EWG-CCP-127 (1)'!L244</f>
        <v>40</v>
      </c>
      <c r="I440" s="17">
        <f>'EWG-CCP-127 (1)'!O244</f>
        <v>0</v>
      </c>
      <c r="J440" s="17">
        <v>0</v>
      </c>
      <c r="K440" s="17">
        <v>0</v>
      </c>
      <c r="L440" s="17">
        <v>0</v>
      </c>
      <c r="M440" s="17">
        <v>0</v>
      </c>
      <c r="N440" s="17">
        <v>0</v>
      </c>
      <c r="O440" s="17">
        <v>0</v>
      </c>
      <c r="P440" s="17">
        <v>0</v>
      </c>
      <c r="Q440" s="17">
        <f>'EWG-CCP-127 (1)'!M244</f>
        <v>20</v>
      </c>
      <c r="R440" s="17">
        <v>0</v>
      </c>
      <c r="S440" s="17">
        <v>0</v>
      </c>
      <c r="T440" s="17">
        <v>0</v>
      </c>
      <c r="U440" s="17">
        <v>0</v>
      </c>
      <c r="V440" s="17">
        <f>'EWG-CCP-127 (1)'!P244</f>
        <v>0</v>
      </c>
      <c r="W440" s="17">
        <v>0</v>
      </c>
      <c r="X440" s="17">
        <v>0</v>
      </c>
      <c r="Y440" s="17">
        <v>0</v>
      </c>
      <c r="Z440" s="17">
        <f>'EWG-CCP-127 (1)'!Q244</f>
        <v>0</v>
      </c>
      <c r="AA440" s="17">
        <v>0</v>
      </c>
      <c r="AB440" s="17">
        <v>0</v>
      </c>
      <c r="AC440" s="17">
        <v>0</v>
      </c>
      <c r="AD440" s="17">
        <v>0</v>
      </c>
      <c r="AE440" s="17">
        <v>0</v>
      </c>
      <c r="AF440" s="17">
        <f>'EWG-CCP-127 (1)'!R244</f>
        <v>20</v>
      </c>
      <c r="AG440" s="88">
        <v>14.2</v>
      </c>
      <c r="AH440" s="17" t="s">
        <v>3</v>
      </c>
      <c r="AI440" s="87" t="s">
        <v>504</v>
      </c>
      <c r="AN440" s="17">
        <f t="shared" si="166"/>
        <v>100</v>
      </c>
      <c r="AO440" s="17">
        <f t="shared" si="167"/>
        <v>0</v>
      </c>
      <c r="AP440" s="17">
        <f t="shared" si="168"/>
        <v>0.2</v>
      </c>
      <c r="AQ440" s="17">
        <f t="shared" si="169"/>
        <v>0.4</v>
      </c>
      <c r="AR440" s="17">
        <f t="shared" si="170"/>
        <v>0.2</v>
      </c>
      <c r="AS440" s="17">
        <f t="shared" si="171"/>
        <v>0.14199999999999999</v>
      </c>
      <c r="AU440" s="17">
        <f t="shared" si="172"/>
        <v>0.33333333333333331</v>
      </c>
      <c r="AV440" s="17">
        <f t="shared" si="173"/>
        <v>0</v>
      </c>
      <c r="AW440" s="17">
        <f t="shared" si="174"/>
        <v>0.52083333333333337</v>
      </c>
      <c r="AX440" s="17">
        <f t="shared" si="175"/>
        <v>0.58333333333333337</v>
      </c>
      <c r="AY440" s="17">
        <f t="shared" si="176"/>
        <v>0</v>
      </c>
      <c r="AZ440" s="17">
        <f t="shared" si="177"/>
        <v>0</v>
      </c>
      <c r="BA440" s="17">
        <f t="shared" si="178"/>
        <v>0.14199999999999999</v>
      </c>
      <c r="BC440" s="17">
        <f t="shared" si="179"/>
        <v>0.16666666666666666</v>
      </c>
      <c r="BD440" s="17">
        <f t="shared" si="180"/>
        <v>5.5555555555555552E-2</v>
      </c>
      <c r="BE440" s="17">
        <f t="shared" si="181"/>
        <v>0.58389041831991373</v>
      </c>
      <c r="BF440" s="17">
        <f t="shared" si="182"/>
        <v>0.33239821069624037</v>
      </c>
      <c r="BG440" s="17">
        <f t="shared" si="183"/>
        <v>5.5555555555555552E-2</v>
      </c>
      <c r="BH440" s="17">
        <f t="shared" si="184"/>
        <v>5.5555555555555552E-2</v>
      </c>
      <c r="BI440" s="17">
        <f t="shared" si="156"/>
        <v>7.4726419753086406E-3</v>
      </c>
      <c r="BJ440" s="17">
        <f t="shared" si="157"/>
        <v>0.10248122101006836</v>
      </c>
    </row>
    <row r="441" spans="1:62" x14ac:dyDescent="0.25">
      <c r="A441" s="84">
        <v>583</v>
      </c>
      <c r="B441" s="84">
        <v>339</v>
      </c>
      <c r="C441" s="17" t="s">
        <v>423</v>
      </c>
      <c r="D441" s="86">
        <v>1</v>
      </c>
      <c r="E441" s="98">
        <f t="shared" si="164"/>
        <v>6.79</v>
      </c>
      <c r="F441" s="98">
        <f t="shared" si="165"/>
        <v>0.83252869863748524</v>
      </c>
      <c r="G441" s="17">
        <v>0</v>
      </c>
      <c r="H441" s="17">
        <v>12.61</v>
      </c>
      <c r="I441" s="17">
        <v>0</v>
      </c>
      <c r="J441" s="17">
        <v>0</v>
      </c>
      <c r="K441" s="17">
        <v>0</v>
      </c>
      <c r="L441" s="17">
        <v>6.79</v>
      </c>
      <c r="M441" s="17">
        <v>0</v>
      </c>
      <c r="N441" s="17">
        <v>0</v>
      </c>
      <c r="O441" s="17">
        <v>0</v>
      </c>
      <c r="P441" s="17">
        <v>3</v>
      </c>
      <c r="Q441" s="17">
        <v>77.599999999999994</v>
      </c>
      <c r="R441" s="17">
        <v>0</v>
      </c>
      <c r="S441" s="17">
        <v>0</v>
      </c>
      <c r="T441" s="17">
        <v>0</v>
      </c>
      <c r="U441" s="17">
        <v>0</v>
      </c>
      <c r="V441" s="17">
        <v>0</v>
      </c>
      <c r="W441" s="17">
        <v>0</v>
      </c>
      <c r="X441" s="17">
        <v>0</v>
      </c>
      <c r="Y441" s="17">
        <v>0</v>
      </c>
      <c r="Z441" s="17">
        <v>0</v>
      </c>
      <c r="AA441" s="17">
        <v>0</v>
      </c>
      <c r="AB441" s="17">
        <v>0</v>
      </c>
      <c r="AC441" s="17">
        <v>0</v>
      </c>
      <c r="AD441" s="17">
        <v>0</v>
      </c>
      <c r="AE441" s="17">
        <v>0</v>
      </c>
      <c r="AF441" s="17">
        <v>0</v>
      </c>
      <c r="AG441" s="88">
        <v>28</v>
      </c>
      <c r="AH441" s="92" t="s">
        <v>3</v>
      </c>
      <c r="AI441" s="87" t="s">
        <v>504</v>
      </c>
      <c r="AN441" s="17">
        <f t="shared" si="166"/>
        <v>100</v>
      </c>
      <c r="AO441" s="17">
        <f t="shared" si="167"/>
        <v>6.7900000000000002E-2</v>
      </c>
      <c r="AP441" s="17">
        <f t="shared" si="168"/>
        <v>0</v>
      </c>
      <c r="AQ441" s="17">
        <f t="shared" si="169"/>
        <v>0.12609999999999999</v>
      </c>
      <c r="AR441" s="17">
        <f t="shared" si="170"/>
        <v>0.77599999999999991</v>
      </c>
      <c r="AS441" s="17">
        <f t="shared" si="171"/>
        <v>0.28000000000000003</v>
      </c>
      <c r="AU441" s="17">
        <f t="shared" si="172"/>
        <v>6.1538461538461533</v>
      </c>
      <c r="AV441" s="17">
        <f t="shared" si="173"/>
        <v>0.53846153846153855</v>
      </c>
      <c r="AW441" s="17">
        <f t="shared" si="174"/>
        <v>0.88461538461538458</v>
      </c>
      <c r="AX441" s="17">
        <f t="shared" si="175"/>
        <v>2.0384615384615383</v>
      </c>
      <c r="AY441" s="17">
        <f t="shared" si="176"/>
        <v>0.53846153846153855</v>
      </c>
      <c r="AZ441" s="17">
        <f t="shared" si="177"/>
        <v>0.53846153846153855</v>
      </c>
      <c r="BA441" s="17">
        <f t="shared" si="178"/>
        <v>0.25846153846153852</v>
      </c>
      <c r="BC441" s="17">
        <f t="shared" si="179"/>
        <v>6.1538461538461533</v>
      </c>
      <c r="BD441" s="17">
        <f t="shared" si="180"/>
        <v>0.53846153846153844</v>
      </c>
      <c r="BE441" s="17">
        <f t="shared" si="181"/>
        <v>0.7148272443516368</v>
      </c>
      <c r="BF441" s="17">
        <f t="shared" si="182"/>
        <v>3.081476075161012</v>
      </c>
      <c r="BG441" s="17">
        <f t="shared" si="183"/>
        <v>0.53846153846153844</v>
      </c>
      <c r="BH441" s="17">
        <f t="shared" si="184"/>
        <v>0.53846153846153844</v>
      </c>
      <c r="BI441" s="17">
        <f t="shared" si="156"/>
        <v>6.6802366863905296E-2</v>
      </c>
      <c r="BJ441" s="17">
        <f t="shared" si="157"/>
        <v>3.3170201392261879E-2</v>
      </c>
    </row>
    <row r="442" spans="1:62" x14ac:dyDescent="0.25">
      <c r="A442" s="84"/>
      <c r="B442" s="84"/>
      <c r="K442" s="41"/>
      <c r="V442" s="41"/>
      <c r="W442" s="41"/>
      <c r="X442" s="41"/>
      <c r="AB442" s="41"/>
      <c r="AE442" s="41"/>
      <c r="AF442" s="41"/>
      <c r="AH442" s="41"/>
    </row>
    <row r="443" spans="1:62" x14ac:dyDescent="0.25">
      <c r="A443" s="84">
        <v>104</v>
      </c>
      <c r="B443" s="84">
        <v>69</v>
      </c>
      <c r="C443" s="17" t="s">
        <v>127</v>
      </c>
      <c r="D443" s="87" t="s">
        <v>617</v>
      </c>
      <c r="E443" s="17"/>
      <c r="F443" s="17"/>
      <c r="G443" s="17">
        <v>5.7</v>
      </c>
      <c r="H443" s="17">
        <v>4.3</v>
      </c>
      <c r="I443" s="17">
        <v>0</v>
      </c>
      <c r="J443" s="17">
        <v>0</v>
      </c>
      <c r="K443" s="17">
        <v>0.06</v>
      </c>
      <c r="L443" s="17">
        <v>0</v>
      </c>
      <c r="M443" s="17">
        <v>0</v>
      </c>
      <c r="N443" s="17">
        <v>0</v>
      </c>
      <c r="O443" s="17">
        <v>13</v>
      </c>
      <c r="P443" s="17">
        <v>0</v>
      </c>
      <c r="Q443" s="17">
        <v>76.900000000000006</v>
      </c>
      <c r="R443" s="17">
        <v>0</v>
      </c>
      <c r="S443" s="17">
        <v>0</v>
      </c>
      <c r="T443" s="17">
        <v>0</v>
      </c>
      <c r="U443" s="17">
        <v>0</v>
      </c>
      <c r="V443" s="41">
        <v>0</v>
      </c>
      <c r="W443" s="41">
        <v>0</v>
      </c>
      <c r="X443" s="41">
        <v>0</v>
      </c>
      <c r="Y443" s="17">
        <v>0</v>
      </c>
      <c r="Z443" s="17">
        <v>0</v>
      </c>
      <c r="AA443" s="17">
        <v>0</v>
      </c>
      <c r="AB443" s="41">
        <v>0</v>
      </c>
      <c r="AC443" s="17">
        <v>0</v>
      </c>
      <c r="AD443" s="17">
        <v>0</v>
      </c>
      <c r="AE443" s="41">
        <v>0</v>
      </c>
      <c r="AF443" s="41">
        <v>0</v>
      </c>
      <c r="AG443" s="88">
        <v>83.1</v>
      </c>
      <c r="AH443" s="41" t="s">
        <v>3</v>
      </c>
      <c r="AI443" s="87" t="s">
        <v>506</v>
      </c>
      <c r="AN443" s="17">
        <f t="shared" ref="AN443:AN447" si="185">SUM(G443:AF443)</f>
        <v>99.960000000000008</v>
      </c>
      <c r="AO443" s="17">
        <f t="shared" ref="AO443:AO488" si="186">(L443+M443+O443+X443)/100</f>
        <v>0.13</v>
      </c>
      <c r="AP443" s="17">
        <f t="shared" ref="AP443:AQ453" si="187">G443/100</f>
        <v>5.7000000000000002E-2</v>
      </c>
      <c r="AQ443" s="17">
        <f t="shared" si="187"/>
        <v>4.2999999999999997E-2</v>
      </c>
      <c r="AR443" s="17">
        <f t="shared" ref="AR443:AR488" si="188">Q443/100</f>
        <v>0.76900000000000002</v>
      </c>
      <c r="AS443" s="17">
        <f t="shared" ref="AS443:AS488" si="189">AG443/100</f>
        <v>0.83099999999999996</v>
      </c>
      <c r="AU443" s="17">
        <f t="shared" ref="AU443:AU488" si="190">AR443/(AQ443+AP443)</f>
        <v>7.6899999999999995</v>
      </c>
      <c r="AV443" s="17">
        <f t="shared" ref="AV443:AV488" si="191">AO443/(AP443+AQ443)</f>
        <v>1.3</v>
      </c>
      <c r="AW443" s="17">
        <f t="shared" ref="AW443:AW488" si="192">0.5+AU443/16</f>
        <v>0.98062499999999997</v>
      </c>
      <c r="AX443" s="17">
        <f t="shared" ref="AX443:AX488" si="193">0.5+AU443/4</f>
        <v>2.4224999999999999</v>
      </c>
      <c r="AY443" s="17">
        <f t="shared" ref="AY443:AY488" si="194">IF(AV443&lt;=AW443,AV443,IF(AV443&lt;=AX443,AW443,AW443-(AV443-AX443)*(8+AU443)/(12*(2+AU443))))</f>
        <v>0.98062499999999997</v>
      </c>
      <c r="AZ443" s="17">
        <f t="shared" ref="AZ443:AZ488" si="195">IF(AY443&lt;1,AY443,1)</f>
        <v>0.98062499999999997</v>
      </c>
      <c r="BA443" s="17">
        <f t="shared" ref="BA443:BA488" si="196">ABS(AZ443-AS443)</f>
        <v>0.14962500000000001</v>
      </c>
      <c r="BC443" s="17">
        <f>(Q443+$BM$34*AC443)/($BM$3*H443+$BM$4*G443+$BM$5*P443+$BM$6*K443+$BM$7*S443+$BM$8*U443+$BM$9*Y443)</f>
        <v>2.8376383763837638</v>
      </c>
      <c r="BD443" s="17">
        <f t="shared" ref="BD443:BD488" si="197">(O443+$BM$11*M443+$BM$12*L443+$BM$13*X443+$BM$14*AD443+$BM$15*I443+$BM$16*N443+$BM$17*AB443+$BM$18*V443+$BM$19*T443+$BM$20*AA443+$BM$21*Z443+$BM$22*AF443+$BM$23*W443)/($BM$3*$H443+$BM$4*$G443+$BM$5*$P443+$BM$6*$K443+$BM$7*$S443+$BM$8*$U443+$BM$9*$Y443)</f>
        <v>0.47970479704797048</v>
      </c>
      <c r="BE443" s="17">
        <f t="shared" ref="BE443:BE488" si="198">$BM$25+BC443*$BM$26</f>
        <v>0.64230332523873335</v>
      </c>
      <c r="BF443" s="17">
        <f t="shared" ref="BF443:BF488" si="199">$BM$27+BC443*$BM$28</f>
        <v>1.5588036023365017</v>
      </c>
      <c r="BG443" s="17">
        <f t="shared" ref="BG443:BG488" si="200">IF(BD443&lt;=BE443,BD443,IF(BD443&lt;=BF443,BE443,BE443-(BD443-BF443)*(8+BC443)/(12*(2+BC443))))</f>
        <v>0.47970479704797048</v>
      </c>
      <c r="BH443" s="17">
        <f t="shared" ref="BH443:BH488" si="201">IF(BG443&lt;1,IF(BG443&gt;0,BG443,0),1)</f>
        <v>0.47970479704797048</v>
      </c>
      <c r="BI443" s="17">
        <f t="shared" ref="BI443:BI488" si="202">(BH443-AS443)^2</f>
        <v>0.12340831961710759</v>
      </c>
      <c r="BJ443" s="17">
        <f t="shared" ref="BJ443:BJ488" si="203">(AS443-AVERAGE($AS$2:$AS$423))^2</f>
        <v>0.1279862012390719</v>
      </c>
    </row>
    <row r="444" spans="1:62" x14ac:dyDescent="0.25">
      <c r="A444" s="84">
        <v>105</v>
      </c>
      <c r="B444" s="84">
        <v>70</v>
      </c>
      <c r="C444" s="17" t="s">
        <v>125</v>
      </c>
      <c r="D444" s="87" t="s">
        <v>617</v>
      </c>
      <c r="E444" s="17"/>
      <c r="F444" s="17"/>
      <c r="G444" s="17">
        <v>7.5</v>
      </c>
      <c r="H444" s="17">
        <v>4.3</v>
      </c>
      <c r="I444" s="17">
        <v>0</v>
      </c>
      <c r="J444" s="17">
        <v>0</v>
      </c>
      <c r="K444" s="17">
        <v>7.0000000000000007E-2</v>
      </c>
      <c r="L444" s="17">
        <v>0</v>
      </c>
      <c r="M444" s="17">
        <v>0</v>
      </c>
      <c r="N444" s="17">
        <v>0</v>
      </c>
      <c r="O444" s="17">
        <v>12.3</v>
      </c>
      <c r="P444" s="17">
        <v>0</v>
      </c>
      <c r="Q444" s="17">
        <v>75.900000000000006</v>
      </c>
      <c r="R444" s="17">
        <v>0</v>
      </c>
      <c r="S444" s="17">
        <v>0</v>
      </c>
      <c r="T444" s="17">
        <v>0</v>
      </c>
      <c r="U444" s="17">
        <v>0</v>
      </c>
      <c r="V444" s="41">
        <v>0</v>
      </c>
      <c r="W444" s="41">
        <v>0</v>
      </c>
      <c r="X444" s="41">
        <v>0</v>
      </c>
      <c r="Y444" s="17">
        <v>0</v>
      </c>
      <c r="Z444" s="17">
        <v>0</v>
      </c>
      <c r="AA444" s="17">
        <v>0</v>
      </c>
      <c r="AB444" s="41">
        <v>0</v>
      </c>
      <c r="AC444" s="17">
        <v>0</v>
      </c>
      <c r="AD444" s="17">
        <v>0</v>
      </c>
      <c r="AE444" s="41">
        <v>0</v>
      </c>
      <c r="AF444" s="41">
        <v>0</v>
      </c>
      <c r="AG444" s="88">
        <v>74.400000000000006</v>
      </c>
      <c r="AH444" s="41" t="s">
        <v>3</v>
      </c>
      <c r="AI444" s="87" t="s">
        <v>506</v>
      </c>
      <c r="AN444" s="17">
        <f t="shared" si="185"/>
        <v>100.07000000000001</v>
      </c>
      <c r="AO444" s="17">
        <f t="shared" si="186"/>
        <v>0.12300000000000001</v>
      </c>
      <c r="AP444" s="17">
        <f t="shared" si="187"/>
        <v>7.4999999999999997E-2</v>
      </c>
      <c r="AQ444" s="17">
        <f t="shared" si="187"/>
        <v>4.2999999999999997E-2</v>
      </c>
      <c r="AR444" s="17">
        <f t="shared" si="188"/>
        <v>0.75900000000000001</v>
      </c>
      <c r="AS444" s="17">
        <f t="shared" si="189"/>
        <v>0.74400000000000011</v>
      </c>
      <c r="AU444" s="17">
        <f t="shared" si="190"/>
        <v>6.4322033898305087</v>
      </c>
      <c r="AV444" s="17">
        <f t="shared" si="191"/>
        <v>1.0423728813559323</v>
      </c>
      <c r="AW444" s="17">
        <f t="shared" si="192"/>
        <v>0.90201271186440679</v>
      </c>
      <c r="AX444" s="17">
        <f t="shared" si="193"/>
        <v>2.1080508474576272</v>
      </c>
      <c r="AY444" s="17">
        <f t="shared" si="194"/>
        <v>0.90201271186440679</v>
      </c>
      <c r="AZ444" s="17">
        <f t="shared" si="195"/>
        <v>0.90201271186440679</v>
      </c>
      <c r="BA444" s="17">
        <f t="shared" si="196"/>
        <v>0.15801271186440669</v>
      </c>
      <c r="BC444" s="17">
        <f>(Q444+$BM$34*AC444)/($BM$3*H444+$BM$4*G444+$BM$5*P444+$BM$6*K444+$BM$7*S444+$BM$8*U444+$BM$9*Y444)</f>
        <v>2.2128279883381929</v>
      </c>
      <c r="BD444" s="17">
        <f t="shared" si="197"/>
        <v>0.35860058309037907</v>
      </c>
      <c r="BE444" s="17">
        <f t="shared" si="198"/>
        <v>0.62863901314361081</v>
      </c>
      <c r="BF444" s="17">
        <f t="shared" si="199"/>
        <v>1.2719151917014473</v>
      </c>
      <c r="BG444" s="17">
        <f t="shared" si="200"/>
        <v>0.35860058309037907</v>
      </c>
      <c r="BH444" s="17">
        <f t="shared" si="201"/>
        <v>0.35860058309037907</v>
      </c>
      <c r="BI444" s="17">
        <f t="shared" si="202"/>
        <v>0.14853271055427589</v>
      </c>
      <c r="BJ444" s="17">
        <f t="shared" si="203"/>
        <v>7.3306424313624358E-2</v>
      </c>
    </row>
    <row r="445" spans="1:62" x14ac:dyDescent="0.25">
      <c r="A445" s="84">
        <v>224</v>
      </c>
      <c r="B445" s="84">
        <v>485</v>
      </c>
      <c r="C445" s="17">
        <v>52</v>
      </c>
      <c r="D445" s="86" t="s">
        <v>617</v>
      </c>
      <c r="E445" s="98">
        <f>I445+L445+M445+N445+O445+V445+X445+AB445+AD445</f>
        <v>40</v>
      </c>
      <c r="F445" s="98">
        <f>Q445/(H445+P445+Q445+AC445)</f>
        <v>0.33333333333333331</v>
      </c>
      <c r="G445" s="17">
        <v>0</v>
      </c>
      <c r="H445" s="17">
        <v>40</v>
      </c>
      <c r="I445" s="17">
        <v>0</v>
      </c>
      <c r="J445" s="17">
        <v>0</v>
      </c>
      <c r="K445" s="17">
        <v>0</v>
      </c>
      <c r="L445" s="17">
        <v>0</v>
      </c>
      <c r="M445" s="17">
        <v>0</v>
      </c>
      <c r="N445" s="17">
        <v>0</v>
      </c>
      <c r="O445" s="17">
        <v>40</v>
      </c>
      <c r="P445" s="17">
        <v>0</v>
      </c>
      <c r="Q445" s="17">
        <v>20</v>
      </c>
      <c r="R445" s="17">
        <v>0</v>
      </c>
      <c r="S445" s="17">
        <v>0</v>
      </c>
      <c r="T445" s="17">
        <v>0</v>
      </c>
      <c r="U445" s="17">
        <v>0</v>
      </c>
      <c r="V445" s="17">
        <v>0</v>
      </c>
      <c r="W445" s="41">
        <v>0</v>
      </c>
      <c r="X445" s="41">
        <v>0</v>
      </c>
      <c r="Y445" s="17">
        <v>0</v>
      </c>
      <c r="Z445" s="17">
        <v>0</v>
      </c>
      <c r="AA445" s="17">
        <v>0</v>
      </c>
      <c r="AB445" s="17">
        <v>0</v>
      </c>
      <c r="AC445" s="17">
        <v>0</v>
      </c>
      <c r="AD445" s="17">
        <v>0</v>
      </c>
      <c r="AE445" s="17">
        <v>0</v>
      </c>
      <c r="AF445" s="41">
        <v>0</v>
      </c>
      <c r="AG445" s="88">
        <v>18</v>
      </c>
      <c r="AH445" s="91" t="s">
        <v>3</v>
      </c>
      <c r="AI445" s="87" t="s">
        <v>504</v>
      </c>
      <c r="AN445" s="17">
        <f t="shared" si="185"/>
        <v>100</v>
      </c>
      <c r="AO445" s="17">
        <f t="shared" si="186"/>
        <v>0.4</v>
      </c>
      <c r="AP445" s="17">
        <f t="shared" si="187"/>
        <v>0</v>
      </c>
      <c r="AQ445" s="17">
        <f t="shared" si="187"/>
        <v>0.4</v>
      </c>
      <c r="AR445" s="17">
        <f t="shared" si="188"/>
        <v>0.2</v>
      </c>
      <c r="AS445" s="17">
        <f t="shared" si="189"/>
        <v>0.18</v>
      </c>
      <c r="AU445" s="17">
        <f t="shared" si="190"/>
        <v>0.5</v>
      </c>
      <c r="AV445" s="17">
        <f t="shared" si="191"/>
        <v>1</v>
      </c>
      <c r="AW445" s="17">
        <f t="shared" si="192"/>
        <v>0.53125</v>
      </c>
      <c r="AX445" s="17">
        <f t="shared" si="193"/>
        <v>0.625</v>
      </c>
      <c r="AY445" s="17">
        <f t="shared" si="194"/>
        <v>0.42499999999999999</v>
      </c>
      <c r="AZ445" s="17">
        <f t="shared" si="195"/>
        <v>0.42499999999999999</v>
      </c>
      <c r="BA445" s="17">
        <f t="shared" si="196"/>
        <v>0.245</v>
      </c>
      <c r="BC445" s="17">
        <f>(Q445)/($BM$3*H445+$BM$4*G445+$BM$5*P445+$BM$6*K445+$BM$7*S445+$BM$8*U445+$BM$9*Y445)</f>
        <v>0.5</v>
      </c>
      <c r="BD445" s="17">
        <f t="shared" si="197"/>
        <v>1</v>
      </c>
      <c r="BE445" s="17">
        <f t="shared" si="198"/>
        <v>0.59118026302403537</v>
      </c>
      <c r="BF445" s="17">
        <f t="shared" si="199"/>
        <v>0.48545179629813345</v>
      </c>
      <c r="BG445" s="17">
        <f t="shared" si="200"/>
        <v>0.44539160530850652</v>
      </c>
      <c r="BH445" s="17">
        <f t="shared" si="201"/>
        <v>0.44539160530850652</v>
      </c>
      <c r="BI445" s="17">
        <f t="shared" si="202"/>
        <v>7.0432704168226112E-2</v>
      </c>
      <c r="BJ445" s="17">
        <f t="shared" si="203"/>
        <v>8.5994629072791359E-2</v>
      </c>
    </row>
    <row r="446" spans="1:62" x14ac:dyDescent="0.25">
      <c r="A446" s="84">
        <v>198</v>
      </c>
      <c r="B446" s="84">
        <v>126</v>
      </c>
      <c r="C446" s="17">
        <v>26</v>
      </c>
      <c r="D446" s="86" t="s">
        <v>617</v>
      </c>
      <c r="E446" s="98">
        <f>I446+L446+M446+N446+O446+V446+X446+AB446+AD446</f>
        <v>22.2</v>
      </c>
      <c r="F446" s="98">
        <f>Q446/(H446+P446+Q446+AC446)</f>
        <v>0.66580976863753216</v>
      </c>
      <c r="G446" s="17">
        <v>0</v>
      </c>
      <c r="H446" s="17">
        <v>26</v>
      </c>
      <c r="I446" s="17">
        <v>0</v>
      </c>
      <c r="J446" s="17">
        <v>0</v>
      </c>
      <c r="K446" s="17">
        <v>0</v>
      </c>
      <c r="L446" s="17">
        <v>0</v>
      </c>
      <c r="M446" s="17">
        <v>0</v>
      </c>
      <c r="N446" s="17">
        <v>0</v>
      </c>
      <c r="O446" s="17">
        <v>22.2</v>
      </c>
      <c r="P446" s="17">
        <v>0</v>
      </c>
      <c r="Q446" s="17">
        <v>51.8</v>
      </c>
      <c r="R446" s="17">
        <v>0</v>
      </c>
      <c r="S446" s="17">
        <v>0</v>
      </c>
      <c r="T446" s="17">
        <v>0</v>
      </c>
      <c r="U446" s="17">
        <v>0</v>
      </c>
      <c r="V446" s="17">
        <v>0</v>
      </c>
      <c r="W446" s="41">
        <v>0</v>
      </c>
      <c r="X446" s="41">
        <v>0</v>
      </c>
      <c r="Y446" s="17">
        <v>0</v>
      </c>
      <c r="Z446" s="17">
        <v>0</v>
      </c>
      <c r="AA446" s="17">
        <v>0</v>
      </c>
      <c r="AB446" s="17">
        <v>0</v>
      </c>
      <c r="AC446" s="17">
        <v>0</v>
      </c>
      <c r="AD446" s="17">
        <v>0</v>
      </c>
      <c r="AE446" s="17">
        <v>0</v>
      </c>
      <c r="AF446" s="41">
        <v>0</v>
      </c>
      <c r="AG446" s="88">
        <v>30</v>
      </c>
      <c r="AH446" s="91" t="s">
        <v>3</v>
      </c>
      <c r="AI446" s="87" t="s">
        <v>504</v>
      </c>
      <c r="AN446" s="17">
        <f t="shared" si="185"/>
        <v>100</v>
      </c>
      <c r="AO446" s="17">
        <f t="shared" si="186"/>
        <v>0.222</v>
      </c>
      <c r="AP446" s="17">
        <f t="shared" si="187"/>
        <v>0</v>
      </c>
      <c r="AQ446" s="17">
        <f t="shared" si="187"/>
        <v>0.26</v>
      </c>
      <c r="AR446" s="17">
        <f t="shared" si="188"/>
        <v>0.51800000000000002</v>
      </c>
      <c r="AS446" s="17">
        <f t="shared" si="189"/>
        <v>0.3</v>
      </c>
      <c r="AU446" s="17">
        <f t="shared" si="190"/>
        <v>1.9923076923076923</v>
      </c>
      <c r="AV446" s="17">
        <f t="shared" si="191"/>
        <v>0.85384615384615381</v>
      </c>
      <c r="AW446" s="17">
        <f t="shared" si="192"/>
        <v>0.62451923076923077</v>
      </c>
      <c r="AX446" s="17">
        <f t="shared" si="193"/>
        <v>0.99807692307692308</v>
      </c>
      <c r="AY446" s="17">
        <f t="shared" si="194"/>
        <v>0.62451923076923077</v>
      </c>
      <c r="AZ446" s="17">
        <f t="shared" si="195"/>
        <v>0.62451923076923077</v>
      </c>
      <c r="BA446" s="17">
        <f t="shared" si="196"/>
        <v>0.32451923076923078</v>
      </c>
      <c r="BC446" s="17">
        <f>(Q446)/($BM$3*H446+$BM$4*G446+$BM$5*P446+$BM$6*K446+$BM$7*S446+$BM$8*U446+$BM$9*Y446)</f>
        <v>1.9923076923076921</v>
      </c>
      <c r="BD446" s="17">
        <f t="shared" si="197"/>
        <v>0.85384615384615381</v>
      </c>
      <c r="BE446" s="17">
        <f t="shared" si="198"/>
        <v>0.62381633700710293</v>
      </c>
      <c r="BF446" s="17">
        <f t="shared" si="199"/>
        <v>1.1706609256850702</v>
      </c>
      <c r="BG446" s="17">
        <f t="shared" si="200"/>
        <v>0.62381633700710293</v>
      </c>
      <c r="BH446" s="17">
        <f t="shared" si="201"/>
        <v>0.62381633700710293</v>
      </c>
      <c r="BI446" s="17">
        <f t="shared" si="202"/>
        <v>0.10485702011269767</v>
      </c>
      <c r="BJ446" s="17">
        <f t="shared" si="203"/>
        <v>3.001501103892603E-2</v>
      </c>
    </row>
    <row r="447" spans="1:62" x14ac:dyDescent="0.25">
      <c r="A447" s="84">
        <v>74</v>
      </c>
      <c r="B447" s="84">
        <v>52</v>
      </c>
      <c r="C447" s="17" t="s">
        <v>92</v>
      </c>
      <c r="D447" s="86" t="s">
        <v>617</v>
      </c>
      <c r="E447" s="98">
        <f>I447+L447+M447+N447+O447+V447+X447+AB447+AD447</f>
        <v>14.2</v>
      </c>
      <c r="F447" s="98">
        <f>Q447/(H447+P447+Q447+AC447)</f>
        <v>0.77443609022556392</v>
      </c>
      <c r="G447" s="17">
        <v>5.8</v>
      </c>
      <c r="H447" s="17">
        <v>12</v>
      </c>
      <c r="I447" s="17">
        <v>0</v>
      </c>
      <c r="J447" s="17">
        <v>0</v>
      </c>
      <c r="K447" s="41">
        <v>0</v>
      </c>
      <c r="L447" s="17">
        <v>0</v>
      </c>
      <c r="M447" s="17">
        <v>0</v>
      </c>
      <c r="N447" s="17">
        <v>0</v>
      </c>
      <c r="O447" s="17">
        <v>14.2</v>
      </c>
      <c r="P447" s="17">
        <v>0</v>
      </c>
      <c r="Q447" s="17">
        <v>41.2</v>
      </c>
      <c r="R447" s="17">
        <v>0</v>
      </c>
      <c r="S447" s="17">
        <v>0</v>
      </c>
      <c r="T447" s="17">
        <v>0</v>
      </c>
      <c r="U447" s="17">
        <v>0</v>
      </c>
      <c r="V447" s="41">
        <v>0</v>
      </c>
      <c r="W447" s="41">
        <v>0</v>
      </c>
      <c r="X447" s="41">
        <v>0</v>
      </c>
      <c r="Y447" s="17">
        <v>26.8</v>
      </c>
      <c r="Z447" s="17">
        <v>0</v>
      </c>
      <c r="AA447" s="17">
        <v>0</v>
      </c>
      <c r="AB447" s="41">
        <v>0</v>
      </c>
      <c r="AC447" s="17">
        <v>0</v>
      </c>
      <c r="AD447" s="17">
        <v>0</v>
      </c>
      <c r="AE447" s="41">
        <v>0</v>
      </c>
      <c r="AF447" s="41">
        <v>0</v>
      </c>
      <c r="AG447" s="88">
        <v>69.7</v>
      </c>
      <c r="AH447" s="41" t="s">
        <v>3</v>
      </c>
      <c r="AI447" s="87" t="s">
        <v>506</v>
      </c>
      <c r="AN447" s="17">
        <f t="shared" si="185"/>
        <v>100</v>
      </c>
      <c r="AO447" s="17">
        <f t="shared" si="186"/>
        <v>0.14199999999999999</v>
      </c>
      <c r="AP447" s="17">
        <f t="shared" si="187"/>
        <v>5.7999999999999996E-2</v>
      </c>
      <c r="AQ447" s="17">
        <f t="shared" si="187"/>
        <v>0.12</v>
      </c>
      <c r="AR447" s="17">
        <f t="shared" si="188"/>
        <v>0.41200000000000003</v>
      </c>
      <c r="AS447" s="17">
        <f t="shared" si="189"/>
        <v>0.69700000000000006</v>
      </c>
      <c r="AU447" s="17">
        <f t="shared" si="190"/>
        <v>2.314606741573034</v>
      </c>
      <c r="AV447" s="17">
        <f t="shared" si="191"/>
        <v>0.797752808988764</v>
      </c>
      <c r="AW447" s="17">
        <f t="shared" si="192"/>
        <v>0.6446629213483146</v>
      </c>
      <c r="AX447" s="17">
        <f t="shared" si="193"/>
        <v>1.0786516853932584</v>
      </c>
      <c r="AY447" s="17">
        <f t="shared" si="194"/>
        <v>0.6446629213483146</v>
      </c>
      <c r="AZ447" s="17">
        <f t="shared" si="195"/>
        <v>0.6446629213483146</v>
      </c>
      <c r="BA447" s="17">
        <f t="shared" si="196"/>
        <v>5.2337078651685465E-2</v>
      </c>
      <c r="BC447" s="17">
        <f>(Q447)/($BM$3*H447+$BM$4*G447+$BM$5*P447+$BM$6*K447+$BM$7*S447+$BM$8*U447+$BM$9*Y447)</f>
        <v>1.1704545454545454</v>
      </c>
      <c r="BD447" s="17">
        <f t="shared" si="197"/>
        <v>0.40340909090909088</v>
      </c>
      <c r="BE447" s="17">
        <f t="shared" si="198"/>
        <v>0.60584279157664356</v>
      </c>
      <c r="BF447" s="17">
        <f t="shared" si="199"/>
        <v>0.79329821279285029</v>
      </c>
      <c r="BG447" s="17">
        <f t="shared" si="200"/>
        <v>0.40340909090909088</v>
      </c>
      <c r="BH447" s="17">
        <f t="shared" si="201"/>
        <v>0.40340909090909088</v>
      </c>
      <c r="BI447" s="17">
        <f t="shared" si="202"/>
        <v>8.6195621900826497E-2</v>
      </c>
      <c r="BJ447" s="17">
        <f t="shared" si="203"/>
        <v>5.0064774710221582E-2</v>
      </c>
    </row>
    <row r="448" spans="1:62" x14ac:dyDescent="0.25">
      <c r="A448" s="84">
        <v>50</v>
      </c>
      <c r="B448" s="84">
        <v>38</v>
      </c>
      <c r="C448" s="17" t="s">
        <v>61</v>
      </c>
      <c r="D448" s="86" t="s">
        <v>617</v>
      </c>
      <c r="E448" s="98">
        <f t="shared" ref="E448:E494" si="204">I448+L448+M448+N448+O448+V448+X448+AB448+AD448</f>
        <v>12</v>
      </c>
      <c r="F448" s="98">
        <f t="shared" ref="F448:F494" si="205">Q448/(H448+P448+Q448+AC448)</f>
        <v>0.74358974358974361</v>
      </c>
      <c r="G448" s="41">
        <v>0</v>
      </c>
      <c r="H448" s="17">
        <v>20</v>
      </c>
      <c r="I448" s="17">
        <v>0</v>
      </c>
      <c r="J448" s="17">
        <v>0</v>
      </c>
      <c r="K448" s="41">
        <v>0</v>
      </c>
      <c r="L448" s="41">
        <v>0</v>
      </c>
      <c r="M448" s="41">
        <v>0</v>
      </c>
      <c r="N448" s="41">
        <v>0</v>
      </c>
      <c r="O448" s="17">
        <v>12</v>
      </c>
      <c r="P448" s="17">
        <v>0</v>
      </c>
      <c r="Q448" s="17">
        <v>58</v>
      </c>
      <c r="R448" s="17">
        <v>0</v>
      </c>
      <c r="S448" s="17">
        <v>0</v>
      </c>
      <c r="T448" s="17">
        <v>0</v>
      </c>
      <c r="U448" s="17">
        <v>0</v>
      </c>
      <c r="V448" s="41">
        <v>0</v>
      </c>
      <c r="W448" s="41">
        <v>0</v>
      </c>
      <c r="X448" s="41">
        <v>0</v>
      </c>
      <c r="Y448" s="41">
        <v>0</v>
      </c>
      <c r="Z448" s="17">
        <v>10</v>
      </c>
      <c r="AA448" s="17">
        <v>0</v>
      </c>
      <c r="AB448" s="41">
        <v>0</v>
      </c>
      <c r="AC448" s="17">
        <v>0</v>
      </c>
      <c r="AD448" s="17">
        <v>0</v>
      </c>
      <c r="AE448" s="41">
        <v>0</v>
      </c>
      <c r="AF448" s="41">
        <v>0</v>
      </c>
      <c r="AG448" s="88">
        <v>35</v>
      </c>
      <c r="AH448" s="41" t="s">
        <v>3</v>
      </c>
      <c r="AI448" s="87" t="s">
        <v>506</v>
      </c>
      <c r="AN448" s="17">
        <f t="shared" ref="AN448:AN494" si="206">SUM(G448:AF448)</f>
        <v>100</v>
      </c>
      <c r="AO448" s="17">
        <f t="shared" si="186"/>
        <v>0.12</v>
      </c>
      <c r="AP448" s="17">
        <f t="shared" si="187"/>
        <v>0</v>
      </c>
      <c r="AQ448" s="17">
        <f t="shared" si="187"/>
        <v>0.2</v>
      </c>
      <c r="AR448" s="17">
        <f t="shared" si="188"/>
        <v>0.57999999999999996</v>
      </c>
      <c r="AS448" s="17">
        <f t="shared" si="189"/>
        <v>0.35</v>
      </c>
      <c r="AU448" s="17">
        <f t="shared" si="190"/>
        <v>2.8999999999999995</v>
      </c>
      <c r="AV448" s="17">
        <f t="shared" si="191"/>
        <v>0.6</v>
      </c>
      <c r="AW448" s="17">
        <f t="shared" si="192"/>
        <v>0.68124999999999991</v>
      </c>
      <c r="AX448" s="17">
        <f t="shared" si="193"/>
        <v>1.2249999999999999</v>
      </c>
      <c r="AY448" s="17">
        <f t="shared" si="194"/>
        <v>0.6</v>
      </c>
      <c r="AZ448" s="17">
        <f t="shared" si="195"/>
        <v>0.6</v>
      </c>
      <c r="BA448" s="17">
        <f t="shared" si="196"/>
        <v>0.25</v>
      </c>
      <c r="BC448" s="17">
        <f t="shared" ref="BC448:BC494" si="207">(Q448)/($BM$3*H448+$BM$4*G448+$BM$5*P448+$BM$6*K448+$BM$7*S448+$BM$8*U448+$BM$9*Y448)</f>
        <v>2.9</v>
      </c>
      <c r="BD448" s="17">
        <f t="shared" si="197"/>
        <v>0.76666666666666661</v>
      </c>
      <c r="BE448" s="17">
        <f t="shared" si="198"/>
        <v>0.64366714489371102</v>
      </c>
      <c r="BF448" s="17">
        <f t="shared" si="199"/>
        <v>1.5874376126317638</v>
      </c>
      <c r="BG448" s="17">
        <f t="shared" si="200"/>
        <v>0.64366714489371102</v>
      </c>
      <c r="BH448" s="17">
        <f t="shared" si="201"/>
        <v>0.64366714489371102</v>
      </c>
      <c r="BI448" s="17">
        <f t="shared" si="202"/>
        <v>8.6240391990023868E-2</v>
      </c>
      <c r="BJ448" s="17">
        <f t="shared" si="203"/>
        <v>1.5190170191482144E-2</v>
      </c>
    </row>
    <row r="449" spans="1:62" x14ac:dyDescent="0.25">
      <c r="A449" s="84">
        <v>336</v>
      </c>
      <c r="B449" s="84">
        <v>223</v>
      </c>
      <c r="C449" s="58" t="s">
        <v>233</v>
      </c>
      <c r="D449" s="86" t="s">
        <v>617</v>
      </c>
      <c r="E449" s="98">
        <f t="shared" si="204"/>
        <v>25.05</v>
      </c>
      <c r="F449" s="98">
        <f t="shared" si="205"/>
        <v>0.76905311778290997</v>
      </c>
      <c r="G449" s="17">
        <f>'EWG-CCP-127 (1)'!O156</f>
        <v>10</v>
      </c>
      <c r="H449" s="17">
        <f>'EWG-CCP-127 (1)'!P156</f>
        <v>15</v>
      </c>
      <c r="I449" s="17">
        <v>0</v>
      </c>
      <c r="J449" s="17">
        <v>0</v>
      </c>
      <c r="K449" s="17">
        <v>0</v>
      </c>
      <c r="L449" s="17">
        <v>0</v>
      </c>
      <c r="M449" s="17">
        <v>0</v>
      </c>
      <c r="N449" s="17">
        <v>0</v>
      </c>
      <c r="O449" s="17">
        <f>'EWG-CCP-127 (1)'!N156</f>
        <v>25.05</v>
      </c>
      <c r="P449" s="17">
        <v>0</v>
      </c>
      <c r="Q449" s="17">
        <f>'EWG-CCP-127 (1)'!M156</f>
        <v>49.95</v>
      </c>
      <c r="R449" s="17">
        <v>0</v>
      </c>
      <c r="S449" s="17">
        <v>0</v>
      </c>
      <c r="T449" s="17">
        <v>0</v>
      </c>
      <c r="U449" s="17">
        <v>0</v>
      </c>
      <c r="V449" s="17">
        <v>0</v>
      </c>
      <c r="W449" s="41">
        <v>0</v>
      </c>
      <c r="X449" s="41">
        <v>0</v>
      </c>
      <c r="Y449" s="17">
        <v>0</v>
      </c>
      <c r="Z449" s="17">
        <v>0</v>
      </c>
      <c r="AA449" s="17">
        <v>0</v>
      </c>
      <c r="AB449" s="17">
        <v>0</v>
      </c>
      <c r="AC449" s="17">
        <v>0</v>
      </c>
      <c r="AD449" s="17">
        <v>0</v>
      </c>
      <c r="AE449" s="17">
        <v>0</v>
      </c>
      <c r="AF449" s="41">
        <v>0</v>
      </c>
      <c r="AG449" s="88">
        <f>'EWG-CCP-127 (1)'!E156</f>
        <v>78</v>
      </c>
      <c r="AH449" s="41" t="s">
        <v>3</v>
      </c>
      <c r="AI449" s="87" t="s">
        <v>528</v>
      </c>
      <c r="AN449" s="17">
        <f t="shared" si="206"/>
        <v>100</v>
      </c>
      <c r="AO449" s="17">
        <f t="shared" si="186"/>
        <v>0.2505</v>
      </c>
      <c r="AP449" s="17">
        <f t="shared" si="187"/>
        <v>0.1</v>
      </c>
      <c r="AQ449" s="17">
        <f t="shared" si="187"/>
        <v>0.15</v>
      </c>
      <c r="AR449" s="17">
        <f t="shared" si="188"/>
        <v>0.49950000000000006</v>
      </c>
      <c r="AS449" s="17">
        <f t="shared" si="189"/>
        <v>0.78</v>
      </c>
      <c r="AU449" s="17">
        <f t="shared" si="190"/>
        <v>1.9980000000000002</v>
      </c>
      <c r="AV449" s="17">
        <f t="shared" si="191"/>
        <v>1.002</v>
      </c>
      <c r="AW449" s="17">
        <f t="shared" si="192"/>
        <v>0.62487500000000007</v>
      </c>
      <c r="AX449" s="17">
        <f t="shared" si="193"/>
        <v>0.99950000000000006</v>
      </c>
      <c r="AY449" s="17">
        <f t="shared" si="194"/>
        <v>0.62435401033850269</v>
      </c>
      <c r="AZ449" s="17">
        <f t="shared" si="195"/>
        <v>0.62435401033850269</v>
      </c>
      <c r="BA449" s="17">
        <f t="shared" si="196"/>
        <v>0.15564598966149734</v>
      </c>
      <c r="BC449" s="17">
        <f t="shared" si="207"/>
        <v>0.9081818181818182</v>
      </c>
      <c r="BD449" s="17">
        <f t="shared" si="197"/>
        <v>0.45545454545454545</v>
      </c>
      <c r="BE449" s="17">
        <f t="shared" si="198"/>
        <v>0.60010700922080973</v>
      </c>
      <c r="BF449" s="17">
        <f t="shared" si="199"/>
        <v>0.67287286884881525</v>
      </c>
      <c r="BG449" s="17">
        <f t="shared" si="200"/>
        <v>0.45545454545454545</v>
      </c>
      <c r="BH449" s="17">
        <f t="shared" si="201"/>
        <v>0.45545454545454545</v>
      </c>
      <c r="BI449" s="17">
        <f t="shared" si="202"/>
        <v>0.10532975206611572</v>
      </c>
      <c r="BJ449" s="17">
        <f t="shared" si="203"/>
        <v>9.4096538903464713E-2</v>
      </c>
    </row>
    <row r="450" spans="1:62" x14ac:dyDescent="0.25">
      <c r="A450" s="84">
        <v>335</v>
      </c>
      <c r="B450" s="84">
        <v>222</v>
      </c>
      <c r="C450" s="58" t="s">
        <v>232</v>
      </c>
      <c r="D450" s="86" t="s">
        <v>617</v>
      </c>
      <c r="E450" s="98">
        <f t="shared" si="204"/>
        <v>25</v>
      </c>
      <c r="F450" s="98">
        <f t="shared" si="205"/>
        <v>0.83333333333333337</v>
      </c>
      <c r="G450" s="17">
        <f>'EWG-CCP-127 (1)'!O155</f>
        <v>15</v>
      </c>
      <c r="H450" s="17">
        <f>'EWG-CCP-127 (1)'!P155</f>
        <v>10</v>
      </c>
      <c r="I450" s="17">
        <v>0</v>
      </c>
      <c r="J450" s="17">
        <v>0</v>
      </c>
      <c r="K450" s="17">
        <v>0</v>
      </c>
      <c r="L450" s="17">
        <v>0</v>
      </c>
      <c r="M450" s="17">
        <v>0</v>
      </c>
      <c r="N450" s="17">
        <v>0</v>
      </c>
      <c r="O450" s="17">
        <f>'EWG-CCP-127 (1)'!N155</f>
        <v>25</v>
      </c>
      <c r="P450" s="17">
        <v>0</v>
      </c>
      <c r="Q450" s="17">
        <f>'EWG-CCP-127 (1)'!M155</f>
        <v>50</v>
      </c>
      <c r="R450" s="17">
        <v>0</v>
      </c>
      <c r="S450" s="17">
        <v>0</v>
      </c>
      <c r="T450" s="17">
        <v>0</v>
      </c>
      <c r="U450" s="17">
        <v>0</v>
      </c>
      <c r="V450" s="17">
        <v>0</v>
      </c>
      <c r="W450" s="41">
        <v>0</v>
      </c>
      <c r="X450" s="41">
        <v>0</v>
      </c>
      <c r="Y450" s="17">
        <v>0</v>
      </c>
      <c r="Z450" s="17">
        <v>0</v>
      </c>
      <c r="AA450" s="17">
        <v>0</v>
      </c>
      <c r="AB450" s="17">
        <v>0</v>
      </c>
      <c r="AC450" s="17">
        <v>0</v>
      </c>
      <c r="AD450" s="17">
        <v>0</v>
      </c>
      <c r="AE450" s="17">
        <v>0</v>
      </c>
      <c r="AF450" s="41">
        <v>0</v>
      </c>
      <c r="AG450" s="88">
        <f>'EWG-CCP-127 (1)'!E155</f>
        <v>68</v>
      </c>
      <c r="AH450" s="41" t="s">
        <v>3</v>
      </c>
      <c r="AI450" s="87" t="s">
        <v>528</v>
      </c>
      <c r="AN450" s="17">
        <f t="shared" si="206"/>
        <v>100</v>
      </c>
      <c r="AO450" s="17">
        <f t="shared" si="186"/>
        <v>0.25</v>
      </c>
      <c r="AP450" s="17">
        <f t="shared" si="187"/>
        <v>0.15</v>
      </c>
      <c r="AQ450" s="17">
        <f t="shared" si="187"/>
        <v>0.1</v>
      </c>
      <c r="AR450" s="17">
        <f t="shared" si="188"/>
        <v>0.5</v>
      </c>
      <c r="AS450" s="17">
        <f t="shared" si="189"/>
        <v>0.68</v>
      </c>
      <c r="AU450" s="17">
        <f t="shared" si="190"/>
        <v>2</v>
      </c>
      <c r="AV450" s="17">
        <f t="shared" si="191"/>
        <v>1</v>
      </c>
      <c r="AW450" s="17">
        <f t="shared" si="192"/>
        <v>0.625</v>
      </c>
      <c r="AX450" s="17">
        <f t="shared" si="193"/>
        <v>1</v>
      </c>
      <c r="AY450" s="17">
        <f t="shared" si="194"/>
        <v>0.625</v>
      </c>
      <c r="AZ450" s="17">
        <f t="shared" si="195"/>
        <v>0.625</v>
      </c>
      <c r="BA450" s="17">
        <f t="shared" si="196"/>
        <v>5.5000000000000049E-2</v>
      </c>
      <c r="BC450" s="17">
        <f t="shared" si="207"/>
        <v>0.7142857142857143</v>
      </c>
      <c r="BD450" s="17">
        <f t="shared" si="197"/>
        <v>0.35714285714285715</v>
      </c>
      <c r="BE450" s="17">
        <f t="shared" si="198"/>
        <v>0.5958665917623992</v>
      </c>
      <c r="BF450" s="17">
        <f t="shared" si="199"/>
        <v>0.58384338704220751</v>
      </c>
      <c r="BG450" s="17">
        <f t="shared" si="200"/>
        <v>0.35714285714285715</v>
      </c>
      <c r="BH450" s="17">
        <f t="shared" si="201"/>
        <v>0.35714285714285715</v>
      </c>
      <c r="BI450" s="17">
        <f t="shared" si="202"/>
        <v>0.10423673469387758</v>
      </c>
      <c r="BJ450" s="17">
        <f t="shared" si="203"/>
        <v>4.2746220598352494E-2</v>
      </c>
    </row>
    <row r="451" spans="1:62" x14ac:dyDescent="0.25">
      <c r="A451" s="84">
        <v>531</v>
      </c>
      <c r="B451" s="84">
        <v>319</v>
      </c>
      <c r="C451" s="17" t="s">
        <v>374</v>
      </c>
      <c r="D451" s="86" t="s">
        <v>617</v>
      </c>
      <c r="E451" s="98">
        <f t="shared" si="204"/>
        <v>43</v>
      </c>
      <c r="F451" s="98">
        <f t="shared" si="205"/>
        <v>0.90476190476190477</v>
      </c>
      <c r="G451" s="17">
        <v>14</v>
      </c>
      <c r="H451" s="17">
        <v>4</v>
      </c>
      <c r="I451" s="17">
        <v>43</v>
      </c>
      <c r="J451" s="17">
        <v>0</v>
      </c>
      <c r="K451" s="17">
        <v>0</v>
      </c>
      <c r="L451" s="17">
        <f>'EWG-CCP-127 (1)'!M315</f>
        <v>0</v>
      </c>
      <c r="M451" s="17">
        <v>0</v>
      </c>
      <c r="N451" s="17">
        <v>0</v>
      </c>
      <c r="O451" s="17">
        <v>0</v>
      </c>
      <c r="P451" s="17">
        <v>0</v>
      </c>
      <c r="Q451" s="17">
        <v>38</v>
      </c>
      <c r="R451" s="17">
        <v>0</v>
      </c>
      <c r="S451" s="17">
        <v>0</v>
      </c>
      <c r="T451" s="17">
        <v>0</v>
      </c>
      <c r="U451" s="17">
        <v>0</v>
      </c>
      <c r="V451" s="17">
        <v>0</v>
      </c>
      <c r="W451" s="17">
        <v>0</v>
      </c>
      <c r="X451" s="17">
        <v>0</v>
      </c>
      <c r="Y451" s="17">
        <v>0</v>
      </c>
      <c r="Z451" s="17">
        <v>0</v>
      </c>
      <c r="AA451" s="17">
        <v>0</v>
      </c>
      <c r="AB451" s="17">
        <v>0</v>
      </c>
      <c r="AC451" s="17">
        <v>0</v>
      </c>
      <c r="AD451" s="17">
        <v>0</v>
      </c>
      <c r="AE451" s="17">
        <v>0</v>
      </c>
      <c r="AF451" s="17">
        <v>0</v>
      </c>
      <c r="AG451" s="88">
        <v>5.6</v>
      </c>
      <c r="AH451" s="92" t="s">
        <v>3</v>
      </c>
      <c r="AI451" s="87" t="s">
        <v>504</v>
      </c>
      <c r="AM451" s="80"/>
      <c r="AN451" s="17">
        <f t="shared" si="206"/>
        <v>99</v>
      </c>
      <c r="AO451" s="17">
        <f t="shared" si="186"/>
        <v>0</v>
      </c>
      <c r="AP451" s="17">
        <f t="shared" si="187"/>
        <v>0.14000000000000001</v>
      </c>
      <c r="AQ451" s="17">
        <f t="shared" si="187"/>
        <v>0.04</v>
      </c>
      <c r="AR451" s="17">
        <f t="shared" si="188"/>
        <v>0.38</v>
      </c>
      <c r="AS451" s="17">
        <f t="shared" si="189"/>
        <v>5.5999999999999994E-2</v>
      </c>
      <c r="AU451" s="17">
        <f t="shared" si="190"/>
        <v>2.1111111111111107</v>
      </c>
      <c r="AV451" s="17">
        <f t="shared" si="191"/>
        <v>0</v>
      </c>
      <c r="AW451" s="17">
        <f t="shared" si="192"/>
        <v>0.63194444444444442</v>
      </c>
      <c r="AX451" s="17">
        <f t="shared" si="193"/>
        <v>1.0277777777777777</v>
      </c>
      <c r="AY451" s="17">
        <f t="shared" si="194"/>
        <v>0</v>
      </c>
      <c r="AZ451" s="17">
        <f t="shared" si="195"/>
        <v>0</v>
      </c>
      <c r="BA451" s="17">
        <f t="shared" si="196"/>
        <v>5.5999999999999994E-2</v>
      </c>
      <c r="BC451" s="17">
        <f t="shared" si="207"/>
        <v>0.6333333333333333</v>
      </c>
      <c r="BD451" s="17">
        <f t="shared" si="197"/>
        <v>0.35833333333333334</v>
      </c>
      <c r="BE451" s="17">
        <f t="shared" si="198"/>
        <v>0.59409620090568405</v>
      </c>
      <c r="BF451" s="17">
        <f t="shared" si="199"/>
        <v>0.54667323053889061</v>
      </c>
      <c r="BG451" s="17">
        <f t="shared" si="200"/>
        <v>0.35833333333333334</v>
      </c>
      <c r="BH451" s="17">
        <f t="shared" si="201"/>
        <v>0.35833333333333334</v>
      </c>
      <c r="BI451" s="17">
        <f t="shared" si="202"/>
        <v>9.1405444444444456E-2</v>
      </c>
      <c r="BJ451" s="17">
        <f t="shared" si="203"/>
        <v>0.17409623437445221</v>
      </c>
    </row>
    <row r="452" spans="1:62" x14ac:dyDescent="0.25">
      <c r="A452" s="84">
        <v>73</v>
      </c>
      <c r="B452" s="84">
        <v>51</v>
      </c>
      <c r="C452" s="17" t="s">
        <v>91</v>
      </c>
      <c r="D452" s="86" t="s">
        <v>617</v>
      </c>
      <c r="E452" s="98">
        <f t="shared" si="204"/>
        <v>16.5</v>
      </c>
      <c r="F452" s="98">
        <f t="shared" si="205"/>
        <v>0.7754442649434572</v>
      </c>
      <c r="G452" s="17">
        <v>6.8</v>
      </c>
      <c r="H452" s="17">
        <v>13.9</v>
      </c>
      <c r="I452" s="17">
        <v>0</v>
      </c>
      <c r="J452" s="17">
        <v>0</v>
      </c>
      <c r="K452" s="41">
        <v>0</v>
      </c>
      <c r="L452" s="17">
        <v>0</v>
      </c>
      <c r="M452" s="17">
        <v>0</v>
      </c>
      <c r="N452" s="17">
        <v>0</v>
      </c>
      <c r="O452" s="17">
        <v>16.5</v>
      </c>
      <c r="P452" s="17">
        <v>0</v>
      </c>
      <c r="Q452" s="17">
        <v>48</v>
      </c>
      <c r="R452" s="17">
        <v>0</v>
      </c>
      <c r="S452" s="17">
        <v>0</v>
      </c>
      <c r="T452" s="17">
        <v>0</v>
      </c>
      <c r="U452" s="17">
        <v>0</v>
      </c>
      <c r="V452" s="41">
        <v>0</v>
      </c>
      <c r="W452" s="41">
        <v>0</v>
      </c>
      <c r="X452" s="41">
        <v>0</v>
      </c>
      <c r="Y452" s="17">
        <v>14.8</v>
      </c>
      <c r="Z452" s="17">
        <v>0</v>
      </c>
      <c r="AA452" s="17">
        <v>0</v>
      </c>
      <c r="AB452" s="41">
        <v>0</v>
      </c>
      <c r="AC452" s="17">
        <v>0</v>
      </c>
      <c r="AD452" s="17">
        <v>0</v>
      </c>
      <c r="AE452" s="41">
        <v>0</v>
      </c>
      <c r="AF452" s="41">
        <v>0</v>
      </c>
      <c r="AG452" s="88">
        <v>72.400000000000006</v>
      </c>
      <c r="AH452" s="41" t="s">
        <v>3</v>
      </c>
      <c r="AI452" s="87" t="s">
        <v>506</v>
      </c>
      <c r="AN452" s="17">
        <f t="shared" si="206"/>
        <v>100</v>
      </c>
      <c r="AO452" s="17">
        <f t="shared" si="186"/>
        <v>0.16500000000000001</v>
      </c>
      <c r="AP452" s="17">
        <f t="shared" si="187"/>
        <v>6.8000000000000005E-2</v>
      </c>
      <c r="AQ452" s="17">
        <f t="shared" si="187"/>
        <v>0.13900000000000001</v>
      </c>
      <c r="AR452" s="17">
        <f t="shared" si="188"/>
        <v>0.48</v>
      </c>
      <c r="AS452" s="17">
        <f t="shared" si="189"/>
        <v>0.72400000000000009</v>
      </c>
      <c r="AU452" s="17">
        <f t="shared" si="190"/>
        <v>2.3188405797101446</v>
      </c>
      <c r="AV452" s="17">
        <f t="shared" si="191"/>
        <v>0.79710144927536231</v>
      </c>
      <c r="AW452" s="17">
        <f t="shared" si="192"/>
        <v>0.64492753623188404</v>
      </c>
      <c r="AX452" s="17">
        <f t="shared" si="193"/>
        <v>1.0797101449275361</v>
      </c>
      <c r="AY452" s="17">
        <f t="shared" si="194"/>
        <v>0.64492753623188404</v>
      </c>
      <c r="AZ452" s="17">
        <f t="shared" si="195"/>
        <v>0.64492753623188404</v>
      </c>
      <c r="BA452" s="17">
        <f t="shared" si="196"/>
        <v>7.9072463768116052E-2</v>
      </c>
      <c r="BC452" s="17">
        <f t="shared" si="207"/>
        <v>1.167883211678832</v>
      </c>
      <c r="BD452" s="17">
        <f t="shared" si="197"/>
        <v>0.40145985401459855</v>
      </c>
      <c r="BE452" s="17">
        <f t="shared" si="198"/>
        <v>0.6057865577049214</v>
      </c>
      <c r="BF452" s="17">
        <f t="shared" si="199"/>
        <v>0.79211755723039357</v>
      </c>
      <c r="BG452" s="17">
        <f t="shared" si="200"/>
        <v>0.40145985401459855</v>
      </c>
      <c r="BH452" s="17">
        <f t="shared" si="201"/>
        <v>0.40145985401459855</v>
      </c>
      <c r="BI452" s="17">
        <f t="shared" si="202"/>
        <v>0.10403214577228413</v>
      </c>
      <c r="BJ452" s="17">
        <f t="shared" si="203"/>
        <v>6.2876360652601895E-2</v>
      </c>
    </row>
    <row r="453" spans="1:62" x14ac:dyDescent="0.25">
      <c r="A453" s="84">
        <v>72</v>
      </c>
      <c r="B453" s="84">
        <v>50</v>
      </c>
      <c r="C453" s="17" t="s">
        <v>90</v>
      </c>
      <c r="D453" s="86" t="s">
        <v>617</v>
      </c>
      <c r="E453" s="98">
        <f t="shared" si="204"/>
        <v>19.399999999999999</v>
      </c>
      <c r="F453" s="98">
        <f t="shared" si="205"/>
        <v>0.77548209366391185</v>
      </c>
      <c r="G453" s="17">
        <v>8</v>
      </c>
      <c r="H453" s="17">
        <v>16.3</v>
      </c>
      <c r="I453" s="17">
        <v>0</v>
      </c>
      <c r="J453" s="17">
        <v>0</v>
      </c>
      <c r="K453" s="41">
        <v>0</v>
      </c>
      <c r="L453" s="17">
        <v>0</v>
      </c>
      <c r="M453" s="17">
        <v>0</v>
      </c>
      <c r="N453" s="17">
        <v>0</v>
      </c>
      <c r="O453" s="17">
        <v>19.399999999999999</v>
      </c>
      <c r="P453" s="17">
        <v>0</v>
      </c>
      <c r="Q453" s="17">
        <v>56.3</v>
      </c>
      <c r="R453" s="17">
        <v>0</v>
      </c>
      <c r="S453" s="17">
        <v>0</v>
      </c>
      <c r="T453" s="17">
        <v>0</v>
      </c>
      <c r="U453" s="17">
        <v>0</v>
      </c>
      <c r="V453" s="41">
        <v>0</v>
      </c>
      <c r="W453" s="41">
        <v>0</v>
      </c>
      <c r="X453" s="41">
        <v>0</v>
      </c>
      <c r="Y453" s="17">
        <v>0</v>
      </c>
      <c r="Z453" s="17">
        <v>0</v>
      </c>
      <c r="AA453" s="17">
        <v>0</v>
      </c>
      <c r="AB453" s="41">
        <v>0</v>
      </c>
      <c r="AC453" s="17">
        <v>0</v>
      </c>
      <c r="AD453" s="17">
        <v>0</v>
      </c>
      <c r="AE453" s="41">
        <v>0</v>
      </c>
      <c r="AF453" s="41">
        <v>0</v>
      </c>
      <c r="AG453" s="88">
        <v>75.5</v>
      </c>
      <c r="AH453" s="41" t="s">
        <v>3</v>
      </c>
      <c r="AI453" s="87" t="s">
        <v>506</v>
      </c>
      <c r="AJ453" s="87" t="s">
        <v>530</v>
      </c>
      <c r="AK453" s="87" t="s">
        <v>505</v>
      </c>
      <c r="AL453" s="87" t="s">
        <v>507</v>
      </c>
      <c r="AN453" s="17">
        <f t="shared" si="206"/>
        <v>100</v>
      </c>
      <c r="AO453" s="17">
        <f t="shared" si="186"/>
        <v>0.19399999999999998</v>
      </c>
      <c r="AP453" s="17">
        <f t="shared" si="187"/>
        <v>0.08</v>
      </c>
      <c r="AQ453" s="17">
        <f t="shared" si="187"/>
        <v>0.16300000000000001</v>
      </c>
      <c r="AR453" s="17">
        <f t="shared" si="188"/>
        <v>0.56299999999999994</v>
      </c>
      <c r="AS453" s="17">
        <f t="shared" si="189"/>
        <v>0.755</v>
      </c>
      <c r="AU453" s="17">
        <f t="shared" si="190"/>
        <v>2.3168724279835389</v>
      </c>
      <c r="AV453" s="17">
        <f t="shared" si="191"/>
        <v>0.79835390946502049</v>
      </c>
      <c r="AW453" s="17">
        <f t="shared" si="192"/>
        <v>0.64480452674897115</v>
      </c>
      <c r="AX453" s="17">
        <f t="shared" si="193"/>
        <v>1.0792181069958846</v>
      </c>
      <c r="AY453" s="17">
        <f t="shared" si="194"/>
        <v>0.64480452674897115</v>
      </c>
      <c r="AZ453" s="17">
        <f t="shared" si="195"/>
        <v>0.64480452674897115</v>
      </c>
      <c r="BA453" s="17">
        <f t="shared" si="196"/>
        <v>0.11019547325102885</v>
      </c>
      <c r="BC453" s="17">
        <f t="shared" si="207"/>
        <v>1.165631469979296</v>
      </c>
      <c r="BD453" s="17">
        <f t="shared" si="197"/>
        <v>0.40165631469979296</v>
      </c>
      <c r="BE453" s="17">
        <f t="shared" si="198"/>
        <v>0.60573731316301116</v>
      </c>
      <c r="BF453" s="17">
        <f t="shared" si="199"/>
        <v>0.79108364580750368</v>
      </c>
      <c r="BG453" s="17">
        <f t="shared" si="200"/>
        <v>0.40165631469979296</v>
      </c>
      <c r="BH453" s="17">
        <f t="shared" si="201"/>
        <v>0.40165631469979296</v>
      </c>
      <c r="BI453" s="17">
        <f t="shared" si="202"/>
        <v>0.12485175994153175</v>
      </c>
      <c r="BJ453" s="17">
        <f t="shared" si="203"/>
        <v>7.9383959327186643E-2</v>
      </c>
    </row>
    <row r="454" spans="1:62" ht="18.75" x14ac:dyDescent="0.25">
      <c r="A454" s="84">
        <v>6</v>
      </c>
      <c r="B454" s="84">
        <v>407</v>
      </c>
      <c r="C454" s="41" t="s">
        <v>31</v>
      </c>
      <c r="D454" s="86" t="s">
        <v>615</v>
      </c>
      <c r="E454" s="98">
        <f t="shared" si="204"/>
        <v>51.3</v>
      </c>
      <c r="F454" s="98">
        <f t="shared" si="205"/>
        <v>0.18891170431211496</v>
      </c>
      <c r="G454" s="41">
        <v>0</v>
      </c>
      <c r="H454" s="41">
        <v>36.9</v>
      </c>
      <c r="I454" s="41">
        <v>26.7</v>
      </c>
      <c r="J454" s="17">
        <v>0</v>
      </c>
      <c r="K454" s="41">
        <v>0</v>
      </c>
      <c r="L454" s="41">
        <v>0</v>
      </c>
      <c r="M454" s="41">
        <v>0</v>
      </c>
      <c r="N454" s="41">
        <v>0</v>
      </c>
      <c r="O454" s="41">
        <v>24.6</v>
      </c>
      <c r="P454" s="41">
        <v>2.6</v>
      </c>
      <c r="Q454" s="41">
        <v>9.1999999999999993</v>
      </c>
      <c r="R454" s="17">
        <v>0</v>
      </c>
      <c r="S454" s="17">
        <v>0</v>
      </c>
      <c r="T454" s="17">
        <v>0</v>
      </c>
      <c r="U454" s="41">
        <v>0</v>
      </c>
      <c r="V454" s="41">
        <v>0</v>
      </c>
      <c r="W454" s="41">
        <v>0</v>
      </c>
      <c r="X454" s="41">
        <v>0</v>
      </c>
      <c r="Y454" s="41">
        <v>0</v>
      </c>
      <c r="Z454" s="41">
        <v>0</v>
      </c>
      <c r="AA454" s="17">
        <v>0</v>
      </c>
      <c r="AB454" s="41">
        <v>0</v>
      </c>
      <c r="AC454" s="17">
        <v>0</v>
      </c>
      <c r="AD454" s="17">
        <v>0</v>
      </c>
      <c r="AE454" s="41">
        <v>0</v>
      </c>
      <c r="AF454" s="41">
        <v>0</v>
      </c>
      <c r="AG454" s="90">
        <v>34</v>
      </c>
      <c r="AH454" s="91" t="s">
        <v>3</v>
      </c>
      <c r="AI454" s="87" t="s">
        <v>504</v>
      </c>
      <c r="AN454" s="17">
        <f t="shared" si="206"/>
        <v>99.999999999999986</v>
      </c>
      <c r="AO454" s="17">
        <f t="shared" si="186"/>
        <v>0.24600000000000002</v>
      </c>
      <c r="AP454" s="17">
        <f t="shared" ref="AP454:AQ498" si="208">G454/100</f>
        <v>0</v>
      </c>
      <c r="AQ454" s="17">
        <f t="shared" si="208"/>
        <v>0.36899999999999999</v>
      </c>
      <c r="AR454" s="17">
        <f t="shared" si="188"/>
        <v>9.1999999999999998E-2</v>
      </c>
      <c r="AS454" s="17">
        <f t="shared" si="189"/>
        <v>0.34</v>
      </c>
      <c r="AU454" s="17">
        <f t="shared" si="190"/>
        <v>0.24932249322493225</v>
      </c>
      <c r="AV454" s="17">
        <f t="shared" si="191"/>
        <v>0.66666666666666674</v>
      </c>
      <c r="AW454" s="17">
        <f t="shared" si="192"/>
        <v>0.51558265582655827</v>
      </c>
      <c r="AX454" s="17">
        <f t="shared" si="193"/>
        <v>0.56233062330623307</v>
      </c>
      <c r="AY454" s="17">
        <f t="shared" si="194"/>
        <v>0.48369521446218477</v>
      </c>
      <c r="AZ454" s="17">
        <f t="shared" si="195"/>
        <v>0.48369521446218477</v>
      </c>
      <c r="BA454" s="17">
        <f t="shared" si="196"/>
        <v>0.14369521446218475</v>
      </c>
      <c r="BC454" s="17">
        <f t="shared" si="207"/>
        <v>0.24932249322493225</v>
      </c>
      <c r="BD454" s="17">
        <f t="shared" si="197"/>
        <v>1.0284552845528456</v>
      </c>
      <c r="BE454" s="17">
        <f t="shared" si="198"/>
        <v>0.5856980627384154</v>
      </c>
      <c r="BF454" s="17">
        <f t="shared" si="199"/>
        <v>0.37035052257313256</v>
      </c>
      <c r="BG454" s="17">
        <f t="shared" si="200"/>
        <v>0.38456644672774809</v>
      </c>
      <c r="BH454" s="17">
        <f t="shared" si="201"/>
        <v>0.38456644672774809</v>
      </c>
      <c r="BI454" s="17">
        <f t="shared" si="202"/>
        <v>1.9861681739372062E-3</v>
      </c>
      <c r="BJ454" s="17">
        <f t="shared" si="203"/>
        <v>1.775513836097091E-2</v>
      </c>
    </row>
    <row r="455" spans="1:62" ht="18.75" x14ac:dyDescent="0.25">
      <c r="A455" s="84">
        <v>7</v>
      </c>
      <c r="B455" s="84">
        <v>408</v>
      </c>
      <c r="C455" s="41" t="s">
        <v>15</v>
      </c>
      <c r="D455" s="86" t="s">
        <v>615</v>
      </c>
      <c r="E455" s="98">
        <f t="shared" si="204"/>
        <v>51.3</v>
      </c>
      <c r="F455" s="98">
        <f t="shared" si="205"/>
        <v>0</v>
      </c>
      <c r="G455" s="41">
        <v>0</v>
      </c>
      <c r="H455" s="41">
        <v>46.1</v>
      </c>
      <c r="I455" s="41">
        <v>26.7</v>
      </c>
      <c r="J455" s="17">
        <v>0</v>
      </c>
      <c r="K455" s="41">
        <v>0</v>
      </c>
      <c r="L455" s="41">
        <v>0</v>
      </c>
      <c r="M455" s="41">
        <v>0</v>
      </c>
      <c r="N455" s="41">
        <v>0</v>
      </c>
      <c r="O455" s="41">
        <v>24.6</v>
      </c>
      <c r="P455" s="41">
        <v>2.6</v>
      </c>
      <c r="Q455" s="41">
        <v>0</v>
      </c>
      <c r="R455" s="17">
        <v>0</v>
      </c>
      <c r="S455" s="17">
        <v>0</v>
      </c>
      <c r="T455" s="17">
        <v>0</v>
      </c>
      <c r="U455" s="41">
        <v>0</v>
      </c>
      <c r="V455" s="41">
        <v>0</v>
      </c>
      <c r="W455" s="41">
        <v>0</v>
      </c>
      <c r="X455" s="41">
        <v>0</v>
      </c>
      <c r="Y455" s="41">
        <v>0</v>
      </c>
      <c r="Z455" s="41">
        <v>0</v>
      </c>
      <c r="AA455" s="17">
        <v>0</v>
      </c>
      <c r="AB455" s="41">
        <v>0</v>
      </c>
      <c r="AC455" s="17">
        <v>0</v>
      </c>
      <c r="AD455" s="17">
        <v>0</v>
      </c>
      <c r="AE455" s="41">
        <v>0</v>
      </c>
      <c r="AF455" s="41">
        <v>0</v>
      </c>
      <c r="AG455" s="90">
        <v>33.4</v>
      </c>
      <c r="AH455" s="91" t="s">
        <v>3</v>
      </c>
      <c r="AI455" s="87" t="s">
        <v>504</v>
      </c>
      <c r="AN455" s="17">
        <f t="shared" si="206"/>
        <v>100</v>
      </c>
      <c r="AO455" s="17">
        <f t="shared" si="186"/>
        <v>0.24600000000000002</v>
      </c>
      <c r="AP455" s="17">
        <f t="shared" si="208"/>
        <v>0</v>
      </c>
      <c r="AQ455" s="17">
        <f t="shared" si="208"/>
        <v>0.46100000000000002</v>
      </c>
      <c r="AR455" s="17">
        <f t="shared" si="188"/>
        <v>0</v>
      </c>
      <c r="AS455" s="17">
        <f t="shared" si="189"/>
        <v>0.33399999999999996</v>
      </c>
      <c r="AU455" s="17">
        <f t="shared" si="190"/>
        <v>0</v>
      </c>
      <c r="AV455" s="17">
        <f t="shared" si="191"/>
        <v>0.53362255965292849</v>
      </c>
      <c r="AW455" s="17">
        <f t="shared" si="192"/>
        <v>0.5</v>
      </c>
      <c r="AX455" s="17">
        <f t="shared" si="193"/>
        <v>0.5</v>
      </c>
      <c r="AY455" s="17">
        <f t="shared" si="194"/>
        <v>0.48879248011569049</v>
      </c>
      <c r="AZ455" s="17">
        <f t="shared" si="195"/>
        <v>0.48879248011569049</v>
      </c>
      <c r="BA455" s="17">
        <f t="shared" si="196"/>
        <v>0.15479248011569052</v>
      </c>
      <c r="BC455" s="17">
        <f t="shared" si="207"/>
        <v>0</v>
      </c>
      <c r="BD455" s="17">
        <f t="shared" si="197"/>
        <v>0.82321041214750545</v>
      </c>
      <c r="BE455" s="17">
        <f t="shared" si="198"/>
        <v>0.58024549596785291</v>
      </c>
      <c r="BF455" s="17">
        <f t="shared" si="199"/>
        <v>0.25587141789529383</v>
      </c>
      <c r="BG455" s="17">
        <f t="shared" si="200"/>
        <v>0.39113249788378235</v>
      </c>
      <c r="BH455" s="17">
        <f t="shared" si="201"/>
        <v>0.39113249788378235</v>
      </c>
      <c r="BI455" s="17">
        <f t="shared" si="202"/>
        <v>3.2641223144403986E-3</v>
      </c>
      <c r="BJ455" s="17">
        <f t="shared" si="203"/>
        <v>1.9390119262664193E-2</v>
      </c>
    </row>
    <row r="456" spans="1:62" ht="18.75" x14ac:dyDescent="0.25">
      <c r="A456" s="84">
        <v>15</v>
      </c>
      <c r="B456" s="84">
        <v>409</v>
      </c>
      <c r="C456" s="41" t="s">
        <v>39</v>
      </c>
      <c r="D456" s="86" t="s">
        <v>615</v>
      </c>
      <c r="E456" s="98">
        <f t="shared" si="204"/>
        <v>47.400000000000006</v>
      </c>
      <c r="F456" s="98">
        <f t="shared" si="205"/>
        <v>0.18441064638783269</v>
      </c>
      <c r="G456" s="41">
        <v>0</v>
      </c>
      <c r="H456" s="41">
        <v>38.9</v>
      </c>
      <c r="I456" s="41">
        <v>23.3</v>
      </c>
      <c r="J456" s="17">
        <v>0</v>
      </c>
      <c r="K456" s="41">
        <v>0</v>
      </c>
      <c r="L456" s="41">
        <v>0</v>
      </c>
      <c r="M456" s="41">
        <v>0</v>
      </c>
      <c r="N456" s="41">
        <v>0</v>
      </c>
      <c r="O456" s="41">
        <v>24.1</v>
      </c>
      <c r="P456" s="41">
        <v>4</v>
      </c>
      <c r="Q456" s="41">
        <v>9.6999999999999993</v>
      </c>
      <c r="R456" s="17">
        <v>0</v>
      </c>
      <c r="S456" s="17">
        <v>0</v>
      </c>
      <c r="T456" s="17">
        <v>0</v>
      </c>
      <c r="U456" s="41">
        <v>0</v>
      </c>
      <c r="V456" s="41">
        <v>0</v>
      </c>
      <c r="W456" s="41">
        <v>0</v>
      </c>
      <c r="X456" s="41">
        <v>0</v>
      </c>
      <c r="Y456" s="41">
        <v>0</v>
      </c>
      <c r="Z456" s="41">
        <v>0</v>
      </c>
      <c r="AA456" s="17">
        <v>0</v>
      </c>
      <c r="AB456" s="41">
        <v>0</v>
      </c>
      <c r="AC456" s="17">
        <v>0</v>
      </c>
      <c r="AD456" s="17">
        <v>0</v>
      </c>
      <c r="AE456" s="41">
        <v>0</v>
      </c>
      <c r="AF456" s="41">
        <v>0</v>
      </c>
      <c r="AG456" s="90">
        <v>41.9</v>
      </c>
      <c r="AH456" s="91" t="s">
        <v>3</v>
      </c>
      <c r="AI456" s="87" t="s">
        <v>504</v>
      </c>
      <c r="AN456" s="17">
        <f t="shared" si="206"/>
        <v>100.00000000000001</v>
      </c>
      <c r="AO456" s="17">
        <f t="shared" si="186"/>
        <v>0.24100000000000002</v>
      </c>
      <c r="AP456" s="17">
        <f t="shared" si="208"/>
        <v>0</v>
      </c>
      <c r="AQ456" s="17">
        <f t="shared" si="208"/>
        <v>0.38900000000000001</v>
      </c>
      <c r="AR456" s="17">
        <f t="shared" si="188"/>
        <v>9.6999999999999989E-2</v>
      </c>
      <c r="AS456" s="17">
        <f t="shared" si="189"/>
        <v>0.41899999999999998</v>
      </c>
      <c r="AU456" s="17">
        <f t="shared" si="190"/>
        <v>0.24935732647814907</v>
      </c>
      <c r="AV456" s="17">
        <f t="shared" si="191"/>
        <v>0.61953727506426737</v>
      </c>
      <c r="AW456" s="17">
        <f t="shared" si="192"/>
        <v>0.51558483290488433</v>
      </c>
      <c r="AX456" s="17">
        <f t="shared" si="193"/>
        <v>0.56233933161953731</v>
      </c>
      <c r="AY456" s="17">
        <f t="shared" si="194"/>
        <v>0.49810405190353779</v>
      </c>
      <c r="AZ456" s="17">
        <f t="shared" si="195"/>
        <v>0.49810405190353779</v>
      </c>
      <c r="BA456" s="17">
        <f t="shared" si="196"/>
        <v>7.9104051903537809E-2</v>
      </c>
      <c r="BC456" s="17">
        <f t="shared" si="207"/>
        <v>0.24935732647814909</v>
      </c>
      <c r="BD456" s="17">
        <f t="shared" si="197"/>
        <v>0.91902313624678666</v>
      </c>
      <c r="BE456" s="17">
        <f t="shared" si="198"/>
        <v>0.58569882452543487</v>
      </c>
      <c r="BF456" s="17">
        <f t="shared" si="199"/>
        <v>0.37036651663604159</v>
      </c>
      <c r="BG456" s="17">
        <f t="shared" si="200"/>
        <v>0.4180189109701129</v>
      </c>
      <c r="BH456" s="17">
        <f t="shared" si="201"/>
        <v>0.4180189109701129</v>
      </c>
      <c r="BI456" s="17">
        <f t="shared" si="202"/>
        <v>9.6253568456477844E-7</v>
      </c>
      <c r="BJ456" s="17">
        <f t="shared" si="203"/>
        <v>2.9428898220095747E-3</v>
      </c>
    </row>
    <row r="457" spans="1:62" x14ac:dyDescent="0.25">
      <c r="A457" s="84">
        <v>16</v>
      </c>
      <c r="B457" s="84">
        <v>410</v>
      </c>
      <c r="C457" s="41" t="s">
        <v>4</v>
      </c>
      <c r="D457" s="86" t="s">
        <v>615</v>
      </c>
      <c r="E457" s="98">
        <f t="shared" si="204"/>
        <v>10</v>
      </c>
      <c r="F457" s="98">
        <f t="shared" si="205"/>
        <v>0</v>
      </c>
      <c r="G457" s="41">
        <v>0</v>
      </c>
      <c r="H457" s="41">
        <v>90</v>
      </c>
      <c r="I457" s="41">
        <v>0</v>
      </c>
      <c r="J457" s="17">
        <v>0</v>
      </c>
      <c r="K457" s="41">
        <v>0</v>
      </c>
      <c r="L457" s="41">
        <v>0</v>
      </c>
      <c r="M457" s="41">
        <v>0</v>
      </c>
      <c r="N457" s="41">
        <v>0</v>
      </c>
      <c r="O457" s="41">
        <v>10</v>
      </c>
      <c r="P457" s="41">
        <v>0</v>
      </c>
      <c r="Q457" s="17">
        <v>0</v>
      </c>
      <c r="R457" s="17">
        <v>0</v>
      </c>
      <c r="S457" s="17">
        <v>0</v>
      </c>
      <c r="T457" s="17">
        <v>0</v>
      </c>
      <c r="U457" s="41">
        <v>0</v>
      </c>
      <c r="V457" s="41">
        <v>0</v>
      </c>
      <c r="W457" s="41">
        <v>0</v>
      </c>
      <c r="X457" s="41">
        <v>0</v>
      </c>
      <c r="Y457" s="41">
        <v>0</v>
      </c>
      <c r="Z457" s="41">
        <v>0</v>
      </c>
      <c r="AA457" s="17">
        <v>0</v>
      </c>
      <c r="AB457" s="41">
        <v>0</v>
      </c>
      <c r="AC457" s="17">
        <v>0</v>
      </c>
      <c r="AD457" s="17">
        <v>0</v>
      </c>
      <c r="AE457" s="41">
        <v>0</v>
      </c>
      <c r="AF457" s="41">
        <v>0</v>
      </c>
      <c r="AG457" s="90">
        <v>11.6</v>
      </c>
      <c r="AH457" s="91" t="s">
        <v>3</v>
      </c>
      <c r="AI457" s="87" t="s">
        <v>504</v>
      </c>
      <c r="AK457" s="87" t="s">
        <v>505</v>
      </c>
      <c r="AL457" s="87" t="s">
        <v>507</v>
      </c>
      <c r="AN457" s="17">
        <f t="shared" si="206"/>
        <v>100</v>
      </c>
      <c r="AO457" s="17">
        <f t="shared" si="186"/>
        <v>0.1</v>
      </c>
      <c r="AP457" s="17">
        <f t="shared" si="208"/>
        <v>0</v>
      </c>
      <c r="AQ457" s="17">
        <f t="shared" si="208"/>
        <v>0.9</v>
      </c>
      <c r="AR457" s="17">
        <f t="shared" si="188"/>
        <v>0</v>
      </c>
      <c r="AS457" s="17">
        <f t="shared" si="189"/>
        <v>0.11599999999999999</v>
      </c>
      <c r="AU457" s="17">
        <f t="shared" si="190"/>
        <v>0</v>
      </c>
      <c r="AV457" s="17">
        <f t="shared" si="191"/>
        <v>0.11111111111111112</v>
      </c>
      <c r="AW457" s="17">
        <f t="shared" si="192"/>
        <v>0.5</v>
      </c>
      <c r="AX457" s="17">
        <f t="shared" si="193"/>
        <v>0.5</v>
      </c>
      <c r="AY457" s="17">
        <f t="shared" si="194"/>
        <v>0.11111111111111112</v>
      </c>
      <c r="AZ457" s="17">
        <f t="shared" si="195"/>
        <v>0.11111111111111112</v>
      </c>
      <c r="BA457" s="17">
        <f t="shared" si="196"/>
        <v>4.8888888888888732E-3</v>
      </c>
      <c r="BC457" s="17">
        <f t="shared" si="207"/>
        <v>0</v>
      </c>
      <c r="BD457" s="17">
        <f t="shared" si="197"/>
        <v>0.1111111111111111</v>
      </c>
      <c r="BE457" s="17">
        <f t="shared" si="198"/>
        <v>0.58024549596785291</v>
      </c>
      <c r="BF457" s="17">
        <f t="shared" si="199"/>
        <v>0.25587141789529383</v>
      </c>
      <c r="BG457" s="17">
        <f t="shared" si="200"/>
        <v>0.1111111111111111</v>
      </c>
      <c r="BH457" s="17">
        <f t="shared" si="201"/>
        <v>0.1111111111111111</v>
      </c>
      <c r="BI457" s="17">
        <f t="shared" si="202"/>
        <v>2.3901234567901216E-5</v>
      </c>
      <c r="BJ457" s="17">
        <f t="shared" si="203"/>
        <v>0.12762642535751956</v>
      </c>
    </row>
    <row r="458" spans="1:62" x14ac:dyDescent="0.25">
      <c r="A458" s="84">
        <v>17</v>
      </c>
      <c r="B458" s="84">
        <v>411</v>
      </c>
      <c r="C458" s="41" t="s">
        <v>5</v>
      </c>
      <c r="D458" s="86" t="s">
        <v>615</v>
      </c>
      <c r="E458" s="98">
        <f t="shared" si="204"/>
        <v>17</v>
      </c>
      <c r="F458" s="98">
        <f t="shared" si="205"/>
        <v>0</v>
      </c>
      <c r="G458" s="41">
        <v>0</v>
      </c>
      <c r="H458" s="41">
        <v>83</v>
      </c>
      <c r="I458" s="41">
        <v>0</v>
      </c>
      <c r="J458" s="17">
        <v>0</v>
      </c>
      <c r="K458" s="41">
        <v>0</v>
      </c>
      <c r="L458" s="41">
        <v>0</v>
      </c>
      <c r="M458" s="41">
        <v>0</v>
      </c>
      <c r="N458" s="41">
        <v>0</v>
      </c>
      <c r="O458" s="41">
        <v>17</v>
      </c>
      <c r="P458" s="41">
        <v>0</v>
      </c>
      <c r="Q458" s="17">
        <v>0</v>
      </c>
      <c r="R458" s="17">
        <v>0</v>
      </c>
      <c r="S458" s="17">
        <v>0</v>
      </c>
      <c r="T458" s="17">
        <v>0</v>
      </c>
      <c r="U458" s="41">
        <v>0</v>
      </c>
      <c r="V458" s="41">
        <v>0</v>
      </c>
      <c r="W458" s="41">
        <v>0</v>
      </c>
      <c r="X458" s="41">
        <v>0</v>
      </c>
      <c r="Y458" s="41">
        <v>0</v>
      </c>
      <c r="Z458" s="41">
        <v>0</v>
      </c>
      <c r="AA458" s="17">
        <v>0</v>
      </c>
      <c r="AB458" s="41">
        <v>0</v>
      </c>
      <c r="AC458" s="17">
        <v>0</v>
      </c>
      <c r="AD458" s="17">
        <v>0</v>
      </c>
      <c r="AE458" s="41">
        <v>0</v>
      </c>
      <c r="AF458" s="41">
        <v>0</v>
      </c>
      <c r="AG458" s="90">
        <v>22.5</v>
      </c>
      <c r="AH458" s="91" t="s">
        <v>3</v>
      </c>
      <c r="AI458" s="87" t="s">
        <v>504</v>
      </c>
      <c r="AN458" s="17">
        <f t="shared" si="206"/>
        <v>100</v>
      </c>
      <c r="AO458" s="17">
        <f t="shared" si="186"/>
        <v>0.17</v>
      </c>
      <c r="AP458" s="17">
        <f t="shared" si="208"/>
        <v>0</v>
      </c>
      <c r="AQ458" s="17">
        <f t="shared" si="208"/>
        <v>0.83</v>
      </c>
      <c r="AR458" s="17">
        <f t="shared" si="188"/>
        <v>0</v>
      </c>
      <c r="AS458" s="17">
        <f t="shared" si="189"/>
        <v>0.22500000000000001</v>
      </c>
      <c r="AU458" s="17">
        <f t="shared" si="190"/>
        <v>0</v>
      </c>
      <c r="AV458" s="17">
        <f t="shared" si="191"/>
        <v>0.20481927710843376</v>
      </c>
      <c r="AW458" s="17">
        <f t="shared" si="192"/>
        <v>0.5</v>
      </c>
      <c r="AX458" s="17">
        <f t="shared" si="193"/>
        <v>0.5</v>
      </c>
      <c r="AY458" s="17">
        <f t="shared" si="194"/>
        <v>0.20481927710843376</v>
      </c>
      <c r="AZ458" s="17">
        <f t="shared" si="195"/>
        <v>0.20481927710843376</v>
      </c>
      <c r="BA458" s="17">
        <f t="shared" si="196"/>
        <v>2.018072289156625E-2</v>
      </c>
      <c r="BC458" s="17">
        <f t="shared" si="207"/>
        <v>0</v>
      </c>
      <c r="BD458" s="17">
        <f t="shared" si="197"/>
        <v>0.20481927710843373</v>
      </c>
      <c r="BE458" s="17">
        <f t="shared" si="198"/>
        <v>0.58024549596785291</v>
      </c>
      <c r="BF458" s="17">
        <f t="shared" si="199"/>
        <v>0.25587141789529383</v>
      </c>
      <c r="BG458" s="17">
        <f t="shared" si="200"/>
        <v>0.20481927710843373</v>
      </c>
      <c r="BH458" s="17">
        <f t="shared" si="201"/>
        <v>0.20481927710843373</v>
      </c>
      <c r="BI458" s="17">
        <f t="shared" si="202"/>
        <v>4.0726157642618718E-4</v>
      </c>
      <c r="BJ458" s="17">
        <f t="shared" si="203"/>
        <v>6.1627272310091859E-2</v>
      </c>
    </row>
    <row r="459" spans="1:62" x14ac:dyDescent="0.25">
      <c r="A459" s="84">
        <v>18</v>
      </c>
      <c r="B459" s="84">
        <v>412</v>
      </c>
      <c r="C459" s="41" t="s">
        <v>6</v>
      </c>
      <c r="D459" s="86" t="s">
        <v>615</v>
      </c>
      <c r="E459" s="98">
        <f t="shared" si="204"/>
        <v>20</v>
      </c>
      <c r="F459" s="98">
        <f t="shared" si="205"/>
        <v>0</v>
      </c>
      <c r="G459" s="41">
        <v>0</v>
      </c>
      <c r="H459" s="41">
        <v>80</v>
      </c>
      <c r="I459" s="41">
        <v>0</v>
      </c>
      <c r="J459" s="17">
        <v>0</v>
      </c>
      <c r="K459" s="41">
        <v>0</v>
      </c>
      <c r="L459" s="41">
        <v>0</v>
      </c>
      <c r="M459" s="41">
        <v>0</v>
      </c>
      <c r="N459" s="41">
        <v>0</v>
      </c>
      <c r="O459" s="41">
        <v>20</v>
      </c>
      <c r="P459" s="41">
        <v>0</v>
      </c>
      <c r="Q459" s="17">
        <v>0</v>
      </c>
      <c r="R459" s="17">
        <v>0</v>
      </c>
      <c r="S459" s="17">
        <v>0</v>
      </c>
      <c r="T459" s="17">
        <v>0</v>
      </c>
      <c r="U459" s="41">
        <v>0</v>
      </c>
      <c r="V459" s="41">
        <v>0</v>
      </c>
      <c r="W459" s="41">
        <v>0</v>
      </c>
      <c r="X459" s="41">
        <v>0</v>
      </c>
      <c r="Y459" s="41">
        <v>0</v>
      </c>
      <c r="Z459" s="41">
        <v>0</v>
      </c>
      <c r="AA459" s="17">
        <v>0</v>
      </c>
      <c r="AB459" s="41">
        <v>0</v>
      </c>
      <c r="AC459" s="17">
        <v>0</v>
      </c>
      <c r="AD459" s="17">
        <v>0</v>
      </c>
      <c r="AE459" s="41">
        <v>0</v>
      </c>
      <c r="AF459" s="41">
        <v>0</v>
      </c>
      <c r="AG459" s="90">
        <v>32</v>
      </c>
      <c r="AH459" s="91" t="s">
        <v>3</v>
      </c>
      <c r="AI459" s="87" t="s">
        <v>504</v>
      </c>
      <c r="AN459" s="17">
        <f t="shared" si="206"/>
        <v>100</v>
      </c>
      <c r="AO459" s="17">
        <f t="shared" si="186"/>
        <v>0.2</v>
      </c>
      <c r="AP459" s="17">
        <f t="shared" si="208"/>
        <v>0</v>
      </c>
      <c r="AQ459" s="17">
        <f t="shared" si="208"/>
        <v>0.8</v>
      </c>
      <c r="AR459" s="17">
        <f t="shared" si="188"/>
        <v>0</v>
      </c>
      <c r="AS459" s="17">
        <f t="shared" si="189"/>
        <v>0.32</v>
      </c>
      <c r="AU459" s="17">
        <f t="shared" si="190"/>
        <v>0</v>
      </c>
      <c r="AV459" s="17">
        <f t="shared" si="191"/>
        <v>0.25</v>
      </c>
      <c r="AW459" s="17">
        <f t="shared" si="192"/>
        <v>0.5</v>
      </c>
      <c r="AX459" s="17">
        <f t="shared" si="193"/>
        <v>0.5</v>
      </c>
      <c r="AY459" s="17">
        <f t="shared" si="194"/>
        <v>0.25</v>
      </c>
      <c r="AZ459" s="17">
        <f t="shared" si="195"/>
        <v>0.25</v>
      </c>
      <c r="BA459" s="17">
        <f t="shared" si="196"/>
        <v>7.0000000000000007E-2</v>
      </c>
      <c r="BC459" s="17">
        <f t="shared" si="207"/>
        <v>0</v>
      </c>
      <c r="BD459" s="17">
        <f t="shared" si="197"/>
        <v>0.25</v>
      </c>
      <c r="BE459" s="17">
        <f t="shared" si="198"/>
        <v>0.58024549596785291</v>
      </c>
      <c r="BF459" s="17">
        <f t="shared" si="199"/>
        <v>0.25587141789529383</v>
      </c>
      <c r="BG459" s="17">
        <f t="shared" si="200"/>
        <v>0.25</v>
      </c>
      <c r="BH459" s="17">
        <f t="shared" si="201"/>
        <v>0.25</v>
      </c>
      <c r="BI459" s="17">
        <f t="shared" si="202"/>
        <v>4.9000000000000007E-3</v>
      </c>
      <c r="BJ459" s="17">
        <f t="shared" si="203"/>
        <v>2.3485074699948469E-2</v>
      </c>
    </row>
    <row r="460" spans="1:62" x14ac:dyDescent="0.25">
      <c r="A460" s="84">
        <v>19</v>
      </c>
      <c r="B460" s="84">
        <v>413</v>
      </c>
      <c r="C460" s="41" t="s">
        <v>7</v>
      </c>
      <c r="D460" s="86" t="s">
        <v>615</v>
      </c>
      <c r="E460" s="98">
        <f t="shared" si="204"/>
        <v>33.299999999999997</v>
      </c>
      <c r="F460" s="98">
        <f t="shared" si="205"/>
        <v>0</v>
      </c>
      <c r="G460" s="41">
        <v>0</v>
      </c>
      <c r="H460" s="41">
        <v>66.7</v>
      </c>
      <c r="I460" s="41">
        <v>0</v>
      </c>
      <c r="J460" s="17">
        <v>0</v>
      </c>
      <c r="K460" s="41">
        <v>0</v>
      </c>
      <c r="L460" s="41">
        <v>0</v>
      </c>
      <c r="M460" s="41">
        <v>0</v>
      </c>
      <c r="N460" s="41">
        <v>0</v>
      </c>
      <c r="O460" s="41">
        <v>33.299999999999997</v>
      </c>
      <c r="P460" s="41">
        <v>0</v>
      </c>
      <c r="Q460" s="17">
        <v>0</v>
      </c>
      <c r="R460" s="17">
        <v>0</v>
      </c>
      <c r="S460" s="17">
        <v>0</v>
      </c>
      <c r="T460" s="17">
        <v>0</v>
      </c>
      <c r="U460" s="41">
        <v>0</v>
      </c>
      <c r="V460" s="41">
        <v>0</v>
      </c>
      <c r="W460" s="41">
        <v>0</v>
      </c>
      <c r="X460" s="41">
        <v>0</v>
      </c>
      <c r="Y460" s="41">
        <v>0</v>
      </c>
      <c r="Z460" s="41">
        <v>0</v>
      </c>
      <c r="AA460" s="17">
        <v>0</v>
      </c>
      <c r="AB460" s="41">
        <v>0</v>
      </c>
      <c r="AC460" s="17">
        <v>0</v>
      </c>
      <c r="AD460" s="17">
        <v>0</v>
      </c>
      <c r="AE460" s="41">
        <v>0</v>
      </c>
      <c r="AF460" s="41">
        <v>0</v>
      </c>
      <c r="AG460" s="90">
        <v>43</v>
      </c>
      <c r="AH460" s="91" t="s">
        <v>3</v>
      </c>
      <c r="AI460" s="87" t="s">
        <v>504</v>
      </c>
      <c r="AN460" s="17">
        <f t="shared" si="206"/>
        <v>100</v>
      </c>
      <c r="AO460" s="17">
        <f t="shared" si="186"/>
        <v>0.33299999999999996</v>
      </c>
      <c r="AP460" s="17">
        <f t="shared" si="208"/>
        <v>0</v>
      </c>
      <c r="AQ460" s="17">
        <f t="shared" si="208"/>
        <v>0.66700000000000004</v>
      </c>
      <c r="AR460" s="17">
        <f t="shared" si="188"/>
        <v>0</v>
      </c>
      <c r="AS460" s="17">
        <f t="shared" si="189"/>
        <v>0.43</v>
      </c>
      <c r="AU460" s="17">
        <f t="shared" si="190"/>
        <v>0</v>
      </c>
      <c r="AV460" s="17">
        <f t="shared" si="191"/>
        <v>0.4992503748125936</v>
      </c>
      <c r="AW460" s="17">
        <f t="shared" si="192"/>
        <v>0.5</v>
      </c>
      <c r="AX460" s="17">
        <f t="shared" si="193"/>
        <v>0.5</v>
      </c>
      <c r="AY460" s="17">
        <f t="shared" si="194"/>
        <v>0.4992503748125936</v>
      </c>
      <c r="AZ460" s="17">
        <f t="shared" si="195"/>
        <v>0.4992503748125936</v>
      </c>
      <c r="BA460" s="17">
        <f t="shared" si="196"/>
        <v>6.9250374812593607E-2</v>
      </c>
      <c r="BC460" s="17">
        <f t="shared" si="207"/>
        <v>0</v>
      </c>
      <c r="BD460" s="17">
        <f t="shared" si="197"/>
        <v>0.49925037481259366</v>
      </c>
      <c r="BE460" s="17">
        <f t="shared" si="198"/>
        <v>0.58024549596785291</v>
      </c>
      <c r="BF460" s="17">
        <f t="shared" si="199"/>
        <v>0.25587141789529383</v>
      </c>
      <c r="BG460" s="17">
        <f t="shared" si="200"/>
        <v>0.49925037481259366</v>
      </c>
      <c r="BH460" s="17">
        <f t="shared" si="201"/>
        <v>0.49925037481259366</v>
      </c>
      <c r="BI460" s="17">
        <f t="shared" si="202"/>
        <v>4.7956144116847064E-3</v>
      </c>
      <c r="BJ460" s="17">
        <f t="shared" si="203"/>
        <v>1.870424835571918E-3</v>
      </c>
    </row>
    <row r="461" spans="1:62" x14ac:dyDescent="0.25">
      <c r="A461" s="84">
        <v>20</v>
      </c>
      <c r="B461" s="84">
        <v>414</v>
      </c>
      <c r="C461" s="41" t="s">
        <v>8</v>
      </c>
      <c r="D461" s="86" t="s">
        <v>615</v>
      </c>
      <c r="E461" s="98">
        <f t="shared" si="204"/>
        <v>40</v>
      </c>
      <c r="F461" s="98">
        <f t="shared" si="205"/>
        <v>0</v>
      </c>
      <c r="G461" s="41">
        <v>0</v>
      </c>
      <c r="H461" s="41">
        <v>60</v>
      </c>
      <c r="I461" s="41">
        <v>0</v>
      </c>
      <c r="J461" s="17">
        <v>0</v>
      </c>
      <c r="K461" s="41">
        <v>0</v>
      </c>
      <c r="L461" s="41">
        <v>0</v>
      </c>
      <c r="M461" s="41">
        <v>0</v>
      </c>
      <c r="N461" s="41">
        <v>0</v>
      </c>
      <c r="O461" s="41">
        <v>40</v>
      </c>
      <c r="P461" s="41">
        <v>0</v>
      </c>
      <c r="Q461" s="17">
        <v>0</v>
      </c>
      <c r="R461" s="17">
        <v>0</v>
      </c>
      <c r="S461" s="17">
        <v>0</v>
      </c>
      <c r="T461" s="17">
        <v>0</v>
      </c>
      <c r="U461" s="41">
        <v>0</v>
      </c>
      <c r="V461" s="41">
        <v>0</v>
      </c>
      <c r="W461" s="41">
        <v>0</v>
      </c>
      <c r="X461" s="41">
        <v>0</v>
      </c>
      <c r="Y461" s="41">
        <v>0</v>
      </c>
      <c r="Z461" s="41">
        <v>0</v>
      </c>
      <c r="AA461" s="17">
        <v>0</v>
      </c>
      <c r="AB461" s="41">
        <v>0</v>
      </c>
      <c r="AC461" s="17">
        <v>0</v>
      </c>
      <c r="AD461" s="17">
        <v>0</v>
      </c>
      <c r="AE461" s="41">
        <v>0</v>
      </c>
      <c r="AF461" s="41">
        <v>0</v>
      </c>
      <c r="AG461" s="90">
        <v>43.8</v>
      </c>
      <c r="AH461" s="91" t="s">
        <v>3</v>
      </c>
      <c r="AI461" s="87" t="s">
        <v>504</v>
      </c>
      <c r="AN461" s="17">
        <f t="shared" si="206"/>
        <v>100</v>
      </c>
      <c r="AO461" s="17">
        <f t="shared" si="186"/>
        <v>0.4</v>
      </c>
      <c r="AP461" s="17">
        <f t="shared" si="208"/>
        <v>0</v>
      </c>
      <c r="AQ461" s="17">
        <f t="shared" si="208"/>
        <v>0.6</v>
      </c>
      <c r="AR461" s="17">
        <f t="shared" si="188"/>
        <v>0</v>
      </c>
      <c r="AS461" s="17">
        <f t="shared" si="189"/>
        <v>0.43799999999999994</v>
      </c>
      <c r="AU461" s="17">
        <f t="shared" si="190"/>
        <v>0</v>
      </c>
      <c r="AV461" s="17">
        <f t="shared" si="191"/>
        <v>0.66666666666666674</v>
      </c>
      <c r="AW461" s="17">
        <f t="shared" si="192"/>
        <v>0.5</v>
      </c>
      <c r="AX461" s="17">
        <f t="shared" si="193"/>
        <v>0.5</v>
      </c>
      <c r="AY461" s="17">
        <f t="shared" si="194"/>
        <v>0.44444444444444442</v>
      </c>
      <c r="AZ461" s="17">
        <f t="shared" si="195"/>
        <v>0.44444444444444442</v>
      </c>
      <c r="BA461" s="17">
        <f t="shared" si="196"/>
        <v>6.4444444444444748E-3</v>
      </c>
      <c r="BC461" s="17">
        <f t="shared" si="207"/>
        <v>0</v>
      </c>
      <c r="BD461" s="17">
        <f t="shared" si="197"/>
        <v>0.66666666666666663</v>
      </c>
      <c r="BE461" s="17">
        <f t="shared" si="198"/>
        <v>0.58024549596785291</v>
      </c>
      <c r="BF461" s="17">
        <f t="shared" si="199"/>
        <v>0.25587141789529383</v>
      </c>
      <c r="BG461" s="17">
        <f t="shared" si="200"/>
        <v>0.44331374637739529</v>
      </c>
      <c r="BH461" s="17">
        <f t="shared" si="201"/>
        <v>0.44331374637739529</v>
      </c>
      <c r="BI461" s="17">
        <f t="shared" si="202"/>
        <v>2.8235900563282157E-5</v>
      </c>
      <c r="BJ461" s="17">
        <f t="shared" si="203"/>
        <v>1.242450299980899E-3</v>
      </c>
    </row>
    <row r="462" spans="1:62" x14ac:dyDescent="0.25">
      <c r="A462" s="84">
        <v>32</v>
      </c>
      <c r="B462" s="84">
        <v>416</v>
      </c>
      <c r="C462" s="41" t="s">
        <v>27</v>
      </c>
      <c r="D462" s="86" t="s">
        <v>615</v>
      </c>
      <c r="E462" s="98">
        <f t="shared" si="204"/>
        <v>47.400000000000006</v>
      </c>
      <c r="F462" s="98">
        <f t="shared" si="205"/>
        <v>0.18441064638783269</v>
      </c>
      <c r="G462" s="41">
        <v>0</v>
      </c>
      <c r="H462" s="41">
        <v>38.9</v>
      </c>
      <c r="I462" s="41">
        <v>23.3</v>
      </c>
      <c r="J462" s="17">
        <v>0</v>
      </c>
      <c r="K462" s="41">
        <v>0</v>
      </c>
      <c r="L462" s="41">
        <v>0</v>
      </c>
      <c r="M462" s="41">
        <v>0</v>
      </c>
      <c r="N462" s="41">
        <v>0</v>
      </c>
      <c r="O462" s="41">
        <v>24.1</v>
      </c>
      <c r="P462" s="41">
        <v>4</v>
      </c>
      <c r="Q462" s="41">
        <v>9.6999999999999993</v>
      </c>
      <c r="R462" s="17">
        <v>0</v>
      </c>
      <c r="S462" s="17">
        <v>0</v>
      </c>
      <c r="T462" s="17">
        <v>0</v>
      </c>
      <c r="U462" s="41">
        <v>0</v>
      </c>
      <c r="V462" s="41">
        <v>0</v>
      </c>
      <c r="W462" s="41">
        <v>0</v>
      </c>
      <c r="X462" s="41">
        <v>0</v>
      </c>
      <c r="Y462" s="41">
        <v>0</v>
      </c>
      <c r="Z462" s="41">
        <v>0</v>
      </c>
      <c r="AA462" s="17">
        <v>0</v>
      </c>
      <c r="AB462" s="41">
        <v>0</v>
      </c>
      <c r="AC462" s="17">
        <v>0</v>
      </c>
      <c r="AD462" s="17">
        <v>0</v>
      </c>
      <c r="AE462" s="41">
        <v>0</v>
      </c>
      <c r="AF462" s="41">
        <v>0</v>
      </c>
      <c r="AG462" s="90">
        <v>41.9</v>
      </c>
      <c r="AH462" s="91" t="s">
        <v>3</v>
      </c>
      <c r="AI462" s="87" t="s">
        <v>504</v>
      </c>
      <c r="AN462" s="17">
        <f t="shared" si="206"/>
        <v>100.00000000000001</v>
      </c>
      <c r="AO462" s="17">
        <f t="shared" si="186"/>
        <v>0.24100000000000002</v>
      </c>
      <c r="AP462" s="17">
        <f t="shared" si="208"/>
        <v>0</v>
      </c>
      <c r="AQ462" s="17">
        <f t="shared" si="208"/>
        <v>0.38900000000000001</v>
      </c>
      <c r="AR462" s="17">
        <f t="shared" si="188"/>
        <v>9.6999999999999989E-2</v>
      </c>
      <c r="AS462" s="17">
        <f t="shared" si="189"/>
        <v>0.41899999999999998</v>
      </c>
      <c r="AU462" s="17">
        <f t="shared" si="190"/>
        <v>0.24935732647814907</v>
      </c>
      <c r="AV462" s="17">
        <f t="shared" si="191"/>
        <v>0.61953727506426737</v>
      </c>
      <c r="AW462" s="17">
        <f t="shared" si="192"/>
        <v>0.51558483290488433</v>
      </c>
      <c r="AX462" s="17">
        <f t="shared" si="193"/>
        <v>0.56233933161953731</v>
      </c>
      <c r="AY462" s="17">
        <f t="shared" si="194"/>
        <v>0.49810405190353779</v>
      </c>
      <c r="AZ462" s="17">
        <f t="shared" si="195"/>
        <v>0.49810405190353779</v>
      </c>
      <c r="BA462" s="17">
        <f t="shared" si="196"/>
        <v>7.9104051903537809E-2</v>
      </c>
      <c r="BC462" s="17">
        <f t="shared" si="207"/>
        <v>0.24935732647814909</v>
      </c>
      <c r="BD462" s="17">
        <f t="shared" si="197"/>
        <v>0.91902313624678666</v>
      </c>
      <c r="BE462" s="17">
        <f t="shared" si="198"/>
        <v>0.58569882452543487</v>
      </c>
      <c r="BF462" s="17">
        <f t="shared" si="199"/>
        <v>0.37036651663604159</v>
      </c>
      <c r="BG462" s="17">
        <f t="shared" si="200"/>
        <v>0.4180189109701129</v>
      </c>
      <c r="BH462" s="17">
        <f t="shared" si="201"/>
        <v>0.4180189109701129</v>
      </c>
      <c r="BI462" s="17">
        <f t="shared" si="202"/>
        <v>9.6253568456477844E-7</v>
      </c>
      <c r="BJ462" s="17">
        <f t="shared" si="203"/>
        <v>2.9428898220095747E-3</v>
      </c>
    </row>
    <row r="463" spans="1:62" x14ac:dyDescent="0.25">
      <c r="A463" s="84">
        <v>60</v>
      </c>
      <c r="B463" s="84">
        <v>417</v>
      </c>
      <c r="C463" s="17" t="s">
        <v>75</v>
      </c>
      <c r="D463" s="86" t="s">
        <v>615</v>
      </c>
      <c r="E463" s="98">
        <f t="shared" si="204"/>
        <v>20</v>
      </c>
      <c r="F463" s="98">
        <f t="shared" si="205"/>
        <v>0</v>
      </c>
      <c r="G463" s="17">
        <v>30</v>
      </c>
      <c r="H463" s="17">
        <v>50</v>
      </c>
      <c r="I463" s="17">
        <v>0</v>
      </c>
      <c r="J463" s="17">
        <v>0</v>
      </c>
      <c r="K463" s="41">
        <v>0</v>
      </c>
      <c r="L463" s="41">
        <v>0</v>
      </c>
      <c r="M463" s="41">
        <v>0</v>
      </c>
      <c r="N463" s="17">
        <v>0</v>
      </c>
      <c r="O463" s="17">
        <v>20</v>
      </c>
      <c r="P463" s="17">
        <v>0</v>
      </c>
      <c r="Q463" s="17">
        <v>0</v>
      </c>
      <c r="R463" s="17">
        <v>0</v>
      </c>
      <c r="S463" s="17">
        <v>0</v>
      </c>
      <c r="T463" s="17">
        <v>0</v>
      </c>
      <c r="U463" s="17">
        <v>0</v>
      </c>
      <c r="V463" s="41">
        <v>0</v>
      </c>
      <c r="W463" s="41">
        <v>0</v>
      </c>
      <c r="X463" s="41">
        <v>0</v>
      </c>
      <c r="Y463" s="41">
        <v>0</v>
      </c>
      <c r="Z463" s="17">
        <v>0</v>
      </c>
      <c r="AA463" s="17">
        <v>0</v>
      </c>
      <c r="AB463" s="41">
        <v>0</v>
      </c>
      <c r="AC463" s="17">
        <v>0</v>
      </c>
      <c r="AD463" s="17">
        <v>0</v>
      </c>
      <c r="AE463" s="41">
        <v>0</v>
      </c>
      <c r="AF463" s="41">
        <v>0</v>
      </c>
      <c r="AG463" s="88">
        <v>2.6</v>
      </c>
      <c r="AH463" s="91" t="s">
        <v>3</v>
      </c>
      <c r="AI463" s="87" t="s">
        <v>504</v>
      </c>
      <c r="AL463" s="87" t="s">
        <v>507</v>
      </c>
      <c r="AN463" s="17">
        <f t="shared" si="206"/>
        <v>100</v>
      </c>
      <c r="AO463" s="17">
        <f t="shared" si="186"/>
        <v>0.2</v>
      </c>
      <c r="AP463" s="17">
        <f t="shared" si="208"/>
        <v>0.3</v>
      </c>
      <c r="AQ463" s="17">
        <f t="shared" si="208"/>
        <v>0.5</v>
      </c>
      <c r="AR463" s="17">
        <f t="shared" si="188"/>
        <v>0</v>
      </c>
      <c r="AS463" s="17">
        <f t="shared" si="189"/>
        <v>2.6000000000000002E-2</v>
      </c>
      <c r="AU463" s="17">
        <f t="shared" si="190"/>
        <v>0</v>
      </c>
      <c r="AV463" s="17">
        <f t="shared" si="191"/>
        <v>0.25</v>
      </c>
      <c r="AW463" s="17">
        <f t="shared" si="192"/>
        <v>0.5</v>
      </c>
      <c r="AX463" s="17">
        <f t="shared" si="193"/>
        <v>0.5</v>
      </c>
      <c r="AY463" s="17">
        <f t="shared" si="194"/>
        <v>0.25</v>
      </c>
      <c r="AZ463" s="17">
        <f t="shared" si="195"/>
        <v>0.25</v>
      </c>
      <c r="BA463" s="17">
        <f t="shared" si="196"/>
        <v>0.224</v>
      </c>
      <c r="BC463" s="17">
        <f t="shared" si="207"/>
        <v>0</v>
      </c>
      <c r="BD463" s="17">
        <f t="shared" si="197"/>
        <v>0.11764705882352941</v>
      </c>
      <c r="BE463" s="17">
        <f t="shared" si="198"/>
        <v>0.58024549596785291</v>
      </c>
      <c r="BF463" s="17">
        <f t="shared" si="199"/>
        <v>0.25587141789529383</v>
      </c>
      <c r="BG463" s="17">
        <f t="shared" si="200"/>
        <v>0.11764705882352941</v>
      </c>
      <c r="BH463" s="17">
        <f t="shared" si="201"/>
        <v>0.11764705882352941</v>
      </c>
      <c r="BI463" s="17">
        <f t="shared" si="202"/>
        <v>8.3991833910034615E-3</v>
      </c>
      <c r="BJ463" s="17">
        <f t="shared" si="203"/>
        <v>0.20003113888291851</v>
      </c>
    </row>
    <row r="464" spans="1:62" x14ac:dyDescent="0.25">
      <c r="A464" s="84">
        <v>61</v>
      </c>
      <c r="B464" s="84">
        <v>418</v>
      </c>
      <c r="C464" s="17" t="s">
        <v>76</v>
      </c>
      <c r="D464" s="86" t="s">
        <v>615</v>
      </c>
      <c r="E464" s="98">
        <f t="shared" si="204"/>
        <v>25</v>
      </c>
      <c r="F464" s="98">
        <f t="shared" si="205"/>
        <v>0</v>
      </c>
      <c r="G464" s="17">
        <v>25</v>
      </c>
      <c r="H464" s="17">
        <v>50</v>
      </c>
      <c r="I464" s="17">
        <v>25</v>
      </c>
      <c r="J464" s="17">
        <v>0</v>
      </c>
      <c r="K464" s="41">
        <v>0</v>
      </c>
      <c r="L464" s="41">
        <v>0</v>
      </c>
      <c r="M464" s="41">
        <v>0</v>
      </c>
      <c r="N464" s="17">
        <v>0</v>
      </c>
      <c r="O464" s="17">
        <v>0</v>
      </c>
      <c r="P464" s="17">
        <v>0</v>
      </c>
      <c r="Q464" s="17">
        <v>0</v>
      </c>
      <c r="R464" s="17">
        <v>0</v>
      </c>
      <c r="S464" s="17">
        <v>0</v>
      </c>
      <c r="T464" s="17">
        <v>0</v>
      </c>
      <c r="U464" s="17">
        <v>0</v>
      </c>
      <c r="V464" s="41">
        <v>0</v>
      </c>
      <c r="W464" s="41">
        <v>0</v>
      </c>
      <c r="X464" s="41">
        <v>0</v>
      </c>
      <c r="Y464" s="41">
        <v>0</v>
      </c>
      <c r="Z464" s="17">
        <v>0</v>
      </c>
      <c r="AA464" s="17">
        <v>0</v>
      </c>
      <c r="AB464" s="41">
        <v>0</v>
      </c>
      <c r="AC464" s="17">
        <v>0</v>
      </c>
      <c r="AD464" s="17">
        <v>0</v>
      </c>
      <c r="AE464" s="41">
        <v>0</v>
      </c>
      <c r="AF464" s="41">
        <v>0</v>
      </c>
      <c r="AG464" s="88">
        <v>10.8</v>
      </c>
      <c r="AH464" s="91" t="s">
        <v>3</v>
      </c>
      <c r="AI464" s="87" t="s">
        <v>504</v>
      </c>
      <c r="AN464" s="17">
        <f t="shared" si="206"/>
        <v>100</v>
      </c>
      <c r="AO464" s="17">
        <f t="shared" si="186"/>
        <v>0</v>
      </c>
      <c r="AP464" s="17">
        <f t="shared" si="208"/>
        <v>0.25</v>
      </c>
      <c r="AQ464" s="17">
        <f t="shared" si="208"/>
        <v>0.5</v>
      </c>
      <c r="AR464" s="17">
        <f t="shared" si="188"/>
        <v>0</v>
      </c>
      <c r="AS464" s="17">
        <f t="shared" si="189"/>
        <v>0.10800000000000001</v>
      </c>
      <c r="AU464" s="17">
        <f t="shared" si="190"/>
        <v>0</v>
      </c>
      <c r="AV464" s="17">
        <f t="shared" si="191"/>
        <v>0</v>
      </c>
      <c r="AW464" s="17">
        <f t="shared" si="192"/>
        <v>0.5</v>
      </c>
      <c r="AX464" s="17">
        <f t="shared" si="193"/>
        <v>0.5</v>
      </c>
      <c r="AY464" s="17">
        <f t="shared" si="194"/>
        <v>0</v>
      </c>
      <c r="AZ464" s="17">
        <f t="shared" si="195"/>
        <v>0</v>
      </c>
      <c r="BA464" s="17">
        <f t="shared" si="196"/>
        <v>0.10800000000000001</v>
      </c>
      <c r="BC464" s="17">
        <f t="shared" si="207"/>
        <v>0</v>
      </c>
      <c r="BD464" s="17">
        <f t="shared" si="197"/>
        <v>8.3333333333333329E-2</v>
      </c>
      <c r="BE464" s="17">
        <f t="shared" si="198"/>
        <v>0.58024549596785291</v>
      </c>
      <c r="BF464" s="17">
        <f t="shared" si="199"/>
        <v>0.25587141789529383</v>
      </c>
      <c r="BG464" s="17">
        <f t="shared" si="200"/>
        <v>8.3333333333333329E-2</v>
      </c>
      <c r="BH464" s="17">
        <f t="shared" si="201"/>
        <v>8.3333333333333329E-2</v>
      </c>
      <c r="BI464" s="17">
        <f t="shared" si="202"/>
        <v>6.0844444444444531E-4</v>
      </c>
      <c r="BJ464" s="17">
        <f t="shared" si="203"/>
        <v>0.13340639989311054</v>
      </c>
    </row>
    <row r="465" spans="1:62" x14ac:dyDescent="0.25">
      <c r="A465" s="84">
        <v>62</v>
      </c>
      <c r="B465" s="84">
        <v>419</v>
      </c>
      <c r="C465" s="17" t="s">
        <v>77</v>
      </c>
      <c r="D465" s="86" t="s">
        <v>615</v>
      </c>
      <c r="E465" s="98">
        <f t="shared" si="204"/>
        <v>25</v>
      </c>
      <c r="F465" s="98">
        <f t="shared" si="205"/>
        <v>0</v>
      </c>
      <c r="G465" s="17">
        <v>30</v>
      </c>
      <c r="H465" s="17">
        <v>45</v>
      </c>
      <c r="I465" s="17">
        <v>0</v>
      </c>
      <c r="J465" s="17">
        <v>0</v>
      </c>
      <c r="K465" s="41">
        <v>0</v>
      </c>
      <c r="L465" s="41">
        <v>0</v>
      </c>
      <c r="M465" s="41">
        <v>0</v>
      </c>
      <c r="N465" s="17">
        <v>25</v>
      </c>
      <c r="O465" s="17">
        <v>0</v>
      </c>
      <c r="P465" s="17">
        <v>0</v>
      </c>
      <c r="Q465" s="17">
        <v>0</v>
      </c>
      <c r="R465" s="17">
        <v>0</v>
      </c>
      <c r="S465" s="17">
        <v>0</v>
      </c>
      <c r="T465" s="17">
        <v>0</v>
      </c>
      <c r="U465" s="17">
        <v>0</v>
      </c>
      <c r="V465" s="41">
        <v>0</v>
      </c>
      <c r="W465" s="41">
        <v>0</v>
      </c>
      <c r="X465" s="41">
        <v>0</v>
      </c>
      <c r="Y465" s="41">
        <v>0</v>
      </c>
      <c r="Z465" s="17">
        <v>0</v>
      </c>
      <c r="AA465" s="17">
        <v>0</v>
      </c>
      <c r="AB465" s="41">
        <v>0</v>
      </c>
      <c r="AC465" s="17">
        <v>0</v>
      </c>
      <c r="AD465" s="17">
        <v>0</v>
      </c>
      <c r="AE465" s="41">
        <v>0</v>
      </c>
      <c r="AF465" s="41">
        <v>0</v>
      </c>
      <c r="AG465" s="88">
        <v>8</v>
      </c>
      <c r="AH465" s="91" t="s">
        <v>3</v>
      </c>
      <c r="AI465" s="87" t="s">
        <v>504</v>
      </c>
      <c r="AN465" s="17">
        <f t="shared" si="206"/>
        <v>100</v>
      </c>
      <c r="AO465" s="17">
        <f t="shared" si="186"/>
        <v>0</v>
      </c>
      <c r="AP465" s="17">
        <f t="shared" si="208"/>
        <v>0.3</v>
      </c>
      <c r="AQ465" s="17">
        <f t="shared" si="208"/>
        <v>0.45</v>
      </c>
      <c r="AR465" s="17">
        <f t="shared" si="188"/>
        <v>0</v>
      </c>
      <c r="AS465" s="17">
        <f t="shared" si="189"/>
        <v>0.08</v>
      </c>
      <c r="AU465" s="17">
        <f t="shared" si="190"/>
        <v>0</v>
      </c>
      <c r="AV465" s="17">
        <f t="shared" si="191"/>
        <v>0</v>
      </c>
      <c r="AW465" s="17">
        <f t="shared" si="192"/>
        <v>0.5</v>
      </c>
      <c r="AX465" s="17">
        <f t="shared" si="193"/>
        <v>0.5</v>
      </c>
      <c r="AY465" s="17">
        <f t="shared" si="194"/>
        <v>0</v>
      </c>
      <c r="AZ465" s="17">
        <f t="shared" si="195"/>
        <v>0</v>
      </c>
      <c r="BA465" s="17">
        <f t="shared" si="196"/>
        <v>0.08</v>
      </c>
      <c r="BC465" s="17">
        <f t="shared" si="207"/>
        <v>0</v>
      </c>
      <c r="BD465" s="17">
        <f t="shared" si="197"/>
        <v>7.575757575757576E-2</v>
      </c>
      <c r="BE465" s="17">
        <f t="shared" si="198"/>
        <v>0.58024549596785291</v>
      </c>
      <c r="BF465" s="17">
        <f t="shared" si="199"/>
        <v>0.25587141789529383</v>
      </c>
      <c r="BG465" s="17">
        <f t="shared" si="200"/>
        <v>7.575757575757576E-2</v>
      </c>
      <c r="BH465" s="17">
        <f t="shared" si="201"/>
        <v>7.575757575757576E-2</v>
      </c>
      <c r="BI465" s="17">
        <f t="shared" si="202"/>
        <v>1.7998163452708904E-5</v>
      </c>
      <c r="BJ465" s="17">
        <f t="shared" si="203"/>
        <v>0.15464431076767912</v>
      </c>
    </row>
    <row r="466" spans="1:62" x14ac:dyDescent="0.25">
      <c r="A466" s="84">
        <v>63</v>
      </c>
      <c r="B466" s="84">
        <v>420</v>
      </c>
      <c r="C466" s="17" t="s">
        <v>78</v>
      </c>
      <c r="D466" s="86" t="s">
        <v>615</v>
      </c>
      <c r="E466" s="98">
        <f t="shared" si="204"/>
        <v>40</v>
      </c>
      <c r="F466" s="98">
        <f t="shared" si="205"/>
        <v>0</v>
      </c>
      <c r="G466" s="17">
        <v>20</v>
      </c>
      <c r="H466" s="17">
        <v>40</v>
      </c>
      <c r="I466" s="17">
        <v>0</v>
      </c>
      <c r="J466" s="17">
        <v>0</v>
      </c>
      <c r="K466" s="41">
        <v>0</v>
      </c>
      <c r="L466" s="41">
        <v>0</v>
      </c>
      <c r="M466" s="41">
        <v>0</v>
      </c>
      <c r="N466" s="17">
        <v>0</v>
      </c>
      <c r="O466" s="17">
        <v>40</v>
      </c>
      <c r="P466" s="17">
        <v>0</v>
      </c>
      <c r="Q466" s="17">
        <v>0</v>
      </c>
      <c r="R466" s="17">
        <v>0</v>
      </c>
      <c r="S466" s="17">
        <v>0</v>
      </c>
      <c r="T466" s="17">
        <v>0</v>
      </c>
      <c r="U466" s="17">
        <v>0</v>
      </c>
      <c r="V466" s="41">
        <v>0</v>
      </c>
      <c r="W466" s="41">
        <v>0</v>
      </c>
      <c r="X466" s="41">
        <v>0</v>
      </c>
      <c r="Y466" s="41">
        <v>0</v>
      </c>
      <c r="Z466" s="17">
        <v>0</v>
      </c>
      <c r="AA466" s="17">
        <v>0</v>
      </c>
      <c r="AB466" s="41">
        <v>0</v>
      </c>
      <c r="AC466" s="17">
        <v>0</v>
      </c>
      <c r="AD466" s="17">
        <v>0</v>
      </c>
      <c r="AE466" s="41">
        <v>0</v>
      </c>
      <c r="AF466" s="41">
        <v>0</v>
      </c>
      <c r="AG466" s="88">
        <v>13.7</v>
      </c>
      <c r="AH466" s="91" t="s">
        <v>3</v>
      </c>
      <c r="AI466" s="87" t="s">
        <v>504</v>
      </c>
      <c r="AN466" s="17">
        <f t="shared" si="206"/>
        <v>100</v>
      </c>
      <c r="AO466" s="17">
        <f t="shared" si="186"/>
        <v>0.4</v>
      </c>
      <c r="AP466" s="17">
        <f t="shared" si="208"/>
        <v>0.2</v>
      </c>
      <c r="AQ466" s="17">
        <f t="shared" si="208"/>
        <v>0.4</v>
      </c>
      <c r="AR466" s="17">
        <f t="shared" si="188"/>
        <v>0</v>
      </c>
      <c r="AS466" s="17">
        <f t="shared" si="189"/>
        <v>0.13699999999999998</v>
      </c>
      <c r="AU466" s="17">
        <f t="shared" si="190"/>
        <v>0</v>
      </c>
      <c r="AV466" s="17">
        <f t="shared" si="191"/>
        <v>0.66666666666666663</v>
      </c>
      <c r="AW466" s="17">
        <f t="shared" si="192"/>
        <v>0.5</v>
      </c>
      <c r="AX466" s="17">
        <f t="shared" si="193"/>
        <v>0.5</v>
      </c>
      <c r="AY466" s="17">
        <f t="shared" si="194"/>
        <v>0.44444444444444448</v>
      </c>
      <c r="AZ466" s="17">
        <f t="shared" si="195"/>
        <v>0.44444444444444448</v>
      </c>
      <c r="BA466" s="17">
        <f t="shared" si="196"/>
        <v>0.30744444444444452</v>
      </c>
      <c r="BC466" s="17">
        <f t="shared" si="207"/>
        <v>0</v>
      </c>
      <c r="BD466" s="17">
        <f t="shared" si="197"/>
        <v>0.33333333333333331</v>
      </c>
      <c r="BE466" s="17">
        <f t="shared" si="198"/>
        <v>0.58024549596785291</v>
      </c>
      <c r="BF466" s="17">
        <f t="shared" si="199"/>
        <v>0.25587141789529383</v>
      </c>
      <c r="BG466" s="17">
        <f t="shared" si="200"/>
        <v>0.33333333333333331</v>
      </c>
      <c r="BH466" s="17">
        <f t="shared" si="201"/>
        <v>0.33333333333333331</v>
      </c>
      <c r="BI466" s="17">
        <f t="shared" si="202"/>
        <v>3.8546777777777777E-2</v>
      </c>
      <c r="BJ466" s="17">
        <f t="shared" si="203"/>
        <v>0.11306299220159313</v>
      </c>
    </row>
    <row r="467" spans="1:62" x14ac:dyDescent="0.25">
      <c r="A467" s="84">
        <v>64</v>
      </c>
      <c r="B467" s="84">
        <v>421</v>
      </c>
      <c r="C467" s="17" t="s">
        <v>79</v>
      </c>
      <c r="D467" s="86" t="s">
        <v>615</v>
      </c>
      <c r="E467" s="98">
        <f t="shared" si="204"/>
        <v>40</v>
      </c>
      <c r="F467" s="98">
        <f t="shared" si="205"/>
        <v>0</v>
      </c>
      <c r="G467" s="17">
        <v>20</v>
      </c>
      <c r="H467" s="17">
        <v>40</v>
      </c>
      <c r="I467" s="17">
        <v>40</v>
      </c>
      <c r="J467" s="17">
        <v>0</v>
      </c>
      <c r="K467" s="41">
        <v>0</v>
      </c>
      <c r="L467" s="41">
        <v>0</v>
      </c>
      <c r="M467" s="41">
        <v>0</v>
      </c>
      <c r="N467" s="17">
        <v>0</v>
      </c>
      <c r="O467" s="17">
        <v>0</v>
      </c>
      <c r="P467" s="17">
        <v>0</v>
      </c>
      <c r="Q467" s="17">
        <v>0</v>
      </c>
      <c r="R467" s="17">
        <v>0</v>
      </c>
      <c r="S467" s="17">
        <v>0</v>
      </c>
      <c r="T467" s="17">
        <v>0</v>
      </c>
      <c r="U467" s="17">
        <v>0</v>
      </c>
      <c r="V467" s="41">
        <v>0</v>
      </c>
      <c r="W467" s="41">
        <v>0</v>
      </c>
      <c r="X467" s="41">
        <v>0</v>
      </c>
      <c r="Y467" s="41">
        <v>0</v>
      </c>
      <c r="Z467" s="17">
        <v>0</v>
      </c>
      <c r="AA467" s="17">
        <v>0</v>
      </c>
      <c r="AB467" s="41">
        <v>0</v>
      </c>
      <c r="AC467" s="17">
        <v>0</v>
      </c>
      <c r="AD467" s="17">
        <v>0</v>
      </c>
      <c r="AE467" s="41">
        <v>0</v>
      </c>
      <c r="AF467" s="41">
        <v>0</v>
      </c>
      <c r="AG467" s="88">
        <v>12</v>
      </c>
      <c r="AH467" s="91" t="s">
        <v>3</v>
      </c>
      <c r="AI467" s="87" t="s">
        <v>504</v>
      </c>
      <c r="AN467" s="17">
        <f t="shared" si="206"/>
        <v>100</v>
      </c>
      <c r="AO467" s="17">
        <f t="shared" si="186"/>
        <v>0</v>
      </c>
      <c r="AP467" s="17">
        <f t="shared" si="208"/>
        <v>0.2</v>
      </c>
      <c r="AQ467" s="17">
        <f t="shared" si="208"/>
        <v>0.4</v>
      </c>
      <c r="AR467" s="17">
        <f t="shared" si="188"/>
        <v>0</v>
      </c>
      <c r="AS467" s="17">
        <f t="shared" si="189"/>
        <v>0.12</v>
      </c>
      <c r="AU467" s="17">
        <f t="shared" si="190"/>
        <v>0</v>
      </c>
      <c r="AV467" s="17">
        <f t="shared" si="191"/>
        <v>0</v>
      </c>
      <c r="AW467" s="17">
        <f t="shared" si="192"/>
        <v>0.5</v>
      </c>
      <c r="AX467" s="17">
        <f t="shared" si="193"/>
        <v>0.5</v>
      </c>
      <c r="AY467" s="17">
        <f t="shared" si="194"/>
        <v>0</v>
      </c>
      <c r="AZ467" s="17">
        <f t="shared" si="195"/>
        <v>0</v>
      </c>
      <c r="BA467" s="17">
        <f t="shared" si="196"/>
        <v>0.12</v>
      </c>
      <c r="BC467" s="17">
        <f t="shared" si="207"/>
        <v>0</v>
      </c>
      <c r="BD467" s="17">
        <f t="shared" si="197"/>
        <v>0.16666666666666666</v>
      </c>
      <c r="BE467" s="17">
        <f t="shared" si="198"/>
        <v>0.58024549596785291</v>
      </c>
      <c r="BF467" s="17">
        <f t="shared" si="199"/>
        <v>0.25587141789529383</v>
      </c>
      <c r="BG467" s="17">
        <f t="shared" si="200"/>
        <v>0.16666666666666666</v>
      </c>
      <c r="BH467" s="17">
        <f t="shared" si="201"/>
        <v>0.16666666666666666</v>
      </c>
      <c r="BI467" s="17">
        <f t="shared" si="202"/>
        <v>2.1777777777777772E-3</v>
      </c>
      <c r="BJ467" s="17">
        <f t="shared" si="203"/>
        <v>0.12478443808972403</v>
      </c>
    </row>
    <row r="468" spans="1:62" x14ac:dyDescent="0.25">
      <c r="A468" s="84">
        <v>65</v>
      </c>
      <c r="B468" s="84">
        <v>422</v>
      </c>
      <c r="C468" s="17" t="s">
        <v>80</v>
      </c>
      <c r="D468" s="86" t="s">
        <v>615</v>
      </c>
      <c r="E468" s="98">
        <f t="shared" si="204"/>
        <v>40</v>
      </c>
      <c r="F468" s="98">
        <f t="shared" si="205"/>
        <v>0</v>
      </c>
      <c r="G468" s="17">
        <v>20</v>
      </c>
      <c r="H468" s="17">
        <v>40</v>
      </c>
      <c r="I468" s="17">
        <v>0</v>
      </c>
      <c r="J468" s="17">
        <v>0</v>
      </c>
      <c r="K468" s="41">
        <v>0</v>
      </c>
      <c r="L468" s="41">
        <v>0</v>
      </c>
      <c r="M468" s="41">
        <v>0</v>
      </c>
      <c r="N468" s="17">
        <v>40</v>
      </c>
      <c r="O468" s="17">
        <v>0</v>
      </c>
      <c r="P468" s="17">
        <v>0</v>
      </c>
      <c r="Q468" s="17">
        <v>0</v>
      </c>
      <c r="R468" s="17">
        <v>0</v>
      </c>
      <c r="S468" s="17">
        <v>0</v>
      </c>
      <c r="T468" s="17">
        <v>0</v>
      </c>
      <c r="U468" s="17">
        <v>0</v>
      </c>
      <c r="V468" s="41">
        <v>0</v>
      </c>
      <c r="W468" s="41">
        <v>0</v>
      </c>
      <c r="X468" s="41">
        <v>0</v>
      </c>
      <c r="Y468" s="41">
        <v>0</v>
      </c>
      <c r="Z468" s="17">
        <v>0</v>
      </c>
      <c r="AA468" s="17">
        <v>0</v>
      </c>
      <c r="AB468" s="41">
        <v>0</v>
      </c>
      <c r="AC468" s="17">
        <v>0</v>
      </c>
      <c r="AD468" s="17">
        <v>0</v>
      </c>
      <c r="AE468" s="41">
        <v>0</v>
      </c>
      <c r="AF468" s="41">
        <v>0</v>
      </c>
      <c r="AG468" s="88">
        <v>8.9</v>
      </c>
      <c r="AH468" s="91" t="s">
        <v>3</v>
      </c>
      <c r="AI468" s="87" t="s">
        <v>504</v>
      </c>
      <c r="AN468" s="17">
        <f t="shared" si="206"/>
        <v>100</v>
      </c>
      <c r="AO468" s="17">
        <f t="shared" si="186"/>
        <v>0</v>
      </c>
      <c r="AP468" s="17">
        <f t="shared" si="208"/>
        <v>0.2</v>
      </c>
      <c r="AQ468" s="17">
        <f t="shared" si="208"/>
        <v>0.4</v>
      </c>
      <c r="AR468" s="17">
        <f t="shared" si="188"/>
        <v>0</v>
      </c>
      <c r="AS468" s="17">
        <f t="shared" si="189"/>
        <v>8.900000000000001E-2</v>
      </c>
      <c r="AU468" s="17">
        <f t="shared" si="190"/>
        <v>0</v>
      </c>
      <c r="AV468" s="17">
        <f t="shared" si="191"/>
        <v>0</v>
      </c>
      <c r="AW468" s="17">
        <f t="shared" si="192"/>
        <v>0.5</v>
      </c>
      <c r="AX468" s="17">
        <f t="shared" si="193"/>
        <v>0.5</v>
      </c>
      <c r="AY468" s="17">
        <f t="shared" si="194"/>
        <v>0</v>
      </c>
      <c r="AZ468" s="17">
        <f t="shared" si="195"/>
        <v>0</v>
      </c>
      <c r="BA468" s="17">
        <f t="shared" si="196"/>
        <v>8.900000000000001E-2</v>
      </c>
      <c r="BC468" s="17">
        <f t="shared" si="207"/>
        <v>0</v>
      </c>
      <c r="BD468" s="17">
        <f t="shared" si="197"/>
        <v>0.16666666666666666</v>
      </c>
      <c r="BE468" s="17">
        <f t="shared" si="198"/>
        <v>0.58024549596785291</v>
      </c>
      <c r="BF468" s="17">
        <f t="shared" si="199"/>
        <v>0.25587141789529383</v>
      </c>
      <c r="BG468" s="17">
        <f t="shared" si="200"/>
        <v>0.16666666666666666</v>
      </c>
      <c r="BH468" s="17">
        <f t="shared" si="201"/>
        <v>0.16666666666666666</v>
      </c>
      <c r="BI468" s="17">
        <f t="shared" si="202"/>
        <v>6.0321111111111079E-3</v>
      </c>
      <c r="BJ468" s="17">
        <f t="shared" si="203"/>
        <v>0.14764683941513923</v>
      </c>
    </row>
    <row r="469" spans="1:62" x14ac:dyDescent="0.25">
      <c r="A469" s="84">
        <v>77</v>
      </c>
      <c r="B469" s="84">
        <v>423</v>
      </c>
      <c r="C469" s="17" t="s">
        <v>97</v>
      </c>
      <c r="D469" s="86" t="s">
        <v>615</v>
      </c>
      <c r="E469" s="98">
        <f t="shared" si="204"/>
        <v>20.25</v>
      </c>
      <c r="F469" s="98">
        <f t="shared" si="205"/>
        <v>0</v>
      </c>
      <c r="G469" s="17">
        <v>0</v>
      </c>
      <c r="H469" s="17">
        <v>79.75</v>
      </c>
      <c r="I469" s="17">
        <v>0</v>
      </c>
      <c r="J469" s="17">
        <v>0</v>
      </c>
      <c r="K469" s="41">
        <v>0</v>
      </c>
      <c r="L469" s="17">
        <v>0</v>
      </c>
      <c r="M469" s="17">
        <v>0</v>
      </c>
      <c r="N469" s="17">
        <v>0</v>
      </c>
      <c r="O469" s="17">
        <v>20.25</v>
      </c>
      <c r="P469" s="17">
        <v>0</v>
      </c>
      <c r="Q469" s="17">
        <v>0</v>
      </c>
      <c r="R469" s="17">
        <v>0</v>
      </c>
      <c r="S469" s="17">
        <v>0</v>
      </c>
      <c r="T469" s="17">
        <v>0</v>
      </c>
      <c r="U469" s="17">
        <v>0</v>
      </c>
      <c r="V469" s="41">
        <v>0</v>
      </c>
      <c r="W469" s="41">
        <v>0</v>
      </c>
      <c r="X469" s="41">
        <v>0</v>
      </c>
      <c r="Y469" s="17">
        <v>0</v>
      </c>
      <c r="Z469" s="17">
        <v>0</v>
      </c>
      <c r="AA469" s="17">
        <v>0</v>
      </c>
      <c r="AB469" s="41">
        <v>0</v>
      </c>
      <c r="AC469" s="17">
        <v>0</v>
      </c>
      <c r="AD469" s="17">
        <v>0</v>
      </c>
      <c r="AE469" s="41">
        <v>0</v>
      </c>
      <c r="AF469" s="41">
        <v>0</v>
      </c>
      <c r="AG469" s="88">
        <v>29.5</v>
      </c>
      <c r="AH469" s="41" t="s">
        <v>3</v>
      </c>
      <c r="AI469" s="87" t="s">
        <v>506</v>
      </c>
      <c r="AJ469" s="87" t="s">
        <v>509</v>
      </c>
      <c r="AK469" s="87" t="s">
        <v>505</v>
      </c>
      <c r="AL469" s="87" t="s">
        <v>507</v>
      </c>
      <c r="AN469" s="17">
        <f t="shared" si="206"/>
        <v>100</v>
      </c>
      <c r="AO469" s="17">
        <f t="shared" si="186"/>
        <v>0.20250000000000001</v>
      </c>
      <c r="AP469" s="17">
        <f t="shared" si="208"/>
        <v>0</v>
      </c>
      <c r="AQ469" s="17">
        <f t="shared" si="208"/>
        <v>0.79749999999999999</v>
      </c>
      <c r="AR469" s="17">
        <f t="shared" si="188"/>
        <v>0</v>
      </c>
      <c r="AS469" s="17">
        <f t="shared" si="189"/>
        <v>0.29499999999999998</v>
      </c>
      <c r="AU469" s="17">
        <f t="shared" si="190"/>
        <v>0</v>
      </c>
      <c r="AV469" s="17">
        <f t="shared" si="191"/>
        <v>0.25391849529780569</v>
      </c>
      <c r="AW469" s="17">
        <f t="shared" si="192"/>
        <v>0.5</v>
      </c>
      <c r="AX469" s="17">
        <f t="shared" si="193"/>
        <v>0.5</v>
      </c>
      <c r="AY469" s="17">
        <f t="shared" si="194"/>
        <v>0.25391849529780569</v>
      </c>
      <c r="AZ469" s="17">
        <f t="shared" si="195"/>
        <v>0.25391849529780569</v>
      </c>
      <c r="BA469" s="17">
        <f t="shared" si="196"/>
        <v>4.1081504702194294E-2</v>
      </c>
      <c r="BC469" s="17">
        <f t="shared" si="207"/>
        <v>0</v>
      </c>
      <c r="BD469" s="17">
        <f t="shared" si="197"/>
        <v>0.25391849529780564</v>
      </c>
      <c r="BE469" s="17">
        <f t="shared" si="198"/>
        <v>0.58024549596785291</v>
      </c>
      <c r="BF469" s="17">
        <f t="shared" si="199"/>
        <v>0.25587141789529383</v>
      </c>
      <c r="BG469" s="17">
        <f t="shared" si="200"/>
        <v>0.25391849529780564</v>
      </c>
      <c r="BH469" s="17">
        <f t="shared" si="201"/>
        <v>0.25391849529780564</v>
      </c>
      <c r="BI469" s="17">
        <f t="shared" si="202"/>
        <v>1.6876900285964164E-3</v>
      </c>
      <c r="BJ469" s="17">
        <f t="shared" si="203"/>
        <v>3.1772495123670419E-2</v>
      </c>
    </row>
    <row r="470" spans="1:62" x14ac:dyDescent="0.25">
      <c r="A470" s="84">
        <v>78</v>
      </c>
      <c r="B470" s="84">
        <v>424</v>
      </c>
      <c r="C470" s="17" t="s">
        <v>98</v>
      </c>
      <c r="D470" s="86" t="s">
        <v>615</v>
      </c>
      <c r="E470" s="98">
        <f t="shared" si="204"/>
        <v>20.43</v>
      </c>
      <c r="F470" s="98">
        <f t="shared" si="205"/>
        <v>0</v>
      </c>
      <c r="G470" s="17">
        <v>5.38</v>
      </c>
      <c r="H470" s="17">
        <v>74.180000000000007</v>
      </c>
      <c r="I470" s="17">
        <v>0</v>
      </c>
      <c r="J470" s="17">
        <v>0</v>
      </c>
      <c r="K470" s="41">
        <v>0</v>
      </c>
      <c r="L470" s="17">
        <v>0</v>
      </c>
      <c r="M470" s="17">
        <v>0</v>
      </c>
      <c r="N470" s="17">
        <v>0</v>
      </c>
      <c r="O470" s="17">
        <v>20.43</v>
      </c>
      <c r="P470" s="17">
        <v>0</v>
      </c>
      <c r="Q470" s="17">
        <v>0</v>
      </c>
      <c r="R470" s="17">
        <v>0</v>
      </c>
      <c r="S470" s="17">
        <v>0</v>
      </c>
      <c r="T470" s="17">
        <v>0</v>
      </c>
      <c r="U470" s="17">
        <v>0</v>
      </c>
      <c r="V470" s="41">
        <v>0</v>
      </c>
      <c r="W470" s="41">
        <v>0</v>
      </c>
      <c r="X470" s="41">
        <v>0</v>
      </c>
      <c r="Y470" s="17">
        <v>0</v>
      </c>
      <c r="Z470" s="17">
        <v>0</v>
      </c>
      <c r="AA470" s="17">
        <v>0</v>
      </c>
      <c r="AB470" s="41">
        <v>0</v>
      </c>
      <c r="AC470" s="17">
        <v>0</v>
      </c>
      <c r="AD470" s="17">
        <v>0</v>
      </c>
      <c r="AE470" s="41">
        <v>0</v>
      </c>
      <c r="AF470" s="41">
        <v>0</v>
      </c>
      <c r="AG470" s="88">
        <v>24.2</v>
      </c>
      <c r="AH470" s="41" t="s">
        <v>3</v>
      </c>
      <c r="AI470" s="87" t="s">
        <v>506</v>
      </c>
      <c r="AN470" s="17">
        <f t="shared" si="206"/>
        <v>99.990000000000009</v>
      </c>
      <c r="AO470" s="17">
        <f t="shared" si="186"/>
        <v>0.20430000000000001</v>
      </c>
      <c r="AP470" s="17">
        <f t="shared" si="208"/>
        <v>5.3800000000000001E-2</v>
      </c>
      <c r="AQ470" s="17">
        <f t="shared" si="208"/>
        <v>0.74180000000000001</v>
      </c>
      <c r="AR470" s="17">
        <f t="shared" si="188"/>
        <v>0</v>
      </c>
      <c r="AS470" s="17">
        <f t="shared" si="189"/>
        <v>0.24199999999999999</v>
      </c>
      <c r="AU470" s="17">
        <f t="shared" si="190"/>
        <v>0</v>
      </c>
      <c r="AV470" s="17">
        <f t="shared" si="191"/>
        <v>0.25678733031674211</v>
      </c>
      <c r="AW470" s="17">
        <f t="shared" si="192"/>
        <v>0.5</v>
      </c>
      <c r="AX470" s="17">
        <f t="shared" si="193"/>
        <v>0.5</v>
      </c>
      <c r="AY470" s="17">
        <f t="shared" si="194"/>
        <v>0.25678733031674211</v>
      </c>
      <c r="AZ470" s="17">
        <f t="shared" si="195"/>
        <v>0.25678733031674211</v>
      </c>
      <c r="BA470" s="17">
        <f t="shared" si="196"/>
        <v>1.478733031674212E-2</v>
      </c>
      <c r="BC470" s="17">
        <f t="shared" si="207"/>
        <v>0</v>
      </c>
      <c r="BD470" s="17">
        <f t="shared" si="197"/>
        <v>0.2134796238244514</v>
      </c>
      <c r="BE470" s="17">
        <f t="shared" si="198"/>
        <v>0.58024549596785291</v>
      </c>
      <c r="BF470" s="17">
        <f t="shared" si="199"/>
        <v>0.25587141789529383</v>
      </c>
      <c r="BG470" s="17">
        <f t="shared" si="200"/>
        <v>0.2134796238244514</v>
      </c>
      <c r="BH470" s="17">
        <f t="shared" si="201"/>
        <v>0.2134796238244514</v>
      </c>
      <c r="BI470" s="17">
        <f t="shared" si="202"/>
        <v>8.1341185719479962E-4</v>
      </c>
      <c r="BJ470" s="17">
        <f t="shared" si="203"/>
        <v>5.3475826421960942E-2</v>
      </c>
    </row>
    <row r="471" spans="1:62" x14ac:dyDescent="0.25">
      <c r="A471" s="84">
        <v>79</v>
      </c>
      <c r="B471" s="84">
        <v>425</v>
      </c>
      <c r="C471" s="17" t="s">
        <v>99</v>
      </c>
      <c r="D471" s="86" t="s">
        <v>615</v>
      </c>
      <c r="E471" s="98">
        <f t="shared" si="204"/>
        <v>20.149999999999999</v>
      </c>
      <c r="F471" s="98">
        <f t="shared" si="205"/>
        <v>0</v>
      </c>
      <c r="G471" s="17">
        <v>10.48</v>
      </c>
      <c r="H471" s="17">
        <v>69.37</v>
      </c>
      <c r="I471" s="17">
        <v>0</v>
      </c>
      <c r="J471" s="17">
        <v>0</v>
      </c>
      <c r="K471" s="41">
        <v>0</v>
      </c>
      <c r="L471" s="17">
        <v>0</v>
      </c>
      <c r="M471" s="17">
        <v>0</v>
      </c>
      <c r="N471" s="17">
        <v>0</v>
      </c>
      <c r="O471" s="17">
        <v>20.149999999999999</v>
      </c>
      <c r="P471" s="17">
        <v>0</v>
      </c>
      <c r="Q471" s="17">
        <v>0</v>
      </c>
      <c r="R471" s="17">
        <v>0</v>
      </c>
      <c r="S471" s="17">
        <v>0</v>
      </c>
      <c r="T471" s="17">
        <v>0</v>
      </c>
      <c r="U471" s="17">
        <v>0</v>
      </c>
      <c r="V471" s="41">
        <v>0</v>
      </c>
      <c r="W471" s="41">
        <v>0</v>
      </c>
      <c r="X471" s="41">
        <v>0</v>
      </c>
      <c r="Y471" s="17">
        <v>0</v>
      </c>
      <c r="Z471" s="17">
        <v>0</v>
      </c>
      <c r="AA471" s="17">
        <v>0</v>
      </c>
      <c r="AB471" s="41">
        <v>0</v>
      </c>
      <c r="AC471" s="17">
        <v>0</v>
      </c>
      <c r="AD471" s="17">
        <v>0</v>
      </c>
      <c r="AE471" s="41">
        <v>0</v>
      </c>
      <c r="AF471" s="41">
        <v>0</v>
      </c>
      <c r="AG471" s="88">
        <v>18.5</v>
      </c>
      <c r="AH471" s="41" t="s">
        <v>3</v>
      </c>
      <c r="AI471" s="87" t="s">
        <v>506</v>
      </c>
      <c r="AN471" s="17">
        <f t="shared" si="206"/>
        <v>100</v>
      </c>
      <c r="AO471" s="17">
        <f t="shared" si="186"/>
        <v>0.20149999999999998</v>
      </c>
      <c r="AP471" s="17">
        <f t="shared" si="208"/>
        <v>0.1048</v>
      </c>
      <c r="AQ471" s="17">
        <f t="shared" si="208"/>
        <v>0.69370000000000009</v>
      </c>
      <c r="AR471" s="17">
        <f t="shared" si="188"/>
        <v>0</v>
      </c>
      <c r="AS471" s="17">
        <f t="shared" si="189"/>
        <v>0.185</v>
      </c>
      <c r="AU471" s="17">
        <f t="shared" si="190"/>
        <v>0</v>
      </c>
      <c r="AV471" s="17">
        <f t="shared" si="191"/>
        <v>0.2523481527864746</v>
      </c>
      <c r="AW471" s="17">
        <f t="shared" si="192"/>
        <v>0.5</v>
      </c>
      <c r="AX471" s="17">
        <f t="shared" si="193"/>
        <v>0.5</v>
      </c>
      <c r="AY471" s="17">
        <f t="shared" si="194"/>
        <v>0.2523481527864746</v>
      </c>
      <c r="AZ471" s="17">
        <f t="shared" si="195"/>
        <v>0.2523481527864746</v>
      </c>
      <c r="BA471" s="17">
        <f t="shared" si="196"/>
        <v>6.7348152786474602E-2</v>
      </c>
      <c r="BC471" s="17">
        <f t="shared" si="207"/>
        <v>0</v>
      </c>
      <c r="BD471" s="17">
        <f t="shared" si="197"/>
        <v>0.18105849582172701</v>
      </c>
      <c r="BE471" s="17">
        <f t="shared" si="198"/>
        <v>0.58024549596785291</v>
      </c>
      <c r="BF471" s="17">
        <f t="shared" si="199"/>
        <v>0.25587141789529383</v>
      </c>
      <c r="BG471" s="17">
        <f t="shared" si="200"/>
        <v>0.18105849582172701</v>
      </c>
      <c r="BH471" s="17">
        <f t="shared" si="201"/>
        <v>0.18105849582172701</v>
      </c>
      <c r="BI471" s="17">
        <f t="shared" si="202"/>
        <v>1.5535455187343455E-5</v>
      </c>
      <c r="BJ471" s="17">
        <f t="shared" si="203"/>
        <v>8.3087144988046979E-2</v>
      </c>
    </row>
    <row r="472" spans="1:62" x14ac:dyDescent="0.25">
      <c r="A472" s="84">
        <v>80</v>
      </c>
      <c r="B472" s="84">
        <v>426</v>
      </c>
      <c r="C472" s="17" t="s">
        <v>100</v>
      </c>
      <c r="D472" s="86" t="s">
        <v>615</v>
      </c>
      <c r="E472" s="98">
        <f t="shared" si="204"/>
        <v>20</v>
      </c>
      <c r="F472" s="98">
        <f t="shared" si="205"/>
        <v>0</v>
      </c>
      <c r="G472" s="17">
        <v>15.34</v>
      </c>
      <c r="H472" s="17">
        <v>64.66</v>
      </c>
      <c r="I472" s="17">
        <v>0</v>
      </c>
      <c r="J472" s="17">
        <v>0</v>
      </c>
      <c r="K472" s="41">
        <v>0</v>
      </c>
      <c r="L472" s="17">
        <v>0</v>
      </c>
      <c r="M472" s="17">
        <v>0</v>
      </c>
      <c r="N472" s="17">
        <v>0</v>
      </c>
      <c r="O472" s="17">
        <v>20</v>
      </c>
      <c r="P472" s="17">
        <v>0</v>
      </c>
      <c r="Q472" s="17">
        <v>0</v>
      </c>
      <c r="R472" s="17">
        <v>0</v>
      </c>
      <c r="S472" s="17">
        <v>0</v>
      </c>
      <c r="T472" s="17">
        <v>0</v>
      </c>
      <c r="U472" s="17">
        <v>0</v>
      </c>
      <c r="V472" s="41">
        <v>0</v>
      </c>
      <c r="W472" s="41">
        <v>0</v>
      </c>
      <c r="X472" s="41">
        <v>0</v>
      </c>
      <c r="Y472" s="17">
        <v>0</v>
      </c>
      <c r="Z472" s="17">
        <v>0</v>
      </c>
      <c r="AA472" s="17">
        <v>0</v>
      </c>
      <c r="AB472" s="41">
        <v>0</v>
      </c>
      <c r="AC472" s="17">
        <v>0</v>
      </c>
      <c r="AD472" s="17">
        <v>0</v>
      </c>
      <c r="AE472" s="41">
        <v>0</v>
      </c>
      <c r="AF472" s="41">
        <v>0</v>
      </c>
      <c r="AG472" s="88">
        <v>13.6</v>
      </c>
      <c r="AH472" s="41" t="s">
        <v>3</v>
      </c>
      <c r="AI472" s="87" t="s">
        <v>506</v>
      </c>
      <c r="AN472" s="17">
        <f t="shared" si="206"/>
        <v>100</v>
      </c>
      <c r="AO472" s="17">
        <f t="shared" si="186"/>
        <v>0.2</v>
      </c>
      <c r="AP472" s="17">
        <f t="shared" si="208"/>
        <v>0.15340000000000001</v>
      </c>
      <c r="AQ472" s="17">
        <f t="shared" si="208"/>
        <v>0.64659999999999995</v>
      </c>
      <c r="AR472" s="17">
        <f t="shared" si="188"/>
        <v>0</v>
      </c>
      <c r="AS472" s="17">
        <f t="shared" si="189"/>
        <v>0.13600000000000001</v>
      </c>
      <c r="AU472" s="17">
        <f t="shared" si="190"/>
        <v>0</v>
      </c>
      <c r="AV472" s="17">
        <f t="shared" si="191"/>
        <v>0.25000000000000006</v>
      </c>
      <c r="AW472" s="17">
        <f t="shared" si="192"/>
        <v>0.5</v>
      </c>
      <c r="AX472" s="17">
        <f t="shared" si="193"/>
        <v>0.5</v>
      </c>
      <c r="AY472" s="17">
        <f t="shared" si="194"/>
        <v>0.25000000000000006</v>
      </c>
      <c r="AZ472" s="17">
        <f t="shared" si="195"/>
        <v>0.25000000000000006</v>
      </c>
      <c r="BA472" s="17">
        <f t="shared" si="196"/>
        <v>0.11400000000000005</v>
      </c>
      <c r="BC472" s="17">
        <f t="shared" si="207"/>
        <v>0</v>
      </c>
      <c r="BD472" s="17">
        <f t="shared" si="197"/>
        <v>0.15870496746548168</v>
      </c>
      <c r="BE472" s="17">
        <f t="shared" si="198"/>
        <v>0.58024549596785291</v>
      </c>
      <c r="BF472" s="17">
        <f t="shared" si="199"/>
        <v>0.25587141789529383</v>
      </c>
      <c r="BG472" s="17">
        <f t="shared" si="200"/>
        <v>0.15870496746548168</v>
      </c>
      <c r="BH472" s="17">
        <f t="shared" si="201"/>
        <v>0.15870496746548168</v>
      </c>
      <c r="BI472" s="17">
        <f t="shared" si="202"/>
        <v>5.1551554760858134E-4</v>
      </c>
      <c r="BJ472" s="17">
        <f t="shared" si="203"/>
        <v>0.11373648901854197</v>
      </c>
    </row>
    <row r="473" spans="1:62" x14ac:dyDescent="0.25">
      <c r="A473" s="84">
        <v>81</v>
      </c>
      <c r="B473" s="84">
        <v>427</v>
      </c>
      <c r="C473" s="17" t="s">
        <v>101</v>
      </c>
      <c r="D473" s="86" t="s">
        <v>615</v>
      </c>
      <c r="E473" s="98">
        <f t="shared" si="204"/>
        <v>19.63</v>
      </c>
      <c r="F473" s="98">
        <f t="shared" si="205"/>
        <v>0</v>
      </c>
      <c r="G473" s="17">
        <v>20.68</v>
      </c>
      <c r="H473" s="17">
        <v>59.69</v>
      </c>
      <c r="I473" s="17">
        <v>0</v>
      </c>
      <c r="J473" s="17">
        <v>0</v>
      </c>
      <c r="K473" s="41">
        <v>0</v>
      </c>
      <c r="L473" s="17">
        <v>0</v>
      </c>
      <c r="M473" s="17">
        <v>0</v>
      </c>
      <c r="N473" s="17">
        <v>0</v>
      </c>
      <c r="O473" s="17">
        <v>19.63</v>
      </c>
      <c r="P473" s="17">
        <v>0</v>
      </c>
      <c r="Q473" s="17">
        <v>0</v>
      </c>
      <c r="R473" s="17">
        <v>0</v>
      </c>
      <c r="S473" s="17">
        <v>0</v>
      </c>
      <c r="T473" s="17">
        <v>0</v>
      </c>
      <c r="U473" s="17">
        <v>0</v>
      </c>
      <c r="V473" s="41">
        <v>0</v>
      </c>
      <c r="W473" s="41">
        <v>0</v>
      </c>
      <c r="X473" s="41">
        <v>0</v>
      </c>
      <c r="Y473" s="17">
        <v>0</v>
      </c>
      <c r="Z473" s="17">
        <v>0</v>
      </c>
      <c r="AA473" s="17">
        <v>0</v>
      </c>
      <c r="AB473" s="41">
        <v>0</v>
      </c>
      <c r="AC473" s="17">
        <v>0</v>
      </c>
      <c r="AD473" s="17">
        <v>0</v>
      </c>
      <c r="AE473" s="41">
        <v>0</v>
      </c>
      <c r="AF473" s="41">
        <v>0</v>
      </c>
      <c r="AG473" s="88">
        <v>10</v>
      </c>
      <c r="AH473" s="41" t="s">
        <v>3</v>
      </c>
      <c r="AI473" s="87" t="s">
        <v>506</v>
      </c>
      <c r="AN473" s="17">
        <f t="shared" si="206"/>
        <v>100</v>
      </c>
      <c r="AO473" s="17">
        <f t="shared" si="186"/>
        <v>0.1963</v>
      </c>
      <c r="AP473" s="17">
        <f t="shared" si="208"/>
        <v>0.20679999999999998</v>
      </c>
      <c r="AQ473" s="17">
        <f t="shared" si="208"/>
        <v>0.59689999999999999</v>
      </c>
      <c r="AR473" s="17">
        <f t="shared" si="188"/>
        <v>0</v>
      </c>
      <c r="AS473" s="17">
        <f t="shared" si="189"/>
        <v>0.1</v>
      </c>
      <c r="AU473" s="17">
        <f t="shared" si="190"/>
        <v>0</v>
      </c>
      <c r="AV473" s="17">
        <f t="shared" si="191"/>
        <v>0.2442453651860147</v>
      </c>
      <c r="AW473" s="17">
        <f t="shared" si="192"/>
        <v>0.5</v>
      </c>
      <c r="AX473" s="17">
        <f t="shared" si="193"/>
        <v>0.5</v>
      </c>
      <c r="AY473" s="17">
        <f t="shared" si="194"/>
        <v>0.2442453651860147</v>
      </c>
      <c r="AZ473" s="17">
        <f t="shared" si="195"/>
        <v>0.2442453651860147</v>
      </c>
      <c r="BA473" s="17">
        <f t="shared" si="196"/>
        <v>0.14424536518601469</v>
      </c>
      <c r="BC473" s="17">
        <f t="shared" si="207"/>
        <v>0</v>
      </c>
      <c r="BD473" s="17">
        <f t="shared" si="197"/>
        <v>0.13784144371883997</v>
      </c>
      <c r="BE473" s="17">
        <f t="shared" si="198"/>
        <v>0.58024549596785291</v>
      </c>
      <c r="BF473" s="17">
        <f t="shared" si="199"/>
        <v>0.25587141789529383</v>
      </c>
      <c r="BG473" s="17">
        <f t="shared" si="200"/>
        <v>0.13784144371883997</v>
      </c>
      <c r="BH473" s="17">
        <f t="shared" si="201"/>
        <v>0.13784144371883997</v>
      </c>
      <c r="BI473" s="17">
        <f t="shared" si="202"/>
        <v>1.4319748627261324E-3</v>
      </c>
      <c r="BJ473" s="17">
        <f t="shared" si="203"/>
        <v>0.13931437442870157</v>
      </c>
    </row>
    <row r="474" spans="1:62" x14ac:dyDescent="0.25">
      <c r="A474" s="84">
        <v>82</v>
      </c>
      <c r="B474" s="84">
        <v>428</v>
      </c>
      <c r="C474" s="17" t="s">
        <v>102</v>
      </c>
      <c r="D474" s="86" t="s">
        <v>615</v>
      </c>
      <c r="E474" s="98">
        <f t="shared" si="204"/>
        <v>19.760000000000002</v>
      </c>
      <c r="F474" s="98">
        <f t="shared" si="205"/>
        <v>0</v>
      </c>
      <c r="G474" s="17">
        <v>25.69</v>
      </c>
      <c r="H474" s="17">
        <v>54.55</v>
      </c>
      <c r="I474" s="17">
        <v>0</v>
      </c>
      <c r="J474" s="17">
        <v>0</v>
      </c>
      <c r="K474" s="41">
        <v>0</v>
      </c>
      <c r="L474" s="17">
        <v>0</v>
      </c>
      <c r="M474" s="17">
        <v>0</v>
      </c>
      <c r="N474" s="17">
        <v>0</v>
      </c>
      <c r="O474" s="17">
        <v>19.760000000000002</v>
      </c>
      <c r="P474" s="17">
        <v>0</v>
      </c>
      <c r="Q474" s="17">
        <v>0</v>
      </c>
      <c r="R474" s="17">
        <v>0</v>
      </c>
      <c r="S474" s="17">
        <v>0</v>
      </c>
      <c r="T474" s="17">
        <v>0</v>
      </c>
      <c r="U474" s="17">
        <v>0</v>
      </c>
      <c r="V474" s="41">
        <v>0</v>
      </c>
      <c r="W474" s="41">
        <v>0</v>
      </c>
      <c r="X474" s="41">
        <v>0</v>
      </c>
      <c r="Y474" s="17">
        <v>0</v>
      </c>
      <c r="Z474" s="17">
        <v>0</v>
      </c>
      <c r="AA474" s="17">
        <v>0</v>
      </c>
      <c r="AB474" s="41">
        <v>0</v>
      </c>
      <c r="AC474" s="17">
        <v>0</v>
      </c>
      <c r="AD474" s="17">
        <v>0</v>
      </c>
      <c r="AE474" s="41">
        <v>0</v>
      </c>
      <c r="AF474" s="41">
        <v>0</v>
      </c>
      <c r="AG474" s="88">
        <v>8</v>
      </c>
      <c r="AH474" s="41" t="s">
        <v>3</v>
      </c>
      <c r="AI474" s="87" t="s">
        <v>506</v>
      </c>
      <c r="AN474" s="17">
        <f t="shared" si="206"/>
        <v>100</v>
      </c>
      <c r="AO474" s="17">
        <f t="shared" si="186"/>
        <v>0.19760000000000003</v>
      </c>
      <c r="AP474" s="17">
        <f t="shared" si="208"/>
        <v>0.25690000000000002</v>
      </c>
      <c r="AQ474" s="17">
        <f t="shared" si="208"/>
        <v>0.54549999999999998</v>
      </c>
      <c r="AR474" s="17">
        <f t="shared" si="188"/>
        <v>0</v>
      </c>
      <c r="AS474" s="17">
        <f t="shared" si="189"/>
        <v>0.08</v>
      </c>
      <c r="AU474" s="17">
        <f t="shared" si="190"/>
        <v>0</v>
      </c>
      <c r="AV474" s="17">
        <f t="shared" si="191"/>
        <v>0.24626121635094719</v>
      </c>
      <c r="AW474" s="17">
        <f t="shared" si="192"/>
        <v>0.5</v>
      </c>
      <c r="AX474" s="17">
        <f t="shared" si="193"/>
        <v>0.5</v>
      </c>
      <c r="AY474" s="17">
        <f t="shared" si="194"/>
        <v>0.24626121635094719</v>
      </c>
      <c r="AZ474" s="17">
        <f t="shared" si="195"/>
        <v>0.24626121635094719</v>
      </c>
      <c r="BA474" s="17">
        <f t="shared" si="196"/>
        <v>0.16626121635094721</v>
      </c>
      <c r="BC474" s="17">
        <f t="shared" si="207"/>
        <v>0</v>
      </c>
      <c r="BD474" s="17">
        <f t="shared" si="197"/>
        <v>0.12561184921492596</v>
      </c>
      <c r="BE474" s="17">
        <f t="shared" si="198"/>
        <v>0.58024549596785291</v>
      </c>
      <c r="BF474" s="17">
        <f t="shared" si="199"/>
        <v>0.25587141789529383</v>
      </c>
      <c r="BG474" s="17">
        <f t="shared" si="200"/>
        <v>0.12561184921492596</v>
      </c>
      <c r="BH474" s="17">
        <f t="shared" si="201"/>
        <v>0.12561184921492596</v>
      </c>
      <c r="BI474" s="17">
        <f t="shared" si="202"/>
        <v>2.0804407888051421E-3</v>
      </c>
      <c r="BJ474" s="17">
        <f t="shared" si="203"/>
        <v>0.15464431076767912</v>
      </c>
    </row>
    <row r="475" spans="1:62" x14ac:dyDescent="0.25">
      <c r="A475" s="84">
        <v>83</v>
      </c>
      <c r="B475" s="84">
        <v>429</v>
      </c>
      <c r="C475" s="17" t="s">
        <v>103</v>
      </c>
      <c r="D475" s="86" t="s">
        <v>615</v>
      </c>
      <c r="E475" s="98">
        <f t="shared" si="204"/>
        <v>15.01</v>
      </c>
      <c r="F475" s="98">
        <f t="shared" si="205"/>
        <v>0</v>
      </c>
      <c r="G475" s="17">
        <v>20.47</v>
      </c>
      <c r="H475" s="17">
        <v>64.52</v>
      </c>
      <c r="I475" s="17">
        <v>0</v>
      </c>
      <c r="J475" s="17">
        <v>0</v>
      </c>
      <c r="K475" s="41">
        <v>0</v>
      </c>
      <c r="L475" s="17">
        <v>0</v>
      </c>
      <c r="M475" s="17">
        <v>0</v>
      </c>
      <c r="N475" s="17">
        <v>0</v>
      </c>
      <c r="O475" s="17">
        <v>15.01</v>
      </c>
      <c r="P475" s="17">
        <v>0</v>
      </c>
      <c r="Q475" s="17">
        <v>0</v>
      </c>
      <c r="R475" s="17">
        <v>0</v>
      </c>
      <c r="S475" s="17">
        <v>0</v>
      </c>
      <c r="T475" s="17">
        <v>0</v>
      </c>
      <c r="U475" s="17">
        <v>0</v>
      </c>
      <c r="V475" s="41">
        <v>0</v>
      </c>
      <c r="W475" s="41">
        <v>0</v>
      </c>
      <c r="X475" s="41">
        <v>0</v>
      </c>
      <c r="Y475" s="17">
        <v>0</v>
      </c>
      <c r="Z475" s="17">
        <v>0</v>
      </c>
      <c r="AA475" s="17">
        <v>0</v>
      </c>
      <c r="AB475" s="41">
        <v>0</v>
      </c>
      <c r="AC475" s="17">
        <v>0</v>
      </c>
      <c r="AD475" s="17">
        <v>0</v>
      </c>
      <c r="AE475" s="41">
        <v>0</v>
      </c>
      <c r="AF475" s="41">
        <v>0</v>
      </c>
      <c r="AG475" s="88">
        <v>9.4</v>
      </c>
      <c r="AH475" s="41" t="s">
        <v>3</v>
      </c>
      <c r="AI475" s="87" t="s">
        <v>506</v>
      </c>
      <c r="AN475" s="17">
        <f t="shared" si="206"/>
        <v>100</v>
      </c>
      <c r="AO475" s="17">
        <f t="shared" si="186"/>
        <v>0.15010000000000001</v>
      </c>
      <c r="AP475" s="17">
        <f t="shared" si="208"/>
        <v>0.20469999999999999</v>
      </c>
      <c r="AQ475" s="17">
        <f t="shared" si="208"/>
        <v>0.6452</v>
      </c>
      <c r="AR475" s="17">
        <f t="shared" si="188"/>
        <v>0</v>
      </c>
      <c r="AS475" s="17">
        <f t="shared" si="189"/>
        <v>9.4E-2</v>
      </c>
      <c r="AU475" s="17">
        <f t="shared" si="190"/>
        <v>0</v>
      </c>
      <c r="AV475" s="17">
        <f t="shared" si="191"/>
        <v>0.17660901282503824</v>
      </c>
      <c r="AW475" s="17">
        <f t="shared" si="192"/>
        <v>0.5</v>
      </c>
      <c r="AX475" s="17">
        <f t="shared" si="193"/>
        <v>0.5</v>
      </c>
      <c r="AY475" s="17">
        <f t="shared" si="194"/>
        <v>0.17660901282503824</v>
      </c>
      <c r="AZ475" s="17">
        <f t="shared" si="195"/>
        <v>0.17660901282503824</v>
      </c>
      <c r="BA475" s="17">
        <f t="shared" si="196"/>
        <v>8.2609012825038242E-2</v>
      </c>
      <c r="BC475" s="17">
        <f t="shared" si="207"/>
        <v>0</v>
      </c>
      <c r="BD475" s="17">
        <f t="shared" si="197"/>
        <v>0.1025273224043716</v>
      </c>
      <c r="BE475" s="17">
        <f t="shared" si="198"/>
        <v>0.58024549596785291</v>
      </c>
      <c r="BF475" s="17">
        <f t="shared" si="199"/>
        <v>0.25587141789529383</v>
      </c>
      <c r="BG475" s="17">
        <f t="shared" si="200"/>
        <v>0.1025273224043716</v>
      </c>
      <c r="BH475" s="17">
        <f t="shared" si="201"/>
        <v>0.1025273224043716</v>
      </c>
      <c r="BI475" s="17">
        <f t="shared" si="202"/>
        <v>7.2715227388097769E-5</v>
      </c>
      <c r="BJ475" s="17">
        <f t="shared" si="203"/>
        <v>0.14382935533039481</v>
      </c>
    </row>
    <row r="476" spans="1:62" x14ac:dyDescent="0.25">
      <c r="A476" s="84">
        <v>84</v>
      </c>
      <c r="B476" s="84">
        <v>430</v>
      </c>
      <c r="C476" s="17" t="s">
        <v>104</v>
      </c>
      <c r="D476" s="86" t="s">
        <v>615</v>
      </c>
      <c r="E476" s="98">
        <f t="shared" si="204"/>
        <v>25.36</v>
      </c>
      <c r="F476" s="98">
        <f t="shared" si="205"/>
        <v>0</v>
      </c>
      <c r="G476" s="17">
        <v>20.6</v>
      </c>
      <c r="H476" s="17">
        <v>54.04</v>
      </c>
      <c r="I476" s="17">
        <v>0</v>
      </c>
      <c r="J476" s="17">
        <v>0</v>
      </c>
      <c r="K476" s="41">
        <v>0</v>
      </c>
      <c r="L476" s="17">
        <v>0</v>
      </c>
      <c r="M476" s="17">
        <v>0</v>
      </c>
      <c r="N476" s="17">
        <v>0</v>
      </c>
      <c r="O476" s="17">
        <v>25.36</v>
      </c>
      <c r="P476" s="17">
        <v>0</v>
      </c>
      <c r="Q476" s="17">
        <v>0</v>
      </c>
      <c r="R476" s="17">
        <v>0</v>
      </c>
      <c r="S476" s="17">
        <v>0</v>
      </c>
      <c r="T476" s="17">
        <v>0</v>
      </c>
      <c r="U476" s="17">
        <v>0</v>
      </c>
      <c r="V476" s="41">
        <v>0</v>
      </c>
      <c r="W476" s="41">
        <v>0</v>
      </c>
      <c r="X476" s="41">
        <v>0</v>
      </c>
      <c r="Y476" s="17">
        <v>0</v>
      </c>
      <c r="Z476" s="17">
        <v>0</v>
      </c>
      <c r="AA476" s="17">
        <v>0</v>
      </c>
      <c r="AB476" s="41">
        <v>0</v>
      </c>
      <c r="AC476" s="17">
        <v>0</v>
      </c>
      <c r="AD476" s="17">
        <v>0</v>
      </c>
      <c r="AE476" s="41">
        <v>0</v>
      </c>
      <c r="AF476" s="41">
        <v>0</v>
      </c>
      <c r="AG476" s="88">
        <v>13.1</v>
      </c>
      <c r="AH476" s="41" t="s">
        <v>3</v>
      </c>
      <c r="AI476" s="87" t="s">
        <v>506</v>
      </c>
      <c r="AN476" s="17">
        <f t="shared" si="206"/>
        <v>100</v>
      </c>
      <c r="AO476" s="17">
        <f t="shared" si="186"/>
        <v>0.25359999999999999</v>
      </c>
      <c r="AP476" s="17">
        <f t="shared" si="208"/>
        <v>0.20600000000000002</v>
      </c>
      <c r="AQ476" s="17">
        <f t="shared" si="208"/>
        <v>0.54039999999999999</v>
      </c>
      <c r="AR476" s="17">
        <f t="shared" si="188"/>
        <v>0</v>
      </c>
      <c r="AS476" s="17">
        <f t="shared" si="189"/>
        <v>0.13100000000000001</v>
      </c>
      <c r="AU476" s="17">
        <f t="shared" si="190"/>
        <v>0</v>
      </c>
      <c r="AV476" s="17">
        <f t="shared" si="191"/>
        <v>0.33976420150053593</v>
      </c>
      <c r="AW476" s="17">
        <f t="shared" si="192"/>
        <v>0.5</v>
      </c>
      <c r="AX476" s="17">
        <f t="shared" si="193"/>
        <v>0.5</v>
      </c>
      <c r="AY476" s="17">
        <f t="shared" si="194"/>
        <v>0.33976420150053593</v>
      </c>
      <c r="AZ476" s="17">
        <f t="shared" si="195"/>
        <v>0.33976420150053593</v>
      </c>
      <c r="BA476" s="17">
        <f t="shared" si="196"/>
        <v>0.20876420150053593</v>
      </c>
      <c r="BC476" s="17">
        <f t="shared" si="207"/>
        <v>0</v>
      </c>
      <c r="BD476" s="17">
        <f t="shared" si="197"/>
        <v>0.18586924655526238</v>
      </c>
      <c r="BE476" s="17">
        <f t="shared" si="198"/>
        <v>0.58024549596785291</v>
      </c>
      <c r="BF476" s="17">
        <f t="shared" si="199"/>
        <v>0.25587141789529383</v>
      </c>
      <c r="BG476" s="17">
        <f t="shared" si="200"/>
        <v>0.18586924655526238</v>
      </c>
      <c r="BH476" s="17">
        <f t="shared" si="201"/>
        <v>0.18586924655526238</v>
      </c>
      <c r="BI476" s="17">
        <f t="shared" si="202"/>
        <v>3.0106342175421721E-3</v>
      </c>
      <c r="BJ476" s="17">
        <f t="shared" si="203"/>
        <v>0.11713397310328637</v>
      </c>
    </row>
    <row r="477" spans="1:62" x14ac:dyDescent="0.25">
      <c r="A477" s="84">
        <v>85</v>
      </c>
      <c r="B477" s="84">
        <v>431</v>
      </c>
      <c r="C477" s="17" t="s">
        <v>105</v>
      </c>
      <c r="D477" s="86" t="s">
        <v>615</v>
      </c>
      <c r="E477" s="98">
        <f t="shared" si="204"/>
        <v>30.11</v>
      </c>
      <c r="F477" s="98">
        <f t="shared" si="205"/>
        <v>0</v>
      </c>
      <c r="G477" s="17">
        <v>20.190000000000001</v>
      </c>
      <c r="H477" s="17">
        <v>49.7</v>
      </c>
      <c r="I477" s="17">
        <v>0</v>
      </c>
      <c r="J477" s="17">
        <v>0</v>
      </c>
      <c r="K477" s="41">
        <v>0</v>
      </c>
      <c r="L477" s="17">
        <v>0</v>
      </c>
      <c r="M477" s="17">
        <v>0</v>
      </c>
      <c r="N477" s="17">
        <v>0</v>
      </c>
      <c r="O477" s="17">
        <v>30.11</v>
      </c>
      <c r="P477" s="17">
        <v>0</v>
      </c>
      <c r="Q477" s="17">
        <v>0</v>
      </c>
      <c r="R477" s="17">
        <v>0</v>
      </c>
      <c r="S477" s="17">
        <v>0</v>
      </c>
      <c r="T477" s="17">
        <v>0</v>
      </c>
      <c r="U477" s="17">
        <v>0</v>
      </c>
      <c r="V477" s="41">
        <v>0</v>
      </c>
      <c r="W477" s="41">
        <v>0</v>
      </c>
      <c r="X477" s="41">
        <v>0</v>
      </c>
      <c r="Y477" s="17">
        <v>0</v>
      </c>
      <c r="Z477" s="17">
        <v>0</v>
      </c>
      <c r="AA477" s="17">
        <v>0</v>
      </c>
      <c r="AB477" s="41">
        <v>0</v>
      </c>
      <c r="AC477" s="17">
        <v>0</v>
      </c>
      <c r="AD477" s="17">
        <v>0</v>
      </c>
      <c r="AE477" s="41">
        <v>0</v>
      </c>
      <c r="AF477" s="41">
        <v>0</v>
      </c>
      <c r="AG477" s="88">
        <v>19.399999999999999</v>
      </c>
      <c r="AH477" s="41" t="s">
        <v>3</v>
      </c>
      <c r="AI477" s="87" t="s">
        <v>506</v>
      </c>
      <c r="AN477" s="17">
        <f t="shared" si="206"/>
        <v>100</v>
      </c>
      <c r="AO477" s="17">
        <f t="shared" si="186"/>
        <v>0.30109999999999998</v>
      </c>
      <c r="AP477" s="17">
        <f t="shared" si="208"/>
        <v>0.20190000000000002</v>
      </c>
      <c r="AQ477" s="17">
        <f t="shared" si="208"/>
        <v>0.49700000000000005</v>
      </c>
      <c r="AR477" s="17">
        <f t="shared" si="188"/>
        <v>0</v>
      </c>
      <c r="AS477" s="17">
        <f t="shared" si="189"/>
        <v>0.19399999999999998</v>
      </c>
      <c r="AU477" s="17">
        <f t="shared" si="190"/>
        <v>0</v>
      </c>
      <c r="AV477" s="17">
        <f t="shared" si="191"/>
        <v>0.43081985977965365</v>
      </c>
      <c r="AW477" s="17">
        <f t="shared" si="192"/>
        <v>0.5</v>
      </c>
      <c r="AX477" s="17">
        <f t="shared" si="193"/>
        <v>0.5</v>
      </c>
      <c r="AY477" s="17">
        <f t="shared" si="194"/>
        <v>0.43081985977965365</v>
      </c>
      <c r="AZ477" s="17">
        <f t="shared" si="195"/>
        <v>0.43081985977965365</v>
      </c>
      <c r="BA477" s="17">
        <f t="shared" si="196"/>
        <v>0.23681985977965367</v>
      </c>
      <c r="BC477" s="17">
        <f t="shared" si="207"/>
        <v>0</v>
      </c>
      <c r="BD477" s="17">
        <f t="shared" si="197"/>
        <v>0.23079871224896517</v>
      </c>
      <c r="BE477" s="17">
        <f t="shared" si="198"/>
        <v>0.58024549596785291</v>
      </c>
      <c r="BF477" s="17">
        <f t="shared" si="199"/>
        <v>0.25587141789529383</v>
      </c>
      <c r="BG477" s="17">
        <f t="shared" si="200"/>
        <v>0.23079871224896517</v>
      </c>
      <c r="BH477" s="17">
        <f t="shared" si="201"/>
        <v>0.23079871224896517</v>
      </c>
      <c r="BI477" s="17">
        <f t="shared" si="202"/>
        <v>1.3541452231821409E-3</v>
      </c>
      <c r="BJ477" s="17">
        <f t="shared" si="203"/>
        <v>7.7979673635507063E-2</v>
      </c>
    </row>
    <row r="478" spans="1:62" x14ac:dyDescent="0.25">
      <c r="A478" s="84">
        <v>86</v>
      </c>
      <c r="B478" s="84">
        <v>432</v>
      </c>
      <c r="C478" s="17" t="s">
        <v>106</v>
      </c>
      <c r="D478" s="86" t="s">
        <v>615</v>
      </c>
      <c r="E478" s="98">
        <f t="shared" si="204"/>
        <v>34.950000000000003</v>
      </c>
      <c r="F478" s="98">
        <f t="shared" si="205"/>
        <v>0</v>
      </c>
      <c r="G478" s="17">
        <v>20.23</v>
      </c>
      <c r="H478" s="17">
        <v>44.82</v>
      </c>
      <c r="I478" s="17">
        <v>0</v>
      </c>
      <c r="J478" s="17">
        <v>0</v>
      </c>
      <c r="K478" s="41">
        <v>0</v>
      </c>
      <c r="L478" s="17">
        <v>0</v>
      </c>
      <c r="M478" s="17">
        <v>0</v>
      </c>
      <c r="N478" s="17">
        <v>0</v>
      </c>
      <c r="O478" s="17">
        <v>34.950000000000003</v>
      </c>
      <c r="P478" s="17">
        <v>0</v>
      </c>
      <c r="Q478" s="17">
        <v>0</v>
      </c>
      <c r="R478" s="17">
        <v>0</v>
      </c>
      <c r="S478" s="17">
        <v>0</v>
      </c>
      <c r="T478" s="17">
        <v>0</v>
      </c>
      <c r="U478" s="17">
        <v>0</v>
      </c>
      <c r="V478" s="41">
        <v>0</v>
      </c>
      <c r="W478" s="41">
        <v>0</v>
      </c>
      <c r="X478" s="41">
        <v>0</v>
      </c>
      <c r="Y478" s="17">
        <v>0</v>
      </c>
      <c r="Z478" s="17">
        <v>0</v>
      </c>
      <c r="AA478" s="17">
        <v>0</v>
      </c>
      <c r="AB478" s="41">
        <v>0</v>
      </c>
      <c r="AC478" s="17">
        <v>0</v>
      </c>
      <c r="AD478" s="17">
        <v>0</v>
      </c>
      <c r="AE478" s="41">
        <v>0</v>
      </c>
      <c r="AF478" s="41">
        <v>0</v>
      </c>
      <c r="AG478" s="88">
        <v>22.8</v>
      </c>
      <c r="AH478" s="41" t="s">
        <v>3</v>
      </c>
      <c r="AI478" s="87" t="s">
        <v>506</v>
      </c>
      <c r="AN478" s="17">
        <f t="shared" si="206"/>
        <v>100</v>
      </c>
      <c r="AO478" s="17">
        <f t="shared" si="186"/>
        <v>0.34950000000000003</v>
      </c>
      <c r="AP478" s="17">
        <f t="shared" si="208"/>
        <v>0.20230000000000001</v>
      </c>
      <c r="AQ478" s="17">
        <f t="shared" si="208"/>
        <v>0.44819999999999999</v>
      </c>
      <c r="AR478" s="17">
        <f t="shared" si="188"/>
        <v>0</v>
      </c>
      <c r="AS478" s="17">
        <f t="shared" si="189"/>
        <v>0.22800000000000001</v>
      </c>
      <c r="AU478" s="17">
        <f t="shared" si="190"/>
        <v>0</v>
      </c>
      <c r="AV478" s="17">
        <f t="shared" si="191"/>
        <v>0.5372790161414297</v>
      </c>
      <c r="AW478" s="17">
        <f t="shared" si="192"/>
        <v>0.5</v>
      </c>
      <c r="AX478" s="17">
        <f t="shared" si="193"/>
        <v>0.5</v>
      </c>
      <c r="AY478" s="17">
        <f t="shared" si="194"/>
        <v>0.48757366128619012</v>
      </c>
      <c r="AZ478" s="17">
        <f t="shared" si="195"/>
        <v>0.48757366128619012</v>
      </c>
      <c r="BA478" s="17">
        <f t="shared" si="196"/>
        <v>0.25957366128619008</v>
      </c>
      <c r="BC478" s="17">
        <f t="shared" si="207"/>
        <v>0</v>
      </c>
      <c r="BD478" s="17">
        <f t="shared" si="197"/>
        <v>0.27795450930491489</v>
      </c>
      <c r="BE478" s="17">
        <f t="shared" si="198"/>
        <v>0.58024549596785291</v>
      </c>
      <c r="BF478" s="17">
        <f t="shared" si="199"/>
        <v>0.25587141789529383</v>
      </c>
      <c r="BG478" s="17">
        <f t="shared" si="200"/>
        <v>0.27795450930491489</v>
      </c>
      <c r="BH478" s="17">
        <f t="shared" si="201"/>
        <v>0.27795450930491489</v>
      </c>
      <c r="BI478" s="17">
        <f t="shared" si="202"/>
        <v>2.4954529998948271E-3</v>
      </c>
      <c r="BJ478" s="17">
        <f t="shared" si="203"/>
        <v>6.014678185924522E-2</v>
      </c>
    </row>
    <row r="479" spans="1:62" x14ac:dyDescent="0.25">
      <c r="A479" s="84">
        <v>87</v>
      </c>
      <c r="B479" s="84">
        <v>433</v>
      </c>
      <c r="C479" s="17" t="s">
        <v>107</v>
      </c>
      <c r="D479" s="86" t="s">
        <v>615</v>
      </c>
      <c r="E479" s="98">
        <f t="shared" si="204"/>
        <v>39.68</v>
      </c>
      <c r="F479" s="98">
        <f t="shared" si="205"/>
        <v>0</v>
      </c>
      <c r="G479" s="17">
        <v>20.43</v>
      </c>
      <c r="H479" s="17">
        <v>39.89</v>
      </c>
      <c r="I479" s="17">
        <v>0</v>
      </c>
      <c r="J479" s="17">
        <v>0</v>
      </c>
      <c r="K479" s="41">
        <v>0</v>
      </c>
      <c r="L479" s="17">
        <v>0</v>
      </c>
      <c r="M479" s="17">
        <v>0</v>
      </c>
      <c r="N479" s="17">
        <v>0</v>
      </c>
      <c r="O479" s="17">
        <v>39.68</v>
      </c>
      <c r="P479" s="17">
        <v>0</v>
      </c>
      <c r="Q479" s="17">
        <v>0</v>
      </c>
      <c r="R479" s="17">
        <v>0</v>
      </c>
      <c r="S479" s="17">
        <v>0</v>
      </c>
      <c r="T479" s="17">
        <v>0</v>
      </c>
      <c r="U479" s="17">
        <v>0</v>
      </c>
      <c r="V479" s="41">
        <v>0</v>
      </c>
      <c r="W479" s="41">
        <v>0</v>
      </c>
      <c r="X479" s="41">
        <v>0</v>
      </c>
      <c r="Y479" s="17">
        <v>0</v>
      </c>
      <c r="Z479" s="17">
        <v>0</v>
      </c>
      <c r="AA479" s="17">
        <v>0</v>
      </c>
      <c r="AB479" s="41">
        <v>0</v>
      </c>
      <c r="AC479" s="17">
        <v>0</v>
      </c>
      <c r="AD479" s="17">
        <v>0</v>
      </c>
      <c r="AE479" s="41">
        <v>0</v>
      </c>
      <c r="AF479" s="41">
        <v>0</v>
      </c>
      <c r="AG479" s="88">
        <v>18.600000000000001</v>
      </c>
      <c r="AH479" s="41" t="s">
        <v>3</v>
      </c>
      <c r="AI479" s="87" t="s">
        <v>506</v>
      </c>
      <c r="AN479" s="17">
        <f t="shared" si="206"/>
        <v>100</v>
      </c>
      <c r="AO479" s="17">
        <f t="shared" si="186"/>
        <v>0.39679999999999999</v>
      </c>
      <c r="AP479" s="17">
        <f t="shared" si="208"/>
        <v>0.20430000000000001</v>
      </c>
      <c r="AQ479" s="17">
        <f t="shared" si="208"/>
        <v>0.39890000000000003</v>
      </c>
      <c r="AR479" s="17">
        <f t="shared" si="188"/>
        <v>0</v>
      </c>
      <c r="AS479" s="17">
        <f t="shared" si="189"/>
        <v>0.18600000000000003</v>
      </c>
      <c r="AU479" s="17">
        <f t="shared" si="190"/>
        <v>0</v>
      </c>
      <c r="AV479" s="17">
        <f t="shared" si="191"/>
        <v>0.65782493368700257</v>
      </c>
      <c r="AW479" s="17">
        <f t="shared" si="192"/>
        <v>0.5</v>
      </c>
      <c r="AX479" s="17">
        <f t="shared" si="193"/>
        <v>0.5</v>
      </c>
      <c r="AY479" s="17">
        <f t="shared" si="194"/>
        <v>0.44739168877099916</v>
      </c>
      <c r="AZ479" s="17">
        <f t="shared" si="195"/>
        <v>0.44739168877099916</v>
      </c>
      <c r="BA479" s="17">
        <f t="shared" si="196"/>
        <v>0.26139168877099916</v>
      </c>
      <c r="BC479" s="17">
        <f t="shared" si="207"/>
        <v>0</v>
      </c>
      <c r="BD479" s="17">
        <f t="shared" si="197"/>
        <v>0.32628895650028783</v>
      </c>
      <c r="BE479" s="17">
        <f t="shared" si="198"/>
        <v>0.58024549596785291</v>
      </c>
      <c r="BF479" s="17">
        <f t="shared" si="199"/>
        <v>0.25587141789529383</v>
      </c>
      <c r="BG479" s="17">
        <f t="shared" si="200"/>
        <v>0.32628895650028783</v>
      </c>
      <c r="BH479" s="17">
        <f t="shared" si="201"/>
        <v>0.32628895650028783</v>
      </c>
      <c r="BI479" s="17">
        <f t="shared" si="202"/>
        <v>1.9680991315939644E-2</v>
      </c>
      <c r="BJ479" s="17">
        <f t="shared" si="203"/>
        <v>8.2511648171098101E-2</v>
      </c>
    </row>
    <row r="480" spans="1:62" x14ac:dyDescent="0.25">
      <c r="A480" s="84">
        <v>88</v>
      </c>
      <c r="B480" s="84">
        <v>434</v>
      </c>
      <c r="C480" s="17" t="s">
        <v>108</v>
      </c>
      <c r="D480" s="86" t="s">
        <v>615</v>
      </c>
      <c r="E480" s="98">
        <f t="shared" si="204"/>
        <v>44.91</v>
      </c>
      <c r="F480" s="98">
        <f t="shared" si="205"/>
        <v>0</v>
      </c>
      <c r="G480" s="17">
        <v>20.38</v>
      </c>
      <c r="H480" s="17">
        <v>34.71</v>
      </c>
      <c r="I480" s="17">
        <v>0</v>
      </c>
      <c r="J480" s="17">
        <v>0</v>
      </c>
      <c r="K480" s="41">
        <v>0</v>
      </c>
      <c r="L480" s="17">
        <v>0</v>
      </c>
      <c r="M480" s="17">
        <v>0</v>
      </c>
      <c r="N480" s="17">
        <v>0</v>
      </c>
      <c r="O480" s="17">
        <v>44.91</v>
      </c>
      <c r="P480" s="17">
        <v>0</v>
      </c>
      <c r="Q480" s="17">
        <v>0</v>
      </c>
      <c r="R480" s="17">
        <v>0</v>
      </c>
      <c r="S480" s="17">
        <v>0</v>
      </c>
      <c r="T480" s="17">
        <v>0</v>
      </c>
      <c r="U480" s="17">
        <v>0</v>
      </c>
      <c r="V480" s="41">
        <v>0</v>
      </c>
      <c r="W480" s="41">
        <v>0</v>
      </c>
      <c r="X480" s="41">
        <v>0</v>
      </c>
      <c r="Y480" s="17">
        <v>0</v>
      </c>
      <c r="Z480" s="17">
        <v>0</v>
      </c>
      <c r="AA480" s="17">
        <v>0</v>
      </c>
      <c r="AB480" s="41">
        <v>0</v>
      </c>
      <c r="AC480" s="17">
        <v>0</v>
      </c>
      <c r="AD480" s="17">
        <v>0</v>
      </c>
      <c r="AE480" s="41">
        <v>0</v>
      </c>
      <c r="AF480" s="41">
        <v>0</v>
      </c>
      <c r="AG480" s="88">
        <v>12.3</v>
      </c>
      <c r="AH480" s="41" t="s">
        <v>3</v>
      </c>
      <c r="AI480" s="87" t="s">
        <v>506</v>
      </c>
      <c r="AN480" s="17">
        <f t="shared" si="206"/>
        <v>100</v>
      </c>
      <c r="AO480" s="17">
        <f t="shared" si="186"/>
        <v>0.44909999999999994</v>
      </c>
      <c r="AP480" s="17">
        <f t="shared" si="208"/>
        <v>0.20379999999999998</v>
      </c>
      <c r="AQ480" s="17">
        <f t="shared" si="208"/>
        <v>0.34710000000000002</v>
      </c>
      <c r="AR480" s="17">
        <f t="shared" si="188"/>
        <v>0</v>
      </c>
      <c r="AS480" s="17">
        <f t="shared" si="189"/>
        <v>0.12300000000000001</v>
      </c>
      <c r="AU480" s="17">
        <f t="shared" si="190"/>
        <v>0</v>
      </c>
      <c r="AV480" s="17">
        <f t="shared" si="191"/>
        <v>0.81521147213650391</v>
      </c>
      <c r="AW480" s="17">
        <f t="shared" si="192"/>
        <v>0.5</v>
      </c>
      <c r="AX480" s="17">
        <f t="shared" si="193"/>
        <v>0.5</v>
      </c>
      <c r="AY480" s="17">
        <f t="shared" si="194"/>
        <v>0.39492950928783205</v>
      </c>
      <c r="AZ480" s="17">
        <f t="shared" si="195"/>
        <v>0.39492950928783205</v>
      </c>
      <c r="BA480" s="17">
        <f t="shared" si="196"/>
        <v>0.27192950928783205</v>
      </c>
      <c r="BC480" s="17">
        <f t="shared" si="207"/>
        <v>0</v>
      </c>
      <c r="BD480" s="17">
        <f t="shared" si="197"/>
        <v>0.38638905618170871</v>
      </c>
      <c r="BE480" s="17">
        <f t="shared" si="198"/>
        <v>0.58024549596785291</v>
      </c>
      <c r="BF480" s="17">
        <f t="shared" si="199"/>
        <v>0.25587141789529383</v>
      </c>
      <c r="BG480" s="17">
        <f t="shared" si="200"/>
        <v>0.38638905618170871</v>
      </c>
      <c r="BH480" s="17">
        <f t="shared" si="201"/>
        <v>0.38638905618170871</v>
      </c>
      <c r="BI480" s="17">
        <f t="shared" si="202"/>
        <v>6.9373794916291309E-2</v>
      </c>
      <c r="BJ480" s="17">
        <f t="shared" si="203"/>
        <v>0.1226739476388774</v>
      </c>
    </row>
    <row r="481" spans="1:62" x14ac:dyDescent="0.25">
      <c r="A481" s="84">
        <v>89</v>
      </c>
      <c r="B481" s="84">
        <v>435</v>
      </c>
      <c r="C481" s="17" t="s">
        <v>109</v>
      </c>
      <c r="D481" s="86" t="s">
        <v>615</v>
      </c>
      <c r="E481" s="98">
        <f t="shared" si="204"/>
        <v>49.51</v>
      </c>
      <c r="F481" s="98">
        <f t="shared" si="205"/>
        <v>0</v>
      </c>
      <c r="G481" s="17">
        <v>20.61</v>
      </c>
      <c r="H481" s="17">
        <v>29.88</v>
      </c>
      <c r="I481" s="17">
        <v>0</v>
      </c>
      <c r="J481" s="17">
        <v>0</v>
      </c>
      <c r="K481" s="41">
        <v>0</v>
      </c>
      <c r="L481" s="17">
        <v>0</v>
      </c>
      <c r="M481" s="17">
        <v>0</v>
      </c>
      <c r="N481" s="17">
        <v>0</v>
      </c>
      <c r="O481" s="17">
        <v>49.51</v>
      </c>
      <c r="P481" s="17">
        <v>0</v>
      </c>
      <c r="Q481" s="17">
        <v>0</v>
      </c>
      <c r="R481" s="17">
        <v>0</v>
      </c>
      <c r="S481" s="17">
        <v>0</v>
      </c>
      <c r="T481" s="17">
        <v>0</v>
      </c>
      <c r="U481" s="17">
        <v>0</v>
      </c>
      <c r="V481" s="41">
        <v>0</v>
      </c>
      <c r="W481" s="41">
        <v>0</v>
      </c>
      <c r="X481" s="41">
        <v>0</v>
      </c>
      <c r="Y481" s="17">
        <v>0</v>
      </c>
      <c r="Z481" s="17">
        <v>0</v>
      </c>
      <c r="AA481" s="17">
        <v>0</v>
      </c>
      <c r="AB481" s="41">
        <v>0</v>
      </c>
      <c r="AC481" s="17">
        <v>0</v>
      </c>
      <c r="AD481" s="17">
        <v>0</v>
      </c>
      <c r="AE481" s="41">
        <v>0</v>
      </c>
      <c r="AF481" s="41">
        <v>0</v>
      </c>
      <c r="AG481" s="88">
        <v>4</v>
      </c>
      <c r="AH481" s="41" t="s">
        <v>3</v>
      </c>
      <c r="AI481" s="87" t="s">
        <v>506</v>
      </c>
      <c r="AN481" s="17">
        <f t="shared" si="206"/>
        <v>100</v>
      </c>
      <c r="AO481" s="17">
        <f t="shared" si="186"/>
        <v>0.49509999999999998</v>
      </c>
      <c r="AP481" s="17">
        <f t="shared" si="208"/>
        <v>0.20610000000000001</v>
      </c>
      <c r="AQ481" s="17">
        <f t="shared" si="208"/>
        <v>0.29880000000000001</v>
      </c>
      <c r="AR481" s="17">
        <f t="shared" si="188"/>
        <v>0</v>
      </c>
      <c r="AS481" s="17">
        <f t="shared" si="189"/>
        <v>0.04</v>
      </c>
      <c r="AU481" s="17">
        <f t="shared" si="190"/>
        <v>0</v>
      </c>
      <c r="AV481" s="17">
        <f t="shared" si="191"/>
        <v>0.98059021588433348</v>
      </c>
      <c r="AW481" s="17">
        <f t="shared" si="192"/>
        <v>0.5</v>
      </c>
      <c r="AX481" s="17">
        <f t="shared" si="193"/>
        <v>0.5</v>
      </c>
      <c r="AY481" s="17">
        <f t="shared" si="194"/>
        <v>0.33980326137188888</v>
      </c>
      <c r="AZ481" s="17">
        <f t="shared" si="195"/>
        <v>0.33980326137188888</v>
      </c>
      <c r="BA481" s="17">
        <f t="shared" si="196"/>
        <v>0.2998032613718889</v>
      </c>
      <c r="BC481" s="17">
        <f t="shared" si="207"/>
        <v>0</v>
      </c>
      <c r="BD481" s="17">
        <f t="shared" si="197"/>
        <v>0.44079415954415957</v>
      </c>
      <c r="BE481" s="17">
        <f t="shared" si="198"/>
        <v>0.58024549596785291</v>
      </c>
      <c r="BF481" s="17">
        <f t="shared" si="199"/>
        <v>0.25587141789529383</v>
      </c>
      <c r="BG481" s="17">
        <f t="shared" si="200"/>
        <v>0.44079415954415957</v>
      </c>
      <c r="BH481" s="17">
        <f t="shared" si="201"/>
        <v>0.44079415954415957</v>
      </c>
      <c r="BI481" s="17">
        <f t="shared" si="202"/>
        <v>0.16063595832470925</v>
      </c>
      <c r="BJ481" s="17">
        <f t="shared" si="203"/>
        <v>0.18770418344563428</v>
      </c>
    </row>
    <row r="482" spans="1:62" x14ac:dyDescent="0.25">
      <c r="A482" s="84">
        <v>110</v>
      </c>
      <c r="B482" s="84">
        <v>436</v>
      </c>
      <c r="C482" s="17" t="s">
        <v>133</v>
      </c>
      <c r="D482" s="86" t="s">
        <v>615</v>
      </c>
      <c r="E482" s="98">
        <f t="shared" si="204"/>
        <v>37.1</v>
      </c>
      <c r="F482" s="98">
        <f t="shared" si="205"/>
        <v>0</v>
      </c>
      <c r="G482" s="17">
        <v>0</v>
      </c>
      <c r="H482" s="17">
        <v>62.9</v>
      </c>
      <c r="I482" s="17">
        <v>0</v>
      </c>
      <c r="J482" s="17">
        <v>0</v>
      </c>
      <c r="K482" s="17">
        <v>0</v>
      </c>
      <c r="L482" s="17">
        <v>0</v>
      </c>
      <c r="M482" s="17">
        <v>37.1</v>
      </c>
      <c r="N482" s="17">
        <v>0</v>
      </c>
      <c r="O482" s="17">
        <v>0</v>
      </c>
      <c r="P482" s="17">
        <v>0</v>
      </c>
      <c r="Q482" s="17">
        <v>0</v>
      </c>
      <c r="R482" s="17">
        <v>0</v>
      </c>
      <c r="S482" s="17">
        <v>0</v>
      </c>
      <c r="T482" s="17">
        <v>0</v>
      </c>
      <c r="U482" s="17">
        <v>0</v>
      </c>
      <c r="V482" s="41">
        <v>0</v>
      </c>
      <c r="W482" s="41">
        <v>0</v>
      </c>
      <c r="X482" s="41">
        <v>0</v>
      </c>
      <c r="Y482" s="17">
        <v>0</v>
      </c>
      <c r="Z482" s="17">
        <v>0</v>
      </c>
      <c r="AA482" s="17">
        <v>0</v>
      </c>
      <c r="AB482" s="41">
        <v>0</v>
      </c>
      <c r="AC482" s="17">
        <v>0</v>
      </c>
      <c r="AD482" s="17">
        <v>0</v>
      </c>
      <c r="AE482" s="41">
        <v>0</v>
      </c>
      <c r="AF482" s="41">
        <v>0</v>
      </c>
      <c r="AG482" s="88">
        <v>46</v>
      </c>
      <c r="AH482" s="94" t="s">
        <v>483</v>
      </c>
      <c r="AI482" s="87" t="s">
        <v>504</v>
      </c>
      <c r="AK482" s="87" t="s">
        <v>505</v>
      </c>
      <c r="AL482" s="87" t="s">
        <v>507</v>
      </c>
      <c r="AN482" s="17">
        <f t="shared" si="206"/>
        <v>100</v>
      </c>
      <c r="AO482" s="17">
        <f t="shared" si="186"/>
        <v>0.371</v>
      </c>
      <c r="AP482" s="17">
        <f t="shared" si="208"/>
        <v>0</v>
      </c>
      <c r="AQ482" s="17">
        <f t="shared" si="208"/>
        <v>0.629</v>
      </c>
      <c r="AR482" s="17">
        <f t="shared" si="188"/>
        <v>0</v>
      </c>
      <c r="AS482" s="17">
        <f t="shared" si="189"/>
        <v>0.46</v>
      </c>
      <c r="AU482" s="17">
        <f t="shared" si="190"/>
        <v>0</v>
      </c>
      <c r="AV482" s="17">
        <f t="shared" si="191"/>
        <v>0.58982511923688397</v>
      </c>
      <c r="AW482" s="17">
        <f t="shared" si="192"/>
        <v>0.5</v>
      </c>
      <c r="AX482" s="17">
        <f t="shared" si="193"/>
        <v>0.5</v>
      </c>
      <c r="AY482" s="17">
        <f t="shared" si="194"/>
        <v>0.47005829358770534</v>
      </c>
      <c r="AZ482" s="17">
        <f t="shared" si="195"/>
        <v>0.47005829358770534</v>
      </c>
      <c r="BA482" s="17">
        <f t="shared" si="196"/>
        <v>1.0058293587705325E-2</v>
      </c>
      <c r="BC482" s="17">
        <f t="shared" si="207"/>
        <v>0</v>
      </c>
      <c r="BD482" s="17">
        <f t="shared" si="197"/>
        <v>0.58982511923688397</v>
      </c>
      <c r="BE482" s="17">
        <f t="shared" si="198"/>
        <v>0.58024549596785291</v>
      </c>
      <c r="BF482" s="17">
        <f t="shared" si="199"/>
        <v>0.25587141789529383</v>
      </c>
      <c r="BG482" s="17">
        <f t="shared" si="200"/>
        <v>0.46892759552065622</v>
      </c>
      <c r="BH482" s="17">
        <f t="shared" si="201"/>
        <v>0.46892759552065622</v>
      </c>
      <c r="BI482" s="17">
        <f t="shared" si="202"/>
        <v>7.9701961780440555E-5</v>
      </c>
      <c r="BJ482" s="17">
        <f t="shared" si="203"/>
        <v>1.7552032710558356E-4</v>
      </c>
    </row>
    <row r="483" spans="1:62" x14ac:dyDescent="0.25">
      <c r="A483" s="84">
        <v>111</v>
      </c>
      <c r="B483" s="84">
        <v>437</v>
      </c>
      <c r="C483" s="17" t="s">
        <v>134</v>
      </c>
      <c r="D483" s="86" t="s">
        <v>615</v>
      </c>
      <c r="E483" s="98">
        <f t="shared" si="204"/>
        <v>35.799999999999997</v>
      </c>
      <c r="F483" s="98">
        <f t="shared" si="205"/>
        <v>0</v>
      </c>
      <c r="G483" s="17">
        <v>0</v>
      </c>
      <c r="H483" s="17">
        <v>64.2</v>
      </c>
      <c r="I483" s="17">
        <v>0</v>
      </c>
      <c r="J483" s="17">
        <v>0</v>
      </c>
      <c r="K483" s="17">
        <v>0</v>
      </c>
      <c r="L483" s="17">
        <v>0</v>
      </c>
      <c r="M483" s="17">
        <v>0</v>
      </c>
      <c r="N483" s="17">
        <v>0</v>
      </c>
      <c r="O483" s="17">
        <v>35.799999999999997</v>
      </c>
      <c r="P483" s="17">
        <v>0</v>
      </c>
      <c r="Q483" s="17">
        <v>0</v>
      </c>
      <c r="R483" s="17">
        <v>0</v>
      </c>
      <c r="S483" s="17">
        <v>0</v>
      </c>
      <c r="T483" s="17">
        <v>0</v>
      </c>
      <c r="U483" s="17">
        <v>0</v>
      </c>
      <c r="V483" s="41">
        <v>0</v>
      </c>
      <c r="W483" s="41">
        <v>0</v>
      </c>
      <c r="X483" s="41">
        <v>0</v>
      </c>
      <c r="Y483" s="17">
        <v>0</v>
      </c>
      <c r="Z483" s="17">
        <v>0</v>
      </c>
      <c r="AA483" s="17">
        <v>0</v>
      </c>
      <c r="AB483" s="41">
        <v>0</v>
      </c>
      <c r="AC483" s="17">
        <v>0</v>
      </c>
      <c r="AD483" s="17">
        <v>0</v>
      </c>
      <c r="AE483" s="41">
        <v>0</v>
      </c>
      <c r="AF483" s="41">
        <v>0</v>
      </c>
      <c r="AG483" s="88">
        <v>43</v>
      </c>
      <c r="AH483" s="94"/>
      <c r="AI483" s="87" t="s">
        <v>504</v>
      </c>
      <c r="AN483" s="17">
        <f t="shared" si="206"/>
        <v>100</v>
      </c>
      <c r="AO483" s="17">
        <f t="shared" si="186"/>
        <v>0.35799999999999998</v>
      </c>
      <c r="AP483" s="17">
        <f t="shared" si="208"/>
        <v>0</v>
      </c>
      <c r="AQ483" s="17">
        <f t="shared" si="208"/>
        <v>0.64200000000000002</v>
      </c>
      <c r="AR483" s="17">
        <f t="shared" si="188"/>
        <v>0</v>
      </c>
      <c r="AS483" s="17">
        <f t="shared" si="189"/>
        <v>0.43</v>
      </c>
      <c r="AU483" s="17">
        <f t="shared" si="190"/>
        <v>0</v>
      </c>
      <c r="AV483" s="17">
        <f t="shared" si="191"/>
        <v>0.55763239875389403</v>
      </c>
      <c r="AW483" s="17">
        <f t="shared" si="192"/>
        <v>0.5</v>
      </c>
      <c r="AX483" s="17">
        <f t="shared" si="193"/>
        <v>0.5</v>
      </c>
      <c r="AY483" s="17">
        <f t="shared" si="194"/>
        <v>0.48078920041536866</v>
      </c>
      <c r="AZ483" s="17">
        <f t="shared" si="195"/>
        <v>0.48078920041536866</v>
      </c>
      <c r="BA483" s="17">
        <f t="shared" si="196"/>
        <v>5.0789200415368663E-2</v>
      </c>
      <c r="BC483" s="17">
        <f t="shared" si="207"/>
        <v>0</v>
      </c>
      <c r="BD483" s="17">
        <f t="shared" si="197"/>
        <v>0.55763239875389403</v>
      </c>
      <c r="BE483" s="17">
        <f t="shared" si="198"/>
        <v>0.58024549596785291</v>
      </c>
      <c r="BF483" s="17">
        <f t="shared" si="199"/>
        <v>0.25587141789529383</v>
      </c>
      <c r="BG483" s="17">
        <f t="shared" si="200"/>
        <v>0.55763239875389403</v>
      </c>
      <c r="BH483" s="17">
        <f t="shared" si="201"/>
        <v>0.55763239875389403</v>
      </c>
      <c r="BI483" s="17">
        <f t="shared" si="202"/>
        <v>1.6290029211673013E-2</v>
      </c>
      <c r="BJ483" s="17">
        <f t="shared" si="203"/>
        <v>1.870424835571918E-3</v>
      </c>
    </row>
    <row r="484" spans="1:62" x14ac:dyDescent="0.25">
      <c r="A484" s="84">
        <v>112</v>
      </c>
      <c r="B484" s="84">
        <v>438</v>
      </c>
      <c r="C484" s="17" t="s">
        <v>135</v>
      </c>
      <c r="D484" s="86" t="s">
        <v>615</v>
      </c>
      <c r="E484" s="98">
        <f t="shared" si="204"/>
        <v>34.799999999999997</v>
      </c>
      <c r="F484" s="98">
        <f t="shared" si="205"/>
        <v>0</v>
      </c>
      <c r="G484" s="17">
        <v>0</v>
      </c>
      <c r="H484" s="17">
        <v>65.2</v>
      </c>
      <c r="I484" s="17">
        <v>0</v>
      </c>
      <c r="J484" s="17">
        <v>0</v>
      </c>
      <c r="K484" s="17">
        <v>0</v>
      </c>
      <c r="L484" s="17">
        <v>34.799999999999997</v>
      </c>
      <c r="M484" s="17">
        <v>0</v>
      </c>
      <c r="N484" s="17">
        <v>0</v>
      </c>
      <c r="O484" s="17">
        <v>0</v>
      </c>
      <c r="P484" s="17">
        <v>0</v>
      </c>
      <c r="Q484" s="17">
        <v>0</v>
      </c>
      <c r="R484" s="17">
        <v>0</v>
      </c>
      <c r="S484" s="17">
        <v>0</v>
      </c>
      <c r="T484" s="17">
        <v>0</v>
      </c>
      <c r="U484" s="17">
        <v>0</v>
      </c>
      <c r="V484" s="17">
        <v>0</v>
      </c>
      <c r="W484" s="41">
        <v>0</v>
      </c>
      <c r="X484" s="41">
        <v>0</v>
      </c>
      <c r="Y484" s="17">
        <v>0</v>
      </c>
      <c r="Z484" s="17">
        <v>0</v>
      </c>
      <c r="AA484" s="17">
        <v>0</v>
      </c>
      <c r="AB484" s="41">
        <v>0</v>
      </c>
      <c r="AC484" s="17">
        <v>0</v>
      </c>
      <c r="AD484" s="17">
        <v>0</v>
      </c>
      <c r="AE484" s="41">
        <v>0</v>
      </c>
      <c r="AF484" s="41">
        <v>0</v>
      </c>
      <c r="AG484" s="88">
        <v>40</v>
      </c>
      <c r="AH484" s="94"/>
      <c r="AI484" s="87" t="s">
        <v>504</v>
      </c>
      <c r="AN484" s="17">
        <f t="shared" si="206"/>
        <v>100</v>
      </c>
      <c r="AO484" s="17">
        <f t="shared" si="186"/>
        <v>0.34799999999999998</v>
      </c>
      <c r="AP484" s="17">
        <f t="shared" si="208"/>
        <v>0</v>
      </c>
      <c r="AQ484" s="17">
        <f t="shared" si="208"/>
        <v>0.65200000000000002</v>
      </c>
      <c r="AR484" s="17">
        <f t="shared" si="188"/>
        <v>0</v>
      </c>
      <c r="AS484" s="17">
        <f t="shared" si="189"/>
        <v>0.4</v>
      </c>
      <c r="AU484" s="17">
        <f t="shared" si="190"/>
        <v>0</v>
      </c>
      <c r="AV484" s="17">
        <f t="shared" si="191"/>
        <v>0.53374233128834347</v>
      </c>
      <c r="AW484" s="17">
        <f t="shared" si="192"/>
        <v>0.5</v>
      </c>
      <c r="AX484" s="17">
        <f t="shared" si="193"/>
        <v>0.5</v>
      </c>
      <c r="AY484" s="17">
        <f t="shared" si="194"/>
        <v>0.48875255623721886</v>
      </c>
      <c r="AZ484" s="17">
        <f t="shared" si="195"/>
        <v>0.48875255623721886</v>
      </c>
      <c r="BA484" s="17">
        <f t="shared" si="196"/>
        <v>8.8752556237218838E-2</v>
      </c>
      <c r="BC484" s="17">
        <f t="shared" si="207"/>
        <v>0</v>
      </c>
      <c r="BD484" s="17">
        <f t="shared" si="197"/>
        <v>0.53374233128834347</v>
      </c>
      <c r="BE484" s="17">
        <f t="shared" si="198"/>
        <v>0.58024549596785291</v>
      </c>
      <c r="BF484" s="17">
        <f t="shared" si="199"/>
        <v>0.25587141789529383</v>
      </c>
      <c r="BG484" s="17">
        <f t="shared" si="200"/>
        <v>0.53374233128834347</v>
      </c>
      <c r="BH484" s="17">
        <f t="shared" si="201"/>
        <v>0.53374233128834347</v>
      </c>
      <c r="BI484" s="17">
        <f t="shared" si="202"/>
        <v>1.7887011178441013E-2</v>
      </c>
      <c r="BJ484" s="17">
        <f t="shared" si="203"/>
        <v>5.365329344038247E-3</v>
      </c>
    </row>
    <row r="485" spans="1:62" x14ac:dyDescent="0.25">
      <c r="A485" s="84">
        <v>113</v>
      </c>
      <c r="B485" s="84">
        <v>439</v>
      </c>
      <c r="C485" s="17" t="s">
        <v>138</v>
      </c>
      <c r="D485" s="86" t="s">
        <v>615</v>
      </c>
      <c r="E485" s="98">
        <f t="shared" si="204"/>
        <v>25.7</v>
      </c>
      <c r="F485" s="98">
        <f t="shared" si="205"/>
        <v>0</v>
      </c>
      <c r="G485" s="17">
        <v>0</v>
      </c>
      <c r="H485" s="17">
        <v>74.3</v>
      </c>
      <c r="I485" s="17">
        <v>0</v>
      </c>
      <c r="J485" s="17">
        <v>0</v>
      </c>
      <c r="K485" s="17">
        <v>0</v>
      </c>
      <c r="L485" s="17">
        <v>0</v>
      </c>
      <c r="M485" s="17">
        <v>0</v>
      </c>
      <c r="N485" s="17">
        <v>0</v>
      </c>
      <c r="O485" s="17">
        <v>25.7</v>
      </c>
      <c r="P485" s="17">
        <v>0</v>
      </c>
      <c r="Q485" s="17">
        <v>0</v>
      </c>
      <c r="R485" s="17">
        <v>0</v>
      </c>
      <c r="S485" s="17">
        <v>0</v>
      </c>
      <c r="T485" s="17">
        <v>0</v>
      </c>
      <c r="U485" s="17">
        <v>0</v>
      </c>
      <c r="V485" s="17">
        <v>0</v>
      </c>
      <c r="W485" s="41">
        <v>0</v>
      </c>
      <c r="X485" s="41">
        <v>0</v>
      </c>
      <c r="Y485" s="17">
        <v>0</v>
      </c>
      <c r="Z485" s="17">
        <v>0</v>
      </c>
      <c r="AA485" s="17">
        <v>0</v>
      </c>
      <c r="AB485" s="41">
        <v>0</v>
      </c>
      <c r="AC485" s="17">
        <v>0</v>
      </c>
      <c r="AD485" s="17">
        <v>0</v>
      </c>
      <c r="AE485" s="41">
        <v>0</v>
      </c>
      <c r="AF485" s="41">
        <v>0</v>
      </c>
      <c r="AG485" s="88">
        <v>35.1</v>
      </c>
      <c r="AH485" s="91" t="s">
        <v>3</v>
      </c>
      <c r="AI485" s="87" t="s">
        <v>504</v>
      </c>
      <c r="AL485" s="87" t="s">
        <v>507</v>
      </c>
      <c r="AN485" s="17">
        <f t="shared" si="206"/>
        <v>100</v>
      </c>
      <c r="AO485" s="17">
        <f t="shared" si="186"/>
        <v>0.25700000000000001</v>
      </c>
      <c r="AP485" s="17">
        <f t="shared" si="208"/>
        <v>0</v>
      </c>
      <c r="AQ485" s="17">
        <f t="shared" si="208"/>
        <v>0.74299999999999999</v>
      </c>
      <c r="AR485" s="17">
        <f t="shared" si="188"/>
        <v>0</v>
      </c>
      <c r="AS485" s="17">
        <f t="shared" si="189"/>
        <v>0.35100000000000003</v>
      </c>
      <c r="AU485" s="17">
        <f t="shared" si="190"/>
        <v>0</v>
      </c>
      <c r="AV485" s="17">
        <f t="shared" si="191"/>
        <v>0.34589502018842533</v>
      </c>
      <c r="AW485" s="17">
        <f t="shared" si="192"/>
        <v>0.5</v>
      </c>
      <c r="AX485" s="17">
        <f t="shared" si="193"/>
        <v>0.5</v>
      </c>
      <c r="AY485" s="17">
        <f t="shared" si="194"/>
        <v>0.34589502018842533</v>
      </c>
      <c r="AZ485" s="17">
        <f t="shared" si="195"/>
        <v>0.34589502018842533</v>
      </c>
      <c r="BA485" s="17">
        <f t="shared" si="196"/>
        <v>5.1049798115747058E-3</v>
      </c>
      <c r="BC485" s="17">
        <f t="shared" si="207"/>
        <v>0</v>
      </c>
      <c r="BD485" s="17">
        <f t="shared" si="197"/>
        <v>0.34589502018842533</v>
      </c>
      <c r="BE485" s="17">
        <f t="shared" si="198"/>
        <v>0.58024549596785291</v>
      </c>
      <c r="BF485" s="17">
        <f t="shared" si="199"/>
        <v>0.25587141789529383</v>
      </c>
      <c r="BG485" s="17">
        <f t="shared" si="200"/>
        <v>0.34589502018842533</v>
      </c>
      <c r="BH485" s="17">
        <f t="shared" si="201"/>
        <v>0.34589502018842533</v>
      </c>
      <c r="BI485" s="17">
        <f t="shared" si="202"/>
        <v>2.6060818876585319E-5</v>
      </c>
      <c r="BJ485" s="17">
        <f t="shared" si="203"/>
        <v>1.4944673374533254E-2</v>
      </c>
    </row>
    <row r="486" spans="1:62" x14ac:dyDescent="0.25">
      <c r="A486" s="84">
        <v>114</v>
      </c>
      <c r="B486" s="84">
        <v>440</v>
      </c>
      <c r="C486" s="17" t="s">
        <v>139</v>
      </c>
      <c r="D486" s="86" t="s">
        <v>615</v>
      </c>
      <c r="E486" s="98">
        <f t="shared" si="204"/>
        <v>29.1</v>
      </c>
      <c r="F486" s="98">
        <f t="shared" si="205"/>
        <v>0</v>
      </c>
      <c r="G486" s="17">
        <v>0</v>
      </c>
      <c r="H486" s="17">
        <v>70.900000000000006</v>
      </c>
      <c r="I486" s="17">
        <v>0</v>
      </c>
      <c r="J486" s="17">
        <v>0</v>
      </c>
      <c r="K486" s="17">
        <v>0</v>
      </c>
      <c r="L486" s="17">
        <v>0</v>
      </c>
      <c r="M486" s="17">
        <v>0</v>
      </c>
      <c r="N486" s="17">
        <v>0</v>
      </c>
      <c r="O486" s="17">
        <v>29.1</v>
      </c>
      <c r="P486" s="17">
        <v>0</v>
      </c>
      <c r="Q486" s="17">
        <v>0</v>
      </c>
      <c r="R486" s="17">
        <v>0</v>
      </c>
      <c r="S486" s="17">
        <v>0</v>
      </c>
      <c r="T486" s="17">
        <v>0</v>
      </c>
      <c r="U486" s="17">
        <v>0</v>
      </c>
      <c r="V486" s="17">
        <v>0</v>
      </c>
      <c r="W486" s="41">
        <v>0</v>
      </c>
      <c r="X486" s="41">
        <v>0</v>
      </c>
      <c r="Y486" s="17">
        <v>0</v>
      </c>
      <c r="Z486" s="17">
        <v>0</v>
      </c>
      <c r="AA486" s="17">
        <v>0</v>
      </c>
      <c r="AB486" s="41">
        <v>0</v>
      </c>
      <c r="AC486" s="17">
        <v>0</v>
      </c>
      <c r="AD486" s="17">
        <v>0</v>
      </c>
      <c r="AE486" s="41">
        <v>0</v>
      </c>
      <c r="AF486" s="41">
        <v>0</v>
      </c>
      <c r="AG486" s="88">
        <v>41.6</v>
      </c>
      <c r="AH486" s="91" t="s">
        <v>3</v>
      </c>
      <c r="AI486" s="87" t="s">
        <v>504</v>
      </c>
      <c r="AN486" s="17">
        <f t="shared" si="206"/>
        <v>100</v>
      </c>
      <c r="AO486" s="17">
        <f t="shared" si="186"/>
        <v>0.29100000000000004</v>
      </c>
      <c r="AP486" s="17">
        <f t="shared" si="208"/>
        <v>0</v>
      </c>
      <c r="AQ486" s="17">
        <f t="shared" si="208"/>
        <v>0.70900000000000007</v>
      </c>
      <c r="AR486" s="17">
        <f t="shared" si="188"/>
        <v>0</v>
      </c>
      <c r="AS486" s="17">
        <f t="shared" si="189"/>
        <v>0.41600000000000004</v>
      </c>
      <c r="AU486" s="17">
        <f t="shared" si="190"/>
        <v>0</v>
      </c>
      <c r="AV486" s="17">
        <f t="shared" si="191"/>
        <v>0.41043723554301836</v>
      </c>
      <c r="AW486" s="17">
        <f t="shared" si="192"/>
        <v>0.5</v>
      </c>
      <c r="AX486" s="17">
        <f t="shared" si="193"/>
        <v>0.5</v>
      </c>
      <c r="AY486" s="17">
        <f t="shared" si="194"/>
        <v>0.41043723554301836</v>
      </c>
      <c r="AZ486" s="17">
        <f t="shared" si="195"/>
        <v>0.41043723554301836</v>
      </c>
      <c r="BA486" s="17">
        <f t="shared" si="196"/>
        <v>5.5627644569816725E-3</v>
      </c>
      <c r="BC486" s="17">
        <f t="shared" si="207"/>
        <v>0</v>
      </c>
      <c r="BD486" s="17">
        <f t="shared" si="197"/>
        <v>0.41043723554301831</v>
      </c>
      <c r="BE486" s="17">
        <f t="shared" si="198"/>
        <v>0.58024549596785291</v>
      </c>
      <c r="BF486" s="17">
        <f t="shared" si="199"/>
        <v>0.25587141789529383</v>
      </c>
      <c r="BG486" s="17">
        <f t="shared" si="200"/>
        <v>0.41043723554301831</v>
      </c>
      <c r="BH486" s="17">
        <f t="shared" si="201"/>
        <v>0.41043723554301831</v>
      </c>
      <c r="BI486" s="17">
        <f t="shared" si="202"/>
        <v>3.0944348403859217E-5</v>
      </c>
      <c r="BJ486" s="17">
        <f t="shared" si="203"/>
        <v>3.2773802728562019E-3</v>
      </c>
    </row>
    <row r="487" spans="1:62" x14ac:dyDescent="0.25">
      <c r="A487" s="84">
        <v>115</v>
      </c>
      <c r="B487" s="84">
        <v>441</v>
      </c>
      <c r="C487" s="17" t="s">
        <v>140</v>
      </c>
      <c r="D487" s="86" t="s">
        <v>615</v>
      </c>
      <c r="E487" s="98">
        <f t="shared" si="204"/>
        <v>33.700000000000003</v>
      </c>
      <c r="F487" s="98">
        <f t="shared" si="205"/>
        <v>0</v>
      </c>
      <c r="G487" s="17">
        <v>0</v>
      </c>
      <c r="H487" s="17">
        <v>66.3</v>
      </c>
      <c r="I487" s="17">
        <v>0</v>
      </c>
      <c r="J487" s="17">
        <v>0</v>
      </c>
      <c r="K487" s="17">
        <v>0</v>
      </c>
      <c r="L487" s="17">
        <v>0</v>
      </c>
      <c r="M487" s="17">
        <v>0</v>
      </c>
      <c r="N487" s="17">
        <v>0</v>
      </c>
      <c r="O487" s="17">
        <v>33.700000000000003</v>
      </c>
      <c r="P487" s="17">
        <v>0</v>
      </c>
      <c r="Q487" s="17">
        <v>0</v>
      </c>
      <c r="R487" s="17">
        <v>0</v>
      </c>
      <c r="S487" s="17">
        <v>0</v>
      </c>
      <c r="T487" s="17">
        <v>0</v>
      </c>
      <c r="U487" s="17">
        <v>0</v>
      </c>
      <c r="V487" s="17">
        <v>0</v>
      </c>
      <c r="W487" s="41">
        <v>0</v>
      </c>
      <c r="X487" s="41">
        <v>0</v>
      </c>
      <c r="Y487" s="17">
        <v>0</v>
      </c>
      <c r="Z487" s="17">
        <v>0</v>
      </c>
      <c r="AA487" s="17">
        <v>0</v>
      </c>
      <c r="AB487" s="41">
        <v>0</v>
      </c>
      <c r="AC487" s="17">
        <v>0</v>
      </c>
      <c r="AD487" s="17">
        <v>0</v>
      </c>
      <c r="AE487" s="41">
        <v>0</v>
      </c>
      <c r="AF487" s="41">
        <v>0</v>
      </c>
      <c r="AG487" s="88">
        <v>43.4</v>
      </c>
      <c r="AH487" s="91" t="s">
        <v>3</v>
      </c>
      <c r="AI487" s="87" t="s">
        <v>504</v>
      </c>
      <c r="AN487" s="17">
        <f t="shared" si="206"/>
        <v>100</v>
      </c>
      <c r="AO487" s="17">
        <f t="shared" si="186"/>
        <v>0.33700000000000002</v>
      </c>
      <c r="AP487" s="17">
        <f t="shared" si="208"/>
        <v>0</v>
      </c>
      <c r="AQ487" s="17">
        <f t="shared" si="208"/>
        <v>0.66299999999999992</v>
      </c>
      <c r="AR487" s="17">
        <f t="shared" si="188"/>
        <v>0</v>
      </c>
      <c r="AS487" s="17">
        <f t="shared" si="189"/>
        <v>0.434</v>
      </c>
      <c r="AU487" s="17">
        <f t="shared" si="190"/>
        <v>0</v>
      </c>
      <c r="AV487" s="17">
        <f t="shared" si="191"/>
        <v>0.50829562594268485</v>
      </c>
      <c r="AW487" s="17">
        <f t="shared" si="192"/>
        <v>0.5</v>
      </c>
      <c r="AX487" s="17">
        <f t="shared" si="193"/>
        <v>0.5</v>
      </c>
      <c r="AY487" s="17">
        <f t="shared" si="194"/>
        <v>0.49723479135243837</v>
      </c>
      <c r="AZ487" s="17">
        <f t="shared" si="195"/>
        <v>0.49723479135243837</v>
      </c>
      <c r="BA487" s="17">
        <f t="shared" si="196"/>
        <v>6.3234791352438369E-2</v>
      </c>
      <c r="BC487" s="17">
        <f t="shared" si="207"/>
        <v>0</v>
      </c>
      <c r="BD487" s="17">
        <f t="shared" si="197"/>
        <v>0.50829562594268485</v>
      </c>
      <c r="BE487" s="17">
        <f t="shared" si="198"/>
        <v>0.58024549596785291</v>
      </c>
      <c r="BF487" s="17">
        <f t="shared" si="199"/>
        <v>0.25587141789529383</v>
      </c>
      <c r="BG487" s="17">
        <f t="shared" si="200"/>
        <v>0.50829562594268485</v>
      </c>
      <c r="BH487" s="17">
        <f t="shared" si="201"/>
        <v>0.50829562594268485</v>
      </c>
      <c r="BI487" s="17">
        <f t="shared" si="202"/>
        <v>5.5198400342153465E-3</v>
      </c>
      <c r="BJ487" s="17">
        <f t="shared" si="203"/>
        <v>1.5404375677764064E-3</v>
      </c>
    </row>
    <row r="488" spans="1:62" x14ac:dyDescent="0.25">
      <c r="A488" s="84">
        <v>116</v>
      </c>
      <c r="B488" s="84">
        <v>442</v>
      </c>
      <c r="C488" s="17" t="s">
        <v>141</v>
      </c>
      <c r="D488" s="86" t="s">
        <v>615</v>
      </c>
      <c r="E488" s="98">
        <f t="shared" si="204"/>
        <v>40.200000000000003</v>
      </c>
      <c r="F488" s="98">
        <f t="shared" si="205"/>
        <v>0</v>
      </c>
      <c r="G488" s="17">
        <v>0</v>
      </c>
      <c r="H488" s="17">
        <v>59.8</v>
      </c>
      <c r="I488" s="17">
        <v>0</v>
      </c>
      <c r="J488" s="17">
        <v>0</v>
      </c>
      <c r="K488" s="17">
        <v>0</v>
      </c>
      <c r="L488" s="17">
        <v>0</v>
      </c>
      <c r="M488" s="17">
        <v>0</v>
      </c>
      <c r="N488" s="17">
        <v>0</v>
      </c>
      <c r="O488" s="17">
        <v>40.200000000000003</v>
      </c>
      <c r="P488" s="17">
        <v>0</v>
      </c>
      <c r="Q488" s="17">
        <v>0</v>
      </c>
      <c r="R488" s="17">
        <v>0</v>
      </c>
      <c r="S488" s="17">
        <v>0</v>
      </c>
      <c r="T488" s="17">
        <v>0</v>
      </c>
      <c r="U488" s="17">
        <v>0</v>
      </c>
      <c r="V488" s="17">
        <v>0</v>
      </c>
      <c r="W488" s="41">
        <v>0</v>
      </c>
      <c r="X488" s="41">
        <v>0</v>
      </c>
      <c r="Y488" s="17">
        <v>0</v>
      </c>
      <c r="Z488" s="17">
        <v>0</v>
      </c>
      <c r="AA488" s="17">
        <v>0</v>
      </c>
      <c r="AB488" s="41">
        <v>0</v>
      </c>
      <c r="AC488" s="17">
        <v>0</v>
      </c>
      <c r="AD488" s="17">
        <v>0</v>
      </c>
      <c r="AE488" s="41">
        <v>0</v>
      </c>
      <c r="AF488" s="41">
        <v>0</v>
      </c>
      <c r="AG488" s="88">
        <v>41.1</v>
      </c>
      <c r="AH488" s="91" t="s">
        <v>3</v>
      </c>
      <c r="AI488" s="87" t="s">
        <v>504</v>
      </c>
      <c r="AN488" s="17">
        <f t="shared" si="206"/>
        <v>100</v>
      </c>
      <c r="AO488" s="17">
        <f t="shared" si="186"/>
        <v>0.40200000000000002</v>
      </c>
      <c r="AP488" s="17">
        <f t="shared" si="208"/>
        <v>0</v>
      </c>
      <c r="AQ488" s="17">
        <f t="shared" si="208"/>
        <v>0.59799999999999998</v>
      </c>
      <c r="AR488" s="17">
        <f t="shared" si="188"/>
        <v>0</v>
      </c>
      <c r="AS488" s="17">
        <f t="shared" si="189"/>
        <v>0.41100000000000003</v>
      </c>
      <c r="AU488" s="17">
        <f t="shared" si="190"/>
        <v>0</v>
      </c>
      <c r="AV488" s="17">
        <f t="shared" si="191"/>
        <v>0.67224080267558539</v>
      </c>
      <c r="AW488" s="17">
        <f t="shared" si="192"/>
        <v>0.5</v>
      </c>
      <c r="AX488" s="17">
        <f t="shared" si="193"/>
        <v>0.5</v>
      </c>
      <c r="AY488" s="17">
        <f t="shared" si="194"/>
        <v>0.44258639910813818</v>
      </c>
      <c r="AZ488" s="17">
        <f t="shared" si="195"/>
        <v>0.44258639910813818</v>
      </c>
      <c r="BA488" s="17">
        <f t="shared" si="196"/>
        <v>3.1586399108138152E-2</v>
      </c>
      <c r="BC488" s="17">
        <f t="shared" si="207"/>
        <v>0</v>
      </c>
      <c r="BD488" s="17">
        <f t="shared" si="197"/>
        <v>0.67224080267558539</v>
      </c>
      <c r="BE488" s="17">
        <f t="shared" si="198"/>
        <v>0.58024549596785291</v>
      </c>
      <c r="BF488" s="17">
        <f t="shared" si="199"/>
        <v>0.25587141789529383</v>
      </c>
      <c r="BG488" s="17">
        <f t="shared" si="200"/>
        <v>0.44145570104108905</v>
      </c>
      <c r="BH488" s="17">
        <f t="shared" si="201"/>
        <v>0.44145570104108905</v>
      </c>
      <c r="BI488" s="17">
        <f t="shared" si="202"/>
        <v>9.2754972590419098E-4</v>
      </c>
      <c r="BJ488" s="17">
        <f t="shared" si="203"/>
        <v>3.8748643576005911E-3</v>
      </c>
    </row>
    <row r="489" spans="1:62" x14ac:dyDescent="0.25">
      <c r="A489" s="84">
        <v>117</v>
      </c>
      <c r="B489" s="84">
        <v>443</v>
      </c>
      <c r="C489" s="17" t="s">
        <v>142</v>
      </c>
      <c r="D489" s="86" t="s">
        <v>615</v>
      </c>
      <c r="E489" s="98">
        <f t="shared" si="204"/>
        <v>25.6</v>
      </c>
      <c r="F489" s="98">
        <f t="shared" si="205"/>
        <v>0</v>
      </c>
      <c r="G489" s="17">
        <v>0</v>
      </c>
      <c r="H489" s="17">
        <v>74.400000000000006</v>
      </c>
      <c r="I489" s="17">
        <v>0</v>
      </c>
      <c r="J489" s="17">
        <v>0</v>
      </c>
      <c r="K489" s="17">
        <v>0</v>
      </c>
      <c r="L489" s="17">
        <v>0</v>
      </c>
      <c r="M489" s="17">
        <v>0</v>
      </c>
      <c r="N489" s="17">
        <v>0</v>
      </c>
      <c r="O489" s="17">
        <v>0</v>
      </c>
      <c r="P489" s="17">
        <v>0</v>
      </c>
      <c r="Q489" s="17">
        <v>0</v>
      </c>
      <c r="R489" s="17">
        <v>0</v>
      </c>
      <c r="S489" s="17">
        <v>0</v>
      </c>
      <c r="T489" s="17">
        <v>0</v>
      </c>
      <c r="U489" s="17">
        <v>0</v>
      </c>
      <c r="V489" s="17">
        <v>25.6</v>
      </c>
      <c r="W489" s="41">
        <v>0</v>
      </c>
      <c r="X489" s="41">
        <v>0</v>
      </c>
      <c r="Y489" s="17">
        <v>0</v>
      </c>
      <c r="Z489" s="17">
        <v>0</v>
      </c>
      <c r="AA489" s="17">
        <v>0</v>
      </c>
      <c r="AB489" s="41">
        <v>0</v>
      </c>
      <c r="AC489" s="17">
        <v>0</v>
      </c>
      <c r="AD489" s="17">
        <v>0</v>
      </c>
      <c r="AE489" s="41">
        <v>0</v>
      </c>
      <c r="AF489" s="41">
        <v>0</v>
      </c>
      <c r="AG489" s="88">
        <v>34.1</v>
      </c>
      <c r="AH489" s="91" t="s">
        <v>3</v>
      </c>
      <c r="AI489" s="87" t="s">
        <v>504</v>
      </c>
      <c r="AN489" s="17">
        <f t="shared" si="206"/>
        <v>100</v>
      </c>
      <c r="AO489" s="17">
        <f t="shared" ref="AO489:AO552" si="209">(L489+M489+O489+X489)/100</f>
        <v>0</v>
      </c>
      <c r="AP489" s="17">
        <f t="shared" si="208"/>
        <v>0</v>
      </c>
      <c r="AQ489" s="17">
        <f t="shared" si="208"/>
        <v>0.74400000000000011</v>
      </c>
      <c r="AR489" s="17">
        <f t="shared" ref="AR489:AR552" si="210">Q489/100</f>
        <v>0</v>
      </c>
      <c r="AS489" s="17">
        <f t="shared" ref="AS489:AS552" si="211">AG489/100</f>
        <v>0.34100000000000003</v>
      </c>
      <c r="AU489" s="17">
        <f t="shared" ref="AU489:AU552" si="212">AR489/(AQ489+AP489)</f>
        <v>0</v>
      </c>
      <c r="AV489" s="17">
        <f t="shared" ref="AV489:AV552" si="213">AO489/(AP489+AQ489)</f>
        <v>0</v>
      </c>
      <c r="AW489" s="17">
        <f t="shared" ref="AW489:AW552" si="214">0.5+AU489/16</f>
        <v>0.5</v>
      </c>
      <c r="AX489" s="17">
        <f t="shared" ref="AX489:AX552" si="215">0.5+AU489/4</f>
        <v>0.5</v>
      </c>
      <c r="AY489" s="17">
        <f t="shared" ref="AY489:AY552" si="216">IF(AV489&lt;=AW489,AV489,IF(AV489&lt;=AX489,AW489,AW489-(AV489-AX489)*(8+AU489)/(12*(2+AU489))))</f>
        <v>0</v>
      </c>
      <c r="AZ489" s="17">
        <f t="shared" ref="AZ489:AZ552" si="217">IF(AY489&lt;1,AY489,1)</f>
        <v>0</v>
      </c>
      <c r="BA489" s="17">
        <f t="shared" ref="BA489:BA552" si="218">ABS(AZ489-AS489)</f>
        <v>0.34100000000000003</v>
      </c>
      <c r="BC489" s="17">
        <f t="shared" si="207"/>
        <v>0</v>
      </c>
      <c r="BD489" s="17">
        <f t="shared" ref="BD489:BD552" si="219">(O489+$BM$11*M489+$BM$12*L489+$BM$13*X489+$BM$14*AD489+$BM$15*I489+$BM$16*N489+$BM$17*AB489+$BM$18*V489+$BM$19*T489+$BM$20*AA489+$BM$21*Z489+$BM$22*AF489+$BM$23*W489)/($BM$3*$H489+$BM$4*$G489+$BM$5*$P489+$BM$6*$K489+$BM$7*$S489+$BM$8*$U489+$BM$9*$Y489)</f>
        <v>0.17204301075268816</v>
      </c>
      <c r="BE489" s="17">
        <f t="shared" ref="BE489:BE552" si="220">$BM$25+BC489*$BM$26</f>
        <v>0.58024549596785291</v>
      </c>
      <c r="BF489" s="17">
        <f t="shared" ref="BF489:BF552" si="221">$BM$27+BC489*$BM$28</f>
        <v>0.25587141789529383</v>
      </c>
      <c r="BG489" s="17">
        <f t="shared" ref="BG489:BG552" si="222">IF(BD489&lt;=BE489,BD489,IF(BD489&lt;=BF489,BE489,BE489-(BD489-BF489)*(8+BC489)/(12*(2+BC489))))</f>
        <v>0.17204301075268816</v>
      </c>
      <c r="BH489" s="17">
        <f t="shared" ref="BH489:BH552" si="223">IF(BG489&lt;1,IF(BG489&gt;0,BG489,0),1)</f>
        <v>0.17204301075268816</v>
      </c>
      <c r="BI489" s="17">
        <f t="shared" ref="BI489:BI552" si="224">(BH489-AS489)^2</f>
        <v>2.8546464215516258E-2</v>
      </c>
      <c r="BJ489" s="17">
        <f t="shared" ref="BJ489:BJ552" si="225">(AS489-AVERAGE($AS$2:$AS$423))^2</f>
        <v>1.7489641544022032E-2</v>
      </c>
    </row>
    <row r="490" spans="1:62" x14ac:dyDescent="0.25">
      <c r="A490" s="84">
        <v>118</v>
      </c>
      <c r="B490" s="84">
        <v>444</v>
      </c>
      <c r="C490" s="17" t="s">
        <v>143</v>
      </c>
      <c r="D490" s="86" t="s">
        <v>615</v>
      </c>
      <c r="E490" s="98">
        <f t="shared" si="204"/>
        <v>29.6</v>
      </c>
      <c r="F490" s="98">
        <f t="shared" si="205"/>
        <v>0</v>
      </c>
      <c r="G490" s="17">
        <v>0</v>
      </c>
      <c r="H490" s="17">
        <v>70.400000000000006</v>
      </c>
      <c r="I490" s="17">
        <v>0</v>
      </c>
      <c r="J490" s="17">
        <v>0</v>
      </c>
      <c r="K490" s="17">
        <v>0</v>
      </c>
      <c r="L490" s="17">
        <v>0</v>
      </c>
      <c r="M490" s="17">
        <v>0</v>
      </c>
      <c r="N490" s="17">
        <v>0</v>
      </c>
      <c r="O490" s="17">
        <v>0</v>
      </c>
      <c r="P490" s="17">
        <v>0</v>
      </c>
      <c r="Q490" s="17">
        <v>0</v>
      </c>
      <c r="R490" s="17">
        <v>0</v>
      </c>
      <c r="S490" s="17">
        <v>0</v>
      </c>
      <c r="T490" s="17">
        <v>0</v>
      </c>
      <c r="U490" s="17">
        <v>0</v>
      </c>
      <c r="V490" s="17">
        <v>29.6</v>
      </c>
      <c r="W490" s="41">
        <v>0</v>
      </c>
      <c r="X490" s="41">
        <v>0</v>
      </c>
      <c r="Y490" s="17">
        <v>0</v>
      </c>
      <c r="Z490" s="17">
        <v>0</v>
      </c>
      <c r="AA490" s="17">
        <v>0</v>
      </c>
      <c r="AB490" s="41">
        <v>0</v>
      </c>
      <c r="AC490" s="17">
        <v>0</v>
      </c>
      <c r="AD490" s="17">
        <v>0</v>
      </c>
      <c r="AE490" s="41">
        <v>0</v>
      </c>
      <c r="AF490" s="41">
        <v>0</v>
      </c>
      <c r="AG490" s="88">
        <v>39.5</v>
      </c>
      <c r="AH490" s="91" t="s">
        <v>3</v>
      </c>
      <c r="AI490" s="87" t="s">
        <v>504</v>
      </c>
      <c r="AN490" s="17">
        <f t="shared" si="206"/>
        <v>100</v>
      </c>
      <c r="AO490" s="17">
        <f t="shared" si="209"/>
        <v>0</v>
      </c>
      <c r="AP490" s="17">
        <f t="shared" si="208"/>
        <v>0</v>
      </c>
      <c r="AQ490" s="17">
        <f t="shared" si="208"/>
        <v>0.70400000000000007</v>
      </c>
      <c r="AR490" s="17">
        <f t="shared" si="210"/>
        <v>0</v>
      </c>
      <c r="AS490" s="17">
        <f t="shared" si="211"/>
        <v>0.39500000000000002</v>
      </c>
      <c r="AU490" s="17">
        <f t="shared" si="212"/>
        <v>0</v>
      </c>
      <c r="AV490" s="17">
        <f t="shared" si="213"/>
        <v>0</v>
      </c>
      <c r="AW490" s="17">
        <f t="shared" si="214"/>
        <v>0.5</v>
      </c>
      <c r="AX490" s="17">
        <f t="shared" si="215"/>
        <v>0.5</v>
      </c>
      <c r="AY490" s="17">
        <f t="shared" si="216"/>
        <v>0</v>
      </c>
      <c r="AZ490" s="17">
        <f t="shared" si="217"/>
        <v>0</v>
      </c>
      <c r="BA490" s="17">
        <f t="shared" si="218"/>
        <v>0.39500000000000002</v>
      </c>
      <c r="BC490" s="17">
        <f t="shared" si="207"/>
        <v>0</v>
      </c>
      <c r="BD490" s="17">
        <f t="shared" si="219"/>
        <v>0.21022727272727271</v>
      </c>
      <c r="BE490" s="17">
        <f t="shared" si="220"/>
        <v>0.58024549596785291</v>
      </c>
      <c r="BF490" s="17">
        <f t="shared" si="221"/>
        <v>0.25587141789529383</v>
      </c>
      <c r="BG490" s="17">
        <f t="shared" si="222"/>
        <v>0.21022727272727271</v>
      </c>
      <c r="BH490" s="17">
        <f t="shared" si="223"/>
        <v>0.21022727272727271</v>
      </c>
      <c r="BI490" s="17">
        <f t="shared" si="224"/>
        <v>3.4140960743801664E-2</v>
      </c>
      <c r="BJ490" s="17">
        <f t="shared" si="225"/>
        <v>6.1228134287826365E-3</v>
      </c>
    </row>
    <row r="491" spans="1:62" x14ac:dyDescent="0.25">
      <c r="A491" s="84">
        <v>119</v>
      </c>
      <c r="B491" s="84">
        <v>445</v>
      </c>
      <c r="C491" s="17" t="s">
        <v>151</v>
      </c>
      <c r="D491" s="86" t="s">
        <v>615</v>
      </c>
      <c r="E491" s="98">
        <f t="shared" si="204"/>
        <v>34.4</v>
      </c>
      <c r="F491" s="98">
        <f t="shared" si="205"/>
        <v>0</v>
      </c>
      <c r="G491" s="17">
        <v>0</v>
      </c>
      <c r="H491" s="17">
        <v>65.599999999999994</v>
      </c>
      <c r="I491" s="17">
        <v>0</v>
      </c>
      <c r="J491" s="17">
        <v>0</v>
      </c>
      <c r="K491" s="17">
        <v>0</v>
      </c>
      <c r="L491" s="17">
        <v>0</v>
      </c>
      <c r="M491" s="17">
        <v>0</v>
      </c>
      <c r="N491" s="17">
        <v>0</v>
      </c>
      <c r="O491" s="17">
        <v>0</v>
      </c>
      <c r="P491" s="17">
        <v>0</v>
      </c>
      <c r="Q491" s="17">
        <v>0</v>
      </c>
      <c r="R491" s="17">
        <v>0</v>
      </c>
      <c r="S491" s="17">
        <v>0</v>
      </c>
      <c r="T491" s="17">
        <v>0</v>
      </c>
      <c r="U491" s="17">
        <v>0</v>
      </c>
      <c r="V491" s="17">
        <v>34.4</v>
      </c>
      <c r="W491" s="41">
        <v>0</v>
      </c>
      <c r="X491" s="41">
        <v>0</v>
      </c>
      <c r="Y491" s="17">
        <v>0</v>
      </c>
      <c r="Z491" s="17">
        <v>0</v>
      </c>
      <c r="AA491" s="17">
        <v>0</v>
      </c>
      <c r="AB491" s="41">
        <v>0</v>
      </c>
      <c r="AC491" s="17">
        <v>0</v>
      </c>
      <c r="AD491" s="17">
        <v>0</v>
      </c>
      <c r="AE491" s="41">
        <v>0</v>
      </c>
      <c r="AF491" s="41">
        <v>0</v>
      </c>
      <c r="AG491" s="88">
        <v>43.1</v>
      </c>
      <c r="AH491" s="91" t="s">
        <v>3</v>
      </c>
      <c r="AI491" s="87" t="s">
        <v>504</v>
      </c>
      <c r="AN491" s="17">
        <f t="shared" si="206"/>
        <v>100</v>
      </c>
      <c r="AO491" s="17">
        <f t="shared" si="209"/>
        <v>0</v>
      </c>
      <c r="AP491" s="17">
        <f t="shared" si="208"/>
        <v>0</v>
      </c>
      <c r="AQ491" s="17">
        <f t="shared" si="208"/>
        <v>0.65599999999999992</v>
      </c>
      <c r="AR491" s="17">
        <f t="shared" si="210"/>
        <v>0</v>
      </c>
      <c r="AS491" s="17">
        <f t="shared" si="211"/>
        <v>0.43099999999999999</v>
      </c>
      <c r="AU491" s="17">
        <f t="shared" si="212"/>
        <v>0</v>
      </c>
      <c r="AV491" s="17">
        <f t="shared" si="213"/>
        <v>0</v>
      </c>
      <c r="AW491" s="17">
        <f t="shared" si="214"/>
        <v>0.5</v>
      </c>
      <c r="AX491" s="17">
        <f t="shared" si="215"/>
        <v>0.5</v>
      </c>
      <c r="AY491" s="17">
        <f t="shared" si="216"/>
        <v>0</v>
      </c>
      <c r="AZ491" s="17">
        <f t="shared" si="217"/>
        <v>0</v>
      </c>
      <c r="BA491" s="17">
        <f t="shared" si="218"/>
        <v>0.43099999999999999</v>
      </c>
      <c r="BC491" s="17">
        <f t="shared" si="207"/>
        <v>0</v>
      </c>
      <c r="BD491" s="17">
        <f t="shared" si="219"/>
        <v>0.26219512195121952</v>
      </c>
      <c r="BE491" s="17">
        <f t="shared" si="220"/>
        <v>0.58024549596785291</v>
      </c>
      <c r="BF491" s="17">
        <f t="shared" si="221"/>
        <v>0.25587141789529383</v>
      </c>
      <c r="BG491" s="17">
        <f t="shared" si="222"/>
        <v>0.26219512195121952</v>
      </c>
      <c r="BH491" s="17">
        <f t="shared" si="223"/>
        <v>0.26219512195121952</v>
      </c>
      <c r="BI491" s="17">
        <f t="shared" si="224"/>
        <v>2.8495086853063647E-2</v>
      </c>
      <c r="BJ491" s="17">
        <f t="shared" si="225"/>
        <v>1.78492801862304E-3</v>
      </c>
    </row>
    <row r="492" spans="1:62" x14ac:dyDescent="0.25">
      <c r="A492" s="84">
        <v>120</v>
      </c>
      <c r="B492" s="84">
        <v>446</v>
      </c>
      <c r="C492" s="17" t="s">
        <v>144</v>
      </c>
      <c r="D492" s="86" t="s">
        <v>615</v>
      </c>
      <c r="E492" s="98">
        <f t="shared" si="204"/>
        <v>39.6</v>
      </c>
      <c r="F492" s="98">
        <f t="shared" si="205"/>
        <v>0</v>
      </c>
      <c r="G492" s="17">
        <v>0</v>
      </c>
      <c r="H492" s="17">
        <v>60.4</v>
      </c>
      <c r="I492" s="17">
        <v>0</v>
      </c>
      <c r="J492" s="17">
        <v>0</v>
      </c>
      <c r="K492" s="17">
        <v>0</v>
      </c>
      <c r="L492" s="17">
        <v>0</v>
      </c>
      <c r="M492" s="17">
        <v>0</v>
      </c>
      <c r="N492" s="17">
        <v>0</v>
      </c>
      <c r="O492" s="17">
        <v>0</v>
      </c>
      <c r="P492" s="17">
        <v>0</v>
      </c>
      <c r="Q492" s="17">
        <v>0</v>
      </c>
      <c r="R492" s="17">
        <v>0</v>
      </c>
      <c r="S492" s="17">
        <v>0</v>
      </c>
      <c r="T492" s="17">
        <v>0</v>
      </c>
      <c r="U492" s="17">
        <v>0</v>
      </c>
      <c r="V492" s="17">
        <v>39.6</v>
      </c>
      <c r="W492" s="41">
        <v>0</v>
      </c>
      <c r="X492" s="41">
        <v>0</v>
      </c>
      <c r="Y492" s="17">
        <v>0</v>
      </c>
      <c r="Z492" s="17">
        <v>0</v>
      </c>
      <c r="AA492" s="17">
        <v>0</v>
      </c>
      <c r="AB492" s="41">
        <v>0</v>
      </c>
      <c r="AC492" s="17">
        <v>0</v>
      </c>
      <c r="AD492" s="17">
        <v>0</v>
      </c>
      <c r="AE492" s="41">
        <v>0</v>
      </c>
      <c r="AF492" s="41">
        <v>0</v>
      </c>
      <c r="AG492" s="88">
        <v>44.5</v>
      </c>
      <c r="AH492" s="91" t="s">
        <v>3</v>
      </c>
      <c r="AI492" s="87" t="s">
        <v>504</v>
      </c>
      <c r="AN492" s="17">
        <f t="shared" si="206"/>
        <v>100</v>
      </c>
      <c r="AO492" s="17">
        <f t="shared" si="209"/>
        <v>0</v>
      </c>
      <c r="AP492" s="17">
        <f t="shared" si="208"/>
        <v>0</v>
      </c>
      <c r="AQ492" s="17">
        <f t="shared" si="208"/>
        <v>0.60399999999999998</v>
      </c>
      <c r="AR492" s="17">
        <f t="shared" si="210"/>
        <v>0</v>
      </c>
      <c r="AS492" s="17">
        <f t="shared" si="211"/>
        <v>0.44500000000000001</v>
      </c>
      <c r="AU492" s="17">
        <f t="shared" si="212"/>
        <v>0</v>
      </c>
      <c r="AV492" s="17">
        <f t="shared" si="213"/>
        <v>0</v>
      </c>
      <c r="AW492" s="17">
        <f t="shared" si="214"/>
        <v>0.5</v>
      </c>
      <c r="AX492" s="17">
        <f t="shared" si="215"/>
        <v>0.5</v>
      </c>
      <c r="AY492" s="17">
        <f t="shared" si="216"/>
        <v>0</v>
      </c>
      <c r="AZ492" s="17">
        <f t="shared" si="217"/>
        <v>0</v>
      </c>
      <c r="BA492" s="17">
        <f t="shared" si="218"/>
        <v>0.44500000000000001</v>
      </c>
      <c r="BC492" s="17">
        <f t="shared" si="207"/>
        <v>0</v>
      </c>
      <c r="BD492" s="17">
        <f t="shared" si="219"/>
        <v>0.32781456953642385</v>
      </c>
      <c r="BE492" s="17">
        <f t="shared" si="220"/>
        <v>0.58024549596785291</v>
      </c>
      <c r="BF492" s="17">
        <f t="shared" si="221"/>
        <v>0.25587141789529383</v>
      </c>
      <c r="BG492" s="17">
        <f t="shared" si="222"/>
        <v>0.32781456953642385</v>
      </c>
      <c r="BH492" s="17">
        <f t="shared" si="223"/>
        <v>0.32781456953642385</v>
      </c>
      <c r="BI492" s="17">
        <f t="shared" si="224"/>
        <v>1.3732425112933643E-2</v>
      </c>
      <c r="BJ492" s="17">
        <f t="shared" si="225"/>
        <v>7.9797258133875034E-4</v>
      </c>
    </row>
    <row r="493" spans="1:62" x14ac:dyDescent="0.25">
      <c r="A493" s="84">
        <v>121</v>
      </c>
      <c r="B493" s="84">
        <v>447</v>
      </c>
      <c r="C493" s="17" t="s">
        <v>145</v>
      </c>
      <c r="D493" s="86" t="s">
        <v>615</v>
      </c>
      <c r="E493" s="98">
        <f t="shared" si="204"/>
        <v>50.4</v>
      </c>
      <c r="F493" s="98">
        <f t="shared" si="205"/>
        <v>0</v>
      </c>
      <c r="G493" s="17">
        <v>0</v>
      </c>
      <c r="H493" s="17">
        <v>49.6</v>
      </c>
      <c r="I493" s="17">
        <v>0</v>
      </c>
      <c r="J493" s="17">
        <v>0</v>
      </c>
      <c r="K493" s="17">
        <v>0</v>
      </c>
      <c r="L493" s="17">
        <v>0</v>
      </c>
      <c r="M493" s="17">
        <v>0</v>
      </c>
      <c r="N493" s="17">
        <v>0</v>
      </c>
      <c r="O493" s="17">
        <v>0</v>
      </c>
      <c r="P493" s="17">
        <v>0</v>
      </c>
      <c r="Q493" s="17">
        <v>0</v>
      </c>
      <c r="R493" s="17">
        <v>0</v>
      </c>
      <c r="S493" s="17">
        <v>0</v>
      </c>
      <c r="T493" s="17">
        <v>0</v>
      </c>
      <c r="U493" s="17">
        <v>0</v>
      </c>
      <c r="V493" s="17">
        <v>50.4</v>
      </c>
      <c r="W493" s="41">
        <v>0</v>
      </c>
      <c r="X493" s="41">
        <v>0</v>
      </c>
      <c r="Y493" s="17">
        <v>0</v>
      </c>
      <c r="Z493" s="17">
        <v>0</v>
      </c>
      <c r="AA493" s="17">
        <v>0</v>
      </c>
      <c r="AB493" s="41">
        <v>0</v>
      </c>
      <c r="AC493" s="17">
        <v>0</v>
      </c>
      <c r="AD493" s="17">
        <v>0</v>
      </c>
      <c r="AE493" s="41">
        <v>0</v>
      </c>
      <c r="AF493" s="41">
        <v>0</v>
      </c>
      <c r="AG493" s="88">
        <v>35.9</v>
      </c>
      <c r="AH493" s="91" t="s">
        <v>3</v>
      </c>
      <c r="AI493" s="87" t="s">
        <v>504</v>
      </c>
      <c r="AN493" s="17">
        <f t="shared" si="206"/>
        <v>100</v>
      </c>
      <c r="AO493" s="17">
        <f t="shared" si="209"/>
        <v>0</v>
      </c>
      <c r="AP493" s="17">
        <f t="shared" si="208"/>
        <v>0</v>
      </c>
      <c r="AQ493" s="17">
        <f t="shared" si="208"/>
        <v>0.496</v>
      </c>
      <c r="AR493" s="17">
        <f t="shared" si="210"/>
        <v>0</v>
      </c>
      <c r="AS493" s="17">
        <f t="shared" si="211"/>
        <v>0.35899999999999999</v>
      </c>
      <c r="AU493" s="17">
        <f t="shared" si="212"/>
        <v>0</v>
      </c>
      <c r="AV493" s="17">
        <f t="shared" si="213"/>
        <v>0</v>
      </c>
      <c r="AW493" s="17">
        <f t="shared" si="214"/>
        <v>0.5</v>
      </c>
      <c r="AX493" s="17">
        <f t="shared" si="215"/>
        <v>0.5</v>
      </c>
      <c r="AY493" s="17">
        <f t="shared" si="216"/>
        <v>0</v>
      </c>
      <c r="AZ493" s="17">
        <f t="shared" si="217"/>
        <v>0</v>
      </c>
      <c r="BA493" s="17">
        <f t="shared" si="218"/>
        <v>0.35899999999999999</v>
      </c>
      <c r="BC493" s="17">
        <f t="shared" si="207"/>
        <v>0</v>
      </c>
      <c r="BD493" s="17">
        <f t="shared" si="219"/>
        <v>0.50806451612903225</v>
      </c>
      <c r="BE493" s="17">
        <f t="shared" si="220"/>
        <v>0.58024549596785291</v>
      </c>
      <c r="BF493" s="17">
        <f t="shared" si="221"/>
        <v>0.25587141789529383</v>
      </c>
      <c r="BG493" s="17">
        <f t="shared" si="222"/>
        <v>0.50806451612903225</v>
      </c>
      <c r="BH493" s="17">
        <f t="shared" si="223"/>
        <v>0.50806451612903225</v>
      </c>
      <c r="BI493" s="17">
        <f t="shared" si="224"/>
        <v>2.2220229968782521E-2</v>
      </c>
      <c r="BJ493" s="17">
        <f t="shared" si="225"/>
        <v>1.3052698838942242E-2</v>
      </c>
    </row>
    <row r="494" spans="1:62" x14ac:dyDescent="0.25">
      <c r="A494" s="84">
        <v>122</v>
      </c>
      <c r="B494" s="84">
        <v>448</v>
      </c>
      <c r="C494" s="17" t="s">
        <v>146</v>
      </c>
      <c r="D494" s="86" t="s">
        <v>615</v>
      </c>
      <c r="E494" s="98">
        <f t="shared" si="204"/>
        <v>26.3</v>
      </c>
      <c r="F494" s="98">
        <f t="shared" si="205"/>
        <v>0</v>
      </c>
      <c r="G494" s="17">
        <v>0</v>
      </c>
      <c r="H494" s="17">
        <v>73.7</v>
      </c>
      <c r="I494" s="17">
        <v>26.3</v>
      </c>
      <c r="J494" s="17">
        <v>0</v>
      </c>
      <c r="K494" s="17">
        <v>0</v>
      </c>
      <c r="L494" s="17">
        <v>0</v>
      </c>
      <c r="M494" s="17">
        <v>0</v>
      </c>
      <c r="N494" s="17">
        <v>0</v>
      </c>
      <c r="O494" s="17">
        <v>0</v>
      </c>
      <c r="P494" s="17">
        <v>0</v>
      </c>
      <c r="Q494" s="17">
        <v>0</v>
      </c>
      <c r="R494" s="17">
        <v>0</v>
      </c>
      <c r="S494" s="17">
        <v>0</v>
      </c>
      <c r="T494" s="17">
        <v>0</v>
      </c>
      <c r="U494" s="17">
        <v>0</v>
      </c>
      <c r="V494" s="17">
        <v>0</v>
      </c>
      <c r="W494" s="41">
        <v>0</v>
      </c>
      <c r="X494" s="41">
        <v>0</v>
      </c>
      <c r="Y494" s="17">
        <v>0</v>
      </c>
      <c r="Z494" s="17">
        <v>0</v>
      </c>
      <c r="AA494" s="17">
        <v>0</v>
      </c>
      <c r="AB494" s="41">
        <v>0</v>
      </c>
      <c r="AC494" s="17">
        <v>0</v>
      </c>
      <c r="AD494" s="17">
        <v>0</v>
      </c>
      <c r="AE494" s="41">
        <v>0</v>
      </c>
      <c r="AF494" s="41">
        <v>0</v>
      </c>
      <c r="AG494" s="88">
        <v>32.9</v>
      </c>
      <c r="AH494" s="91" t="s">
        <v>3</v>
      </c>
      <c r="AI494" s="87" t="s">
        <v>504</v>
      </c>
      <c r="AN494" s="17">
        <f t="shared" si="206"/>
        <v>100</v>
      </c>
      <c r="AO494" s="17">
        <f t="shared" si="209"/>
        <v>0</v>
      </c>
      <c r="AP494" s="17">
        <f t="shared" si="208"/>
        <v>0</v>
      </c>
      <c r="AQ494" s="17">
        <f t="shared" si="208"/>
        <v>0.73699999999999999</v>
      </c>
      <c r="AR494" s="17">
        <f t="shared" si="210"/>
        <v>0</v>
      </c>
      <c r="AS494" s="17">
        <f t="shared" si="211"/>
        <v>0.32899999999999996</v>
      </c>
      <c r="AU494" s="17">
        <f t="shared" si="212"/>
        <v>0</v>
      </c>
      <c r="AV494" s="17">
        <f t="shared" si="213"/>
        <v>0</v>
      </c>
      <c r="AW494" s="17">
        <f t="shared" si="214"/>
        <v>0.5</v>
      </c>
      <c r="AX494" s="17">
        <f t="shared" si="215"/>
        <v>0.5</v>
      </c>
      <c r="AY494" s="17">
        <f t="shared" si="216"/>
        <v>0</v>
      </c>
      <c r="AZ494" s="17">
        <f t="shared" si="217"/>
        <v>0</v>
      </c>
      <c r="BA494" s="17">
        <f t="shared" si="218"/>
        <v>0.32899999999999996</v>
      </c>
      <c r="BC494" s="17">
        <f t="shared" si="207"/>
        <v>0</v>
      </c>
      <c r="BD494" s="17">
        <f t="shared" si="219"/>
        <v>0.17842605156037991</v>
      </c>
      <c r="BE494" s="17">
        <f t="shared" si="220"/>
        <v>0.58024549596785291</v>
      </c>
      <c r="BF494" s="17">
        <f t="shared" si="221"/>
        <v>0.25587141789529383</v>
      </c>
      <c r="BG494" s="17">
        <f t="shared" si="222"/>
        <v>0.17842605156037991</v>
      </c>
      <c r="BH494" s="17">
        <f t="shared" si="223"/>
        <v>0.17842605156037991</v>
      </c>
      <c r="BI494" s="17">
        <f t="shared" si="224"/>
        <v>2.2672513948697355E-2</v>
      </c>
      <c r="BJ494" s="17">
        <f t="shared" si="225"/>
        <v>2.0807603347408585E-2</v>
      </c>
    </row>
    <row r="495" spans="1:62" x14ac:dyDescent="0.25">
      <c r="A495" s="84">
        <v>123</v>
      </c>
      <c r="B495" s="84">
        <v>449</v>
      </c>
      <c r="C495" s="17" t="s">
        <v>147</v>
      </c>
      <c r="D495" s="86" t="s">
        <v>615</v>
      </c>
      <c r="E495" s="98">
        <f t="shared" ref="E495:E558" si="226">I495+L495+M495+N495+O495+V495+X495+AB495+AD495</f>
        <v>29.8</v>
      </c>
      <c r="F495" s="98">
        <f t="shared" ref="F495:F558" si="227">Q495/(H495+P495+Q495+AC495)</f>
        <v>0</v>
      </c>
      <c r="G495" s="17">
        <v>0</v>
      </c>
      <c r="H495" s="17">
        <v>70.2</v>
      </c>
      <c r="I495" s="17">
        <v>29.8</v>
      </c>
      <c r="J495" s="17">
        <v>0</v>
      </c>
      <c r="K495" s="17">
        <v>0</v>
      </c>
      <c r="L495" s="17">
        <v>0</v>
      </c>
      <c r="M495" s="17">
        <v>0</v>
      </c>
      <c r="N495" s="17">
        <v>0</v>
      </c>
      <c r="O495" s="17">
        <v>0</v>
      </c>
      <c r="P495" s="17">
        <v>0</v>
      </c>
      <c r="Q495" s="17">
        <v>0</v>
      </c>
      <c r="R495" s="17">
        <v>0</v>
      </c>
      <c r="S495" s="17">
        <v>0</v>
      </c>
      <c r="T495" s="17">
        <v>0</v>
      </c>
      <c r="U495" s="17">
        <v>0</v>
      </c>
      <c r="V495" s="17">
        <v>0</v>
      </c>
      <c r="W495" s="41">
        <v>0</v>
      </c>
      <c r="X495" s="41">
        <v>0</v>
      </c>
      <c r="Y495" s="17">
        <v>0</v>
      </c>
      <c r="Z495" s="17">
        <v>0</v>
      </c>
      <c r="AA495" s="17">
        <v>0</v>
      </c>
      <c r="AB495" s="41">
        <v>0</v>
      </c>
      <c r="AC495" s="17">
        <v>0</v>
      </c>
      <c r="AD495" s="17">
        <v>0</v>
      </c>
      <c r="AE495" s="41">
        <v>0</v>
      </c>
      <c r="AF495" s="41">
        <v>0</v>
      </c>
      <c r="AG495" s="88">
        <v>36.700000000000003</v>
      </c>
      <c r="AH495" s="91" t="s">
        <v>3</v>
      </c>
      <c r="AI495" s="87" t="s">
        <v>504</v>
      </c>
      <c r="AN495" s="17">
        <f t="shared" ref="AN495:AN558" si="228">SUM(G495:AF495)</f>
        <v>100</v>
      </c>
      <c r="AO495" s="17">
        <f t="shared" si="209"/>
        <v>0</v>
      </c>
      <c r="AP495" s="17">
        <f t="shared" si="208"/>
        <v>0</v>
      </c>
      <c r="AQ495" s="17">
        <f t="shared" si="208"/>
        <v>0.70200000000000007</v>
      </c>
      <c r="AR495" s="17">
        <f t="shared" si="210"/>
        <v>0</v>
      </c>
      <c r="AS495" s="17">
        <f t="shared" si="211"/>
        <v>0.36700000000000005</v>
      </c>
      <c r="AU495" s="17">
        <f t="shared" si="212"/>
        <v>0</v>
      </c>
      <c r="AV495" s="17">
        <f t="shared" si="213"/>
        <v>0</v>
      </c>
      <c r="AW495" s="17">
        <f t="shared" si="214"/>
        <v>0.5</v>
      </c>
      <c r="AX495" s="17">
        <f t="shared" si="215"/>
        <v>0.5</v>
      </c>
      <c r="AY495" s="17">
        <f t="shared" si="216"/>
        <v>0</v>
      </c>
      <c r="AZ495" s="17">
        <f t="shared" si="217"/>
        <v>0</v>
      </c>
      <c r="BA495" s="17">
        <f t="shared" si="218"/>
        <v>0.36700000000000005</v>
      </c>
      <c r="BC495" s="17">
        <f t="shared" ref="BC495:BC558" si="229">(Q495)/($BM$3*H495+$BM$4*G495+$BM$5*P495+$BM$6*K495+$BM$7*S495+$BM$8*U495+$BM$9*Y495)</f>
        <v>0</v>
      </c>
      <c r="BD495" s="17">
        <f t="shared" si="219"/>
        <v>0.21225071225071224</v>
      </c>
      <c r="BE495" s="17">
        <f t="shared" si="220"/>
        <v>0.58024549596785291</v>
      </c>
      <c r="BF495" s="17">
        <f t="shared" si="221"/>
        <v>0.25587141789529383</v>
      </c>
      <c r="BG495" s="17">
        <f t="shared" si="222"/>
        <v>0.21225071225071224</v>
      </c>
      <c r="BH495" s="17">
        <f t="shared" si="223"/>
        <v>0.21225071225071224</v>
      </c>
      <c r="BI495" s="17">
        <f t="shared" si="224"/>
        <v>2.3947342058911879E-2</v>
      </c>
      <c r="BJ495" s="17">
        <f t="shared" si="225"/>
        <v>1.1288724303351207E-2</v>
      </c>
    </row>
    <row r="496" spans="1:62" x14ac:dyDescent="0.25">
      <c r="A496" s="84">
        <v>124</v>
      </c>
      <c r="B496" s="84">
        <v>450</v>
      </c>
      <c r="C496" s="17" t="s">
        <v>148</v>
      </c>
      <c r="D496" s="86" t="s">
        <v>615</v>
      </c>
      <c r="E496" s="98">
        <f t="shared" si="226"/>
        <v>33.5</v>
      </c>
      <c r="F496" s="98">
        <f t="shared" si="227"/>
        <v>0</v>
      </c>
      <c r="G496" s="17">
        <v>0</v>
      </c>
      <c r="H496" s="17">
        <v>66.5</v>
      </c>
      <c r="I496" s="17">
        <v>33.5</v>
      </c>
      <c r="J496" s="17">
        <v>0</v>
      </c>
      <c r="K496" s="17">
        <v>0</v>
      </c>
      <c r="L496" s="17">
        <v>0</v>
      </c>
      <c r="M496" s="17">
        <v>0</v>
      </c>
      <c r="N496" s="17">
        <v>0</v>
      </c>
      <c r="O496" s="17">
        <v>0</v>
      </c>
      <c r="P496" s="17">
        <v>0</v>
      </c>
      <c r="Q496" s="17">
        <v>0</v>
      </c>
      <c r="R496" s="17">
        <v>0</v>
      </c>
      <c r="S496" s="17">
        <v>0</v>
      </c>
      <c r="T496" s="17">
        <v>0</v>
      </c>
      <c r="U496" s="17">
        <v>0</v>
      </c>
      <c r="V496" s="17">
        <v>0</v>
      </c>
      <c r="W496" s="41">
        <v>0</v>
      </c>
      <c r="X496" s="41">
        <v>0</v>
      </c>
      <c r="Y496" s="17">
        <v>0</v>
      </c>
      <c r="Z496" s="17">
        <v>0</v>
      </c>
      <c r="AA496" s="17">
        <v>0</v>
      </c>
      <c r="AB496" s="41">
        <v>0</v>
      </c>
      <c r="AC496" s="17">
        <v>0</v>
      </c>
      <c r="AD496" s="17">
        <v>0</v>
      </c>
      <c r="AE496" s="41">
        <v>0</v>
      </c>
      <c r="AF496" s="41">
        <v>0</v>
      </c>
      <c r="AG496" s="88">
        <v>39.4</v>
      </c>
      <c r="AH496" s="91" t="s">
        <v>3</v>
      </c>
      <c r="AI496" s="87" t="s">
        <v>504</v>
      </c>
      <c r="AN496" s="17">
        <f t="shared" si="228"/>
        <v>100</v>
      </c>
      <c r="AO496" s="17">
        <f t="shared" si="209"/>
        <v>0</v>
      </c>
      <c r="AP496" s="17">
        <f t="shared" si="208"/>
        <v>0</v>
      </c>
      <c r="AQ496" s="17">
        <f t="shared" si="208"/>
        <v>0.66500000000000004</v>
      </c>
      <c r="AR496" s="17">
        <f t="shared" si="210"/>
        <v>0</v>
      </c>
      <c r="AS496" s="17">
        <f t="shared" si="211"/>
        <v>0.39399999999999996</v>
      </c>
      <c r="AU496" s="17">
        <f t="shared" si="212"/>
        <v>0</v>
      </c>
      <c r="AV496" s="17">
        <f t="shared" si="213"/>
        <v>0</v>
      </c>
      <c r="AW496" s="17">
        <f t="shared" si="214"/>
        <v>0.5</v>
      </c>
      <c r="AX496" s="17">
        <f t="shared" si="215"/>
        <v>0.5</v>
      </c>
      <c r="AY496" s="17">
        <f t="shared" si="216"/>
        <v>0</v>
      </c>
      <c r="AZ496" s="17">
        <f t="shared" si="217"/>
        <v>0</v>
      </c>
      <c r="BA496" s="17">
        <f t="shared" si="218"/>
        <v>0.39399999999999996</v>
      </c>
      <c r="BC496" s="17">
        <f t="shared" si="229"/>
        <v>0</v>
      </c>
      <c r="BD496" s="17">
        <f t="shared" si="219"/>
        <v>0.25187969924812031</v>
      </c>
      <c r="BE496" s="17">
        <f t="shared" si="220"/>
        <v>0.58024549596785291</v>
      </c>
      <c r="BF496" s="17">
        <f t="shared" si="221"/>
        <v>0.25587141789529383</v>
      </c>
      <c r="BG496" s="17">
        <f t="shared" si="222"/>
        <v>0.25187969924812031</v>
      </c>
      <c r="BH496" s="17">
        <f t="shared" si="223"/>
        <v>0.25187969924812031</v>
      </c>
      <c r="BI496" s="17">
        <f t="shared" si="224"/>
        <v>2.0198179885804721E-2</v>
      </c>
      <c r="BJ496" s="17">
        <f t="shared" si="225"/>
        <v>6.2803102457315236E-3</v>
      </c>
    </row>
    <row r="497" spans="1:62" x14ac:dyDescent="0.25">
      <c r="A497" s="84">
        <v>125</v>
      </c>
      <c r="B497" s="84">
        <v>451</v>
      </c>
      <c r="C497" s="17" t="s">
        <v>149</v>
      </c>
      <c r="D497" s="86" t="s">
        <v>615</v>
      </c>
      <c r="E497" s="98">
        <f t="shared" si="226"/>
        <v>38.6</v>
      </c>
      <c r="F497" s="98">
        <f t="shared" si="227"/>
        <v>0</v>
      </c>
      <c r="G497" s="17">
        <v>0</v>
      </c>
      <c r="H497" s="17">
        <v>61.4</v>
      </c>
      <c r="I497" s="17">
        <v>38.6</v>
      </c>
      <c r="J497" s="17">
        <v>0</v>
      </c>
      <c r="K497" s="17">
        <v>0</v>
      </c>
      <c r="L497" s="17">
        <v>0</v>
      </c>
      <c r="M497" s="17">
        <v>0</v>
      </c>
      <c r="N497" s="17">
        <v>0</v>
      </c>
      <c r="O497" s="17">
        <v>0</v>
      </c>
      <c r="P497" s="17">
        <v>0</v>
      </c>
      <c r="Q497" s="17">
        <v>0</v>
      </c>
      <c r="R497" s="17">
        <v>0</v>
      </c>
      <c r="S497" s="17">
        <v>0</v>
      </c>
      <c r="T497" s="17">
        <v>0</v>
      </c>
      <c r="U497" s="17">
        <v>0</v>
      </c>
      <c r="V497" s="17">
        <v>0</v>
      </c>
      <c r="W497" s="41">
        <v>0</v>
      </c>
      <c r="X497" s="41">
        <v>0</v>
      </c>
      <c r="Y497" s="17">
        <v>0</v>
      </c>
      <c r="Z497" s="17">
        <v>0</v>
      </c>
      <c r="AA497" s="17">
        <v>0</v>
      </c>
      <c r="AB497" s="41">
        <v>0</v>
      </c>
      <c r="AC497" s="17">
        <v>0</v>
      </c>
      <c r="AD497" s="17">
        <v>0</v>
      </c>
      <c r="AE497" s="41">
        <v>0</v>
      </c>
      <c r="AF497" s="41">
        <v>0</v>
      </c>
      <c r="AG497" s="88">
        <v>41.9</v>
      </c>
      <c r="AH497" s="91" t="s">
        <v>3</v>
      </c>
      <c r="AI497" s="87" t="s">
        <v>504</v>
      </c>
      <c r="AN497" s="17">
        <f t="shared" si="228"/>
        <v>100</v>
      </c>
      <c r="AO497" s="17">
        <f t="shared" si="209"/>
        <v>0</v>
      </c>
      <c r="AP497" s="17">
        <f t="shared" si="208"/>
        <v>0</v>
      </c>
      <c r="AQ497" s="17">
        <f t="shared" si="208"/>
        <v>0.61399999999999999</v>
      </c>
      <c r="AR497" s="17">
        <f t="shared" si="210"/>
        <v>0</v>
      </c>
      <c r="AS497" s="17">
        <f t="shared" si="211"/>
        <v>0.41899999999999998</v>
      </c>
      <c r="AU497" s="17">
        <f t="shared" si="212"/>
        <v>0</v>
      </c>
      <c r="AV497" s="17">
        <f t="shared" si="213"/>
        <v>0</v>
      </c>
      <c r="AW497" s="17">
        <f t="shared" si="214"/>
        <v>0.5</v>
      </c>
      <c r="AX497" s="17">
        <f t="shared" si="215"/>
        <v>0.5</v>
      </c>
      <c r="AY497" s="17">
        <f t="shared" si="216"/>
        <v>0</v>
      </c>
      <c r="AZ497" s="17">
        <f t="shared" si="217"/>
        <v>0</v>
      </c>
      <c r="BA497" s="17">
        <f t="shared" si="218"/>
        <v>0.41899999999999998</v>
      </c>
      <c r="BC497" s="17">
        <f t="shared" si="229"/>
        <v>0</v>
      </c>
      <c r="BD497" s="17">
        <f t="shared" si="219"/>
        <v>0.31433224755700329</v>
      </c>
      <c r="BE497" s="17">
        <f t="shared" si="220"/>
        <v>0.58024549596785291</v>
      </c>
      <c r="BF497" s="17">
        <f t="shared" si="221"/>
        <v>0.25587141789529383</v>
      </c>
      <c r="BG497" s="17">
        <f t="shared" si="222"/>
        <v>0.31433224755700329</v>
      </c>
      <c r="BH497" s="17">
        <f t="shared" si="223"/>
        <v>0.31433224755700329</v>
      </c>
      <c r="BI497" s="17">
        <f t="shared" si="224"/>
        <v>1.095533840146844E-2</v>
      </c>
      <c r="BJ497" s="17">
        <f t="shared" si="225"/>
        <v>2.9428898220095747E-3</v>
      </c>
    </row>
    <row r="498" spans="1:62" x14ac:dyDescent="0.25">
      <c r="A498" s="84">
        <v>126</v>
      </c>
      <c r="B498" s="84">
        <v>452</v>
      </c>
      <c r="C498" s="17" t="s">
        <v>150</v>
      </c>
      <c r="D498" s="86" t="s">
        <v>615</v>
      </c>
      <c r="E498" s="98">
        <f t="shared" si="226"/>
        <v>50</v>
      </c>
      <c r="F498" s="98">
        <f t="shared" si="227"/>
        <v>0</v>
      </c>
      <c r="G498" s="17">
        <v>0</v>
      </c>
      <c r="H498" s="17">
        <v>50</v>
      </c>
      <c r="I498" s="17">
        <v>50</v>
      </c>
      <c r="J498" s="17">
        <v>0</v>
      </c>
      <c r="K498" s="17">
        <v>0</v>
      </c>
      <c r="L498" s="17">
        <v>0</v>
      </c>
      <c r="M498" s="17">
        <v>0</v>
      </c>
      <c r="N498" s="17">
        <v>0</v>
      </c>
      <c r="O498" s="17">
        <v>0</v>
      </c>
      <c r="P498" s="17">
        <v>0</v>
      </c>
      <c r="Q498" s="17">
        <v>0</v>
      </c>
      <c r="R498" s="17">
        <v>0</v>
      </c>
      <c r="S498" s="17">
        <v>0</v>
      </c>
      <c r="T498" s="17">
        <v>0</v>
      </c>
      <c r="U498" s="17">
        <v>0</v>
      </c>
      <c r="V498" s="17">
        <v>0</v>
      </c>
      <c r="W498" s="41">
        <v>0</v>
      </c>
      <c r="X498" s="41">
        <v>0</v>
      </c>
      <c r="Y498" s="17">
        <v>0</v>
      </c>
      <c r="Z498" s="17">
        <v>0</v>
      </c>
      <c r="AA498" s="17">
        <v>0</v>
      </c>
      <c r="AB498" s="41">
        <v>0</v>
      </c>
      <c r="AC498" s="17">
        <v>0</v>
      </c>
      <c r="AD498" s="17">
        <v>0</v>
      </c>
      <c r="AE498" s="41">
        <v>0</v>
      </c>
      <c r="AF498" s="41">
        <v>0</v>
      </c>
      <c r="AG498" s="88">
        <v>38.299999999999997</v>
      </c>
      <c r="AH498" s="91" t="s">
        <v>3</v>
      </c>
      <c r="AI498" s="87" t="s">
        <v>504</v>
      </c>
      <c r="AN498" s="17">
        <f t="shared" si="228"/>
        <v>100</v>
      </c>
      <c r="AO498" s="17">
        <f t="shared" si="209"/>
        <v>0</v>
      </c>
      <c r="AP498" s="17">
        <f t="shared" si="208"/>
        <v>0</v>
      </c>
      <c r="AQ498" s="17">
        <f t="shared" si="208"/>
        <v>0.5</v>
      </c>
      <c r="AR498" s="17">
        <f t="shared" si="210"/>
        <v>0</v>
      </c>
      <c r="AS498" s="17">
        <f t="shared" si="211"/>
        <v>0.38299999999999995</v>
      </c>
      <c r="AU498" s="17">
        <f t="shared" si="212"/>
        <v>0</v>
      </c>
      <c r="AV498" s="17">
        <f t="shared" si="213"/>
        <v>0</v>
      </c>
      <c r="AW498" s="17">
        <f t="shared" si="214"/>
        <v>0.5</v>
      </c>
      <c r="AX498" s="17">
        <f t="shared" si="215"/>
        <v>0.5</v>
      </c>
      <c r="AY498" s="17">
        <f t="shared" si="216"/>
        <v>0</v>
      </c>
      <c r="AZ498" s="17">
        <f t="shared" si="217"/>
        <v>0</v>
      </c>
      <c r="BA498" s="17">
        <f t="shared" si="218"/>
        <v>0.38299999999999995</v>
      </c>
      <c r="BC498" s="17">
        <f t="shared" si="229"/>
        <v>0</v>
      </c>
      <c r="BD498" s="17">
        <f t="shared" si="219"/>
        <v>0.5</v>
      </c>
      <c r="BE498" s="17">
        <f t="shared" si="220"/>
        <v>0.58024549596785291</v>
      </c>
      <c r="BF498" s="17">
        <f t="shared" si="221"/>
        <v>0.25587141789529383</v>
      </c>
      <c r="BG498" s="17">
        <f t="shared" si="222"/>
        <v>0.5</v>
      </c>
      <c r="BH498" s="17">
        <f t="shared" si="223"/>
        <v>0.5</v>
      </c>
      <c r="BI498" s="17">
        <f t="shared" si="224"/>
        <v>1.3689000000000012E-2</v>
      </c>
      <c r="BJ498" s="17">
        <f t="shared" si="225"/>
        <v>8.1447752321691814E-3</v>
      </c>
    </row>
    <row r="499" spans="1:62" x14ac:dyDescent="0.25">
      <c r="A499" s="84">
        <v>127</v>
      </c>
      <c r="B499" s="84">
        <v>453</v>
      </c>
      <c r="C499" s="17" t="s">
        <v>153</v>
      </c>
      <c r="D499" s="86" t="s">
        <v>615</v>
      </c>
      <c r="E499" s="98">
        <f t="shared" si="226"/>
        <v>25.9</v>
      </c>
      <c r="F499" s="98">
        <f t="shared" si="227"/>
        <v>0</v>
      </c>
      <c r="G499" s="17">
        <v>0</v>
      </c>
      <c r="H499" s="17">
        <v>74.099999999999994</v>
      </c>
      <c r="I499" s="17">
        <v>10.5</v>
      </c>
      <c r="J499" s="17">
        <v>0</v>
      </c>
      <c r="K499" s="17">
        <v>0</v>
      </c>
      <c r="L499" s="17">
        <v>0</v>
      </c>
      <c r="M499" s="17">
        <v>0</v>
      </c>
      <c r="N499" s="17">
        <v>0</v>
      </c>
      <c r="O499" s="17">
        <v>15.4</v>
      </c>
      <c r="P499" s="17">
        <v>0</v>
      </c>
      <c r="Q499" s="17">
        <v>0</v>
      </c>
      <c r="R499" s="17">
        <v>0</v>
      </c>
      <c r="S499" s="17">
        <v>0</v>
      </c>
      <c r="T499" s="17">
        <v>0</v>
      </c>
      <c r="U499" s="17">
        <v>0</v>
      </c>
      <c r="V499" s="17">
        <v>0</v>
      </c>
      <c r="W499" s="41">
        <v>0</v>
      </c>
      <c r="X499" s="41">
        <v>0</v>
      </c>
      <c r="Y499" s="17">
        <v>0</v>
      </c>
      <c r="Z499" s="17">
        <v>0</v>
      </c>
      <c r="AA499" s="17">
        <v>0</v>
      </c>
      <c r="AB499" s="41">
        <v>0</v>
      </c>
      <c r="AC499" s="17">
        <v>0</v>
      </c>
      <c r="AD499" s="17">
        <v>0</v>
      </c>
      <c r="AE499" s="41">
        <v>0</v>
      </c>
      <c r="AF499" s="41">
        <v>0</v>
      </c>
      <c r="AG499" s="88">
        <v>39.9</v>
      </c>
      <c r="AH499" s="41" t="s">
        <v>3</v>
      </c>
      <c r="AI499" s="87" t="s">
        <v>557</v>
      </c>
      <c r="AJ499" s="87" t="s">
        <v>512</v>
      </c>
      <c r="AK499" s="87" t="s">
        <v>505</v>
      </c>
      <c r="AL499" s="87" t="s">
        <v>507</v>
      </c>
      <c r="AN499" s="17">
        <f t="shared" si="228"/>
        <v>100</v>
      </c>
      <c r="AO499" s="17">
        <f t="shared" si="209"/>
        <v>0.154</v>
      </c>
      <c r="AP499" s="17">
        <f t="shared" ref="AP499:AQ562" si="230">G499/100</f>
        <v>0</v>
      </c>
      <c r="AQ499" s="17">
        <f t="shared" si="230"/>
        <v>0.74099999999999999</v>
      </c>
      <c r="AR499" s="17">
        <f t="shared" si="210"/>
        <v>0</v>
      </c>
      <c r="AS499" s="17">
        <f t="shared" si="211"/>
        <v>0.39899999999999997</v>
      </c>
      <c r="AU499" s="17">
        <f t="shared" si="212"/>
        <v>0</v>
      </c>
      <c r="AV499" s="17">
        <f t="shared" si="213"/>
        <v>0.2078272604588394</v>
      </c>
      <c r="AW499" s="17">
        <f t="shared" si="214"/>
        <v>0.5</v>
      </c>
      <c r="AX499" s="17">
        <f t="shared" si="215"/>
        <v>0.5</v>
      </c>
      <c r="AY499" s="17">
        <f t="shared" si="216"/>
        <v>0.2078272604588394</v>
      </c>
      <c r="AZ499" s="17">
        <f t="shared" si="217"/>
        <v>0.2078272604588394</v>
      </c>
      <c r="BA499" s="17">
        <f t="shared" si="218"/>
        <v>0.19117273954116057</v>
      </c>
      <c r="BC499" s="17">
        <f t="shared" si="229"/>
        <v>0</v>
      </c>
      <c r="BD499" s="17">
        <f t="shared" si="219"/>
        <v>0.27867746288798922</v>
      </c>
      <c r="BE499" s="17">
        <f t="shared" si="220"/>
        <v>0.58024549596785291</v>
      </c>
      <c r="BF499" s="17">
        <f t="shared" si="221"/>
        <v>0.25587141789529383</v>
      </c>
      <c r="BG499" s="17">
        <f t="shared" si="222"/>
        <v>0.27867746288798922</v>
      </c>
      <c r="BH499" s="17">
        <f t="shared" si="223"/>
        <v>0.27867746288798922</v>
      </c>
      <c r="BI499" s="17">
        <f t="shared" si="224"/>
        <v>1.4477512937071202E-2</v>
      </c>
      <c r="BJ499" s="17">
        <f t="shared" si="225"/>
        <v>5.5128261609871335E-3</v>
      </c>
    </row>
    <row r="500" spans="1:62" x14ac:dyDescent="0.25">
      <c r="A500" s="84">
        <v>128</v>
      </c>
      <c r="B500" s="84">
        <v>454</v>
      </c>
      <c r="C500" s="17" t="s">
        <v>154</v>
      </c>
      <c r="D500" s="86" t="s">
        <v>615</v>
      </c>
      <c r="E500" s="98">
        <f t="shared" si="226"/>
        <v>25.3</v>
      </c>
      <c r="F500" s="98">
        <f t="shared" si="227"/>
        <v>0.17001338688085674</v>
      </c>
      <c r="G500" s="17">
        <v>0</v>
      </c>
      <c r="H500" s="17">
        <v>62</v>
      </c>
      <c r="I500" s="17">
        <v>10.4</v>
      </c>
      <c r="J500" s="17">
        <v>0</v>
      </c>
      <c r="K500" s="17">
        <v>0</v>
      </c>
      <c r="L500" s="17">
        <v>0</v>
      </c>
      <c r="M500" s="17">
        <v>0</v>
      </c>
      <c r="N500" s="17">
        <v>0</v>
      </c>
      <c r="O500" s="17">
        <v>14.9</v>
      </c>
      <c r="P500" s="17">
        <v>0</v>
      </c>
      <c r="Q500" s="17">
        <v>12.7</v>
      </c>
      <c r="R500" s="17">
        <v>0</v>
      </c>
      <c r="S500" s="17">
        <v>0</v>
      </c>
      <c r="T500" s="17">
        <v>0</v>
      </c>
      <c r="U500" s="17">
        <v>0</v>
      </c>
      <c r="V500" s="17">
        <v>0</v>
      </c>
      <c r="W500" s="41">
        <v>0</v>
      </c>
      <c r="X500" s="41">
        <v>0</v>
      </c>
      <c r="Y500" s="17">
        <v>0</v>
      </c>
      <c r="Z500" s="17">
        <v>0</v>
      </c>
      <c r="AA500" s="17">
        <v>0</v>
      </c>
      <c r="AB500" s="41">
        <v>0</v>
      </c>
      <c r="AC500" s="17">
        <v>0</v>
      </c>
      <c r="AD500" s="17">
        <v>0</v>
      </c>
      <c r="AE500" s="41">
        <v>0</v>
      </c>
      <c r="AF500" s="41">
        <v>0</v>
      </c>
      <c r="AG500" s="88">
        <v>45.3</v>
      </c>
      <c r="AH500" s="41" t="s">
        <v>3</v>
      </c>
      <c r="AI500" s="87" t="s">
        <v>557</v>
      </c>
      <c r="AN500" s="17">
        <f t="shared" si="228"/>
        <v>100.00000000000001</v>
      </c>
      <c r="AO500" s="17">
        <f t="shared" si="209"/>
        <v>0.14899999999999999</v>
      </c>
      <c r="AP500" s="17">
        <f t="shared" si="230"/>
        <v>0</v>
      </c>
      <c r="AQ500" s="17">
        <f t="shared" si="230"/>
        <v>0.62</v>
      </c>
      <c r="AR500" s="17">
        <f t="shared" si="210"/>
        <v>0.127</v>
      </c>
      <c r="AS500" s="17">
        <f t="shared" si="211"/>
        <v>0.45299999999999996</v>
      </c>
      <c r="AU500" s="17">
        <f t="shared" si="212"/>
        <v>0.20483870967741935</v>
      </c>
      <c r="AV500" s="17">
        <f t="shared" si="213"/>
        <v>0.24032258064516129</v>
      </c>
      <c r="AW500" s="17">
        <f t="shared" si="214"/>
        <v>0.51280241935483872</v>
      </c>
      <c r="AX500" s="17">
        <f t="shared" si="215"/>
        <v>0.55120967741935489</v>
      </c>
      <c r="AY500" s="17">
        <f t="shared" si="216"/>
        <v>0.24032258064516129</v>
      </c>
      <c r="AZ500" s="17">
        <f t="shared" si="217"/>
        <v>0.24032258064516129</v>
      </c>
      <c r="BA500" s="17">
        <f t="shared" si="218"/>
        <v>0.21267741935483866</v>
      </c>
      <c r="BC500" s="17">
        <f t="shared" si="229"/>
        <v>0.20483870967741935</v>
      </c>
      <c r="BD500" s="17">
        <f t="shared" si="219"/>
        <v>0.3241935483870968</v>
      </c>
      <c r="BE500" s="17">
        <f t="shared" si="220"/>
        <v>0.58472522311667607</v>
      </c>
      <c r="BF500" s="17">
        <f t="shared" si="221"/>
        <v>0.34992531485387651</v>
      </c>
      <c r="BG500" s="17">
        <f t="shared" si="222"/>
        <v>0.3241935483870968</v>
      </c>
      <c r="BH500" s="17">
        <f t="shared" si="223"/>
        <v>0.3241935483870968</v>
      </c>
      <c r="BI500" s="17">
        <f t="shared" si="224"/>
        <v>1.6591101977107163E-2</v>
      </c>
      <c r="BJ500" s="17">
        <f t="shared" si="225"/>
        <v>4.0999804574773022E-4</v>
      </c>
    </row>
    <row r="501" spans="1:62" x14ac:dyDescent="0.25">
      <c r="A501" s="84">
        <v>134</v>
      </c>
      <c r="B501" s="84">
        <v>457</v>
      </c>
      <c r="C501" s="17" t="s">
        <v>161</v>
      </c>
      <c r="D501" s="86" t="s">
        <v>615</v>
      </c>
      <c r="E501" s="98">
        <f t="shared" si="226"/>
        <v>9.6</v>
      </c>
      <c r="F501" s="98">
        <f t="shared" si="227"/>
        <v>0</v>
      </c>
      <c r="G501" s="17">
        <v>0</v>
      </c>
      <c r="H501" s="17">
        <v>90.4</v>
      </c>
      <c r="I501" s="17">
        <v>0</v>
      </c>
      <c r="J501" s="17">
        <v>0</v>
      </c>
      <c r="K501" s="17">
        <v>0</v>
      </c>
      <c r="L501" s="17">
        <v>0</v>
      </c>
      <c r="M501" s="17">
        <v>9.6</v>
      </c>
      <c r="N501" s="17">
        <v>0</v>
      </c>
      <c r="O501" s="17">
        <v>0</v>
      </c>
      <c r="P501" s="17">
        <v>0</v>
      </c>
      <c r="Q501" s="17">
        <v>0</v>
      </c>
      <c r="R501" s="17">
        <v>0</v>
      </c>
      <c r="S501" s="17">
        <v>0</v>
      </c>
      <c r="T501" s="17">
        <v>0</v>
      </c>
      <c r="U501" s="17">
        <v>0</v>
      </c>
      <c r="V501" s="17">
        <v>0</v>
      </c>
      <c r="W501" s="41">
        <v>0</v>
      </c>
      <c r="X501" s="41">
        <v>0</v>
      </c>
      <c r="Y501" s="17">
        <v>0</v>
      </c>
      <c r="Z501" s="17">
        <v>0</v>
      </c>
      <c r="AA501" s="17">
        <v>0</v>
      </c>
      <c r="AB501" s="41">
        <v>0</v>
      </c>
      <c r="AC501" s="17">
        <v>0</v>
      </c>
      <c r="AD501" s="17">
        <v>0</v>
      </c>
      <c r="AE501" s="41">
        <v>0</v>
      </c>
      <c r="AF501" s="41">
        <v>0</v>
      </c>
      <c r="AG501" s="88">
        <v>11.2</v>
      </c>
      <c r="AH501" s="41" t="s">
        <v>3</v>
      </c>
      <c r="AI501" s="87" t="s">
        <v>506</v>
      </c>
      <c r="AL501" s="87" t="s">
        <v>507</v>
      </c>
      <c r="AN501" s="17">
        <f t="shared" si="228"/>
        <v>100</v>
      </c>
      <c r="AO501" s="17">
        <f t="shared" si="209"/>
        <v>9.6000000000000002E-2</v>
      </c>
      <c r="AP501" s="17">
        <f t="shared" si="230"/>
        <v>0</v>
      </c>
      <c r="AQ501" s="17">
        <f t="shared" si="230"/>
        <v>0.90400000000000003</v>
      </c>
      <c r="AR501" s="17">
        <f t="shared" si="210"/>
        <v>0</v>
      </c>
      <c r="AS501" s="17">
        <f t="shared" si="211"/>
        <v>0.11199999999999999</v>
      </c>
      <c r="AU501" s="17">
        <f t="shared" si="212"/>
        <v>0</v>
      </c>
      <c r="AV501" s="17">
        <f t="shared" si="213"/>
        <v>0.10619469026548672</v>
      </c>
      <c r="AW501" s="17">
        <f t="shared" si="214"/>
        <v>0.5</v>
      </c>
      <c r="AX501" s="17">
        <f t="shared" si="215"/>
        <v>0.5</v>
      </c>
      <c r="AY501" s="17">
        <f t="shared" si="216"/>
        <v>0.10619469026548672</v>
      </c>
      <c r="AZ501" s="17">
        <f t="shared" si="217"/>
        <v>0.10619469026548672</v>
      </c>
      <c r="BA501" s="17">
        <f t="shared" si="218"/>
        <v>5.8053097345132643E-3</v>
      </c>
      <c r="BC501" s="17">
        <f t="shared" si="229"/>
        <v>0</v>
      </c>
      <c r="BD501" s="17">
        <f t="shared" si="219"/>
        <v>0.10619469026548671</v>
      </c>
      <c r="BE501" s="17">
        <f t="shared" si="220"/>
        <v>0.58024549596785291</v>
      </c>
      <c r="BF501" s="17">
        <f t="shared" si="221"/>
        <v>0.25587141789529383</v>
      </c>
      <c r="BG501" s="17">
        <f t="shared" si="222"/>
        <v>0.10619469026548671</v>
      </c>
      <c r="BH501" s="17">
        <f t="shared" si="223"/>
        <v>0.10619469026548671</v>
      </c>
      <c r="BI501" s="17">
        <f t="shared" si="224"/>
        <v>3.3701621113634627E-5</v>
      </c>
      <c r="BJ501" s="17">
        <f t="shared" si="225"/>
        <v>0.13050041262531506</v>
      </c>
    </row>
    <row r="502" spans="1:62" x14ac:dyDescent="0.25">
      <c r="A502" s="84">
        <v>135</v>
      </c>
      <c r="B502" s="84">
        <v>458</v>
      </c>
      <c r="C502" s="17" t="s">
        <v>162</v>
      </c>
      <c r="D502" s="86" t="s">
        <v>615</v>
      </c>
      <c r="E502" s="98">
        <f t="shared" si="226"/>
        <v>14.6</v>
      </c>
      <c r="F502" s="98">
        <f t="shared" si="227"/>
        <v>0</v>
      </c>
      <c r="G502" s="17">
        <v>0</v>
      </c>
      <c r="H502" s="17">
        <v>85.4</v>
      </c>
      <c r="I502" s="17">
        <v>0</v>
      </c>
      <c r="J502" s="17">
        <v>0</v>
      </c>
      <c r="K502" s="17">
        <v>0</v>
      </c>
      <c r="L502" s="17">
        <v>0</v>
      </c>
      <c r="M502" s="17">
        <v>14.6</v>
      </c>
      <c r="N502" s="17">
        <v>0</v>
      </c>
      <c r="O502" s="17">
        <v>0</v>
      </c>
      <c r="P502" s="17">
        <v>0</v>
      </c>
      <c r="Q502" s="17">
        <v>0</v>
      </c>
      <c r="R502" s="17">
        <v>0</v>
      </c>
      <c r="S502" s="17">
        <v>0</v>
      </c>
      <c r="T502" s="17">
        <v>0</v>
      </c>
      <c r="U502" s="17">
        <v>0</v>
      </c>
      <c r="V502" s="17">
        <v>0</v>
      </c>
      <c r="W502" s="41">
        <v>0</v>
      </c>
      <c r="X502" s="41">
        <v>0</v>
      </c>
      <c r="Y502" s="17">
        <v>0</v>
      </c>
      <c r="Z502" s="17">
        <v>0</v>
      </c>
      <c r="AA502" s="17">
        <v>0</v>
      </c>
      <c r="AB502" s="41">
        <v>0</v>
      </c>
      <c r="AC502" s="17">
        <v>0</v>
      </c>
      <c r="AD502" s="17">
        <v>0</v>
      </c>
      <c r="AE502" s="41">
        <v>0</v>
      </c>
      <c r="AF502" s="41">
        <v>0</v>
      </c>
      <c r="AG502" s="88">
        <v>17.7</v>
      </c>
      <c r="AH502" s="41" t="s">
        <v>3</v>
      </c>
      <c r="AI502" s="87" t="s">
        <v>506</v>
      </c>
      <c r="AN502" s="17">
        <f t="shared" si="228"/>
        <v>100</v>
      </c>
      <c r="AO502" s="17">
        <f t="shared" si="209"/>
        <v>0.14599999999999999</v>
      </c>
      <c r="AP502" s="17">
        <f t="shared" si="230"/>
        <v>0</v>
      </c>
      <c r="AQ502" s="17">
        <f t="shared" si="230"/>
        <v>0.85400000000000009</v>
      </c>
      <c r="AR502" s="17">
        <f t="shared" si="210"/>
        <v>0</v>
      </c>
      <c r="AS502" s="17">
        <f t="shared" si="211"/>
        <v>0.17699999999999999</v>
      </c>
      <c r="AU502" s="17">
        <f t="shared" si="212"/>
        <v>0</v>
      </c>
      <c r="AV502" s="17">
        <f t="shared" si="213"/>
        <v>0.17096018735362994</v>
      </c>
      <c r="AW502" s="17">
        <f t="shared" si="214"/>
        <v>0.5</v>
      </c>
      <c r="AX502" s="17">
        <f t="shared" si="215"/>
        <v>0.5</v>
      </c>
      <c r="AY502" s="17">
        <f t="shared" si="216"/>
        <v>0.17096018735362994</v>
      </c>
      <c r="AZ502" s="17">
        <f t="shared" si="217"/>
        <v>0.17096018735362994</v>
      </c>
      <c r="BA502" s="17">
        <f t="shared" si="218"/>
        <v>6.0398126463700463E-3</v>
      </c>
      <c r="BC502" s="17">
        <f t="shared" si="229"/>
        <v>0</v>
      </c>
      <c r="BD502" s="17">
        <f t="shared" si="219"/>
        <v>0.17096018735362997</v>
      </c>
      <c r="BE502" s="17">
        <f t="shared" si="220"/>
        <v>0.58024549596785291</v>
      </c>
      <c r="BF502" s="17">
        <f t="shared" si="221"/>
        <v>0.25587141789529383</v>
      </c>
      <c r="BG502" s="17">
        <f t="shared" si="222"/>
        <v>0.17096018735362997</v>
      </c>
      <c r="BH502" s="17">
        <f t="shared" si="223"/>
        <v>0.17096018735362997</v>
      </c>
      <c r="BI502" s="17">
        <f t="shared" si="224"/>
        <v>3.647933680325121E-5</v>
      </c>
      <c r="BJ502" s="17">
        <f t="shared" si="225"/>
        <v>8.7763119523637995E-2</v>
      </c>
    </row>
    <row r="503" spans="1:62" x14ac:dyDescent="0.25">
      <c r="A503" s="84">
        <v>136</v>
      </c>
      <c r="B503" s="84">
        <v>459</v>
      </c>
      <c r="C503" s="17" t="s">
        <v>163</v>
      </c>
      <c r="D503" s="86" t="s">
        <v>615</v>
      </c>
      <c r="E503" s="98">
        <f t="shared" si="226"/>
        <v>19.899999999999999</v>
      </c>
      <c r="F503" s="98">
        <f t="shared" si="227"/>
        <v>0</v>
      </c>
      <c r="G503" s="17">
        <v>0</v>
      </c>
      <c r="H503" s="17">
        <v>80.099999999999994</v>
      </c>
      <c r="I503" s="17">
        <v>0</v>
      </c>
      <c r="J503" s="17">
        <v>0</v>
      </c>
      <c r="K503" s="17">
        <v>0</v>
      </c>
      <c r="L503" s="17">
        <v>0</v>
      </c>
      <c r="M503" s="17">
        <v>19.899999999999999</v>
      </c>
      <c r="N503" s="17">
        <v>0</v>
      </c>
      <c r="O503" s="17">
        <v>0</v>
      </c>
      <c r="P503" s="17">
        <v>0</v>
      </c>
      <c r="Q503" s="17">
        <v>0</v>
      </c>
      <c r="R503" s="17">
        <v>0</v>
      </c>
      <c r="S503" s="17">
        <v>0</v>
      </c>
      <c r="T503" s="17">
        <v>0</v>
      </c>
      <c r="U503" s="17">
        <v>0</v>
      </c>
      <c r="V503" s="17">
        <v>0</v>
      </c>
      <c r="W503" s="41">
        <v>0</v>
      </c>
      <c r="X503" s="41">
        <v>0</v>
      </c>
      <c r="Y503" s="17">
        <v>0</v>
      </c>
      <c r="Z503" s="17">
        <v>0</v>
      </c>
      <c r="AA503" s="17">
        <v>0</v>
      </c>
      <c r="AB503" s="41">
        <v>0</v>
      </c>
      <c r="AC503" s="17">
        <v>0</v>
      </c>
      <c r="AD503" s="17">
        <v>0</v>
      </c>
      <c r="AE503" s="41">
        <v>0</v>
      </c>
      <c r="AF503" s="41">
        <v>0</v>
      </c>
      <c r="AG503" s="88">
        <v>25</v>
      </c>
      <c r="AH503" s="41" t="s">
        <v>3</v>
      </c>
      <c r="AI503" s="87" t="s">
        <v>506</v>
      </c>
      <c r="AN503" s="17">
        <f t="shared" si="228"/>
        <v>100</v>
      </c>
      <c r="AO503" s="17">
        <f t="shared" si="209"/>
        <v>0.19899999999999998</v>
      </c>
      <c r="AP503" s="17">
        <f t="shared" si="230"/>
        <v>0</v>
      </c>
      <c r="AQ503" s="17">
        <f t="shared" si="230"/>
        <v>0.80099999999999993</v>
      </c>
      <c r="AR503" s="17">
        <f t="shared" si="210"/>
        <v>0</v>
      </c>
      <c r="AS503" s="17">
        <f t="shared" si="211"/>
        <v>0.25</v>
      </c>
      <c r="AU503" s="17">
        <f t="shared" si="212"/>
        <v>0</v>
      </c>
      <c r="AV503" s="17">
        <f t="shared" si="213"/>
        <v>0.24843945068664169</v>
      </c>
      <c r="AW503" s="17">
        <f t="shared" si="214"/>
        <v>0.5</v>
      </c>
      <c r="AX503" s="17">
        <f t="shared" si="215"/>
        <v>0.5</v>
      </c>
      <c r="AY503" s="17">
        <f t="shared" si="216"/>
        <v>0.24843945068664169</v>
      </c>
      <c r="AZ503" s="17">
        <f t="shared" si="217"/>
        <v>0.24843945068664169</v>
      </c>
      <c r="BA503" s="17">
        <f t="shared" si="218"/>
        <v>1.5605493133583059E-3</v>
      </c>
      <c r="BC503" s="17">
        <f t="shared" si="229"/>
        <v>0</v>
      </c>
      <c r="BD503" s="17">
        <f t="shared" si="219"/>
        <v>0.24843945068664169</v>
      </c>
      <c r="BE503" s="17">
        <f t="shared" si="220"/>
        <v>0.58024549596785291</v>
      </c>
      <c r="BF503" s="17">
        <f t="shared" si="221"/>
        <v>0.25587141789529383</v>
      </c>
      <c r="BG503" s="17">
        <f t="shared" si="222"/>
        <v>0.24843945068664169</v>
      </c>
      <c r="BH503" s="17">
        <f t="shared" si="223"/>
        <v>0.24843945068664169</v>
      </c>
      <c r="BI503" s="17">
        <f t="shared" si="224"/>
        <v>2.4353141594230803E-6</v>
      </c>
      <c r="BJ503" s="17">
        <f t="shared" si="225"/>
        <v>4.9839851886369919E-2</v>
      </c>
    </row>
    <row r="504" spans="1:62" x14ac:dyDescent="0.25">
      <c r="A504" s="84">
        <v>137</v>
      </c>
      <c r="B504" s="84">
        <v>460</v>
      </c>
      <c r="C504" s="17" t="s">
        <v>164</v>
      </c>
      <c r="D504" s="86" t="s">
        <v>615</v>
      </c>
      <c r="E504" s="98">
        <f t="shared" si="226"/>
        <v>24.7</v>
      </c>
      <c r="F504" s="98">
        <f t="shared" si="227"/>
        <v>0</v>
      </c>
      <c r="G504" s="17">
        <v>0</v>
      </c>
      <c r="H504" s="17">
        <v>75.3</v>
      </c>
      <c r="I504" s="17">
        <v>0</v>
      </c>
      <c r="J504" s="17">
        <v>0</v>
      </c>
      <c r="K504" s="17">
        <v>0</v>
      </c>
      <c r="L504" s="17">
        <v>0</v>
      </c>
      <c r="M504" s="17">
        <v>24.7</v>
      </c>
      <c r="N504" s="17">
        <v>0</v>
      </c>
      <c r="O504" s="17">
        <v>0</v>
      </c>
      <c r="P504" s="17">
        <v>0</v>
      </c>
      <c r="Q504" s="17">
        <v>0</v>
      </c>
      <c r="R504" s="17">
        <v>0</v>
      </c>
      <c r="S504" s="17">
        <v>0</v>
      </c>
      <c r="T504" s="17">
        <v>0</v>
      </c>
      <c r="U504" s="17">
        <v>0</v>
      </c>
      <c r="V504" s="17">
        <v>0</v>
      </c>
      <c r="W504" s="41">
        <v>0</v>
      </c>
      <c r="X504" s="41">
        <v>0</v>
      </c>
      <c r="Y504" s="17">
        <v>0</v>
      </c>
      <c r="Z504" s="17">
        <v>0</v>
      </c>
      <c r="AA504" s="17">
        <v>0</v>
      </c>
      <c r="AB504" s="41">
        <v>0</v>
      </c>
      <c r="AC504" s="17">
        <v>0</v>
      </c>
      <c r="AD504" s="17">
        <v>0</v>
      </c>
      <c r="AE504" s="41">
        <v>0</v>
      </c>
      <c r="AF504" s="41">
        <v>0</v>
      </c>
      <c r="AG504" s="88">
        <v>32.9</v>
      </c>
      <c r="AH504" s="41" t="s">
        <v>3</v>
      </c>
      <c r="AI504" s="87" t="s">
        <v>506</v>
      </c>
      <c r="AN504" s="17">
        <f t="shared" si="228"/>
        <v>100</v>
      </c>
      <c r="AO504" s="17">
        <f t="shared" si="209"/>
        <v>0.247</v>
      </c>
      <c r="AP504" s="17">
        <f t="shared" si="230"/>
        <v>0</v>
      </c>
      <c r="AQ504" s="17">
        <f t="shared" si="230"/>
        <v>0.753</v>
      </c>
      <c r="AR504" s="17">
        <f t="shared" si="210"/>
        <v>0</v>
      </c>
      <c r="AS504" s="17">
        <f t="shared" si="211"/>
        <v>0.32899999999999996</v>
      </c>
      <c r="AU504" s="17">
        <f t="shared" si="212"/>
        <v>0</v>
      </c>
      <c r="AV504" s="17">
        <f t="shared" si="213"/>
        <v>0.32802124833997343</v>
      </c>
      <c r="AW504" s="17">
        <f t="shared" si="214"/>
        <v>0.5</v>
      </c>
      <c r="AX504" s="17">
        <f t="shared" si="215"/>
        <v>0.5</v>
      </c>
      <c r="AY504" s="17">
        <f t="shared" si="216"/>
        <v>0.32802124833997343</v>
      </c>
      <c r="AZ504" s="17">
        <f t="shared" si="217"/>
        <v>0.32802124833997343</v>
      </c>
      <c r="BA504" s="17">
        <f t="shared" si="218"/>
        <v>9.7875166002653335E-4</v>
      </c>
      <c r="BC504" s="17">
        <f t="shared" si="229"/>
        <v>0</v>
      </c>
      <c r="BD504" s="17">
        <f t="shared" si="219"/>
        <v>0.32802124833997343</v>
      </c>
      <c r="BE504" s="17">
        <f t="shared" si="220"/>
        <v>0.58024549596785291</v>
      </c>
      <c r="BF504" s="17">
        <f t="shared" si="221"/>
        <v>0.25587141789529383</v>
      </c>
      <c r="BG504" s="17">
        <f t="shared" si="222"/>
        <v>0.32802124833997343</v>
      </c>
      <c r="BH504" s="17">
        <f t="shared" si="223"/>
        <v>0.32802124833997343</v>
      </c>
      <c r="BI504" s="17">
        <f t="shared" si="224"/>
        <v>9.5795481200469464E-7</v>
      </c>
      <c r="BJ504" s="17">
        <f t="shared" si="225"/>
        <v>2.0807603347408585E-2</v>
      </c>
    </row>
    <row r="505" spans="1:62" x14ac:dyDescent="0.25">
      <c r="A505" s="84">
        <v>138</v>
      </c>
      <c r="B505" s="84">
        <v>461</v>
      </c>
      <c r="C505" s="17" t="s">
        <v>165</v>
      </c>
      <c r="D505" s="86" t="s">
        <v>615</v>
      </c>
      <c r="E505" s="98">
        <f t="shared" si="226"/>
        <v>29.5</v>
      </c>
      <c r="F505" s="98">
        <f t="shared" si="227"/>
        <v>0</v>
      </c>
      <c r="G505" s="17">
        <v>0</v>
      </c>
      <c r="H505" s="17">
        <v>70.5</v>
      </c>
      <c r="I505" s="17">
        <v>0</v>
      </c>
      <c r="J505" s="17">
        <v>0</v>
      </c>
      <c r="K505" s="17">
        <v>0</v>
      </c>
      <c r="L505" s="17">
        <v>0</v>
      </c>
      <c r="M505" s="17">
        <v>29.5</v>
      </c>
      <c r="N505" s="17">
        <v>0</v>
      </c>
      <c r="O505" s="17">
        <v>0</v>
      </c>
      <c r="P505" s="17">
        <v>0</v>
      </c>
      <c r="Q505" s="17">
        <v>0</v>
      </c>
      <c r="R505" s="17">
        <v>0</v>
      </c>
      <c r="S505" s="17">
        <v>0</v>
      </c>
      <c r="T505" s="17">
        <v>0</v>
      </c>
      <c r="U505" s="17">
        <v>0</v>
      </c>
      <c r="V505" s="17">
        <v>0</v>
      </c>
      <c r="W505" s="41">
        <v>0</v>
      </c>
      <c r="X505" s="41">
        <v>0</v>
      </c>
      <c r="Y505" s="17">
        <v>0</v>
      </c>
      <c r="Z505" s="17">
        <v>0</v>
      </c>
      <c r="AA505" s="17">
        <v>0</v>
      </c>
      <c r="AB505" s="41">
        <v>0</v>
      </c>
      <c r="AC505" s="17">
        <v>0</v>
      </c>
      <c r="AD505" s="17">
        <v>0</v>
      </c>
      <c r="AE505" s="41">
        <v>0</v>
      </c>
      <c r="AF505" s="41">
        <v>0</v>
      </c>
      <c r="AG505" s="88">
        <v>39.700000000000003</v>
      </c>
      <c r="AH505" s="41" t="s">
        <v>3</v>
      </c>
      <c r="AI505" s="87" t="s">
        <v>506</v>
      </c>
      <c r="AN505" s="17">
        <f t="shared" si="228"/>
        <v>100</v>
      </c>
      <c r="AO505" s="17">
        <f t="shared" si="209"/>
        <v>0.29499999999999998</v>
      </c>
      <c r="AP505" s="17">
        <f t="shared" si="230"/>
        <v>0</v>
      </c>
      <c r="AQ505" s="17">
        <f t="shared" si="230"/>
        <v>0.70499999999999996</v>
      </c>
      <c r="AR505" s="17">
        <f t="shared" si="210"/>
        <v>0</v>
      </c>
      <c r="AS505" s="17">
        <f t="shared" si="211"/>
        <v>0.39700000000000002</v>
      </c>
      <c r="AU505" s="17">
        <f t="shared" si="212"/>
        <v>0</v>
      </c>
      <c r="AV505" s="17">
        <f t="shared" si="213"/>
        <v>0.41843971631205673</v>
      </c>
      <c r="AW505" s="17">
        <f t="shared" si="214"/>
        <v>0.5</v>
      </c>
      <c r="AX505" s="17">
        <f t="shared" si="215"/>
        <v>0.5</v>
      </c>
      <c r="AY505" s="17">
        <f t="shared" si="216"/>
        <v>0.41843971631205673</v>
      </c>
      <c r="AZ505" s="17">
        <f t="shared" si="217"/>
        <v>0.41843971631205673</v>
      </c>
      <c r="BA505" s="17">
        <f t="shared" si="218"/>
        <v>2.1439716312056711E-2</v>
      </c>
      <c r="BC505" s="17">
        <f t="shared" si="229"/>
        <v>0</v>
      </c>
      <c r="BD505" s="17">
        <f t="shared" si="219"/>
        <v>0.41843971631205673</v>
      </c>
      <c r="BE505" s="17">
        <f t="shared" si="220"/>
        <v>0.58024549596785291</v>
      </c>
      <c r="BF505" s="17">
        <f t="shared" si="221"/>
        <v>0.25587141789529383</v>
      </c>
      <c r="BG505" s="17">
        <f t="shared" si="222"/>
        <v>0.41843971631205673</v>
      </c>
      <c r="BH505" s="17">
        <f t="shared" si="223"/>
        <v>0.41843971631205673</v>
      </c>
      <c r="BI505" s="17">
        <f t="shared" si="224"/>
        <v>4.5966143554147061E-4</v>
      </c>
      <c r="BJ505" s="17">
        <f t="shared" si="225"/>
        <v>5.8138197948848806E-3</v>
      </c>
    </row>
    <row r="506" spans="1:62" x14ac:dyDescent="0.25">
      <c r="A506" s="84">
        <v>139</v>
      </c>
      <c r="B506" s="84">
        <v>462</v>
      </c>
      <c r="C506" s="17" t="s">
        <v>166</v>
      </c>
      <c r="D506" s="86" t="s">
        <v>615</v>
      </c>
      <c r="E506" s="98">
        <f t="shared" si="226"/>
        <v>34.5</v>
      </c>
      <c r="F506" s="98">
        <f t="shared" si="227"/>
        <v>0</v>
      </c>
      <c r="G506" s="17">
        <v>0</v>
      </c>
      <c r="H506" s="17">
        <v>65.5</v>
      </c>
      <c r="I506" s="17">
        <v>0</v>
      </c>
      <c r="J506" s="17">
        <v>0</v>
      </c>
      <c r="K506" s="17">
        <v>0</v>
      </c>
      <c r="L506" s="17">
        <v>0</v>
      </c>
      <c r="M506" s="17">
        <v>34.5</v>
      </c>
      <c r="N506" s="17">
        <v>0</v>
      </c>
      <c r="O506" s="17">
        <v>0</v>
      </c>
      <c r="P506" s="17">
        <v>0</v>
      </c>
      <c r="Q506" s="17">
        <v>0</v>
      </c>
      <c r="R506" s="17">
        <v>0</v>
      </c>
      <c r="S506" s="17">
        <v>0</v>
      </c>
      <c r="T506" s="17">
        <v>0</v>
      </c>
      <c r="U506" s="17">
        <v>0</v>
      </c>
      <c r="V506" s="17">
        <v>0</v>
      </c>
      <c r="W506" s="41">
        <v>0</v>
      </c>
      <c r="X506" s="41">
        <v>0</v>
      </c>
      <c r="Y506" s="17">
        <v>0</v>
      </c>
      <c r="Z506" s="17">
        <v>0</v>
      </c>
      <c r="AA506" s="17">
        <v>0</v>
      </c>
      <c r="AB506" s="41">
        <v>0</v>
      </c>
      <c r="AC506" s="17">
        <v>0</v>
      </c>
      <c r="AD506" s="17">
        <v>0</v>
      </c>
      <c r="AE506" s="41">
        <v>0</v>
      </c>
      <c r="AF506" s="41">
        <v>0</v>
      </c>
      <c r="AG506" s="88">
        <v>42.9</v>
      </c>
      <c r="AH506" s="41" t="s">
        <v>3</v>
      </c>
      <c r="AI506" s="87" t="s">
        <v>506</v>
      </c>
      <c r="AN506" s="17">
        <f t="shared" si="228"/>
        <v>100</v>
      </c>
      <c r="AO506" s="17">
        <f t="shared" si="209"/>
        <v>0.34499999999999997</v>
      </c>
      <c r="AP506" s="17">
        <f t="shared" si="230"/>
        <v>0</v>
      </c>
      <c r="AQ506" s="17">
        <f t="shared" si="230"/>
        <v>0.65500000000000003</v>
      </c>
      <c r="AR506" s="17">
        <f t="shared" si="210"/>
        <v>0</v>
      </c>
      <c r="AS506" s="17">
        <f t="shared" si="211"/>
        <v>0.42899999999999999</v>
      </c>
      <c r="AU506" s="17">
        <f t="shared" si="212"/>
        <v>0</v>
      </c>
      <c r="AV506" s="17">
        <f t="shared" si="213"/>
        <v>0.52671755725190839</v>
      </c>
      <c r="AW506" s="17">
        <f t="shared" si="214"/>
        <v>0.5</v>
      </c>
      <c r="AX506" s="17">
        <f t="shared" si="215"/>
        <v>0.5</v>
      </c>
      <c r="AY506" s="17">
        <f t="shared" si="216"/>
        <v>0.4910941475826972</v>
      </c>
      <c r="AZ506" s="17">
        <f t="shared" si="217"/>
        <v>0.4910941475826972</v>
      </c>
      <c r="BA506" s="17">
        <f t="shared" si="218"/>
        <v>6.2094147582697212E-2</v>
      </c>
      <c r="BC506" s="17">
        <f t="shared" si="229"/>
        <v>0</v>
      </c>
      <c r="BD506" s="17">
        <f t="shared" si="219"/>
        <v>0.52671755725190839</v>
      </c>
      <c r="BE506" s="17">
        <f t="shared" si="220"/>
        <v>0.58024549596785291</v>
      </c>
      <c r="BF506" s="17">
        <f t="shared" si="221"/>
        <v>0.25587141789529383</v>
      </c>
      <c r="BG506" s="17">
        <f t="shared" si="222"/>
        <v>0.52671755725190839</v>
      </c>
      <c r="BH506" s="17">
        <f t="shared" si="223"/>
        <v>0.52671755725190839</v>
      </c>
      <c r="BI506" s="17">
        <f t="shared" si="224"/>
        <v>9.548720995279994E-3</v>
      </c>
      <c r="BJ506" s="17">
        <f t="shared" si="225"/>
        <v>1.9579216525207957E-3</v>
      </c>
    </row>
    <row r="507" spans="1:62" x14ac:dyDescent="0.25">
      <c r="A507" s="84">
        <v>140</v>
      </c>
      <c r="B507" s="84">
        <v>463</v>
      </c>
      <c r="C507" s="17" t="s">
        <v>167</v>
      </c>
      <c r="D507" s="86" t="s">
        <v>615</v>
      </c>
      <c r="E507" s="98">
        <f t="shared" si="226"/>
        <v>39.9</v>
      </c>
      <c r="F507" s="98">
        <f t="shared" si="227"/>
        <v>0</v>
      </c>
      <c r="G507" s="17">
        <v>0</v>
      </c>
      <c r="H507" s="17">
        <v>60.1</v>
      </c>
      <c r="I507" s="17">
        <v>0</v>
      </c>
      <c r="J507" s="17">
        <v>0</v>
      </c>
      <c r="K507" s="17">
        <v>0</v>
      </c>
      <c r="L507" s="17">
        <v>0</v>
      </c>
      <c r="M507" s="17">
        <v>39.9</v>
      </c>
      <c r="N507" s="17">
        <v>0</v>
      </c>
      <c r="O507" s="17">
        <v>0</v>
      </c>
      <c r="P507" s="17">
        <v>0</v>
      </c>
      <c r="Q507" s="17">
        <v>0</v>
      </c>
      <c r="R507" s="17">
        <v>0</v>
      </c>
      <c r="S507" s="17">
        <v>0</v>
      </c>
      <c r="T507" s="17">
        <v>0</v>
      </c>
      <c r="U507" s="17">
        <v>0</v>
      </c>
      <c r="V507" s="17">
        <v>0</v>
      </c>
      <c r="W507" s="41">
        <v>0</v>
      </c>
      <c r="X507" s="41">
        <v>0</v>
      </c>
      <c r="Y507" s="17">
        <v>0</v>
      </c>
      <c r="Z507" s="17">
        <v>0</v>
      </c>
      <c r="AA507" s="17">
        <v>0</v>
      </c>
      <c r="AB507" s="41">
        <v>0</v>
      </c>
      <c r="AC507" s="17">
        <v>0</v>
      </c>
      <c r="AD507" s="17">
        <v>0</v>
      </c>
      <c r="AE507" s="41">
        <v>0</v>
      </c>
      <c r="AF507" s="41">
        <v>0</v>
      </c>
      <c r="AG507" s="88">
        <v>43.4</v>
      </c>
      <c r="AH507" s="41" t="s">
        <v>3</v>
      </c>
      <c r="AI507" s="87" t="s">
        <v>506</v>
      </c>
      <c r="AN507" s="17">
        <f t="shared" si="228"/>
        <v>100</v>
      </c>
      <c r="AO507" s="17">
        <f t="shared" si="209"/>
        <v>0.39899999999999997</v>
      </c>
      <c r="AP507" s="17">
        <f t="shared" si="230"/>
        <v>0</v>
      </c>
      <c r="AQ507" s="17">
        <f t="shared" si="230"/>
        <v>0.60099999999999998</v>
      </c>
      <c r="AR507" s="17">
        <f t="shared" si="210"/>
        <v>0</v>
      </c>
      <c r="AS507" s="17">
        <f t="shared" si="211"/>
        <v>0.434</v>
      </c>
      <c r="AU507" s="17">
        <f t="shared" si="212"/>
        <v>0</v>
      </c>
      <c r="AV507" s="17">
        <f t="shared" si="213"/>
        <v>0.66389351081530779</v>
      </c>
      <c r="AW507" s="17">
        <f t="shared" si="214"/>
        <v>0.5</v>
      </c>
      <c r="AX507" s="17">
        <f t="shared" si="215"/>
        <v>0.5</v>
      </c>
      <c r="AY507" s="17">
        <f t="shared" si="216"/>
        <v>0.44536882972823072</v>
      </c>
      <c r="AZ507" s="17">
        <f t="shared" si="217"/>
        <v>0.44536882972823072</v>
      </c>
      <c r="BA507" s="17">
        <f t="shared" si="218"/>
        <v>1.1368829728230723E-2</v>
      </c>
      <c r="BC507" s="17">
        <f t="shared" si="229"/>
        <v>0</v>
      </c>
      <c r="BD507" s="17">
        <f t="shared" si="219"/>
        <v>0.66389351081530779</v>
      </c>
      <c r="BE507" s="17">
        <f t="shared" si="220"/>
        <v>0.58024549596785291</v>
      </c>
      <c r="BF507" s="17">
        <f t="shared" si="221"/>
        <v>0.25587141789529383</v>
      </c>
      <c r="BG507" s="17">
        <f t="shared" si="222"/>
        <v>0.44423813166118159</v>
      </c>
      <c r="BH507" s="17">
        <f t="shared" si="223"/>
        <v>0.44423813166118159</v>
      </c>
      <c r="BI507" s="17">
        <f t="shared" si="224"/>
        <v>1.0481933991168897E-4</v>
      </c>
      <c r="BJ507" s="17">
        <f t="shared" si="225"/>
        <v>1.5404375677764064E-3</v>
      </c>
    </row>
    <row r="508" spans="1:62" x14ac:dyDescent="0.25">
      <c r="A508" s="84">
        <v>141</v>
      </c>
      <c r="B508" s="84">
        <v>464</v>
      </c>
      <c r="C508" s="17" t="s">
        <v>168</v>
      </c>
      <c r="D508" s="86" t="s">
        <v>615</v>
      </c>
      <c r="E508" s="98">
        <f t="shared" si="226"/>
        <v>47.7</v>
      </c>
      <c r="F508" s="98">
        <f t="shared" si="227"/>
        <v>0</v>
      </c>
      <c r="G508" s="17">
        <v>0</v>
      </c>
      <c r="H508" s="17">
        <v>52.3</v>
      </c>
      <c r="I508" s="17">
        <v>0</v>
      </c>
      <c r="J508" s="17">
        <v>0</v>
      </c>
      <c r="K508" s="17">
        <v>0</v>
      </c>
      <c r="L508" s="17">
        <v>0</v>
      </c>
      <c r="M508" s="17">
        <v>47.7</v>
      </c>
      <c r="N508" s="17">
        <v>0</v>
      </c>
      <c r="O508" s="17">
        <v>0</v>
      </c>
      <c r="P508" s="17">
        <v>0</v>
      </c>
      <c r="Q508" s="17">
        <v>0</v>
      </c>
      <c r="R508" s="17">
        <v>0</v>
      </c>
      <c r="S508" s="17">
        <v>0</v>
      </c>
      <c r="T508" s="17">
        <v>0</v>
      </c>
      <c r="U508" s="17">
        <v>0</v>
      </c>
      <c r="V508" s="17">
        <v>0</v>
      </c>
      <c r="W508" s="41">
        <v>0</v>
      </c>
      <c r="X508" s="41">
        <v>0</v>
      </c>
      <c r="Y508" s="17">
        <v>0</v>
      </c>
      <c r="Z508" s="17">
        <v>0</v>
      </c>
      <c r="AA508" s="17">
        <v>0</v>
      </c>
      <c r="AB508" s="41">
        <v>0</v>
      </c>
      <c r="AC508" s="17">
        <v>0</v>
      </c>
      <c r="AD508" s="17">
        <v>0</v>
      </c>
      <c r="AE508" s="41">
        <v>0</v>
      </c>
      <c r="AF508" s="41">
        <v>0</v>
      </c>
      <c r="AG508" s="88">
        <v>38.4</v>
      </c>
      <c r="AH508" s="41" t="s">
        <v>3</v>
      </c>
      <c r="AI508" s="87" t="s">
        <v>506</v>
      </c>
      <c r="AN508" s="17">
        <f t="shared" si="228"/>
        <v>100</v>
      </c>
      <c r="AO508" s="17">
        <f t="shared" si="209"/>
        <v>0.47700000000000004</v>
      </c>
      <c r="AP508" s="17">
        <f t="shared" si="230"/>
        <v>0</v>
      </c>
      <c r="AQ508" s="17">
        <f t="shared" si="230"/>
        <v>0.52300000000000002</v>
      </c>
      <c r="AR508" s="17">
        <f t="shared" si="210"/>
        <v>0</v>
      </c>
      <c r="AS508" s="17">
        <f t="shared" si="211"/>
        <v>0.38400000000000001</v>
      </c>
      <c r="AU508" s="17">
        <f t="shared" si="212"/>
        <v>0</v>
      </c>
      <c r="AV508" s="17">
        <f t="shared" si="213"/>
        <v>0.91204588910133844</v>
      </c>
      <c r="AW508" s="17">
        <f t="shared" si="214"/>
        <v>0.5</v>
      </c>
      <c r="AX508" s="17">
        <f t="shared" si="215"/>
        <v>0.5</v>
      </c>
      <c r="AY508" s="17">
        <f t="shared" si="216"/>
        <v>0.36265137029955385</v>
      </c>
      <c r="AZ508" s="17">
        <f t="shared" si="217"/>
        <v>0.36265137029955385</v>
      </c>
      <c r="BA508" s="17">
        <f t="shared" si="218"/>
        <v>2.1348629700446153E-2</v>
      </c>
      <c r="BC508" s="17">
        <f t="shared" si="229"/>
        <v>0</v>
      </c>
      <c r="BD508" s="17">
        <f t="shared" si="219"/>
        <v>0.91204588910133855</v>
      </c>
      <c r="BE508" s="17">
        <f t="shared" si="220"/>
        <v>0.58024549596785291</v>
      </c>
      <c r="BF508" s="17">
        <f t="shared" si="221"/>
        <v>0.25587141789529383</v>
      </c>
      <c r="BG508" s="17">
        <f t="shared" si="222"/>
        <v>0.36152067223250473</v>
      </c>
      <c r="BH508" s="17">
        <f t="shared" si="223"/>
        <v>0.36152067223250473</v>
      </c>
      <c r="BI508" s="17">
        <f t="shared" si="224"/>
        <v>5.0532017687848448E-4</v>
      </c>
      <c r="BJ508" s="17">
        <f t="shared" si="225"/>
        <v>7.9652784152202932E-3</v>
      </c>
    </row>
    <row r="509" spans="1:62" x14ac:dyDescent="0.25">
      <c r="A509" s="84">
        <v>173</v>
      </c>
      <c r="B509" s="84">
        <v>465</v>
      </c>
      <c r="C509" s="17">
        <v>1</v>
      </c>
      <c r="D509" s="86" t="s">
        <v>615</v>
      </c>
      <c r="E509" s="98">
        <f t="shared" si="226"/>
        <v>1.5</v>
      </c>
      <c r="F509" s="98">
        <f t="shared" si="227"/>
        <v>7.6142131979695438E-2</v>
      </c>
      <c r="G509" s="17">
        <v>0</v>
      </c>
      <c r="H509" s="17">
        <v>91</v>
      </c>
      <c r="I509" s="17">
        <v>0</v>
      </c>
      <c r="J509" s="17">
        <v>0</v>
      </c>
      <c r="K509" s="17">
        <v>0</v>
      </c>
      <c r="L509" s="17">
        <v>0</v>
      </c>
      <c r="M509" s="17">
        <v>0</v>
      </c>
      <c r="N509" s="17">
        <v>0</v>
      </c>
      <c r="O509" s="17">
        <v>1.5</v>
      </c>
      <c r="P509" s="17">
        <v>0</v>
      </c>
      <c r="Q509" s="17">
        <v>7.5</v>
      </c>
      <c r="R509" s="17">
        <v>0</v>
      </c>
      <c r="S509" s="17">
        <v>0</v>
      </c>
      <c r="T509" s="17">
        <v>0</v>
      </c>
      <c r="U509" s="17">
        <v>0</v>
      </c>
      <c r="V509" s="17">
        <v>0</v>
      </c>
      <c r="W509" s="41">
        <v>0</v>
      </c>
      <c r="X509" s="41">
        <v>0</v>
      </c>
      <c r="Y509" s="17">
        <v>0</v>
      </c>
      <c r="Z509" s="17">
        <v>0</v>
      </c>
      <c r="AA509" s="17">
        <v>0</v>
      </c>
      <c r="AB509" s="17">
        <v>0</v>
      </c>
      <c r="AC509" s="17">
        <v>0</v>
      </c>
      <c r="AD509" s="17">
        <v>0</v>
      </c>
      <c r="AE509" s="41">
        <v>0</v>
      </c>
      <c r="AF509" s="41">
        <v>0</v>
      </c>
      <c r="AG509" s="88">
        <v>1</v>
      </c>
      <c r="AH509" s="91" t="s">
        <v>3</v>
      </c>
      <c r="AI509" s="87" t="s">
        <v>504</v>
      </c>
      <c r="AL509" s="87" t="s">
        <v>510</v>
      </c>
      <c r="AN509" s="17">
        <f t="shared" si="228"/>
        <v>100</v>
      </c>
      <c r="AO509" s="17">
        <f t="shared" si="209"/>
        <v>1.4999999999999999E-2</v>
      </c>
      <c r="AP509" s="17">
        <f t="shared" si="230"/>
        <v>0</v>
      </c>
      <c r="AQ509" s="17">
        <f t="shared" si="230"/>
        <v>0.91</v>
      </c>
      <c r="AR509" s="17">
        <f t="shared" si="210"/>
        <v>7.4999999999999997E-2</v>
      </c>
      <c r="AS509" s="17">
        <f t="shared" si="211"/>
        <v>0.01</v>
      </c>
      <c r="AU509" s="17">
        <f t="shared" si="212"/>
        <v>8.2417582417582416E-2</v>
      </c>
      <c r="AV509" s="17">
        <f t="shared" si="213"/>
        <v>1.6483516483516484E-2</v>
      </c>
      <c r="AW509" s="17">
        <f t="shared" si="214"/>
        <v>0.50515109890109888</v>
      </c>
      <c r="AX509" s="17">
        <f t="shared" si="215"/>
        <v>0.52060439560439564</v>
      </c>
      <c r="AY509" s="17">
        <f t="shared" si="216"/>
        <v>1.6483516483516484E-2</v>
      </c>
      <c r="AZ509" s="17">
        <f t="shared" si="217"/>
        <v>1.6483516483516484E-2</v>
      </c>
      <c r="BA509" s="17">
        <f t="shared" si="218"/>
        <v>6.4835164835164837E-3</v>
      </c>
      <c r="BC509" s="17">
        <f t="shared" si="229"/>
        <v>8.2417582417582416E-2</v>
      </c>
      <c r="BD509" s="17">
        <f t="shared" si="219"/>
        <v>1.6483516483516484E-2</v>
      </c>
      <c r="BE509" s="17">
        <f t="shared" si="220"/>
        <v>0.58204793009799283</v>
      </c>
      <c r="BF509" s="17">
        <f t="shared" si="221"/>
        <v>0.2937143374122454</v>
      </c>
      <c r="BG509" s="17">
        <f t="shared" si="222"/>
        <v>1.6483516483516484E-2</v>
      </c>
      <c r="BH509" s="17">
        <f t="shared" si="223"/>
        <v>1.6483516483516484E-2</v>
      </c>
      <c r="BI509" s="17">
        <f t="shared" si="224"/>
        <v>4.2035985992029952E-5</v>
      </c>
      <c r="BJ509" s="17">
        <f t="shared" si="225"/>
        <v>0.21459908795410057</v>
      </c>
    </row>
    <row r="510" spans="1:62" x14ac:dyDescent="0.25">
      <c r="A510" s="84">
        <v>175</v>
      </c>
      <c r="B510" s="84">
        <v>466</v>
      </c>
      <c r="C510" s="17">
        <v>3</v>
      </c>
      <c r="D510" s="86" t="s">
        <v>615</v>
      </c>
      <c r="E510" s="98">
        <f t="shared" si="226"/>
        <v>5</v>
      </c>
      <c r="F510" s="98">
        <f t="shared" si="227"/>
        <v>0.10526315789473684</v>
      </c>
      <c r="G510" s="17">
        <v>0</v>
      </c>
      <c r="H510" s="17">
        <v>85</v>
      </c>
      <c r="I510" s="17">
        <v>0</v>
      </c>
      <c r="J510" s="17">
        <v>0</v>
      </c>
      <c r="K510" s="17">
        <v>0</v>
      </c>
      <c r="L510" s="17">
        <v>0</v>
      </c>
      <c r="M510" s="17">
        <v>0</v>
      </c>
      <c r="N510" s="17">
        <v>0</v>
      </c>
      <c r="O510" s="17">
        <v>5</v>
      </c>
      <c r="P510" s="17">
        <v>0</v>
      </c>
      <c r="Q510" s="17">
        <v>10</v>
      </c>
      <c r="R510" s="17">
        <v>0</v>
      </c>
      <c r="S510" s="17">
        <v>0</v>
      </c>
      <c r="T510" s="17">
        <v>0</v>
      </c>
      <c r="U510" s="17">
        <v>0</v>
      </c>
      <c r="V510" s="17">
        <v>0</v>
      </c>
      <c r="W510" s="41">
        <v>0</v>
      </c>
      <c r="X510" s="41">
        <v>0</v>
      </c>
      <c r="Y510" s="17">
        <v>0</v>
      </c>
      <c r="Z510" s="17">
        <v>0</v>
      </c>
      <c r="AA510" s="17">
        <v>0</v>
      </c>
      <c r="AB510" s="17">
        <v>0</v>
      </c>
      <c r="AC510" s="17">
        <v>0</v>
      </c>
      <c r="AD510" s="17">
        <v>0</v>
      </c>
      <c r="AE510" s="41">
        <v>0</v>
      </c>
      <c r="AF510" s="41">
        <v>0</v>
      </c>
      <c r="AG510" s="88">
        <v>2</v>
      </c>
      <c r="AH510" s="91" t="s">
        <v>3</v>
      </c>
      <c r="AI510" s="87" t="s">
        <v>504</v>
      </c>
      <c r="AN510" s="17">
        <f t="shared" si="228"/>
        <v>100</v>
      </c>
      <c r="AO510" s="17">
        <f t="shared" si="209"/>
        <v>0.05</v>
      </c>
      <c r="AP510" s="17">
        <f t="shared" si="230"/>
        <v>0</v>
      </c>
      <c r="AQ510" s="17">
        <f t="shared" si="230"/>
        <v>0.85</v>
      </c>
      <c r="AR510" s="17">
        <f t="shared" si="210"/>
        <v>0.1</v>
      </c>
      <c r="AS510" s="17">
        <f t="shared" si="211"/>
        <v>0.02</v>
      </c>
      <c r="AU510" s="17">
        <f t="shared" si="212"/>
        <v>0.11764705882352942</v>
      </c>
      <c r="AV510" s="17">
        <f t="shared" si="213"/>
        <v>5.8823529411764712E-2</v>
      </c>
      <c r="AW510" s="17">
        <f t="shared" si="214"/>
        <v>0.50735294117647056</v>
      </c>
      <c r="AX510" s="17">
        <f t="shared" si="215"/>
        <v>0.52941176470588236</v>
      </c>
      <c r="AY510" s="17">
        <f t="shared" si="216"/>
        <v>5.8823529411764712E-2</v>
      </c>
      <c r="AZ510" s="17">
        <f t="shared" si="217"/>
        <v>5.8823529411764712E-2</v>
      </c>
      <c r="BA510" s="17">
        <f t="shared" si="218"/>
        <v>3.8823529411764715E-2</v>
      </c>
      <c r="BC510" s="17">
        <f t="shared" si="229"/>
        <v>0.11764705882352941</v>
      </c>
      <c r="BD510" s="17">
        <f t="shared" si="219"/>
        <v>5.8823529411764705E-2</v>
      </c>
      <c r="BE510" s="17">
        <f t="shared" si="220"/>
        <v>0.58281838233401351</v>
      </c>
      <c r="BF510" s="17">
        <f t="shared" si="221"/>
        <v>0.30989033046066783</v>
      </c>
      <c r="BG510" s="17">
        <f t="shared" si="222"/>
        <v>5.8823529411764705E-2</v>
      </c>
      <c r="BH510" s="17">
        <f t="shared" si="223"/>
        <v>5.8823529411764705E-2</v>
      </c>
      <c r="BI510" s="17">
        <f t="shared" si="224"/>
        <v>1.5072664359861588E-3</v>
      </c>
      <c r="BJ510" s="17">
        <f t="shared" si="225"/>
        <v>0.20543411978461179</v>
      </c>
    </row>
    <row r="511" spans="1:62" x14ac:dyDescent="0.25">
      <c r="A511" s="84">
        <v>178</v>
      </c>
      <c r="B511" s="84">
        <v>467</v>
      </c>
      <c r="C511" s="17">
        <v>6</v>
      </c>
      <c r="D511" s="86" t="s">
        <v>615</v>
      </c>
      <c r="E511" s="98">
        <f t="shared" si="226"/>
        <v>12.5</v>
      </c>
      <c r="F511" s="98">
        <f t="shared" si="227"/>
        <v>0.2857142857142857</v>
      </c>
      <c r="G511" s="17">
        <v>0</v>
      </c>
      <c r="H511" s="17">
        <v>62.5</v>
      </c>
      <c r="I511" s="17">
        <v>0</v>
      </c>
      <c r="J511" s="17">
        <v>0</v>
      </c>
      <c r="K511" s="17">
        <v>0</v>
      </c>
      <c r="L511" s="17">
        <v>0</v>
      </c>
      <c r="M511" s="17">
        <v>0</v>
      </c>
      <c r="N511" s="17">
        <v>0</v>
      </c>
      <c r="O511" s="17">
        <v>12.5</v>
      </c>
      <c r="P511" s="17">
        <v>0</v>
      </c>
      <c r="Q511" s="17">
        <v>25</v>
      </c>
      <c r="R511" s="17">
        <v>0</v>
      </c>
      <c r="S511" s="17">
        <v>0</v>
      </c>
      <c r="T511" s="17">
        <v>0</v>
      </c>
      <c r="U511" s="17">
        <v>0</v>
      </c>
      <c r="V511" s="17">
        <v>0</v>
      </c>
      <c r="W511" s="41">
        <v>0</v>
      </c>
      <c r="X511" s="41">
        <v>0</v>
      </c>
      <c r="Y511" s="17">
        <v>0</v>
      </c>
      <c r="Z511" s="17">
        <v>0</v>
      </c>
      <c r="AA511" s="17">
        <v>0</v>
      </c>
      <c r="AB511" s="17">
        <v>0</v>
      </c>
      <c r="AC511" s="17">
        <v>0</v>
      </c>
      <c r="AD511" s="17">
        <v>0</v>
      </c>
      <c r="AE511" s="17">
        <v>0</v>
      </c>
      <c r="AF511" s="41">
        <v>0</v>
      </c>
      <c r="AG511" s="88">
        <v>24</v>
      </c>
      <c r="AH511" s="91" t="s">
        <v>3</v>
      </c>
      <c r="AI511" s="87" t="s">
        <v>504</v>
      </c>
      <c r="AN511" s="17">
        <f t="shared" si="228"/>
        <v>100</v>
      </c>
      <c r="AO511" s="17">
        <f t="shared" si="209"/>
        <v>0.125</v>
      </c>
      <c r="AP511" s="17">
        <f t="shared" si="230"/>
        <v>0</v>
      </c>
      <c r="AQ511" s="17">
        <f t="shared" si="230"/>
        <v>0.625</v>
      </c>
      <c r="AR511" s="17">
        <f t="shared" si="210"/>
        <v>0.25</v>
      </c>
      <c r="AS511" s="17">
        <f t="shared" si="211"/>
        <v>0.24</v>
      </c>
      <c r="AU511" s="17">
        <f t="shared" si="212"/>
        <v>0.4</v>
      </c>
      <c r="AV511" s="17">
        <f t="shared" si="213"/>
        <v>0.2</v>
      </c>
      <c r="AW511" s="17">
        <f t="shared" si="214"/>
        <v>0.52500000000000002</v>
      </c>
      <c r="AX511" s="17">
        <f t="shared" si="215"/>
        <v>0.6</v>
      </c>
      <c r="AY511" s="17">
        <f t="shared" si="216"/>
        <v>0.2</v>
      </c>
      <c r="AZ511" s="17">
        <f t="shared" si="217"/>
        <v>0.2</v>
      </c>
      <c r="BA511" s="17">
        <f t="shared" si="218"/>
        <v>3.999999999999998E-2</v>
      </c>
      <c r="BC511" s="17">
        <f t="shared" si="229"/>
        <v>0.4</v>
      </c>
      <c r="BD511" s="17">
        <f t="shared" si="219"/>
        <v>0.2</v>
      </c>
      <c r="BE511" s="17">
        <f t="shared" si="220"/>
        <v>0.58899330961279883</v>
      </c>
      <c r="BF511" s="17">
        <f t="shared" si="221"/>
        <v>0.43953572061756552</v>
      </c>
      <c r="BG511" s="17">
        <f t="shared" si="222"/>
        <v>0.2</v>
      </c>
      <c r="BH511" s="17">
        <f t="shared" si="223"/>
        <v>0.2</v>
      </c>
      <c r="BI511" s="17">
        <f t="shared" si="224"/>
        <v>1.5999999999999983E-3</v>
      </c>
      <c r="BJ511" s="17">
        <f t="shared" si="225"/>
        <v>5.4404820055858699E-2</v>
      </c>
    </row>
    <row r="512" spans="1:62" x14ac:dyDescent="0.25">
      <c r="A512" s="84">
        <v>188</v>
      </c>
      <c r="B512" s="84">
        <v>468</v>
      </c>
      <c r="C512" s="17">
        <v>16</v>
      </c>
      <c r="D512" s="86" t="s">
        <v>615</v>
      </c>
      <c r="E512" s="98">
        <f t="shared" si="226"/>
        <v>20</v>
      </c>
      <c r="F512" s="98">
        <f t="shared" si="227"/>
        <v>0.125</v>
      </c>
      <c r="G512" s="17">
        <v>0</v>
      </c>
      <c r="H512" s="17">
        <v>70</v>
      </c>
      <c r="I512" s="17">
        <v>0</v>
      </c>
      <c r="J512" s="17">
        <v>0</v>
      </c>
      <c r="K512" s="17">
        <v>0</v>
      </c>
      <c r="L512" s="17">
        <v>0</v>
      </c>
      <c r="M512" s="17">
        <v>0</v>
      </c>
      <c r="N512" s="17">
        <v>0</v>
      </c>
      <c r="O512" s="17">
        <v>20</v>
      </c>
      <c r="P512" s="17">
        <v>0</v>
      </c>
      <c r="Q512" s="17">
        <v>10</v>
      </c>
      <c r="R512" s="17">
        <v>0</v>
      </c>
      <c r="S512" s="17">
        <v>0</v>
      </c>
      <c r="T512" s="17">
        <v>0</v>
      </c>
      <c r="U512" s="17">
        <v>0</v>
      </c>
      <c r="V512" s="17">
        <v>0</v>
      </c>
      <c r="W512" s="41">
        <v>0</v>
      </c>
      <c r="X512" s="41">
        <v>0</v>
      </c>
      <c r="Y512" s="17">
        <v>0</v>
      </c>
      <c r="Z512" s="17">
        <v>0</v>
      </c>
      <c r="AA512" s="17">
        <v>0</v>
      </c>
      <c r="AB512" s="17">
        <v>0</v>
      </c>
      <c r="AC512" s="17">
        <v>0</v>
      </c>
      <c r="AD512" s="17">
        <v>0</v>
      </c>
      <c r="AE512" s="17">
        <v>0</v>
      </c>
      <c r="AF512" s="41">
        <v>0</v>
      </c>
      <c r="AG512" s="88">
        <v>28</v>
      </c>
      <c r="AH512" s="91" t="s">
        <v>3</v>
      </c>
      <c r="AI512" s="87" t="s">
        <v>504</v>
      </c>
      <c r="AN512" s="17">
        <f t="shared" si="228"/>
        <v>100</v>
      </c>
      <c r="AO512" s="17">
        <f t="shared" si="209"/>
        <v>0.2</v>
      </c>
      <c r="AP512" s="17">
        <f t="shared" si="230"/>
        <v>0</v>
      </c>
      <c r="AQ512" s="17">
        <f t="shared" si="230"/>
        <v>0.7</v>
      </c>
      <c r="AR512" s="17">
        <f t="shared" si="210"/>
        <v>0.1</v>
      </c>
      <c r="AS512" s="17">
        <f t="shared" si="211"/>
        <v>0.28000000000000003</v>
      </c>
      <c r="AU512" s="17">
        <f t="shared" si="212"/>
        <v>0.14285714285714288</v>
      </c>
      <c r="AV512" s="17">
        <f t="shared" si="213"/>
        <v>0.28571428571428575</v>
      </c>
      <c r="AW512" s="17">
        <f t="shared" si="214"/>
        <v>0.5089285714285714</v>
      </c>
      <c r="AX512" s="17">
        <f t="shared" si="215"/>
        <v>0.5357142857142857</v>
      </c>
      <c r="AY512" s="17">
        <f t="shared" si="216"/>
        <v>0.28571428571428575</v>
      </c>
      <c r="AZ512" s="17">
        <f t="shared" si="217"/>
        <v>0.28571428571428575</v>
      </c>
      <c r="BA512" s="17">
        <f t="shared" si="218"/>
        <v>5.7142857142857273E-3</v>
      </c>
      <c r="BC512" s="17">
        <f t="shared" si="229"/>
        <v>0.14285714285714285</v>
      </c>
      <c r="BD512" s="17">
        <f t="shared" si="219"/>
        <v>0.2857142857142857</v>
      </c>
      <c r="BE512" s="17">
        <f t="shared" si="220"/>
        <v>0.58336971512676217</v>
      </c>
      <c r="BF512" s="17">
        <f t="shared" si="221"/>
        <v>0.32146581172467659</v>
      </c>
      <c r="BG512" s="17">
        <f t="shared" si="222"/>
        <v>0.2857142857142857</v>
      </c>
      <c r="BH512" s="17">
        <f t="shared" si="223"/>
        <v>0.2857142857142857</v>
      </c>
      <c r="BI512" s="17">
        <f t="shared" si="224"/>
        <v>3.2653061224489312E-5</v>
      </c>
      <c r="BJ512" s="17">
        <f t="shared" si="225"/>
        <v>3.7344947377903573E-2</v>
      </c>
    </row>
    <row r="513" spans="1:62" x14ac:dyDescent="0.25">
      <c r="A513" s="84">
        <v>189</v>
      </c>
      <c r="B513" s="84">
        <v>469</v>
      </c>
      <c r="C513" s="17">
        <v>17</v>
      </c>
      <c r="D513" s="86" t="s">
        <v>615</v>
      </c>
      <c r="E513" s="98">
        <f t="shared" si="226"/>
        <v>20</v>
      </c>
      <c r="F513" s="98">
        <f t="shared" si="227"/>
        <v>0.1875</v>
      </c>
      <c r="G513" s="17">
        <v>0</v>
      </c>
      <c r="H513" s="17">
        <v>65</v>
      </c>
      <c r="I513" s="17">
        <v>0</v>
      </c>
      <c r="J513" s="17">
        <v>0</v>
      </c>
      <c r="K513" s="17">
        <v>0</v>
      </c>
      <c r="L513" s="17">
        <v>0</v>
      </c>
      <c r="M513" s="17">
        <v>0</v>
      </c>
      <c r="N513" s="17">
        <v>0</v>
      </c>
      <c r="O513" s="17">
        <v>20</v>
      </c>
      <c r="P513" s="17">
        <v>0</v>
      </c>
      <c r="Q513" s="17">
        <v>15</v>
      </c>
      <c r="R513" s="17">
        <v>0</v>
      </c>
      <c r="S513" s="17">
        <v>0</v>
      </c>
      <c r="T513" s="17">
        <v>0</v>
      </c>
      <c r="U513" s="17">
        <v>0</v>
      </c>
      <c r="V513" s="17">
        <v>0</v>
      </c>
      <c r="W513" s="41">
        <v>0</v>
      </c>
      <c r="X513" s="41">
        <v>0</v>
      </c>
      <c r="Y513" s="17">
        <v>0</v>
      </c>
      <c r="Z513" s="17">
        <v>0</v>
      </c>
      <c r="AA513" s="17">
        <v>0</v>
      </c>
      <c r="AB513" s="17">
        <v>0</v>
      </c>
      <c r="AC513" s="17">
        <v>0</v>
      </c>
      <c r="AD513" s="17">
        <v>0</v>
      </c>
      <c r="AE513" s="17">
        <v>0</v>
      </c>
      <c r="AF513" s="41">
        <v>0</v>
      </c>
      <c r="AG513" s="88">
        <v>28</v>
      </c>
      <c r="AH513" s="91" t="s">
        <v>3</v>
      </c>
      <c r="AI513" s="87" t="s">
        <v>504</v>
      </c>
      <c r="AN513" s="17">
        <f t="shared" si="228"/>
        <v>100</v>
      </c>
      <c r="AO513" s="17">
        <f t="shared" si="209"/>
        <v>0.2</v>
      </c>
      <c r="AP513" s="17">
        <f t="shared" si="230"/>
        <v>0</v>
      </c>
      <c r="AQ513" s="17">
        <f t="shared" si="230"/>
        <v>0.65</v>
      </c>
      <c r="AR513" s="17">
        <f t="shared" si="210"/>
        <v>0.15</v>
      </c>
      <c r="AS513" s="17">
        <f t="shared" si="211"/>
        <v>0.28000000000000003</v>
      </c>
      <c r="AU513" s="17">
        <f t="shared" si="212"/>
        <v>0.23076923076923075</v>
      </c>
      <c r="AV513" s="17">
        <f t="shared" si="213"/>
        <v>0.30769230769230771</v>
      </c>
      <c r="AW513" s="17">
        <f t="shared" si="214"/>
        <v>0.51442307692307687</v>
      </c>
      <c r="AX513" s="17">
        <f t="shared" si="215"/>
        <v>0.55769230769230771</v>
      </c>
      <c r="AY513" s="17">
        <f t="shared" si="216"/>
        <v>0.30769230769230771</v>
      </c>
      <c r="AZ513" s="17">
        <f t="shared" si="217"/>
        <v>0.30769230769230771</v>
      </c>
      <c r="BA513" s="17">
        <f t="shared" si="218"/>
        <v>2.7692307692307683E-2</v>
      </c>
      <c r="BC513" s="17">
        <f t="shared" si="229"/>
        <v>0.23076923076923078</v>
      </c>
      <c r="BD513" s="17">
        <f t="shared" si="219"/>
        <v>0.30769230769230771</v>
      </c>
      <c r="BE513" s="17">
        <f t="shared" si="220"/>
        <v>0.58529231153224481</v>
      </c>
      <c r="BF513" s="17">
        <f t="shared" si="221"/>
        <v>0.36183159254275826</v>
      </c>
      <c r="BG513" s="17">
        <f t="shared" si="222"/>
        <v>0.30769230769230771</v>
      </c>
      <c r="BH513" s="17">
        <f t="shared" si="223"/>
        <v>0.30769230769230771</v>
      </c>
      <c r="BI513" s="17">
        <f t="shared" si="224"/>
        <v>7.6686390532544331E-4</v>
      </c>
      <c r="BJ513" s="17">
        <f t="shared" si="225"/>
        <v>3.7344947377903573E-2</v>
      </c>
    </row>
    <row r="514" spans="1:62" x14ac:dyDescent="0.25">
      <c r="A514" s="84">
        <v>190</v>
      </c>
      <c r="B514" s="84">
        <v>470</v>
      </c>
      <c r="C514" s="17">
        <v>18</v>
      </c>
      <c r="D514" s="86" t="s">
        <v>615</v>
      </c>
      <c r="E514" s="98">
        <f t="shared" si="226"/>
        <v>20</v>
      </c>
      <c r="F514" s="98">
        <f t="shared" si="227"/>
        <v>0.25</v>
      </c>
      <c r="G514" s="17">
        <v>0</v>
      </c>
      <c r="H514" s="17">
        <v>60</v>
      </c>
      <c r="I514" s="17">
        <v>0</v>
      </c>
      <c r="J514" s="17">
        <v>0</v>
      </c>
      <c r="K514" s="17">
        <v>0</v>
      </c>
      <c r="L514" s="17">
        <v>0</v>
      </c>
      <c r="M514" s="17">
        <v>0</v>
      </c>
      <c r="N514" s="17">
        <v>0</v>
      </c>
      <c r="O514" s="17">
        <v>20</v>
      </c>
      <c r="P514" s="17">
        <v>0</v>
      </c>
      <c r="Q514" s="17">
        <v>20</v>
      </c>
      <c r="R514" s="17">
        <v>0</v>
      </c>
      <c r="S514" s="17">
        <v>0</v>
      </c>
      <c r="T514" s="17">
        <v>0</v>
      </c>
      <c r="U514" s="17">
        <v>0</v>
      </c>
      <c r="V514" s="17">
        <v>0</v>
      </c>
      <c r="W514" s="41">
        <v>0</v>
      </c>
      <c r="X514" s="41">
        <v>0</v>
      </c>
      <c r="Y514" s="17">
        <v>0</v>
      </c>
      <c r="Z514" s="17">
        <v>0</v>
      </c>
      <c r="AA514" s="17">
        <v>0</v>
      </c>
      <c r="AB514" s="17">
        <v>0</v>
      </c>
      <c r="AC514" s="17">
        <v>0</v>
      </c>
      <c r="AD514" s="17">
        <v>0</v>
      </c>
      <c r="AE514" s="17">
        <v>0</v>
      </c>
      <c r="AF514" s="41">
        <v>0</v>
      </c>
      <c r="AG514" s="88">
        <v>34</v>
      </c>
      <c r="AH514" s="91" t="s">
        <v>3</v>
      </c>
      <c r="AI514" s="87" t="s">
        <v>504</v>
      </c>
      <c r="AN514" s="17">
        <f t="shared" si="228"/>
        <v>100</v>
      </c>
      <c r="AO514" s="17">
        <f t="shared" si="209"/>
        <v>0.2</v>
      </c>
      <c r="AP514" s="17">
        <f t="shared" si="230"/>
        <v>0</v>
      </c>
      <c r="AQ514" s="17">
        <f t="shared" si="230"/>
        <v>0.6</v>
      </c>
      <c r="AR514" s="17">
        <f t="shared" si="210"/>
        <v>0.2</v>
      </c>
      <c r="AS514" s="17">
        <f t="shared" si="211"/>
        <v>0.34</v>
      </c>
      <c r="AU514" s="17">
        <f t="shared" si="212"/>
        <v>0.33333333333333337</v>
      </c>
      <c r="AV514" s="17">
        <f t="shared" si="213"/>
        <v>0.33333333333333337</v>
      </c>
      <c r="AW514" s="17">
        <f t="shared" si="214"/>
        <v>0.52083333333333337</v>
      </c>
      <c r="AX514" s="17">
        <f t="shared" si="215"/>
        <v>0.58333333333333337</v>
      </c>
      <c r="AY514" s="17">
        <f t="shared" si="216"/>
        <v>0.33333333333333337</v>
      </c>
      <c r="AZ514" s="17">
        <f t="shared" si="217"/>
        <v>0.33333333333333337</v>
      </c>
      <c r="BA514" s="17">
        <f t="shared" si="218"/>
        <v>6.6666666666666541E-3</v>
      </c>
      <c r="BC514" s="17">
        <f t="shared" si="229"/>
        <v>0.33333333333333331</v>
      </c>
      <c r="BD514" s="17">
        <f t="shared" si="219"/>
        <v>0.33333333333333331</v>
      </c>
      <c r="BE514" s="17">
        <f t="shared" si="220"/>
        <v>0.58753534067197455</v>
      </c>
      <c r="BF514" s="17">
        <f t="shared" si="221"/>
        <v>0.40892500349718691</v>
      </c>
      <c r="BG514" s="17">
        <f t="shared" si="222"/>
        <v>0.33333333333333331</v>
      </c>
      <c r="BH514" s="17">
        <f t="shared" si="223"/>
        <v>0.33333333333333331</v>
      </c>
      <c r="BI514" s="17">
        <f t="shared" si="224"/>
        <v>4.4444444444445016E-5</v>
      </c>
      <c r="BJ514" s="17">
        <f t="shared" si="225"/>
        <v>1.775513836097091E-2</v>
      </c>
    </row>
    <row r="515" spans="1:62" x14ac:dyDescent="0.25">
      <c r="A515" s="84">
        <v>200</v>
      </c>
      <c r="B515" s="84">
        <v>473</v>
      </c>
      <c r="C515" s="17">
        <v>28</v>
      </c>
      <c r="D515" s="86" t="s">
        <v>615</v>
      </c>
      <c r="E515" s="98">
        <f t="shared" si="226"/>
        <v>25</v>
      </c>
      <c r="F515" s="98">
        <f t="shared" si="227"/>
        <v>6.6666666666666666E-2</v>
      </c>
      <c r="G515" s="17">
        <v>0</v>
      </c>
      <c r="H515" s="17">
        <v>70</v>
      </c>
      <c r="I515" s="17">
        <v>0</v>
      </c>
      <c r="J515" s="17">
        <v>0</v>
      </c>
      <c r="K515" s="17">
        <v>0</v>
      </c>
      <c r="L515" s="17">
        <v>0</v>
      </c>
      <c r="M515" s="17">
        <v>0</v>
      </c>
      <c r="N515" s="17">
        <v>0</v>
      </c>
      <c r="O515" s="17">
        <v>25</v>
      </c>
      <c r="P515" s="17">
        <v>0</v>
      </c>
      <c r="Q515" s="17">
        <v>5</v>
      </c>
      <c r="R515" s="17">
        <v>0</v>
      </c>
      <c r="S515" s="17">
        <v>0</v>
      </c>
      <c r="T515" s="17">
        <v>0</v>
      </c>
      <c r="U515" s="17">
        <v>0</v>
      </c>
      <c r="V515" s="17">
        <v>0</v>
      </c>
      <c r="W515" s="41">
        <v>0</v>
      </c>
      <c r="X515" s="41">
        <v>0</v>
      </c>
      <c r="Y515" s="17">
        <v>0</v>
      </c>
      <c r="Z515" s="17">
        <v>0</v>
      </c>
      <c r="AA515" s="17">
        <v>0</v>
      </c>
      <c r="AB515" s="17">
        <v>0</v>
      </c>
      <c r="AC515" s="17">
        <v>0</v>
      </c>
      <c r="AD515" s="17">
        <v>0</v>
      </c>
      <c r="AE515" s="17">
        <v>0</v>
      </c>
      <c r="AF515" s="41">
        <v>0</v>
      </c>
      <c r="AG515" s="88">
        <v>26</v>
      </c>
      <c r="AH515" s="91" t="s">
        <v>3</v>
      </c>
      <c r="AI515" s="87" t="s">
        <v>504</v>
      </c>
      <c r="AN515" s="17">
        <f t="shared" si="228"/>
        <v>100</v>
      </c>
      <c r="AO515" s="17">
        <f t="shared" si="209"/>
        <v>0.25</v>
      </c>
      <c r="AP515" s="17">
        <f t="shared" si="230"/>
        <v>0</v>
      </c>
      <c r="AQ515" s="17">
        <f t="shared" si="230"/>
        <v>0.7</v>
      </c>
      <c r="AR515" s="17">
        <f t="shared" si="210"/>
        <v>0.05</v>
      </c>
      <c r="AS515" s="17">
        <f t="shared" si="211"/>
        <v>0.26</v>
      </c>
      <c r="AU515" s="17">
        <f t="shared" si="212"/>
        <v>7.1428571428571438E-2</v>
      </c>
      <c r="AV515" s="17">
        <f t="shared" si="213"/>
        <v>0.35714285714285715</v>
      </c>
      <c r="AW515" s="17">
        <f t="shared" si="214"/>
        <v>0.5044642857142857</v>
      </c>
      <c r="AX515" s="17">
        <f t="shared" si="215"/>
        <v>0.5178571428571429</v>
      </c>
      <c r="AY515" s="17">
        <f t="shared" si="216"/>
        <v>0.35714285714285715</v>
      </c>
      <c r="AZ515" s="17">
        <f t="shared" si="217"/>
        <v>0.35714285714285715</v>
      </c>
      <c r="BA515" s="17">
        <f t="shared" si="218"/>
        <v>9.7142857142857142E-2</v>
      </c>
      <c r="BC515" s="17">
        <f t="shared" si="229"/>
        <v>7.1428571428571425E-2</v>
      </c>
      <c r="BD515" s="17">
        <f t="shared" si="219"/>
        <v>0.35714285714285715</v>
      </c>
      <c r="BE515" s="17">
        <f t="shared" si="220"/>
        <v>0.58180760554730759</v>
      </c>
      <c r="BF515" s="17">
        <f t="shared" si="221"/>
        <v>0.28866861480998518</v>
      </c>
      <c r="BG515" s="17">
        <f t="shared" si="222"/>
        <v>0.35714285714285715</v>
      </c>
      <c r="BH515" s="17">
        <f t="shared" si="223"/>
        <v>0.35714285714285715</v>
      </c>
      <c r="BI515" s="17">
        <f t="shared" si="224"/>
        <v>9.4367346938775513E-3</v>
      </c>
      <c r="BJ515" s="17">
        <f t="shared" si="225"/>
        <v>4.5474883716881132E-2</v>
      </c>
    </row>
    <row r="516" spans="1:62" x14ac:dyDescent="0.25">
      <c r="A516" s="84">
        <v>201</v>
      </c>
      <c r="B516" s="84">
        <v>474</v>
      </c>
      <c r="C516" s="17">
        <v>29</v>
      </c>
      <c r="D516" s="86" t="s">
        <v>615</v>
      </c>
      <c r="E516" s="98">
        <f t="shared" si="226"/>
        <v>25</v>
      </c>
      <c r="F516" s="98">
        <f t="shared" si="227"/>
        <v>0.2</v>
      </c>
      <c r="G516" s="17">
        <v>0</v>
      </c>
      <c r="H516" s="17">
        <v>60</v>
      </c>
      <c r="I516" s="17">
        <v>0</v>
      </c>
      <c r="J516" s="17">
        <v>0</v>
      </c>
      <c r="K516" s="17">
        <v>0</v>
      </c>
      <c r="L516" s="17">
        <v>0</v>
      </c>
      <c r="M516" s="17">
        <v>0</v>
      </c>
      <c r="N516" s="17">
        <v>0</v>
      </c>
      <c r="O516" s="17">
        <v>25</v>
      </c>
      <c r="P516" s="17">
        <v>0</v>
      </c>
      <c r="Q516" s="17">
        <v>15</v>
      </c>
      <c r="R516" s="17">
        <v>0</v>
      </c>
      <c r="S516" s="17">
        <v>0</v>
      </c>
      <c r="T516" s="17">
        <v>0</v>
      </c>
      <c r="U516" s="17">
        <v>0</v>
      </c>
      <c r="V516" s="17">
        <v>0</v>
      </c>
      <c r="W516" s="41">
        <v>0</v>
      </c>
      <c r="X516" s="41">
        <v>0</v>
      </c>
      <c r="Y516" s="17">
        <v>0</v>
      </c>
      <c r="Z516" s="17">
        <v>0</v>
      </c>
      <c r="AA516" s="17">
        <v>0</v>
      </c>
      <c r="AB516" s="17">
        <v>0</v>
      </c>
      <c r="AC516" s="17">
        <v>0</v>
      </c>
      <c r="AD516" s="17">
        <v>0</v>
      </c>
      <c r="AE516" s="17">
        <v>0</v>
      </c>
      <c r="AF516" s="41">
        <v>0</v>
      </c>
      <c r="AG516" s="88">
        <v>32</v>
      </c>
      <c r="AH516" s="91" t="s">
        <v>3</v>
      </c>
      <c r="AI516" s="87" t="s">
        <v>504</v>
      </c>
      <c r="AN516" s="17">
        <f t="shared" si="228"/>
        <v>100</v>
      </c>
      <c r="AO516" s="17">
        <f t="shared" si="209"/>
        <v>0.25</v>
      </c>
      <c r="AP516" s="17">
        <f t="shared" si="230"/>
        <v>0</v>
      </c>
      <c r="AQ516" s="17">
        <f t="shared" si="230"/>
        <v>0.6</v>
      </c>
      <c r="AR516" s="17">
        <f t="shared" si="210"/>
        <v>0.15</v>
      </c>
      <c r="AS516" s="17">
        <f t="shared" si="211"/>
        <v>0.32</v>
      </c>
      <c r="AU516" s="17">
        <f t="shared" si="212"/>
        <v>0.25</v>
      </c>
      <c r="AV516" s="17">
        <f t="shared" si="213"/>
        <v>0.41666666666666669</v>
      </c>
      <c r="AW516" s="17">
        <f t="shared" si="214"/>
        <v>0.515625</v>
      </c>
      <c r="AX516" s="17">
        <f t="shared" si="215"/>
        <v>0.5625</v>
      </c>
      <c r="AY516" s="17">
        <f t="shared" si="216"/>
        <v>0.41666666666666669</v>
      </c>
      <c r="AZ516" s="17">
        <f t="shared" si="217"/>
        <v>0.41666666666666669</v>
      </c>
      <c r="BA516" s="17">
        <f t="shared" si="218"/>
        <v>9.6666666666666679E-2</v>
      </c>
      <c r="BC516" s="17">
        <f t="shared" si="229"/>
        <v>0.25</v>
      </c>
      <c r="BD516" s="17">
        <f t="shared" si="219"/>
        <v>0.41666666666666669</v>
      </c>
      <c r="BE516" s="17">
        <f t="shared" si="220"/>
        <v>0.58571287949594408</v>
      </c>
      <c r="BF516" s="17">
        <f t="shared" si="221"/>
        <v>0.37066160709671364</v>
      </c>
      <c r="BG516" s="17">
        <f t="shared" si="222"/>
        <v>0.41666666666666669</v>
      </c>
      <c r="BH516" s="17">
        <f t="shared" si="223"/>
        <v>0.41666666666666669</v>
      </c>
      <c r="BI516" s="17">
        <f t="shared" si="224"/>
        <v>9.3444444444444469E-3</v>
      </c>
      <c r="BJ516" s="17">
        <f t="shared" si="225"/>
        <v>2.3485074699948469E-2</v>
      </c>
    </row>
    <row r="517" spans="1:62" x14ac:dyDescent="0.25">
      <c r="A517" s="84">
        <v>209</v>
      </c>
      <c r="B517" s="84">
        <v>477</v>
      </c>
      <c r="C517" s="17">
        <v>37</v>
      </c>
      <c r="D517" s="86" t="s">
        <v>615</v>
      </c>
      <c r="E517" s="98">
        <f t="shared" si="226"/>
        <v>29</v>
      </c>
      <c r="F517" s="98">
        <f t="shared" si="227"/>
        <v>9.154929577464789E-2</v>
      </c>
      <c r="G517" s="17">
        <v>0</v>
      </c>
      <c r="H517" s="17">
        <v>64.5</v>
      </c>
      <c r="I517" s="17">
        <v>0</v>
      </c>
      <c r="J517" s="17">
        <v>0</v>
      </c>
      <c r="K517" s="17">
        <v>0</v>
      </c>
      <c r="L517" s="17">
        <v>0</v>
      </c>
      <c r="M517" s="17">
        <v>0</v>
      </c>
      <c r="N517" s="17">
        <v>0</v>
      </c>
      <c r="O517" s="17">
        <v>29</v>
      </c>
      <c r="P517" s="17">
        <v>0</v>
      </c>
      <c r="Q517" s="17">
        <v>6.5</v>
      </c>
      <c r="R517" s="17">
        <v>0</v>
      </c>
      <c r="S517" s="17">
        <v>0</v>
      </c>
      <c r="T517" s="17">
        <v>0</v>
      </c>
      <c r="U517" s="17">
        <v>0</v>
      </c>
      <c r="V517" s="17">
        <v>0</v>
      </c>
      <c r="W517" s="41">
        <v>0</v>
      </c>
      <c r="X517" s="41">
        <v>0</v>
      </c>
      <c r="Y517" s="17">
        <v>0</v>
      </c>
      <c r="Z517" s="17">
        <v>0</v>
      </c>
      <c r="AA517" s="17">
        <v>0</v>
      </c>
      <c r="AB517" s="17">
        <v>0</v>
      </c>
      <c r="AC517" s="17">
        <v>0</v>
      </c>
      <c r="AD517" s="17">
        <v>0</v>
      </c>
      <c r="AE517" s="17">
        <v>0</v>
      </c>
      <c r="AF517" s="41">
        <v>0</v>
      </c>
      <c r="AG517" s="88">
        <v>33</v>
      </c>
      <c r="AH517" s="91" t="s">
        <v>3</v>
      </c>
      <c r="AI517" s="87" t="s">
        <v>504</v>
      </c>
      <c r="AN517" s="17">
        <f t="shared" si="228"/>
        <v>100</v>
      </c>
      <c r="AO517" s="17">
        <f t="shared" si="209"/>
        <v>0.28999999999999998</v>
      </c>
      <c r="AP517" s="17">
        <f t="shared" si="230"/>
        <v>0</v>
      </c>
      <c r="AQ517" s="17">
        <f t="shared" si="230"/>
        <v>0.64500000000000002</v>
      </c>
      <c r="AR517" s="17">
        <f t="shared" si="210"/>
        <v>6.5000000000000002E-2</v>
      </c>
      <c r="AS517" s="17">
        <f t="shared" si="211"/>
        <v>0.33</v>
      </c>
      <c r="AU517" s="17">
        <f t="shared" si="212"/>
        <v>0.10077519379844961</v>
      </c>
      <c r="AV517" s="17">
        <f t="shared" si="213"/>
        <v>0.44961240310077516</v>
      </c>
      <c r="AW517" s="17">
        <f t="shared" si="214"/>
        <v>0.50629844961240311</v>
      </c>
      <c r="AX517" s="17">
        <f t="shared" si="215"/>
        <v>0.52519379844961245</v>
      </c>
      <c r="AY517" s="17">
        <f t="shared" si="216"/>
        <v>0.44961240310077516</v>
      </c>
      <c r="AZ517" s="17">
        <f t="shared" si="217"/>
        <v>0.44961240310077516</v>
      </c>
      <c r="BA517" s="17">
        <f t="shared" si="218"/>
        <v>0.11961240310077514</v>
      </c>
      <c r="BC517" s="17">
        <f t="shared" si="229"/>
        <v>0.10077519379844961</v>
      </c>
      <c r="BD517" s="17">
        <f t="shared" si="219"/>
        <v>0.44961240310077522</v>
      </c>
      <c r="BE517" s="17">
        <f t="shared" si="220"/>
        <v>0.58244940250630828</v>
      </c>
      <c r="BF517" s="17">
        <f t="shared" si="221"/>
        <v>0.30214343214702893</v>
      </c>
      <c r="BG517" s="17">
        <f t="shared" si="222"/>
        <v>0.44961240310077522</v>
      </c>
      <c r="BH517" s="17">
        <f t="shared" si="223"/>
        <v>0.44961240310077522</v>
      </c>
      <c r="BI517" s="17">
        <f t="shared" si="224"/>
        <v>1.4307126975542336E-2</v>
      </c>
      <c r="BJ517" s="17">
        <f t="shared" si="225"/>
        <v>2.052010653045969E-2</v>
      </c>
    </row>
    <row r="518" spans="1:62" x14ac:dyDescent="0.25">
      <c r="A518" s="84">
        <v>210</v>
      </c>
      <c r="B518" s="84">
        <v>478</v>
      </c>
      <c r="C518" s="17">
        <v>38</v>
      </c>
      <c r="D518" s="86" t="s">
        <v>615</v>
      </c>
      <c r="E518" s="98">
        <f t="shared" si="226"/>
        <v>30</v>
      </c>
      <c r="F518" s="98">
        <f t="shared" si="227"/>
        <v>0.14285714285714285</v>
      </c>
      <c r="G518" s="17">
        <v>0</v>
      </c>
      <c r="H518" s="17">
        <v>60</v>
      </c>
      <c r="I518" s="17">
        <v>0</v>
      </c>
      <c r="J518" s="17">
        <v>0</v>
      </c>
      <c r="K518" s="17">
        <v>0</v>
      </c>
      <c r="L518" s="17">
        <v>0</v>
      </c>
      <c r="M518" s="17">
        <v>0</v>
      </c>
      <c r="N518" s="17">
        <v>0</v>
      </c>
      <c r="O518" s="17">
        <v>30</v>
      </c>
      <c r="P518" s="17">
        <v>0</v>
      </c>
      <c r="Q518" s="17">
        <v>10</v>
      </c>
      <c r="R518" s="17">
        <v>0</v>
      </c>
      <c r="S518" s="17">
        <v>0</v>
      </c>
      <c r="T518" s="17">
        <v>0</v>
      </c>
      <c r="U518" s="17">
        <v>0</v>
      </c>
      <c r="V518" s="17">
        <v>0</v>
      </c>
      <c r="W518" s="41">
        <v>0</v>
      </c>
      <c r="X518" s="41">
        <v>0</v>
      </c>
      <c r="Y518" s="17">
        <v>0</v>
      </c>
      <c r="Z518" s="17">
        <v>0</v>
      </c>
      <c r="AA518" s="17">
        <v>0</v>
      </c>
      <c r="AB518" s="17">
        <v>0</v>
      </c>
      <c r="AC518" s="17">
        <v>0</v>
      </c>
      <c r="AD518" s="17">
        <v>0</v>
      </c>
      <c r="AE518" s="17">
        <v>0</v>
      </c>
      <c r="AF518" s="41">
        <v>0</v>
      </c>
      <c r="AG518" s="88">
        <v>27</v>
      </c>
      <c r="AH518" s="91" t="s">
        <v>3</v>
      </c>
      <c r="AI518" s="87" t="s">
        <v>504</v>
      </c>
      <c r="AN518" s="17">
        <f t="shared" si="228"/>
        <v>100</v>
      </c>
      <c r="AO518" s="17">
        <f t="shared" si="209"/>
        <v>0.3</v>
      </c>
      <c r="AP518" s="17">
        <f t="shared" si="230"/>
        <v>0</v>
      </c>
      <c r="AQ518" s="17">
        <f t="shared" si="230"/>
        <v>0.6</v>
      </c>
      <c r="AR518" s="17">
        <f t="shared" si="210"/>
        <v>0.1</v>
      </c>
      <c r="AS518" s="17">
        <f t="shared" si="211"/>
        <v>0.27</v>
      </c>
      <c r="AU518" s="17">
        <f t="shared" si="212"/>
        <v>0.16666666666666669</v>
      </c>
      <c r="AV518" s="17">
        <f t="shared" si="213"/>
        <v>0.5</v>
      </c>
      <c r="AW518" s="17">
        <f t="shared" si="214"/>
        <v>0.51041666666666663</v>
      </c>
      <c r="AX518" s="17">
        <f t="shared" si="215"/>
        <v>0.54166666666666663</v>
      </c>
      <c r="AY518" s="17">
        <f t="shared" si="216"/>
        <v>0.5</v>
      </c>
      <c r="AZ518" s="17">
        <f t="shared" si="217"/>
        <v>0.5</v>
      </c>
      <c r="BA518" s="17">
        <f t="shared" si="218"/>
        <v>0.22999999999999998</v>
      </c>
      <c r="BC518" s="17">
        <f t="shared" si="229"/>
        <v>0.16666666666666666</v>
      </c>
      <c r="BD518" s="17">
        <f t="shared" si="219"/>
        <v>0.5</v>
      </c>
      <c r="BE518" s="17">
        <f t="shared" si="220"/>
        <v>0.58389041831991373</v>
      </c>
      <c r="BF518" s="17">
        <f t="shared" si="221"/>
        <v>0.33239821069624037</v>
      </c>
      <c r="BG518" s="17">
        <f t="shared" si="222"/>
        <v>0.5</v>
      </c>
      <c r="BH518" s="17">
        <f t="shared" si="223"/>
        <v>0.5</v>
      </c>
      <c r="BI518" s="17">
        <f t="shared" si="224"/>
        <v>5.2899999999999989E-2</v>
      </c>
      <c r="BJ518" s="17">
        <f t="shared" si="225"/>
        <v>4.1309915547392356E-2</v>
      </c>
    </row>
    <row r="519" spans="1:62" x14ac:dyDescent="0.25">
      <c r="A519" s="84">
        <v>211</v>
      </c>
      <c r="B519" s="84">
        <v>479</v>
      </c>
      <c r="C519" s="17">
        <v>39</v>
      </c>
      <c r="D519" s="86" t="s">
        <v>615</v>
      </c>
      <c r="E519" s="98">
        <f t="shared" si="226"/>
        <v>30</v>
      </c>
      <c r="F519" s="98">
        <f t="shared" si="227"/>
        <v>0.2857142857142857</v>
      </c>
      <c r="G519" s="17">
        <v>0</v>
      </c>
      <c r="H519" s="17">
        <v>50</v>
      </c>
      <c r="I519" s="17">
        <v>0</v>
      </c>
      <c r="J519" s="17">
        <v>0</v>
      </c>
      <c r="K519" s="17">
        <v>0</v>
      </c>
      <c r="L519" s="17">
        <v>0</v>
      </c>
      <c r="M519" s="17">
        <v>0</v>
      </c>
      <c r="N519" s="17">
        <v>0</v>
      </c>
      <c r="O519" s="17">
        <v>30</v>
      </c>
      <c r="P519" s="17">
        <v>0</v>
      </c>
      <c r="Q519" s="17">
        <v>20</v>
      </c>
      <c r="R519" s="17">
        <v>0</v>
      </c>
      <c r="S519" s="17">
        <v>0</v>
      </c>
      <c r="T519" s="17">
        <v>0</v>
      </c>
      <c r="U519" s="17">
        <v>0</v>
      </c>
      <c r="V519" s="17">
        <v>0</v>
      </c>
      <c r="W519" s="41">
        <v>0</v>
      </c>
      <c r="X519" s="41">
        <v>0</v>
      </c>
      <c r="Y519" s="17">
        <v>0</v>
      </c>
      <c r="Z519" s="17">
        <v>0</v>
      </c>
      <c r="AA519" s="17">
        <v>0</v>
      </c>
      <c r="AB519" s="17">
        <v>0</v>
      </c>
      <c r="AC519" s="17">
        <v>0</v>
      </c>
      <c r="AD519" s="17">
        <v>0</v>
      </c>
      <c r="AE519" s="17">
        <v>0</v>
      </c>
      <c r="AF519" s="41">
        <v>0</v>
      </c>
      <c r="AG519" s="88">
        <v>35</v>
      </c>
      <c r="AH519" s="91" t="s">
        <v>3</v>
      </c>
      <c r="AI519" s="87" t="s">
        <v>504</v>
      </c>
      <c r="AN519" s="17">
        <f t="shared" si="228"/>
        <v>100</v>
      </c>
      <c r="AO519" s="17">
        <f t="shared" si="209"/>
        <v>0.3</v>
      </c>
      <c r="AP519" s="17">
        <f t="shared" si="230"/>
        <v>0</v>
      </c>
      <c r="AQ519" s="17">
        <f t="shared" si="230"/>
        <v>0.5</v>
      </c>
      <c r="AR519" s="17">
        <f t="shared" si="210"/>
        <v>0.2</v>
      </c>
      <c r="AS519" s="17">
        <f t="shared" si="211"/>
        <v>0.35</v>
      </c>
      <c r="AU519" s="17">
        <f t="shared" si="212"/>
        <v>0.4</v>
      </c>
      <c r="AV519" s="17">
        <f t="shared" si="213"/>
        <v>0.6</v>
      </c>
      <c r="AW519" s="17">
        <f t="shared" si="214"/>
        <v>0.52500000000000002</v>
      </c>
      <c r="AX519" s="17">
        <f t="shared" si="215"/>
        <v>0.6</v>
      </c>
      <c r="AY519" s="17">
        <f t="shared" si="216"/>
        <v>0.52500000000000002</v>
      </c>
      <c r="AZ519" s="17">
        <f t="shared" si="217"/>
        <v>0.52500000000000002</v>
      </c>
      <c r="BA519" s="17">
        <f t="shared" si="218"/>
        <v>0.17500000000000004</v>
      </c>
      <c r="BC519" s="17">
        <f t="shared" si="229"/>
        <v>0.4</v>
      </c>
      <c r="BD519" s="17">
        <f t="shared" si="219"/>
        <v>0.6</v>
      </c>
      <c r="BE519" s="17">
        <f t="shared" si="220"/>
        <v>0.58899330961279883</v>
      </c>
      <c r="BF519" s="17">
        <f t="shared" si="221"/>
        <v>0.43953572061756552</v>
      </c>
      <c r="BG519" s="17">
        <f t="shared" si="222"/>
        <v>0.54219122812625542</v>
      </c>
      <c r="BH519" s="17">
        <f t="shared" si="223"/>
        <v>0.54219122812625542</v>
      </c>
      <c r="BI519" s="17">
        <f t="shared" si="224"/>
        <v>3.6937468168678364E-2</v>
      </c>
      <c r="BJ519" s="17">
        <f t="shared" si="225"/>
        <v>1.5190170191482144E-2</v>
      </c>
    </row>
    <row r="520" spans="1:62" x14ac:dyDescent="0.25">
      <c r="A520" s="84">
        <v>217</v>
      </c>
      <c r="B520" s="84">
        <v>481</v>
      </c>
      <c r="C520" s="17">
        <v>45</v>
      </c>
      <c r="D520" s="86" t="s">
        <v>615</v>
      </c>
      <c r="E520" s="98">
        <f t="shared" si="226"/>
        <v>35</v>
      </c>
      <c r="F520" s="98">
        <f t="shared" si="227"/>
        <v>0.15384615384615385</v>
      </c>
      <c r="G520" s="17">
        <v>0</v>
      </c>
      <c r="H520" s="17">
        <v>55</v>
      </c>
      <c r="I520" s="17">
        <v>0</v>
      </c>
      <c r="J520" s="17">
        <v>0</v>
      </c>
      <c r="K520" s="17">
        <v>0</v>
      </c>
      <c r="L520" s="17">
        <v>0</v>
      </c>
      <c r="M520" s="17">
        <v>0</v>
      </c>
      <c r="N520" s="17">
        <v>0</v>
      </c>
      <c r="O520" s="17">
        <v>35</v>
      </c>
      <c r="P520" s="17">
        <v>0</v>
      </c>
      <c r="Q520" s="17">
        <v>10</v>
      </c>
      <c r="R520" s="17">
        <v>0</v>
      </c>
      <c r="S520" s="17">
        <v>0</v>
      </c>
      <c r="T520" s="17">
        <v>0</v>
      </c>
      <c r="U520" s="17">
        <v>0</v>
      </c>
      <c r="V520" s="17">
        <v>0</v>
      </c>
      <c r="W520" s="41">
        <v>0</v>
      </c>
      <c r="X520" s="41">
        <v>0</v>
      </c>
      <c r="Y520" s="17">
        <v>0</v>
      </c>
      <c r="Z520" s="17">
        <v>0</v>
      </c>
      <c r="AA520" s="17">
        <v>0</v>
      </c>
      <c r="AB520" s="17">
        <v>0</v>
      </c>
      <c r="AC520" s="17">
        <v>0</v>
      </c>
      <c r="AD520" s="17">
        <v>0</v>
      </c>
      <c r="AE520" s="17">
        <v>0</v>
      </c>
      <c r="AF520" s="41">
        <v>0</v>
      </c>
      <c r="AG520" s="88">
        <v>39</v>
      </c>
      <c r="AH520" s="91" t="s">
        <v>3</v>
      </c>
      <c r="AI520" s="87" t="s">
        <v>504</v>
      </c>
      <c r="AN520" s="17">
        <f t="shared" si="228"/>
        <v>100</v>
      </c>
      <c r="AO520" s="17">
        <f t="shared" si="209"/>
        <v>0.35</v>
      </c>
      <c r="AP520" s="17">
        <f t="shared" si="230"/>
        <v>0</v>
      </c>
      <c r="AQ520" s="17">
        <f t="shared" si="230"/>
        <v>0.55000000000000004</v>
      </c>
      <c r="AR520" s="17">
        <f t="shared" si="210"/>
        <v>0.1</v>
      </c>
      <c r="AS520" s="17">
        <f t="shared" si="211"/>
        <v>0.39</v>
      </c>
      <c r="AU520" s="17">
        <f t="shared" si="212"/>
        <v>0.18181818181818182</v>
      </c>
      <c r="AV520" s="17">
        <f t="shared" si="213"/>
        <v>0.63636363636363624</v>
      </c>
      <c r="AW520" s="17">
        <f t="shared" si="214"/>
        <v>0.51136363636363635</v>
      </c>
      <c r="AX520" s="17">
        <f t="shared" si="215"/>
        <v>0.54545454545454541</v>
      </c>
      <c r="AY520" s="17">
        <f t="shared" si="216"/>
        <v>0.48295454545454547</v>
      </c>
      <c r="AZ520" s="17">
        <f t="shared" si="217"/>
        <v>0.48295454545454547</v>
      </c>
      <c r="BA520" s="17">
        <f t="shared" si="218"/>
        <v>9.2954545454545456E-2</v>
      </c>
      <c r="BC520" s="17">
        <f t="shared" si="229"/>
        <v>0.18181818181818182</v>
      </c>
      <c r="BD520" s="17">
        <f t="shared" si="219"/>
        <v>0.63636363636363635</v>
      </c>
      <c r="BE520" s="17">
        <f t="shared" si="220"/>
        <v>0.58422177489737381</v>
      </c>
      <c r="BF520" s="17">
        <f t="shared" si="221"/>
        <v>0.33935519185996277</v>
      </c>
      <c r="BG520" s="17">
        <f t="shared" si="222"/>
        <v>0.4914066359899758</v>
      </c>
      <c r="BH520" s="17">
        <f t="shared" si="223"/>
        <v>0.4914066359899758</v>
      </c>
      <c r="BI520" s="17">
        <f t="shared" si="224"/>
        <v>1.0283305822803453E-2</v>
      </c>
      <c r="BJ520" s="17">
        <f t="shared" si="225"/>
        <v>6.9302975135270258E-3</v>
      </c>
    </row>
    <row r="521" spans="1:62" x14ac:dyDescent="0.25">
      <c r="A521" s="84">
        <v>218</v>
      </c>
      <c r="B521" s="84">
        <v>482</v>
      </c>
      <c r="C521" s="17">
        <v>46</v>
      </c>
      <c r="D521" s="86" t="s">
        <v>615</v>
      </c>
      <c r="E521" s="98">
        <f t="shared" si="226"/>
        <v>35</v>
      </c>
      <c r="F521" s="98">
        <f t="shared" si="227"/>
        <v>0.15384615384615385</v>
      </c>
      <c r="G521" s="17">
        <v>0</v>
      </c>
      <c r="H521" s="17">
        <v>55</v>
      </c>
      <c r="I521" s="17">
        <v>0</v>
      </c>
      <c r="J521" s="17">
        <v>0</v>
      </c>
      <c r="K521" s="17">
        <v>0</v>
      </c>
      <c r="L521" s="17">
        <v>0</v>
      </c>
      <c r="M521" s="17">
        <v>0</v>
      </c>
      <c r="N521" s="17">
        <v>0</v>
      </c>
      <c r="O521" s="17">
        <v>35</v>
      </c>
      <c r="P521" s="17">
        <v>0</v>
      </c>
      <c r="Q521" s="17">
        <v>10</v>
      </c>
      <c r="R521" s="17">
        <v>0</v>
      </c>
      <c r="S521" s="17">
        <v>0</v>
      </c>
      <c r="T521" s="17">
        <v>0</v>
      </c>
      <c r="U521" s="17">
        <v>0</v>
      </c>
      <c r="V521" s="17">
        <v>0</v>
      </c>
      <c r="W521" s="41">
        <v>0</v>
      </c>
      <c r="X521" s="41">
        <v>0</v>
      </c>
      <c r="Y521" s="17">
        <v>0</v>
      </c>
      <c r="Z521" s="17">
        <v>0</v>
      </c>
      <c r="AA521" s="17">
        <v>0</v>
      </c>
      <c r="AB521" s="17">
        <v>0</v>
      </c>
      <c r="AC521" s="17">
        <v>0</v>
      </c>
      <c r="AD521" s="17">
        <v>0</v>
      </c>
      <c r="AE521" s="17">
        <v>0</v>
      </c>
      <c r="AF521" s="41">
        <v>0</v>
      </c>
      <c r="AG521" s="88">
        <v>45</v>
      </c>
      <c r="AH521" s="91" t="s">
        <v>3</v>
      </c>
      <c r="AI521" s="87" t="s">
        <v>504</v>
      </c>
      <c r="AN521" s="17">
        <f t="shared" si="228"/>
        <v>100</v>
      </c>
      <c r="AO521" s="17">
        <f t="shared" si="209"/>
        <v>0.35</v>
      </c>
      <c r="AP521" s="17">
        <f t="shared" si="230"/>
        <v>0</v>
      </c>
      <c r="AQ521" s="17">
        <f t="shared" si="230"/>
        <v>0.55000000000000004</v>
      </c>
      <c r="AR521" s="17">
        <f t="shared" si="210"/>
        <v>0.1</v>
      </c>
      <c r="AS521" s="17">
        <f t="shared" si="211"/>
        <v>0.45</v>
      </c>
      <c r="AU521" s="17">
        <f t="shared" si="212"/>
        <v>0.18181818181818182</v>
      </c>
      <c r="AV521" s="17">
        <f t="shared" si="213"/>
        <v>0.63636363636363624</v>
      </c>
      <c r="AW521" s="17">
        <f t="shared" si="214"/>
        <v>0.51136363636363635</v>
      </c>
      <c r="AX521" s="17">
        <f t="shared" si="215"/>
        <v>0.54545454545454541</v>
      </c>
      <c r="AY521" s="17">
        <f t="shared" si="216"/>
        <v>0.48295454545454547</v>
      </c>
      <c r="AZ521" s="17">
        <f t="shared" si="217"/>
        <v>0.48295454545454547</v>
      </c>
      <c r="BA521" s="17">
        <f t="shared" si="218"/>
        <v>3.2954545454545459E-2</v>
      </c>
      <c r="BC521" s="17">
        <f t="shared" si="229"/>
        <v>0.18181818181818182</v>
      </c>
      <c r="BD521" s="17">
        <f t="shared" si="219"/>
        <v>0.63636363636363635</v>
      </c>
      <c r="BE521" s="17">
        <f t="shared" si="220"/>
        <v>0.58422177489737381</v>
      </c>
      <c r="BF521" s="17">
        <f t="shared" si="221"/>
        <v>0.33935519185996277</v>
      </c>
      <c r="BG521" s="17">
        <f t="shared" si="222"/>
        <v>0.4914066359899758</v>
      </c>
      <c r="BH521" s="17">
        <f t="shared" si="223"/>
        <v>0.4914066359899758</v>
      </c>
      <c r="BI521" s="17">
        <f t="shared" si="224"/>
        <v>1.7145095040063587E-3</v>
      </c>
      <c r="BJ521" s="17">
        <f t="shared" si="225"/>
        <v>5.4048849659436133E-4</v>
      </c>
    </row>
    <row r="522" spans="1:62" x14ac:dyDescent="0.25">
      <c r="A522" s="84">
        <v>219</v>
      </c>
      <c r="B522" s="84">
        <v>483</v>
      </c>
      <c r="C522" s="17">
        <v>47</v>
      </c>
      <c r="D522" s="86" t="s">
        <v>615</v>
      </c>
      <c r="E522" s="98">
        <f t="shared" si="226"/>
        <v>35</v>
      </c>
      <c r="F522" s="98">
        <f t="shared" si="227"/>
        <v>0.30769230769230771</v>
      </c>
      <c r="G522" s="17">
        <v>0</v>
      </c>
      <c r="H522" s="17">
        <v>45</v>
      </c>
      <c r="I522" s="17">
        <v>0</v>
      </c>
      <c r="J522" s="17">
        <v>0</v>
      </c>
      <c r="K522" s="17">
        <v>0</v>
      </c>
      <c r="L522" s="17">
        <v>0</v>
      </c>
      <c r="M522" s="17">
        <v>0</v>
      </c>
      <c r="N522" s="17">
        <v>0</v>
      </c>
      <c r="O522" s="17">
        <v>35</v>
      </c>
      <c r="P522" s="17">
        <v>0</v>
      </c>
      <c r="Q522" s="17">
        <v>20</v>
      </c>
      <c r="R522" s="17">
        <v>0</v>
      </c>
      <c r="S522" s="17">
        <v>0</v>
      </c>
      <c r="T522" s="17">
        <v>0</v>
      </c>
      <c r="U522" s="17">
        <v>0</v>
      </c>
      <c r="V522" s="17">
        <v>0</v>
      </c>
      <c r="W522" s="41">
        <v>0</v>
      </c>
      <c r="X522" s="41">
        <v>0</v>
      </c>
      <c r="Y522" s="17">
        <v>0</v>
      </c>
      <c r="Z522" s="17">
        <v>0</v>
      </c>
      <c r="AA522" s="17">
        <v>0</v>
      </c>
      <c r="AB522" s="17">
        <v>0</v>
      </c>
      <c r="AC522" s="17">
        <v>0</v>
      </c>
      <c r="AD522" s="17">
        <v>0</v>
      </c>
      <c r="AE522" s="17">
        <v>0</v>
      </c>
      <c r="AF522" s="41">
        <v>0</v>
      </c>
      <c r="AG522" s="88">
        <v>40</v>
      </c>
      <c r="AH522" s="91" t="s">
        <v>3</v>
      </c>
      <c r="AI522" s="87" t="s">
        <v>504</v>
      </c>
      <c r="AN522" s="17">
        <f t="shared" si="228"/>
        <v>100</v>
      </c>
      <c r="AO522" s="17">
        <f t="shared" si="209"/>
        <v>0.35</v>
      </c>
      <c r="AP522" s="17">
        <f t="shared" si="230"/>
        <v>0</v>
      </c>
      <c r="AQ522" s="17">
        <f t="shared" si="230"/>
        <v>0.45</v>
      </c>
      <c r="AR522" s="17">
        <f t="shared" si="210"/>
        <v>0.2</v>
      </c>
      <c r="AS522" s="17">
        <f t="shared" si="211"/>
        <v>0.4</v>
      </c>
      <c r="AU522" s="17">
        <f t="shared" si="212"/>
        <v>0.44444444444444448</v>
      </c>
      <c r="AV522" s="17">
        <f t="shared" si="213"/>
        <v>0.77777777777777768</v>
      </c>
      <c r="AW522" s="17">
        <f t="shared" si="214"/>
        <v>0.52777777777777779</v>
      </c>
      <c r="AX522" s="17">
        <f t="shared" si="215"/>
        <v>0.61111111111111116</v>
      </c>
      <c r="AY522" s="17">
        <f t="shared" si="216"/>
        <v>0.47979797979797983</v>
      </c>
      <c r="AZ522" s="17">
        <f t="shared" si="217"/>
        <v>0.47979797979797983</v>
      </c>
      <c r="BA522" s="17">
        <f t="shared" si="218"/>
        <v>7.9797979797979812E-2</v>
      </c>
      <c r="BC522" s="17">
        <f t="shared" si="229"/>
        <v>0.44444444444444442</v>
      </c>
      <c r="BD522" s="17">
        <f t="shared" si="219"/>
        <v>0.77777777777777779</v>
      </c>
      <c r="BE522" s="17">
        <f t="shared" si="220"/>
        <v>0.58996528890668176</v>
      </c>
      <c r="BF522" s="17">
        <f t="shared" si="221"/>
        <v>0.45994286536448459</v>
      </c>
      <c r="BG522" s="17">
        <f t="shared" si="222"/>
        <v>0.49846735957558219</v>
      </c>
      <c r="BH522" s="17">
        <f t="shared" si="223"/>
        <v>0.49846735957558219</v>
      </c>
      <c r="BI522" s="17">
        <f t="shared" si="224"/>
        <v>9.6958209017869931E-3</v>
      </c>
      <c r="BJ522" s="17">
        <f t="shared" si="225"/>
        <v>5.365329344038247E-3</v>
      </c>
    </row>
    <row r="523" spans="1:62" x14ac:dyDescent="0.25">
      <c r="A523" s="84">
        <v>227</v>
      </c>
      <c r="B523" s="84">
        <v>486</v>
      </c>
      <c r="C523" s="17" t="str">
        <f>'EWG-CCP-127 (1)'!B42</f>
        <v>a)</v>
      </c>
      <c r="D523" s="86" t="s">
        <v>615</v>
      </c>
      <c r="E523" s="98">
        <f t="shared" si="226"/>
        <v>9.9099099099099082</v>
      </c>
      <c r="F523" s="98">
        <f t="shared" si="227"/>
        <v>0</v>
      </c>
      <c r="G523" s="17">
        <v>0</v>
      </c>
      <c r="H523" s="17">
        <f>'EWG-CCP-127 (1)'!M42</f>
        <v>90.090090090090087</v>
      </c>
      <c r="I523" s="17">
        <v>0</v>
      </c>
      <c r="J523" s="17">
        <v>0</v>
      </c>
      <c r="K523" s="17">
        <v>0</v>
      </c>
      <c r="L523" s="17">
        <v>0</v>
      </c>
      <c r="M523" s="17">
        <v>0</v>
      </c>
      <c r="N523" s="17">
        <v>0</v>
      </c>
      <c r="O523" s="17">
        <f>'EWG-CCP-127 (1)'!L42</f>
        <v>9.9099099099099082</v>
      </c>
      <c r="P523" s="17">
        <v>0</v>
      </c>
      <c r="Q523" s="17">
        <f>'EWG-CCP-127 (1)'!K42</f>
        <v>0</v>
      </c>
      <c r="R523" s="17">
        <v>0</v>
      </c>
      <c r="S523" s="17">
        <v>0</v>
      </c>
      <c r="T523" s="17">
        <v>0</v>
      </c>
      <c r="U523" s="17">
        <v>0</v>
      </c>
      <c r="V523" s="17">
        <v>0</v>
      </c>
      <c r="W523" s="41">
        <v>0</v>
      </c>
      <c r="X523" s="41">
        <v>0</v>
      </c>
      <c r="Y523" s="17">
        <v>0</v>
      </c>
      <c r="Z523" s="17">
        <v>0</v>
      </c>
      <c r="AA523" s="17">
        <v>0</v>
      </c>
      <c r="AB523" s="17">
        <v>0</v>
      </c>
      <c r="AC523" s="17">
        <v>0</v>
      </c>
      <c r="AD523" s="17">
        <v>0</v>
      </c>
      <c r="AE523" s="17">
        <v>0</v>
      </c>
      <c r="AF523" s="41">
        <v>0</v>
      </c>
      <c r="AG523" s="88">
        <f>'EWG-CCP-127 (1)'!E42</f>
        <v>11.600000000000001</v>
      </c>
      <c r="AH523" s="41" t="s">
        <v>3</v>
      </c>
      <c r="AI523" s="87" t="s">
        <v>506</v>
      </c>
      <c r="AL523" s="87" t="s">
        <v>510</v>
      </c>
      <c r="AN523" s="17">
        <f t="shared" si="228"/>
        <v>100</v>
      </c>
      <c r="AO523" s="17">
        <f t="shared" si="209"/>
        <v>9.9099099099099086E-2</v>
      </c>
      <c r="AP523" s="17">
        <f t="shared" si="230"/>
        <v>0</v>
      </c>
      <c r="AQ523" s="17">
        <f t="shared" si="230"/>
        <v>0.90090090090090091</v>
      </c>
      <c r="AR523" s="17">
        <f t="shared" si="210"/>
        <v>0</v>
      </c>
      <c r="AS523" s="17">
        <f t="shared" si="211"/>
        <v>0.11600000000000002</v>
      </c>
      <c r="AU523" s="17">
        <f t="shared" si="212"/>
        <v>0</v>
      </c>
      <c r="AV523" s="17">
        <f t="shared" si="213"/>
        <v>0.10999999999999999</v>
      </c>
      <c r="AW523" s="17">
        <f t="shared" si="214"/>
        <v>0.5</v>
      </c>
      <c r="AX523" s="17">
        <f t="shared" si="215"/>
        <v>0.5</v>
      </c>
      <c r="AY523" s="17">
        <f t="shared" si="216"/>
        <v>0.10999999999999999</v>
      </c>
      <c r="AZ523" s="17">
        <f t="shared" si="217"/>
        <v>0.10999999999999999</v>
      </c>
      <c r="BA523" s="17">
        <f t="shared" si="218"/>
        <v>6.0000000000000331E-3</v>
      </c>
      <c r="BC523" s="17">
        <f t="shared" si="229"/>
        <v>0</v>
      </c>
      <c r="BD523" s="17">
        <f t="shared" si="219"/>
        <v>0.10999999999999999</v>
      </c>
      <c r="BE523" s="17">
        <f t="shared" si="220"/>
        <v>0.58024549596785291</v>
      </c>
      <c r="BF523" s="17">
        <f t="shared" si="221"/>
        <v>0.25587141789529383</v>
      </c>
      <c r="BG523" s="17">
        <f t="shared" si="222"/>
        <v>0.10999999999999999</v>
      </c>
      <c r="BH523" s="17">
        <f t="shared" si="223"/>
        <v>0.10999999999999999</v>
      </c>
      <c r="BI523" s="17">
        <f t="shared" si="224"/>
        <v>3.6000000000000394E-5</v>
      </c>
      <c r="BJ523" s="17">
        <f t="shared" si="225"/>
        <v>0.1276264253575195</v>
      </c>
    </row>
    <row r="524" spans="1:62" x14ac:dyDescent="0.25">
      <c r="A524" s="84">
        <v>228</v>
      </c>
      <c r="B524" s="84">
        <v>487</v>
      </c>
      <c r="C524" s="17" t="str">
        <f>'EWG-CCP-127 (1)'!B43</f>
        <v>a)</v>
      </c>
      <c r="D524" s="86" t="s">
        <v>615</v>
      </c>
      <c r="E524" s="98">
        <f t="shared" si="226"/>
        <v>15.03823279524214</v>
      </c>
      <c r="F524" s="98">
        <f t="shared" si="227"/>
        <v>0</v>
      </c>
      <c r="G524" s="17">
        <v>0</v>
      </c>
      <c r="H524" s="17">
        <f>'EWG-CCP-127 (1)'!M43</f>
        <v>84.961767204757848</v>
      </c>
      <c r="I524" s="17">
        <v>0</v>
      </c>
      <c r="J524" s="17">
        <v>0</v>
      </c>
      <c r="K524" s="17">
        <v>0</v>
      </c>
      <c r="L524" s="17">
        <v>0</v>
      </c>
      <c r="M524" s="17">
        <v>0</v>
      </c>
      <c r="N524" s="17">
        <v>0</v>
      </c>
      <c r="O524" s="17">
        <f>'EWG-CCP-127 (1)'!L43</f>
        <v>15.03823279524214</v>
      </c>
      <c r="P524" s="17">
        <v>0</v>
      </c>
      <c r="Q524" s="17">
        <f>'EWG-CCP-127 (1)'!K43</f>
        <v>0</v>
      </c>
      <c r="R524" s="17">
        <v>0</v>
      </c>
      <c r="S524" s="17">
        <v>0</v>
      </c>
      <c r="T524" s="17">
        <v>0</v>
      </c>
      <c r="U524" s="17">
        <v>0</v>
      </c>
      <c r="V524" s="17">
        <v>0</v>
      </c>
      <c r="W524" s="41">
        <v>0</v>
      </c>
      <c r="X524" s="41">
        <v>0</v>
      </c>
      <c r="Y524" s="17">
        <v>0</v>
      </c>
      <c r="Z524" s="17">
        <v>0</v>
      </c>
      <c r="AA524" s="17">
        <v>0</v>
      </c>
      <c r="AB524" s="17">
        <v>0</v>
      </c>
      <c r="AC524" s="17">
        <v>0</v>
      </c>
      <c r="AD524" s="17">
        <v>0</v>
      </c>
      <c r="AE524" s="17">
        <v>0</v>
      </c>
      <c r="AF524" s="41">
        <v>0</v>
      </c>
      <c r="AG524" s="88">
        <f>'EWG-CCP-127 (1)'!E43</f>
        <v>16</v>
      </c>
      <c r="AH524" s="41" t="s">
        <v>3</v>
      </c>
      <c r="AI524" s="87" t="s">
        <v>506</v>
      </c>
      <c r="AN524" s="17">
        <f t="shared" si="228"/>
        <v>99.999999999999986</v>
      </c>
      <c r="AO524" s="17">
        <f t="shared" si="209"/>
        <v>0.1503823279524214</v>
      </c>
      <c r="AP524" s="17">
        <f t="shared" si="230"/>
        <v>0</v>
      </c>
      <c r="AQ524" s="17">
        <f t="shared" si="230"/>
        <v>0.84961767204757843</v>
      </c>
      <c r="AR524" s="17">
        <f t="shared" si="210"/>
        <v>0</v>
      </c>
      <c r="AS524" s="17">
        <f t="shared" si="211"/>
        <v>0.16</v>
      </c>
      <c r="AU524" s="17">
        <f t="shared" si="212"/>
        <v>0</v>
      </c>
      <c r="AV524" s="17">
        <f t="shared" si="213"/>
        <v>0.17700000000000002</v>
      </c>
      <c r="AW524" s="17">
        <f t="shared" si="214"/>
        <v>0.5</v>
      </c>
      <c r="AX524" s="17">
        <f t="shared" si="215"/>
        <v>0.5</v>
      </c>
      <c r="AY524" s="17">
        <f t="shared" si="216"/>
        <v>0.17700000000000002</v>
      </c>
      <c r="AZ524" s="17">
        <f t="shared" si="217"/>
        <v>0.17700000000000002</v>
      </c>
      <c r="BA524" s="17">
        <f t="shared" si="218"/>
        <v>1.7000000000000015E-2</v>
      </c>
      <c r="BC524" s="17">
        <f t="shared" si="229"/>
        <v>0</v>
      </c>
      <c r="BD524" s="17">
        <f t="shared" si="219"/>
        <v>0.17700000000000002</v>
      </c>
      <c r="BE524" s="17">
        <f t="shared" si="220"/>
        <v>0.58024549596785291</v>
      </c>
      <c r="BF524" s="17">
        <f t="shared" si="221"/>
        <v>0.25587141789529383</v>
      </c>
      <c r="BG524" s="17">
        <f t="shared" si="222"/>
        <v>0.17700000000000002</v>
      </c>
      <c r="BH524" s="17">
        <f t="shared" si="223"/>
        <v>0.17700000000000002</v>
      </c>
      <c r="BI524" s="17">
        <f t="shared" si="224"/>
        <v>2.8900000000000052E-4</v>
      </c>
      <c r="BJ524" s="17">
        <f t="shared" si="225"/>
        <v>9.8124565411768935E-2</v>
      </c>
    </row>
    <row r="525" spans="1:62" x14ac:dyDescent="0.25">
      <c r="A525" s="84">
        <v>229</v>
      </c>
      <c r="B525" s="84">
        <v>488</v>
      </c>
      <c r="C525" s="17" t="str">
        <f>'EWG-CCP-127 (1)'!B44</f>
        <v>a)</v>
      </c>
      <c r="D525" s="86" t="s">
        <v>615</v>
      </c>
      <c r="E525" s="98">
        <f t="shared" si="226"/>
        <v>17.012448132780079</v>
      </c>
      <c r="F525" s="98">
        <f t="shared" si="227"/>
        <v>0</v>
      </c>
      <c r="G525" s="17">
        <v>0</v>
      </c>
      <c r="H525" s="17">
        <f>'EWG-CCP-127 (1)'!M44</f>
        <v>82.987551867219906</v>
      </c>
      <c r="I525" s="17">
        <v>0</v>
      </c>
      <c r="J525" s="17">
        <v>0</v>
      </c>
      <c r="K525" s="17">
        <v>0</v>
      </c>
      <c r="L525" s="17">
        <v>0</v>
      </c>
      <c r="M525" s="17">
        <v>0</v>
      </c>
      <c r="N525" s="17">
        <v>0</v>
      </c>
      <c r="O525" s="17">
        <f>'EWG-CCP-127 (1)'!L44</f>
        <v>17.012448132780079</v>
      </c>
      <c r="P525" s="17">
        <v>0</v>
      </c>
      <c r="Q525" s="17">
        <f>'EWG-CCP-127 (1)'!K44</f>
        <v>0</v>
      </c>
      <c r="R525" s="17">
        <v>0</v>
      </c>
      <c r="S525" s="17">
        <v>0</v>
      </c>
      <c r="T525" s="17">
        <v>0</v>
      </c>
      <c r="U525" s="17">
        <v>0</v>
      </c>
      <c r="V525" s="17">
        <v>0</v>
      </c>
      <c r="W525" s="41">
        <v>0</v>
      </c>
      <c r="X525" s="41">
        <v>0</v>
      </c>
      <c r="Y525" s="17">
        <v>0</v>
      </c>
      <c r="Z525" s="17">
        <v>0</v>
      </c>
      <c r="AA525" s="17">
        <v>0</v>
      </c>
      <c r="AB525" s="17">
        <v>0</v>
      </c>
      <c r="AC525" s="17">
        <v>0</v>
      </c>
      <c r="AD525" s="17">
        <v>0</v>
      </c>
      <c r="AE525" s="17">
        <v>0</v>
      </c>
      <c r="AF525" s="41">
        <v>0</v>
      </c>
      <c r="AG525" s="88">
        <f>'EWG-CCP-127 (1)'!E44</f>
        <v>22.5</v>
      </c>
      <c r="AH525" s="41" t="s">
        <v>3</v>
      </c>
      <c r="AI525" s="87" t="s">
        <v>506</v>
      </c>
      <c r="AN525" s="17">
        <f t="shared" si="228"/>
        <v>99.999999999999986</v>
      </c>
      <c r="AO525" s="17">
        <f t="shared" si="209"/>
        <v>0.17012448132780078</v>
      </c>
      <c r="AP525" s="17">
        <f t="shared" si="230"/>
        <v>0</v>
      </c>
      <c r="AQ525" s="17">
        <f t="shared" si="230"/>
        <v>0.82987551867219911</v>
      </c>
      <c r="AR525" s="17">
        <f t="shared" si="210"/>
        <v>0</v>
      </c>
      <c r="AS525" s="17">
        <f t="shared" si="211"/>
        <v>0.22500000000000001</v>
      </c>
      <c r="AU525" s="17">
        <f t="shared" si="212"/>
        <v>0</v>
      </c>
      <c r="AV525" s="17">
        <f t="shared" si="213"/>
        <v>0.20499999999999996</v>
      </c>
      <c r="AW525" s="17">
        <f t="shared" si="214"/>
        <v>0.5</v>
      </c>
      <c r="AX525" s="17">
        <f t="shared" si="215"/>
        <v>0.5</v>
      </c>
      <c r="AY525" s="17">
        <f t="shared" si="216"/>
        <v>0.20499999999999996</v>
      </c>
      <c r="AZ525" s="17">
        <f t="shared" si="217"/>
        <v>0.20499999999999996</v>
      </c>
      <c r="BA525" s="17">
        <f t="shared" si="218"/>
        <v>2.0000000000000046E-2</v>
      </c>
      <c r="BC525" s="17">
        <f t="shared" si="229"/>
        <v>0</v>
      </c>
      <c r="BD525" s="17">
        <f t="shared" si="219"/>
        <v>0.20499999999999999</v>
      </c>
      <c r="BE525" s="17">
        <f t="shared" si="220"/>
        <v>0.58024549596785291</v>
      </c>
      <c r="BF525" s="17">
        <f t="shared" si="221"/>
        <v>0.25587141789529383</v>
      </c>
      <c r="BG525" s="17">
        <f t="shared" si="222"/>
        <v>0.20499999999999999</v>
      </c>
      <c r="BH525" s="17">
        <f t="shared" si="223"/>
        <v>0.20499999999999999</v>
      </c>
      <c r="BI525" s="17">
        <f t="shared" si="224"/>
        <v>4.0000000000000072E-4</v>
      </c>
      <c r="BJ525" s="17">
        <f t="shared" si="225"/>
        <v>6.1627272310091859E-2</v>
      </c>
    </row>
    <row r="526" spans="1:62" x14ac:dyDescent="0.25">
      <c r="A526" s="84">
        <v>230</v>
      </c>
      <c r="B526" s="84">
        <v>489</v>
      </c>
      <c r="C526" s="17" t="str">
        <f>'EWG-CCP-127 (1)'!B45</f>
        <v>a)</v>
      </c>
      <c r="D526" s="86" t="s">
        <v>615</v>
      </c>
      <c r="E526" s="98">
        <f t="shared" si="226"/>
        <v>20</v>
      </c>
      <c r="F526" s="98">
        <f t="shared" si="227"/>
        <v>0</v>
      </c>
      <c r="G526" s="17">
        <v>0</v>
      </c>
      <c r="H526" s="17">
        <f>'EWG-CCP-127 (1)'!M45</f>
        <v>80</v>
      </c>
      <c r="I526" s="17">
        <v>0</v>
      </c>
      <c r="J526" s="17">
        <v>0</v>
      </c>
      <c r="K526" s="17">
        <v>0</v>
      </c>
      <c r="L526" s="17">
        <v>0</v>
      </c>
      <c r="M526" s="17">
        <v>0</v>
      </c>
      <c r="N526" s="17">
        <v>0</v>
      </c>
      <c r="O526" s="17">
        <f>'EWG-CCP-127 (1)'!L45</f>
        <v>20</v>
      </c>
      <c r="P526" s="17">
        <v>0</v>
      </c>
      <c r="Q526" s="17">
        <f>'EWG-CCP-127 (1)'!K45</f>
        <v>0</v>
      </c>
      <c r="R526" s="17">
        <v>0</v>
      </c>
      <c r="S526" s="17">
        <v>0</v>
      </c>
      <c r="T526" s="17">
        <v>0</v>
      </c>
      <c r="U526" s="17">
        <v>0</v>
      </c>
      <c r="V526" s="17">
        <v>0</v>
      </c>
      <c r="W526" s="41">
        <v>0</v>
      </c>
      <c r="X526" s="41">
        <v>0</v>
      </c>
      <c r="Y526" s="17">
        <v>0</v>
      </c>
      <c r="Z526" s="17">
        <v>0</v>
      </c>
      <c r="AA526" s="17">
        <v>0</v>
      </c>
      <c r="AB526" s="17">
        <v>0</v>
      </c>
      <c r="AC526" s="17">
        <v>0</v>
      </c>
      <c r="AD526" s="17">
        <v>0</v>
      </c>
      <c r="AE526" s="17">
        <v>0</v>
      </c>
      <c r="AF526" s="41">
        <v>0</v>
      </c>
      <c r="AG526" s="88">
        <f>'EWG-CCP-127 (1)'!E45</f>
        <v>28.000000000000004</v>
      </c>
      <c r="AH526" s="41" t="s">
        <v>3</v>
      </c>
      <c r="AI526" s="87" t="s">
        <v>506</v>
      </c>
      <c r="AN526" s="17">
        <f t="shared" si="228"/>
        <v>100</v>
      </c>
      <c r="AO526" s="17">
        <f t="shared" si="209"/>
        <v>0.2</v>
      </c>
      <c r="AP526" s="17">
        <f t="shared" si="230"/>
        <v>0</v>
      </c>
      <c r="AQ526" s="17">
        <f t="shared" si="230"/>
        <v>0.8</v>
      </c>
      <c r="AR526" s="17">
        <f t="shared" si="210"/>
        <v>0</v>
      </c>
      <c r="AS526" s="17">
        <f t="shared" si="211"/>
        <v>0.28000000000000003</v>
      </c>
      <c r="AU526" s="17">
        <f t="shared" si="212"/>
        <v>0</v>
      </c>
      <c r="AV526" s="17">
        <f t="shared" si="213"/>
        <v>0.25</v>
      </c>
      <c r="AW526" s="17">
        <f t="shared" si="214"/>
        <v>0.5</v>
      </c>
      <c r="AX526" s="17">
        <f t="shared" si="215"/>
        <v>0.5</v>
      </c>
      <c r="AY526" s="17">
        <f t="shared" si="216"/>
        <v>0.25</v>
      </c>
      <c r="AZ526" s="17">
        <f t="shared" si="217"/>
        <v>0.25</v>
      </c>
      <c r="BA526" s="17">
        <f t="shared" si="218"/>
        <v>3.0000000000000027E-2</v>
      </c>
      <c r="BC526" s="17">
        <f t="shared" si="229"/>
        <v>0</v>
      </c>
      <c r="BD526" s="17">
        <f t="shared" si="219"/>
        <v>0.25</v>
      </c>
      <c r="BE526" s="17">
        <f t="shared" si="220"/>
        <v>0.58024549596785291</v>
      </c>
      <c r="BF526" s="17">
        <f t="shared" si="221"/>
        <v>0.25587141789529383</v>
      </c>
      <c r="BG526" s="17">
        <f t="shared" si="222"/>
        <v>0.25</v>
      </c>
      <c r="BH526" s="17">
        <f t="shared" si="223"/>
        <v>0.25</v>
      </c>
      <c r="BI526" s="17">
        <f t="shared" si="224"/>
        <v>9.000000000000016E-4</v>
      </c>
      <c r="BJ526" s="17">
        <f t="shared" si="225"/>
        <v>3.7344947377903573E-2</v>
      </c>
    </row>
    <row r="527" spans="1:62" x14ac:dyDescent="0.25">
      <c r="A527" s="84">
        <v>231</v>
      </c>
      <c r="B527" s="84">
        <v>490</v>
      </c>
      <c r="C527" s="17" t="str">
        <f>'EWG-CCP-127 (1)'!B46</f>
        <v>a)</v>
      </c>
      <c r="D527" s="86" t="s">
        <v>615</v>
      </c>
      <c r="E527" s="98">
        <f t="shared" si="226"/>
        <v>21.996879875195006</v>
      </c>
      <c r="F527" s="98">
        <f t="shared" si="227"/>
        <v>0</v>
      </c>
      <c r="G527" s="17">
        <v>0</v>
      </c>
      <c r="H527" s="17">
        <f>'EWG-CCP-127 (1)'!M46</f>
        <v>78.003120124804994</v>
      </c>
      <c r="I527" s="17">
        <v>0</v>
      </c>
      <c r="J527" s="17">
        <v>0</v>
      </c>
      <c r="K527" s="17">
        <v>0</v>
      </c>
      <c r="L527" s="17">
        <v>0</v>
      </c>
      <c r="M527" s="17">
        <v>0</v>
      </c>
      <c r="N527" s="17">
        <v>0</v>
      </c>
      <c r="O527" s="17">
        <f>'EWG-CCP-127 (1)'!L46</f>
        <v>21.996879875195006</v>
      </c>
      <c r="P527" s="17">
        <v>0</v>
      </c>
      <c r="Q527" s="17">
        <f>'EWG-CCP-127 (1)'!K46</f>
        <v>0</v>
      </c>
      <c r="R527" s="17">
        <v>0</v>
      </c>
      <c r="S527" s="17">
        <v>0</v>
      </c>
      <c r="T527" s="17">
        <v>0</v>
      </c>
      <c r="U527" s="17">
        <v>0</v>
      </c>
      <c r="V527" s="17">
        <v>0</v>
      </c>
      <c r="W527" s="41">
        <v>0</v>
      </c>
      <c r="X527" s="41">
        <v>0</v>
      </c>
      <c r="Y527" s="17">
        <v>0</v>
      </c>
      <c r="Z527" s="17">
        <v>0</v>
      </c>
      <c r="AA527" s="17">
        <v>0</v>
      </c>
      <c r="AB527" s="17">
        <v>0</v>
      </c>
      <c r="AC527" s="17">
        <v>0</v>
      </c>
      <c r="AD527" s="17">
        <v>0</v>
      </c>
      <c r="AE527" s="17">
        <v>0</v>
      </c>
      <c r="AF527" s="41">
        <v>0</v>
      </c>
      <c r="AG527" s="88">
        <f>'EWG-CCP-127 (1)'!E46</f>
        <v>27.500000000000004</v>
      </c>
      <c r="AH527" s="41" t="s">
        <v>3</v>
      </c>
      <c r="AI527" s="87" t="s">
        <v>506</v>
      </c>
      <c r="AN527" s="17">
        <f t="shared" si="228"/>
        <v>100</v>
      </c>
      <c r="AO527" s="17">
        <f t="shared" si="209"/>
        <v>0.21996879875195005</v>
      </c>
      <c r="AP527" s="17">
        <f t="shared" si="230"/>
        <v>0</v>
      </c>
      <c r="AQ527" s="17">
        <f t="shared" si="230"/>
        <v>0.78003120124804992</v>
      </c>
      <c r="AR527" s="17">
        <f t="shared" si="210"/>
        <v>0</v>
      </c>
      <c r="AS527" s="17">
        <f t="shared" si="211"/>
        <v>0.27500000000000002</v>
      </c>
      <c r="AU527" s="17">
        <f t="shared" si="212"/>
        <v>0</v>
      </c>
      <c r="AV527" s="17">
        <f t="shared" si="213"/>
        <v>0.28199999999999997</v>
      </c>
      <c r="AW527" s="17">
        <f t="shared" si="214"/>
        <v>0.5</v>
      </c>
      <c r="AX527" s="17">
        <f t="shared" si="215"/>
        <v>0.5</v>
      </c>
      <c r="AY527" s="17">
        <f t="shared" si="216"/>
        <v>0.28199999999999997</v>
      </c>
      <c r="AZ527" s="17">
        <f t="shared" si="217"/>
        <v>0.28199999999999997</v>
      </c>
      <c r="BA527" s="17">
        <f t="shared" si="218"/>
        <v>6.9999999999999507E-3</v>
      </c>
      <c r="BC527" s="17">
        <f t="shared" si="229"/>
        <v>0</v>
      </c>
      <c r="BD527" s="17">
        <f t="shared" si="219"/>
        <v>0.28199999999999997</v>
      </c>
      <c r="BE527" s="17">
        <f t="shared" si="220"/>
        <v>0.58024549596785291</v>
      </c>
      <c r="BF527" s="17">
        <f t="shared" si="221"/>
        <v>0.25587141789529383</v>
      </c>
      <c r="BG527" s="17">
        <f t="shared" si="222"/>
        <v>0.28199999999999997</v>
      </c>
      <c r="BH527" s="17">
        <f t="shared" si="223"/>
        <v>0.28199999999999997</v>
      </c>
      <c r="BI527" s="17">
        <f t="shared" si="224"/>
        <v>4.8999999999999307E-5</v>
      </c>
      <c r="BJ527" s="17">
        <f t="shared" si="225"/>
        <v>3.930243146264796E-2</v>
      </c>
    </row>
    <row r="528" spans="1:62" x14ac:dyDescent="0.25">
      <c r="A528" s="84">
        <v>232</v>
      </c>
      <c r="B528" s="84">
        <v>491</v>
      </c>
      <c r="C528" s="17" t="str">
        <f>'EWG-CCP-127 (1)'!B47</f>
        <v>a)</v>
      </c>
      <c r="D528" s="86" t="s">
        <v>615</v>
      </c>
      <c r="E528" s="98">
        <f t="shared" si="226"/>
        <v>24.981245311327836</v>
      </c>
      <c r="F528" s="98">
        <f t="shared" si="227"/>
        <v>0</v>
      </c>
      <c r="G528" s="17">
        <v>0</v>
      </c>
      <c r="H528" s="17">
        <f>'EWG-CCP-127 (1)'!M47</f>
        <v>75.018754688672175</v>
      </c>
      <c r="I528" s="17">
        <v>0</v>
      </c>
      <c r="J528" s="17">
        <v>0</v>
      </c>
      <c r="K528" s="17">
        <v>0</v>
      </c>
      <c r="L528" s="17">
        <v>0</v>
      </c>
      <c r="M528" s="17">
        <v>0</v>
      </c>
      <c r="N528" s="17">
        <v>0</v>
      </c>
      <c r="O528" s="17">
        <f>'EWG-CCP-127 (1)'!L47</f>
        <v>24.981245311327836</v>
      </c>
      <c r="P528" s="17">
        <v>0</v>
      </c>
      <c r="Q528" s="17">
        <f>'EWG-CCP-127 (1)'!K47</f>
        <v>0</v>
      </c>
      <c r="R528" s="17">
        <v>0</v>
      </c>
      <c r="S528" s="17">
        <v>0</v>
      </c>
      <c r="T528" s="17">
        <v>0</v>
      </c>
      <c r="U528" s="17">
        <v>0</v>
      </c>
      <c r="V528" s="17">
        <v>0</v>
      </c>
      <c r="W528" s="41">
        <v>0</v>
      </c>
      <c r="X528" s="41">
        <v>0</v>
      </c>
      <c r="Y528" s="17">
        <v>0</v>
      </c>
      <c r="Z528" s="17">
        <v>0</v>
      </c>
      <c r="AA528" s="17">
        <v>0</v>
      </c>
      <c r="AB528" s="17">
        <v>0</v>
      </c>
      <c r="AC528" s="17">
        <v>0</v>
      </c>
      <c r="AD528" s="17">
        <v>0</v>
      </c>
      <c r="AE528" s="17">
        <v>0</v>
      </c>
      <c r="AF528" s="41">
        <v>0</v>
      </c>
      <c r="AG528" s="88">
        <f>'EWG-CCP-127 (1)'!E47</f>
        <v>38</v>
      </c>
      <c r="AH528" s="41" t="s">
        <v>3</v>
      </c>
      <c r="AI528" s="87" t="s">
        <v>506</v>
      </c>
      <c r="AN528" s="17">
        <f t="shared" si="228"/>
        <v>100.00000000000001</v>
      </c>
      <c r="AO528" s="17">
        <f t="shared" si="209"/>
        <v>0.24981245311327835</v>
      </c>
      <c r="AP528" s="17">
        <f t="shared" si="230"/>
        <v>0</v>
      </c>
      <c r="AQ528" s="17">
        <f t="shared" si="230"/>
        <v>0.75018754688672173</v>
      </c>
      <c r="AR528" s="17">
        <f t="shared" si="210"/>
        <v>0</v>
      </c>
      <c r="AS528" s="17">
        <f t="shared" si="211"/>
        <v>0.38</v>
      </c>
      <c r="AU528" s="17">
        <f t="shared" si="212"/>
        <v>0</v>
      </c>
      <c r="AV528" s="17">
        <f t="shared" si="213"/>
        <v>0.33300000000000002</v>
      </c>
      <c r="AW528" s="17">
        <f t="shared" si="214"/>
        <v>0.5</v>
      </c>
      <c r="AX528" s="17">
        <f t="shared" si="215"/>
        <v>0.5</v>
      </c>
      <c r="AY528" s="17">
        <f t="shared" si="216"/>
        <v>0.33300000000000002</v>
      </c>
      <c r="AZ528" s="17">
        <f t="shared" si="217"/>
        <v>0.33300000000000002</v>
      </c>
      <c r="BA528" s="17">
        <f t="shared" si="218"/>
        <v>4.6999999999999986E-2</v>
      </c>
      <c r="BC528" s="17">
        <f t="shared" si="229"/>
        <v>0</v>
      </c>
      <c r="BD528" s="17">
        <f t="shared" si="219"/>
        <v>0.33300000000000002</v>
      </c>
      <c r="BE528" s="17">
        <f t="shared" si="220"/>
        <v>0.58024549596785291</v>
      </c>
      <c r="BF528" s="17">
        <f t="shared" si="221"/>
        <v>0.25587141789529383</v>
      </c>
      <c r="BG528" s="17">
        <f t="shared" si="222"/>
        <v>0.33300000000000002</v>
      </c>
      <c r="BH528" s="17">
        <f t="shared" si="223"/>
        <v>0.33300000000000002</v>
      </c>
      <c r="BI528" s="17">
        <f t="shared" si="224"/>
        <v>2.2089999999999987E-3</v>
      </c>
      <c r="BJ528" s="17">
        <f t="shared" si="225"/>
        <v>8.6952656830158043E-3</v>
      </c>
    </row>
    <row r="529" spans="1:62" x14ac:dyDescent="0.25">
      <c r="A529" s="84">
        <v>233</v>
      </c>
      <c r="B529" s="84">
        <v>492</v>
      </c>
      <c r="C529" s="17" t="str">
        <f>'EWG-CCP-127 (1)'!B48</f>
        <v>a)</v>
      </c>
      <c r="D529" s="86" t="s">
        <v>615</v>
      </c>
      <c r="E529" s="98">
        <f t="shared" si="226"/>
        <v>27.007299270072991</v>
      </c>
      <c r="F529" s="98">
        <f t="shared" si="227"/>
        <v>0</v>
      </c>
      <c r="G529" s="17">
        <v>0</v>
      </c>
      <c r="H529" s="17">
        <f>'EWG-CCP-127 (1)'!M48</f>
        <v>72.992700729927009</v>
      </c>
      <c r="I529" s="17">
        <v>0</v>
      </c>
      <c r="J529" s="17">
        <v>0</v>
      </c>
      <c r="K529" s="17">
        <v>0</v>
      </c>
      <c r="L529" s="17">
        <v>0</v>
      </c>
      <c r="M529" s="17">
        <v>0</v>
      </c>
      <c r="N529" s="17">
        <v>0</v>
      </c>
      <c r="O529" s="17">
        <f>'EWG-CCP-127 (1)'!L48</f>
        <v>27.007299270072991</v>
      </c>
      <c r="P529" s="17">
        <v>0</v>
      </c>
      <c r="Q529" s="17">
        <f>'EWG-CCP-127 (1)'!K48</f>
        <v>0</v>
      </c>
      <c r="R529" s="17">
        <v>0</v>
      </c>
      <c r="S529" s="17">
        <v>0</v>
      </c>
      <c r="T529" s="17">
        <v>0</v>
      </c>
      <c r="U529" s="17">
        <v>0</v>
      </c>
      <c r="V529" s="17">
        <v>0</v>
      </c>
      <c r="W529" s="41">
        <v>0</v>
      </c>
      <c r="X529" s="41">
        <v>0</v>
      </c>
      <c r="Y529" s="17">
        <v>0</v>
      </c>
      <c r="Z529" s="17">
        <v>0</v>
      </c>
      <c r="AA529" s="17">
        <v>0</v>
      </c>
      <c r="AB529" s="17">
        <v>0</v>
      </c>
      <c r="AC529" s="17">
        <v>0</v>
      </c>
      <c r="AD529" s="17">
        <v>0</v>
      </c>
      <c r="AE529" s="17">
        <v>0</v>
      </c>
      <c r="AF529" s="41">
        <v>0</v>
      </c>
      <c r="AG529" s="88">
        <f>'EWG-CCP-127 (1)'!E48</f>
        <v>34</v>
      </c>
      <c r="AH529" s="41" t="s">
        <v>3</v>
      </c>
      <c r="AI529" s="87" t="s">
        <v>506</v>
      </c>
      <c r="AN529" s="17">
        <f t="shared" si="228"/>
        <v>100</v>
      </c>
      <c r="AO529" s="17">
        <f t="shared" si="209"/>
        <v>0.27007299270072993</v>
      </c>
      <c r="AP529" s="17">
        <f t="shared" si="230"/>
        <v>0</v>
      </c>
      <c r="AQ529" s="17">
        <f t="shared" si="230"/>
        <v>0.72992700729927007</v>
      </c>
      <c r="AR529" s="17">
        <f t="shared" si="210"/>
        <v>0</v>
      </c>
      <c r="AS529" s="17">
        <f t="shared" si="211"/>
        <v>0.34</v>
      </c>
      <c r="AU529" s="17">
        <f t="shared" si="212"/>
        <v>0</v>
      </c>
      <c r="AV529" s="17">
        <f t="shared" si="213"/>
        <v>0.37</v>
      </c>
      <c r="AW529" s="17">
        <f t="shared" si="214"/>
        <v>0.5</v>
      </c>
      <c r="AX529" s="17">
        <f t="shared" si="215"/>
        <v>0.5</v>
      </c>
      <c r="AY529" s="17">
        <f t="shared" si="216"/>
        <v>0.37</v>
      </c>
      <c r="AZ529" s="17">
        <f t="shared" si="217"/>
        <v>0.37</v>
      </c>
      <c r="BA529" s="17">
        <f t="shared" si="218"/>
        <v>2.9999999999999971E-2</v>
      </c>
      <c r="BC529" s="17">
        <f t="shared" si="229"/>
        <v>0</v>
      </c>
      <c r="BD529" s="17">
        <f t="shared" si="219"/>
        <v>0.37</v>
      </c>
      <c r="BE529" s="17">
        <f t="shared" si="220"/>
        <v>0.58024549596785291</v>
      </c>
      <c r="BF529" s="17">
        <f t="shared" si="221"/>
        <v>0.25587141789529383</v>
      </c>
      <c r="BG529" s="17">
        <f t="shared" si="222"/>
        <v>0.37</v>
      </c>
      <c r="BH529" s="17">
        <f t="shared" si="223"/>
        <v>0.37</v>
      </c>
      <c r="BI529" s="17">
        <f t="shared" si="224"/>
        <v>8.9999999999999824E-4</v>
      </c>
      <c r="BJ529" s="17">
        <f t="shared" si="225"/>
        <v>1.775513836097091E-2</v>
      </c>
    </row>
    <row r="530" spans="1:62" x14ac:dyDescent="0.25">
      <c r="A530" s="84">
        <v>234</v>
      </c>
      <c r="B530" s="84">
        <v>493</v>
      </c>
      <c r="C530" s="17" t="str">
        <f>'EWG-CCP-127 (1)'!B49</f>
        <v>a)</v>
      </c>
      <c r="D530" s="86" t="s">
        <v>615</v>
      </c>
      <c r="E530" s="98">
        <f t="shared" si="226"/>
        <v>28.97727272727273</v>
      </c>
      <c r="F530" s="98">
        <f t="shared" si="227"/>
        <v>0</v>
      </c>
      <c r="G530" s="17">
        <v>0</v>
      </c>
      <c r="H530" s="17">
        <f>'EWG-CCP-127 (1)'!M49</f>
        <v>71.02272727272728</v>
      </c>
      <c r="I530" s="17">
        <v>0</v>
      </c>
      <c r="J530" s="17">
        <v>0</v>
      </c>
      <c r="K530" s="17">
        <v>0</v>
      </c>
      <c r="L530" s="17">
        <v>0</v>
      </c>
      <c r="M530" s="17">
        <v>0</v>
      </c>
      <c r="N530" s="17">
        <v>0</v>
      </c>
      <c r="O530" s="17">
        <f>'EWG-CCP-127 (1)'!L49</f>
        <v>28.97727272727273</v>
      </c>
      <c r="P530" s="17">
        <v>0</v>
      </c>
      <c r="Q530" s="17">
        <f>'EWG-CCP-127 (1)'!K49</f>
        <v>0</v>
      </c>
      <c r="R530" s="17">
        <v>0</v>
      </c>
      <c r="S530" s="17">
        <v>0</v>
      </c>
      <c r="T530" s="17">
        <v>0</v>
      </c>
      <c r="U530" s="17">
        <v>0</v>
      </c>
      <c r="V530" s="17">
        <v>0</v>
      </c>
      <c r="W530" s="41">
        <v>0</v>
      </c>
      <c r="X530" s="41">
        <v>0</v>
      </c>
      <c r="Y530" s="17">
        <v>0</v>
      </c>
      <c r="Z530" s="17">
        <v>0</v>
      </c>
      <c r="AA530" s="17">
        <v>0</v>
      </c>
      <c r="AB530" s="17">
        <v>0</v>
      </c>
      <c r="AC530" s="17">
        <v>0</v>
      </c>
      <c r="AD530" s="17">
        <v>0</v>
      </c>
      <c r="AE530" s="17">
        <v>0</v>
      </c>
      <c r="AF530" s="41">
        <v>0</v>
      </c>
      <c r="AG530" s="88">
        <f>'EWG-CCP-127 (1)'!E49</f>
        <v>38</v>
      </c>
      <c r="AH530" s="41" t="s">
        <v>3</v>
      </c>
      <c r="AI530" s="87" t="s">
        <v>506</v>
      </c>
      <c r="AN530" s="17">
        <f t="shared" si="228"/>
        <v>100.00000000000001</v>
      </c>
      <c r="AO530" s="17">
        <f t="shared" si="209"/>
        <v>0.28977272727272729</v>
      </c>
      <c r="AP530" s="17">
        <f t="shared" si="230"/>
        <v>0</v>
      </c>
      <c r="AQ530" s="17">
        <f t="shared" si="230"/>
        <v>0.71022727272727282</v>
      </c>
      <c r="AR530" s="17">
        <f t="shared" si="210"/>
        <v>0</v>
      </c>
      <c r="AS530" s="17">
        <f t="shared" si="211"/>
        <v>0.38</v>
      </c>
      <c r="AU530" s="17">
        <f t="shared" si="212"/>
        <v>0</v>
      </c>
      <c r="AV530" s="17">
        <f t="shared" si="213"/>
        <v>0.40799999999999997</v>
      </c>
      <c r="AW530" s="17">
        <f t="shared" si="214"/>
        <v>0.5</v>
      </c>
      <c r="AX530" s="17">
        <f t="shared" si="215"/>
        <v>0.5</v>
      </c>
      <c r="AY530" s="17">
        <f t="shared" si="216"/>
        <v>0.40799999999999997</v>
      </c>
      <c r="AZ530" s="17">
        <f t="shared" si="217"/>
        <v>0.40799999999999997</v>
      </c>
      <c r="BA530" s="17">
        <f t="shared" si="218"/>
        <v>2.7999999999999969E-2</v>
      </c>
      <c r="BC530" s="17">
        <f t="shared" si="229"/>
        <v>0</v>
      </c>
      <c r="BD530" s="17">
        <f t="shared" si="219"/>
        <v>0.40799999999999997</v>
      </c>
      <c r="BE530" s="17">
        <f t="shared" si="220"/>
        <v>0.58024549596785291</v>
      </c>
      <c r="BF530" s="17">
        <f t="shared" si="221"/>
        <v>0.25587141789529383</v>
      </c>
      <c r="BG530" s="17">
        <f t="shared" si="222"/>
        <v>0.40799999999999997</v>
      </c>
      <c r="BH530" s="17">
        <f t="shared" si="223"/>
        <v>0.40799999999999997</v>
      </c>
      <c r="BI530" s="17">
        <f t="shared" si="224"/>
        <v>7.8399999999999824E-4</v>
      </c>
      <c r="BJ530" s="17">
        <f t="shared" si="225"/>
        <v>8.6952656830158043E-3</v>
      </c>
    </row>
    <row r="531" spans="1:62" x14ac:dyDescent="0.25">
      <c r="A531" s="84">
        <v>235</v>
      </c>
      <c r="B531" s="84">
        <v>494</v>
      </c>
      <c r="C531" s="17" t="str">
        <f>'EWG-CCP-127 (1)'!B50</f>
        <v>a)</v>
      </c>
      <c r="D531" s="86" t="s">
        <v>615</v>
      </c>
      <c r="E531" s="98">
        <f t="shared" si="226"/>
        <v>31.03448275862069</v>
      </c>
      <c r="F531" s="98">
        <f t="shared" si="227"/>
        <v>0</v>
      </c>
      <c r="G531" s="17">
        <v>0</v>
      </c>
      <c r="H531" s="17">
        <f>'EWG-CCP-127 (1)'!M50</f>
        <v>68.965517241379317</v>
      </c>
      <c r="I531" s="17">
        <v>0</v>
      </c>
      <c r="J531" s="17">
        <v>0</v>
      </c>
      <c r="K531" s="17">
        <v>0</v>
      </c>
      <c r="L531" s="17">
        <v>0</v>
      </c>
      <c r="M531" s="17">
        <v>0</v>
      </c>
      <c r="N531" s="17">
        <v>0</v>
      </c>
      <c r="O531" s="17">
        <f>'EWG-CCP-127 (1)'!L50</f>
        <v>31.03448275862069</v>
      </c>
      <c r="P531" s="17">
        <v>0</v>
      </c>
      <c r="Q531" s="17">
        <f>'EWG-CCP-127 (1)'!K50</f>
        <v>0</v>
      </c>
      <c r="R531" s="17">
        <v>0</v>
      </c>
      <c r="S531" s="17">
        <v>0</v>
      </c>
      <c r="T531" s="17">
        <v>0</v>
      </c>
      <c r="U531" s="17">
        <v>0</v>
      </c>
      <c r="V531" s="17">
        <v>0</v>
      </c>
      <c r="W531" s="41">
        <v>0</v>
      </c>
      <c r="X531" s="41">
        <v>0</v>
      </c>
      <c r="Y531" s="17">
        <v>0</v>
      </c>
      <c r="Z531" s="17">
        <v>0</v>
      </c>
      <c r="AA531" s="17">
        <v>0</v>
      </c>
      <c r="AB531" s="17">
        <v>0</v>
      </c>
      <c r="AC531" s="17">
        <v>0</v>
      </c>
      <c r="AD531" s="17">
        <v>0</v>
      </c>
      <c r="AE531" s="17">
        <v>0</v>
      </c>
      <c r="AF531" s="41">
        <v>0</v>
      </c>
      <c r="AG531" s="88">
        <f>'EWG-CCP-127 (1)'!E50</f>
        <v>42</v>
      </c>
      <c r="AH531" s="41" t="s">
        <v>3</v>
      </c>
      <c r="AI531" s="87" t="s">
        <v>506</v>
      </c>
      <c r="AN531" s="17">
        <f t="shared" si="228"/>
        <v>100</v>
      </c>
      <c r="AO531" s="17">
        <f t="shared" si="209"/>
        <v>0.31034482758620691</v>
      </c>
      <c r="AP531" s="17">
        <f t="shared" si="230"/>
        <v>0</v>
      </c>
      <c r="AQ531" s="17">
        <f t="shared" si="230"/>
        <v>0.68965517241379315</v>
      </c>
      <c r="AR531" s="17">
        <f t="shared" si="210"/>
        <v>0</v>
      </c>
      <c r="AS531" s="17">
        <f t="shared" si="211"/>
        <v>0.42</v>
      </c>
      <c r="AU531" s="17">
        <f t="shared" si="212"/>
        <v>0</v>
      </c>
      <c r="AV531" s="17">
        <f t="shared" si="213"/>
        <v>0.45</v>
      </c>
      <c r="AW531" s="17">
        <f t="shared" si="214"/>
        <v>0.5</v>
      </c>
      <c r="AX531" s="17">
        <f t="shared" si="215"/>
        <v>0.5</v>
      </c>
      <c r="AY531" s="17">
        <f t="shared" si="216"/>
        <v>0.45</v>
      </c>
      <c r="AZ531" s="17">
        <f t="shared" si="217"/>
        <v>0.45</v>
      </c>
      <c r="BA531" s="17">
        <f t="shared" si="218"/>
        <v>3.0000000000000027E-2</v>
      </c>
      <c r="BC531" s="17">
        <f t="shared" si="229"/>
        <v>0</v>
      </c>
      <c r="BD531" s="17">
        <f t="shared" si="219"/>
        <v>0.44999999999999996</v>
      </c>
      <c r="BE531" s="17">
        <f t="shared" si="220"/>
        <v>0.58024549596785291</v>
      </c>
      <c r="BF531" s="17">
        <f t="shared" si="221"/>
        <v>0.25587141789529383</v>
      </c>
      <c r="BG531" s="17">
        <f t="shared" si="222"/>
        <v>0.44999999999999996</v>
      </c>
      <c r="BH531" s="17">
        <f t="shared" si="223"/>
        <v>0.44999999999999996</v>
      </c>
      <c r="BI531" s="17">
        <f t="shared" si="224"/>
        <v>8.9999999999999824E-4</v>
      </c>
      <c r="BJ531" s="17">
        <f t="shared" si="225"/>
        <v>2.8353930050606965E-3</v>
      </c>
    </row>
    <row r="532" spans="1:62" x14ac:dyDescent="0.25">
      <c r="A532" s="84">
        <v>236</v>
      </c>
      <c r="B532" s="84">
        <v>495</v>
      </c>
      <c r="C532" s="17" t="str">
        <f>'EWG-CCP-127 (1)'!B51</f>
        <v>a)</v>
      </c>
      <c r="D532" s="86" t="s">
        <v>615</v>
      </c>
      <c r="E532" s="98">
        <f t="shared" si="226"/>
        <v>33.333333333333329</v>
      </c>
      <c r="F532" s="98">
        <f t="shared" si="227"/>
        <v>0</v>
      </c>
      <c r="G532" s="17">
        <v>0</v>
      </c>
      <c r="H532" s="17">
        <f>'EWG-CCP-127 (1)'!M51</f>
        <v>66.666666666666657</v>
      </c>
      <c r="I532" s="17">
        <v>0</v>
      </c>
      <c r="J532" s="17">
        <v>0</v>
      </c>
      <c r="K532" s="17">
        <v>0</v>
      </c>
      <c r="L532" s="17">
        <v>0</v>
      </c>
      <c r="M532" s="17">
        <v>0</v>
      </c>
      <c r="N532" s="17">
        <v>0</v>
      </c>
      <c r="O532" s="17">
        <f>'EWG-CCP-127 (1)'!L51</f>
        <v>33.333333333333329</v>
      </c>
      <c r="P532" s="17">
        <v>0</v>
      </c>
      <c r="Q532" s="17">
        <f>'EWG-CCP-127 (1)'!K51</f>
        <v>0</v>
      </c>
      <c r="R532" s="17">
        <v>0</v>
      </c>
      <c r="S532" s="17">
        <v>0</v>
      </c>
      <c r="T532" s="17">
        <v>0</v>
      </c>
      <c r="U532" s="17">
        <v>0</v>
      </c>
      <c r="V532" s="17">
        <v>0</v>
      </c>
      <c r="W532" s="41">
        <v>0</v>
      </c>
      <c r="X532" s="41">
        <v>0</v>
      </c>
      <c r="Y532" s="17">
        <v>0</v>
      </c>
      <c r="Z532" s="17">
        <v>0</v>
      </c>
      <c r="AA532" s="17">
        <v>0</v>
      </c>
      <c r="AB532" s="17">
        <v>0</v>
      </c>
      <c r="AC532" s="17">
        <v>0</v>
      </c>
      <c r="AD532" s="17">
        <v>0</v>
      </c>
      <c r="AE532" s="17">
        <v>0</v>
      </c>
      <c r="AF532" s="41">
        <v>0</v>
      </c>
      <c r="AG532" s="88">
        <f>'EWG-CCP-127 (1)'!E51</f>
        <v>43</v>
      </c>
      <c r="AH532" s="41" t="s">
        <v>3</v>
      </c>
      <c r="AI532" s="87" t="s">
        <v>506</v>
      </c>
      <c r="AN532" s="17">
        <f t="shared" si="228"/>
        <v>99.999999999999986</v>
      </c>
      <c r="AO532" s="17">
        <f t="shared" si="209"/>
        <v>0.33333333333333326</v>
      </c>
      <c r="AP532" s="17">
        <f t="shared" si="230"/>
        <v>0</v>
      </c>
      <c r="AQ532" s="17">
        <f t="shared" si="230"/>
        <v>0.66666666666666652</v>
      </c>
      <c r="AR532" s="17">
        <f t="shared" si="210"/>
        <v>0</v>
      </c>
      <c r="AS532" s="17">
        <f t="shared" si="211"/>
        <v>0.43</v>
      </c>
      <c r="AU532" s="17">
        <f t="shared" si="212"/>
        <v>0</v>
      </c>
      <c r="AV532" s="17">
        <f t="shared" si="213"/>
        <v>0.5</v>
      </c>
      <c r="AW532" s="17">
        <f t="shared" si="214"/>
        <v>0.5</v>
      </c>
      <c r="AX532" s="17">
        <f t="shared" si="215"/>
        <v>0.5</v>
      </c>
      <c r="AY532" s="17">
        <f t="shared" si="216"/>
        <v>0.5</v>
      </c>
      <c r="AZ532" s="17">
        <f t="shared" si="217"/>
        <v>0.5</v>
      </c>
      <c r="BA532" s="17">
        <f t="shared" si="218"/>
        <v>7.0000000000000007E-2</v>
      </c>
      <c r="BC532" s="17">
        <f t="shared" si="229"/>
        <v>0</v>
      </c>
      <c r="BD532" s="17">
        <f t="shared" si="219"/>
        <v>0.5</v>
      </c>
      <c r="BE532" s="17">
        <f t="shared" si="220"/>
        <v>0.58024549596785291</v>
      </c>
      <c r="BF532" s="17">
        <f t="shared" si="221"/>
        <v>0.25587141789529383</v>
      </c>
      <c r="BG532" s="17">
        <f t="shared" si="222"/>
        <v>0.5</v>
      </c>
      <c r="BH532" s="17">
        <f t="shared" si="223"/>
        <v>0.5</v>
      </c>
      <c r="BI532" s="17">
        <f t="shared" si="224"/>
        <v>4.9000000000000007E-3</v>
      </c>
      <c r="BJ532" s="17">
        <f t="shared" si="225"/>
        <v>1.870424835571918E-3</v>
      </c>
    </row>
    <row r="533" spans="1:62" x14ac:dyDescent="0.25">
      <c r="A533" s="84">
        <v>237</v>
      </c>
      <c r="B533" s="84">
        <v>496</v>
      </c>
      <c r="C533" s="17" t="str">
        <f>'EWG-CCP-127 (1)'!B52</f>
        <v>a)</v>
      </c>
      <c r="D533" s="86" t="s">
        <v>615</v>
      </c>
      <c r="E533" s="98">
        <f t="shared" si="226"/>
        <v>40.011997600479901</v>
      </c>
      <c r="F533" s="98">
        <f t="shared" si="227"/>
        <v>0</v>
      </c>
      <c r="G533" s="17">
        <v>0</v>
      </c>
      <c r="H533" s="17">
        <f>'EWG-CCP-127 (1)'!M52</f>
        <v>59.988002399520092</v>
      </c>
      <c r="I533" s="17">
        <v>0</v>
      </c>
      <c r="J533" s="17">
        <v>0</v>
      </c>
      <c r="K533" s="17">
        <v>0</v>
      </c>
      <c r="L533" s="17">
        <v>0</v>
      </c>
      <c r="M533" s="17">
        <v>0</v>
      </c>
      <c r="N533" s="17">
        <v>0</v>
      </c>
      <c r="O533" s="17">
        <f>'EWG-CCP-127 (1)'!L52</f>
        <v>40.011997600479901</v>
      </c>
      <c r="P533" s="17">
        <v>0</v>
      </c>
      <c r="Q533" s="17">
        <f>'EWG-CCP-127 (1)'!K52</f>
        <v>0</v>
      </c>
      <c r="R533" s="17">
        <v>0</v>
      </c>
      <c r="S533" s="17">
        <v>0</v>
      </c>
      <c r="T533" s="17">
        <v>0</v>
      </c>
      <c r="U533" s="17">
        <v>0</v>
      </c>
      <c r="V533" s="17">
        <v>0</v>
      </c>
      <c r="W533" s="41">
        <v>0</v>
      </c>
      <c r="X533" s="41">
        <v>0</v>
      </c>
      <c r="Y533" s="17">
        <v>0</v>
      </c>
      <c r="Z533" s="17">
        <v>0</v>
      </c>
      <c r="AA533" s="17">
        <v>0</v>
      </c>
      <c r="AB533" s="17">
        <v>0</v>
      </c>
      <c r="AC533" s="17">
        <v>0</v>
      </c>
      <c r="AD533" s="17">
        <v>0</v>
      </c>
      <c r="AE533" s="17">
        <v>0</v>
      </c>
      <c r="AF533" s="41">
        <v>0</v>
      </c>
      <c r="AG533" s="88">
        <f>'EWG-CCP-127 (1)'!E52</f>
        <v>44.5</v>
      </c>
      <c r="AH533" s="41" t="s">
        <v>3</v>
      </c>
      <c r="AI533" s="87" t="s">
        <v>506</v>
      </c>
      <c r="AN533" s="17">
        <f t="shared" si="228"/>
        <v>100</v>
      </c>
      <c r="AO533" s="17">
        <f t="shared" si="209"/>
        <v>0.40011997600479904</v>
      </c>
      <c r="AP533" s="17">
        <f t="shared" si="230"/>
        <v>0</v>
      </c>
      <c r="AQ533" s="17">
        <f t="shared" si="230"/>
        <v>0.59988002399520091</v>
      </c>
      <c r="AR533" s="17">
        <f t="shared" si="210"/>
        <v>0</v>
      </c>
      <c r="AS533" s="17">
        <f t="shared" si="211"/>
        <v>0.44500000000000001</v>
      </c>
      <c r="AU533" s="17">
        <f t="shared" si="212"/>
        <v>0</v>
      </c>
      <c r="AV533" s="17">
        <f t="shared" si="213"/>
        <v>0.66700000000000004</v>
      </c>
      <c r="AW533" s="17">
        <f t="shared" si="214"/>
        <v>0.5</v>
      </c>
      <c r="AX533" s="17">
        <f t="shared" si="215"/>
        <v>0.5</v>
      </c>
      <c r="AY533" s="17">
        <f t="shared" si="216"/>
        <v>0.4443333333333333</v>
      </c>
      <c r="AZ533" s="17">
        <f t="shared" si="217"/>
        <v>0.4443333333333333</v>
      </c>
      <c r="BA533" s="17">
        <f t="shared" si="218"/>
        <v>6.6666666666670427E-4</v>
      </c>
      <c r="BC533" s="17">
        <f t="shared" si="229"/>
        <v>0</v>
      </c>
      <c r="BD533" s="17">
        <f t="shared" si="219"/>
        <v>0.66700000000000004</v>
      </c>
      <c r="BE533" s="17">
        <f t="shared" si="220"/>
        <v>0.58024549596785291</v>
      </c>
      <c r="BF533" s="17">
        <f t="shared" si="221"/>
        <v>0.25587141789529383</v>
      </c>
      <c r="BG533" s="17">
        <f t="shared" si="222"/>
        <v>0.44320263526628417</v>
      </c>
      <c r="BH533" s="17">
        <f t="shared" si="223"/>
        <v>0.44320263526628417</v>
      </c>
      <c r="BI533" s="17">
        <f t="shared" si="224"/>
        <v>3.2305199860053902E-6</v>
      </c>
      <c r="BJ533" s="17">
        <f t="shared" si="225"/>
        <v>7.9797258133875034E-4</v>
      </c>
    </row>
    <row r="534" spans="1:62" x14ac:dyDescent="0.25">
      <c r="A534" s="84">
        <v>238</v>
      </c>
      <c r="B534" s="84">
        <v>497</v>
      </c>
      <c r="C534" s="17" t="str">
        <f>'EWG-CCP-127 (1)'!B53</f>
        <v>a)</v>
      </c>
      <c r="D534" s="86" t="s">
        <v>615</v>
      </c>
      <c r="E534" s="98">
        <f t="shared" si="226"/>
        <v>64.912280701754383</v>
      </c>
      <c r="F534" s="98">
        <f t="shared" si="227"/>
        <v>0</v>
      </c>
      <c r="G534" s="17">
        <v>0</v>
      </c>
      <c r="H534" s="17">
        <f>'EWG-CCP-127 (1)'!M53</f>
        <v>35.087719298245609</v>
      </c>
      <c r="I534" s="17">
        <v>0</v>
      </c>
      <c r="J534" s="17">
        <v>0</v>
      </c>
      <c r="K534" s="17">
        <v>0</v>
      </c>
      <c r="L534" s="17">
        <v>0</v>
      </c>
      <c r="M534" s="17">
        <v>0</v>
      </c>
      <c r="N534" s="17">
        <v>0</v>
      </c>
      <c r="O534" s="17">
        <f>'EWG-CCP-127 (1)'!L53</f>
        <v>64.912280701754383</v>
      </c>
      <c r="P534" s="17">
        <v>0</v>
      </c>
      <c r="Q534" s="17">
        <f>'EWG-CCP-127 (1)'!K53</f>
        <v>0</v>
      </c>
      <c r="R534" s="17">
        <v>0</v>
      </c>
      <c r="S534" s="17">
        <v>0</v>
      </c>
      <c r="T534" s="17">
        <v>0</v>
      </c>
      <c r="U534" s="17">
        <v>0</v>
      </c>
      <c r="V534" s="17">
        <v>0</v>
      </c>
      <c r="W534" s="41">
        <v>0</v>
      </c>
      <c r="X534" s="41">
        <v>0</v>
      </c>
      <c r="Y534" s="17">
        <v>0</v>
      </c>
      <c r="Z534" s="17">
        <v>0</v>
      </c>
      <c r="AA534" s="17">
        <v>0</v>
      </c>
      <c r="AB534" s="17">
        <v>0</v>
      </c>
      <c r="AC534" s="17">
        <v>0</v>
      </c>
      <c r="AD534" s="17">
        <v>0</v>
      </c>
      <c r="AE534" s="17">
        <v>0</v>
      </c>
      <c r="AF534" s="41">
        <v>0</v>
      </c>
      <c r="AG534" s="88">
        <f>'EWG-CCP-127 (1)'!E53</f>
        <v>9.7000000000000011</v>
      </c>
      <c r="AH534" s="41" t="s">
        <v>3</v>
      </c>
      <c r="AI534" s="87" t="s">
        <v>506</v>
      </c>
      <c r="AN534" s="17">
        <f t="shared" si="228"/>
        <v>100</v>
      </c>
      <c r="AO534" s="17">
        <f t="shared" si="209"/>
        <v>0.64912280701754388</v>
      </c>
      <c r="AP534" s="17">
        <f t="shared" si="230"/>
        <v>0</v>
      </c>
      <c r="AQ534" s="17">
        <f t="shared" si="230"/>
        <v>0.35087719298245612</v>
      </c>
      <c r="AR534" s="17">
        <f t="shared" si="210"/>
        <v>0</v>
      </c>
      <c r="AS534" s="17">
        <f t="shared" si="211"/>
        <v>9.7000000000000017E-2</v>
      </c>
      <c r="AU534" s="17">
        <f t="shared" si="212"/>
        <v>0</v>
      </c>
      <c r="AV534" s="17">
        <f t="shared" si="213"/>
        <v>1.85</v>
      </c>
      <c r="AW534" s="17">
        <f t="shared" si="214"/>
        <v>0.5</v>
      </c>
      <c r="AX534" s="17">
        <f t="shared" si="215"/>
        <v>0.5</v>
      </c>
      <c r="AY534" s="17">
        <f t="shared" si="216"/>
        <v>4.9999999999999989E-2</v>
      </c>
      <c r="AZ534" s="17">
        <f t="shared" si="217"/>
        <v>4.9999999999999989E-2</v>
      </c>
      <c r="BA534" s="17">
        <f t="shared" si="218"/>
        <v>4.7000000000000028E-2</v>
      </c>
      <c r="BC534" s="17">
        <f t="shared" si="229"/>
        <v>0</v>
      </c>
      <c r="BD534" s="17">
        <f t="shared" si="219"/>
        <v>1.85</v>
      </c>
      <c r="BE534" s="17">
        <f t="shared" si="220"/>
        <v>0.58024549596785291</v>
      </c>
      <c r="BF534" s="17">
        <f t="shared" si="221"/>
        <v>0.25587141789529383</v>
      </c>
      <c r="BG534" s="17">
        <f t="shared" si="222"/>
        <v>4.8869301932950804E-2</v>
      </c>
      <c r="BH534" s="17">
        <f t="shared" si="223"/>
        <v>4.8869301932950804E-2</v>
      </c>
      <c r="BI534" s="17">
        <f t="shared" si="224"/>
        <v>2.3165640964214547E-3</v>
      </c>
      <c r="BJ534" s="17">
        <f t="shared" si="225"/>
        <v>0.14156286487954819</v>
      </c>
    </row>
    <row r="535" spans="1:62" x14ac:dyDescent="0.25">
      <c r="A535" s="84">
        <v>239</v>
      </c>
      <c r="B535" s="84">
        <v>498</v>
      </c>
      <c r="C535" s="17" t="str">
        <f>'EWG-CCP-127 (1)'!B54</f>
        <v>a)</v>
      </c>
      <c r="D535" s="86" t="s">
        <v>615</v>
      </c>
      <c r="E535" s="98">
        <f t="shared" si="226"/>
        <v>66.666666666666657</v>
      </c>
      <c r="F535" s="98">
        <f t="shared" si="227"/>
        <v>0</v>
      </c>
      <c r="G535" s="17">
        <v>0</v>
      </c>
      <c r="H535" s="17">
        <f>'EWG-CCP-127 (1)'!M54</f>
        <v>33.333333333333329</v>
      </c>
      <c r="I535" s="17">
        <v>0</v>
      </c>
      <c r="J535" s="17">
        <v>0</v>
      </c>
      <c r="K535" s="17">
        <v>0</v>
      </c>
      <c r="L535" s="17">
        <v>0</v>
      </c>
      <c r="M535" s="17">
        <v>0</v>
      </c>
      <c r="N535" s="17">
        <v>0</v>
      </c>
      <c r="O535" s="17">
        <f>'EWG-CCP-127 (1)'!L54</f>
        <v>66.666666666666657</v>
      </c>
      <c r="P535" s="17">
        <v>0</v>
      </c>
      <c r="Q535" s="17">
        <f>'EWG-CCP-127 (1)'!K54</f>
        <v>0</v>
      </c>
      <c r="R535" s="17">
        <v>0</v>
      </c>
      <c r="S535" s="17">
        <v>0</v>
      </c>
      <c r="T535" s="17">
        <v>0</v>
      </c>
      <c r="U535" s="17">
        <v>0</v>
      </c>
      <c r="V535" s="17">
        <v>0</v>
      </c>
      <c r="W535" s="41">
        <v>0</v>
      </c>
      <c r="X535" s="41">
        <v>0</v>
      </c>
      <c r="Y535" s="17">
        <v>0</v>
      </c>
      <c r="Z535" s="17">
        <v>0</v>
      </c>
      <c r="AA535" s="17">
        <v>0</v>
      </c>
      <c r="AB535" s="17">
        <v>0</v>
      </c>
      <c r="AC535" s="17">
        <v>0</v>
      </c>
      <c r="AD535" s="17">
        <v>0</v>
      </c>
      <c r="AE535" s="17">
        <v>0</v>
      </c>
      <c r="AF535" s="41">
        <v>0</v>
      </c>
      <c r="AG535" s="88">
        <f>'EWG-CCP-127 (1)'!E54</f>
        <v>8</v>
      </c>
      <c r="AH535" s="41" t="s">
        <v>3</v>
      </c>
      <c r="AI535" s="87" t="s">
        <v>506</v>
      </c>
      <c r="AN535" s="17">
        <f t="shared" si="228"/>
        <v>99.999999999999986</v>
      </c>
      <c r="AO535" s="17">
        <f t="shared" si="209"/>
        <v>0.66666666666666652</v>
      </c>
      <c r="AP535" s="17">
        <f t="shared" si="230"/>
        <v>0</v>
      </c>
      <c r="AQ535" s="17">
        <f t="shared" si="230"/>
        <v>0.33333333333333326</v>
      </c>
      <c r="AR535" s="17">
        <f t="shared" si="210"/>
        <v>0</v>
      </c>
      <c r="AS535" s="17">
        <f t="shared" si="211"/>
        <v>0.08</v>
      </c>
      <c r="AU535" s="17">
        <f t="shared" si="212"/>
        <v>0</v>
      </c>
      <c r="AV535" s="17">
        <f t="shared" si="213"/>
        <v>2</v>
      </c>
      <c r="AW535" s="17">
        <f t="shared" si="214"/>
        <v>0.5</v>
      </c>
      <c r="AX535" s="17">
        <f t="shared" si="215"/>
        <v>0.5</v>
      </c>
      <c r="AY535" s="17">
        <f t="shared" si="216"/>
        <v>0</v>
      </c>
      <c r="AZ535" s="17">
        <f t="shared" si="217"/>
        <v>0</v>
      </c>
      <c r="BA535" s="17">
        <f t="shared" si="218"/>
        <v>0.08</v>
      </c>
      <c r="BC535" s="17">
        <f t="shared" si="229"/>
        <v>0</v>
      </c>
      <c r="BD535" s="17">
        <f t="shared" si="219"/>
        <v>2</v>
      </c>
      <c r="BE535" s="17">
        <f t="shared" si="220"/>
        <v>0.58024549596785291</v>
      </c>
      <c r="BF535" s="17">
        <f t="shared" si="221"/>
        <v>0.25587141789529383</v>
      </c>
      <c r="BG535" s="17">
        <f t="shared" si="222"/>
        <v>-1.1306980670491296E-3</v>
      </c>
      <c r="BH535" s="17">
        <f t="shared" si="223"/>
        <v>0</v>
      </c>
      <c r="BI535" s="17">
        <f t="shared" si="224"/>
        <v>6.4000000000000003E-3</v>
      </c>
      <c r="BJ535" s="17">
        <f t="shared" si="225"/>
        <v>0.15464431076767912</v>
      </c>
    </row>
    <row r="536" spans="1:62" x14ac:dyDescent="0.25">
      <c r="A536" s="84">
        <v>240</v>
      </c>
      <c r="B536" s="84">
        <v>499</v>
      </c>
      <c r="C536" s="17" t="str">
        <f>'EWG-CCP-127 (1)'!B55</f>
        <v>a)</v>
      </c>
      <c r="D536" s="86" t="s">
        <v>615</v>
      </c>
      <c r="E536" s="98">
        <f t="shared" si="226"/>
        <v>69.969969969969966</v>
      </c>
      <c r="F536" s="98">
        <f t="shared" si="227"/>
        <v>0</v>
      </c>
      <c r="G536" s="17">
        <v>0</v>
      </c>
      <c r="H536" s="17">
        <f>'EWG-CCP-127 (1)'!M55</f>
        <v>30.03003003003003</v>
      </c>
      <c r="I536" s="17">
        <v>0</v>
      </c>
      <c r="J536" s="17">
        <v>0</v>
      </c>
      <c r="K536" s="17">
        <v>0</v>
      </c>
      <c r="L536" s="17">
        <v>0</v>
      </c>
      <c r="M536" s="17">
        <v>0</v>
      </c>
      <c r="N536" s="17">
        <v>0</v>
      </c>
      <c r="O536" s="17">
        <f>'EWG-CCP-127 (1)'!L55</f>
        <v>69.969969969969966</v>
      </c>
      <c r="P536" s="17">
        <v>0</v>
      </c>
      <c r="Q536" s="17">
        <f>'EWG-CCP-127 (1)'!K55</f>
        <v>0</v>
      </c>
      <c r="R536" s="17">
        <v>0</v>
      </c>
      <c r="S536" s="17">
        <v>0</v>
      </c>
      <c r="T536" s="17">
        <v>0</v>
      </c>
      <c r="U536" s="17">
        <v>0</v>
      </c>
      <c r="V536" s="17">
        <v>0</v>
      </c>
      <c r="W536" s="41">
        <v>0</v>
      </c>
      <c r="X536" s="41">
        <v>0</v>
      </c>
      <c r="Y536" s="17">
        <v>0</v>
      </c>
      <c r="Z536" s="17">
        <v>0</v>
      </c>
      <c r="AA536" s="17">
        <v>0</v>
      </c>
      <c r="AB536" s="17">
        <v>0</v>
      </c>
      <c r="AC536" s="17">
        <v>0</v>
      </c>
      <c r="AD536" s="17">
        <v>0</v>
      </c>
      <c r="AE536" s="17">
        <v>0</v>
      </c>
      <c r="AF536" s="41">
        <v>0</v>
      </c>
      <c r="AG536" s="88">
        <f>'EWG-CCP-127 (1)'!E55</f>
        <v>2.9000000000000004</v>
      </c>
      <c r="AH536" s="41" t="s">
        <v>3</v>
      </c>
      <c r="AI536" s="87" t="s">
        <v>506</v>
      </c>
      <c r="AN536" s="17">
        <f t="shared" si="228"/>
        <v>100</v>
      </c>
      <c r="AO536" s="17">
        <f t="shared" si="209"/>
        <v>0.6996996996996997</v>
      </c>
      <c r="AP536" s="17">
        <f t="shared" si="230"/>
        <v>0</v>
      </c>
      <c r="AQ536" s="17">
        <f t="shared" si="230"/>
        <v>0.3003003003003003</v>
      </c>
      <c r="AR536" s="17">
        <f t="shared" si="210"/>
        <v>0</v>
      </c>
      <c r="AS536" s="17">
        <f t="shared" si="211"/>
        <v>2.9000000000000005E-2</v>
      </c>
      <c r="AU536" s="17">
        <f t="shared" si="212"/>
        <v>0</v>
      </c>
      <c r="AV536" s="17">
        <f t="shared" si="213"/>
        <v>2.33</v>
      </c>
      <c r="AW536" s="17">
        <f t="shared" si="214"/>
        <v>0.5</v>
      </c>
      <c r="AX536" s="17">
        <f t="shared" si="215"/>
        <v>0.5</v>
      </c>
      <c r="AY536" s="17">
        <f t="shared" si="216"/>
        <v>-0.10999999999999999</v>
      </c>
      <c r="AZ536" s="17">
        <f t="shared" si="217"/>
        <v>-0.10999999999999999</v>
      </c>
      <c r="BA536" s="17">
        <f t="shared" si="218"/>
        <v>0.13899999999999998</v>
      </c>
      <c r="BC536" s="17">
        <f t="shared" si="229"/>
        <v>0</v>
      </c>
      <c r="BD536" s="17">
        <f t="shared" si="219"/>
        <v>2.33</v>
      </c>
      <c r="BE536" s="17">
        <f t="shared" si="220"/>
        <v>0.58024549596785291</v>
      </c>
      <c r="BF536" s="17">
        <f t="shared" si="221"/>
        <v>0.25587141789529383</v>
      </c>
      <c r="BG536" s="17">
        <f t="shared" si="222"/>
        <v>-0.11113069806704912</v>
      </c>
      <c r="BH536" s="17">
        <f t="shared" si="223"/>
        <v>0</v>
      </c>
      <c r="BI536" s="17">
        <f t="shared" si="224"/>
        <v>8.4100000000000028E-4</v>
      </c>
      <c r="BJ536" s="17">
        <f t="shared" si="225"/>
        <v>0.19735664843207187</v>
      </c>
    </row>
    <row r="537" spans="1:62" x14ac:dyDescent="0.25">
      <c r="A537" s="84">
        <v>462</v>
      </c>
      <c r="B537" s="84">
        <v>524</v>
      </c>
      <c r="C537" s="17" t="s">
        <v>304</v>
      </c>
      <c r="D537" s="86" t="s">
        <v>615</v>
      </c>
      <c r="E537" s="98">
        <f t="shared" si="226"/>
        <v>10</v>
      </c>
      <c r="F537" s="98">
        <f t="shared" si="227"/>
        <v>6.5789473684210523E-2</v>
      </c>
      <c r="G537" s="17">
        <v>14</v>
      </c>
      <c r="H537" s="17">
        <v>71</v>
      </c>
      <c r="I537" s="17">
        <v>0</v>
      </c>
      <c r="J537" s="17">
        <v>0</v>
      </c>
      <c r="K537" s="17">
        <v>0</v>
      </c>
      <c r="L537" s="17">
        <v>0</v>
      </c>
      <c r="M537" s="17">
        <v>0</v>
      </c>
      <c r="N537" s="17">
        <v>0</v>
      </c>
      <c r="O537" s="17">
        <v>10</v>
      </c>
      <c r="P537" s="17">
        <v>0</v>
      </c>
      <c r="Q537" s="17">
        <v>5</v>
      </c>
      <c r="R537" s="17">
        <v>0</v>
      </c>
      <c r="S537" s="17">
        <v>0</v>
      </c>
      <c r="T537" s="17">
        <v>0</v>
      </c>
      <c r="U537" s="17">
        <v>0</v>
      </c>
      <c r="V537" s="17">
        <v>0</v>
      </c>
      <c r="W537" s="41">
        <v>0</v>
      </c>
      <c r="X537" s="17">
        <v>0</v>
      </c>
      <c r="Y537" s="17">
        <v>0</v>
      </c>
      <c r="Z537" s="17">
        <v>0</v>
      </c>
      <c r="AA537" s="17">
        <v>0</v>
      </c>
      <c r="AB537" s="17">
        <v>0</v>
      </c>
      <c r="AC537" s="17">
        <v>0</v>
      </c>
      <c r="AD537" s="17">
        <v>0</v>
      </c>
      <c r="AE537" s="17">
        <v>0</v>
      </c>
      <c r="AF537" s="41">
        <v>0</v>
      </c>
      <c r="AG537" s="88">
        <v>4</v>
      </c>
      <c r="AH537" s="92" t="s">
        <v>3</v>
      </c>
      <c r="AI537" s="87" t="s">
        <v>504</v>
      </c>
      <c r="AN537" s="17">
        <f t="shared" si="228"/>
        <v>100</v>
      </c>
      <c r="AO537" s="17">
        <f t="shared" si="209"/>
        <v>0.1</v>
      </c>
      <c r="AP537" s="17">
        <f t="shared" si="230"/>
        <v>0.14000000000000001</v>
      </c>
      <c r="AQ537" s="17">
        <f t="shared" si="230"/>
        <v>0.71</v>
      </c>
      <c r="AR537" s="17">
        <f t="shared" si="210"/>
        <v>0.05</v>
      </c>
      <c r="AS537" s="17">
        <f t="shared" si="211"/>
        <v>0.04</v>
      </c>
      <c r="AU537" s="17">
        <f t="shared" si="212"/>
        <v>5.8823529411764712E-2</v>
      </c>
      <c r="AV537" s="17">
        <f t="shared" si="213"/>
        <v>0.11764705882352942</v>
      </c>
      <c r="AW537" s="17">
        <f t="shared" si="214"/>
        <v>0.50367647058823528</v>
      </c>
      <c r="AX537" s="17">
        <f t="shared" si="215"/>
        <v>0.51470588235294112</v>
      </c>
      <c r="AY537" s="17">
        <f t="shared" si="216"/>
        <v>0.11764705882352942</v>
      </c>
      <c r="AZ537" s="17">
        <f t="shared" si="217"/>
        <v>0.11764705882352942</v>
      </c>
      <c r="BA537" s="17">
        <f t="shared" si="218"/>
        <v>7.764705882352943E-2</v>
      </c>
      <c r="BC537" s="17">
        <f t="shared" si="229"/>
        <v>3.937007874015748E-2</v>
      </c>
      <c r="BD537" s="17">
        <f t="shared" si="219"/>
        <v>7.874015748031496E-2</v>
      </c>
      <c r="BE537" s="17">
        <f t="shared" si="220"/>
        <v>0.58110650124786722</v>
      </c>
      <c r="BF537" s="17">
        <f t="shared" si="221"/>
        <v>0.27394861304512375</v>
      </c>
      <c r="BG537" s="17">
        <f t="shared" si="222"/>
        <v>7.874015748031496E-2</v>
      </c>
      <c r="BH537" s="17">
        <f t="shared" si="223"/>
        <v>7.874015748031496E-2</v>
      </c>
      <c r="BI537" s="17">
        <f t="shared" si="224"/>
        <v>1.500799801599603E-3</v>
      </c>
      <c r="BJ537" s="17">
        <f t="shared" si="225"/>
        <v>0.18770418344563428</v>
      </c>
    </row>
    <row r="538" spans="1:62" x14ac:dyDescent="0.25">
      <c r="A538" s="84">
        <v>471</v>
      </c>
      <c r="B538" s="84">
        <v>525</v>
      </c>
      <c r="C538" s="17" t="s">
        <v>316</v>
      </c>
      <c r="D538" s="86" t="s">
        <v>615</v>
      </c>
      <c r="E538" s="98">
        <f t="shared" si="226"/>
        <v>0</v>
      </c>
      <c r="F538" s="98">
        <f t="shared" si="227"/>
        <v>0</v>
      </c>
      <c r="G538" s="17">
        <v>0</v>
      </c>
      <c r="H538" s="17">
        <v>60</v>
      </c>
      <c r="I538" s="17">
        <v>0</v>
      </c>
      <c r="J538" s="17">
        <v>0</v>
      </c>
      <c r="K538" s="17">
        <v>0</v>
      </c>
      <c r="L538" s="17">
        <v>0</v>
      </c>
      <c r="M538" s="17">
        <v>0</v>
      </c>
      <c r="N538" s="17">
        <v>0</v>
      </c>
      <c r="O538" s="17">
        <v>0</v>
      </c>
      <c r="P538" s="17">
        <v>0</v>
      </c>
      <c r="Q538" s="17">
        <v>0</v>
      </c>
      <c r="R538" s="17">
        <v>0</v>
      </c>
      <c r="S538" s="17">
        <v>0</v>
      </c>
      <c r="T538" s="17">
        <v>0</v>
      </c>
      <c r="U538" s="17">
        <v>0</v>
      </c>
      <c r="V538" s="17">
        <v>0</v>
      </c>
      <c r="W538" s="17">
        <v>40</v>
      </c>
      <c r="X538" s="17">
        <v>0</v>
      </c>
      <c r="Y538" s="17">
        <v>0</v>
      </c>
      <c r="Z538" s="17">
        <v>0</v>
      </c>
      <c r="AA538" s="17">
        <v>0</v>
      </c>
      <c r="AB538" s="17">
        <v>0</v>
      </c>
      <c r="AC538" s="17">
        <v>0</v>
      </c>
      <c r="AD538" s="17">
        <v>0</v>
      </c>
      <c r="AE538" s="17">
        <v>0</v>
      </c>
      <c r="AF538" s="41">
        <v>0</v>
      </c>
      <c r="AG538" s="88">
        <v>46</v>
      </c>
      <c r="AH538" s="17" t="s">
        <v>3</v>
      </c>
      <c r="AI538" s="87" t="s">
        <v>506</v>
      </c>
      <c r="AJ538" s="87" t="s">
        <v>565</v>
      </c>
      <c r="AN538" s="17">
        <f t="shared" si="228"/>
        <v>100</v>
      </c>
      <c r="AO538" s="17">
        <f t="shared" si="209"/>
        <v>0</v>
      </c>
      <c r="AP538" s="17">
        <f t="shared" si="230"/>
        <v>0</v>
      </c>
      <c r="AQ538" s="17">
        <f t="shared" si="230"/>
        <v>0.6</v>
      </c>
      <c r="AR538" s="17">
        <f t="shared" si="210"/>
        <v>0</v>
      </c>
      <c r="AS538" s="17">
        <f t="shared" si="211"/>
        <v>0.46</v>
      </c>
      <c r="AU538" s="17">
        <f t="shared" si="212"/>
        <v>0</v>
      </c>
      <c r="AV538" s="17">
        <f t="shared" si="213"/>
        <v>0</v>
      </c>
      <c r="AW538" s="17">
        <f t="shared" si="214"/>
        <v>0.5</v>
      </c>
      <c r="AX538" s="17">
        <f t="shared" si="215"/>
        <v>0.5</v>
      </c>
      <c r="AY538" s="17">
        <f t="shared" si="216"/>
        <v>0</v>
      </c>
      <c r="AZ538" s="17">
        <f t="shared" si="217"/>
        <v>0</v>
      </c>
      <c r="BA538" s="17">
        <f t="shared" si="218"/>
        <v>0.46</v>
      </c>
      <c r="BC538" s="17">
        <f t="shared" si="229"/>
        <v>0</v>
      </c>
      <c r="BD538" s="17">
        <f t="shared" si="219"/>
        <v>0.22222222222222221</v>
      </c>
      <c r="BE538" s="17">
        <f t="shared" si="220"/>
        <v>0.58024549596785291</v>
      </c>
      <c r="BF538" s="17">
        <f t="shared" si="221"/>
        <v>0.25587141789529383</v>
      </c>
      <c r="BG538" s="17">
        <f t="shared" si="222"/>
        <v>0.22222222222222221</v>
      </c>
      <c r="BH538" s="17">
        <f t="shared" si="223"/>
        <v>0.22222222222222221</v>
      </c>
      <c r="BI538" s="17">
        <f t="shared" si="224"/>
        <v>5.6538271604938288E-2</v>
      </c>
      <c r="BJ538" s="17">
        <f t="shared" si="225"/>
        <v>1.7552032710558356E-4</v>
      </c>
    </row>
    <row r="539" spans="1:62" x14ac:dyDescent="0.25">
      <c r="A539" s="84">
        <v>472</v>
      </c>
      <c r="B539" s="84">
        <v>526</v>
      </c>
      <c r="C539" s="17" t="s">
        <v>317</v>
      </c>
      <c r="D539" s="86" t="s">
        <v>615</v>
      </c>
      <c r="E539" s="98">
        <f t="shared" si="226"/>
        <v>0</v>
      </c>
      <c r="F539" s="98">
        <f t="shared" si="227"/>
        <v>8.3333333333333329E-2</v>
      </c>
      <c r="G539" s="17">
        <v>0</v>
      </c>
      <c r="H539" s="17">
        <v>55</v>
      </c>
      <c r="I539" s="17">
        <v>0</v>
      </c>
      <c r="J539" s="17">
        <v>0</v>
      </c>
      <c r="K539" s="17">
        <v>0</v>
      </c>
      <c r="L539" s="17">
        <v>0</v>
      </c>
      <c r="M539" s="17">
        <v>0</v>
      </c>
      <c r="N539" s="17">
        <v>0</v>
      </c>
      <c r="O539" s="17">
        <v>0</v>
      </c>
      <c r="P539" s="17">
        <v>0</v>
      </c>
      <c r="Q539" s="17">
        <v>5</v>
      </c>
      <c r="R539" s="17">
        <v>0</v>
      </c>
      <c r="S539" s="17">
        <v>0</v>
      </c>
      <c r="T539" s="17">
        <v>0</v>
      </c>
      <c r="U539" s="17">
        <v>0</v>
      </c>
      <c r="V539" s="17">
        <v>0</v>
      </c>
      <c r="W539" s="17">
        <v>40</v>
      </c>
      <c r="X539" s="17">
        <v>0</v>
      </c>
      <c r="Y539" s="17">
        <v>0</v>
      </c>
      <c r="Z539" s="17">
        <v>0</v>
      </c>
      <c r="AA539" s="17">
        <v>0</v>
      </c>
      <c r="AB539" s="17">
        <v>0</v>
      </c>
      <c r="AC539" s="17">
        <v>0</v>
      </c>
      <c r="AD539" s="17">
        <v>0</v>
      </c>
      <c r="AE539" s="17">
        <v>0</v>
      </c>
      <c r="AF539" s="41">
        <v>0</v>
      </c>
      <c r="AG539" s="88">
        <v>46</v>
      </c>
      <c r="AH539" s="17" t="s">
        <v>3</v>
      </c>
      <c r="AI539" s="87" t="s">
        <v>506</v>
      </c>
      <c r="AN539" s="17">
        <f t="shared" si="228"/>
        <v>100</v>
      </c>
      <c r="AO539" s="17">
        <f t="shared" si="209"/>
        <v>0</v>
      </c>
      <c r="AP539" s="17">
        <f t="shared" si="230"/>
        <v>0</v>
      </c>
      <c r="AQ539" s="17">
        <f t="shared" si="230"/>
        <v>0.55000000000000004</v>
      </c>
      <c r="AR539" s="17">
        <f t="shared" si="210"/>
        <v>0.05</v>
      </c>
      <c r="AS539" s="17">
        <f t="shared" si="211"/>
        <v>0.46</v>
      </c>
      <c r="AU539" s="17">
        <f t="shared" si="212"/>
        <v>9.0909090909090912E-2</v>
      </c>
      <c r="AV539" s="17">
        <f t="shared" si="213"/>
        <v>0</v>
      </c>
      <c r="AW539" s="17">
        <f t="shared" si="214"/>
        <v>0.50568181818181823</v>
      </c>
      <c r="AX539" s="17">
        <f t="shared" si="215"/>
        <v>0.52272727272727271</v>
      </c>
      <c r="AY539" s="17">
        <f t="shared" si="216"/>
        <v>0</v>
      </c>
      <c r="AZ539" s="17">
        <f t="shared" si="217"/>
        <v>0</v>
      </c>
      <c r="BA539" s="17">
        <f t="shared" si="218"/>
        <v>0.46</v>
      </c>
      <c r="BC539" s="17">
        <f t="shared" si="229"/>
        <v>9.0909090909090912E-2</v>
      </c>
      <c r="BD539" s="17">
        <f t="shared" si="219"/>
        <v>0.2424242424242424</v>
      </c>
      <c r="BE539" s="17">
        <f t="shared" si="220"/>
        <v>0.58223363543261331</v>
      </c>
      <c r="BF539" s="17">
        <f t="shared" si="221"/>
        <v>0.29761330487762833</v>
      </c>
      <c r="BG539" s="17">
        <f t="shared" si="222"/>
        <v>0.2424242424242424</v>
      </c>
      <c r="BH539" s="17">
        <f t="shared" si="223"/>
        <v>0.2424242424242424</v>
      </c>
      <c r="BI539" s="17">
        <f t="shared" si="224"/>
        <v>4.7339210284664847E-2</v>
      </c>
      <c r="BJ539" s="17">
        <f t="shared" si="225"/>
        <v>1.7552032710558356E-4</v>
      </c>
    </row>
    <row r="540" spans="1:62" x14ac:dyDescent="0.25">
      <c r="A540" s="84">
        <v>473</v>
      </c>
      <c r="B540" s="84">
        <v>527</v>
      </c>
      <c r="C540" s="17" t="s">
        <v>318</v>
      </c>
      <c r="D540" s="86" t="s">
        <v>615</v>
      </c>
      <c r="E540" s="98">
        <f t="shared" si="226"/>
        <v>0</v>
      </c>
      <c r="F540" s="98">
        <f t="shared" si="227"/>
        <v>0.16666666666666666</v>
      </c>
      <c r="G540" s="17">
        <v>0</v>
      </c>
      <c r="H540" s="17">
        <v>50</v>
      </c>
      <c r="I540" s="17">
        <v>0</v>
      </c>
      <c r="J540" s="17">
        <v>0</v>
      </c>
      <c r="K540" s="17">
        <v>0</v>
      </c>
      <c r="L540" s="17">
        <v>0</v>
      </c>
      <c r="M540" s="17">
        <v>0</v>
      </c>
      <c r="N540" s="17">
        <v>0</v>
      </c>
      <c r="O540" s="17">
        <v>0</v>
      </c>
      <c r="P540" s="17">
        <v>0</v>
      </c>
      <c r="Q540" s="17">
        <v>10</v>
      </c>
      <c r="R540" s="17">
        <v>0</v>
      </c>
      <c r="S540" s="17">
        <v>0</v>
      </c>
      <c r="T540" s="17">
        <v>0</v>
      </c>
      <c r="U540" s="17">
        <v>0</v>
      </c>
      <c r="V540" s="17">
        <v>0</v>
      </c>
      <c r="W540" s="17">
        <v>40</v>
      </c>
      <c r="X540" s="17">
        <v>0</v>
      </c>
      <c r="Y540" s="17">
        <v>0</v>
      </c>
      <c r="Z540" s="17">
        <v>0</v>
      </c>
      <c r="AA540" s="17">
        <v>0</v>
      </c>
      <c r="AB540" s="17">
        <v>0</v>
      </c>
      <c r="AC540" s="17">
        <v>0</v>
      </c>
      <c r="AD540" s="17">
        <v>0</v>
      </c>
      <c r="AE540" s="17">
        <v>0</v>
      </c>
      <c r="AF540" s="41">
        <v>0</v>
      </c>
      <c r="AG540" s="88">
        <v>46</v>
      </c>
      <c r="AH540" s="17" t="s">
        <v>3</v>
      </c>
      <c r="AI540" s="87" t="s">
        <v>506</v>
      </c>
      <c r="AN540" s="17">
        <f t="shared" si="228"/>
        <v>100</v>
      </c>
      <c r="AO540" s="17">
        <f t="shared" si="209"/>
        <v>0</v>
      </c>
      <c r="AP540" s="17">
        <f t="shared" si="230"/>
        <v>0</v>
      </c>
      <c r="AQ540" s="17">
        <f t="shared" si="230"/>
        <v>0.5</v>
      </c>
      <c r="AR540" s="17">
        <f t="shared" si="210"/>
        <v>0.1</v>
      </c>
      <c r="AS540" s="17">
        <f t="shared" si="211"/>
        <v>0.46</v>
      </c>
      <c r="AU540" s="17">
        <f t="shared" si="212"/>
        <v>0.2</v>
      </c>
      <c r="AV540" s="17">
        <f t="shared" si="213"/>
        <v>0</v>
      </c>
      <c r="AW540" s="17">
        <f t="shared" si="214"/>
        <v>0.51249999999999996</v>
      </c>
      <c r="AX540" s="17">
        <f t="shared" si="215"/>
        <v>0.55000000000000004</v>
      </c>
      <c r="AY540" s="17">
        <f t="shared" si="216"/>
        <v>0</v>
      </c>
      <c r="AZ540" s="17">
        <f t="shared" si="217"/>
        <v>0</v>
      </c>
      <c r="BA540" s="17">
        <f t="shared" si="218"/>
        <v>0.46</v>
      </c>
      <c r="BC540" s="17">
        <f t="shared" si="229"/>
        <v>0.2</v>
      </c>
      <c r="BD540" s="17">
        <f t="shared" si="219"/>
        <v>0.26666666666666666</v>
      </c>
      <c r="BE540" s="17">
        <f t="shared" si="220"/>
        <v>0.58461940279032587</v>
      </c>
      <c r="BF540" s="17">
        <f t="shared" si="221"/>
        <v>0.3477035692564297</v>
      </c>
      <c r="BG540" s="17">
        <f t="shared" si="222"/>
        <v>0.26666666666666666</v>
      </c>
      <c r="BH540" s="17">
        <f t="shared" si="223"/>
        <v>0.26666666666666666</v>
      </c>
      <c r="BI540" s="17">
        <f t="shared" si="224"/>
        <v>3.7377777777777788E-2</v>
      </c>
      <c r="BJ540" s="17">
        <f t="shared" si="225"/>
        <v>1.7552032710558356E-4</v>
      </c>
    </row>
    <row r="541" spans="1:62" x14ac:dyDescent="0.25">
      <c r="A541" s="84">
        <v>475</v>
      </c>
      <c r="B541" s="84">
        <v>529</v>
      </c>
      <c r="C541" s="17" t="s">
        <v>320</v>
      </c>
      <c r="D541" s="86" t="s">
        <v>615</v>
      </c>
      <c r="E541" s="98">
        <f t="shared" si="226"/>
        <v>0</v>
      </c>
      <c r="F541" s="98">
        <f t="shared" si="227"/>
        <v>0</v>
      </c>
      <c r="G541" s="17">
        <v>0</v>
      </c>
      <c r="H541" s="17">
        <v>50</v>
      </c>
      <c r="I541" s="17">
        <v>0</v>
      </c>
      <c r="J541" s="17">
        <v>0</v>
      </c>
      <c r="K541" s="17">
        <v>0</v>
      </c>
      <c r="L541" s="17">
        <v>0</v>
      </c>
      <c r="M541" s="17">
        <v>0</v>
      </c>
      <c r="N541" s="17">
        <v>0</v>
      </c>
      <c r="O541" s="17">
        <v>0</v>
      </c>
      <c r="P541" s="17">
        <v>0</v>
      </c>
      <c r="Q541" s="17">
        <v>0</v>
      </c>
      <c r="R541" s="17">
        <v>0</v>
      </c>
      <c r="S541" s="17">
        <v>0</v>
      </c>
      <c r="T541" s="17">
        <v>0</v>
      </c>
      <c r="U541" s="17">
        <v>0</v>
      </c>
      <c r="V541" s="17">
        <v>0</v>
      </c>
      <c r="W541" s="17">
        <v>50</v>
      </c>
      <c r="X541" s="17">
        <v>0</v>
      </c>
      <c r="Y541" s="17">
        <v>0</v>
      </c>
      <c r="Z541" s="17">
        <v>0</v>
      </c>
      <c r="AA541" s="17">
        <v>0</v>
      </c>
      <c r="AB541" s="17">
        <v>0</v>
      </c>
      <c r="AC541" s="17">
        <v>0</v>
      </c>
      <c r="AD541" s="17">
        <v>0</v>
      </c>
      <c r="AE541" s="17">
        <v>0</v>
      </c>
      <c r="AF541" s="41">
        <v>0</v>
      </c>
      <c r="AG541" s="88">
        <v>45</v>
      </c>
      <c r="AH541" s="17" t="s">
        <v>3</v>
      </c>
      <c r="AI541" s="87" t="s">
        <v>506</v>
      </c>
      <c r="AN541" s="17">
        <f t="shared" si="228"/>
        <v>100</v>
      </c>
      <c r="AO541" s="17">
        <f t="shared" si="209"/>
        <v>0</v>
      </c>
      <c r="AP541" s="17">
        <f t="shared" si="230"/>
        <v>0</v>
      </c>
      <c r="AQ541" s="17">
        <f t="shared" si="230"/>
        <v>0.5</v>
      </c>
      <c r="AR541" s="17">
        <f t="shared" si="210"/>
        <v>0</v>
      </c>
      <c r="AS541" s="17">
        <f t="shared" si="211"/>
        <v>0.45</v>
      </c>
      <c r="AU541" s="17">
        <f t="shared" si="212"/>
        <v>0</v>
      </c>
      <c r="AV541" s="17">
        <f t="shared" si="213"/>
        <v>0</v>
      </c>
      <c r="AW541" s="17">
        <f t="shared" si="214"/>
        <v>0.5</v>
      </c>
      <c r="AX541" s="17">
        <f t="shared" si="215"/>
        <v>0.5</v>
      </c>
      <c r="AY541" s="17">
        <f t="shared" si="216"/>
        <v>0</v>
      </c>
      <c r="AZ541" s="17">
        <f t="shared" si="217"/>
        <v>0</v>
      </c>
      <c r="BA541" s="17">
        <f t="shared" si="218"/>
        <v>0.45</v>
      </c>
      <c r="BC541" s="17">
        <f t="shared" si="229"/>
        <v>0</v>
      </c>
      <c r="BD541" s="17">
        <f t="shared" si="219"/>
        <v>0.33333333333333326</v>
      </c>
      <c r="BE541" s="17">
        <f t="shared" si="220"/>
        <v>0.58024549596785291</v>
      </c>
      <c r="BF541" s="17">
        <f t="shared" si="221"/>
        <v>0.25587141789529383</v>
      </c>
      <c r="BG541" s="17">
        <f t="shared" si="222"/>
        <v>0.33333333333333326</v>
      </c>
      <c r="BH541" s="17">
        <f t="shared" si="223"/>
        <v>0.33333333333333326</v>
      </c>
      <c r="BI541" s="17">
        <f t="shared" si="224"/>
        <v>1.3611111111111131E-2</v>
      </c>
      <c r="BJ541" s="17">
        <f t="shared" si="225"/>
        <v>5.4048849659436133E-4</v>
      </c>
    </row>
    <row r="542" spans="1:62" x14ac:dyDescent="0.25">
      <c r="A542" s="84">
        <v>476</v>
      </c>
      <c r="B542" s="84">
        <v>530</v>
      </c>
      <c r="C542" s="17" t="s">
        <v>321</v>
      </c>
      <c r="D542" s="86" t="s">
        <v>615</v>
      </c>
      <c r="E542" s="98">
        <f t="shared" si="226"/>
        <v>0</v>
      </c>
      <c r="F542" s="98">
        <f t="shared" si="227"/>
        <v>0.1</v>
      </c>
      <c r="G542" s="17">
        <v>0</v>
      </c>
      <c r="H542" s="17">
        <v>45</v>
      </c>
      <c r="I542" s="17">
        <v>0</v>
      </c>
      <c r="J542" s="17">
        <v>0</v>
      </c>
      <c r="K542" s="17">
        <v>0</v>
      </c>
      <c r="L542" s="17">
        <v>0</v>
      </c>
      <c r="M542" s="17">
        <v>0</v>
      </c>
      <c r="N542" s="17">
        <v>0</v>
      </c>
      <c r="O542" s="17">
        <v>0</v>
      </c>
      <c r="P542" s="17">
        <v>0</v>
      </c>
      <c r="Q542" s="17">
        <v>5</v>
      </c>
      <c r="R542" s="17">
        <v>0</v>
      </c>
      <c r="S542" s="17">
        <v>0</v>
      </c>
      <c r="T542" s="17">
        <v>0</v>
      </c>
      <c r="U542" s="17">
        <v>0</v>
      </c>
      <c r="V542" s="17">
        <v>0</v>
      </c>
      <c r="W542" s="17">
        <v>50</v>
      </c>
      <c r="X542" s="17">
        <v>0</v>
      </c>
      <c r="Y542" s="17">
        <v>0</v>
      </c>
      <c r="Z542" s="17">
        <v>0</v>
      </c>
      <c r="AA542" s="17">
        <v>0</v>
      </c>
      <c r="AB542" s="17">
        <v>0</v>
      </c>
      <c r="AC542" s="17">
        <v>0</v>
      </c>
      <c r="AD542" s="17">
        <v>0</v>
      </c>
      <c r="AE542" s="17">
        <v>0</v>
      </c>
      <c r="AF542" s="41">
        <v>0</v>
      </c>
      <c r="AG542" s="88">
        <v>43</v>
      </c>
      <c r="AH542" s="17" t="s">
        <v>3</v>
      </c>
      <c r="AI542" s="87" t="s">
        <v>506</v>
      </c>
      <c r="AN542" s="17">
        <f t="shared" si="228"/>
        <v>100</v>
      </c>
      <c r="AO542" s="17">
        <f t="shared" si="209"/>
        <v>0</v>
      </c>
      <c r="AP542" s="17">
        <f t="shared" si="230"/>
        <v>0</v>
      </c>
      <c r="AQ542" s="17">
        <f t="shared" si="230"/>
        <v>0.45</v>
      </c>
      <c r="AR542" s="17">
        <f t="shared" si="210"/>
        <v>0.05</v>
      </c>
      <c r="AS542" s="17">
        <f t="shared" si="211"/>
        <v>0.43</v>
      </c>
      <c r="AU542" s="17">
        <f t="shared" si="212"/>
        <v>0.11111111111111112</v>
      </c>
      <c r="AV542" s="17">
        <f t="shared" si="213"/>
        <v>0</v>
      </c>
      <c r="AW542" s="17">
        <f t="shared" si="214"/>
        <v>0.50694444444444442</v>
      </c>
      <c r="AX542" s="17">
        <f t="shared" si="215"/>
        <v>0.52777777777777779</v>
      </c>
      <c r="AY542" s="17">
        <f t="shared" si="216"/>
        <v>0</v>
      </c>
      <c r="AZ542" s="17">
        <f t="shared" si="217"/>
        <v>0</v>
      </c>
      <c r="BA542" s="17">
        <f t="shared" si="218"/>
        <v>0.43</v>
      </c>
      <c r="BC542" s="17">
        <f t="shared" si="229"/>
        <v>0.1111111111111111</v>
      </c>
      <c r="BD542" s="17">
        <f t="shared" si="219"/>
        <v>0.37037037037037029</v>
      </c>
      <c r="BE542" s="17">
        <f t="shared" si="220"/>
        <v>0.58267544420256012</v>
      </c>
      <c r="BF542" s="17">
        <f t="shared" si="221"/>
        <v>0.3068892797625915</v>
      </c>
      <c r="BG542" s="17">
        <f t="shared" si="222"/>
        <v>0.37037037037037029</v>
      </c>
      <c r="BH542" s="17">
        <f t="shared" si="223"/>
        <v>0.37037037037037029</v>
      </c>
      <c r="BI542" s="17">
        <f t="shared" si="224"/>
        <v>3.5556927297668121E-3</v>
      </c>
      <c r="BJ542" s="17">
        <f t="shared" si="225"/>
        <v>1.870424835571918E-3</v>
      </c>
    </row>
    <row r="543" spans="1:62" x14ac:dyDescent="0.25">
      <c r="A543" s="84">
        <v>477</v>
      </c>
      <c r="B543" s="84">
        <v>531</v>
      </c>
      <c r="C543" s="17" t="s">
        <v>322</v>
      </c>
      <c r="D543" s="86" t="s">
        <v>615</v>
      </c>
      <c r="E543" s="98">
        <f t="shared" si="226"/>
        <v>0</v>
      </c>
      <c r="F543" s="98">
        <f t="shared" si="227"/>
        <v>0.2</v>
      </c>
      <c r="G543" s="17">
        <v>0</v>
      </c>
      <c r="H543" s="17">
        <v>40</v>
      </c>
      <c r="I543" s="17">
        <v>0</v>
      </c>
      <c r="J543" s="17">
        <v>0</v>
      </c>
      <c r="K543" s="17">
        <v>0</v>
      </c>
      <c r="L543" s="17">
        <v>0</v>
      </c>
      <c r="M543" s="17">
        <v>0</v>
      </c>
      <c r="N543" s="17">
        <v>0</v>
      </c>
      <c r="O543" s="17">
        <v>0</v>
      </c>
      <c r="P543" s="17">
        <v>0</v>
      </c>
      <c r="Q543" s="17">
        <v>10</v>
      </c>
      <c r="R543" s="17">
        <v>0</v>
      </c>
      <c r="S543" s="17">
        <v>0</v>
      </c>
      <c r="T543" s="17">
        <v>0</v>
      </c>
      <c r="U543" s="17">
        <v>0</v>
      </c>
      <c r="V543" s="17">
        <v>0</v>
      </c>
      <c r="W543" s="17">
        <v>50</v>
      </c>
      <c r="X543" s="17">
        <v>0</v>
      </c>
      <c r="Y543" s="17">
        <v>0</v>
      </c>
      <c r="Z543" s="17">
        <v>0</v>
      </c>
      <c r="AA543" s="17">
        <v>0</v>
      </c>
      <c r="AB543" s="17">
        <v>0</v>
      </c>
      <c r="AC543" s="17">
        <v>0</v>
      </c>
      <c r="AD543" s="17">
        <v>0</v>
      </c>
      <c r="AE543" s="17">
        <v>0</v>
      </c>
      <c r="AF543" s="41">
        <v>0</v>
      </c>
      <c r="AG543" s="88">
        <v>43</v>
      </c>
      <c r="AH543" s="17" t="s">
        <v>3</v>
      </c>
      <c r="AI543" s="87" t="s">
        <v>506</v>
      </c>
      <c r="AN543" s="17">
        <f t="shared" si="228"/>
        <v>100</v>
      </c>
      <c r="AO543" s="17">
        <f t="shared" si="209"/>
        <v>0</v>
      </c>
      <c r="AP543" s="17">
        <f t="shared" si="230"/>
        <v>0</v>
      </c>
      <c r="AQ543" s="17">
        <f t="shared" si="230"/>
        <v>0.4</v>
      </c>
      <c r="AR543" s="17">
        <f t="shared" si="210"/>
        <v>0.1</v>
      </c>
      <c r="AS543" s="17">
        <f t="shared" si="211"/>
        <v>0.43</v>
      </c>
      <c r="AU543" s="17">
        <f t="shared" si="212"/>
        <v>0.25</v>
      </c>
      <c r="AV543" s="17">
        <f t="shared" si="213"/>
        <v>0</v>
      </c>
      <c r="AW543" s="17">
        <f t="shared" si="214"/>
        <v>0.515625</v>
      </c>
      <c r="AX543" s="17">
        <f t="shared" si="215"/>
        <v>0.5625</v>
      </c>
      <c r="AY543" s="17">
        <f t="shared" si="216"/>
        <v>0</v>
      </c>
      <c r="AZ543" s="17">
        <f t="shared" si="217"/>
        <v>0</v>
      </c>
      <c r="BA543" s="17">
        <f t="shared" si="218"/>
        <v>0.43</v>
      </c>
      <c r="BC543" s="17">
        <f t="shared" si="229"/>
        <v>0.25</v>
      </c>
      <c r="BD543" s="17">
        <f t="shared" si="219"/>
        <v>0.41666666666666663</v>
      </c>
      <c r="BE543" s="17">
        <f t="shared" si="220"/>
        <v>0.58571287949594408</v>
      </c>
      <c r="BF543" s="17">
        <f t="shared" si="221"/>
        <v>0.37066160709671364</v>
      </c>
      <c r="BG543" s="17">
        <f t="shared" si="222"/>
        <v>0.41666666666666663</v>
      </c>
      <c r="BH543" s="17">
        <f t="shared" si="223"/>
        <v>0.41666666666666663</v>
      </c>
      <c r="BI543" s="17">
        <f t="shared" si="224"/>
        <v>1.777777777777786E-4</v>
      </c>
      <c r="BJ543" s="17">
        <f t="shared" si="225"/>
        <v>1.870424835571918E-3</v>
      </c>
    </row>
    <row r="544" spans="1:62" x14ac:dyDescent="0.25">
      <c r="A544" s="84">
        <v>479</v>
      </c>
      <c r="B544" s="84">
        <v>533</v>
      </c>
      <c r="C544" s="17" t="s">
        <v>324</v>
      </c>
      <c r="D544" s="86" t="s">
        <v>615</v>
      </c>
      <c r="E544" s="98">
        <f t="shared" si="226"/>
        <v>0</v>
      </c>
      <c r="F544" s="98">
        <f t="shared" si="227"/>
        <v>0</v>
      </c>
      <c r="G544" s="17">
        <v>2</v>
      </c>
      <c r="H544" s="17">
        <v>48</v>
      </c>
      <c r="I544" s="17">
        <v>0</v>
      </c>
      <c r="J544" s="17">
        <v>0</v>
      </c>
      <c r="K544" s="17">
        <v>0</v>
      </c>
      <c r="L544" s="17">
        <v>0</v>
      </c>
      <c r="M544" s="17">
        <v>0</v>
      </c>
      <c r="N544" s="17">
        <v>0</v>
      </c>
      <c r="O544" s="17">
        <v>0</v>
      </c>
      <c r="P544" s="17">
        <v>0</v>
      </c>
      <c r="Q544" s="17">
        <v>0</v>
      </c>
      <c r="R544" s="17">
        <v>0</v>
      </c>
      <c r="S544" s="17">
        <v>0</v>
      </c>
      <c r="T544" s="17">
        <v>0</v>
      </c>
      <c r="U544" s="17">
        <v>0</v>
      </c>
      <c r="V544" s="17">
        <v>0</v>
      </c>
      <c r="W544" s="17">
        <v>50</v>
      </c>
      <c r="X544" s="17">
        <v>0</v>
      </c>
      <c r="Y544" s="17">
        <v>0</v>
      </c>
      <c r="Z544" s="17">
        <v>0</v>
      </c>
      <c r="AA544" s="17">
        <v>0</v>
      </c>
      <c r="AB544" s="17">
        <v>0</v>
      </c>
      <c r="AC544" s="17">
        <v>0</v>
      </c>
      <c r="AD544" s="17">
        <v>0</v>
      </c>
      <c r="AE544" s="17">
        <v>0</v>
      </c>
      <c r="AF544" s="41">
        <v>0</v>
      </c>
      <c r="AG544" s="88">
        <v>41</v>
      </c>
      <c r="AH544" s="17" t="s">
        <v>3</v>
      </c>
      <c r="AI544" s="87" t="s">
        <v>506</v>
      </c>
      <c r="AN544" s="17">
        <f t="shared" si="228"/>
        <v>100</v>
      </c>
      <c r="AO544" s="17">
        <f t="shared" si="209"/>
        <v>0</v>
      </c>
      <c r="AP544" s="17">
        <f t="shared" si="230"/>
        <v>0.02</v>
      </c>
      <c r="AQ544" s="17">
        <f t="shared" si="230"/>
        <v>0.48</v>
      </c>
      <c r="AR544" s="17">
        <f t="shared" si="210"/>
        <v>0</v>
      </c>
      <c r="AS544" s="17">
        <f t="shared" si="211"/>
        <v>0.41</v>
      </c>
      <c r="AU544" s="17">
        <f t="shared" si="212"/>
        <v>0</v>
      </c>
      <c r="AV544" s="17">
        <f t="shared" si="213"/>
        <v>0</v>
      </c>
      <c r="AW544" s="17">
        <f t="shared" si="214"/>
        <v>0.5</v>
      </c>
      <c r="AX544" s="17">
        <f t="shared" si="215"/>
        <v>0.5</v>
      </c>
      <c r="AY544" s="17">
        <f t="shared" si="216"/>
        <v>0</v>
      </c>
      <c r="AZ544" s="17">
        <f t="shared" si="217"/>
        <v>0</v>
      </c>
      <c r="BA544" s="17">
        <f t="shared" si="218"/>
        <v>0.41</v>
      </c>
      <c r="BC544" s="17">
        <f t="shared" si="229"/>
        <v>0</v>
      </c>
      <c r="BD544" s="17">
        <f t="shared" si="219"/>
        <v>0.29761904761904756</v>
      </c>
      <c r="BE544" s="17">
        <f t="shared" si="220"/>
        <v>0.58024549596785291</v>
      </c>
      <c r="BF544" s="17">
        <f t="shared" si="221"/>
        <v>0.25587141789529383</v>
      </c>
      <c r="BG544" s="17">
        <f t="shared" si="222"/>
        <v>0.29761904761904756</v>
      </c>
      <c r="BH544" s="17">
        <f t="shared" si="223"/>
        <v>0.29761904761904756</v>
      </c>
      <c r="BI544" s="17">
        <f t="shared" si="224"/>
        <v>1.2629478458049894E-2</v>
      </c>
      <c r="BJ544" s="17">
        <f t="shared" si="225"/>
        <v>4.0003611745494756E-3</v>
      </c>
    </row>
    <row r="545" spans="1:62" x14ac:dyDescent="0.25">
      <c r="A545" s="84">
        <v>480</v>
      </c>
      <c r="B545" s="84">
        <v>534</v>
      </c>
      <c r="C545" s="17" t="s">
        <v>325</v>
      </c>
      <c r="D545" s="86" t="s">
        <v>615</v>
      </c>
      <c r="E545" s="98">
        <f t="shared" si="226"/>
        <v>0</v>
      </c>
      <c r="F545" s="98">
        <f t="shared" si="227"/>
        <v>0</v>
      </c>
      <c r="G545" s="17">
        <v>4</v>
      </c>
      <c r="H545" s="17">
        <v>46</v>
      </c>
      <c r="I545" s="17">
        <v>0</v>
      </c>
      <c r="J545" s="17">
        <v>0</v>
      </c>
      <c r="K545" s="17">
        <v>0</v>
      </c>
      <c r="L545" s="17">
        <v>0</v>
      </c>
      <c r="M545" s="17">
        <v>0</v>
      </c>
      <c r="N545" s="17">
        <v>0</v>
      </c>
      <c r="O545" s="17">
        <v>0</v>
      </c>
      <c r="P545" s="17">
        <v>0</v>
      </c>
      <c r="Q545" s="17">
        <v>0</v>
      </c>
      <c r="R545" s="17">
        <v>0</v>
      </c>
      <c r="S545" s="17">
        <v>0</v>
      </c>
      <c r="T545" s="17">
        <v>0</v>
      </c>
      <c r="U545" s="17">
        <v>0</v>
      </c>
      <c r="V545" s="17">
        <v>0</v>
      </c>
      <c r="W545" s="17">
        <v>50</v>
      </c>
      <c r="X545" s="17">
        <v>0</v>
      </c>
      <c r="Y545" s="17">
        <v>0</v>
      </c>
      <c r="Z545" s="17">
        <v>0</v>
      </c>
      <c r="AA545" s="17">
        <v>0</v>
      </c>
      <c r="AB545" s="17">
        <v>0</v>
      </c>
      <c r="AC545" s="17">
        <v>0</v>
      </c>
      <c r="AD545" s="17">
        <v>0</v>
      </c>
      <c r="AE545" s="17">
        <v>0</v>
      </c>
      <c r="AF545" s="41">
        <v>0</v>
      </c>
      <c r="AG545" s="88">
        <v>36</v>
      </c>
      <c r="AH545" s="17" t="s">
        <v>3</v>
      </c>
      <c r="AI545" s="87" t="s">
        <v>506</v>
      </c>
      <c r="AN545" s="17">
        <f t="shared" si="228"/>
        <v>100</v>
      </c>
      <c r="AO545" s="17">
        <f t="shared" si="209"/>
        <v>0</v>
      </c>
      <c r="AP545" s="17">
        <f t="shared" si="230"/>
        <v>0.04</v>
      </c>
      <c r="AQ545" s="17">
        <f t="shared" si="230"/>
        <v>0.46</v>
      </c>
      <c r="AR545" s="17">
        <f t="shared" si="210"/>
        <v>0</v>
      </c>
      <c r="AS545" s="17">
        <f t="shared" si="211"/>
        <v>0.36</v>
      </c>
      <c r="AU545" s="17">
        <f t="shared" si="212"/>
        <v>0</v>
      </c>
      <c r="AV545" s="17">
        <f t="shared" si="213"/>
        <v>0</v>
      </c>
      <c r="AW545" s="17">
        <f t="shared" si="214"/>
        <v>0.5</v>
      </c>
      <c r="AX545" s="17">
        <f t="shared" si="215"/>
        <v>0.5</v>
      </c>
      <c r="AY545" s="17">
        <f t="shared" si="216"/>
        <v>0</v>
      </c>
      <c r="AZ545" s="17">
        <f t="shared" si="217"/>
        <v>0</v>
      </c>
      <c r="BA545" s="17">
        <f t="shared" si="218"/>
        <v>0.36</v>
      </c>
      <c r="BC545" s="17">
        <f t="shared" si="229"/>
        <v>0</v>
      </c>
      <c r="BD545" s="17">
        <f t="shared" si="219"/>
        <v>0.26881720430107525</v>
      </c>
      <c r="BE545" s="17">
        <f t="shared" si="220"/>
        <v>0.58024549596785291</v>
      </c>
      <c r="BF545" s="17">
        <f t="shared" si="221"/>
        <v>0.25587141789529383</v>
      </c>
      <c r="BG545" s="17">
        <f t="shared" si="222"/>
        <v>0.26881720430107525</v>
      </c>
      <c r="BH545" s="17">
        <f t="shared" si="223"/>
        <v>0.26881720430107525</v>
      </c>
      <c r="BI545" s="17">
        <f t="shared" si="224"/>
        <v>8.3143022314718477E-3</v>
      </c>
      <c r="BJ545" s="17">
        <f t="shared" si="225"/>
        <v>1.2825202021993365E-2</v>
      </c>
    </row>
    <row r="546" spans="1:62" x14ac:dyDescent="0.25">
      <c r="A546" s="84">
        <v>481</v>
      </c>
      <c r="B546" s="84">
        <v>535</v>
      </c>
      <c r="C546" s="17" t="s">
        <v>326</v>
      </c>
      <c r="D546" s="86" t="s">
        <v>615</v>
      </c>
      <c r="E546" s="98">
        <f t="shared" si="226"/>
        <v>0</v>
      </c>
      <c r="F546" s="98">
        <f t="shared" si="227"/>
        <v>0</v>
      </c>
      <c r="G546" s="17">
        <v>6</v>
      </c>
      <c r="H546" s="17">
        <v>44</v>
      </c>
      <c r="I546" s="17">
        <v>0</v>
      </c>
      <c r="J546" s="17">
        <v>0</v>
      </c>
      <c r="K546" s="17">
        <v>0</v>
      </c>
      <c r="L546" s="17">
        <v>0</v>
      </c>
      <c r="M546" s="17">
        <v>0</v>
      </c>
      <c r="N546" s="17">
        <v>0</v>
      </c>
      <c r="O546" s="17">
        <v>0</v>
      </c>
      <c r="P546" s="17">
        <v>0</v>
      </c>
      <c r="Q546" s="17">
        <v>0</v>
      </c>
      <c r="R546" s="17">
        <v>0</v>
      </c>
      <c r="S546" s="17">
        <v>0</v>
      </c>
      <c r="T546" s="17">
        <v>0</v>
      </c>
      <c r="U546" s="17">
        <v>0</v>
      </c>
      <c r="V546" s="17">
        <v>0</v>
      </c>
      <c r="W546" s="17">
        <v>50</v>
      </c>
      <c r="X546" s="17">
        <v>0</v>
      </c>
      <c r="Y546" s="17">
        <v>0</v>
      </c>
      <c r="Z546" s="17">
        <v>0</v>
      </c>
      <c r="AA546" s="17">
        <v>0</v>
      </c>
      <c r="AB546" s="17">
        <v>0</v>
      </c>
      <c r="AC546" s="17">
        <v>0</v>
      </c>
      <c r="AD546" s="17">
        <v>0</v>
      </c>
      <c r="AE546" s="17">
        <v>0</v>
      </c>
      <c r="AF546" s="41">
        <v>0</v>
      </c>
      <c r="AG546" s="88">
        <v>34</v>
      </c>
      <c r="AH546" s="17" t="s">
        <v>3</v>
      </c>
      <c r="AI546" s="87" t="s">
        <v>506</v>
      </c>
      <c r="AN546" s="17">
        <f t="shared" si="228"/>
        <v>100</v>
      </c>
      <c r="AO546" s="17">
        <f t="shared" si="209"/>
        <v>0</v>
      </c>
      <c r="AP546" s="17">
        <f t="shared" si="230"/>
        <v>0.06</v>
      </c>
      <c r="AQ546" s="17">
        <f t="shared" si="230"/>
        <v>0.44</v>
      </c>
      <c r="AR546" s="17">
        <f t="shared" si="210"/>
        <v>0</v>
      </c>
      <c r="AS546" s="17">
        <f t="shared" si="211"/>
        <v>0.34</v>
      </c>
      <c r="AU546" s="17">
        <f t="shared" si="212"/>
        <v>0</v>
      </c>
      <c r="AV546" s="17">
        <f t="shared" si="213"/>
        <v>0</v>
      </c>
      <c r="AW546" s="17">
        <f t="shared" si="214"/>
        <v>0.5</v>
      </c>
      <c r="AX546" s="17">
        <f t="shared" si="215"/>
        <v>0.5</v>
      </c>
      <c r="AY546" s="17">
        <f t="shared" si="216"/>
        <v>0</v>
      </c>
      <c r="AZ546" s="17">
        <f t="shared" si="217"/>
        <v>0</v>
      </c>
      <c r="BA546" s="17">
        <f t="shared" si="218"/>
        <v>0.34</v>
      </c>
      <c r="BC546" s="17">
        <f t="shared" si="229"/>
        <v>0</v>
      </c>
      <c r="BD546" s="17">
        <f t="shared" si="219"/>
        <v>0.24509803921568624</v>
      </c>
      <c r="BE546" s="17">
        <f t="shared" si="220"/>
        <v>0.58024549596785291</v>
      </c>
      <c r="BF546" s="17">
        <f t="shared" si="221"/>
        <v>0.25587141789529383</v>
      </c>
      <c r="BG546" s="17">
        <f t="shared" si="222"/>
        <v>0.24509803921568624</v>
      </c>
      <c r="BH546" s="17">
        <f t="shared" si="223"/>
        <v>0.24509803921568624</v>
      </c>
      <c r="BI546" s="17">
        <f t="shared" si="224"/>
        <v>9.006382160707432E-3</v>
      </c>
      <c r="BJ546" s="17">
        <f t="shared" si="225"/>
        <v>1.775513836097091E-2</v>
      </c>
    </row>
    <row r="547" spans="1:62" x14ac:dyDescent="0.25">
      <c r="A547" s="84">
        <v>482</v>
      </c>
      <c r="B547" s="84">
        <v>536</v>
      </c>
      <c r="C547" s="17" t="s">
        <v>327</v>
      </c>
      <c r="D547" s="86" t="s">
        <v>615</v>
      </c>
      <c r="E547" s="98">
        <f t="shared" si="226"/>
        <v>0</v>
      </c>
      <c r="F547" s="98">
        <f t="shared" si="227"/>
        <v>0</v>
      </c>
      <c r="G547" s="17">
        <v>8</v>
      </c>
      <c r="H547" s="17">
        <v>42</v>
      </c>
      <c r="I547" s="17">
        <v>0</v>
      </c>
      <c r="J547" s="17">
        <v>0</v>
      </c>
      <c r="K547" s="17">
        <v>0</v>
      </c>
      <c r="L547" s="17">
        <v>0</v>
      </c>
      <c r="M547" s="17">
        <v>0</v>
      </c>
      <c r="N547" s="17">
        <v>0</v>
      </c>
      <c r="O547" s="17">
        <v>0</v>
      </c>
      <c r="P547" s="17">
        <v>0</v>
      </c>
      <c r="Q547" s="17">
        <v>0</v>
      </c>
      <c r="R547" s="17">
        <v>0</v>
      </c>
      <c r="S547" s="17">
        <v>0</v>
      </c>
      <c r="T547" s="17">
        <v>0</v>
      </c>
      <c r="U547" s="17">
        <v>0</v>
      </c>
      <c r="V547" s="17">
        <v>0</v>
      </c>
      <c r="W547" s="17">
        <v>50</v>
      </c>
      <c r="X547" s="17">
        <v>0</v>
      </c>
      <c r="Y547" s="17">
        <v>0</v>
      </c>
      <c r="Z547" s="17">
        <v>0</v>
      </c>
      <c r="AA547" s="17">
        <v>0</v>
      </c>
      <c r="AB547" s="17">
        <v>0</v>
      </c>
      <c r="AC547" s="17">
        <v>0</v>
      </c>
      <c r="AD547" s="17">
        <v>0</v>
      </c>
      <c r="AE547" s="17">
        <v>0</v>
      </c>
      <c r="AF547" s="41">
        <v>0</v>
      </c>
      <c r="AG547" s="88">
        <v>33</v>
      </c>
      <c r="AH547" s="17" t="s">
        <v>3</v>
      </c>
      <c r="AI547" s="87" t="s">
        <v>506</v>
      </c>
      <c r="AN547" s="17">
        <f t="shared" si="228"/>
        <v>100</v>
      </c>
      <c r="AO547" s="17">
        <f t="shared" si="209"/>
        <v>0</v>
      </c>
      <c r="AP547" s="17">
        <f t="shared" si="230"/>
        <v>0.08</v>
      </c>
      <c r="AQ547" s="17">
        <f t="shared" si="230"/>
        <v>0.42</v>
      </c>
      <c r="AR547" s="17">
        <f t="shared" si="210"/>
        <v>0</v>
      </c>
      <c r="AS547" s="17">
        <f t="shared" si="211"/>
        <v>0.33</v>
      </c>
      <c r="AU547" s="17">
        <f t="shared" si="212"/>
        <v>0</v>
      </c>
      <c r="AV547" s="17">
        <f t="shared" si="213"/>
        <v>0</v>
      </c>
      <c r="AW547" s="17">
        <f t="shared" si="214"/>
        <v>0.5</v>
      </c>
      <c r="AX547" s="17">
        <f t="shared" si="215"/>
        <v>0.5</v>
      </c>
      <c r="AY547" s="17">
        <f t="shared" si="216"/>
        <v>0</v>
      </c>
      <c r="AZ547" s="17">
        <f t="shared" si="217"/>
        <v>0</v>
      </c>
      <c r="BA547" s="17">
        <f t="shared" si="218"/>
        <v>0.33</v>
      </c>
      <c r="BC547" s="17">
        <f t="shared" si="229"/>
        <v>0</v>
      </c>
      <c r="BD547" s="17">
        <f t="shared" si="219"/>
        <v>0.2252252252252252</v>
      </c>
      <c r="BE547" s="17">
        <f t="shared" si="220"/>
        <v>0.58024549596785291</v>
      </c>
      <c r="BF547" s="17">
        <f t="shared" si="221"/>
        <v>0.25587141789529383</v>
      </c>
      <c r="BG547" s="17">
        <f t="shared" si="222"/>
        <v>0.2252252252252252</v>
      </c>
      <c r="BH547" s="17">
        <f t="shared" si="223"/>
        <v>0.2252252252252252</v>
      </c>
      <c r="BI547" s="17">
        <f t="shared" si="224"/>
        <v>1.097775342910479E-2</v>
      </c>
      <c r="BJ547" s="17">
        <f t="shared" si="225"/>
        <v>2.052010653045969E-2</v>
      </c>
    </row>
    <row r="548" spans="1:62" x14ac:dyDescent="0.25">
      <c r="A548" s="84">
        <v>483</v>
      </c>
      <c r="B548" s="84">
        <v>537</v>
      </c>
      <c r="C548" s="17" t="s">
        <v>328</v>
      </c>
      <c r="D548" s="86" t="s">
        <v>615</v>
      </c>
      <c r="E548" s="98">
        <f t="shared" si="226"/>
        <v>0</v>
      </c>
      <c r="F548" s="98">
        <f t="shared" si="227"/>
        <v>0.10416666666666667</v>
      </c>
      <c r="G548" s="17">
        <v>2</v>
      </c>
      <c r="H548" s="17">
        <v>43</v>
      </c>
      <c r="I548" s="17">
        <v>0</v>
      </c>
      <c r="J548" s="17">
        <v>0</v>
      </c>
      <c r="K548" s="17">
        <v>0</v>
      </c>
      <c r="L548" s="17">
        <v>0</v>
      </c>
      <c r="M548" s="17">
        <v>0</v>
      </c>
      <c r="N548" s="17">
        <v>0</v>
      </c>
      <c r="O548" s="17">
        <v>0</v>
      </c>
      <c r="P548" s="17">
        <v>0</v>
      </c>
      <c r="Q548" s="17">
        <v>5</v>
      </c>
      <c r="R548" s="17">
        <v>0</v>
      </c>
      <c r="S548" s="17">
        <v>0</v>
      </c>
      <c r="T548" s="17">
        <v>0</v>
      </c>
      <c r="U548" s="17">
        <v>0</v>
      </c>
      <c r="V548" s="17">
        <v>0</v>
      </c>
      <c r="W548" s="17">
        <v>50</v>
      </c>
      <c r="X548" s="17">
        <v>0</v>
      </c>
      <c r="Y548" s="17">
        <v>0</v>
      </c>
      <c r="Z548" s="17">
        <v>0</v>
      </c>
      <c r="AA548" s="17">
        <v>0</v>
      </c>
      <c r="AB548" s="17">
        <v>0</v>
      </c>
      <c r="AC548" s="17">
        <v>0</v>
      </c>
      <c r="AD548" s="17">
        <v>0</v>
      </c>
      <c r="AE548" s="17">
        <v>0</v>
      </c>
      <c r="AF548" s="41">
        <v>0</v>
      </c>
      <c r="AG548" s="88">
        <v>41</v>
      </c>
      <c r="AH548" s="17" t="s">
        <v>3</v>
      </c>
      <c r="AI548" s="87" t="s">
        <v>506</v>
      </c>
      <c r="AN548" s="17">
        <f t="shared" si="228"/>
        <v>100</v>
      </c>
      <c r="AO548" s="17">
        <f t="shared" si="209"/>
        <v>0</v>
      </c>
      <c r="AP548" s="17">
        <f t="shared" si="230"/>
        <v>0.02</v>
      </c>
      <c r="AQ548" s="17">
        <f t="shared" si="230"/>
        <v>0.43</v>
      </c>
      <c r="AR548" s="17">
        <f t="shared" si="210"/>
        <v>0.05</v>
      </c>
      <c r="AS548" s="17">
        <f t="shared" si="211"/>
        <v>0.41</v>
      </c>
      <c r="AU548" s="17">
        <f t="shared" si="212"/>
        <v>0.11111111111111112</v>
      </c>
      <c r="AV548" s="17">
        <f t="shared" si="213"/>
        <v>0</v>
      </c>
      <c r="AW548" s="17">
        <f t="shared" si="214"/>
        <v>0.50694444444444442</v>
      </c>
      <c r="AX548" s="17">
        <f t="shared" si="215"/>
        <v>0.52777777777777779</v>
      </c>
      <c r="AY548" s="17">
        <f t="shared" si="216"/>
        <v>0</v>
      </c>
      <c r="AZ548" s="17">
        <f t="shared" si="217"/>
        <v>0</v>
      </c>
      <c r="BA548" s="17">
        <f t="shared" si="218"/>
        <v>0.41</v>
      </c>
      <c r="BC548" s="17">
        <f t="shared" si="229"/>
        <v>9.8039215686274508E-2</v>
      </c>
      <c r="BD548" s="17">
        <f t="shared" si="219"/>
        <v>0.32679738562091498</v>
      </c>
      <c r="BE548" s="17">
        <f t="shared" si="220"/>
        <v>0.58238956793965335</v>
      </c>
      <c r="BF548" s="17">
        <f t="shared" si="221"/>
        <v>0.30088717836643886</v>
      </c>
      <c r="BG548" s="17">
        <f t="shared" si="222"/>
        <v>0.32679738562091498</v>
      </c>
      <c r="BH548" s="17">
        <f t="shared" si="223"/>
        <v>0.32679738562091498</v>
      </c>
      <c r="BI548" s="17">
        <f t="shared" si="224"/>
        <v>6.922675039514721E-3</v>
      </c>
      <c r="BJ548" s="17">
        <f t="shared" si="225"/>
        <v>4.0003611745494756E-3</v>
      </c>
    </row>
    <row r="549" spans="1:62" x14ac:dyDescent="0.25">
      <c r="A549" s="84">
        <v>484</v>
      </c>
      <c r="B549" s="84">
        <v>538</v>
      </c>
      <c r="C549" s="17" t="s">
        <v>329</v>
      </c>
      <c r="D549" s="86" t="s">
        <v>615</v>
      </c>
      <c r="E549" s="98">
        <f t="shared" si="226"/>
        <v>0</v>
      </c>
      <c r="F549" s="98">
        <f t="shared" si="227"/>
        <v>0.20833333333333334</v>
      </c>
      <c r="G549" s="17">
        <v>2</v>
      </c>
      <c r="H549" s="17">
        <v>38</v>
      </c>
      <c r="I549" s="17">
        <v>0</v>
      </c>
      <c r="J549" s="17">
        <v>0</v>
      </c>
      <c r="K549" s="17">
        <v>0</v>
      </c>
      <c r="L549" s="17">
        <v>0</v>
      </c>
      <c r="M549" s="17">
        <v>0</v>
      </c>
      <c r="N549" s="17">
        <v>0</v>
      </c>
      <c r="O549" s="17">
        <v>0</v>
      </c>
      <c r="P549" s="17">
        <v>0</v>
      </c>
      <c r="Q549" s="17">
        <v>10</v>
      </c>
      <c r="R549" s="17">
        <v>0</v>
      </c>
      <c r="S549" s="17">
        <v>0</v>
      </c>
      <c r="T549" s="17">
        <v>0</v>
      </c>
      <c r="U549" s="17">
        <v>0</v>
      </c>
      <c r="V549" s="17">
        <v>0</v>
      </c>
      <c r="W549" s="17">
        <v>50</v>
      </c>
      <c r="X549" s="17">
        <v>0</v>
      </c>
      <c r="Y549" s="17">
        <v>0</v>
      </c>
      <c r="Z549" s="17">
        <v>0</v>
      </c>
      <c r="AA549" s="17">
        <v>0</v>
      </c>
      <c r="AB549" s="17">
        <v>0</v>
      </c>
      <c r="AC549" s="17">
        <v>0</v>
      </c>
      <c r="AD549" s="17">
        <v>0</v>
      </c>
      <c r="AE549" s="17">
        <v>0</v>
      </c>
      <c r="AF549" s="41">
        <v>0</v>
      </c>
      <c r="AG549" s="88">
        <v>40</v>
      </c>
      <c r="AH549" s="17" t="s">
        <v>3</v>
      </c>
      <c r="AI549" s="87" t="s">
        <v>506</v>
      </c>
      <c r="AN549" s="17">
        <f t="shared" si="228"/>
        <v>100</v>
      </c>
      <c r="AO549" s="17">
        <f t="shared" si="209"/>
        <v>0</v>
      </c>
      <c r="AP549" s="17">
        <f t="shared" si="230"/>
        <v>0.02</v>
      </c>
      <c r="AQ549" s="17">
        <f t="shared" si="230"/>
        <v>0.38</v>
      </c>
      <c r="AR549" s="17">
        <f t="shared" si="210"/>
        <v>0.1</v>
      </c>
      <c r="AS549" s="17">
        <f t="shared" si="211"/>
        <v>0.4</v>
      </c>
      <c r="AU549" s="17">
        <f t="shared" si="212"/>
        <v>0.25</v>
      </c>
      <c r="AV549" s="17">
        <f t="shared" si="213"/>
        <v>0</v>
      </c>
      <c r="AW549" s="17">
        <f t="shared" si="214"/>
        <v>0.515625</v>
      </c>
      <c r="AX549" s="17">
        <f t="shared" si="215"/>
        <v>0.5625</v>
      </c>
      <c r="AY549" s="17">
        <f t="shared" si="216"/>
        <v>0</v>
      </c>
      <c r="AZ549" s="17">
        <f t="shared" si="217"/>
        <v>0</v>
      </c>
      <c r="BA549" s="17">
        <f t="shared" si="218"/>
        <v>0.4</v>
      </c>
      <c r="BC549" s="17">
        <f t="shared" si="229"/>
        <v>0.21739130434782608</v>
      </c>
      <c r="BD549" s="17">
        <f t="shared" si="219"/>
        <v>0.36231884057971009</v>
      </c>
      <c r="BE549" s="17">
        <f t="shared" si="220"/>
        <v>0.58499974251401921</v>
      </c>
      <c r="BF549" s="17">
        <f t="shared" si="221"/>
        <v>0.35568897372261543</v>
      </c>
      <c r="BG549" s="17">
        <f t="shared" si="222"/>
        <v>0.36231884057971009</v>
      </c>
      <c r="BH549" s="17">
        <f t="shared" si="223"/>
        <v>0.36231884057971009</v>
      </c>
      <c r="BI549" s="17">
        <f t="shared" si="224"/>
        <v>1.4198697752573048E-3</v>
      </c>
      <c r="BJ549" s="17">
        <f t="shared" si="225"/>
        <v>5.365329344038247E-3</v>
      </c>
    </row>
    <row r="550" spans="1:62" x14ac:dyDescent="0.25">
      <c r="A550" s="84">
        <v>486</v>
      </c>
      <c r="B550" s="84">
        <v>540</v>
      </c>
      <c r="C550" s="17" t="s">
        <v>331</v>
      </c>
      <c r="D550" s="86" t="s">
        <v>615</v>
      </c>
      <c r="E550" s="98">
        <f t="shared" si="226"/>
        <v>0</v>
      </c>
      <c r="F550" s="98">
        <f t="shared" si="227"/>
        <v>0.10869565217391304</v>
      </c>
      <c r="G550" s="17">
        <v>4</v>
      </c>
      <c r="H550" s="17">
        <v>41</v>
      </c>
      <c r="I550" s="17">
        <v>0</v>
      </c>
      <c r="J550" s="17">
        <v>0</v>
      </c>
      <c r="K550" s="17">
        <v>0</v>
      </c>
      <c r="L550" s="17">
        <v>0</v>
      </c>
      <c r="M550" s="17">
        <v>0</v>
      </c>
      <c r="N550" s="17">
        <v>0</v>
      </c>
      <c r="O550" s="17">
        <v>0</v>
      </c>
      <c r="P550" s="17">
        <v>0</v>
      </c>
      <c r="Q550" s="17">
        <v>5</v>
      </c>
      <c r="R550" s="17">
        <v>0</v>
      </c>
      <c r="S550" s="17">
        <v>0</v>
      </c>
      <c r="T550" s="17">
        <v>0</v>
      </c>
      <c r="U550" s="17">
        <v>0</v>
      </c>
      <c r="V550" s="17">
        <v>0</v>
      </c>
      <c r="W550" s="17">
        <v>50</v>
      </c>
      <c r="X550" s="17">
        <v>0</v>
      </c>
      <c r="Y550" s="17">
        <v>0</v>
      </c>
      <c r="Z550" s="17">
        <v>0</v>
      </c>
      <c r="AA550" s="17">
        <v>0</v>
      </c>
      <c r="AB550" s="17">
        <v>0</v>
      </c>
      <c r="AC550" s="17">
        <v>0</v>
      </c>
      <c r="AD550" s="17">
        <v>0</v>
      </c>
      <c r="AE550" s="17">
        <v>0</v>
      </c>
      <c r="AF550" s="41">
        <v>0</v>
      </c>
      <c r="AG550" s="88">
        <v>35</v>
      </c>
      <c r="AH550" s="17" t="s">
        <v>3</v>
      </c>
      <c r="AI550" s="87" t="s">
        <v>506</v>
      </c>
      <c r="AN550" s="17">
        <f t="shared" si="228"/>
        <v>100</v>
      </c>
      <c r="AO550" s="17">
        <f t="shared" si="209"/>
        <v>0</v>
      </c>
      <c r="AP550" s="17">
        <f t="shared" si="230"/>
        <v>0.04</v>
      </c>
      <c r="AQ550" s="17">
        <f t="shared" si="230"/>
        <v>0.41</v>
      </c>
      <c r="AR550" s="17">
        <f t="shared" si="210"/>
        <v>0.05</v>
      </c>
      <c r="AS550" s="17">
        <f t="shared" si="211"/>
        <v>0.35</v>
      </c>
      <c r="AU550" s="17">
        <f t="shared" si="212"/>
        <v>0.11111111111111113</v>
      </c>
      <c r="AV550" s="17">
        <f t="shared" si="213"/>
        <v>0</v>
      </c>
      <c r="AW550" s="17">
        <f t="shared" si="214"/>
        <v>0.50694444444444442</v>
      </c>
      <c r="AX550" s="17">
        <f t="shared" si="215"/>
        <v>0.52777777777777779</v>
      </c>
      <c r="AY550" s="17">
        <f t="shared" si="216"/>
        <v>0</v>
      </c>
      <c r="AZ550" s="17">
        <f t="shared" si="217"/>
        <v>0</v>
      </c>
      <c r="BA550" s="17">
        <f t="shared" si="218"/>
        <v>0.35</v>
      </c>
      <c r="BC550" s="17">
        <f t="shared" si="229"/>
        <v>8.771929824561403E-2</v>
      </c>
      <c r="BD550" s="17">
        <f t="shared" si="219"/>
        <v>0.29239766081871343</v>
      </c>
      <c r="BE550" s="17">
        <f t="shared" si="220"/>
        <v>0.58216387615314802</v>
      </c>
      <c r="BF550" s="17">
        <f t="shared" si="221"/>
        <v>0.29614867726421307</v>
      </c>
      <c r="BG550" s="17">
        <f t="shared" si="222"/>
        <v>0.29239766081871343</v>
      </c>
      <c r="BH550" s="17">
        <f t="shared" si="223"/>
        <v>0.29239766081871343</v>
      </c>
      <c r="BI550" s="17">
        <f t="shared" si="224"/>
        <v>3.3180294791559789E-3</v>
      </c>
      <c r="BJ550" s="17">
        <f t="shared" si="225"/>
        <v>1.5190170191482144E-2</v>
      </c>
    </row>
    <row r="551" spans="1:62" x14ac:dyDescent="0.25">
      <c r="A551" s="84">
        <v>487</v>
      </c>
      <c r="B551" s="84">
        <v>541</v>
      </c>
      <c r="C551" s="17" t="s">
        <v>332</v>
      </c>
      <c r="D551" s="86" t="s">
        <v>615</v>
      </c>
      <c r="E551" s="98">
        <f t="shared" si="226"/>
        <v>0</v>
      </c>
      <c r="F551" s="98">
        <f t="shared" si="227"/>
        <v>0.21739130434782608</v>
      </c>
      <c r="G551" s="17">
        <v>4</v>
      </c>
      <c r="H551" s="17">
        <v>36</v>
      </c>
      <c r="I551" s="17">
        <v>0</v>
      </c>
      <c r="J551" s="17">
        <v>0</v>
      </c>
      <c r="K551" s="17">
        <v>0</v>
      </c>
      <c r="L551" s="17">
        <v>0</v>
      </c>
      <c r="M551" s="17">
        <v>0</v>
      </c>
      <c r="N551" s="17">
        <v>0</v>
      </c>
      <c r="O551" s="17">
        <v>0</v>
      </c>
      <c r="P551" s="17">
        <v>0</v>
      </c>
      <c r="Q551" s="17">
        <v>10</v>
      </c>
      <c r="R551" s="17">
        <v>0</v>
      </c>
      <c r="S551" s="17">
        <v>0</v>
      </c>
      <c r="T551" s="17">
        <v>0</v>
      </c>
      <c r="U551" s="17">
        <v>0</v>
      </c>
      <c r="V551" s="17">
        <v>0</v>
      </c>
      <c r="W551" s="17">
        <v>50</v>
      </c>
      <c r="X551" s="17">
        <v>0</v>
      </c>
      <c r="Y551" s="17">
        <v>0</v>
      </c>
      <c r="Z551" s="17">
        <v>0</v>
      </c>
      <c r="AA551" s="17">
        <v>0</v>
      </c>
      <c r="AB551" s="17">
        <v>0</v>
      </c>
      <c r="AC551" s="17">
        <v>0</v>
      </c>
      <c r="AD551" s="17">
        <v>0</v>
      </c>
      <c r="AE551" s="17">
        <v>0</v>
      </c>
      <c r="AF551" s="41">
        <v>0</v>
      </c>
      <c r="AG551" s="88">
        <v>35</v>
      </c>
      <c r="AH551" s="17" t="s">
        <v>3</v>
      </c>
      <c r="AI551" s="87" t="s">
        <v>506</v>
      </c>
      <c r="AN551" s="17">
        <f t="shared" si="228"/>
        <v>100</v>
      </c>
      <c r="AO551" s="17">
        <f t="shared" si="209"/>
        <v>0</v>
      </c>
      <c r="AP551" s="17">
        <f t="shared" si="230"/>
        <v>0.04</v>
      </c>
      <c r="AQ551" s="17">
        <f t="shared" si="230"/>
        <v>0.36</v>
      </c>
      <c r="AR551" s="17">
        <f t="shared" si="210"/>
        <v>0.1</v>
      </c>
      <c r="AS551" s="17">
        <f t="shared" si="211"/>
        <v>0.35</v>
      </c>
      <c r="AU551" s="17">
        <f t="shared" si="212"/>
        <v>0.25000000000000006</v>
      </c>
      <c r="AV551" s="17">
        <f t="shared" si="213"/>
        <v>0</v>
      </c>
      <c r="AW551" s="17">
        <f t="shared" si="214"/>
        <v>0.515625</v>
      </c>
      <c r="AX551" s="17">
        <f t="shared" si="215"/>
        <v>0.5625</v>
      </c>
      <c r="AY551" s="17">
        <f t="shared" si="216"/>
        <v>0</v>
      </c>
      <c r="AZ551" s="17">
        <f t="shared" si="217"/>
        <v>0</v>
      </c>
      <c r="BA551" s="17">
        <f t="shared" si="218"/>
        <v>0.35</v>
      </c>
      <c r="BC551" s="17">
        <f t="shared" si="229"/>
        <v>0.19230769230769232</v>
      </c>
      <c r="BD551" s="17">
        <f t="shared" si="219"/>
        <v>0.32051282051282048</v>
      </c>
      <c r="BE551" s="17">
        <f t="shared" si="220"/>
        <v>0.58445117560484616</v>
      </c>
      <c r="BF551" s="17">
        <f t="shared" si="221"/>
        <v>0.34417156343484756</v>
      </c>
      <c r="BG551" s="17">
        <f t="shared" si="222"/>
        <v>0.32051282051282048</v>
      </c>
      <c r="BH551" s="17">
        <f t="shared" si="223"/>
        <v>0.32051282051282048</v>
      </c>
      <c r="BI551" s="17">
        <f t="shared" si="224"/>
        <v>8.6949375410913911E-4</v>
      </c>
      <c r="BJ551" s="17">
        <f t="shared" si="225"/>
        <v>1.5190170191482144E-2</v>
      </c>
    </row>
    <row r="552" spans="1:62" x14ac:dyDescent="0.25">
      <c r="A552" s="84">
        <v>489</v>
      </c>
      <c r="B552" s="84">
        <v>543</v>
      </c>
      <c r="C552" s="17" t="s">
        <v>333</v>
      </c>
      <c r="D552" s="86" t="s">
        <v>615</v>
      </c>
      <c r="E552" s="98">
        <f t="shared" si="226"/>
        <v>0</v>
      </c>
      <c r="F552" s="98">
        <f t="shared" si="227"/>
        <v>0.11363636363636363</v>
      </c>
      <c r="G552" s="17">
        <v>6</v>
      </c>
      <c r="H552" s="17">
        <v>39</v>
      </c>
      <c r="I552" s="17">
        <v>0</v>
      </c>
      <c r="J552" s="17">
        <v>0</v>
      </c>
      <c r="K552" s="17">
        <v>0</v>
      </c>
      <c r="L552" s="17">
        <v>0</v>
      </c>
      <c r="M552" s="17">
        <v>0</v>
      </c>
      <c r="N552" s="17">
        <v>0</v>
      </c>
      <c r="O552" s="17">
        <v>0</v>
      </c>
      <c r="P552" s="17">
        <v>0</v>
      </c>
      <c r="Q552" s="17">
        <v>5</v>
      </c>
      <c r="R552" s="17">
        <v>0</v>
      </c>
      <c r="S552" s="17">
        <v>0</v>
      </c>
      <c r="T552" s="17">
        <v>0</v>
      </c>
      <c r="U552" s="17">
        <v>0</v>
      </c>
      <c r="V552" s="17">
        <v>0</v>
      </c>
      <c r="W552" s="17">
        <v>50</v>
      </c>
      <c r="X552" s="17">
        <v>0</v>
      </c>
      <c r="Y552" s="17">
        <v>0</v>
      </c>
      <c r="Z552" s="17">
        <v>0</v>
      </c>
      <c r="AA552" s="17">
        <v>0</v>
      </c>
      <c r="AB552" s="17">
        <v>0</v>
      </c>
      <c r="AC552" s="17">
        <v>0</v>
      </c>
      <c r="AD552" s="17">
        <v>0</v>
      </c>
      <c r="AE552" s="17">
        <v>0</v>
      </c>
      <c r="AF552" s="41">
        <v>0</v>
      </c>
      <c r="AG552" s="88">
        <v>32</v>
      </c>
      <c r="AH552" s="17" t="s">
        <v>3</v>
      </c>
      <c r="AI552" s="87" t="s">
        <v>506</v>
      </c>
      <c r="AN552" s="17">
        <f t="shared" si="228"/>
        <v>100</v>
      </c>
      <c r="AO552" s="17">
        <f t="shared" si="209"/>
        <v>0</v>
      </c>
      <c r="AP552" s="17">
        <f t="shared" si="230"/>
        <v>0.06</v>
      </c>
      <c r="AQ552" s="17">
        <f t="shared" si="230"/>
        <v>0.39</v>
      </c>
      <c r="AR552" s="17">
        <f t="shared" si="210"/>
        <v>0.05</v>
      </c>
      <c r="AS552" s="17">
        <f t="shared" si="211"/>
        <v>0.32</v>
      </c>
      <c r="AU552" s="17">
        <f t="shared" si="212"/>
        <v>0.11111111111111112</v>
      </c>
      <c r="AV552" s="17">
        <f t="shared" si="213"/>
        <v>0</v>
      </c>
      <c r="AW552" s="17">
        <f t="shared" si="214"/>
        <v>0.50694444444444442</v>
      </c>
      <c r="AX552" s="17">
        <f t="shared" si="215"/>
        <v>0.52777777777777779</v>
      </c>
      <c r="AY552" s="17">
        <f t="shared" si="216"/>
        <v>0</v>
      </c>
      <c r="AZ552" s="17">
        <f t="shared" si="217"/>
        <v>0</v>
      </c>
      <c r="BA552" s="17">
        <f t="shared" si="218"/>
        <v>0.32</v>
      </c>
      <c r="BC552" s="17">
        <f t="shared" si="229"/>
        <v>7.9365079365079361E-2</v>
      </c>
      <c r="BD552" s="17">
        <f t="shared" si="219"/>
        <v>0.26455026455026454</v>
      </c>
      <c r="BE552" s="17">
        <f t="shared" si="220"/>
        <v>0.58198117327835808</v>
      </c>
      <c r="BF552" s="17">
        <f t="shared" si="221"/>
        <v>0.29231274780050648</v>
      </c>
      <c r="BG552" s="17">
        <f t="shared" si="222"/>
        <v>0.26455026455026454</v>
      </c>
      <c r="BH552" s="17">
        <f t="shared" si="223"/>
        <v>0.26455026455026454</v>
      </c>
      <c r="BI552" s="17">
        <f t="shared" si="224"/>
        <v>3.0746731614456507E-3</v>
      </c>
      <c r="BJ552" s="17">
        <f t="shared" si="225"/>
        <v>2.3485074699948469E-2</v>
      </c>
    </row>
    <row r="553" spans="1:62" x14ac:dyDescent="0.25">
      <c r="A553" s="84">
        <v>490</v>
      </c>
      <c r="B553" s="84">
        <v>544</v>
      </c>
      <c r="C553" s="17" t="s">
        <v>334</v>
      </c>
      <c r="D553" s="86" t="s">
        <v>615</v>
      </c>
      <c r="E553" s="98">
        <f t="shared" si="226"/>
        <v>0</v>
      </c>
      <c r="F553" s="98">
        <f t="shared" si="227"/>
        <v>0.22727272727272727</v>
      </c>
      <c r="G553" s="17">
        <v>6</v>
      </c>
      <c r="H553" s="17">
        <v>34</v>
      </c>
      <c r="I553" s="17">
        <v>0</v>
      </c>
      <c r="J553" s="17">
        <v>0</v>
      </c>
      <c r="K553" s="17">
        <v>0</v>
      </c>
      <c r="L553" s="17">
        <v>0</v>
      </c>
      <c r="M553" s="17">
        <v>0</v>
      </c>
      <c r="N553" s="17">
        <v>0</v>
      </c>
      <c r="O553" s="17">
        <v>0</v>
      </c>
      <c r="P553" s="17">
        <v>0</v>
      </c>
      <c r="Q553" s="17">
        <v>10</v>
      </c>
      <c r="R553" s="17">
        <v>0</v>
      </c>
      <c r="S553" s="17">
        <v>0</v>
      </c>
      <c r="T553" s="17">
        <v>0</v>
      </c>
      <c r="U553" s="17">
        <v>0</v>
      </c>
      <c r="V553" s="17">
        <v>0</v>
      </c>
      <c r="W553" s="17">
        <v>50</v>
      </c>
      <c r="X553" s="17">
        <v>0</v>
      </c>
      <c r="Y553" s="17">
        <v>0</v>
      </c>
      <c r="Z553" s="17">
        <v>0</v>
      </c>
      <c r="AA553" s="17">
        <v>0</v>
      </c>
      <c r="AB553" s="17">
        <v>0</v>
      </c>
      <c r="AC553" s="17">
        <v>0</v>
      </c>
      <c r="AD553" s="17">
        <v>0</v>
      </c>
      <c r="AE553" s="17">
        <v>0</v>
      </c>
      <c r="AF553" s="41">
        <v>0</v>
      </c>
      <c r="AG553" s="88">
        <v>33</v>
      </c>
      <c r="AH553" s="17" t="s">
        <v>3</v>
      </c>
      <c r="AI553" s="87" t="s">
        <v>506</v>
      </c>
      <c r="AN553" s="17">
        <f t="shared" si="228"/>
        <v>100</v>
      </c>
      <c r="AO553" s="17">
        <f t="shared" ref="AO553:AO616" si="231">(L553+M553+O553+X553)/100</f>
        <v>0</v>
      </c>
      <c r="AP553" s="17">
        <f t="shared" si="230"/>
        <v>0.06</v>
      </c>
      <c r="AQ553" s="17">
        <f t="shared" si="230"/>
        <v>0.34</v>
      </c>
      <c r="AR553" s="17">
        <f t="shared" ref="AR553:AR616" si="232">Q553/100</f>
        <v>0.1</v>
      </c>
      <c r="AS553" s="17">
        <f t="shared" ref="AS553:AS616" si="233">AG553/100</f>
        <v>0.33</v>
      </c>
      <c r="AU553" s="17">
        <f t="shared" ref="AU553:AU616" si="234">AR553/(AQ553+AP553)</f>
        <v>0.25</v>
      </c>
      <c r="AV553" s="17">
        <f t="shared" ref="AV553:AV616" si="235">AO553/(AP553+AQ553)</f>
        <v>0</v>
      </c>
      <c r="AW553" s="17">
        <f t="shared" ref="AW553:AW616" si="236">0.5+AU553/16</f>
        <v>0.515625</v>
      </c>
      <c r="AX553" s="17">
        <f t="shared" ref="AX553:AX616" si="237">0.5+AU553/4</f>
        <v>0.5625</v>
      </c>
      <c r="AY553" s="17">
        <f t="shared" ref="AY553:AY616" si="238">IF(AV553&lt;=AW553,AV553,IF(AV553&lt;=AX553,AW553,AW553-(AV553-AX553)*(8+AU553)/(12*(2+AU553))))</f>
        <v>0</v>
      </c>
      <c r="AZ553" s="17">
        <f t="shared" ref="AZ553:AZ616" si="239">IF(AY553&lt;1,AY553,1)</f>
        <v>0</v>
      </c>
      <c r="BA553" s="17">
        <f t="shared" ref="BA553:BA616" si="240">ABS(AZ553-AS553)</f>
        <v>0.33</v>
      </c>
      <c r="BC553" s="17">
        <f t="shared" si="229"/>
        <v>0.17241379310344829</v>
      </c>
      <c r="BD553" s="17">
        <f t="shared" ref="BD553:BD616" si="241">(O553+$BM$11*M553+$BM$12*L553+$BM$13*X553+$BM$14*AD553+$BM$15*I553+$BM$16*N553+$BM$17*AB553+$BM$18*V553+$BM$19*T553+$BM$20*AA553+$BM$21*Z553+$BM$22*AF553+$BM$23*W553)/($BM$3*$H553+$BM$4*$G553+$BM$5*$P553+$BM$6*$K553+$BM$7*$S553+$BM$8*$U553+$BM$9*$Y553)</f>
        <v>0.28735632183908044</v>
      </c>
      <c r="BE553" s="17">
        <f t="shared" ref="BE553:BE616" si="242">$BM$25+BC553*$BM$26</f>
        <v>0.58401610529757098</v>
      </c>
      <c r="BF553" s="17">
        <f t="shared" ref="BF553:BF616" si="243">$BM$27+BC553*$BM$28</f>
        <v>0.33503706562041091</v>
      </c>
      <c r="BG553" s="17">
        <f t="shared" ref="BG553:BG616" si="244">IF(BD553&lt;=BE553,BD553,IF(BD553&lt;=BF553,BE553,BE553-(BD553-BF553)*(8+BC553)/(12*(2+BC553))))</f>
        <v>0.28735632183908044</v>
      </c>
      <c r="BH553" s="17">
        <f t="shared" ref="BH553:BH616" si="245">IF(BG553&lt;1,IF(BG553&gt;0,BG553,0),1)</f>
        <v>0.28735632183908044</v>
      </c>
      <c r="BI553" s="17">
        <f t="shared" ref="BI553:BI616" si="246">(BH553-AS553)^2</f>
        <v>1.8184832870920889E-3</v>
      </c>
      <c r="BJ553" s="17">
        <f t="shared" ref="BJ553:BJ616" si="247">(AS553-AVERAGE($AS$2:$AS$423))^2</f>
        <v>2.052010653045969E-2</v>
      </c>
    </row>
    <row r="554" spans="1:62" x14ac:dyDescent="0.25">
      <c r="A554" s="84">
        <v>492</v>
      </c>
      <c r="B554" s="84">
        <v>546</v>
      </c>
      <c r="C554" s="17" t="s">
        <v>336</v>
      </c>
      <c r="D554" s="86" t="s">
        <v>615</v>
      </c>
      <c r="E554" s="98">
        <f t="shared" si="226"/>
        <v>0</v>
      </c>
      <c r="F554" s="98">
        <f t="shared" si="227"/>
        <v>0.11904761904761904</v>
      </c>
      <c r="G554" s="17">
        <v>8</v>
      </c>
      <c r="H554" s="17">
        <v>37</v>
      </c>
      <c r="I554" s="17">
        <v>0</v>
      </c>
      <c r="J554" s="17">
        <v>0</v>
      </c>
      <c r="K554" s="17">
        <v>0</v>
      </c>
      <c r="L554" s="17">
        <v>0</v>
      </c>
      <c r="M554" s="17">
        <v>0</v>
      </c>
      <c r="N554" s="17">
        <v>0</v>
      </c>
      <c r="O554" s="17">
        <v>0</v>
      </c>
      <c r="P554" s="17">
        <v>0</v>
      </c>
      <c r="Q554" s="17">
        <v>5</v>
      </c>
      <c r="R554" s="17">
        <v>0</v>
      </c>
      <c r="S554" s="17">
        <v>0</v>
      </c>
      <c r="T554" s="17">
        <v>0</v>
      </c>
      <c r="U554" s="17">
        <v>0</v>
      </c>
      <c r="V554" s="17">
        <v>0</v>
      </c>
      <c r="W554" s="17">
        <v>50</v>
      </c>
      <c r="X554" s="17">
        <v>0</v>
      </c>
      <c r="Y554" s="17">
        <v>0</v>
      </c>
      <c r="Z554" s="17">
        <v>0</v>
      </c>
      <c r="AA554" s="17">
        <v>0</v>
      </c>
      <c r="AB554" s="17">
        <v>0</v>
      </c>
      <c r="AC554" s="17">
        <v>0</v>
      </c>
      <c r="AD554" s="17">
        <v>0</v>
      </c>
      <c r="AE554" s="17">
        <v>0</v>
      </c>
      <c r="AF554" s="41">
        <v>0</v>
      </c>
      <c r="AG554" s="88">
        <v>28</v>
      </c>
      <c r="AH554" s="17" t="s">
        <v>3</v>
      </c>
      <c r="AI554" s="87" t="s">
        <v>506</v>
      </c>
      <c r="AN554" s="17">
        <f t="shared" si="228"/>
        <v>100</v>
      </c>
      <c r="AO554" s="17">
        <f t="shared" si="231"/>
        <v>0</v>
      </c>
      <c r="AP554" s="17">
        <f t="shared" si="230"/>
        <v>0.08</v>
      </c>
      <c r="AQ554" s="17">
        <f t="shared" si="230"/>
        <v>0.37</v>
      </c>
      <c r="AR554" s="17">
        <f t="shared" si="232"/>
        <v>0.05</v>
      </c>
      <c r="AS554" s="17">
        <f t="shared" si="233"/>
        <v>0.28000000000000003</v>
      </c>
      <c r="AU554" s="17">
        <f t="shared" si="234"/>
        <v>0.11111111111111112</v>
      </c>
      <c r="AV554" s="17">
        <f t="shared" si="235"/>
        <v>0</v>
      </c>
      <c r="AW554" s="17">
        <f t="shared" si="236"/>
        <v>0.50694444444444442</v>
      </c>
      <c r="AX554" s="17">
        <f t="shared" si="237"/>
        <v>0.52777777777777779</v>
      </c>
      <c r="AY554" s="17">
        <f t="shared" si="238"/>
        <v>0</v>
      </c>
      <c r="AZ554" s="17">
        <f t="shared" si="239"/>
        <v>0</v>
      </c>
      <c r="BA554" s="17">
        <f t="shared" si="240"/>
        <v>0.28000000000000003</v>
      </c>
      <c r="BC554" s="17">
        <f t="shared" si="229"/>
        <v>7.2463768115942032E-2</v>
      </c>
      <c r="BD554" s="17">
        <f t="shared" si="241"/>
        <v>0.24154589371980673</v>
      </c>
      <c r="BE554" s="17">
        <f t="shared" si="242"/>
        <v>0.58183024481657497</v>
      </c>
      <c r="BF554" s="17">
        <f t="shared" si="243"/>
        <v>0.28914393650440101</v>
      </c>
      <c r="BG554" s="17">
        <f t="shared" si="244"/>
        <v>0.24154589371980673</v>
      </c>
      <c r="BH554" s="17">
        <f t="shared" si="245"/>
        <v>0.24154589371980673</v>
      </c>
      <c r="BI554" s="17">
        <f t="shared" si="246"/>
        <v>1.4787182898084018E-3</v>
      </c>
      <c r="BJ554" s="17">
        <f t="shared" si="247"/>
        <v>3.7344947377903573E-2</v>
      </c>
    </row>
    <row r="555" spans="1:62" x14ac:dyDescent="0.25">
      <c r="A555" s="84">
        <v>493</v>
      </c>
      <c r="B555" s="84">
        <v>547</v>
      </c>
      <c r="C555" s="17" t="s">
        <v>337</v>
      </c>
      <c r="D555" s="86" t="s">
        <v>615</v>
      </c>
      <c r="E555" s="98">
        <f t="shared" si="226"/>
        <v>0</v>
      </c>
      <c r="F555" s="98">
        <f t="shared" si="227"/>
        <v>0.23809523809523808</v>
      </c>
      <c r="G555" s="17">
        <v>8</v>
      </c>
      <c r="H555" s="17">
        <v>32</v>
      </c>
      <c r="I555" s="17">
        <v>0</v>
      </c>
      <c r="J555" s="17">
        <v>0</v>
      </c>
      <c r="K555" s="17">
        <v>0</v>
      </c>
      <c r="L555" s="17">
        <v>0</v>
      </c>
      <c r="M555" s="17">
        <v>0</v>
      </c>
      <c r="N555" s="17">
        <v>0</v>
      </c>
      <c r="O555" s="17">
        <v>0</v>
      </c>
      <c r="P555" s="17">
        <v>0</v>
      </c>
      <c r="Q555" s="17">
        <v>10</v>
      </c>
      <c r="R555" s="17">
        <v>0</v>
      </c>
      <c r="S555" s="17">
        <v>0</v>
      </c>
      <c r="T555" s="17">
        <v>0</v>
      </c>
      <c r="U555" s="17">
        <v>0</v>
      </c>
      <c r="V555" s="17">
        <v>0</v>
      </c>
      <c r="W555" s="17">
        <v>50</v>
      </c>
      <c r="X555" s="17">
        <v>0</v>
      </c>
      <c r="Y555" s="17">
        <v>0</v>
      </c>
      <c r="Z555" s="17">
        <v>0</v>
      </c>
      <c r="AA555" s="17">
        <v>0</v>
      </c>
      <c r="AB555" s="17">
        <v>0</v>
      </c>
      <c r="AC555" s="17">
        <v>0</v>
      </c>
      <c r="AD555" s="17">
        <v>0</v>
      </c>
      <c r="AE555" s="17">
        <v>0</v>
      </c>
      <c r="AF555" s="41">
        <v>0</v>
      </c>
      <c r="AG555" s="88">
        <v>27</v>
      </c>
      <c r="AH555" s="17" t="s">
        <v>3</v>
      </c>
      <c r="AI555" s="87" t="s">
        <v>506</v>
      </c>
      <c r="AN555" s="17">
        <f t="shared" si="228"/>
        <v>100</v>
      </c>
      <c r="AO555" s="17">
        <f t="shared" si="231"/>
        <v>0</v>
      </c>
      <c r="AP555" s="17">
        <f t="shared" si="230"/>
        <v>0.08</v>
      </c>
      <c r="AQ555" s="17">
        <f t="shared" si="230"/>
        <v>0.32</v>
      </c>
      <c r="AR555" s="17">
        <f t="shared" si="232"/>
        <v>0.1</v>
      </c>
      <c r="AS555" s="17">
        <f t="shared" si="233"/>
        <v>0.27</v>
      </c>
      <c r="AU555" s="17">
        <f t="shared" si="234"/>
        <v>0.25</v>
      </c>
      <c r="AV555" s="17">
        <f t="shared" si="235"/>
        <v>0</v>
      </c>
      <c r="AW555" s="17">
        <f t="shared" si="236"/>
        <v>0.515625</v>
      </c>
      <c r="AX555" s="17">
        <f t="shared" si="237"/>
        <v>0.5625</v>
      </c>
      <c r="AY555" s="17">
        <f t="shared" si="238"/>
        <v>0</v>
      </c>
      <c r="AZ555" s="17">
        <f t="shared" si="239"/>
        <v>0</v>
      </c>
      <c r="BA555" s="17">
        <f t="shared" si="240"/>
        <v>0.27</v>
      </c>
      <c r="BC555" s="17">
        <f t="shared" si="229"/>
        <v>0.15625</v>
      </c>
      <c r="BD555" s="17">
        <f t="shared" si="241"/>
        <v>0.26041666666666663</v>
      </c>
      <c r="BE555" s="17">
        <f t="shared" si="242"/>
        <v>0.58366261067290992</v>
      </c>
      <c r="BF555" s="17">
        <f t="shared" si="243"/>
        <v>0.32761528614618118</v>
      </c>
      <c r="BG555" s="17">
        <f t="shared" si="244"/>
        <v>0.26041666666666663</v>
      </c>
      <c r="BH555" s="17">
        <f t="shared" si="245"/>
        <v>0.26041666666666663</v>
      </c>
      <c r="BI555" s="17">
        <f t="shared" si="246"/>
        <v>9.1840277777778821E-5</v>
      </c>
      <c r="BJ555" s="17">
        <f t="shared" si="247"/>
        <v>4.1309915547392356E-2</v>
      </c>
    </row>
    <row r="556" spans="1:62" x14ac:dyDescent="0.25">
      <c r="A556" s="84">
        <v>495</v>
      </c>
      <c r="B556" s="84">
        <v>549</v>
      </c>
      <c r="C556" s="17" t="str">
        <f>'EWG-CCP-127 (1)'!B278</f>
        <v>Li-R0.03</v>
      </c>
      <c r="D556" s="86" t="s">
        <v>615</v>
      </c>
      <c r="E556" s="98">
        <f t="shared" si="226"/>
        <v>2.9126213592233006</v>
      </c>
      <c r="F556" s="98">
        <f t="shared" si="227"/>
        <v>0</v>
      </c>
      <c r="G556" s="17">
        <v>0</v>
      </c>
      <c r="H556" s="17">
        <f>'EWG-CCP-127 (1)'!J278</f>
        <v>97.087378640776706</v>
      </c>
      <c r="I556" s="17">
        <v>0</v>
      </c>
      <c r="J556" s="17">
        <v>0</v>
      </c>
      <c r="K556" s="17">
        <v>0</v>
      </c>
      <c r="L556" s="17">
        <f>'EWG-CCP-127 (1)'!M278</f>
        <v>0</v>
      </c>
      <c r="M556" s="17">
        <v>2.9126213592233006</v>
      </c>
      <c r="N556" s="17">
        <v>0</v>
      </c>
      <c r="O556" s="17">
        <f>'EWG-CCP-127 (1)'!L278</f>
        <v>0</v>
      </c>
      <c r="P556" s="17">
        <v>0</v>
      </c>
      <c r="Q556" s="17">
        <v>0</v>
      </c>
      <c r="R556" s="17">
        <v>0</v>
      </c>
      <c r="S556" s="17">
        <v>0</v>
      </c>
      <c r="T556" s="17">
        <v>0</v>
      </c>
      <c r="U556" s="17">
        <v>0</v>
      </c>
      <c r="V556" s="17">
        <v>0</v>
      </c>
      <c r="W556" s="17">
        <v>0</v>
      </c>
      <c r="X556" s="17">
        <f>'EWG-CCP-127 (1)'!O278</f>
        <v>0</v>
      </c>
      <c r="Y556" s="17">
        <v>0</v>
      </c>
      <c r="Z556" s="17">
        <v>0</v>
      </c>
      <c r="AA556" s="17">
        <v>0</v>
      </c>
      <c r="AB556" s="17">
        <v>0</v>
      </c>
      <c r="AC556" s="17">
        <v>0</v>
      </c>
      <c r="AD556" s="17">
        <f>'EWG-CCP-127 (1)'!N278</f>
        <v>0</v>
      </c>
      <c r="AE556" s="17">
        <v>0</v>
      </c>
      <c r="AF556" s="41">
        <v>0</v>
      </c>
      <c r="AG556" s="88">
        <f>'EWG-CCP-127 (1)'!I278</f>
        <v>3</v>
      </c>
      <c r="AH556" s="92" t="s">
        <v>3</v>
      </c>
      <c r="AI556" s="87" t="s">
        <v>531</v>
      </c>
      <c r="AK556" s="87" t="s">
        <v>505</v>
      </c>
      <c r="AL556" s="87" t="s">
        <v>510</v>
      </c>
      <c r="AN556" s="17">
        <f t="shared" si="228"/>
        <v>100</v>
      </c>
      <c r="AO556" s="17">
        <f t="shared" si="231"/>
        <v>2.9126213592233007E-2</v>
      </c>
      <c r="AP556" s="17">
        <f t="shared" si="230"/>
        <v>0</v>
      </c>
      <c r="AQ556" s="17">
        <f t="shared" si="230"/>
        <v>0.970873786407767</v>
      </c>
      <c r="AR556" s="17">
        <f t="shared" si="232"/>
        <v>0</v>
      </c>
      <c r="AS556" s="17">
        <f t="shared" si="233"/>
        <v>0.03</v>
      </c>
      <c r="AU556" s="17">
        <f t="shared" si="234"/>
        <v>0</v>
      </c>
      <c r="AV556" s="17">
        <f t="shared" si="235"/>
        <v>2.9999999999999995E-2</v>
      </c>
      <c r="AW556" s="17">
        <f t="shared" si="236"/>
        <v>0.5</v>
      </c>
      <c r="AX556" s="17">
        <f t="shared" si="237"/>
        <v>0.5</v>
      </c>
      <c r="AY556" s="17">
        <f t="shared" si="238"/>
        <v>2.9999999999999995E-2</v>
      </c>
      <c r="AZ556" s="17">
        <f t="shared" si="239"/>
        <v>2.9999999999999995E-2</v>
      </c>
      <c r="BA556" s="17">
        <f t="shared" si="240"/>
        <v>3.4694469519536142E-18</v>
      </c>
      <c r="BC556" s="17">
        <f t="shared" si="229"/>
        <v>0</v>
      </c>
      <c r="BD556" s="17">
        <f t="shared" si="241"/>
        <v>2.9999999999999995E-2</v>
      </c>
      <c r="BE556" s="17">
        <f t="shared" si="242"/>
        <v>0.58024549596785291</v>
      </c>
      <c r="BF556" s="17">
        <f t="shared" si="243"/>
        <v>0.25587141789529383</v>
      </c>
      <c r="BG556" s="17">
        <f t="shared" si="244"/>
        <v>2.9999999999999995E-2</v>
      </c>
      <c r="BH556" s="17">
        <f t="shared" si="245"/>
        <v>2.9999999999999995E-2</v>
      </c>
      <c r="BI556" s="17">
        <f t="shared" si="246"/>
        <v>1.2037062152420224E-35</v>
      </c>
      <c r="BJ556" s="17">
        <f t="shared" si="247"/>
        <v>0.19646915161512304</v>
      </c>
    </row>
    <row r="557" spans="1:62" x14ac:dyDescent="0.25">
      <c r="A557" s="84">
        <v>496</v>
      </c>
      <c r="B557" s="84">
        <v>550</v>
      </c>
      <c r="C557" s="17" t="str">
        <f>'EWG-CCP-127 (1)'!B279</f>
        <v>Li-R0.1</v>
      </c>
      <c r="D557" s="86" t="s">
        <v>615</v>
      </c>
      <c r="E557" s="98">
        <f t="shared" si="226"/>
        <v>9.0909090909090917</v>
      </c>
      <c r="F557" s="98">
        <f t="shared" si="227"/>
        <v>0</v>
      </c>
      <c r="G557" s="17">
        <v>0</v>
      </c>
      <c r="H557" s="17">
        <f>'EWG-CCP-127 (1)'!J279</f>
        <v>90.909090909090907</v>
      </c>
      <c r="I557" s="17">
        <v>0</v>
      </c>
      <c r="J557" s="17">
        <v>0</v>
      </c>
      <c r="K557" s="17">
        <v>0</v>
      </c>
      <c r="L557" s="17">
        <f>'EWG-CCP-127 (1)'!M279</f>
        <v>0</v>
      </c>
      <c r="M557" s="17">
        <v>9.0909090909090917</v>
      </c>
      <c r="N557" s="17">
        <v>0</v>
      </c>
      <c r="O557" s="17">
        <f>'EWG-CCP-127 (1)'!L279</f>
        <v>0</v>
      </c>
      <c r="P557" s="17">
        <v>0</v>
      </c>
      <c r="Q557" s="17">
        <v>0</v>
      </c>
      <c r="R557" s="17">
        <v>0</v>
      </c>
      <c r="S557" s="17">
        <v>0</v>
      </c>
      <c r="T557" s="17">
        <v>0</v>
      </c>
      <c r="U557" s="17">
        <v>0</v>
      </c>
      <c r="V557" s="17">
        <v>0</v>
      </c>
      <c r="W557" s="17">
        <v>0</v>
      </c>
      <c r="X557" s="17">
        <f>'EWG-CCP-127 (1)'!O279</f>
        <v>0</v>
      </c>
      <c r="Y557" s="17">
        <v>0</v>
      </c>
      <c r="Z557" s="17">
        <v>0</v>
      </c>
      <c r="AA557" s="17">
        <v>0</v>
      </c>
      <c r="AB557" s="17">
        <v>0</v>
      </c>
      <c r="AC557" s="17">
        <v>0</v>
      </c>
      <c r="AD557" s="17">
        <f>'EWG-CCP-127 (1)'!N279</f>
        <v>0</v>
      </c>
      <c r="AE557" s="17">
        <v>0</v>
      </c>
      <c r="AF557" s="41">
        <v>0</v>
      </c>
      <c r="AG557" s="88">
        <f>'EWG-CCP-127 (1)'!I279</f>
        <v>12</v>
      </c>
      <c r="AH557" s="92" t="s">
        <v>3</v>
      </c>
      <c r="AI557" s="87" t="s">
        <v>531</v>
      </c>
      <c r="AN557" s="17">
        <f t="shared" si="228"/>
        <v>100</v>
      </c>
      <c r="AO557" s="17">
        <f t="shared" si="231"/>
        <v>9.0909090909090912E-2</v>
      </c>
      <c r="AP557" s="17">
        <f t="shared" si="230"/>
        <v>0</v>
      </c>
      <c r="AQ557" s="17">
        <f t="shared" si="230"/>
        <v>0.90909090909090906</v>
      </c>
      <c r="AR557" s="17">
        <f t="shared" si="232"/>
        <v>0</v>
      </c>
      <c r="AS557" s="17">
        <f t="shared" si="233"/>
        <v>0.12</v>
      </c>
      <c r="AU557" s="17">
        <f t="shared" si="234"/>
        <v>0</v>
      </c>
      <c r="AV557" s="17">
        <f t="shared" si="235"/>
        <v>0.1</v>
      </c>
      <c r="AW557" s="17">
        <f t="shared" si="236"/>
        <v>0.5</v>
      </c>
      <c r="AX557" s="17">
        <f t="shared" si="237"/>
        <v>0.5</v>
      </c>
      <c r="AY557" s="17">
        <f t="shared" si="238"/>
        <v>0.1</v>
      </c>
      <c r="AZ557" s="17">
        <f t="shared" si="239"/>
        <v>0.1</v>
      </c>
      <c r="BA557" s="17">
        <f t="shared" si="240"/>
        <v>1.999999999999999E-2</v>
      </c>
      <c r="BC557" s="17">
        <f t="shared" si="229"/>
        <v>0</v>
      </c>
      <c r="BD557" s="17">
        <f t="shared" si="241"/>
        <v>0.1</v>
      </c>
      <c r="BE557" s="17">
        <f t="shared" si="242"/>
        <v>0.58024549596785291</v>
      </c>
      <c r="BF557" s="17">
        <f t="shared" si="243"/>
        <v>0.25587141789529383</v>
      </c>
      <c r="BG557" s="17">
        <f t="shared" si="244"/>
        <v>0.1</v>
      </c>
      <c r="BH557" s="17">
        <f t="shared" si="245"/>
        <v>0.1</v>
      </c>
      <c r="BI557" s="17">
        <f t="shared" si="246"/>
        <v>3.9999999999999959E-4</v>
      </c>
      <c r="BJ557" s="17">
        <f t="shared" si="247"/>
        <v>0.12478443808972403</v>
      </c>
    </row>
    <row r="558" spans="1:62" x14ac:dyDescent="0.25">
      <c r="A558" s="84">
        <v>497</v>
      </c>
      <c r="B558" s="84">
        <v>551</v>
      </c>
      <c r="C558" s="17" t="str">
        <f>'EWG-CCP-127 (1)'!B280</f>
        <v>Li-R0.2</v>
      </c>
      <c r="D558" s="86" t="s">
        <v>615</v>
      </c>
      <c r="E558" s="98">
        <f t="shared" si="226"/>
        <v>16.666666666666668</v>
      </c>
      <c r="F558" s="98">
        <f t="shared" si="227"/>
        <v>0</v>
      </c>
      <c r="G558" s="17">
        <v>0</v>
      </c>
      <c r="H558" s="17">
        <f>'EWG-CCP-127 (1)'!J280</f>
        <v>83.333333333333343</v>
      </c>
      <c r="I558" s="17">
        <v>0</v>
      </c>
      <c r="J558" s="17">
        <v>0</v>
      </c>
      <c r="K558" s="17">
        <v>0</v>
      </c>
      <c r="L558" s="17">
        <f>'EWG-CCP-127 (1)'!M280</f>
        <v>0</v>
      </c>
      <c r="M558" s="17">
        <v>16.666666666666668</v>
      </c>
      <c r="N558" s="17">
        <v>0</v>
      </c>
      <c r="O558" s="17">
        <f>'EWG-CCP-127 (1)'!L280</f>
        <v>0</v>
      </c>
      <c r="P558" s="17">
        <v>0</v>
      </c>
      <c r="Q558" s="17">
        <v>0</v>
      </c>
      <c r="R558" s="17">
        <v>0</v>
      </c>
      <c r="S558" s="17">
        <v>0</v>
      </c>
      <c r="T558" s="17">
        <v>0</v>
      </c>
      <c r="U558" s="17">
        <v>0</v>
      </c>
      <c r="V558" s="17">
        <v>0</v>
      </c>
      <c r="W558" s="17">
        <v>0</v>
      </c>
      <c r="X558" s="17">
        <f>'EWG-CCP-127 (1)'!O280</f>
        <v>0</v>
      </c>
      <c r="Y558" s="17">
        <v>0</v>
      </c>
      <c r="Z558" s="17">
        <v>0</v>
      </c>
      <c r="AA558" s="17">
        <v>0</v>
      </c>
      <c r="AB558" s="17">
        <v>0</v>
      </c>
      <c r="AC558" s="17">
        <v>0</v>
      </c>
      <c r="AD558" s="17">
        <f>'EWG-CCP-127 (1)'!N280</f>
        <v>0</v>
      </c>
      <c r="AE558" s="17">
        <v>0</v>
      </c>
      <c r="AF558" s="17">
        <v>0</v>
      </c>
      <c r="AG558" s="88">
        <f>'EWG-CCP-127 (1)'!I280</f>
        <v>21</v>
      </c>
      <c r="AH558" s="92" t="s">
        <v>3</v>
      </c>
      <c r="AI558" s="87" t="s">
        <v>531</v>
      </c>
      <c r="AN558" s="17">
        <f t="shared" si="228"/>
        <v>100.00000000000001</v>
      </c>
      <c r="AO558" s="17">
        <f t="shared" si="231"/>
        <v>0.16666666666666669</v>
      </c>
      <c r="AP558" s="17">
        <f t="shared" si="230"/>
        <v>0</v>
      </c>
      <c r="AQ558" s="17">
        <f t="shared" si="230"/>
        <v>0.83333333333333348</v>
      </c>
      <c r="AR558" s="17">
        <f t="shared" si="232"/>
        <v>0</v>
      </c>
      <c r="AS558" s="17">
        <f t="shared" si="233"/>
        <v>0.21</v>
      </c>
      <c r="AU558" s="17">
        <f t="shared" si="234"/>
        <v>0</v>
      </c>
      <c r="AV558" s="17">
        <f t="shared" si="235"/>
        <v>0.19999999999999998</v>
      </c>
      <c r="AW558" s="17">
        <f t="shared" si="236"/>
        <v>0.5</v>
      </c>
      <c r="AX558" s="17">
        <f t="shared" si="237"/>
        <v>0.5</v>
      </c>
      <c r="AY558" s="17">
        <f t="shared" si="238"/>
        <v>0.19999999999999998</v>
      </c>
      <c r="AZ558" s="17">
        <f t="shared" si="239"/>
        <v>0.19999999999999998</v>
      </c>
      <c r="BA558" s="17">
        <f t="shared" si="240"/>
        <v>1.0000000000000009E-2</v>
      </c>
      <c r="BC558" s="17">
        <f t="shared" si="229"/>
        <v>0</v>
      </c>
      <c r="BD558" s="17">
        <f t="shared" si="241"/>
        <v>0.19999999999999998</v>
      </c>
      <c r="BE558" s="17">
        <f t="shared" si="242"/>
        <v>0.58024549596785291</v>
      </c>
      <c r="BF558" s="17">
        <f t="shared" si="243"/>
        <v>0.25587141789529383</v>
      </c>
      <c r="BG558" s="17">
        <f t="shared" si="244"/>
        <v>0.19999999999999998</v>
      </c>
      <c r="BH558" s="17">
        <f t="shared" si="245"/>
        <v>0.19999999999999998</v>
      </c>
      <c r="BI558" s="17">
        <f t="shared" si="246"/>
        <v>1.0000000000000018E-4</v>
      </c>
      <c r="BJ558" s="17">
        <f t="shared" si="247"/>
        <v>6.929972456432501E-2</v>
      </c>
    </row>
    <row r="559" spans="1:62" x14ac:dyDescent="0.25">
      <c r="A559" s="84">
        <v>498</v>
      </c>
      <c r="B559" s="84">
        <v>552</v>
      </c>
      <c r="C559" s="17" t="str">
        <f>'EWG-CCP-127 (1)'!B281</f>
        <v>Li-R0.3</v>
      </c>
      <c r="D559" s="86" t="s">
        <v>615</v>
      </c>
      <c r="E559" s="98">
        <f t="shared" ref="E559:E622" si="248">I559+L559+M559+N559+O559+V559+X559+AB559+AD559</f>
        <v>23.076923076923077</v>
      </c>
      <c r="F559" s="98">
        <f t="shared" ref="F559:F622" si="249">Q559/(H559+P559+Q559+AC559)</f>
        <v>0</v>
      </c>
      <c r="G559" s="17">
        <v>0</v>
      </c>
      <c r="H559" s="17">
        <f>'EWG-CCP-127 (1)'!J281</f>
        <v>76.92307692307692</v>
      </c>
      <c r="I559" s="17">
        <v>0</v>
      </c>
      <c r="J559" s="17">
        <v>0</v>
      </c>
      <c r="K559" s="17">
        <v>0</v>
      </c>
      <c r="L559" s="17">
        <f>'EWG-CCP-127 (1)'!M281</f>
        <v>0</v>
      </c>
      <c r="M559" s="17">
        <v>23.076923076923077</v>
      </c>
      <c r="N559" s="17">
        <v>0</v>
      </c>
      <c r="O559" s="17">
        <f>'EWG-CCP-127 (1)'!L281</f>
        <v>0</v>
      </c>
      <c r="P559" s="17">
        <v>0</v>
      </c>
      <c r="Q559" s="17">
        <v>0</v>
      </c>
      <c r="R559" s="17">
        <v>0</v>
      </c>
      <c r="S559" s="17">
        <v>0</v>
      </c>
      <c r="T559" s="17">
        <v>0</v>
      </c>
      <c r="U559" s="17">
        <v>0</v>
      </c>
      <c r="V559" s="17">
        <v>0</v>
      </c>
      <c r="W559" s="17">
        <v>0</v>
      </c>
      <c r="X559" s="17">
        <f>'EWG-CCP-127 (1)'!O281</f>
        <v>0</v>
      </c>
      <c r="Y559" s="17">
        <v>0</v>
      </c>
      <c r="Z559" s="17">
        <v>0</v>
      </c>
      <c r="AA559" s="17">
        <v>0</v>
      </c>
      <c r="AB559" s="17">
        <v>0</v>
      </c>
      <c r="AC559" s="17">
        <v>0</v>
      </c>
      <c r="AD559" s="17">
        <f>'EWG-CCP-127 (1)'!N281</f>
        <v>0</v>
      </c>
      <c r="AE559" s="17">
        <v>0</v>
      </c>
      <c r="AF559" s="17">
        <v>0</v>
      </c>
      <c r="AG559" s="88">
        <f>'EWG-CCP-127 (1)'!I281</f>
        <v>32</v>
      </c>
      <c r="AH559" s="92" t="s">
        <v>3</v>
      </c>
      <c r="AI559" s="87" t="s">
        <v>531</v>
      </c>
      <c r="AN559" s="17">
        <f t="shared" ref="AN559:AN622" si="250">SUM(G559:AF559)</f>
        <v>100</v>
      </c>
      <c r="AO559" s="17">
        <f t="shared" si="231"/>
        <v>0.23076923076923075</v>
      </c>
      <c r="AP559" s="17">
        <f t="shared" si="230"/>
        <v>0</v>
      </c>
      <c r="AQ559" s="17">
        <f t="shared" si="230"/>
        <v>0.76923076923076916</v>
      </c>
      <c r="AR559" s="17">
        <f t="shared" si="232"/>
        <v>0</v>
      </c>
      <c r="AS559" s="17">
        <f t="shared" si="233"/>
        <v>0.32</v>
      </c>
      <c r="AU559" s="17">
        <f t="shared" si="234"/>
        <v>0</v>
      </c>
      <c r="AV559" s="17">
        <f t="shared" si="235"/>
        <v>0.3</v>
      </c>
      <c r="AW559" s="17">
        <f t="shared" si="236"/>
        <v>0.5</v>
      </c>
      <c r="AX559" s="17">
        <f t="shared" si="237"/>
        <v>0.5</v>
      </c>
      <c r="AY559" s="17">
        <f t="shared" si="238"/>
        <v>0.3</v>
      </c>
      <c r="AZ559" s="17">
        <f t="shared" si="239"/>
        <v>0.3</v>
      </c>
      <c r="BA559" s="17">
        <f t="shared" si="240"/>
        <v>2.0000000000000018E-2</v>
      </c>
      <c r="BC559" s="17">
        <f t="shared" ref="BC559:BC622" si="251">(Q559)/($BM$3*H559+$BM$4*G559+$BM$5*P559+$BM$6*K559+$BM$7*S559+$BM$8*U559+$BM$9*Y559)</f>
        <v>0</v>
      </c>
      <c r="BD559" s="17">
        <f t="shared" si="241"/>
        <v>0.3</v>
      </c>
      <c r="BE559" s="17">
        <f t="shared" si="242"/>
        <v>0.58024549596785291</v>
      </c>
      <c r="BF559" s="17">
        <f t="shared" si="243"/>
        <v>0.25587141789529383</v>
      </c>
      <c r="BG559" s="17">
        <f t="shared" si="244"/>
        <v>0.3</v>
      </c>
      <c r="BH559" s="17">
        <f t="shared" si="245"/>
        <v>0.3</v>
      </c>
      <c r="BI559" s="17">
        <f t="shared" si="246"/>
        <v>4.0000000000000072E-4</v>
      </c>
      <c r="BJ559" s="17">
        <f t="shared" si="247"/>
        <v>2.3485074699948469E-2</v>
      </c>
    </row>
    <row r="560" spans="1:62" x14ac:dyDescent="0.25">
      <c r="A560" s="84">
        <v>499</v>
      </c>
      <c r="B560" s="84">
        <v>553</v>
      </c>
      <c r="C560" s="17" t="str">
        <f>'EWG-CCP-127 (1)'!B282</f>
        <v>Li-R0.4</v>
      </c>
      <c r="D560" s="86" t="s">
        <v>615</v>
      </c>
      <c r="E560" s="98">
        <f t="shared" si="248"/>
        <v>28.571428571428577</v>
      </c>
      <c r="F560" s="98">
        <f t="shared" si="249"/>
        <v>0</v>
      </c>
      <c r="G560" s="17">
        <v>0</v>
      </c>
      <c r="H560" s="17">
        <f>'EWG-CCP-127 (1)'!J282</f>
        <v>71.428571428571431</v>
      </c>
      <c r="I560" s="17">
        <v>0</v>
      </c>
      <c r="J560" s="17">
        <v>0</v>
      </c>
      <c r="K560" s="17">
        <v>0</v>
      </c>
      <c r="L560" s="17">
        <f>'EWG-CCP-127 (1)'!M282</f>
        <v>0</v>
      </c>
      <c r="M560" s="17">
        <v>28.571428571428577</v>
      </c>
      <c r="N560" s="17">
        <v>0</v>
      </c>
      <c r="O560" s="17">
        <f>'EWG-CCP-127 (1)'!L282</f>
        <v>0</v>
      </c>
      <c r="P560" s="17">
        <v>0</v>
      </c>
      <c r="Q560" s="17">
        <v>0</v>
      </c>
      <c r="R560" s="17">
        <v>0</v>
      </c>
      <c r="S560" s="17">
        <v>0</v>
      </c>
      <c r="T560" s="17">
        <v>0</v>
      </c>
      <c r="U560" s="17">
        <v>0</v>
      </c>
      <c r="V560" s="17">
        <v>0</v>
      </c>
      <c r="W560" s="17">
        <v>0</v>
      </c>
      <c r="X560" s="17">
        <f>'EWG-CCP-127 (1)'!O282</f>
        <v>0</v>
      </c>
      <c r="Y560" s="17">
        <v>0</v>
      </c>
      <c r="Z560" s="17">
        <v>0</v>
      </c>
      <c r="AA560" s="17">
        <v>0</v>
      </c>
      <c r="AB560" s="17">
        <v>0</v>
      </c>
      <c r="AC560" s="17">
        <v>0</v>
      </c>
      <c r="AD560" s="17">
        <f>'EWG-CCP-127 (1)'!N282</f>
        <v>0</v>
      </c>
      <c r="AE560" s="17">
        <v>0</v>
      </c>
      <c r="AF560" s="17">
        <v>0</v>
      </c>
      <c r="AG560" s="88">
        <f>'EWG-CCP-127 (1)'!I282</f>
        <v>38</v>
      </c>
      <c r="AH560" s="92" t="s">
        <v>3</v>
      </c>
      <c r="AI560" s="87" t="s">
        <v>531</v>
      </c>
      <c r="AN560" s="17">
        <f t="shared" si="250"/>
        <v>100</v>
      </c>
      <c r="AO560" s="17">
        <f t="shared" si="231"/>
        <v>0.28571428571428575</v>
      </c>
      <c r="AP560" s="17">
        <f t="shared" si="230"/>
        <v>0</v>
      </c>
      <c r="AQ560" s="17">
        <f t="shared" si="230"/>
        <v>0.7142857142857143</v>
      </c>
      <c r="AR560" s="17">
        <f t="shared" si="232"/>
        <v>0</v>
      </c>
      <c r="AS560" s="17">
        <f t="shared" si="233"/>
        <v>0.38</v>
      </c>
      <c r="AU560" s="17">
        <f t="shared" si="234"/>
        <v>0</v>
      </c>
      <c r="AV560" s="17">
        <f t="shared" si="235"/>
        <v>0.4</v>
      </c>
      <c r="AW560" s="17">
        <f t="shared" si="236"/>
        <v>0.5</v>
      </c>
      <c r="AX560" s="17">
        <f t="shared" si="237"/>
        <v>0.5</v>
      </c>
      <c r="AY560" s="17">
        <f t="shared" si="238"/>
        <v>0.4</v>
      </c>
      <c r="AZ560" s="17">
        <f t="shared" si="239"/>
        <v>0.4</v>
      </c>
      <c r="BA560" s="17">
        <f t="shared" si="240"/>
        <v>2.0000000000000018E-2</v>
      </c>
      <c r="BC560" s="17">
        <f t="shared" si="251"/>
        <v>0</v>
      </c>
      <c r="BD560" s="17">
        <f t="shared" si="241"/>
        <v>0.40000000000000008</v>
      </c>
      <c r="BE560" s="17">
        <f t="shared" si="242"/>
        <v>0.58024549596785291</v>
      </c>
      <c r="BF560" s="17">
        <f t="shared" si="243"/>
        <v>0.25587141789529383</v>
      </c>
      <c r="BG560" s="17">
        <f t="shared" si="244"/>
        <v>0.40000000000000008</v>
      </c>
      <c r="BH560" s="17">
        <f t="shared" si="245"/>
        <v>0.40000000000000008</v>
      </c>
      <c r="BI560" s="17">
        <f t="shared" si="246"/>
        <v>4.0000000000000295E-4</v>
      </c>
      <c r="BJ560" s="17">
        <f t="shared" si="247"/>
        <v>8.6952656830158043E-3</v>
      </c>
    </row>
    <row r="561" spans="1:62" x14ac:dyDescent="0.25">
      <c r="A561" s="84">
        <v>500</v>
      </c>
      <c r="B561" s="84">
        <v>554</v>
      </c>
      <c r="C561" s="17" t="str">
        <f>'EWG-CCP-127 (1)'!B283</f>
        <v>Li-R0.5</v>
      </c>
      <c r="D561" s="86" t="s">
        <v>615</v>
      </c>
      <c r="E561" s="98">
        <f t="shared" si="248"/>
        <v>33.333333333333329</v>
      </c>
      <c r="F561" s="98">
        <f t="shared" si="249"/>
        <v>0</v>
      </c>
      <c r="G561" s="17">
        <v>0</v>
      </c>
      <c r="H561" s="17">
        <f>'EWG-CCP-127 (1)'!J283</f>
        <v>66.666666666666657</v>
      </c>
      <c r="I561" s="17">
        <v>0</v>
      </c>
      <c r="J561" s="17">
        <v>0</v>
      </c>
      <c r="K561" s="17">
        <v>0</v>
      </c>
      <c r="L561" s="17">
        <f>'EWG-CCP-127 (1)'!M283</f>
        <v>0</v>
      </c>
      <c r="M561" s="17">
        <v>33.333333333333329</v>
      </c>
      <c r="N561" s="17">
        <v>0</v>
      </c>
      <c r="O561" s="17">
        <f>'EWG-CCP-127 (1)'!L283</f>
        <v>0</v>
      </c>
      <c r="P561" s="17">
        <v>0</v>
      </c>
      <c r="Q561" s="17">
        <v>0</v>
      </c>
      <c r="R561" s="17">
        <v>0</v>
      </c>
      <c r="S561" s="17">
        <v>0</v>
      </c>
      <c r="T561" s="17">
        <v>0</v>
      </c>
      <c r="U561" s="17">
        <v>0</v>
      </c>
      <c r="V561" s="17">
        <v>0</v>
      </c>
      <c r="W561" s="17">
        <v>0</v>
      </c>
      <c r="X561" s="17">
        <f>'EWG-CCP-127 (1)'!O283</f>
        <v>0</v>
      </c>
      <c r="Y561" s="17">
        <v>0</v>
      </c>
      <c r="Z561" s="17">
        <v>0</v>
      </c>
      <c r="AA561" s="17">
        <v>0</v>
      </c>
      <c r="AB561" s="17">
        <v>0</v>
      </c>
      <c r="AC561" s="17">
        <v>0</v>
      </c>
      <c r="AD561" s="17">
        <f>'EWG-CCP-127 (1)'!N283</f>
        <v>0</v>
      </c>
      <c r="AE561" s="17">
        <v>0</v>
      </c>
      <c r="AF561" s="17">
        <v>0</v>
      </c>
      <c r="AG561" s="88">
        <f>'EWG-CCP-127 (1)'!I283</f>
        <v>43</v>
      </c>
      <c r="AH561" s="92" t="s">
        <v>3</v>
      </c>
      <c r="AI561" s="87" t="s">
        <v>531</v>
      </c>
      <c r="AN561" s="17">
        <f t="shared" si="250"/>
        <v>99.999999999999986</v>
      </c>
      <c r="AO561" s="17">
        <f t="shared" si="231"/>
        <v>0.33333333333333326</v>
      </c>
      <c r="AP561" s="17">
        <f t="shared" si="230"/>
        <v>0</v>
      </c>
      <c r="AQ561" s="17">
        <f t="shared" si="230"/>
        <v>0.66666666666666652</v>
      </c>
      <c r="AR561" s="17">
        <f t="shared" si="232"/>
        <v>0</v>
      </c>
      <c r="AS561" s="17">
        <f t="shared" si="233"/>
        <v>0.43</v>
      </c>
      <c r="AU561" s="17">
        <f t="shared" si="234"/>
        <v>0</v>
      </c>
      <c r="AV561" s="17">
        <f t="shared" si="235"/>
        <v>0.5</v>
      </c>
      <c r="AW561" s="17">
        <f t="shared" si="236"/>
        <v>0.5</v>
      </c>
      <c r="AX561" s="17">
        <f t="shared" si="237"/>
        <v>0.5</v>
      </c>
      <c r="AY561" s="17">
        <f t="shared" si="238"/>
        <v>0.5</v>
      </c>
      <c r="AZ561" s="17">
        <f t="shared" si="239"/>
        <v>0.5</v>
      </c>
      <c r="BA561" s="17">
        <f t="shared" si="240"/>
        <v>7.0000000000000007E-2</v>
      </c>
      <c r="BC561" s="17">
        <f t="shared" si="251"/>
        <v>0</v>
      </c>
      <c r="BD561" s="17">
        <f t="shared" si="241"/>
        <v>0.5</v>
      </c>
      <c r="BE561" s="17">
        <f t="shared" si="242"/>
        <v>0.58024549596785291</v>
      </c>
      <c r="BF561" s="17">
        <f t="shared" si="243"/>
        <v>0.25587141789529383</v>
      </c>
      <c r="BG561" s="17">
        <f t="shared" si="244"/>
        <v>0.5</v>
      </c>
      <c r="BH561" s="17">
        <f t="shared" si="245"/>
        <v>0.5</v>
      </c>
      <c r="BI561" s="17">
        <f t="shared" si="246"/>
        <v>4.9000000000000007E-3</v>
      </c>
      <c r="BJ561" s="17">
        <f t="shared" si="247"/>
        <v>1.870424835571918E-3</v>
      </c>
    </row>
    <row r="562" spans="1:62" x14ac:dyDescent="0.25">
      <c r="A562" s="84">
        <v>501</v>
      </c>
      <c r="B562" s="84">
        <v>555</v>
      </c>
      <c r="C562" s="17" t="str">
        <f>'EWG-CCP-127 (1)'!B284</f>
        <v>Li-R0.7</v>
      </c>
      <c r="D562" s="86" t="s">
        <v>615</v>
      </c>
      <c r="E562" s="98">
        <f t="shared" si="248"/>
        <v>41.17647058823529</v>
      </c>
      <c r="F562" s="98">
        <f t="shared" si="249"/>
        <v>0</v>
      </c>
      <c r="G562" s="17">
        <v>0</v>
      </c>
      <c r="H562" s="17">
        <f>'EWG-CCP-127 (1)'!J284</f>
        <v>58.82352941176471</v>
      </c>
      <c r="I562" s="17">
        <v>0</v>
      </c>
      <c r="J562" s="17">
        <v>0</v>
      </c>
      <c r="K562" s="17">
        <v>0</v>
      </c>
      <c r="L562" s="17">
        <f>'EWG-CCP-127 (1)'!M284</f>
        <v>0</v>
      </c>
      <c r="M562" s="17">
        <v>41.17647058823529</v>
      </c>
      <c r="N562" s="17">
        <v>0</v>
      </c>
      <c r="O562" s="17">
        <f>'EWG-CCP-127 (1)'!L284</f>
        <v>0</v>
      </c>
      <c r="P562" s="17">
        <v>0</v>
      </c>
      <c r="Q562" s="17">
        <v>0</v>
      </c>
      <c r="R562" s="17">
        <v>0</v>
      </c>
      <c r="S562" s="17">
        <v>0</v>
      </c>
      <c r="T562" s="17">
        <v>0</v>
      </c>
      <c r="U562" s="17">
        <v>0</v>
      </c>
      <c r="V562" s="17">
        <v>0</v>
      </c>
      <c r="W562" s="17">
        <v>0</v>
      </c>
      <c r="X562" s="17">
        <f>'EWG-CCP-127 (1)'!O284</f>
        <v>0</v>
      </c>
      <c r="Y562" s="17">
        <v>0</v>
      </c>
      <c r="Z562" s="17">
        <v>0</v>
      </c>
      <c r="AA562" s="17">
        <v>0</v>
      </c>
      <c r="AB562" s="17">
        <v>0</v>
      </c>
      <c r="AC562" s="17">
        <v>0</v>
      </c>
      <c r="AD562" s="17">
        <f>'EWG-CCP-127 (1)'!N284</f>
        <v>0</v>
      </c>
      <c r="AE562" s="17">
        <v>0</v>
      </c>
      <c r="AF562" s="17">
        <v>0</v>
      </c>
      <c r="AG562" s="88">
        <f>'EWG-CCP-127 (1)'!I284</f>
        <v>44</v>
      </c>
      <c r="AH562" s="92" t="s">
        <v>3</v>
      </c>
      <c r="AI562" s="87" t="s">
        <v>531</v>
      </c>
      <c r="AN562" s="17">
        <f t="shared" si="250"/>
        <v>100</v>
      </c>
      <c r="AO562" s="17">
        <f t="shared" si="231"/>
        <v>0.41176470588235292</v>
      </c>
      <c r="AP562" s="17">
        <f t="shared" si="230"/>
        <v>0</v>
      </c>
      <c r="AQ562" s="17">
        <f t="shared" si="230"/>
        <v>0.58823529411764708</v>
      </c>
      <c r="AR562" s="17">
        <f t="shared" si="232"/>
        <v>0</v>
      </c>
      <c r="AS562" s="17">
        <f t="shared" si="233"/>
        <v>0.44</v>
      </c>
      <c r="AU562" s="17">
        <f t="shared" si="234"/>
        <v>0</v>
      </c>
      <c r="AV562" s="17">
        <f t="shared" si="235"/>
        <v>0.7</v>
      </c>
      <c r="AW562" s="17">
        <f t="shared" si="236"/>
        <v>0.5</v>
      </c>
      <c r="AX562" s="17">
        <f t="shared" si="237"/>
        <v>0.5</v>
      </c>
      <c r="AY562" s="17">
        <f t="shared" si="238"/>
        <v>0.43333333333333335</v>
      </c>
      <c r="AZ562" s="17">
        <f t="shared" si="239"/>
        <v>0.43333333333333335</v>
      </c>
      <c r="BA562" s="17">
        <f t="shared" si="240"/>
        <v>6.6666666666666541E-3</v>
      </c>
      <c r="BC562" s="17">
        <f t="shared" si="251"/>
        <v>0</v>
      </c>
      <c r="BD562" s="17">
        <f t="shared" si="241"/>
        <v>0.69999999999999984</v>
      </c>
      <c r="BE562" s="17">
        <f t="shared" si="242"/>
        <v>0.58024549596785291</v>
      </c>
      <c r="BF562" s="17">
        <f t="shared" si="243"/>
        <v>0.25587141789529383</v>
      </c>
      <c r="BG562" s="17">
        <f t="shared" si="244"/>
        <v>0.43220263526628422</v>
      </c>
      <c r="BH562" s="17">
        <f t="shared" si="245"/>
        <v>0.43220263526628422</v>
      </c>
      <c r="BI562" s="17">
        <f t="shared" si="246"/>
        <v>6.0798896790594614E-5</v>
      </c>
      <c r="BJ562" s="17">
        <f t="shared" si="247"/>
        <v>1.1054566660831395E-3</v>
      </c>
    </row>
    <row r="563" spans="1:62" x14ac:dyDescent="0.25">
      <c r="A563" s="84">
        <v>502</v>
      </c>
      <c r="B563" s="84">
        <v>556</v>
      </c>
      <c r="C563" s="17" t="str">
        <f>'EWG-CCP-127 (1)'!B285</f>
        <v>Li-R0.9</v>
      </c>
      <c r="D563" s="86" t="s">
        <v>615</v>
      </c>
      <c r="E563" s="98">
        <f t="shared" si="248"/>
        <v>47.368421052631582</v>
      </c>
      <c r="F563" s="98">
        <f t="shared" si="249"/>
        <v>0</v>
      </c>
      <c r="G563" s="17">
        <v>0</v>
      </c>
      <c r="H563" s="17">
        <f>'EWG-CCP-127 (1)'!J285</f>
        <v>52.631578947368418</v>
      </c>
      <c r="I563" s="17">
        <v>0</v>
      </c>
      <c r="J563" s="17">
        <v>0</v>
      </c>
      <c r="K563" s="17">
        <v>0</v>
      </c>
      <c r="L563" s="17">
        <f>'EWG-CCP-127 (1)'!M285</f>
        <v>0</v>
      </c>
      <c r="M563" s="17">
        <v>47.368421052631582</v>
      </c>
      <c r="N563" s="17">
        <v>0</v>
      </c>
      <c r="O563" s="17">
        <f>'EWG-CCP-127 (1)'!L285</f>
        <v>0</v>
      </c>
      <c r="P563" s="17">
        <v>0</v>
      </c>
      <c r="Q563" s="17">
        <v>0</v>
      </c>
      <c r="R563" s="17">
        <v>0</v>
      </c>
      <c r="S563" s="17">
        <v>0</v>
      </c>
      <c r="T563" s="17">
        <v>0</v>
      </c>
      <c r="U563" s="17">
        <v>0</v>
      </c>
      <c r="V563" s="17">
        <v>0</v>
      </c>
      <c r="W563" s="17">
        <v>0</v>
      </c>
      <c r="X563" s="17">
        <f>'EWG-CCP-127 (1)'!O285</f>
        <v>0</v>
      </c>
      <c r="Y563" s="17">
        <v>0</v>
      </c>
      <c r="Z563" s="17">
        <v>0</v>
      </c>
      <c r="AA563" s="17">
        <v>0</v>
      </c>
      <c r="AB563" s="17">
        <v>0</v>
      </c>
      <c r="AC563" s="17">
        <v>0</v>
      </c>
      <c r="AD563" s="17">
        <f>'EWG-CCP-127 (1)'!N285</f>
        <v>0</v>
      </c>
      <c r="AE563" s="17">
        <v>0</v>
      </c>
      <c r="AF563" s="17">
        <v>0</v>
      </c>
      <c r="AG563" s="88">
        <f>'EWG-CCP-127 (1)'!I285</f>
        <v>40</v>
      </c>
      <c r="AH563" s="92" t="s">
        <v>3</v>
      </c>
      <c r="AI563" s="87" t="s">
        <v>531</v>
      </c>
      <c r="AN563" s="17">
        <f t="shared" si="250"/>
        <v>100</v>
      </c>
      <c r="AO563" s="17">
        <f t="shared" si="231"/>
        <v>0.47368421052631582</v>
      </c>
      <c r="AP563" s="17">
        <f t="shared" ref="AP563:AQ626" si="252">G563/100</f>
        <v>0</v>
      </c>
      <c r="AQ563" s="17">
        <f t="shared" si="252"/>
        <v>0.52631578947368418</v>
      </c>
      <c r="AR563" s="17">
        <f t="shared" si="232"/>
        <v>0</v>
      </c>
      <c r="AS563" s="17">
        <f t="shared" si="233"/>
        <v>0.4</v>
      </c>
      <c r="AU563" s="17">
        <f t="shared" si="234"/>
        <v>0</v>
      </c>
      <c r="AV563" s="17">
        <f t="shared" si="235"/>
        <v>0.90000000000000013</v>
      </c>
      <c r="AW563" s="17">
        <f t="shared" si="236"/>
        <v>0.5</v>
      </c>
      <c r="AX563" s="17">
        <f t="shared" si="237"/>
        <v>0.5</v>
      </c>
      <c r="AY563" s="17">
        <f t="shared" si="238"/>
        <v>0.36666666666666659</v>
      </c>
      <c r="AZ563" s="17">
        <f t="shared" si="239"/>
        <v>0.36666666666666659</v>
      </c>
      <c r="BA563" s="17">
        <f t="shared" si="240"/>
        <v>3.3333333333333437E-2</v>
      </c>
      <c r="BC563" s="17">
        <f t="shared" si="251"/>
        <v>0</v>
      </c>
      <c r="BD563" s="17">
        <f t="shared" si="241"/>
        <v>0.90000000000000013</v>
      </c>
      <c r="BE563" s="17">
        <f t="shared" si="242"/>
        <v>0.58024549596785291</v>
      </c>
      <c r="BF563" s="17">
        <f t="shared" si="243"/>
        <v>0.25587141789529383</v>
      </c>
      <c r="BG563" s="17">
        <f t="shared" si="244"/>
        <v>0.36553596859961746</v>
      </c>
      <c r="BH563" s="17">
        <f t="shared" si="245"/>
        <v>0.36553596859961746</v>
      </c>
      <c r="BI563" s="17">
        <f t="shared" si="246"/>
        <v>1.1877694603665556E-3</v>
      </c>
      <c r="BJ563" s="17">
        <f t="shared" si="247"/>
        <v>5.365329344038247E-3</v>
      </c>
    </row>
    <row r="564" spans="1:62" x14ac:dyDescent="0.25">
      <c r="A564" s="84">
        <v>503</v>
      </c>
      <c r="B564" s="84">
        <v>557</v>
      </c>
      <c r="C564" s="17" t="str">
        <f>'EWG-CCP-127 (1)'!B286</f>
        <v>Na-R0.03</v>
      </c>
      <c r="D564" s="86" t="s">
        <v>615</v>
      </c>
      <c r="E564" s="98">
        <f t="shared" si="248"/>
        <v>2.9126213592233006</v>
      </c>
      <c r="F564" s="98">
        <f t="shared" si="249"/>
        <v>0</v>
      </c>
      <c r="G564" s="17">
        <v>0</v>
      </c>
      <c r="H564" s="17">
        <f>'EWG-CCP-127 (1)'!J286</f>
        <v>97.087378640776706</v>
      </c>
      <c r="I564" s="17">
        <v>0</v>
      </c>
      <c r="J564" s="17">
        <v>0</v>
      </c>
      <c r="K564" s="17">
        <v>0</v>
      </c>
      <c r="L564" s="17">
        <f>'EWG-CCP-127 (1)'!M286</f>
        <v>0</v>
      </c>
      <c r="M564" s="17">
        <v>0</v>
      </c>
      <c r="N564" s="17">
        <v>0</v>
      </c>
      <c r="O564" s="17">
        <f>'EWG-CCP-127 (1)'!L286</f>
        <v>2.9126213592233006</v>
      </c>
      <c r="P564" s="17">
        <v>0</v>
      </c>
      <c r="Q564" s="17">
        <v>0</v>
      </c>
      <c r="R564" s="17">
        <v>0</v>
      </c>
      <c r="S564" s="17">
        <v>0</v>
      </c>
      <c r="T564" s="17">
        <v>0</v>
      </c>
      <c r="U564" s="17">
        <v>0</v>
      </c>
      <c r="V564" s="17">
        <v>0</v>
      </c>
      <c r="W564" s="17">
        <v>0</v>
      </c>
      <c r="X564" s="17">
        <f>'EWG-CCP-127 (1)'!O286</f>
        <v>0</v>
      </c>
      <c r="Y564" s="17">
        <v>0</v>
      </c>
      <c r="Z564" s="17">
        <v>0</v>
      </c>
      <c r="AA564" s="17">
        <v>0</v>
      </c>
      <c r="AB564" s="17">
        <v>0</v>
      </c>
      <c r="AC564" s="17">
        <v>0</v>
      </c>
      <c r="AD564" s="17">
        <f>'EWG-CCP-127 (1)'!N286</f>
        <v>0</v>
      </c>
      <c r="AE564" s="17">
        <v>0</v>
      </c>
      <c r="AF564" s="17">
        <v>0</v>
      </c>
      <c r="AG564" s="88">
        <f>'EWG-CCP-127 (1)'!I286</f>
        <v>3</v>
      </c>
      <c r="AH564" s="92" t="s">
        <v>3</v>
      </c>
      <c r="AI564" s="87" t="s">
        <v>531</v>
      </c>
      <c r="AN564" s="17">
        <f t="shared" si="250"/>
        <v>100</v>
      </c>
      <c r="AO564" s="17">
        <f t="shared" si="231"/>
        <v>2.9126213592233007E-2</v>
      </c>
      <c r="AP564" s="17">
        <f t="shared" si="252"/>
        <v>0</v>
      </c>
      <c r="AQ564" s="17">
        <f t="shared" si="252"/>
        <v>0.970873786407767</v>
      </c>
      <c r="AR564" s="17">
        <f t="shared" si="232"/>
        <v>0</v>
      </c>
      <c r="AS564" s="17">
        <f t="shared" si="233"/>
        <v>0.03</v>
      </c>
      <c r="AU564" s="17">
        <f t="shared" si="234"/>
        <v>0</v>
      </c>
      <c r="AV564" s="17">
        <f t="shared" si="235"/>
        <v>2.9999999999999995E-2</v>
      </c>
      <c r="AW564" s="17">
        <f t="shared" si="236"/>
        <v>0.5</v>
      </c>
      <c r="AX564" s="17">
        <f t="shared" si="237"/>
        <v>0.5</v>
      </c>
      <c r="AY564" s="17">
        <f t="shared" si="238"/>
        <v>2.9999999999999995E-2</v>
      </c>
      <c r="AZ564" s="17">
        <f t="shared" si="239"/>
        <v>2.9999999999999995E-2</v>
      </c>
      <c r="BA564" s="17">
        <f t="shared" si="240"/>
        <v>3.4694469519536142E-18</v>
      </c>
      <c r="BC564" s="17">
        <f t="shared" si="251"/>
        <v>0</v>
      </c>
      <c r="BD564" s="17">
        <f t="shared" si="241"/>
        <v>2.9999999999999995E-2</v>
      </c>
      <c r="BE564" s="17">
        <f t="shared" si="242"/>
        <v>0.58024549596785291</v>
      </c>
      <c r="BF564" s="17">
        <f t="shared" si="243"/>
        <v>0.25587141789529383</v>
      </c>
      <c r="BG564" s="17">
        <f t="shared" si="244"/>
        <v>2.9999999999999995E-2</v>
      </c>
      <c r="BH564" s="17">
        <f t="shared" si="245"/>
        <v>2.9999999999999995E-2</v>
      </c>
      <c r="BI564" s="17">
        <f t="shared" si="246"/>
        <v>1.2037062152420224E-35</v>
      </c>
      <c r="BJ564" s="17">
        <f t="shared" si="247"/>
        <v>0.19646915161512304</v>
      </c>
    </row>
    <row r="565" spans="1:62" x14ac:dyDescent="0.25">
      <c r="A565" s="84">
        <v>504</v>
      </c>
      <c r="B565" s="84">
        <v>558</v>
      </c>
      <c r="C565" s="17" t="str">
        <f>'EWG-CCP-127 (1)'!B287</f>
        <v>Na-R0.1</v>
      </c>
      <c r="D565" s="86" t="s">
        <v>615</v>
      </c>
      <c r="E565" s="98">
        <f t="shared" si="248"/>
        <v>9.0909090909090917</v>
      </c>
      <c r="F565" s="98">
        <f t="shared" si="249"/>
        <v>0</v>
      </c>
      <c r="G565" s="17">
        <v>0</v>
      </c>
      <c r="H565" s="17">
        <f>'EWG-CCP-127 (1)'!J287</f>
        <v>90.909090909090907</v>
      </c>
      <c r="I565" s="17">
        <v>0</v>
      </c>
      <c r="J565" s="17">
        <v>0</v>
      </c>
      <c r="K565" s="17">
        <v>0</v>
      </c>
      <c r="L565" s="17">
        <f>'EWG-CCP-127 (1)'!M287</f>
        <v>0</v>
      </c>
      <c r="M565" s="17">
        <v>0</v>
      </c>
      <c r="N565" s="17">
        <v>0</v>
      </c>
      <c r="O565" s="17">
        <f>'EWG-CCP-127 (1)'!L287</f>
        <v>9.0909090909090917</v>
      </c>
      <c r="P565" s="17">
        <v>0</v>
      </c>
      <c r="Q565" s="17">
        <v>0</v>
      </c>
      <c r="R565" s="17">
        <v>0</v>
      </c>
      <c r="S565" s="17">
        <v>0</v>
      </c>
      <c r="T565" s="17">
        <v>0</v>
      </c>
      <c r="U565" s="17">
        <v>0</v>
      </c>
      <c r="V565" s="17">
        <v>0</v>
      </c>
      <c r="W565" s="17">
        <v>0</v>
      </c>
      <c r="X565" s="17">
        <f>'EWG-CCP-127 (1)'!O287</f>
        <v>0</v>
      </c>
      <c r="Y565" s="17">
        <v>0</v>
      </c>
      <c r="Z565" s="17">
        <v>0</v>
      </c>
      <c r="AA565" s="17">
        <v>0</v>
      </c>
      <c r="AB565" s="17">
        <v>0</v>
      </c>
      <c r="AC565" s="17">
        <v>0</v>
      </c>
      <c r="AD565" s="17">
        <f>'EWG-CCP-127 (1)'!N287</f>
        <v>0</v>
      </c>
      <c r="AE565" s="17">
        <v>0</v>
      </c>
      <c r="AF565" s="17">
        <v>0</v>
      </c>
      <c r="AG565" s="88">
        <f>'EWG-CCP-127 (1)'!I287</f>
        <v>10</v>
      </c>
      <c r="AH565" s="92" t="s">
        <v>3</v>
      </c>
      <c r="AI565" s="87" t="s">
        <v>531</v>
      </c>
      <c r="AN565" s="17">
        <f t="shared" si="250"/>
        <v>100</v>
      </c>
      <c r="AO565" s="17">
        <f t="shared" si="231"/>
        <v>9.0909090909090912E-2</v>
      </c>
      <c r="AP565" s="17">
        <f t="shared" si="252"/>
        <v>0</v>
      </c>
      <c r="AQ565" s="17">
        <f t="shared" si="252"/>
        <v>0.90909090909090906</v>
      </c>
      <c r="AR565" s="17">
        <f t="shared" si="232"/>
        <v>0</v>
      </c>
      <c r="AS565" s="17">
        <f t="shared" si="233"/>
        <v>0.1</v>
      </c>
      <c r="AU565" s="17">
        <f t="shared" si="234"/>
        <v>0</v>
      </c>
      <c r="AV565" s="17">
        <f t="shared" si="235"/>
        <v>0.1</v>
      </c>
      <c r="AW565" s="17">
        <f t="shared" si="236"/>
        <v>0.5</v>
      </c>
      <c r="AX565" s="17">
        <f t="shared" si="237"/>
        <v>0.5</v>
      </c>
      <c r="AY565" s="17">
        <f t="shared" si="238"/>
        <v>0.1</v>
      </c>
      <c r="AZ565" s="17">
        <f t="shared" si="239"/>
        <v>0.1</v>
      </c>
      <c r="BA565" s="17">
        <f t="shared" si="240"/>
        <v>0</v>
      </c>
      <c r="BC565" s="17">
        <f t="shared" si="251"/>
        <v>0</v>
      </c>
      <c r="BD565" s="17">
        <f t="shared" si="241"/>
        <v>0.1</v>
      </c>
      <c r="BE565" s="17">
        <f t="shared" si="242"/>
        <v>0.58024549596785291</v>
      </c>
      <c r="BF565" s="17">
        <f t="shared" si="243"/>
        <v>0.25587141789529383</v>
      </c>
      <c r="BG565" s="17">
        <f t="shared" si="244"/>
        <v>0.1</v>
      </c>
      <c r="BH565" s="17">
        <f t="shared" si="245"/>
        <v>0.1</v>
      </c>
      <c r="BI565" s="17">
        <f t="shared" si="246"/>
        <v>0</v>
      </c>
      <c r="BJ565" s="17">
        <f t="shared" si="247"/>
        <v>0.13931437442870157</v>
      </c>
    </row>
    <row r="566" spans="1:62" x14ac:dyDescent="0.25">
      <c r="A566" s="84">
        <v>505</v>
      </c>
      <c r="B566" s="84">
        <v>559</v>
      </c>
      <c r="C566" s="17" t="str">
        <f>'EWG-CCP-127 (1)'!B288</f>
        <v>Na-R0.2</v>
      </c>
      <c r="D566" s="86" t="s">
        <v>615</v>
      </c>
      <c r="E566" s="98">
        <f t="shared" si="248"/>
        <v>16.666666666666668</v>
      </c>
      <c r="F566" s="98">
        <f t="shared" si="249"/>
        <v>0</v>
      </c>
      <c r="G566" s="17">
        <v>0</v>
      </c>
      <c r="H566" s="17">
        <f>'EWG-CCP-127 (1)'!J288</f>
        <v>83.333333333333343</v>
      </c>
      <c r="I566" s="17">
        <v>0</v>
      </c>
      <c r="J566" s="17">
        <v>0</v>
      </c>
      <c r="K566" s="17">
        <v>0</v>
      </c>
      <c r="L566" s="17">
        <f>'EWG-CCP-127 (1)'!M288</f>
        <v>0</v>
      </c>
      <c r="M566" s="17">
        <v>0</v>
      </c>
      <c r="N566" s="17">
        <v>0</v>
      </c>
      <c r="O566" s="17">
        <f>'EWG-CCP-127 (1)'!L288</f>
        <v>16.666666666666668</v>
      </c>
      <c r="P566" s="17">
        <v>0</v>
      </c>
      <c r="Q566" s="17">
        <v>0</v>
      </c>
      <c r="R566" s="17">
        <v>0</v>
      </c>
      <c r="S566" s="17">
        <v>0</v>
      </c>
      <c r="T566" s="17">
        <v>0</v>
      </c>
      <c r="U566" s="17">
        <v>0</v>
      </c>
      <c r="V566" s="17">
        <v>0</v>
      </c>
      <c r="W566" s="17">
        <v>0</v>
      </c>
      <c r="X566" s="17">
        <f>'EWG-CCP-127 (1)'!O288</f>
        <v>0</v>
      </c>
      <c r="Y566" s="17">
        <v>0</v>
      </c>
      <c r="Z566" s="17">
        <v>0</v>
      </c>
      <c r="AA566" s="17">
        <v>0</v>
      </c>
      <c r="AB566" s="17">
        <v>0</v>
      </c>
      <c r="AC566" s="17">
        <v>0</v>
      </c>
      <c r="AD566" s="17">
        <f>'EWG-CCP-127 (1)'!N288</f>
        <v>0</v>
      </c>
      <c r="AE566" s="17">
        <v>0</v>
      </c>
      <c r="AF566" s="17">
        <v>0</v>
      </c>
      <c r="AG566" s="88">
        <f>'EWG-CCP-127 (1)'!I288</f>
        <v>22</v>
      </c>
      <c r="AH566" s="92" t="s">
        <v>3</v>
      </c>
      <c r="AI566" s="87" t="s">
        <v>531</v>
      </c>
      <c r="AN566" s="17">
        <f t="shared" si="250"/>
        <v>100.00000000000001</v>
      </c>
      <c r="AO566" s="17">
        <f t="shared" si="231"/>
        <v>0.16666666666666669</v>
      </c>
      <c r="AP566" s="17">
        <f t="shared" si="252"/>
        <v>0</v>
      </c>
      <c r="AQ566" s="17">
        <f t="shared" si="252"/>
        <v>0.83333333333333348</v>
      </c>
      <c r="AR566" s="17">
        <f t="shared" si="232"/>
        <v>0</v>
      </c>
      <c r="AS566" s="17">
        <f t="shared" si="233"/>
        <v>0.22</v>
      </c>
      <c r="AU566" s="17">
        <f t="shared" si="234"/>
        <v>0</v>
      </c>
      <c r="AV566" s="17">
        <f t="shared" si="235"/>
        <v>0.19999999999999998</v>
      </c>
      <c r="AW566" s="17">
        <f t="shared" si="236"/>
        <v>0.5</v>
      </c>
      <c r="AX566" s="17">
        <f t="shared" si="237"/>
        <v>0.5</v>
      </c>
      <c r="AY566" s="17">
        <f t="shared" si="238"/>
        <v>0.19999999999999998</v>
      </c>
      <c r="AZ566" s="17">
        <f t="shared" si="239"/>
        <v>0.19999999999999998</v>
      </c>
      <c r="BA566" s="17">
        <f t="shared" si="240"/>
        <v>2.0000000000000018E-2</v>
      </c>
      <c r="BC566" s="17">
        <f t="shared" si="251"/>
        <v>0</v>
      </c>
      <c r="BD566" s="17">
        <f t="shared" si="241"/>
        <v>0.19999999999999998</v>
      </c>
      <c r="BE566" s="17">
        <f t="shared" si="242"/>
        <v>0.58024549596785291</v>
      </c>
      <c r="BF566" s="17">
        <f t="shared" si="243"/>
        <v>0.25587141789529383</v>
      </c>
      <c r="BG566" s="17">
        <f t="shared" si="244"/>
        <v>0.19999999999999998</v>
      </c>
      <c r="BH566" s="17">
        <f t="shared" si="245"/>
        <v>0.19999999999999998</v>
      </c>
      <c r="BI566" s="17">
        <f t="shared" si="246"/>
        <v>4.0000000000000072E-4</v>
      </c>
      <c r="BJ566" s="17">
        <f t="shared" si="247"/>
        <v>6.4134756394836234E-2</v>
      </c>
    </row>
    <row r="567" spans="1:62" x14ac:dyDescent="0.25">
      <c r="A567" s="84">
        <v>506</v>
      </c>
      <c r="B567" s="84">
        <v>560</v>
      </c>
      <c r="C567" s="17" t="str">
        <f>'EWG-CCP-127 (1)'!B289</f>
        <v>Na-R0.4</v>
      </c>
      <c r="D567" s="86" t="s">
        <v>615</v>
      </c>
      <c r="E567" s="98">
        <f t="shared" si="248"/>
        <v>28.571428571428577</v>
      </c>
      <c r="F567" s="98">
        <f t="shared" si="249"/>
        <v>0</v>
      </c>
      <c r="G567" s="17">
        <v>0</v>
      </c>
      <c r="H567" s="17">
        <f>'EWG-CCP-127 (1)'!J289</f>
        <v>71.428571428571431</v>
      </c>
      <c r="I567" s="17">
        <v>0</v>
      </c>
      <c r="J567" s="17">
        <v>0</v>
      </c>
      <c r="K567" s="17">
        <v>0</v>
      </c>
      <c r="L567" s="17">
        <f>'EWG-CCP-127 (1)'!M289</f>
        <v>0</v>
      </c>
      <c r="M567" s="17">
        <v>0</v>
      </c>
      <c r="N567" s="17">
        <v>0</v>
      </c>
      <c r="O567" s="17">
        <f>'EWG-CCP-127 (1)'!L289</f>
        <v>28.571428571428577</v>
      </c>
      <c r="P567" s="17">
        <v>0</v>
      </c>
      <c r="Q567" s="17">
        <v>0</v>
      </c>
      <c r="R567" s="17">
        <v>0</v>
      </c>
      <c r="S567" s="17">
        <v>0</v>
      </c>
      <c r="T567" s="17">
        <v>0</v>
      </c>
      <c r="U567" s="17">
        <v>0</v>
      </c>
      <c r="V567" s="17">
        <v>0</v>
      </c>
      <c r="W567" s="17">
        <v>0</v>
      </c>
      <c r="X567" s="17">
        <f>'EWG-CCP-127 (1)'!O289</f>
        <v>0</v>
      </c>
      <c r="Y567" s="17">
        <v>0</v>
      </c>
      <c r="Z567" s="17">
        <v>0</v>
      </c>
      <c r="AA567" s="17">
        <v>0</v>
      </c>
      <c r="AB567" s="17">
        <v>0</v>
      </c>
      <c r="AC567" s="17">
        <v>0</v>
      </c>
      <c r="AD567" s="17">
        <f>'EWG-CCP-127 (1)'!N289</f>
        <v>0</v>
      </c>
      <c r="AE567" s="17">
        <v>0</v>
      </c>
      <c r="AF567" s="17">
        <v>0</v>
      </c>
      <c r="AG567" s="88">
        <f>'EWG-CCP-127 (1)'!I289</f>
        <v>38</v>
      </c>
      <c r="AH567" s="92" t="s">
        <v>3</v>
      </c>
      <c r="AI567" s="87" t="s">
        <v>531</v>
      </c>
      <c r="AN567" s="17">
        <f t="shared" si="250"/>
        <v>100</v>
      </c>
      <c r="AO567" s="17">
        <f t="shared" si="231"/>
        <v>0.28571428571428575</v>
      </c>
      <c r="AP567" s="17">
        <f t="shared" si="252"/>
        <v>0</v>
      </c>
      <c r="AQ567" s="17">
        <f t="shared" si="252"/>
        <v>0.7142857142857143</v>
      </c>
      <c r="AR567" s="17">
        <f t="shared" si="232"/>
        <v>0</v>
      </c>
      <c r="AS567" s="17">
        <f t="shared" si="233"/>
        <v>0.38</v>
      </c>
      <c r="AU567" s="17">
        <f t="shared" si="234"/>
        <v>0</v>
      </c>
      <c r="AV567" s="17">
        <f t="shared" si="235"/>
        <v>0.4</v>
      </c>
      <c r="AW567" s="17">
        <f t="shared" si="236"/>
        <v>0.5</v>
      </c>
      <c r="AX567" s="17">
        <f t="shared" si="237"/>
        <v>0.5</v>
      </c>
      <c r="AY567" s="17">
        <f t="shared" si="238"/>
        <v>0.4</v>
      </c>
      <c r="AZ567" s="17">
        <f t="shared" si="239"/>
        <v>0.4</v>
      </c>
      <c r="BA567" s="17">
        <f t="shared" si="240"/>
        <v>2.0000000000000018E-2</v>
      </c>
      <c r="BC567" s="17">
        <f t="shared" si="251"/>
        <v>0</v>
      </c>
      <c r="BD567" s="17">
        <f t="shared" si="241"/>
        <v>0.40000000000000008</v>
      </c>
      <c r="BE567" s="17">
        <f t="shared" si="242"/>
        <v>0.58024549596785291</v>
      </c>
      <c r="BF567" s="17">
        <f t="shared" si="243"/>
        <v>0.25587141789529383</v>
      </c>
      <c r="BG567" s="17">
        <f t="shared" si="244"/>
        <v>0.40000000000000008</v>
      </c>
      <c r="BH567" s="17">
        <f t="shared" si="245"/>
        <v>0.40000000000000008</v>
      </c>
      <c r="BI567" s="17">
        <f t="shared" si="246"/>
        <v>4.0000000000000295E-4</v>
      </c>
      <c r="BJ567" s="17">
        <f t="shared" si="247"/>
        <v>8.6952656830158043E-3</v>
      </c>
    </row>
    <row r="568" spans="1:62" x14ac:dyDescent="0.25">
      <c r="A568" s="84">
        <v>507</v>
      </c>
      <c r="B568" s="84">
        <v>561</v>
      </c>
      <c r="C568" s="17" t="str">
        <f>'EWG-CCP-127 (1)'!B290</f>
        <v>Na-R0.7</v>
      </c>
      <c r="D568" s="86" t="s">
        <v>615</v>
      </c>
      <c r="E568" s="98">
        <f t="shared" si="248"/>
        <v>41.17647058823529</v>
      </c>
      <c r="F568" s="98">
        <f t="shared" si="249"/>
        <v>0</v>
      </c>
      <c r="G568" s="17">
        <v>0</v>
      </c>
      <c r="H568" s="17">
        <f>'EWG-CCP-127 (1)'!J290</f>
        <v>58.82352941176471</v>
      </c>
      <c r="I568" s="17">
        <v>0</v>
      </c>
      <c r="J568" s="17">
        <v>0</v>
      </c>
      <c r="K568" s="17">
        <v>0</v>
      </c>
      <c r="L568" s="17">
        <f>'EWG-CCP-127 (1)'!M290</f>
        <v>0</v>
      </c>
      <c r="M568" s="17">
        <v>0</v>
      </c>
      <c r="N568" s="17">
        <v>0</v>
      </c>
      <c r="O568" s="17">
        <f>'EWG-CCP-127 (1)'!L290</f>
        <v>41.17647058823529</v>
      </c>
      <c r="P568" s="17">
        <v>0</v>
      </c>
      <c r="Q568" s="17">
        <v>0</v>
      </c>
      <c r="R568" s="17">
        <v>0</v>
      </c>
      <c r="S568" s="17">
        <v>0</v>
      </c>
      <c r="T568" s="17">
        <v>0</v>
      </c>
      <c r="U568" s="17">
        <v>0</v>
      </c>
      <c r="V568" s="17">
        <v>0</v>
      </c>
      <c r="W568" s="17">
        <v>0</v>
      </c>
      <c r="X568" s="17">
        <f>'EWG-CCP-127 (1)'!O290</f>
        <v>0</v>
      </c>
      <c r="Y568" s="17">
        <v>0</v>
      </c>
      <c r="Z568" s="17">
        <v>0</v>
      </c>
      <c r="AA568" s="17">
        <v>0</v>
      </c>
      <c r="AB568" s="17">
        <v>0</v>
      </c>
      <c r="AC568" s="17">
        <v>0</v>
      </c>
      <c r="AD568" s="17">
        <f>'EWG-CCP-127 (1)'!N290</f>
        <v>0</v>
      </c>
      <c r="AE568" s="17">
        <v>0</v>
      </c>
      <c r="AF568" s="17">
        <v>0</v>
      </c>
      <c r="AG568" s="88">
        <f>'EWG-CCP-127 (1)'!I290</f>
        <v>39</v>
      </c>
      <c r="AH568" s="92" t="s">
        <v>3</v>
      </c>
      <c r="AI568" s="87" t="s">
        <v>531</v>
      </c>
      <c r="AN568" s="17">
        <f t="shared" si="250"/>
        <v>100</v>
      </c>
      <c r="AO568" s="17">
        <f t="shared" si="231"/>
        <v>0.41176470588235292</v>
      </c>
      <c r="AP568" s="17">
        <f t="shared" si="252"/>
        <v>0</v>
      </c>
      <c r="AQ568" s="17">
        <f t="shared" si="252"/>
        <v>0.58823529411764708</v>
      </c>
      <c r="AR568" s="17">
        <f t="shared" si="232"/>
        <v>0</v>
      </c>
      <c r="AS568" s="17">
        <f t="shared" si="233"/>
        <v>0.39</v>
      </c>
      <c r="AU568" s="17">
        <f t="shared" si="234"/>
        <v>0</v>
      </c>
      <c r="AV568" s="17">
        <f t="shared" si="235"/>
        <v>0.7</v>
      </c>
      <c r="AW568" s="17">
        <f t="shared" si="236"/>
        <v>0.5</v>
      </c>
      <c r="AX568" s="17">
        <f t="shared" si="237"/>
        <v>0.5</v>
      </c>
      <c r="AY568" s="17">
        <f t="shared" si="238"/>
        <v>0.43333333333333335</v>
      </c>
      <c r="AZ568" s="17">
        <f t="shared" si="239"/>
        <v>0.43333333333333335</v>
      </c>
      <c r="BA568" s="17">
        <f t="shared" si="240"/>
        <v>4.3333333333333335E-2</v>
      </c>
      <c r="BC568" s="17">
        <f t="shared" si="251"/>
        <v>0</v>
      </c>
      <c r="BD568" s="17">
        <f t="shared" si="241"/>
        <v>0.69999999999999984</v>
      </c>
      <c r="BE568" s="17">
        <f t="shared" si="242"/>
        <v>0.58024549596785291</v>
      </c>
      <c r="BF568" s="17">
        <f t="shared" si="243"/>
        <v>0.25587141789529383</v>
      </c>
      <c r="BG568" s="17">
        <f t="shared" si="244"/>
        <v>0.43220263526628422</v>
      </c>
      <c r="BH568" s="17">
        <f t="shared" si="245"/>
        <v>0.43220263526628422</v>
      </c>
      <c r="BI568" s="17">
        <f t="shared" si="246"/>
        <v>1.7810624234190153E-3</v>
      </c>
      <c r="BJ568" s="17">
        <f t="shared" si="247"/>
        <v>6.9302975135270258E-3</v>
      </c>
    </row>
    <row r="569" spans="1:62" x14ac:dyDescent="0.25">
      <c r="A569" s="84">
        <v>508</v>
      </c>
      <c r="B569" s="84">
        <v>562</v>
      </c>
      <c r="C569" s="17" t="str">
        <f>'EWG-CCP-127 (1)'!B291</f>
        <v>Na-R0.8</v>
      </c>
      <c r="D569" s="86" t="s">
        <v>615</v>
      </c>
      <c r="E569" s="98">
        <f t="shared" si="248"/>
        <v>44.44444444444445</v>
      </c>
      <c r="F569" s="98">
        <f t="shared" si="249"/>
        <v>0</v>
      </c>
      <c r="G569" s="17">
        <v>0</v>
      </c>
      <c r="H569" s="17">
        <f>'EWG-CCP-127 (1)'!J291</f>
        <v>55.555555555555557</v>
      </c>
      <c r="I569" s="17">
        <v>0</v>
      </c>
      <c r="J569" s="17">
        <v>0</v>
      </c>
      <c r="K569" s="17">
        <v>0</v>
      </c>
      <c r="L569" s="17">
        <f>'EWG-CCP-127 (1)'!M291</f>
        <v>0</v>
      </c>
      <c r="M569" s="17">
        <v>0</v>
      </c>
      <c r="N569" s="17">
        <v>0</v>
      </c>
      <c r="O569" s="17">
        <f>'EWG-CCP-127 (1)'!L291</f>
        <v>44.44444444444445</v>
      </c>
      <c r="P569" s="17">
        <v>0</v>
      </c>
      <c r="Q569" s="17">
        <v>0</v>
      </c>
      <c r="R569" s="17">
        <v>0</v>
      </c>
      <c r="S569" s="17">
        <v>0</v>
      </c>
      <c r="T569" s="17">
        <v>0</v>
      </c>
      <c r="U569" s="17">
        <v>0</v>
      </c>
      <c r="V569" s="17">
        <v>0</v>
      </c>
      <c r="W569" s="17">
        <v>0</v>
      </c>
      <c r="X569" s="17">
        <f>'EWG-CCP-127 (1)'!O291</f>
        <v>0</v>
      </c>
      <c r="Y569" s="17">
        <v>0</v>
      </c>
      <c r="Z569" s="17">
        <v>0</v>
      </c>
      <c r="AA569" s="17">
        <v>0</v>
      </c>
      <c r="AB569" s="17">
        <v>0</v>
      </c>
      <c r="AC569" s="17">
        <v>0</v>
      </c>
      <c r="AD569" s="17">
        <f>'EWG-CCP-127 (1)'!N291</f>
        <v>0</v>
      </c>
      <c r="AE569" s="17">
        <v>0</v>
      </c>
      <c r="AF569" s="17">
        <v>0</v>
      </c>
      <c r="AG569" s="88">
        <f>'EWG-CCP-127 (1)'!I291</f>
        <v>33</v>
      </c>
      <c r="AH569" s="92" t="s">
        <v>3</v>
      </c>
      <c r="AI569" s="87" t="s">
        <v>531</v>
      </c>
      <c r="AN569" s="17">
        <f t="shared" si="250"/>
        <v>100</v>
      </c>
      <c r="AO569" s="17">
        <f t="shared" si="231"/>
        <v>0.44444444444444448</v>
      </c>
      <c r="AP569" s="17">
        <f t="shared" si="252"/>
        <v>0</v>
      </c>
      <c r="AQ569" s="17">
        <f t="shared" si="252"/>
        <v>0.55555555555555558</v>
      </c>
      <c r="AR569" s="17">
        <f t="shared" si="232"/>
        <v>0</v>
      </c>
      <c r="AS569" s="17">
        <f t="shared" si="233"/>
        <v>0.33</v>
      </c>
      <c r="AU569" s="17">
        <f t="shared" si="234"/>
        <v>0</v>
      </c>
      <c r="AV569" s="17">
        <f t="shared" si="235"/>
        <v>0.8</v>
      </c>
      <c r="AW569" s="17">
        <f t="shared" si="236"/>
        <v>0.5</v>
      </c>
      <c r="AX569" s="17">
        <f t="shared" si="237"/>
        <v>0.5</v>
      </c>
      <c r="AY569" s="17">
        <f t="shared" si="238"/>
        <v>0.39999999999999997</v>
      </c>
      <c r="AZ569" s="17">
        <f t="shared" si="239"/>
        <v>0.39999999999999997</v>
      </c>
      <c r="BA569" s="17">
        <f t="shared" si="240"/>
        <v>6.9999999999999951E-2</v>
      </c>
      <c r="BC569" s="17">
        <f t="shared" si="251"/>
        <v>0</v>
      </c>
      <c r="BD569" s="17">
        <f t="shared" si="241"/>
        <v>0.8</v>
      </c>
      <c r="BE569" s="17">
        <f t="shared" si="242"/>
        <v>0.58024549596785291</v>
      </c>
      <c r="BF569" s="17">
        <f t="shared" si="243"/>
        <v>0.25587141789529383</v>
      </c>
      <c r="BG569" s="17">
        <f t="shared" si="244"/>
        <v>0.39886930193295089</v>
      </c>
      <c r="BH569" s="17">
        <f t="shared" si="245"/>
        <v>0.39886930193295089</v>
      </c>
      <c r="BI569" s="17">
        <f t="shared" si="246"/>
        <v>4.7429807487319514E-3</v>
      </c>
      <c r="BJ569" s="17">
        <f t="shared" si="247"/>
        <v>2.052010653045969E-2</v>
      </c>
    </row>
    <row r="570" spans="1:62" x14ac:dyDescent="0.25">
      <c r="A570" s="84">
        <v>509</v>
      </c>
      <c r="B570" s="84">
        <v>563</v>
      </c>
      <c r="C570" s="17" t="str">
        <f>'EWG-CCP-127 (1)'!B292</f>
        <v>K-R0.2</v>
      </c>
      <c r="D570" s="86" t="s">
        <v>615</v>
      </c>
      <c r="E570" s="98">
        <f t="shared" si="248"/>
        <v>16.666666666666668</v>
      </c>
      <c r="F570" s="98">
        <f t="shared" si="249"/>
        <v>0</v>
      </c>
      <c r="G570" s="17">
        <v>0</v>
      </c>
      <c r="H570" s="17">
        <f>'EWG-CCP-127 (1)'!J292</f>
        <v>83.333333333333343</v>
      </c>
      <c r="I570" s="17">
        <v>0</v>
      </c>
      <c r="J570" s="17">
        <v>0</v>
      </c>
      <c r="K570" s="17">
        <v>0</v>
      </c>
      <c r="L570" s="17">
        <f>'EWG-CCP-127 (1)'!M292</f>
        <v>16.666666666666668</v>
      </c>
      <c r="M570" s="17">
        <v>0</v>
      </c>
      <c r="N570" s="17">
        <v>0</v>
      </c>
      <c r="O570" s="17">
        <f>'EWG-CCP-127 (1)'!L292</f>
        <v>0</v>
      </c>
      <c r="P570" s="17">
        <v>0</v>
      </c>
      <c r="Q570" s="17">
        <v>0</v>
      </c>
      <c r="R570" s="17">
        <v>0</v>
      </c>
      <c r="S570" s="17">
        <v>0</v>
      </c>
      <c r="T570" s="17">
        <v>0</v>
      </c>
      <c r="U570" s="17">
        <v>0</v>
      </c>
      <c r="V570" s="17">
        <v>0</v>
      </c>
      <c r="W570" s="17">
        <v>0</v>
      </c>
      <c r="X570" s="17">
        <f>'EWG-CCP-127 (1)'!O292</f>
        <v>0</v>
      </c>
      <c r="Y570" s="17">
        <v>0</v>
      </c>
      <c r="Z570" s="17">
        <v>0</v>
      </c>
      <c r="AA570" s="17">
        <v>0</v>
      </c>
      <c r="AB570" s="17">
        <v>0</v>
      </c>
      <c r="AC570" s="17">
        <v>0</v>
      </c>
      <c r="AD570" s="17">
        <f>'EWG-CCP-127 (1)'!N292</f>
        <v>0</v>
      </c>
      <c r="AE570" s="17">
        <v>0</v>
      </c>
      <c r="AF570" s="17">
        <v>0</v>
      </c>
      <c r="AG570" s="88">
        <f>'EWG-CCP-127 (1)'!I292</f>
        <v>25</v>
      </c>
      <c r="AH570" s="92" t="s">
        <v>3</v>
      </c>
      <c r="AI570" s="87" t="s">
        <v>531</v>
      </c>
      <c r="AN570" s="17">
        <f t="shared" si="250"/>
        <v>100.00000000000001</v>
      </c>
      <c r="AO570" s="17">
        <f t="shared" si="231"/>
        <v>0.16666666666666669</v>
      </c>
      <c r="AP570" s="17">
        <f t="shared" si="252"/>
        <v>0</v>
      </c>
      <c r="AQ570" s="17">
        <f t="shared" si="252"/>
        <v>0.83333333333333348</v>
      </c>
      <c r="AR570" s="17">
        <f t="shared" si="232"/>
        <v>0</v>
      </c>
      <c r="AS570" s="17">
        <f t="shared" si="233"/>
        <v>0.25</v>
      </c>
      <c r="AU570" s="17">
        <f t="shared" si="234"/>
        <v>0</v>
      </c>
      <c r="AV570" s="17">
        <f t="shared" si="235"/>
        <v>0.19999999999999998</v>
      </c>
      <c r="AW570" s="17">
        <f t="shared" si="236"/>
        <v>0.5</v>
      </c>
      <c r="AX570" s="17">
        <f t="shared" si="237"/>
        <v>0.5</v>
      </c>
      <c r="AY570" s="17">
        <f t="shared" si="238"/>
        <v>0.19999999999999998</v>
      </c>
      <c r="AZ570" s="17">
        <f t="shared" si="239"/>
        <v>0.19999999999999998</v>
      </c>
      <c r="BA570" s="17">
        <f t="shared" si="240"/>
        <v>5.0000000000000017E-2</v>
      </c>
      <c r="BC570" s="17">
        <f t="shared" si="251"/>
        <v>0</v>
      </c>
      <c r="BD570" s="17">
        <f t="shared" si="241"/>
        <v>0.19999999999999998</v>
      </c>
      <c r="BE570" s="17">
        <f t="shared" si="242"/>
        <v>0.58024549596785291</v>
      </c>
      <c r="BF570" s="17">
        <f t="shared" si="243"/>
        <v>0.25587141789529383</v>
      </c>
      <c r="BG570" s="17">
        <f t="shared" si="244"/>
        <v>0.19999999999999998</v>
      </c>
      <c r="BH570" s="17">
        <f t="shared" si="245"/>
        <v>0.19999999999999998</v>
      </c>
      <c r="BI570" s="17">
        <f t="shared" si="246"/>
        <v>2.5000000000000018E-3</v>
      </c>
      <c r="BJ570" s="17">
        <f t="shared" si="247"/>
        <v>4.9839851886369919E-2</v>
      </c>
    </row>
    <row r="571" spans="1:62" x14ac:dyDescent="0.25">
      <c r="A571" s="84">
        <v>510</v>
      </c>
      <c r="B571" s="84">
        <v>564</v>
      </c>
      <c r="C571" s="17" t="str">
        <f>'EWG-CCP-127 (1)'!B293</f>
        <v>K-R0.54</v>
      </c>
      <c r="D571" s="86" t="s">
        <v>615</v>
      </c>
      <c r="E571" s="98">
        <f t="shared" si="248"/>
        <v>35.064935064935064</v>
      </c>
      <c r="F571" s="98">
        <f t="shared" si="249"/>
        <v>0</v>
      </c>
      <c r="G571" s="17">
        <v>0</v>
      </c>
      <c r="H571" s="17">
        <f>'EWG-CCP-127 (1)'!J293</f>
        <v>64.935064935064929</v>
      </c>
      <c r="I571" s="17">
        <v>0</v>
      </c>
      <c r="J571" s="17">
        <v>0</v>
      </c>
      <c r="K571" s="17">
        <v>0</v>
      </c>
      <c r="L571" s="17">
        <f>'EWG-CCP-127 (1)'!M293</f>
        <v>35.064935064935064</v>
      </c>
      <c r="M571" s="17">
        <v>0</v>
      </c>
      <c r="N571" s="17">
        <v>0</v>
      </c>
      <c r="O571" s="17">
        <f>'EWG-CCP-127 (1)'!L293</f>
        <v>0</v>
      </c>
      <c r="P571" s="17">
        <v>0</v>
      </c>
      <c r="Q571" s="17">
        <v>0</v>
      </c>
      <c r="R571" s="17">
        <v>0</v>
      </c>
      <c r="S571" s="17">
        <v>0</v>
      </c>
      <c r="T571" s="17">
        <v>0</v>
      </c>
      <c r="U571" s="17">
        <v>0</v>
      </c>
      <c r="V571" s="17">
        <v>0</v>
      </c>
      <c r="W571" s="17">
        <v>0</v>
      </c>
      <c r="X571" s="17">
        <f>'EWG-CCP-127 (1)'!O293</f>
        <v>0</v>
      </c>
      <c r="Y571" s="17">
        <v>0</v>
      </c>
      <c r="Z571" s="17">
        <v>0</v>
      </c>
      <c r="AA571" s="17">
        <v>0</v>
      </c>
      <c r="AB571" s="17">
        <v>0</v>
      </c>
      <c r="AC571" s="17">
        <v>0</v>
      </c>
      <c r="AD571" s="17">
        <f>'EWG-CCP-127 (1)'!N293</f>
        <v>0</v>
      </c>
      <c r="AE571" s="17">
        <v>0</v>
      </c>
      <c r="AF571" s="17">
        <v>0</v>
      </c>
      <c r="AG571" s="88">
        <f>'EWG-CCP-127 (1)'!I293</f>
        <v>40</v>
      </c>
      <c r="AH571" s="92" t="s">
        <v>3</v>
      </c>
      <c r="AI571" s="87" t="s">
        <v>531</v>
      </c>
      <c r="AN571" s="17">
        <f t="shared" si="250"/>
        <v>100</v>
      </c>
      <c r="AO571" s="17">
        <f t="shared" si="231"/>
        <v>0.35064935064935066</v>
      </c>
      <c r="AP571" s="17">
        <f t="shared" si="252"/>
        <v>0</v>
      </c>
      <c r="AQ571" s="17">
        <f t="shared" si="252"/>
        <v>0.64935064935064934</v>
      </c>
      <c r="AR571" s="17">
        <f t="shared" si="232"/>
        <v>0</v>
      </c>
      <c r="AS571" s="17">
        <f t="shared" si="233"/>
        <v>0.4</v>
      </c>
      <c r="AU571" s="17">
        <f t="shared" si="234"/>
        <v>0</v>
      </c>
      <c r="AV571" s="17">
        <f t="shared" si="235"/>
        <v>0.54</v>
      </c>
      <c r="AW571" s="17">
        <f t="shared" si="236"/>
        <v>0.5</v>
      </c>
      <c r="AX571" s="17">
        <f t="shared" si="237"/>
        <v>0.5</v>
      </c>
      <c r="AY571" s="17">
        <f t="shared" si="238"/>
        <v>0.48666666666666664</v>
      </c>
      <c r="AZ571" s="17">
        <f t="shared" si="239"/>
        <v>0.48666666666666664</v>
      </c>
      <c r="BA571" s="17">
        <f t="shared" si="240"/>
        <v>8.6666666666666614E-2</v>
      </c>
      <c r="BC571" s="17">
        <f t="shared" si="251"/>
        <v>0</v>
      </c>
      <c r="BD571" s="17">
        <f t="shared" si="241"/>
        <v>0.54</v>
      </c>
      <c r="BE571" s="17">
        <f t="shared" si="242"/>
        <v>0.58024549596785291</v>
      </c>
      <c r="BF571" s="17">
        <f t="shared" si="243"/>
        <v>0.25587141789529383</v>
      </c>
      <c r="BG571" s="17">
        <f t="shared" si="244"/>
        <v>0.54</v>
      </c>
      <c r="BH571" s="17">
        <f t="shared" si="245"/>
        <v>0.54</v>
      </c>
      <c r="BI571" s="17">
        <f t="shared" si="246"/>
        <v>1.9600000000000003E-2</v>
      </c>
      <c r="BJ571" s="17">
        <f t="shared" si="247"/>
        <v>5.365329344038247E-3</v>
      </c>
    </row>
    <row r="572" spans="1:62" x14ac:dyDescent="0.25">
      <c r="A572" s="84">
        <v>511</v>
      </c>
      <c r="B572" s="84">
        <v>565</v>
      </c>
      <c r="C572" s="17" t="str">
        <f>'EWG-CCP-127 (1)'!B294</f>
        <v>K-R0.7</v>
      </c>
      <c r="D572" s="86" t="s">
        <v>615</v>
      </c>
      <c r="E572" s="98">
        <f t="shared" si="248"/>
        <v>41.17647058823529</v>
      </c>
      <c r="F572" s="98">
        <f t="shared" si="249"/>
        <v>0</v>
      </c>
      <c r="G572" s="17">
        <v>0</v>
      </c>
      <c r="H572" s="17">
        <f>'EWG-CCP-127 (1)'!J294</f>
        <v>58.82352941176471</v>
      </c>
      <c r="I572" s="17">
        <v>0</v>
      </c>
      <c r="J572" s="17">
        <v>0</v>
      </c>
      <c r="K572" s="17">
        <v>0</v>
      </c>
      <c r="L572" s="17">
        <f>'EWG-CCP-127 (1)'!M294</f>
        <v>41.17647058823529</v>
      </c>
      <c r="M572" s="17">
        <v>0</v>
      </c>
      <c r="N572" s="17">
        <v>0</v>
      </c>
      <c r="O572" s="17">
        <f>'EWG-CCP-127 (1)'!L294</f>
        <v>0</v>
      </c>
      <c r="P572" s="17">
        <v>0</v>
      </c>
      <c r="Q572" s="17">
        <v>0</v>
      </c>
      <c r="R572" s="17">
        <v>0</v>
      </c>
      <c r="S572" s="17">
        <v>0</v>
      </c>
      <c r="T572" s="17">
        <v>0</v>
      </c>
      <c r="U572" s="17">
        <v>0</v>
      </c>
      <c r="V572" s="17">
        <v>0</v>
      </c>
      <c r="W572" s="17">
        <v>0</v>
      </c>
      <c r="X572" s="17">
        <f>'EWG-CCP-127 (1)'!O294</f>
        <v>0</v>
      </c>
      <c r="Y572" s="17">
        <v>0</v>
      </c>
      <c r="Z572" s="17">
        <v>0</v>
      </c>
      <c r="AA572" s="17">
        <v>0</v>
      </c>
      <c r="AB572" s="17">
        <v>0</v>
      </c>
      <c r="AC572" s="17">
        <v>0</v>
      </c>
      <c r="AD572" s="17">
        <f>'EWG-CCP-127 (1)'!N294</f>
        <v>0</v>
      </c>
      <c r="AE572" s="17">
        <v>0</v>
      </c>
      <c r="AF572" s="17">
        <v>0</v>
      </c>
      <c r="AG572" s="88">
        <f>'EWG-CCP-127 (1)'!I294</f>
        <v>34</v>
      </c>
      <c r="AH572" s="92" t="s">
        <v>3</v>
      </c>
      <c r="AI572" s="87" t="s">
        <v>531</v>
      </c>
      <c r="AN572" s="17">
        <f t="shared" si="250"/>
        <v>100</v>
      </c>
      <c r="AO572" s="17">
        <f t="shared" si="231"/>
        <v>0.41176470588235292</v>
      </c>
      <c r="AP572" s="17">
        <f t="shared" si="252"/>
        <v>0</v>
      </c>
      <c r="AQ572" s="17">
        <f t="shared" si="252"/>
        <v>0.58823529411764708</v>
      </c>
      <c r="AR572" s="17">
        <f t="shared" si="232"/>
        <v>0</v>
      </c>
      <c r="AS572" s="17">
        <f t="shared" si="233"/>
        <v>0.34</v>
      </c>
      <c r="AU572" s="17">
        <f t="shared" si="234"/>
        <v>0</v>
      </c>
      <c r="AV572" s="17">
        <f t="shared" si="235"/>
        <v>0.7</v>
      </c>
      <c r="AW572" s="17">
        <f t="shared" si="236"/>
        <v>0.5</v>
      </c>
      <c r="AX572" s="17">
        <f t="shared" si="237"/>
        <v>0.5</v>
      </c>
      <c r="AY572" s="17">
        <f t="shared" si="238"/>
        <v>0.43333333333333335</v>
      </c>
      <c r="AZ572" s="17">
        <f t="shared" si="239"/>
        <v>0.43333333333333335</v>
      </c>
      <c r="BA572" s="17">
        <f t="shared" si="240"/>
        <v>9.3333333333333324E-2</v>
      </c>
      <c r="BC572" s="17">
        <f t="shared" si="251"/>
        <v>0</v>
      </c>
      <c r="BD572" s="17">
        <f t="shared" si="241"/>
        <v>0.69999999999999984</v>
      </c>
      <c r="BE572" s="17">
        <f t="shared" si="242"/>
        <v>0.58024549596785291</v>
      </c>
      <c r="BF572" s="17">
        <f t="shared" si="243"/>
        <v>0.25587141789529383</v>
      </c>
      <c r="BG572" s="17">
        <f t="shared" si="244"/>
        <v>0.43220263526628422</v>
      </c>
      <c r="BH572" s="17">
        <f t="shared" si="245"/>
        <v>0.43220263526628422</v>
      </c>
      <c r="BI572" s="17">
        <f t="shared" si="246"/>
        <v>8.5013259500474336E-3</v>
      </c>
      <c r="BJ572" s="17">
        <f t="shared" si="247"/>
        <v>1.775513836097091E-2</v>
      </c>
    </row>
    <row r="573" spans="1:62" x14ac:dyDescent="0.25">
      <c r="A573" s="84">
        <v>512</v>
      </c>
      <c r="B573" s="84">
        <v>566</v>
      </c>
      <c r="C573" s="17" t="str">
        <f>'EWG-CCP-127 (1)'!B295</f>
        <v>Rb-R0.1</v>
      </c>
      <c r="D573" s="86" t="s">
        <v>615</v>
      </c>
      <c r="E573" s="98">
        <f t="shared" si="248"/>
        <v>9.0909090909090917</v>
      </c>
      <c r="F573" s="98">
        <f t="shared" si="249"/>
        <v>0</v>
      </c>
      <c r="G573" s="17">
        <v>0</v>
      </c>
      <c r="H573" s="17">
        <f>'EWG-CCP-127 (1)'!J295</f>
        <v>90.909090909090907</v>
      </c>
      <c r="I573" s="17">
        <v>0</v>
      </c>
      <c r="J573" s="17">
        <v>0</v>
      </c>
      <c r="K573" s="17">
        <v>0</v>
      </c>
      <c r="L573" s="17">
        <f>'EWG-CCP-127 (1)'!M295</f>
        <v>0</v>
      </c>
      <c r="M573" s="17">
        <v>0</v>
      </c>
      <c r="N573" s="17">
        <v>0</v>
      </c>
      <c r="O573" s="17">
        <f>'EWG-CCP-127 (1)'!L295</f>
        <v>0</v>
      </c>
      <c r="P573" s="17">
        <v>0</v>
      </c>
      <c r="Q573" s="17">
        <v>0</v>
      </c>
      <c r="R573" s="17">
        <v>0</v>
      </c>
      <c r="S573" s="17">
        <v>0</v>
      </c>
      <c r="T573" s="17">
        <v>0</v>
      </c>
      <c r="U573" s="17">
        <v>0</v>
      </c>
      <c r="V573" s="17">
        <v>0</v>
      </c>
      <c r="W573" s="17">
        <v>0</v>
      </c>
      <c r="X573" s="17">
        <f>'EWG-CCP-127 (1)'!O295</f>
        <v>0</v>
      </c>
      <c r="Y573" s="17">
        <v>0</v>
      </c>
      <c r="Z573" s="17">
        <v>0</v>
      </c>
      <c r="AA573" s="17">
        <v>0</v>
      </c>
      <c r="AB573" s="17">
        <v>0</v>
      </c>
      <c r="AC573" s="17">
        <v>0</v>
      </c>
      <c r="AD573" s="17">
        <f>'EWG-CCP-127 (1)'!N295</f>
        <v>9.0909090909090917</v>
      </c>
      <c r="AE573" s="17">
        <v>0</v>
      </c>
      <c r="AF573" s="17">
        <v>0</v>
      </c>
      <c r="AG573" s="88">
        <f>'EWG-CCP-127 (1)'!I295</f>
        <v>12</v>
      </c>
      <c r="AH573" s="92" t="s">
        <v>3</v>
      </c>
      <c r="AI573" s="87" t="s">
        <v>531</v>
      </c>
      <c r="AN573" s="17">
        <f t="shared" si="250"/>
        <v>100</v>
      </c>
      <c r="AO573" s="17">
        <f t="shared" si="231"/>
        <v>0</v>
      </c>
      <c r="AP573" s="17">
        <f t="shared" si="252"/>
        <v>0</v>
      </c>
      <c r="AQ573" s="17">
        <f t="shared" si="252"/>
        <v>0.90909090909090906</v>
      </c>
      <c r="AR573" s="17">
        <f t="shared" si="232"/>
        <v>0</v>
      </c>
      <c r="AS573" s="17">
        <f t="shared" si="233"/>
        <v>0.12</v>
      </c>
      <c r="AU573" s="17">
        <f t="shared" si="234"/>
        <v>0</v>
      </c>
      <c r="AV573" s="17">
        <f t="shared" si="235"/>
        <v>0</v>
      </c>
      <c r="AW573" s="17">
        <f t="shared" si="236"/>
        <v>0.5</v>
      </c>
      <c r="AX573" s="17">
        <f t="shared" si="237"/>
        <v>0.5</v>
      </c>
      <c r="AY573" s="17">
        <f t="shared" si="238"/>
        <v>0</v>
      </c>
      <c r="AZ573" s="17">
        <f t="shared" si="239"/>
        <v>0</v>
      </c>
      <c r="BA573" s="17">
        <f t="shared" si="240"/>
        <v>0.12</v>
      </c>
      <c r="BC573" s="17">
        <f t="shared" si="251"/>
        <v>0</v>
      </c>
      <c r="BD573" s="17">
        <f t="shared" si="241"/>
        <v>0.1</v>
      </c>
      <c r="BE573" s="17">
        <f t="shared" si="242"/>
        <v>0.58024549596785291</v>
      </c>
      <c r="BF573" s="17">
        <f t="shared" si="243"/>
        <v>0.25587141789529383</v>
      </c>
      <c r="BG573" s="17">
        <f t="shared" si="244"/>
        <v>0.1</v>
      </c>
      <c r="BH573" s="17">
        <f t="shared" si="245"/>
        <v>0.1</v>
      </c>
      <c r="BI573" s="17">
        <f t="shared" si="246"/>
        <v>3.9999999999999959E-4</v>
      </c>
      <c r="BJ573" s="17">
        <f t="shared" si="247"/>
        <v>0.12478443808972403</v>
      </c>
    </row>
    <row r="574" spans="1:62" x14ac:dyDescent="0.25">
      <c r="A574" s="84">
        <v>513</v>
      </c>
      <c r="B574" s="84">
        <v>567</v>
      </c>
      <c r="C574" s="17" t="str">
        <f>'EWG-CCP-127 (1)'!B296</f>
        <v>Rb-R0.2</v>
      </c>
      <c r="D574" s="86" t="s">
        <v>615</v>
      </c>
      <c r="E574" s="98">
        <f t="shared" si="248"/>
        <v>16.666666666666668</v>
      </c>
      <c r="F574" s="98">
        <f t="shared" si="249"/>
        <v>0</v>
      </c>
      <c r="G574" s="17">
        <v>0</v>
      </c>
      <c r="H574" s="17">
        <f>'EWG-CCP-127 (1)'!J296</f>
        <v>83.333333333333343</v>
      </c>
      <c r="I574" s="17">
        <v>0</v>
      </c>
      <c r="J574" s="17">
        <v>0</v>
      </c>
      <c r="K574" s="17">
        <v>0</v>
      </c>
      <c r="L574" s="17">
        <f>'EWG-CCP-127 (1)'!M296</f>
        <v>0</v>
      </c>
      <c r="M574" s="17">
        <v>0</v>
      </c>
      <c r="N574" s="17">
        <v>0</v>
      </c>
      <c r="O574" s="17">
        <f>'EWG-CCP-127 (1)'!L296</f>
        <v>0</v>
      </c>
      <c r="P574" s="17">
        <v>0</v>
      </c>
      <c r="Q574" s="17">
        <v>0</v>
      </c>
      <c r="R574" s="17">
        <v>0</v>
      </c>
      <c r="S574" s="17">
        <v>0</v>
      </c>
      <c r="T574" s="17">
        <v>0</v>
      </c>
      <c r="U574" s="17">
        <v>0</v>
      </c>
      <c r="V574" s="17">
        <v>0</v>
      </c>
      <c r="W574" s="17">
        <v>0</v>
      </c>
      <c r="X574" s="17">
        <f>'EWG-CCP-127 (1)'!O296</f>
        <v>0</v>
      </c>
      <c r="Y574" s="17">
        <v>0</v>
      </c>
      <c r="Z574" s="17">
        <v>0</v>
      </c>
      <c r="AA574" s="17">
        <v>0</v>
      </c>
      <c r="AB574" s="17">
        <v>0</v>
      </c>
      <c r="AC574" s="17">
        <v>0</v>
      </c>
      <c r="AD574" s="17">
        <f>'EWG-CCP-127 (1)'!N296</f>
        <v>16.666666666666668</v>
      </c>
      <c r="AE574" s="17">
        <v>0</v>
      </c>
      <c r="AF574" s="17">
        <v>0</v>
      </c>
      <c r="AG574" s="88">
        <f>'EWG-CCP-127 (1)'!I296</f>
        <v>22</v>
      </c>
      <c r="AH574" s="92" t="s">
        <v>3</v>
      </c>
      <c r="AI574" s="87" t="s">
        <v>531</v>
      </c>
      <c r="AN574" s="17">
        <f t="shared" si="250"/>
        <v>100.00000000000001</v>
      </c>
      <c r="AO574" s="17">
        <f t="shared" si="231"/>
        <v>0</v>
      </c>
      <c r="AP574" s="17">
        <f t="shared" si="252"/>
        <v>0</v>
      </c>
      <c r="AQ574" s="17">
        <f t="shared" si="252"/>
        <v>0.83333333333333348</v>
      </c>
      <c r="AR574" s="17">
        <f t="shared" si="232"/>
        <v>0</v>
      </c>
      <c r="AS574" s="17">
        <f t="shared" si="233"/>
        <v>0.22</v>
      </c>
      <c r="AU574" s="17">
        <f t="shared" si="234"/>
        <v>0</v>
      </c>
      <c r="AV574" s="17">
        <f t="shared" si="235"/>
        <v>0</v>
      </c>
      <c r="AW574" s="17">
        <f t="shared" si="236"/>
        <v>0.5</v>
      </c>
      <c r="AX574" s="17">
        <f t="shared" si="237"/>
        <v>0.5</v>
      </c>
      <c r="AY574" s="17">
        <f t="shared" si="238"/>
        <v>0</v>
      </c>
      <c r="AZ574" s="17">
        <f t="shared" si="239"/>
        <v>0</v>
      </c>
      <c r="BA574" s="17">
        <f t="shared" si="240"/>
        <v>0.22</v>
      </c>
      <c r="BC574" s="17">
        <f t="shared" si="251"/>
        <v>0</v>
      </c>
      <c r="BD574" s="17">
        <f t="shared" si="241"/>
        <v>0.19999999999999998</v>
      </c>
      <c r="BE574" s="17">
        <f t="shared" si="242"/>
        <v>0.58024549596785291</v>
      </c>
      <c r="BF574" s="17">
        <f t="shared" si="243"/>
        <v>0.25587141789529383</v>
      </c>
      <c r="BG574" s="17">
        <f t="shared" si="244"/>
        <v>0.19999999999999998</v>
      </c>
      <c r="BH574" s="17">
        <f t="shared" si="245"/>
        <v>0.19999999999999998</v>
      </c>
      <c r="BI574" s="17">
        <f t="shared" si="246"/>
        <v>4.0000000000000072E-4</v>
      </c>
      <c r="BJ574" s="17">
        <f t="shared" si="247"/>
        <v>6.4134756394836234E-2</v>
      </c>
    </row>
    <row r="575" spans="1:62" x14ac:dyDescent="0.25">
      <c r="A575" s="84">
        <v>514</v>
      </c>
      <c r="B575" s="84">
        <v>568</v>
      </c>
      <c r="C575" s="17" t="str">
        <f>'EWG-CCP-127 (1)'!B297</f>
        <v>Rb-R0.48</v>
      </c>
      <c r="D575" s="86" t="s">
        <v>615</v>
      </c>
      <c r="E575" s="98">
        <f t="shared" si="248"/>
        <v>32.432432432432435</v>
      </c>
      <c r="F575" s="98">
        <f t="shared" si="249"/>
        <v>0</v>
      </c>
      <c r="G575" s="17">
        <v>0</v>
      </c>
      <c r="H575" s="17">
        <f>'EWG-CCP-127 (1)'!J297</f>
        <v>67.567567567567565</v>
      </c>
      <c r="I575" s="17">
        <v>0</v>
      </c>
      <c r="J575" s="17">
        <v>0</v>
      </c>
      <c r="K575" s="17">
        <v>0</v>
      </c>
      <c r="L575" s="17">
        <f>'EWG-CCP-127 (1)'!M297</f>
        <v>0</v>
      </c>
      <c r="M575" s="17">
        <v>0</v>
      </c>
      <c r="N575" s="17">
        <v>0</v>
      </c>
      <c r="O575" s="17">
        <f>'EWG-CCP-127 (1)'!L297</f>
        <v>0</v>
      </c>
      <c r="P575" s="17">
        <v>0</v>
      </c>
      <c r="Q575" s="17">
        <v>0</v>
      </c>
      <c r="R575" s="17">
        <v>0</v>
      </c>
      <c r="S575" s="17">
        <v>0</v>
      </c>
      <c r="T575" s="17">
        <v>0</v>
      </c>
      <c r="U575" s="17">
        <v>0</v>
      </c>
      <c r="V575" s="17">
        <v>0</v>
      </c>
      <c r="W575" s="17">
        <v>0</v>
      </c>
      <c r="X575" s="17">
        <f>'EWG-CCP-127 (1)'!O297</f>
        <v>0</v>
      </c>
      <c r="Y575" s="17">
        <v>0</v>
      </c>
      <c r="Z575" s="17">
        <v>0</v>
      </c>
      <c r="AA575" s="17">
        <v>0</v>
      </c>
      <c r="AB575" s="17">
        <v>0</v>
      </c>
      <c r="AC575" s="17">
        <v>0</v>
      </c>
      <c r="AD575" s="17">
        <f>'EWG-CCP-127 (1)'!N297</f>
        <v>32.432432432432435</v>
      </c>
      <c r="AE575" s="17">
        <v>0</v>
      </c>
      <c r="AF575" s="17">
        <v>0</v>
      </c>
      <c r="AG575" s="88">
        <f>'EWG-CCP-127 (1)'!I297</f>
        <v>41</v>
      </c>
      <c r="AH575" s="92" t="s">
        <v>3</v>
      </c>
      <c r="AI575" s="87" t="s">
        <v>531</v>
      </c>
      <c r="AN575" s="17">
        <f t="shared" si="250"/>
        <v>100</v>
      </c>
      <c r="AO575" s="17">
        <f t="shared" si="231"/>
        <v>0</v>
      </c>
      <c r="AP575" s="17">
        <f t="shared" si="252"/>
        <v>0</v>
      </c>
      <c r="AQ575" s="17">
        <f t="shared" si="252"/>
        <v>0.67567567567567566</v>
      </c>
      <c r="AR575" s="17">
        <f t="shared" si="232"/>
        <v>0</v>
      </c>
      <c r="AS575" s="17">
        <f t="shared" si="233"/>
        <v>0.41</v>
      </c>
      <c r="AU575" s="17">
        <f t="shared" si="234"/>
        <v>0</v>
      </c>
      <c r="AV575" s="17">
        <f t="shared" si="235"/>
        <v>0</v>
      </c>
      <c r="AW575" s="17">
        <f t="shared" si="236"/>
        <v>0.5</v>
      </c>
      <c r="AX575" s="17">
        <f t="shared" si="237"/>
        <v>0.5</v>
      </c>
      <c r="AY575" s="17">
        <f t="shared" si="238"/>
        <v>0</v>
      </c>
      <c r="AZ575" s="17">
        <f t="shared" si="239"/>
        <v>0</v>
      </c>
      <c r="BA575" s="17">
        <f t="shared" si="240"/>
        <v>0.41</v>
      </c>
      <c r="BC575" s="17">
        <f t="shared" si="251"/>
        <v>0</v>
      </c>
      <c r="BD575" s="17">
        <f t="shared" si="241"/>
        <v>0.48000000000000004</v>
      </c>
      <c r="BE575" s="17">
        <f t="shared" si="242"/>
        <v>0.58024549596785291</v>
      </c>
      <c r="BF575" s="17">
        <f t="shared" si="243"/>
        <v>0.25587141789529383</v>
      </c>
      <c r="BG575" s="17">
        <f t="shared" si="244"/>
        <v>0.48000000000000004</v>
      </c>
      <c r="BH575" s="17">
        <f t="shared" si="245"/>
        <v>0.48000000000000004</v>
      </c>
      <c r="BI575" s="17">
        <f t="shared" si="246"/>
        <v>4.9000000000000085E-3</v>
      </c>
      <c r="BJ575" s="17">
        <f t="shared" si="247"/>
        <v>4.0003611745494756E-3</v>
      </c>
    </row>
    <row r="576" spans="1:62" x14ac:dyDescent="0.25">
      <c r="A576" s="84">
        <v>515</v>
      </c>
      <c r="B576" s="84">
        <v>569</v>
      </c>
      <c r="C576" s="17" t="str">
        <f>'EWG-CCP-127 (1)'!B298</f>
        <v>Rb-R0.54</v>
      </c>
      <c r="D576" s="86" t="s">
        <v>615</v>
      </c>
      <c r="E576" s="98">
        <f t="shared" si="248"/>
        <v>35.064935064935064</v>
      </c>
      <c r="F576" s="98">
        <f t="shared" si="249"/>
        <v>0</v>
      </c>
      <c r="G576" s="17">
        <v>0</v>
      </c>
      <c r="H576" s="17">
        <f>'EWG-CCP-127 (1)'!J298</f>
        <v>64.935064935064929</v>
      </c>
      <c r="I576" s="17">
        <v>0</v>
      </c>
      <c r="J576" s="17">
        <v>0</v>
      </c>
      <c r="K576" s="17">
        <v>0</v>
      </c>
      <c r="L576" s="17">
        <f>'EWG-CCP-127 (1)'!M298</f>
        <v>0</v>
      </c>
      <c r="M576" s="17">
        <v>0</v>
      </c>
      <c r="N576" s="17">
        <v>0</v>
      </c>
      <c r="O576" s="17">
        <f>'EWG-CCP-127 (1)'!L298</f>
        <v>0</v>
      </c>
      <c r="P576" s="17">
        <v>0</v>
      </c>
      <c r="Q576" s="17">
        <v>0</v>
      </c>
      <c r="R576" s="17">
        <v>0</v>
      </c>
      <c r="S576" s="17">
        <v>0</v>
      </c>
      <c r="T576" s="17">
        <v>0</v>
      </c>
      <c r="U576" s="17">
        <v>0</v>
      </c>
      <c r="V576" s="17">
        <v>0</v>
      </c>
      <c r="W576" s="17">
        <v>0</v>
      </c>
      <c r="X576" s="17">
        <f>'EWG-CCP-127 (1)'!O298</f>
        <v>0</v>
      </c>
      <c r="Y576" s="17">
        <v>0</v>
      </c>
      <c r="Z576" s="17">
        <v>0</v>
      </c>
      <c r="AA576" s="17">
        <v>0</v>
      </c>
      <c r="AB576" s="17">
        <v>0</v>
      </c>
      <c r="AC576" s="17">
        <v>0</v>
      </c>
      <c r="AD576" s="17">
        <f>'EWG-CCP-127 (1)'!N298</f>
        <v>35.064935064935064</v>
      </c>
      <c r="AE576" s="17">
        <v>0</v>
      </c>
      <c r="AF576" s="17">
        <v>0</v>
      </c>
      <c r="AG576" s="88">
        <f>'EWG-CCP-127 (1)'!I298</f>
        <v>39</v>
      </c>
      <c r="AH576" s="92" t="s">
        <v>3</v>
      </c>
      <c r="AI576" s="87" t="s">
        <v>531</v>
      </c>
      <c r="AN576" s="17">
        <f t="shared" si="250"/>
        <v>100</v>
      </c>
      <c r="AO576" s="17">
        <f t="shared" si="231"/>
        <v>0</v>
      </c>
      <c r="AP576" s="17">
        <f t="shared" si="252"/>
        <v>0</v>
      </c>
      <c r="AQ576" s="17">
        <f t="shared" si="252"/>
        <v>0.64935064935064934</v>
      </c>
      <c r="AR576" s="17">
        <f t="shared" si="232"/>
        <v>0</v>
      </c>
      <c r="AS576" s="17">
        <f t="shared" si="233"/>
        <v>0.39</v>
      </c>
      <c r="AU576" s="17">
        <f t="shared" si="234"/>
        <v>0</v>
      </c>
      <c r="AV576" s="17">
        <f t="shared" si="235"/>
        <v>0</v>
      </c>
      <c r="AW576" s="17">
        <f t="shared" si="236"/>
        <v>0.5</v>
      </c>
      <c r="AX576" s="17">
        <f t="shared" si="237"/>
        <v>0.5</v>
      </c>
      <c r="AY576" s="17">
        <f t="shared" si="238"/>
        <v>0</v>
      </c>
      <c r="AZ576" s="17">
        <f t="shared" si="239"/>
        <v>0</v>
      </c>
      <c r="BA576" s="17">
        <f t="shared" si="240"/>
        <v>0.39</v>
      </c>
      <c r="BC576" s="17">
        <f t="shared" si="251"/>
        <v>0</v>
      </c>
      <c r="BD576" s="17">
        <f t="shared" si="241"/>
        <v>0.54</v>
      </c>
      <c r="BE576" s="17">
        <f t="shared" si="242"/>
        <v>0.58024549596785291</v>
      </c>
      <c r="BF576" s="17">
        <f t="shared" si="243"/>
        <v>0.25587141789529383</v>
      </c>
      <c r="BG576" s="17">
        <f t="shared" si="244"/>
        <v>0.54</v>
      </c>
      <c r="BH576" s="17">
        <f t="shared" si="245"/>
        <v>0.54</v>
      </c>
      <c r="BI576" s="17">
        <f t="shared" si="246"/>
        <v>2.2500000000000006E-2</v>
      </c>
      <c r="BJ576" s="17">
        <f t="shared" si="247"/>
        <v>6.9302975135270258E-3</v>
      </c>
    </row>
    <row r="577" spans="1:62" x14ac:dyDescent="0.25">
      <c r="A577" s="84">
        <v>516</v>
      </c>
      <c r="B577" s="84">
        <v>570</v>
      </c>
      <c r="C577" s="17" t="str">
        <f>'EWG-CCP-127 (1)'!B299</f>
        <v>Rb-R0.7</v>
      </c>
      <c r="D577" s="86" t="s">
        <v>615</v>
      </c>
      <c r="E577" s="98">
        <f t="shared" si="248"/>
        <v>41.17647058823529</v>
      </c>
      <c r="F577" s="98">
        <f t="shared" si="249"/>
        <v>0</v>
      </c>
      <c r="G577" s="17">
        <v>0</v>
      </c>
      <c r="H577" s="17">
        <f>'EWG-CCP-127 (1)'!J299</f>
        <v>58.82352941176471</v>
      </c>
      <c r="I577" s="17">
        <v>0</v>
      </c>
      <c r="J577" s="17">
        <v>0</v>
      </c>
      <c r="K577" s="17">
        <v>0</v>
      </c>
      <c r="L577" s="17">
        <f>'EWG-CCP-127 (1)'!M299</f>
        <v>0</v>
      </c>
      <c r="M577" s="17">
        <v>0</v>
      </c>
      <c r="N577" s="17">
        <v>0</v>
      </c>
      <c r="O577" s="17">
        <f>'EWG-CCP-127 (1)'!L299</f>
        <v>0</v>
      </c>
      <c r="P577" s="17">
        <v>0</v>
      </c>
      <c r="Q577" s="17">
        <v>0</v>
      </c>
      <c r="R577" s="17">
        <v>0</v>
      </c>
      <c r="S577" s="17">
        <v>0</v>
      </c>
      <c r="T577" s="17">
        <v>0</v>
      </c>
      <c r="U577" s="17">
        <v>0</v>
      </c>
      <c r="V577" s="17">
        <v>0</v>
      </c>
      <c r="W577" s="17">
        <v>0</v>
      </c>
      <c r="X577" s="17">
        <f>'EWG-CCP-127 (1)'!O299</f>
        <v>0</v>
      </c>
      <c r="Y577" s="17">
        <v>0</v>
      </c>
      <c r="Z577" s="17">
        <v>0</v>
      </c>
      <c r="AA577" s="17">
        <v>0</v>
      </c>
      <c r="AB577" s="17">
        <v>0</v>
      </c>
      <c r="AC577" s="17">
        <v>0</v>
      </c>
      <c r="AD577" s="17">
        <f>'EWG-CCP-127 (1)'!N299</f>
        <v>41.17647058823529</v>
      </c>
      <c r="AE577" s="17">
        <v>0</v>
      </c>
      <c r="AF577" s="17">
        <v>0</v>
      </c>
      <c r="AG577" s="88">
        <f>'EWG-CCP-127 (1)'!I299</f>
        <v>34</v>
      </c>
      <c r="AH577" s="92" t="s">
        <v>3</v>
      </c>
      <c r="AI577" s="87" t="s">
        <v>531</v>
      </c>
      <c r="AN577" s="17">
        <f t="shared" si="250"/>
        <v>100</v>
      </c>
      <c r="AO577" s="17">
        <f t="shared" si="231"/>
        <v>0</v>
      </c>
      <c r="AP577" s="17">
        <f t="shared" si="252"/>
        <v>0</v>
      </c>
      <c r="AQ577" s="17">
        <f t="shared" si="252"/>
        <v>0.58823529411764708</v>
      </c>
      <c r="AR577" s="17">
        <f t="shared" si="232"/>
        <v>0</v>
      </c>
      <c r="AS577" s="17">
        <f t="shared" si="233"/>
        <v>0.34</v>
      </c>
      <c r="AU577" s="17">
        <f t="shared" si="234"/>
        <v>0</v>
      </c>
      <c r="AV577" s="17">
        <f t="shared" si="235"/>
        <v>0</v>
      </c>
      <c r="AW577" s="17">
        <f t="shared" si="236"/>
        <v>0.5</v>
      </c>
      <c r="AX577" s="17">
        <f t="shared" si="237"/>
        <v>0.5</v>
      </c>
      <c r="AY577" s="17">
        <f t="shared" si="238"/>
        <v>0</v>
      </c>
      <c r="AZ577" s="17">
        <f t="shared" si="239"/>
        <v>0</v>
      </c>
      <c r="BA577" s="17">
        <f t="shared" si="240"/>
        <v>0.34</v>
      </c>
      <c r="BC577" s="17">
        <f t="shared" si="251"/>
        <v>0</v>
      </c>
      <c r="BD577" s="17">
        <f t="shared" si="241"/>
        <v>0.69999999999999984</v>
      </c>
      <c r="BE577" s="17">
        <f t="shared" si="242"/>
        <v>0.58024549596785291</v>
      </c>
      <c r="BF577" s="17">
        <f t="shared" si="243"/>
        <v>0.25587141789529383</v>
      </c>
      <c r="BG577" s="17">
        <f t="shared" si="244"/>
        <v>0.43220263526628422</v>
      </c>
      <c r="BH577" s="17">
        <f t="shared" si="245"/>
        <v>0.43220263526628422</v>
      </c>
      <c r="BI577" s="17">
        <f t="shared" si="246"/>
        <v>8.5013259500474336E-3</v>
      </c>
      <c r="BJ577" s="17">
        <f t="shared" si="247"/>
        <v>1.775513836097091E-2</v>
      </c>
    </row>
    <row r="578" spans="1:62" x14ac:dyDescent="0.25">
      <c r="A578" s="84">
        <v>517</v>
      </c>
      <c r="B578" s="84">
        <v>571</v>
      </c>
      <c r="C578" s="17" t="str">
        <f>'EWG-CCP-127 (1)'!B300</f>
        <v>Rb-R0.8</v>
      </c>
      <c r="D578" s="86" t="s">
        <v>615</v>
      </c>
      <c r="E578" s="98">
        <f t="shared" si="248"/>
        <v>44.44444444444445</v>
      </c>
      <c r="F578" s="98">
        <f t="shared" si="249"/>
        <v>0</v>
      </c>
      <c r="G578" s="17">
        <v>0</v>
      </c>
      <c r="H578" s="17">
        <f>'EWG-CCP-127 (1)'!J300</f>
        <v>55.555555555555557</v>
      </c>
      <c r="I578" s="17">
        <v>0</v>
      </c>
      <c r="J578" s="17">
        <v>0</v>
      </c>
      <c r="K578" s="17">
        <v>0</v>
      </c>
      <c r="L578" s="17">
        <f>'EWG-CCP-127 (1)'!M300</f>
        <v>0</v>
      </c>
      <c r="M578" s="17">
        <v>0</v>
      </c>
      <c r="N578" s="17">
        <v>0</v>
      </c>
      <c r="O578" s="17">
        <f>'EWG-CCP-127 (1)'!L300</f>
        <v>0</v>
      </c>
      <c r="P578" s="17">
        <v>0</v>
      </c>
      <c r="Q578" s="17">
        <v>0</v>
      </c>
      <c r="R578" s="17">
        <v>0</v>
      </c>
      <c r="S578" s="17">
        <v>0</v>
      </c>
      <c r="T578" s="17">
        <v>0</v>
      </c>
      <c r="U578" s="17">
        <v>0</v>
      </c>
      <c r="V578" s="17">
        <v>0</v>
      </c>
      <c r="W578" s="17">
        <v>0</v>
      </c>
      <c r="X578" s="17">
        <f>'EWG-CCP-127 (1)'!O300</f>
        <v>0</v>
      </c>
      <c r="Y578" s="17">
        <v>0</v>
      </c>
      <c r="Z578" s="17">
        <v>0</v>
      </c>
      <c r="AA578" s="17">
        <v>0</v>
      </c>
      <c r="AB578" s="17">
        <v>0</v>
      </c>
      <c r="AC578" s="17">
        <v>0</v>
      </c>
      <c r="AD578" s="17">
        <f>'EWG-CCP-127 (1)'!N300</f>
        <v>44.44444444444445</v>
      </c>
      <c r="AE578" s="17">
        <v>0</v>
      </c>
      <c r="AF578" s="17">
        <v>0</v>
      </c>
      <c r="AG578" s="88">
        <f>'EWG-CCP-127 (1)'!I300</f>
        <v>30</v>
      </c>
      <c r="AH578" s="92" t="s">
        <v>3</v>
      </c>
      <c r="AI578" s="87" t="s">
        <v>531</v>
      </c>
      <c r="AN578" s="17">
        <f t="shared" si="250"/>
        <v>100</v>
      </c>
      <c r="AO578" s="17">
        <f t="shared" si="231"/>
        <v>0</v>
      </c>
      <c r="AP578" s="17">
        <f t="shared" si="252"/>
        <v>0</v>
      </c>
      <c r="AQ578" s="17">
        <f t="shared" si="252"/>
        <v>0.55555555555555558</v>
      </c>
      <c r="AR578" s="17">
        <f t="shared" si="232"/>
        <v>0</v>
      </c>
      <c r="AS578" s="17">
        <f t="shared" si="233"/>
        <v>0.3</v>
      </c>
      <c r="AU578" s="17">
        <f t="shared" si="234"/>
        <v>0</v>
      </c>
      <c r="AV578" s="17">
        <f t="shared" si="235"/>
        <v>0</v>
      </c>
      <c r="AW578" s="17">
        <f t="shared" si="236"/>
        <v>0.5</v>
      </c>
      <c r="AX578" s="17">
        <f t="shared" si="237"/>
        <v>0.5</v>
      </c>
      <c r="AY578" s="17">
        <f t="shared" si="238"/>
        <v>0</v>
      </c>
      <c r="AZ578" s="17">
        <f t="shared" si="239"/>
        <v>0</v>
      </c>
      <c r="BA578" s="17">
        <f t="shared" si="240"/>
        <v>0.3</v>
      </c>
      <c r="BC578" s="17">
        <f t="shared" si="251"/>
        <v>0</v>
      </c>
      <c r="BD578" s="17">
        <f t="shared" si="241"/>
        <v>0.8</v>
      </c>
      <c r="BE578" s="17">
        <f t="shared" si="242"/>
        <v>0.58024549596785291</v>
      </c>
      <c r="BF578" s="17">
        <f t="shared" si="243"/>
        <v>0.25587141789529383</v>
      </c>
      <c r="BG578" s="17">
        <f t="shared" si="244"/>
        <v>0.39886930193295089</v>
      </c>
      <c r="BH578" s="17">
        <f t="shared" si="245"/>
        <v>0.39886930193295089</v>
      </c>
      <c r="BI578" s="17">
        <f t="shared" si="246"/>
        <v>9.7751388647090084E-3</v>
      </c>
      <c r="BJ578" s="17">
        <f t="shared" si="247"/>
        <v>3.001501103892603E-2</v>
      </c>
    </row>
    <row r="579" spans="1:62" x14ac:dyDescent="0.25">
      <c r="A579" s="84">
        <v>518</v>
      </c>
      <c r="B579" s="84">
        <v>572</v>
      </c>
      <c r="C579" s="17" t="str">
        <f>'EWG-CCP-127 (1)'!B301</f>
        <v>Cs-R0.03</v>
      </c>
      <c r="D579" s="86" t="s">
        <v>615</v>
      </c>
      <c r="E579" s="98">
        <f t="shared" si="248"/>
        <v>2.9126213592233006</v>
      </c>
      <c r="F579" s="98">
        <f t="shared" si="249"/>
        <v>0</v>
      </c>
      <c r="G579" s="17">
        <v>0</v>
      </c>
      <c r="H579" s="17">
        <f>'EWG-CCP-127 (1)'!J301</f>
        <v>97.087378640776706</v>
      </c>
      <c r="I579" s="17">
        <v>0</v>
      </c>
      <c r="J579" s="17">
        <v>0</v>
      </c>
      <c r="K579" s="17">
        <v>0</v>
      </c>
      <c r="L579" s="17">
        <f>'EWG-CCP-127 (1)'!M301</f>
        <v>0</v>
      </c>
      <c r="M579" s="17">
        <v>0</v>
      </c>
      <c r="N579" s="17">
        <v>0</v>
      </c>
      <c r="O579" s="17">
        <f>'EWG-CCP-127 (1)'!L301</f>
        <v>0</v>
      </c>
      <c r="P579" s="17">
        <v>0</v>
      </c>
      <c r="Q579" s="17">
        <v>0</v>
      </c>
      <c r="R579" s="17">
        <v>0</v>
      </c>
      <c r="S579" s="17">
        <v>0</v>
      </c>
      <c r="T579" s="17">
        <v>0</v>
      </c>
      <c r="U579" s="17">
        <v>0</v>
      </c>
      <c r="V579" s="17">
        <v>0</v>
      </c>
      <c r="W579" s="17">
        <v>0</v>
      </c>
      <c r="X579" s="17">
        <f>'EWG-CCP-127 (1)'!O301</f>
        <v>2.9126213592233006</v>
      </c>
      <c r="Y579" s="17">
        <v>0</v>
      </c>
      <c r="Z579" s="17">
        <v>0</v>
      </c>
      <c r="AA579" s="17">
        <v>0</v>
      </c>
      <c r="AB579" s="17">
        <v>0</v>
      </c>
      <c r="AC579" s="17">
        <v>0</v>
      </c>
      <c r="AD579" s="17">
        <f>'EWG-CCP-127 (1)'!N301</f>
        <v>0</v>
      </c>
      <c r="AE579" s="17">
        <v>0</v>
      </c>
      <c r="AF579" s="17">
        <v>0</v>
      </c>
      <c r="AG579" s="88">
        <f>'EWG-CCP-127 (1)'!I301</f>
        <v>5</v>
      </c>
      <c r="AH579" s="92" t="s">
        <v>3</v>
      </c>
      <c r="AI579" s="87" t="s">
        <v>531</v>
      </c>
      <c r="AN579" s="17">
        <f t="shared" si="250"/>
        <v>100</v>
      </c>
      <c r="AO579" s="17">
        <f t="shared" si="231"/>
        <v>2.9126213592233007E-2</v>
      </c>
      <c r="AP579" s="17">
        <f t="shared" si="252"/>
        <v>0</v>
      </c>
      <c r="AQ579" s="17">
        <f t="shared" si="252"/>
        <v>0.970873786407767</v>
      </c>
      <c r="AR579" s="17">
        <f t="shared" si="232"/>
        <v>0</v>
      </c>
      <c r="AS579" s="17">
        <f t="shared" si="233"/>
        <v>0.05</v>
      </c>
      <c r="AU579" s="17">
        <f t="shared" si="234"/>
        <v>0</v>
      </c>
      <c r="AV579" s="17">
        <f t="shared" si="235"/>
        <v>2.9999999999999995E-2</v>
      </c>
      <c r="AW579" s="17">
        <f t="shared" si="236"/>
        <v>0.5</v>
      </c>
      <c r="AX579" s="17">
        <f t="shared" si="237"/>
        <v>0.5</v>
      </c>
      <c r="AY579" s="17">
        <f t="shared" si="238"/>
        <v>2.9999999999999995E-2</v>
      </c>
      <c r="AZ579" s="17">
        <f t="shared" si="239"/>
        <v>2.9999999999999995E-2</v>
      </c>
      <c r="BA579" s="17">
        <f t="shared" si="240"/>
        <v>2.0000000000000007E-2</v>
      </c>
      <c r="BC579" s="17">
        <f t="shared" si="251"/>
        <v>0</v>
      </c>
      <c r="BD579" s="17">
        <f t="shared" si="241"/>
        <v>2.9999999999999995E-2</v>
      </c>
      <c r="BE579" s="17">
        <f t="shared" si="242"/>
        <v>0.58024549596785291</v>
      </c>
      <c r="BF579" s="17">
        <f t="shared" si="243"/>
        <v>0.25587141789529383</v>
      </c>
      <c r="BG579" s="17">
        <f t="shared" si="244"/>
        <v>2.9999999999999995E-2</v>
      </c>
      <c r="BH579" s="17">
        <f t="shared" si="245"/>
        <v>2.9999999999999995E-2</v>
      </c>
      <c r="BI579" s="17">
        <f t="shared" si="246"/>
        <v>4.0000000000000029E-4</v>
      </c>
      <c r="BJ579" s="17">
        <f t="shared" si="247"/>
        <v>0.17913921527614549</v>
      </c>
    </row>
    <row r="580" spans="1:62" x14ac:dyDescent="0.25">
      <c r="A580" s="84">
        <v>519</v>
      </c>
      <c r="B580" s="84">
        <v>573</v>
      </c>
      <c r="C580" s="17" t="str">
        <f>'EWG-CCP-127 (1)'!B302</f>
        <v>Cs-R0.1</v>
      </c>
      <c r="D580" s="86" t="s">
        <v>615</v>
      </c>
      <c r="E580" s="98">
        <f t="shared" si="248"/>
        <v>9.0909090909090917</v>
      </c>
      <c r="F580" s="98">
        <f t="shared" si="249"/>
        <v>0</v>
      </c>
      <c r="G580" s="17">
        <v>0</v>
      </c>
      <c r="H580" s="17">
        <f>'EWG-CCP-127 (1)'!J302</f>
        <v>90.909090909090907</v>
      </c>
      <c r="I580" s="17">
        <v>0</v>
      </c>
      <c r="J580" s="17">
        <v>0</v>
      </c>
      <c r="K580" s="17">
        <v>0</v>
      </c>
      <c r="L580" s="17">
        <f>'EWG-CCP-127 (1)'!M302</f>
        <v>0</v>
      </c>
      <c r="M580" s="17">
        <v>0</v>
      </c>
      <c r="N580" s="17">
        <v>0</v>
      </c>
      <c r="O580" s="17">
        <f>'EWG-CCP-127 (1)'!L302</f>
        <v>0</v>
      </c>
      <c r="P580" s="17">
        <v>0</v>
      </c>
      <c r="Q580" s="17">
        <v>0</v>
      </c>
      <c r="R580" s="17">
        <v>0</v>
      </c>
      <c r="S580" s="17">
        <v>0</v>
      </c>
      <c r="T580" s="17">
        <v>0</v>
      </c>
      <c r="U580" s="17">
        <v>0</v>
      </c>
      <c r="V580" s="17">
        <v>0</v>
      </c>
      <c r="W580" s="17">
        <v>0</v>
      </c>
      <c r="X580" s="17">
        <f>'EWG-CCP-127 (1)'!O302</f>
        <v>9.0909090909090917</v>
      </c>
      <c r="Y580" s="17">
        <v>0</v>
      </c>
      <c r="Z580" s="17">
        <v>0</v>
      </c>
      <c r="AA580" s="17">
        <v>0</v>
      </c>
      <c r="AB580" s="17">
        <v>0</v>
      </c>
      <c r="AC580" s="17">
        <v>0</v>
      </c>
      <c r="AD580" s="17">
        <f>'EWG-CCP-127 (1)'!N302</f>
        <v>0</v>
      </c>
      <c r="AE580" s="17">
        <v>0</v>
      </c>
      <c r="AF580" s="17">
        <v>0</v>
      </c>
      <c r="AG580" s="88">
        <f>'EWG-CCP-127 (1)'!I302</f>
        <v>12</v>
      </c>
      <c r="AH580" s="92" t="s">
        <v>3</v>
      </c>
      <c r="AI580" s="87" t="s">
        <v>531</v>
      </c>
      <c r="AN580" s="17">
        <f t="shared" si="250"/>
        <v>100</v>
      </c>
      <c r="AO580" s="17">
        <f t="shared" si="231"/>
        <v>9.0909090909090912E-2</v>
      </c>
      <c r="AP580" s="17">
        <f t="shared" si="252"/>
        <v>0</v>
      </c>
      <c r="AQ580" s="17">
        <f t="shared" si="252"/>
        <v>0.90909090909090906</v>
      </c>
      <c r="AR580" s="17">
        <f t="shared" si="232"/>
        <v>0</v>
      </c>
      <c r="AS580" s="17">
        <f t="shared" si="233"/>
        <v>0.12</v>
      </c>
      <c r="AU580" s="17">
        <f t="shared" si="234"/>
        <v>0</v>
      </c>
      <c r="AV580" s="17">
        <f t="shared" si="235"/>
        <v>0.1</v>
      </c>
      <c r="AW580" s="17">
        <f t="shared" si="236"/>
        <v>0.5</v>
      </c>
      <c r="AX580" s="17">
        <f t="shared" si="237"/>
        <v>0.5</v>
      </c>
      <c r="AY580" s="17">
        <f t="shared" si="238"/>
        <v>0.1</v>
      </c>
      <c r="AZ580" s="17">
        <f t="shared" si="239"/>
        <v>0.1</v>
      </c>
      <c r="BA580" s="17">
        <f t="shared" si="240"/>
        <v>1.999999999999999E-2</v>
      </c>
      <c r="BC580" s="17">
        <f t="shared" si="251"/>
        <v>0</v>
      </c>
      <c r="BD580" s="17">
        <f t="shared" si="241"/>
        <v>0.1</v>
      </c>
      <c r="BE580" s="17">
        <f t="shared" si="242"/>
        <v>0.58024549596785291</v>
      </c>
      <c r="BF580" s="17">
        <f t="shared" si="243"/>
        <v>0.25587141789529383</v>
      </c>
      <c r="BG580" s="17">
        <f t="shared" si="244"/>
        <v>0.1</v>
      </c>
      <c r="BH580" s="17">
        <f t="shared" si="245"/>
        <v>0.1</v>
      </c>
      <c r="BI580" s="17">
        <f t="shared" si="246"/>
        <v>3.9999999999999959E-4</v>
      </c>
      <c r="BJ580" s="17">
        <f t="shared" si="247"/>
        <v>0.12478443808972403</v>
      </c>
    </row>
    <row r="581" spans="1:62" x14ac:dyDescent="0.25">
      <c r="A581" s="84">
        <v>520</v>
      </c>
      <c r="B581" s="84">
        <v>574</v>
      </c>
      <c r="C581" s="17" t="str">
        <f>'EWG-CCP-127 (1)'!B303</f>
        <v>Cs-R0.2</v>
      </c>
      <c r="D581" s="86" t="s">
        <v>615</v>
      </c>
      <c r="E581" s="98">
        <f t="shared" si="248"/>
        <v>16.666666666666668</v>
      </c>
      <c r="F581" s="98">
        <f t="shared" si="249"/>
        <v>0</v>
      </c>
      <c r="G581" s="17">
        <v>0</v>
      </c>
      <c r="H581" s="17">
        <f>'EWG-CCP-127 (1)'!J303</f>
        <v>83.333333333333343</v>
      </c>
      <c r="I581" s="17">
        <v>0</v>
      </c>
      <c r="J581" s="17">
        <v>0</v>
      </c>
      <c r="K581" s="17">
        <v>0</v>
      </c>
      <c r="L581" s="17">
        <f>'EWG-CCP-127 (1)'!M303</f>
        <v>0</v>
      </c>
      <c r="M581" s="17">
        <v>0</v>
      </c>
      <c r="N581" s="17">
        <v>0</v>
      </c>
      <c r="O581" s="17">
        <f>'EWG-CCP-127 (1)'!L303</f>
        <v>0</v>
      </c>
      <c r="P581" s="17">
        <v>0</v>
      </c>
      <c r="Q581" s="17">
        <v>0</v>
      </c>
      <c r="R581" s="17">
        <v>0</v>
      </c>
      <c r="S581" s="17">
        <v>0</v>
      </c>
      <c r="T581" s="17">
        <v>0</v>
      </c>
      <c r="U581" s="17">
        <v>0</v>
      </c>
      <c r="V581" s="17">
        <v>0</v>
      </c>
      <c r="W581" s="17">
        <v>0</v>
      </c>
      <c r="X581" s="17">
        <f>'EWG-CCP-127 (1)'!O303</f>
        <v>16.666666666666668</v>
      </c>
      <c r="Y581" s="17">
        <v>0</v>
      </c>
      <c r="Z581" s="17">
        <v>0</v>
      </c>
      <c r="AA581" s="17">
        <v>0</v>
      </c>
      <c r="AB581" s="17">
        <v>0</v>
      </c>
      <c r="AC581" s="17">
        <v>0</v>
      </c>
      <c r="AD581" s="17">
        <f>'EWG-CCP-127 (1)'!N303</f>
        <v>0</v>
      </c>
      <c r="AE581" s="17">
        <v>0</v>
      </c>
      <c r="AF581" s="17">
        <v>0</v>
      </c>
      <c r="AG581" s="88">
        <f>'EWG-CCP-127 (1)'!I303</f>
        <v>23</v>
      </c>
      <c r="AH581" s="92" t="s">
        <v>3</v>
      </c>
      <c r="AI581" s="87" t="s">
        <v>531</v>
      </c>
      <c r="AN581" s="17">
        <f t="shared" si="250"/>
        <v>100.00000000000001</v>
      </c>
      <c r="AO581" s="17">
        <f t="shared" si="231"/>
        <v>0.16666666666666669</v>
      </c>
      <c r="AP581" s="17">
        <f t="shared" si="252"/>
        <v>0</v>
      </c>
      <c r="AQ581" s="17">
        <f t="shared" si="252"/>
        <v>0.83333333333333348</v>
      </c>
      <c r="AR581" s="17">
        <f t="shared" si="232"/>
        <v>0</v>
      </c>
      <c r="AS581" s="17">
        <f t="shared" si="233"/>
        <v>0.23</v>
      </c>
      <c r="AU581" s="17">
        <f t="shared" si="234"/>
        <v>0</v>
      </c>
      <c r="AV581" s="17">
        <f t="shared" si="235"/>
        <v>0.19999999999999998</v>
      </c>
      <c r="AW581" s="17">
        <f t="shared" si="236"/>
        <v>0.5</v>
      </c>
      <c r="AX581" s="17">
        <f t="shared" si="237"/>
        <v>0.5</v>
      </c>
      <c r="AY581" s="17">
        <f t="shared" si="238"/>
        <v>0.19999999999999998</v>
      </c>
      <c r="AZ581" s="17">
        <f t="shared" si="239"/>
        <v>0.19999999999999998</v>
      </c>
      <c r="BA581" s="17">
        <f t="shared" si="240"/>
        <v>3.0000000000000027E-2</v>
      </c>
      <c r="BC581" s="17">
        <f t="shared" si="251"/>
        <v>0</v>
      </c>
      <c r="BD581" s="17">
        <f t="shared" si="241"/>
        <v>0.19999999999999998</v>
      </c>
      <c r="BE581" s="17">
        <f t="shared" si="242"/>
        <v>0.58024549596785291</v>
      </c>
      <c r="BF581" s="17">
        <f t="shared" si="243"/>
        <v>0.25587141789529383</v>
      </c>
      <c r="BG581" s="17">
        <f t="shared" si="244"/>
        <v>0.19999999999999998</v>
      </c>
      <c r="BH581" s="17">
        <f t="shared" si="245"/>
        <v>0.19999999999999998</v>
      </c>
      <c r="BI581" s="17">
        <f t="shared" si="246"/>
        <v>9.000000000000016E-4</v>
      </c>
      <c r="BJ581" s="17">
        <f t="shared" si="247"/>
        <v>5.9169788225347464E-2</v>
      </c>
    </row>
    <row r="582" spans="1:62" x14ac:dyDescent="0.25">
      <c r="A582" s="84">
        <v>521</v>
      </c>
      <c r="B582" s="84">
        <v>575</v>
      </c>
      <c r="C582" s="17" t="str">
        <f>'EWG-CCP-127 (1)'!B304</f>
        <v>Cs-R0.32</v>
      </c>
      <c r="D582" s="86" t="s">
        <v>615</v>
      </c>
      <c r="E582" s="98">
        <f t="shared" si="248"/>
        <v>24.242424242424242</v>
      </c>
      <c r="F582" s="98">
        <f t="shared" si="249"/>
        <v>0</v>
      </c>
      <c r="G582" s="17">
        <v>0</v>
      </c>
      <c r="H582" s="17">
        <f>'EWG-CCP-127 (1)'!J304</f>
        <v>75.757575757575751</v>
      </c>
      <c r="I582" s="17">
        <v>0</v>
      </c>
      <c r="J582" s="17">
        <v>0</v>
      </c>
      <c r="K582" s="17">
        <v>0</v>
      </c>
      <c r="L582" s="17">
        <f>'EWG-CCP-127 (1)'!M304</f>
        <v>0</v>
      </c>
      <c r="M582" s="17">
        <v>0</v>
      </c>
      <c r="N582" s="17">
        <v>0</v>
      </c>
      <c r="O582" s="17">
        <f>'EWG-CCP-127 (1)'!L304</f>
        <v>0</v>
      </c>
      <c r="P582" s="17">
        <v>0</v>
      </c>
      <c r="Q582" s="17">
        <v>0</v>
      </c>
      <c r="R582" s="17">
        <v>0</v>
      </c>
      <c r="S582" s="17">
        <v>0</v>
      </c>
      <c r="T582" s="17">
        <v>0</v>
      </c>
      <c r="U582" s="17">
        <v>0</v>
      </c>
      <c r="V582" s="17">
        <v>0</v>
      </c>
      <c r="W582" s="17">
        <v>0</v>
      </c>
      <c r="X582" s="17">
        <f>'EWG-CCP-127 (1)'!O304</f>
        <v>24.242424242424242</v>
      </c>
      <c r="Y582" s="17">
        <v>0</v>
      </c>
      <c r="Z582" s="17">
        <v>0</v>
      </c>
      <c r="AA582" s="17">
        <v>0</v>
      </c>
      <c r="AB582" s="17">
        <v>0</v>
      </c>
      <c r="AC582" s="17">
        <v>0</v>
      </c>
      <c r="AD582" s="17">
        <f>'EWG-CCP-127 (1)'!N304</f>
        <v>0</v>
      </c>
      <c r="AE582" s="17">
        <v>0</v>
      </c>
      <c r="AF582" s="17">
        <v>0</v>
      </c>
      <c r="AG582" s="88">
        <f>'EWG-CCP-127 (1)'!I304</f>
        <v>32</v>
      </c>
      <c r="AH582" s="92" t="s">
        <v>3</v>
      </c>
      <c r="AI582" s="87" t="s">
        <v>531</v>
      </c>
      <c r="AN582" s="17">
        <f t="shared" si="250"/>
        <v>100</v>
      </c>
      <c r="AO582" s="17">
        <f t="shared" si="231"/>
        <v>0.24242424242424243</v>
      </c>
      <c r="AP582" s="17">
        <f t="shared" si="252"/>
        <v>0</v>
      </c>
      <c r="AQ582" s="17">
        <f t="shared" si="252"/>
        <v>0.75757575757575746</v>
      </c>
      <c r="AR582" s="17">
        <f t="shared" si="232"/>
        <v>0</v>
      </c>
      <c r="AS582" s="17">
        <f t="shared" si="233"/>
        <v>0.32</v>
      </c>
      <c r="AU582" s="17">
        <f t="shared" si="234"/>
        <v>0</v>
      </c>
      <c r="AV582" s="17">
        <f t="shared" si="235"/>
        <v>0.32000000000000006</v>
      </c>
      <c r="AW582" s="17">
        <f t="shared" si="236"/>
        <v>0.5</v>
      </c>
      <c r="AX582" s="17">
        <f t="shared" si="237"/>
        <v>0.5</v>
      </c>
      <c r="AY582" s="17">
        <f t="shared" si="238"/>
        <v>0.32000000000000006</v>
      </c>
      <c r="AZ582" s="17">
        <f t="shared" si="239"/>
        <v>0.32000000000000006</v>
      </c>
      <c r="BA582" s="17">
        <f t="shared" si="240"/>
        <v>5.5511151231257827E-17</v>
      </c>
      <c r="BC582" s="17">
        <f t="shared" si="251"/>
        <v>0</v>
      </c>
      <c r="BD582" s="17">
        <f t="shared" si="241"/>
        <v>0.32</v>
      </c>
      <c r="BE582" s="17">
        <f t="shared" si="242"/>
        <v>0.58024549596785291</v>
      </c>
      <c r="BF582" s="17">
        <f t="shared" si="243"/>
        <v>0.25587141789529383</v>
      </c>
      <c r="BG582" s="17">
        <f t="shared" si="244"/>
        <v>0.32</v>
      </c>
      <c r="BH582" s="17">
        <f t="shared" si="245"/>
        <v>0.32</v>
      </c>
      <c r="BI582" s="17">
        <f t="shared" si="246"/>
        <v>0</v>
      </c>
      <c r="BJ582" s="17">
        <f t="shared" si="247"/>
        <v>2.3485074699948469E-2</v>
      </c>
    </row>
    <row r="583" spans="1:62" x14ac:dyDescent="0.25">
      <c r="A583" s="84">
        <v>522</v>
      </c>
      <c r="B583" s="84">
        <v>576</v>
      </c>
      <c r="C583" s="17" t="str">
        <f>'EWG-CCP-127 (1)'!B305</f>
        <v>Cs-R0.4</v>
      </c>
      <c r="D583" s="86" t="s">
        <v>615</v>
      </c>
      <c r="E583" s="98">
        <f t="shared" si="248"/>
        <v>28.571428571428577</v>
      </c>
      <c r="F583" s="98">
        <f t="shared" si="249"/>
        <v>0</v>
      </c>
      <c r="G583" s="17">
        <v>0</v>
      </c>
      <c r="H583" s="17">
        <f>'EWG-CCP-127 (1)'!J305</f>
        <v>71.428571428571431</v>
      </c>
      <c r="I583" s="17">
        <v>0</v>
      </c>
      <c r="J583" s="17">
        <v>0</v>
      </c>
      <c r="K583" s="17">
        <v>0</v>
      </c>
      <c r="L583" s="17">
        <f>'EWG-CCP-127 (1)'!M305</f>
        <v>0</v>
      </c>
      <c r="M583" s="17">
        <v>0</v>
      </c>
      <c r="N583" s="17">
        <v>0</v>
      </c>
      <c r="O583" s="17">
        <f>'EWG-CCP-127 (1)'!L305</f>
        <v>0</v>
      </c>
      <c r="P583" s="17">
        <v>0</v>
      </c>
      <c r="Q583" s="17">
        <v>0</v>
      </c>
      <c r="R583" s="17">
        <v>0</v>
      </c>
      <c r="S583" s="17">
        <v>0</v>
      </c>
      <c r="T583" s="17">
        <v>0</v>
      </c>
      <c r="U583" s="17">
        <v>0</v>
      </c>
      <c r="V583" s="17">
        <v>0</v>
      </c>
      <c r="W583" s="17">
        <v>0</v>
      </c>
      <c r="X583" s="17">
        <f>'EWG-CCP-127 (1)'!O305</f>
        <v>28.571428571428577</v>
      </c>
      <c r="Y583" s="17">
        <v>0</v>
      </c>
      <c r="Z583" s="17">
        <v>0</v>
      </c>
      <c r="AA583" s="17">
        <v>0</v>
      </c>
      <c r="AB583" s="17">
        <v>0</v>
      </c>
      <c r="AC583" s="17">
        <v>0</v>
      </c>
      <c r="AD583" s="17">
        <f>'EWG-CCP-127 (1)'!N305</f>
        <v>0</v>
      </c>
      <c r="AE583" s="17">
        <v>0</v>
      </c>
      <c r="AF583" s="17">
        <v>0</v>
      </c>
      <c r="AG583" s="88">
        <f>'EWG-CCP-127 (1)'!I305</f>
        <v>39</v>
      </c>
      <c r="AH583" s="92" t="s">
        <v>3</v>
      </c>
      <c r="AI583" s="87" t="s">
        <v>531</v>
      </c>
      <c r="AN583" s="17">
        <f t="shared" si="250"/>
        <v>100</v>
      </c>
      <c r="AO583" s="17">
        <f t="shared" si="231"/>
        <v>0.28571428571428575</v>
      </c>
      <c r="AP583" s="17">
        <f t="shared" si="252"/>
        <v>0</v>
      </c>
      <c r="AQ583" s="17">
        <f t="shared" si="252"/>
        <v>0.7142857142857143</v>
      </c>
      <c r="AR583" s="17">
        <f t="shared" si="232"/>
        <v>0</v>
      </c>
      <c r="AS583" s="17">
        <f t="shared" si="233"/>
        <v>0.39</v>
      </c>
      <c r="AU583" s="17">
        <f t="shared" si="234"/>
        <v>0</v>
      </c>
      <c r="AV583" s="17">
        <f t="shared" si="235"/>
        <v>0.4</v>
      </c>
      <c r="AW583" s="17">
        <f t="shared" si="236"/>
        <v>0.5</v>
      </c>
      <c r="AX583" s="17">
        <f t="shared" si="237"/>
        <v>0.5</v>
      </c>
      <c r="AY583" s="17">
        <f t="shared" si="238"/>
        <v>0.4</v>
      </c>
      <c r="AZ583" s="17">
        <f t="shared" si="239"/>
        <v>0.4</v>
      </c>
      <c r="BA583" s="17">
        <f t="shared" si="240"/>
        <v>1.0000000000000009E-2</v>
      </c>
      <c r="BC583" s="17">
        <f t="shared" si="251"/>
        <v>0</v>
      </c>
      <c r="BD583" s="17">
        <f t="shared" si="241"/>
        <v>0.40000000000000008</v>
      </c>
      <c r="BE583" s="17">
        <f t="shared" si="242"/>
        <v>0.58024549596785291</v>
      </c>
      <c r="BF583" s="17">
        <f t="shared" si="243"/>
        <v>0.25587141789529383</v>
      </c>
      <c r="BG583" s="17">
        <f t="shared" si="244"/>
        <v>0.40000000000000008</v>
      </c>
      <c r="BH583" s="17">
        <f t="shared" si="245"/>
        <v>0.40000000000000008</v>
      </c>
      <c r="BI583" s="17">
        <f t="shared" si="246"/>
        <v>1.0000000000000129E-4</v>
      </c>
      <c r="BJ583" s="17">
        <f t="shared" si="247"/>
        <v>6.9302975135270258E-3</v>
      </c>
    </row>
    <row r="584" spans="1:62" x14ac:dyDescent="0.25">
      <c r="A584" s="84">
        <v>523</v>
      </c>
      <c r="B584" s="84">
        <v>577</v>
      </c>
      <c r="C584" s="17" t="str">
        <f>'EWG-CCP-127 (1)'!B306</f>
        <v>Cs-R0.54</v>
      </c>
      <c r="D584" s="86" t="s">
        <v>615</v>
      </c>
      <c r="E584" s="98">
        <f t="shared" si="248"/>
        <v>35.064935064935064</v>
      </c>
      <c r="F584" s="98">
        <f t="shared" si="249"/>
        <v>0</v>
      </c>
      <c r="G584" s="17">
        <v>0</v>
      </c>
      <c r="H584" s="17">
        <f>'EWG-CCP-127 (1)'!J306</f>
        <v>64.935064935064929</v>
      </c>
      <c r="I584" s="17">
        <v>0</v>
      </c>
      <c r="J584" s="17">
        <v>0</v>
      </c>
      <c r="K584" s="17">
        <v>0</v>
      </c>
      <c r="L584" s="17">
        <f>'EWG-CCP-127 (1)'!M306</f>
        <v>0</v>
      </c>
      <c r="M584" s="17">
        <v>0</v>
      </c>
      <c r="N584" s="17">
        <v>0</v>
      </c>
      <c r="O584" s="17">
        <f>'EWG-CCP-127 (1)'!L306</f>
        <v>0</v>
      </c>
      <c r="P584" s="17">
        <v>0</v>
      </c>
      <c r="Q584" s="17">
        <v>0</v>
      </c>
      <c r="R584" s="17">
        <v>0</v>
      </c>
      <c r="S584" s="17">
        <v>0</v>
      </c>
      <c r="T584" s="17">
        <v>0</v>
      </c>
      <c r="U584" s="17">
        <v>0</v>
      </c>
      <c r="V584" s="17">
        <v>0</v>
      </c>
      <c r="W584" s="17">
        <v>0</v>
      </c>
      <c r="X584" s="17">
        <f>'EWG-CCP-127 (1)'!O306</f>
        <v>35.064935064935064</v>
      </c>
      <c r="Y584" s="17">
        <v>0</v>
      </c>
      <c r="Z584" s="17">
        <v>0</v>
      </c>
      <c r="AA584" s="17">
        <v>0</v>
      </c>
      <c r="AB584" s="17">
        <v>0</v>
      </c>
      <c r="AC584" s="17">
        <v>0</v>
      </c>
      <c r="AD584" s="17">
        <f>'EWG-CCP-127 (1)'!N306</f>
        <v>0</v>
      </c>
      <c r="AE584" s="17">
        <v>0</v>
      </c>
      <c r="AF584" s="17">
        <v>0</v>
      </c>
      <c r="AG584" s="88">
        <f>'EWG-CCP-127 (1)'!I306</f>
        <v>41</v>
      </c>
      <c r="AH584" s="92" t="s">
        <v>3</v>
      </c>
      <c r="AI584" s="87" t="s">
        <v>531</v>
      </c>
      <c r="AN584" s="17">
        <f t="shared" si="250"/>
        <v>100</v>
      </c>
      <c r="AO584" s="17">
        <f t="shared" si="231"/>
        <v>0.35064935064935066</v>
      </c>
      <c r="AP584" s="17">
        <f t="shared" si="252"/>
        <v>0</v>
      </c>
      <c r="AQ584" s="17">
        <f t="shared" si="252"/>
        <v>0.64935064935064934</v>
      </c>
      <c r="AR584" s="17">
        <f t="shared" si="232"/>
        <v>0</v>
      </c>
      <c r="AS584" s="17">
        <f t="shared" si="233"/>
        <v>0.41</v>
      </c>
      <c r="AU584" s="17">
        <f t="shared" si="234"/>
        <v>0</v>
      </c>
      <c r="AV584" s="17">
        <f t="shared" si="235"/>
        <v>0.54</v>
      </c>
      <c r="AW584" s="17">
        <f t="shared" si="236"/>
        <v>0.5</v>
      </c>
      <c r="AX584" s="17">
        <f t="shared" si="237"/>
        <v>0.5</v>
      </c>
      <c r="AY584" s="17">
        <f t="shared" si="238"/>
        <v>0.48666666666666664</v>
      </c>
      <c r="AZ584" s="17">
        <f t="shared" si="239"/>
        <v>0.48666666666666664</v>
      </c>
      <c r="BA584" s="17">
        <f t="shared" si="240"/>
        <v>7.6666666666666661E-2</v>
      </c>
      <c r="BC584" s="17">
        <f t="shared" si="251"/>
        <v>0</v>
      </c>
      <c r="BD584" s="17">
        <f t="shared" si="241"/>
        <v>0.54</v>
      </c>
      <c r="BE584" s="17">
        <f t="shared" si="242"/>
        <v>0.58024549596785291</v>
      </c>
      <c r="BF584" s="17">
        <f t="shared" si="243"/>
        <v>0.25587141789529383</v>
      </c>
      <c r="BG584" s="17">
        <f t="shared" si="244"/>
        <v>0.54</v>
      </c>
      <c r="BH584" s="17">
        <f t="shared" si="245"/>
        <v>0.54</v>
      </c>
      <c r="BI584" s="17">
        <f t="shared" si="246"/>
        <v>1.6900000000000016E-2</v>
      </c>
      <c r="BJ584" s="17">
        <f t="shared" si="247"/>
        <v>4.0003611745494756E-3</v>
      </c>
    </row>
    <row r="585" spans="1:62" x14ac:dyDescent="0.25">
      <c r="A585" s="84">
        <v>524</v>
      </c>
      <c r="B585" s="84">
        <v>578</v>
      </c>
      <c r="C585" s="17" t="str">
        <f>'EWG-CCP-127 (1)'!B307</f>
        <v>Cs-R0.6</v>
      </c>
      <c r="D585" s="86" t="s">
        <v>615</v>
      </c>
      <c r="E585" s="98">
        <f t="shared" si="248"/>
        <v>37.499999999999993</v>
      </c>
      <c r="F585" s="98">
        <f t="shared" si="249"/>
        <v>0</v>
      </c>
      <c r="G585" s="17">
        <v>0</v>
      </c>
      <c r="H585" s="17">
        <f>'EWG-CCP-127 (1)'!J307</f>
        <v>62.5</v>
      </c>
      <c r="I585" s="17">
        <v>0</v>
      </c>
      <c r="J585" s="17">
        <v>0</v>
      </c>
      <c r="K585" s="17">
        <v>0</v>
      </c>
      <c r="L585" s="17">
        <f>'EWG-CCP-127 (1)'!M307</f>
        <v>0</v>
      </c>
      <c r="M585" s="17">
        <v>0</v>
      </c>
      <c r="N585" s="17">
        <v>0</v>
      </c>
      <c r="O585" s="17">
        <f>'EWG-CCP-127 (1)'!L307</f>
        <v>0</v>
      </c>
      <c r="P585" s="17">
        <v>0</v>
      </c>
      <c r="Q585" s="17">
        <v>0</v>
      </c>
      <c r="R585" s="17">
        <v>0</v>
      </c>
      <c r="S585" s="17">
        <v>0</v>
      </c>
      <c r="T585" s="17">
        <v>0</v>
      </c>
      <c r="U585" s="17">
        <v>0</v>
      </c>
      <c r="V585" s="17">
        <v>0</v>
      </c>
      <c r="W585" s="17">
        <v>0</v>
      </c>
      <c r="X585" s="17">
        <f>'EWG-CCP-127 (1)'!O307</f>
        <v>37.499999999999993</v>
      </c>
      <c r="Y585" s="17">
        <v>0</v>
      </c>
      <c r="Z585" s="17">
        <v>0</v>
      </c>
      <c r="AA585" s="17">
        <v>0</v>
      </c>
      <c r="AB585" s="17">
        <v>0</v>
      </c>
      <c r="AC585" s="17">
        <v>0</v>
      </c>
      <c r="AD585" s="17">
        <f>'EWG-CCP-127 (1)'!N307</f>
        <v>0</v>
      </c>
      <c r="AE585" s="17">
        <v>0</v>
      </c>
      <c r="AF585" s="17">
        <v>0</v>
      </c>
      <c r="AG585" s="88">
        <f>'EWG-CCP-127 (1)'!I307</f>
        <v>40</v>
      </c>
      <c r="AH585" s="92" t="s">
        <v>3</v>
      </c>
      <c r="AI585" s="87" t="s">
        <v>531</v>
      </c>
      <c r="AN585" s="17">
        <f t="shared" si="250"/>
        <v>100</v>
      </c>
      <c r="AO585" s="17">
        <f t="shared" si="231"/>
        <v>0.37499999999999994</v>
      </c>
      <c r="AP585" s="17">
        <f t="shared" si="252"/>
        <v>0</v>
      </c>
      <c r="AQ585" s="17">
        <f t="shared" si="252"/>
        <v>0.625</v>
      </c>
      <c r="AR585" s="17">
        <f t="shared" si="232"/>
        <v>0</v>
      </c>
      <c r="AS585" s="17">
        <f t="shared" si="233"/>
        <v>0.4</v>
      </c>
      <c r="AU585" s="17">
        <f t="shared" si="234"/>
        <v>0</v>
      </c>
      <c r="AV585" s="17">
        <f t="shared" si="235"/>
        <v>0.59999999999999987</v>
      </c>
      <c r="AW585" s="17">
        <f t="shared" si="236"/>
        <v>0.5</v>
      </c>
      <c r="AX585" s="17">
        <f t="shared" si="237"/>
        <v>0.5</v>
      </c>
      <c r="AY585" s="17">
        <f t="shared" si="238"/>
        <v>0.46666666666666673</v>
      </c>
      <c r="AZ585" s="17">
        <f t="shared" si="239"/>
        <v>0.46666666666666673</v>
      </c>
      <c r="BA585" s="17">
        <f t="shared" si="240"/>
        <v>6.6666666666666707E-2</v>
      </c>
      <c r="BC585" s="17">
        <f t="shared" si="251"/>
        <v>0</v>
      </c>
      <c r="BD585" s="17">
        <f t="shared" si="241"/>
        <v>0.59999999999999987</v>
      </c>
      <c r="BE585" s="17">
        <f t="shared" si="242"/>
        <v>0.58024549596785291</v>
      </c>
      <c r="BF585" s="17">
        <f t="shared" si="243"/>
        <v>0.25587141789529383</v>
      </c>
      <c r="BG585" s="17">
        <f t="shared" si="244"/>
        <v>0.46553596859961754</v>
      </c>
      <c r="BH585" s="17">
        <f t="shared" si="245"/>
        <v>0.46553596859961754</v>
      </c>
      <c r="BI585" s="17">
        <f t="shared" si="246"/>
        <v>4.2949631802900535E-3</v>
      </c>
      <c r="BJ585" s="17">
        <f t="shared" si="247"/>
        <v>5.365329344038247E-3</v>
      </c>
    </row>
    <row r="586" spans="1:62" x14ac:dyDescent="0.25">
      <c r="A586" s="84">
        <v>525</v>
      </c>
      <c r="B586" s="84">
        <v>579</v>
      </c>
      <c r="C586" s="17" t="str">
        <f>'EWG-CCP-127 (1)'!B308</f>
        <v>Cs-R0.7</v>
      </c>
      <c r="D586" s="86" t="s">
        <v>615</v>
      </c>
      <c r="E586" s="98">
        <f t="shared" si="248"/>
        <v>41.17647058823529</v>
      </c>
      <c r="F586" s="98">
        <f t="shared" si="249"/>
        <v>0</v>
      </c>
      <c r="G586" s="17">
        <v>0</v>
      </c>
      <c r="H586" s="17">
        <f>'EWG-CCP-127 (1)'!J308</f>
        <v>58.82352941176471</v>
      </c>
      <c r="I586" s="17">
        <v>0</v>
      </c>
      <c r="J586" s="17">
        <v>0</v>
      </c>
      <c r="K586" s="17">
        <v>0</v>
      </c>
      <c r="L586" s="17">
        <f>'EWG-CCP-127 (1)'!M308</f>
        <v>0</v>
      </c>
      <c r="M586" s="17">
        <v>0</v>
      </c>
      <c r="N586" s="17">
        <v>0</v>
      </c>
      <c r="O586" s="17">
        <f>'EWG-CCP-127 (1)'!L308</f>
        <v>0</v>
      </c>
      <c r="P586" s="17">
        <v>0</v>
      </c>
      <c r="Q586" s="17">
        <v>0</v>
      </c>
      <c r="R586" s="17">
        <v>0</v>
      </c>
      <c r="S586" s="17">
        <v>0</v>
      </c>
      <c r="T586" s="17">
        <v>0</v>
      </c>
      <c r="U586" s="17">
        <v>0</v>
      </c>
      <c r="V586" s="17">
        <v>0</v>
      </c>
      <c r="W586" s="17">
        <v>0</v>
      </c>
      <c r="X586" s="17">
        <f>'EWG-CCP-127 (1)'!O308</f>
        <v>41.17647058823529</v>
      </c>
      <c r="Y586" s="17">
        <v>0</v>
      </c>
      <c r="Z586" s="17">
        <v>0</v>
      </c>
      <c r="AA586" s="17">
        <v>0</v>
      </c>
      <c r="AB586" s="17">
        <v>0</v>
      </c>
      <c r="AC586" s="17">
        <v>0</v>
      </c>
      <c r="AD586" s="17">
        <f>'EWG-CCP-127 (1)'!N308</f>
        <v>0</v>
      </c>
      <c r="AE586" s="17">
        <v>0</v>
      </c>
      <c r="AF586" s="17">
        <v>0</v>
      </c>
      <c r="AG586" s="88">
        <f>'EWG-CCP-127 (1)'!I308</f>
        <v>36</v>
      </c>
      <c r="AH586" s="92" t="s">
        <v>3</v>
      </c>
      <c r="AI586" s="87" t="s">
        <v>531</v>
      </c>
      <c r="AN586" s="17">
        <f t="shared" si="250"/>
        <v>100</v>
      </c>
      <c r="AO586" s="17">
        <f t="shared" si="231"/>
        <v>0.41176470588235292</v>
      </c>
      <c r="AP586" s="17">
        <f t="shared" si="252"/>
        <v>0</v>
      </c>
      <c r="AQ586" s="17">
        <f t="shared" si="252"/>
        <v>0.58823529411764708</v>
      </c>
      <c r="AR586" s="17">
        <f t="shared" si="232"/>
        <v>0</v>
      </c>
      <c r="AS586" s="17">
        <f t="shared" si="233"/>
        <v>0.36</v>
      </c>
      <c r="AU586" s="17">
        <f t="shared" si="234"/>
        <v>0</v>
      </c>
      <c r="AV586" s="17">
        <f t="shared" si="235"/>
        <v>0.7</v>
      </c>
      <c r="AW586" s="17">
        <f t="shared" si="236"/>
        <v>0.5</v>
      </c>
      <c r="AX586" s="17">
        <f t="shared" si="237"/>
        <v>0.5</v>
      </c>
      <c r="AY586" s="17">
        <f t="shared" si="238"/>
        <v>0.43333333333333335</v>
      </c>
      <c r="AZ586" s="17">
        <f t="shared" si="239"/>
        <v>0.43333333333333335</v>
      </c>
      <c r="BA586" s="17">
        <f t="shared" si="240"/>
        <v>7.3333333333333361E-2</v>
      </c>
      <c r="BC586" s="17">
        <f t="shared" si="251"/>
        <v>0</v>
      </c>
      <c r="BD586" s="17">
        <f t="shared" si="241"/>
        <v>0.69999999999999984</v>
      </c>
      <c r="BE586" s="17">
        <f t="shared" si="242"/>
        <v>0.58024549596785291</v>
      </c>
      <c r="BF586" s="17">
        <f t="shared" si="243"/>
        <v>0.25587141789529383</v>
      </c>
      <c r="BG586" s="17">
        <f t="shared" si="244"/>
        <v>0.43220263526628422</v>
      </c>
      <c r="BH586" s="17">
        <f t="shared" si="245"/>
        <v>0.43220263526628422</v>
      </c>
      <c r="BI586" s="17">
        <f t="shared" si="246"/>
        <v>5.2132205393960714E-3</v>
      </c>
      <c r="BJ586" s="17">
        <f t="shared" si="247"/>
        <v>1.2825202021993365E-2</v>
      </c>
    </row>
    <row r="587" spans="1:62" x14ac:dyDescent="0.25">
      <c r="A587" s="84">
        <v>526</v>
      </c>
      <c r="B587" s="84">
        <v>580</v>
      </c>
      <c r="C587" s="17" t="str">
        <f>'EWG-CCP-127 (1)'!B309</f>
        <v>Cs-R0.8</v>
      </c>
      <c r="D587" s="86" t="s">
        <v>615</v>
      </c>
      <c r="E587" s="98">
        <f t="shared" si="248"/>
        <v>44.44444444444445</v>
      </c>
      <c r="F587" s="98">
        <f t="shared" si="249"/>
        <v>0</v>
      </c>
      <c r="G587" s="17">
        <v>0</v>
      </c>
      <c r="H587" s="17">
        <f>'EWG-CCP-127 (1)'!J309</f>
        <v>55.555555555555557</v>
      </c>
      <c r="I587" s="17">
        <v>0</v>
      </c>
      <c r="J587" s="17">
        <v>0</v>
      </c>
      <c r="K587" s="17">
        <v>0</v>
      </c>
      <c r="L587" s="17">
        <f>'EWG-CCP-127 (1)'!M309</f>
        <v>0</v>
      </c>
      <c r="M587" s="17">
        <v>0</v>
      </c>
      <c r="N587" s="17">
        <v>0</v>
      </c>
      <c r="O587" s="17">
        <f>'EWG-CCP-127 (1)'!L309</f>
        <v>0</v>
      </c>
      <c r="P587" s="17">
        <v>0</v>
      </c>
      <c r="Q587" s="17">
        <v>0</v>
      </c>
      <c r="R587" s="17">
        <v>0</v>
      </c>
      <c r="S587" s="17">
        <v>0</v>
      </c>
      <c r="T587" s="17">
        <v>0</v>
      </c>
      <c r="U587" s="17">
        <v>0</v>
      </c>
      <c r="V587" s="17">
        <v>0</v>
      </c>
      <c r="W587" s="17">
        <v>0</v>
      </c>
      <c r="X587" s="17">
        <f>'EWG-CCP-127 (1)'!O309</f>
        <v>44.44444444444445</v>
      </c>
      <c r="Y587" s="17">
        <v>0</v>
      </c>
      <c r="Z587" s="17">
        <v>0</v>
      </c>
      <c r="AA587" s="17">
        <v>0</v>
      </c>
      <c r="AB587" s="17">
        <v>0</v>
      </c>
      <c r="AC587" s="17">
        <v>0</v>
      </c>
      <c r="AD587" s="17">
        <f>'EWG-CCP-127 (1)'!N309</f>
        <v>0</v>
      </c>
      <c r="AE587" s="17">
        <v>0</v>
      </c>
      <c r="AF587" s="17">
        <v>0</v>
      </c>
      <c r="AG587" s="88">
        <f>'EWG-CCP-127 (1)'!I309</f>
        <v>35</v>
      </c>
      <c r="AH587" s="92" t="s">
        <v>3</v>
      </c>
      <c r="AI587" s="87" t="s">
        <v>531</v>
      </c>
      <c r="AN587" s="17">
        <f t="shared" si="250"/>
        <v>100</v>
      </c>
      <c r="AO587" s="17">
        <f t="shared" si="231"/>
        <v>0.44444444444444448</v>
      </c>
      <c r="AP587" s="17">
        <f t="shared" si="252"/>
        <v>0</v>
      </c>
      <c r="AQ587" s="17">
        <f t="shared" si="252"/>
        <v>0.55555555555555558</v>
      </c>
      <c r="AR587" s="17">
        <f t="shared" si="232"/>
        <v>0</v>
      </c>
      <c r="AS587" s="17">
        <f t="shared" si="233"/>
        <v>0.35</v>
      </c>
      <c r="AU587" s="17">
        <f t="shared" si="234"/>
        <v>0</v>
      </c>
      <c r="AV587" s="17">
        <f t="shared" si="235"/>
        <v>0.8</v>
      </c>
      <c r="AW587" s="17">
        <f t="shared" si="236"/>
        <v>0.5</v>
      </c>
      <c r="AX587" s="17">
        <f t="shared" si="237"/>
        <v>0.5</v>
      </c>
      <c r="AY587" s="17">
        <f t="shared" si="238"/>
        <v>0.39999999999999997</v>
      </c>
      <c r="AZ587" s="17">
        <f t="shared" si="239"/>
        <v>0.39999999999999997</v>
      </c>
      <c r="BA587" s="17">
        <f t="shared" si="240"/>
        <v>4.9999999999999989E-2</v>
      </c>
      <c r="BC587" s="17">
        <f t="shared" si="251"/>
        <v>0</v>
      </c>
      <c r="BD587" s="17">
        <f t="shared" si="241"/>
        <v>0.8</v>
      </c>
      <c r="BE587" s="17">
        <f t="shared" si="242"/>
        <v>0.58024549596785291</v>
      </c>
      <c r="BF587" s="17">
        <f t="shared" si="243"/>
        <v>0.25587141789529383</v>
      </c>
      <c r="BG587" s="17">
        <f t="shared" si="244"/>
        <v>0.39886930193295089</v>
      </c>
      <c r="BH587" s="17">
        <f t="shared" si="245"/>
        <v>0.39886930193295089</v>
      </c>
      <c r="BI587" s="17">
        <f t="shared" si="246"/>
        <v>2.3882086714139199E-3</v>
      </c>
      <c r="BJ587" s="17">
        <f t="shared" si="247"/>
        <v>1.5190170191482144E-2</v>
      </c>
    </row>
    <row r="588" spans="1:62" x14ac:dyDescent="0.25">
      <c r="A588" s="84">
        <v>527</v>
      </c>
      <c r="B588" s="84">
        <v>581</v>
      </c>
      <c r="C588" s="17" t="str">
        <f>'EWG-CCP-127 (1)'!B310</f>
        <v>Cs-R0.9</v>
      </c>
      <c r="D588" s="86" t="s">
        <v>615</v>
      </c>
      <c r="E588" s="98">
        <f t="shared" si="248"/>
        <v>47.368421052631582</v>
      </c>
      <c r="F588" s="98">
        <f t="shared" si="249"/>
        <v>0</v>
      </c>
      <c r="G588" s="17">
        <v>0</v>
      </c>
      <c r="H588" s="17">
        <f>'EWG-CCP-127 (1)'!J310</f>
        <v>52.631578947368418</v>
      </c>
      <c r="I588" s="17">
        <v>0</v>
      </c>
      <c r="J588" s="17">
        <v>0</v>
      </c>
      <c r="K588" s="17">
        <v>0</v>
      </c>
      <c r="L588" s="17">
        <f>'EWG-CCP-127 (1)'!M310</f>
        <v>0</v>
      </c>
      <c r="M588" s="17">
        <v>0</v>
      </c>
      <c r="N588" s="17">
        <v>0</v>
      </c>
      <c r="O588" s="17">
        <f>'EWG-CCP-127 (1)'!L310</f>
        <v>0</v>
      </c>
      <c r="P588" s="17">
        <v>0</v>
      </c>
      <c r="Q588" s="17">
        <v>0</v>
      </c>
      <c r="R588" s="17">
        <v>0</v>
      </c>
      <c r="S588" s="17">
        <v>0</v>
      </c>
      <c r="T588" s="17">
        <v>0</v>
      </c>
      <c r="U588" s="17">
        <v>0</v>
      </c>
      <c r="V588" s="17">
        <v>0</v>
      </c>
      <c r="W588" s="17">
        <v>0</v>
      </c>
      <c r="X588" s="17">
        <f>'EWG-CCP-127 (1)'!O310</f>
        <v>47.368421052631582</v>
      </c>
      <c r="Y588" s="17">
        <v>0</v>
      </c>
      <c r="Z588" s="17">
        <v>0</v>
      </c>
      <c r="AA588" s="17">
        <v>0</v>
      </c>
      <c r="AB588" s="17">
        <v>0</v>
      </c>
      <c r="AC588" s="17">
        <v>0</v>
      </c>
      <c r="AD588" s="17">
        <f>'EWG-CCP-127 (1)'!N310</f>
        <v>0</v>
      </c>
      <c r="AE588" s="17">
        <v>0</v>
      </c>
      <c r="AF588" s="17">
        <v>0</v>
      </c>
      <c r="AG588" s="88">
        <f>'EWG-CCP-127 (1)'!I310</f>
        <v>33</v>
      </c>
      <c r="AH588" s="92" t="s">
        <v>3</v>
      </c>
      <c r="AI588" s="87" t="s">
        <v>531</v>
      </c>
      <c r="AN588" s="17">
        <f t="shared" si="250"/>
        <v>100</v>
      </c>
      <c r="AO588" s="17">
        <f t="shared" si="231"/>
        <v>0.47368421052631582</v>
      </c>
      <c r="AP588" s="17">
        <f t="shared" si="252"/>
        <v>0</v>
      </c>
      <c r="AQ588" s="17">
        <f t="shared" si="252"/>
        <v>0.52631578947368418</v>
      </c>
      <c r="AR588" s="17">
        <f t="shared" si="232"/>
        <v>0</v>
      </c>
      <c r="AS588" s="17">
        <f t="shared" si="233"/>
        <v>0.33</v>
      </c>
      <c r="AU588" s="17">
        <f t="shared" si="234"/>
        <v>0</v>
      </c>
      <c r="AV588" s="17">
        <f t="shared" si="235"/>
        <v>0.90000000000000013</v>
      </c>
      <c r="AW588" s="17">
        <f t="shared" si="236"/>
        <v>0.5</v>
      </c>
      <c r="AX588" s="17">
        <f t="shared" si="237"/>
        <v>0.5</v>
      </c>
      <c r="AY588" s="17">
        <f t="shared" si="238"/>
        <v>0.36666666666666659</v>
      </c>
      <c r="AZ588" s="17">
        <f t="shared" si="239"/>
        <v>0.36666666666666659</v>
      </c>
      <c r="BA588" s="17">
        <f t="shared" si="240"/>
        <v>3.666666666666657E-2</v>
      </c>
      <c r="BC588" s="17">
        <f t="shared" si="251"/>
        <v>0</v>
      </c>
      <c r="BD588" s="17">
        <f t="shared" si="241"/>
        <v>0.90000000000000013</v>
      </c>
      <c r="BE588" s="17">
        <f t="shared" si="242"/>
        <v>0.58024549596785291</v>
      </c>
      <c r="BF588" s="17">
        <f t="shared" si="243"/>
        <v>0.25587141789529383</v>
      </c>
      <c r="BG588" s="17">
        <f t="shared" si="244"/>
        <v>0.36553596859961746</v>
      </c>
      <c r="BH588" s="17">
        <f t="shared" si="245"/>
        <v>0.36553596859961746</v>
      </c>
      <c r="BI588" s="17">
        <f t="shared" si="246"/>
        <v>1.2628050643129966E-3</v>
      </c>
      <c r="BJ588" s="17">
        <f t="shared" si="247"/>
        <v>2.052010653045969E-2</v>
      </c>
    </row>
    <row r="589" spans="1:62" x14ac:dyDescent="0.25">
      <c r="A589" s="84">
        <v>528</v>
      </c>
      <c r="B589" s="84">
        <v>582</v>
      </c>
      <c r="C589" s="17" t="str">
        <f>'EWG-CCP-127 (1)'!B311</f>
        <v>Cs-R1.1</v>
      </c>
      <c r="D589" s="86" t="s">
        <v>615</v>
      </c>
      <c r="E589" s="98">
        <f t="shared" si="248"/>
        <v>52.380952380952387</v>
      </c>
      <c r="F589" s="98">
        <f t="shared" si="249"/>
        <v>0</v>
      </c>
      <c r="G589" s="17">
        <v>0</v>
      </c>
      <c r="H589" s="17">
        <f>'EWG-CCP-127 (1)'!J311</f>
        <v>47.619047619047613</v>
      </c>
      <c r="I589" s="17">
        <v>0</v>
      </c>
      <c r="J589" s="17">
        <v>0</v>
      </c>
      <c r="K589" s="17">
        <v>0</v>
      </c>
      <c r="L589" s="17">
        <f>'EWG-CCP-127 (1)'!M311</f>
        <v>0</v>
      </c>
      <c r="M589" s="17">
        <v>0</v>
      </c>
      <c r="N589" s="17">
        <v>0</v>
      </c>
      <c r="O589" s="17">
        <f>'EWG-CCP-127 (1)'!L311</f>
        <v>0</v>
      </c>
      <c r="P589" s="17">
        <v>0</v>
      </c>
      <c r="Q589" s="17">
        <v>0</v>
      </c>
      <c r="R589" s="17">
        <v>0</v>
      </c>
      <c r="S589" s="17">
        <v>0</v>
      </c>
      <c r="T589" s="17">
        <v>0</v>
      </c>
      <c r="U589" s="17">
        <v>0</v>
      </c>
      <c r="V589" s="17">
        <v>0</v>
      </c>
      <c r="W589" s="17">
        <v>0</v>
      </c>
      <c r="X589" s="17">
        <f>'EWG-CCP-127 (1)'!O311</f>
        <v>52.380952380952387</v>
      </c>
      <c r="Y589" s="17">
        <v>0</v>
      </c>
      <c r="Z589" s="17">
        <v>0</v>
      </c>
      <c r="AA589" s="17">
        <v>0</v>
      </c>
      <c r="AB589" s="17">
        <v>0</v>
      </c>
      <c r="AC589" s="17">
        <v>0</v>
      </c>
      <c r="AD589" s="17">
        <f>'EWG-CCP-127 (1)'!N311</f>
        <v>0</v>
      </c>
      <c r="AE589" s="17">
        <v>0</v>
      </c>
      <c r="AF589" s="17">
        <v>0</v>
      </c>
      <c r="AG589" s="88">
        <f>'EWG-CCP-127 (1)'!I311</f>
        <v>28</v>
      </c>
      <c r="AH589" s="92" t="s">
        <v>3</v>
      </c>
      <c r="AI589" s="87" t="s">
        <v>531</v>
      </c>
      <c r="AN589" s="17">
        <f t="shared" si="250"/>
        <v>100</v>
      </c>
      <c r="AO589" s="17">
        <f t="shared" si="231"/>
        <v>0.52380952380952384</v>
      </c>
      <c r="AP589" s="17">
        <f t="shared" si="252"/>
        <v>0</v>
      </c>
      <c r="AQ589" s="17">
        <f t="shared" si="252"/>
        <v>0.47619047619047611</v>
      </c>
      <c r="AR589" s="17">
        <f t="shared" si="232"/>
        <v>0</v>
      </c>
      <c r="AS589" s="17">
        <f t="shared" si="233"/>
        <v>0.28000000000000003</v>
      </c>
      <c r="AU589" s="17">
        <f t="shared" si="234"/>
        <v>0</v>
      </c>
      <c r="AV589" s="17">
        <f t="shared" si="235"/>
        <v>1.1000000000000003</v>
      </c>
      <c r="AW589" s="17">
        <f t="shared" si="236"/>
        <v>0.5</v>
      </c>
      <c r="AX589" s="17">
        <f t="shared" si="237"/>
        <v>0.5</v>
      </c>
      <c r="AY589" s="17">
        <f t="shared" si="238"/>
        <v>0.29999999999999993</v>
      </c>
      <c r="AZ589" s="17">
        <f t="shared" si="239"/>
        <v>0.29999999999999993</v>
      </c>
      <c r="BA589" s="17">
        <f t="shared" si="240"/>
        <v>1.9999999999999907E-2</v>
      </c>
      <c r="BC589" s="17">
        <f t="shared" si="251"/>
        <v>0</v>
      </c>
      <c r="BD589" s="17">
        <f t="shared" si="241"/>
        <v>1.1000000000000003</v>
      </c>
      <c r="BE589" s="17">
        <f t="shared" si="242"/>
        <v>0.58024549596785291</v>
      </c>
      <c r="BF589" s="17">
        <f t="shared" si="243"/>
        <v>0.25587141789529383</v>
      </c>
      <c r="BG589" s="17">
        <f t="shared" si="244"/>
        <v>0.29886930193295075</v>
      </c>
      <c r="BH589" s="17">
        <f t="shared" si="245"/>
        <v>0.29886930193295075</v>
      </c>
      <c r="BI589" s="17">
        <f t="shared" si="246"/>
        <v>3.5605055543685787E-4</v>
      </c>
      <c r="BJ589" s="17">
        <f t="shared" si="247"/>
        <v>3.7344947377903573E-2</v>
      </c>
    </row>
    <row r="590" spans="1:62" x14ac:dyDescent="0.25">
      <c r="A590" s="84">
        <v>529</v>
      </c>
      <c r="B590" s="84">
        <v>583</v>
      </c>
      <c r="C590" s="17" t="str">
        <f>'EWG-CCP-127 (1)'!B312</f>
        <v>Cs-R1.4</v>
      </c>
      <c r="D590" s="86" t="s">
        <v>615</v>
      </c>
      <c r="E590" s="98">
        <f t="shared" si="248"/>
        <v>58.333333333333336</v>
      </c>
      <c r="F590" s="98">
        <f t="shared" si="249"/>
        <v>0</v>
      </c>
      <c r="G590" s="17">
        <v>0</v>
      </c>
      <c r="H590" s="17">
        <f>'EWG-CCP-127 (1)'!J312</f>
        <v>41.666666666666671</v>
      </c>
      <c r="I590" s="17">
        <v>0</v>
      </c>
      <c r="J590" s="17">
        <v>0</v>
      </c>
      <c r="K590" s="17">
        <v>0</v>
      </c>
      <c r="L590" s="17">
        <f>'EWG-CCP-127 (1)'!M312</f>
        <v>0</v>
      </c>
      <c r="M590" s="17">
        <v>0</v>
      </c>
      <c r="N590" s="17">
        <v>0</v>
      </c>
      <c r="O590" s="17">
        <f>'EWG-CCP-127 (1)'!L312</f>
        <v>0</v>
      </c>
      <c r="P590" s="17">
        <v>0</v>
      </c>
      <c r="Q590" s="17">
        <v>0</v>
      </c>
      <c r="R590" s="17">
        <v>0</v>
      </c>
      <c r="S590" s="17">
        <v>0</v>
      </c>
      <c r="T590" s="17">
        <v>0</v>
      </c>
      <c r="U590" s="17">
        <v>0</v>
      </c>
      <c r="V590" s="17">
        <v>0</v>
      </c>
      <c r="W590" s="17">
        <v>0</v>
      </c>
      <c r="X590" s="17">
        <f>'EWG-CCP-127 (1)'!O312</f>
        <v>58.333333333333336</v>
      </c>
      <c r="Y590" s="17">
        <v>0</v>
      </c>
      <c r="Z590" s="17">
        <v>0</v>
      </c>
      <c r="AA590" s="17">
        <v>0</v>
      </c>
      <c r="AB590" s="17">
        <v>0</v>
      </c>
      <c r="AC590" s="17">
        <v>0</v>
      </c>
      <c r="AD590" s="17">
        <f>'EWG-CCP-127 (1)'!N312</f>
        <v>0</v>
      </c>
      <c r="AE590" s="17">
        <v>0</v>
      </c>
      <c r="AF590" s="17">
        <v>0</v>
      </c>
      <c r="AG590" s="88">
        <f>'EWG-CCP-127 (1)'!I312</f>
        <v>30</v>
      </c>
      <c r="AH590" s="92" t="s">
        <v>3</v>
      </c>
      <c r="AI590" s="87" t="s">
        <v>531</v>
      </c>
      <c r="AN590" s="17">
        <f t="shared" si="250"/>
        <v>100</v>
      </c>
      <c r="AO590" s="17">
        <f t="shared" si="231"/>
        <v>0.58333333333333337</v>
      </c>
      <c r="AP590" s="17">
        <f t="shared" si="252"/>
        <v>0</v>
      </c>
      <c r="AQ590" s="17">
        <f t="shared" si="252"/>
        <v>0.41666666666666674</v>
      </c>
      <c r="AR590" s="17">
        <f t="shared" si="232"/>
        <v>0</v>
      </c>
      <c r="AS590" s="17">
        <f t="shared" si="233"/>
        <v>0.3</v>
      </c>
      <c r="AU590" s="17">
        <f t="shared" si="234"/>
        <v>0</v>
      </c>
      <c r="AV590" s="17">
        <f t="shared" si="235"/>
        <v>1.4</v>
      </c>
      <c r="AW590" s="17">
        <f t="shared" si="236"/>
        <v>0.5</v>
      </c>
      <c r="AX590" s="17">
        <f t="shared" si="237"/>
        <v>0.5</v>
      </c>
      <c r="AY590" s="17">
        <f t="shared" si="238"/>
        <v>0.2</v>
      </c>
      <c r="AZ590" s="17">
        <f t="shared" si="239"/>
        <v>0.2</v>
      </c>
      <c r="BA590" s="17">
        <f t="shared" si="240"/>
        <v>9.9999999999999978E-2</v>
      </c>
      <c r="BC590" s="17">
        <f t="shared" si="251"/>
        <v>0</v>
      </c>
      <c r="BD590" s="17">
        <f t="shared" si="241"/>
        <v>1.4</v>
      </c>
      <c r="BE590" s="17">
        <f t="shared" si="242"/>
        <v>0.58024549596785291</v>
      </c>
      <c r="BF590" s="17">
        <f t="shared" si="243"/>
        <v>0.25587141789529383</v>
      </c>
      <c r="BG590" s="17">
        <f t="shared" si="244"/>
        <v>0.19886930193295088</v>
      </c>
      <c r="BH590" s="17">
        <f t="shared" si="245"/>
        <v>0.19886930193295088</v>
      </c>
      <c r="BI590" s="17">
        <f t="shared" si="246"/>
        <v>1.022741809152865E-2</v>
      </c>
      <c r="BJ590" s="17">
        <f t="shared" si="247"/>
        <v>3.001501103892603E-2</v>
      </c>
    </row>
    <row r="591" spans="1:62" x14ac:dyDescent="0.25">
      <c r="A591" s="84">
        <v>541</v>
      </c>
      <c r="B591" s="84">
        <v>587</v>
      </c>
      <c r="C591" s="17" t="s">
        <v>383</v>
      </c>
      <c r="D591" s="86" t="s">
        <v>615</v>
      </c>
      <c r="E591" s="98">
        <f t="shared" si="248"/>
        <v>0</v>
      </c>
      <c r="F591" s="98">
        <f t="shared" si="249"/>
        <v>0</v>
      </c>
      <c r="G591" s="17">
        <v>12</v>
      </c>
      <c r="H591" s="17">
        <v>56</v>
      </c>
      <c r="I591" s="17">
        <v>0</v>
      </c>
      <c r="J591" s="17">
        <v>0</v>
      </c>
      <c r="K591" s="17">
        <v>0</v>
      </c>
      <c r="L591" s="17">
        <f>'EWG-CCP-127 (1)'!M325</f>
        <v>0</v>
      </c>
      <c r="M591" s="17">
        <v>0</v>
      </c>
      <c r="N591" s="17">
        <v>0</v>
      </c>
      <c r="O591" s="17">
        <v>0</v>
      </c>
      <c r="P591" s="17">
        <v>0</v>
      </c>
      <c r="Q591" s="17">
        <v>0</v>
      </c>
      <c r="R591" s="17">
        <v>0</v>
      </c>
      <c r="S591" s="17">
        <v>0</v>
      </c>
      <c r="T591" s="17">
        <v>0</v>
      </c>
      <c r="U591" s="17">
        <v>0</v>
      </c>
      <c r="V591" s="17">
        <v>0</v>
      </c>
      <c r="W591" s="17">
        <v>0</v>
      </c>
      <c r="X591" s="17">
        <v>0</v>
      </c>
      <c r="Y591" s="17">
        <v>0</v>
      </c>
      <c r="Z591" s="17">
        <v>33</v>
      </c>
      <c r="AA591" s="17">
        <v>0</v>
      </c>
      <c r="AB591" s="17">
        <v>0</v>
      </c>
      <c r="AC591" s="17">
        <v>0</v>
      </c>
      <c r="AD591" s="17">
        <v>0</v>
      </c>
      <c r="AE591" s="17">
        <v>0</v>
      </c>
      <c r="AF591" s="17">
        <v>0</v>
      </c>
      <c r="AG591" s="88">
        <v>25</v>
      </c>
      <c r="AH591" s="92" t="s">
        <v>3</v>
      </c>
      <c r="AI591" s="87" t="s">
        <v>504</v>
      </c>
      <c r="AN591" s="17">
        <f t="shared" si="250"/>
        <v>101</v>
      </c>
      <c r="AO591" s="17">
        <f t="shared" si="231"/>
        <v>0</v>
      </c>
      <c r="AP591" s="17">
        <f t="shared" si="252"/>
        <v>0.12</v>
      </c>
      <c r="AQ591" s="17">
        <f t="shared" si="252"/>
        <v>0.56000000000000005</v>
      </c>
      <c r="AR591" s="17">
        <f t="shared" si="232"/>
        <v>0</v>
      </c>
      <c r="AS591" s="17">
        <f t="shared" si="233"/>
        <v>0.25</v>
      </c>
      <c r="AU591" s="17">
        <f t="shared" si="234"/>
        <v>0</v>
      </c>
      <c r="AV591" s="17">
        <f t="shared" si="235"/>
        <v>0</v>
      </c>
      <c r="AW591" s="17">
        <f t="shared" si="236"/>
        <v>0.5</v>
      </c>
      <c r="AX591" s="17">
        <f t="shared" si="237"/>
        <v>0.5</v>
      </c>
      <c r="AY591" s="17">
        <f t="shared" si="238"/>
        <v>0</v>
      </c>
      <c r="AZ591" s="17">
        <f t="shared" si="239"/>
        <v>0</v>
      </c>
      <c r="BA591" s="17">
        <f t="shared" si="240"/>
        <v>0.25</v>
      </c>
      <c r="BC591" s="17">
        <f t="shared" si="251"/>
        <v>0</v>
      </c>
      <c r="BD591" s="17">
        <f t="shared" si="241"/>
        <v>0.10576923076923077</v>
      </c>
      <c r="BE591" s="17">
        <f t="shared" si="242"/>
        <v>0.58024549596785291</v>
      </c>
      <c r="BF591" s="17">
        <f t="shared" si="243"/>
        <v>0.25587141789529383</v>
      </c>
      <c r="BG591" s="17">
        <f t="shared" si="244"/>
        <v>0.10576923076923077</v>
      </c>
      <c r="BH591" s="17">
        <f t="shared" si="245"/>
        <v>0.10576923076923077</v>
      </c>
      <c r="BI591" s="17">
        <f t="shared" si="246"/>
        <v>2.0802514792899404E-2</v>
      </c>
      <c r="BJ591" s="17">
        <f t="shared" si="247"/>
        <v>4.9839851886369919E-2</v>
      </c>
    </row>
    <row r="592" spans="1:62" x14ac:dyDescent="0.25">
      <c r="A592" s="84">
        <v>542</v>
      </c>
      <c r="B592" s="84">
        <v>588</v>
      </c>
      <c r="C592" s="17" t="s">
        <v>384</v>
      </c>
      <c r="D592" s="86" t="s">
        <v>615</v>
      </c>
      <c r="E592" s="98">
        <f t="shared" si="248"/>
        <v>0</v>
      </c>
      <c r="F592" s="98">
        <f t="shared" si="249"/>
        <v>0</v>
      </c>
      <c r="G592" s="17">
        <v>16</v>
      </c>
      <c r="H592" s="17">
        <v>36</v>
      </c>
      <c r="I592" s="17">
        <v>0</v>
      </c>
      <c r="J592" s="17">
        <v>0</v>
      </c>
      <c r="K592" s="17">
        <v>0</v>
      </c>
      <c r="L592" s="17">
        <f>'EWG-CCP-127 (1)'!M326</f>
        <v>0</v>
      </c>
      <c r="M592" s="17">
        <v>0</v>
      </c>
      <c r="N592" s="17">
        <v>0</v>
      </c>
      <c r="O592" s="17">
        <v>0</v>
      </c>
      <c r="P592" s="17">
        <v>0</v>
      </c>
      <c r="Q592" s="17">
        <v>0</v>
      </c>
      <c r="R592" s="17">
        <v>0</v>
      </c>
      <c r="S592" s="17">
        <v>0</v>
      </c>
      <c r="T592" s="17">
        <v>0</v>
      </c>
      <c r="U592" s="17">
        <v>0</v>
      </c>
      <c r="V592" s="17">
        <v>0</v>
      </c>
      <c r="W592" s="17">
        <v>0</v>
      </c>
      <c r="X592" s="17">
        <v>0</v>
      </c>
      <c r="Y592" s="17">
        <v>0</v>
      </c>
      <c r="Z592" s="17">
        <v>47</v>
      </c>
      <c r="AA592" s="17">
        <v>0</v>
      </c>
      <c r="AB592" s="17">
        <v>0</v>
      </c>
      <c r="AC592" s="17">
        <v>0</v>
      </c>
      <c r="AD592" s="17">
        <v>0</v>
      </c>
      <c r="AE592" s="17">
        <v>0</v>
      </c>
      <c r="AF592" s="17">
        <v>0</v>
      </c>
      <c r="AG592" s="88">
        <v>16.600000000000001</v>
      </c>
      <c r="AH592" s="92" t="s">
        <v>3</v>
      </c>
      <c r="AI592" s="87" t="s">
        <v>504</v>
      </c>
      <c r="AN592" s="17">
        <f t="shared" si="250"/>
        <v>99</v>
      </c>
      <c r="AO592" s="17">
        <f t="shared" si="231"/>
        <v>0</v>
      </c>
      <c r="AP592" s="17">
        <f t="shared" si="252"/>
        <v>0.16</v>
      </c>
      <c r="AQ592" s="17">
        <f t="shared" si="252"/>
        <v>0.36</v>
      </c>
      <c r="AR592" s="17">
        <f t="shared" si="232"/>
        <v>0</v>
      </c>
      <c r="AS592" s="17">
        <f t="shared" si="233"/>
        <v>0.16600000000000001</v>
      </c>
      <c r="AU592" s="17">
        <f t="shared" si="234"/>
        <v>0</v>
      </c>
      <c r="AV592" s="17">
        <f t="shared" si="235"/>
        <v>0</v>
      </c>
      <c r="AW592" s="17">
        <f t="shared" si="236"/>
        <v>0.5</v>
      </c>
      <c r="AX592" s="17">
        <f t="shared" si="237"/>
        <v>0.5</v>
      </c>
      <c r="AY592" s="17">
        <f t="shared" si="238"/>
        <v>0</v>
      </c>
      <c r="AZ592" s="17">
        <f t="shared" si="239"/>
        <v>0</v>
      </c>
      <c r="BA592" s="17">
        <f t="shared" si="240"/>
        <v>0.16600000000000001</v>
      </c>
      <c r="BC592" s="17">
        <f t="shared" si="251"/>
        <v>0</v>
      </c>
      <c r="BD592" s="17">
        <f t="shared" si="241"/>
        <v>0.15666666666666665</v>
      </c>
      <c r="BE592" s="17">
        <f t="shared" si="242"/>
        <v>0.58024549596785291</v>
      </c>
      <c r="BF592" s="17">
        <f t="shared" si="243"/>
        <v>0.25587141789529383</v>
      </c>
      <c r="BG592" s="17">
        <f t="shared" si="244"/>
        <v>0.15666666666666665</v>
      </c>
      <c r="BH592" s="17">
        <f t="shared" si="245"/>
        <v>0.15666666666666665</v>
      </c>
      <c r="BI592" s="17">
        <f t="shared" si="246"/>
        <v>8.7111111111111617E-5</v>
      </c>
      <c r="BJ592" s="17">
        <f t="shared" si="247"/>
        <v>9.4401584510075659E-2</v>
      </c>
    </row>
    <row r="593" spans="1:62" x14ac:dyDescent="0.25">
      <c r="A593" s="84">
        <v>551</v>
      </c>
      <c r="B593" s="84">
        <v>593</v>
      </c>
      <c r="D593" s="86" t="s">
        <v>615</v>
      </c>
      <c r="E593" s="98">
        <f t="shared" si="248"/>
        <v>0</v>
      </c>
      <c r="F593" s="98">
        <f t="shared" si="249"/>
        <v>0</v>
      </c>
      <c r="G593" s="17">
        <v>0</v>
      </c>
      <c r="H593" s="17">
        <v>20</v>
      </c>
      <c r="I593" s="17">
        <v>0</v>
      </c>
      <c r="J593" s="17">
        <v>0</v>
      </c>
      <c r="K593" s="17">
        <v>0</v>
      </c>
      <c r="L593" s="17">
        <v>0</v>
      </c>
      <c r="M593" s="17">
        <v>0</v>
      </c>
      <c r="N593" s="17">
        <v>0</v>
      </c>
      <c r="O593" s="17">
        <v>0</v>
      </c>
      <c r="P593" s="17">
        <v>0</v>
      </c>
      <c r="Q593" s="17">
        <v>0</v>
      </c>
      <c r="R593" s="17">
        <v>0</v>
      </c>
      <c r="S593" s="17">
        <v>0</v>
      </c>
      <c r="T593" s="17">
        <v>0</v>
      </c>
      <c r="U593" s="17">
        <v>0</v>
      </c>
      <c r="V593" s="17">
        <v>0</v>
      </c>
      <c r="W593" s="17">
        <v>0</v>
      </c>
      <c r="X593" s="17">
        <v>0</v>
      </c>
      <c r="Y593" s="17">
        <v>0</v>
      </c>
      <c r="Z593" s="17">
        <v>0</v>
      </c>
      <c r="AA593" s="17">
        <v>80</v>
      </c>
      <c r="AB593" s="17">
        <v>0</v>
      </c>
      <c r="AC593" s="17">
        <v>0</v>
      </c>
      <c r="AD593" s="17">
        <v>0</v>
      </c>
      <c r="AE593" s="17">
        <v>0</v>
      </c>
      <c r="AF593" s="17">
        <v>0</v>
      </c>
      <c r="AG593" s="88">
        <v>12</v>
      </c>
      <c r="AH593" s="17" t="s">
        <v>3</v>
      </c>
      <c r="AI593" s="87" t="s">
        <v>506</v>
      </c>
      <c r="AL593" s="87" t="s">
        <v>510</v>
      </c>
      <c r="AN593" s="17">
        <f t="shared" si="250"/>
        <v>100</v>
      </c>
      <c r="AO593" s="17">
        <f t="shared" si="231"/>
        <v>0</v>
      </c>
      <c r="AP593" s="17">
        <f t="shared" si="252"/>
        <v>0</v>
      </c>
      <c r="AQ593" s="17">
        <f t="shared" si="252"/>
        <v>0.2</v>
      </c>
      <c r="AR593" s="17">
        <f t="shared" si="232"/>
        <v>0</v>
      </c>
      <c r="AS593" s="17">
        <f t="shared" si="233"/>
        <v>0.12</v>
      </c>
      <c r="AU593" s="17">
        <f t="shared" si="234"/>
        <v>0</v>
      </c>
      <c r="AV593" s="17">
        <f t="shared" si="235"/>
        <v>0</v>
      </c>
      <c r="AW593" s="17">
        <f t="shared" si="236"/>
        <v>0.5</v>
      </c>
      <c r="AX593" s="17">
        <f t="shared" si="237"/>
        <v>0.5</v>
      </c>
      <c r="AY593" s="17">
        <f t="shared" si="238"/>
        <v>0</v>
      </c>
      <c r="AZ593" s="17">
        <f t="shared" si="239"/>
        <v>0</v>
      </c>
      <c r="BA593" s="17">
        <f t="shared" si="240"/>
        <v>0.12</v>
      </c>
      <c r="BC593" s="17">
        <f t="shared" si="251"/>
        <v>0</v>
      </c>
      <c r="BD593" s="17">
        <f t="shared" si="241"/>
        <v>2</v>
      </c>
      <c r="BE593" s="17">
        <f t="shared" si="242"/>
        <v>0.58024549596785291</v>
      </c>
      <c r="BF593" s="17">
        <f t="shared" si="243"/>
        <v>0.25587141789529383</v>
      </c>
      <c r="BG593" s="17">
        <f t="shared" si="244"/>
        <v>-1.1306980670491296E-3</v>
      </c>
      <c r="BH593" s="17">
        <f t="shared" si="245"/>
        <v>0</v>
      </c>
      <c r="BI593" s="17">
        <f t="shared" si="246"/>
        <v>1.44E-2</v>
      </c>
      <c r="BJ593" s="17">
        <f t="shared" si="247"/>
        <v>0.12478443808972403</v>
      </c>
    </row>
    <row r="594" spans="1:62" x14ac:dyDescent="0.25">
      <c r="A594" s="84">
        <v>552</v>
      </c>
      <c r="B594" s="84">
        <v>594</v>
      </c>
      <c r="D594" s="86" t="s">
        <v>615</v>
      </c>
      <c r="E594" s="98">
        <f t="shared" si="248"/>
        <v>0</v>
      </c>
      <c r="F594" s="98">
        <f t="shared" si="249"/>
        <v>0</v>
      </c>
      <c r="G594" s="17">
        <v>0</v>
      </c>
      <c r="H594" s="17">
        <v>30</v>
      </c>
      <c r="I594" s="17">
        <v>0</v>
      </c>
      <c r="J594" s="17">
        <v>0</v>
      </c>
      <c r="K594" s="17">
        <v>0</v>
      </c>
      <c r="L594" s="17">
        <v>0</v>
      </c>
      <c r="M594" s="17">
        <v>0</v>
      </c>
      <c r="N594" s="17">
        <v>0</v>
      </c>
      <c r="O594" s="17">
        <v>0</v>
      </c>
      <c r="P594" s="17">
        <v>0</v>
      </c>
      <c r="Q594" s="17">
        <v>0</v>
      </c>
      <c r="R594" s="17">
        <v>0</v>
      </c>
      <c r="S594" s="17">
        <v>0</v>
      </c>
      <c r="T594" s="17">
        <v>0</v>
      </c>
      <c r="U594" s="17">
        <v>0</v>
      </c>
      <c r="V594" s="17">
        <v>0</v>
      </c>
      <c r="W594" s="17">
        <v>0</v>
      </c>
      <c r="X594" s="17">
        <v>0</v>
      </c>
      <c r="Y594" s="17">
        <v>0</v>
      </c>
      <c r="Z594" s="17">
        <v>0</v>
      </c>
      <c r="AA594" s="17">
        <v>70</v>
      </c>
      <c r="AB594" s="17">
        <v>0</v>
      </c>
      <c r="AC594" s="17">
        <v>0</v>
      </c>
      <c r="AD594" s="17">
        <v>0</v>
      </c>
      <c r="AE594" s="17">
        <v>0</v>
      </c>
      <c r="AF594" s="17">
        <v>0</v>
      </c>
      <c r="AG594" s="88">
        <v>20</v>
      </c>
      <c r="AH594" s="17" t="s">
        <v>3</v>
      </c>
      <c r="AI594" s="87" t="s">
        <v>506</v>
      </c>
      <c r="AN594" s="17">
        <f t="shared" si="250"/>
        <v>100</v>
      </c>
      <c r="AO594" s="17">
        <f t="shared" si="231"/>
        <v>0</v>
      </c>
      <c r="AP594" s="17">
        <f t="shared" si="252"/>
        <v>0</v>
      </c>
      <c r="AQ594" s="17">
        <f t="shared" si="252"/>
        <v>0.3</v>
      </c>
      <c r="AR594" s="17">
        <f t="shared" si="232"/>
        <v>0</v>
      </c>
      <c r="AS594" s="17">
        <f t="shared" si="233"/>
        <v>0.2</v>
      </c>
      <c r="AU594" s="17">
        <f t="shared" si="234"/>
        <v>0</v>
      </c>
      <c r="AV594" s="17">
        <f t="shared" si="235"/>
        <v>0</v>
      </c>
      <c r="AW594" s="17">
        <f t="shared" si="236"/>
        <v>0.5</v>
      </c>
      <c r="AX594" s="17">
        <f t="shared" si="237"/>
        <v>0.5</v>
      </c>
      <c r="AY594" s="17">
        <f t="shared" si="238"/>
        <v>0</v>
      </c>
      <c r="AZ594" s="17">
        <f t="shared" si="239"/>
        <v>0</v>
      </c>
      <c r="BA594" s="17">
        <f t="shared" si="240"/>
        <v>0.2</v>
      </c>
      <c r="BC594" s="17">
        <f t="shared" si="251"/>
        <v>0</v>
      </c>
      <c r="BD594" s="17">
        <f t="shared" si="241"/>
        <v>1.1666666666666667</v>
      </c>
      <c r="BE594" s="17">
        <f t="shared" si="242"/>
        <v>0.58024549596785291</v>
      </c>
      <c r="BF594" s="17">
        <f t="shared" si="243"/>
        <v>0.25587141789529383</v>
      </c>
      <c r="BG594" s="17">
        <f t="shared" si="244"/>
        <v>0.27664707971072861</v>
      </c>
      <c r="BH594" s="17">
        <f t="shared" si="245"/>
        <v>0.27664707971072861</v>
      </c>
      <c r="BI594" s="17">
        <f t="shared" si="246"/>
        <v>5.8747748281827829E-3</v>
      </c>
      <c r="BJ594" s="17">
        <f t="shared" si="247"/>
        <v>7.4664692733813792E-2</v>
      </c>
    </row>
    <row r="595" spans="1:62" x14ac:dyDescent="0.25">
      <c r="A595" s="84">
        <v>553</v>
      </c>
      <c r="B595" s="84">
        <v>595</v>
      </c>
      <c r="D595" s="86" t="s">
        <v>615</v>
      </c>
      <c r="E595" s="98">
        <f t="shared" si="248"/>
        <v>0</v>
      </c>
      <c r="F595" s="98">
        <f t="shared" si="249"/>
        <v>0</v>
      </c>
      <c r="G595" s="17">
        <v>0</v>
      </c>
      <c r="H595" s="17">
        <v>40</v>
      </c>
      <c r="I595" s="17">
        <v>0</v>
      </c>
      <c r="J595" s="17">
        <v>0</v>
      </c>
      <c r="K595" s="17">
        <v>0</v>
      </c>
      <c r="L595" s="17">
        <v>0</v>
      </c>
      <c r="M595" s="17">
        <v>0</v>
      </c>
      <c r="N595" s="17">
        <v>0</v>
      </c>
      <c r="O595" s="17">
        <v>0</v>
      </c>
      <c r="P595" s="17">
        <v>0</v>
      </c>
      <c r="Q595" s="17">
        <v>0</v>
      </c>
      <c r="R595" s="17">
        <v>0</v>
      </c>
      <c r="S595" s="17">
        <v>0</v>
      </c>
      <c r="T595" s="17">
        <v>0</v>
      </c>
      <c r="U595" s="17">
        <v>0</v>
      </c>
      <c r="V595" s="17">
        <v>0</v>
      </c>
      <c r="W595" s="17">
        <v>0</v>
      </c>
      <c r="X595" s="17">
        <v>0</v>
      </c>
      <c r="Y595" s="17">
        <v>0</v>
      </c>
      <c r="Z595" s="17">
        <v>0</v>
      </c>
      <c r="AA595" s="17">
        <v>60</v>
      </c>
      <c r="AB595" s="17">
        <v>0</v>
      </c>
      <c r="AC595" s="17">
        <v>0</v>
      </c>
      <c r="AD595" s="17">
        <v>0</v>
      </c>
      <c r="AE595" s="17">
        <v>0</v>
      </c>
      <c r="AF595" s="17">
        <v>0</v>
      </c>
      <c r="AG595" s="88">
        <v>33</v>
      </c>
      <c r="AH595" s="17" t="s">
        <v>3</v>
      </c>
      <c r="AI595" s="87" t="s">
        <v>506</v>
      </c>
      <c r="AN595" s="17">
        <f t="shared" si="250"/>
        <v>100</v>
      </c>
      <c r="AO595" s="17">
        <f t="shared" si="231"/>
        <v>0</v>
      </c>
      <c r="AP595" s="17">
        <f t="shared" si="252"/>
        <v>0</v>
      </c>
      <c r="AQ595" s="17">
        <f t="shared" si="252"/>
        <v>0.4</v>
      </c>
      <c r="AR595" s="17">
        <f t="shared" si="232"/>
        <v>0</v>
      </c>
      <c r="AS595" s="17">
        <f t="shared" si="233"/>
        <v>0.33</v>
      </c>
      <c r="AU595" s="17">
        <f t="shared" si="234"/>
        <v>0</v>
      </c>
      <c r="AV595" s="17">
        <f t="shared" si="235"/>
        <v>0</v>
      </c>
      <c r="AW595" s="17">
        <f t="shared" si="236"/>
        <v>0.5</v>
      </c>
      <c r="AX595" s="17">
        <f t="shared" si="237"/>
        <v>0.5</v>
      </c>
      <c r="AY595" s="17">
        <f t="shared" si="238"/>
        <v>0</v>
      </c>
      <c r="AZ595" s="17">
        <f t="shared" si="239"/>
        <v>0</v>
      </c>
      <c r="BA595" s="17">
        <f t="shared" si="240"/>
        <v>0.33</v>
      </c>
      <c r="BC595" s="17">
        <f t="shared" si="251"/>
        <v>0</v>
      </c>
      <c r="BD595" s="17">
        <f t="shared" si="241"/>
        <v>0.75</v>
      </c>
      <c r="BE595" s="17">
        <f t="shared" si="242"/>
        <v>0.58024549596785291</v>
      </c>
      <c r="BF595" s="17">
        <f t="shared" si="243"/>
        <v>0.25587141789529383</v>
      </c>
      <c r="BG595" s="17">
        <f t="shared" si="244"/>
        <v>0.4155359685996175</v>
      </c>
      <c r="BH595" s="17">
        <f t="shared" si="245"/>
        <v>0.4155359685996175</v>
      </c>
      <c r="BI595" s="17">
        <f t="shared" si="246"/>
        <v>7.316401924274748E-3</v>
      </c>
      <c r="BJ595" s="17">
        <f t="shared" si="247"/>
        <v>2.052010653045969E-2</v>
      </c>
    </row>
    <row r="596" spans="1:62" x14ac:dyDescent="0.25">
      <c r="A596" s="84">
        <v>554</v>
      </c>
      <c r="B596" s="84">
        <v>596</v>
      </c>
      <c r="D596" s="86" t="s">
        <v>615</v>
      </c>
      <c r="E596" s="98">
        <f t="shared" si="248"/>
        <v>0</v>
      </c>
      <c r="F596" s="98">
        <f t="shared" si="249"/>
        <v>0</v>
      </c>
      <c r="G596" s="17">
        <v>0</v>
      </c>
      <c r="H596" s="17">
        <v>50</v>
      </c>
      <c r="I596" s="17">
        <v>0</v>
      </c>
      <c r="J596" s="17">
        <v>0</v>
      </c>
      <c r="K596" s="17">
        <v>0</v>
      </c>
      <c r="L596" s="17">
        <v>0</v>
      </c>
      <c r="M596" s="17">
        <v>0</v>
      </c>
      <c r="N596" s="17">
        <v>0</v>
      </c>
      <c r="O596" s="17">
        <v>0</v>
      </c>
      <c r="P596" s="17">
        <v>0</v>
      </c>
      <c r="Q596" s="17">
        <v>0</v>
      </c>
      <c r="R596" s="17">
        <v>0</v>
      </c>
      <c r="S596" s="17">
        <v>0</v>
      </c>
      <c r="T596" s="17">
        <v>0</v>
      </c>
      <c r="U596" s="17">
        <v>0</v>
      </c>
      <c r="V596" s="17">
        <v>0</v>
      </c>
      <c r="W596" s="17">
        <v>0</v>
      </c>
      <c r="X596" s="17">
        <v>0</v>
      </c>
      <c r="Y596" s="17">
        <v>0</v>
      </c>
      <c r="Z596" s="17">
        <v>0</v>
      </c>
      <c r="AA596" s="17">
        <v>50</v>
      </c>
      <c r="AB596" s="17">
        <v>0</v>
      </c>
      <c r="AC596" s="17">
        <v>0</v>
      </c>
      <c r="AD596" s="17">
        <v>0</v>
      </c>
      <c r="AE596" s="17">
        <v>0</v>
      </c>
      <c r="AF596" s="17">
        <v>0</v>
      </c>
      <c r="AG596" s="88">
        <v>43</v>
      </c>
      <c r="AH596" s="17" t="s">
        <v>3</v>
      </c>
      <c r="AI596" s="87" t="s">
        <v>506</v>
      </c>
      <c r="AN596" s="17">
        <f t="shared" si="250"/>
        <v>100</v>
      </c>
      <c r="AO596" s="17">
        <f t="shared" si="231"/>
        <v>0</v>
      </c>
      <c r="AP596" s="17">
        <f t="shared" si="252"/>
        <v>0</v>
      </c>
      <c r="AQ596" s="17">
        <f t="shared" si="252"/>
        <v>0.5</v>
      </c>
      <c r="AR596" s="17">
        <f t="shared" si="232"/>
        <v>0</v>
      </c>
      <c r="AS596" s="17">
        <f t="shared" si="233"/>
        <v>0.43</v>
      </c>
      <c r="AU596" s="17">
        <f t="shared" si="234"/>
        <v>0</v>
      </c>
      <c r="AV596" s="17">
        <f t="shared" si="235"/>
        <v>0</v>
      </c>
      <c r="AW596" s="17">
        <f t="shared" si="236"/>
        <v>0.5</v>
      </c>
      <c r="AX596" s="17">
        <f t="shared" si="237"/>
        <v>0.5</v>
      </c>
      <c r="AY596" s="17">
        <f t="shared" si="238"/>
        <v>0</v>
      </c>
      <c r="AZ596" s="17">
        <f t="shared" si="239"/>
        <v>0</v>
      </c>
      <c r="BA596" s="17">
        <f t="shared" si="240"/>
        <v>0.43</v>
      </c>
      <c r="BC596" s="17">
        <f t="shared" si="251"/>
        <v>0</v>
      </c>
      <c r="BD596" s="17">
        <f t="shared" si="241"/>
        <v>0.5</v>
      </c>
      <c r="BE596" s="17">
        <f t="shared" si="242"/>
        <v>0.58024549596785291</v>
      </c>
      <c r="BF596" s="17">
        <f t="shared" si="243"/>
        <v>0.25587141789529383</v>
      </c>
      <c r="BG596" s="17">
        <f t="shared" si="244"/>
        <v>0.5</v>
      </c>
      <c r="BH596" s="17">
        <f t="shared" si="245"/>
        <v>0.5</v>
      </c>
      <c r="BI596" s="17">
        <f t="shared" si="246"/>
        <v>4.9000000000000007E-3</v>
      </c>
      <c r="BJ596" s="17">
        <f t="shared" si="247"/>
        <v>1.870424835571918E-3</v>
      </c>
    </row>
    <row r="597" spans="1:62" x14ac:dyDescent="0.25">
      <c r="A597" s="84">
        <v>555</v>
      </c>
      <c r="B597" s="84">
        <v>597</v>
      </c>
      <c r="D597" s="86" t="s">
        <v>615</v>
      </c>
      <c r="E597" s="98">
        <f t="shared" si="248"/>
        <v>0</v>
      </c>
      <c r="F597" s="98">
        <f t="shared" si="249"/>
        <v>0</v>
      </c>
      <c r="G597" s="17">
        <v>0</v>
      </c>
      <c r="H597" s="17">
        <v>60</v>
      </c>
      <c r="I597" s="17">
        <v>0</v>
      </c>
      <c r="J597" s="17">
        <v>0</v>
      </c>
      <c r="K597" s="17">
        <v>0</v>
      </c>
      <c r="L597" s="17">
        <v>0</v>
      </c>
      <c r="M597" s="17">
        <v>0</v>
      </c>
      <c r="N597" s="17">
        <v>0</v>
      </c>
      <c r="O597" s="17">
        <v>0</v>
      </c>
      <c r="P597" s="17">
        <v>0</v>
      </c>
      <c r="Q597" s="17">
        <v>0</v>
      </c>
      <c r="R597" s="17">
        <v>0</v>
      </c>
      <c r="S597" s="17">
        <v>0</v>
      </c>
      <c r="T597" s="17">
        <v>0</v>
      </c>
      <c r="U597" s="17">
        <v>0</v>
      </c>
      <c r="V597" s="17">
        <v>0</v>
      </c>
      <c r="W597" s="17">
        <v>0</v>
      </c>
      <c r="X597" s="17">
        <v>0</v>
      </c>
      <c r="Y597" s="17">
        <v>0</v>
      </c>
      <c r="Z597" s="17">
        <v>0</v>
      </c>
      <c r="AA597" s="17">
        <v>40</v>
      </c>
      <c r="AB597" s="17">
        <v>0</v>
      </c>
      <c r="AC597" s="17">
        <v>0</v>
      </c>
      <c r="AD597" s="17">
        <v>0</v>
      </c>
      <c r="AE597" s="17">
        <v>0</v>
      </c>
      <c r="AF597" s="17">
        <v>0</v>
      </c>
      <c r="AG597" s="88">
        <v>40</v>
      </c>
      <c r="AH597" s="17" t="s">
        <v>3</v>
      </c>
      <c r="AI597" s="87" t="s">
        <v>506</v>
      </c>
      <c r="AN597" s="17">
        <f t="shared" si="250"/>
        <v>100</v>
      </c>
      <c r="AO597" s="17">
        <f t="shared" si="231"/>
        <v>0</v>
      </c>
      <c r="AP597" s="17">
        <f t="shared" si="252"/>
        <v>0</v>
      </c>
      <c r="AQ597" s="17">
        <f t="shared" si="252"/>
        <v>0.6</v>
      </c>
      <c r="AR597" s="17">
        <f t="shared" si="232"/>
        <v>0</v>
      </c>
      <c r="AS597" s="17">
        <f t="shared" si="233"/>
        <v>0.4</v>
      </c>
      <c r="AU597" s="17">
        <f t="shared" si="234"/>
        <v>0</v>
      </c>
      <c r="AV597" s="17">
        <f t="shared" si="235"/>
        <v>0</v>
      </c>
      <c r="AW597" s="17">
        <f t="shared" si="236"/>
        <v>0.5</v>
      </c>
      <c r="AX597" s="17">
        <f t="shared" si="237"/>
        <v>0.5</v>
      </c>
      <c r="AY597" s="17">
        <f t="shared" si="238"/>
        <v>0</v>
      </c>
      <c r="AZ597" s="17">
        <f t="shared" si="239"/>
        <v>0</v>
      </c>
      <c r="BA597" s="17">
        <f t="shared" si="240"/>
        <v>0.4</v>
      </c>
      <c r="BC597" s="17">
        <f t="shared" si="251"/>
        <v>0</v>
      </c>
      <c r="BD597" s="17">
        <f t="shared" si="241"/>
        <v>0.33333333333333331</v>
      </c>
      <c r="BE597" s="17">
        <f t="shared" si="242"/>
        <v>0.58024549596785291</v>
      </c>
      <c r="BF597" s="17">
        <f t="shared" si="243"/>
        <v>0.25587141789529383</v>
      </c>
      <c r="BG597" s="17">
        <f t="shared" si="244"/>
        <v>0.33333333333333331</v>
      </c>
      <c r="BH597" s="17">
        <f t="shared" si="245"/>
        <v>0.33333333333333331</v>
      </c>
      <c r="BI597" s="17">
        <f t="shared" si="246"/>
        <v>4.4444444444444496E-3</v>
      </c>
      <c r="BJ597" s="17">
        <f t="shared" si="247"/>
        <v>5.365329344038247E-3</v>
      </c>
    </row>
    <row r="598" spans="1:62" x14ac:dyDescent="0.25">
      <c r="A598" s="84">
        <v>556</v>
      </c>
      <c r="B598" s="84">
        <v>598</v>
      </c>
      <c r="D598" s="86" t="s">
        <v>615</v>
      </c>
      <c r="E598" s="98">
        <f t="shared" si="248"/>
        <v>0</v>
      </c>
      <c r="F598" s="98">
        <f t="shared" si="249"/>
        <v>0</v>
      </c>
      <c r="G598" s="17">
        <v>0</v>
      </c>
      <c r="H598" s="17">
        <v>70</v>
      </c>
      <c r="I598" s="17">
        <v>0</v>
      </c>
      <c r="J598" s="17">
        <v>0</v>
      </c>
      <c r="K598" s="17">
        <v>0</v>
      </c>
      <c r="L598" s="17">
        <v>0</v>
      </c>
      <c r="M598" s="17">
        <v>0</v>
      </c>
      <c r="N598" s="17">
        <v>0</v>
      </c>
      <c r="O598" s="17">
        <v>0</v>
      </c>
      <c r="P598" s="17">
        <v>0</v>
      </c>
      <c r="Q598" s="17">
        <v>0</v>
      </c>
      <c r="R598" s="17">
        <v>0</v>
      </c>
      <c r="S598" s="17">
        <v>0</v>
      </c>
      <c r="T598" s="17">
        <v>0</v>
      </c>
      <c r="U598" s="17">
        <v>0</v>
      </c>
      <c r="V598" s="17">
        <v>0</v>
      </c>
      <c r="W598" s="17">
        <v>0</v>
      </c>
      <c r="X598" s="17">
        <v>0</v>
      </c>
      <c r="Y598" s="17">
        <v>0</v>
      </c>
      <c r="Z598" s="17">
        <v>0</v>
      </c>
      <c r="AA598" s="17">
        <v>30</v>
      </c>
      <c r="AB598" s="17">
        <v>0</v>
      </c>
      <c r="AC598" s="17">
        <v>0</v>
      </c>
      <c r="AD598" s="17">
        <v>0</v>
      </c>
      <c r="AE598" s="17">
        <v>0</v>
      </c>
      <c r="AF598" s="17">
        <v>0</v>
      </c>
      <c r="AG598" s="88">
        <v>32</v>
      </c>
      <c r="AH598" s="17" t="s">
        <v>3</v>
      </c>
      <c r="AI598" s="87" t="s">
        <v>506</v>
      </c>
      <c r="AN598" s="17">
        <f t="shared" si="250"/>
        <v>100</v>
      </c>
      <c r="AO598" s="17">
        <f t="shared" si="231"/>
        <v>0</v>
      </c>
      <c r="AP598" s="17">
        <f t="shared" si="252"/>
        <v>0</v>
      </c>
      <c r="AQ598" s="17">
        <f t="shared" si="252"/>
        <v>0.7</v>
      </c>
      <c r="AR598" s="17">
        <f t="shared" si="232"/>
        <v>0</v>
      </c>
      <c r="AS598" s="17">
        <f t="shared" si="233"/>
        <v>0.32</v>
      </c>
      <c r="AU598" s="17">
        <f t="shared" si="234"/>
        <v>0</v>
      </c>
      <c r="AV598" s="17">
        <f t="shared" si="235"/>
        <v>0</v>
      </c>
      <c r="AW598" s="17">
        <f t="shared" si="236"/>
        <v>0.5</v>
      </c>
      <c r="AX598" s="17">
        <f t="shared" si="237"/>
        <v>0.5</v>
      </c>
      <c r="AY598" s="17">
        <f t="shared" si="238"/>
        <v>0</v>
      </c>
      <c r="AZ598" s="17">
        <f t="shared" si="239"/>
        <v>0</v>
      </c>
      <c r="BA598" s="17">
        <f t="shared" si="240"/>
        <v>0.32</v>
      </c>
      <c r="BC598" s="17">
        <f t="shared" si="251"/>
        <v>0</v>
      </c>
      <c r="BD598" s="17">
        <f t="shared" si="241"/>
        <v>0.21428571428571427</v>
      </c>
      <c r="BE598" s="17">
        <f t="shared" si="242"/>
        <v>0.58024549596785291</v>
      </c>
      <c r="BF598" s="17">
        <f t="shared" si="243"/>
        <v>0.25587141789529383</v>
      </c>
      <c r="BG598" s="17">
        <f t="shared" si="244"/>
        <v>0.21428571428571427</v>
      </c>
      <c r="BH598" s="17">
        <f t="shared" si="245"/>
        <v>0.21428571428571427</v>
      </c>
      <c r="BI598" s="17">
        <f t="shared" si="246"/>
        <v>1.1175510204081637E-2</v>
      </c>
      <c r="BJ598" s="17">
        <f t="shared" si="247"/>
        <v>2.3485074699948469E-2</v>
      </c>
    </row>
    <row r="599" spans="1:62" x14ac:dyDescent="0.25">
      <c r="A599" s="84">
        <v>557</v>
      </c>
      <c r="B599" s="84">
        <v>599</v>
      </c>
      <c r="D599" s="86" t="s">
        <v>615</v>
      </c>
      <c r="E599" s="98">
        <f t="shared" si="248"/>
        <v>0</v>
      </c>
      <c r="F599" s="98">
        <f t="shared" si="249"/>
        <v>0</v>
      </c>
      <c r="G599" s="17">
        <v>0</v>
      </c>
      <c r="H599" s="17">
        <v>75</v>
      </c>
      <c r="I599" s="17">
        <v>0</v>
      </c>
      <c r="J599" s="17">
        <v>0</v>
      </c>
      <c r="K599" s="17">
        <v>0</v>
      </c>
      <c r="L599" s="17">
        <v>0</v>
      </c>
      <c r="M599" s="17">
        <v>0</v>
      </c>
      <c r="N599" s="17">
        <v>0</v>
      </c>
      <c r="O599" s="17">
        <v>0</v>
      </c>
      <c r="P599" s="17">
        <v>0</v>
      </c>
      <c r="Q599" s="17">
        <v>0</v>
      </c>
      <c r="R599" s="17">
        <v>0</v>
      </c>
      <c r="S599" s="17">
        <v>0</v>
      </c>
      <c r="T599" s="17">
        <v>0</v>
      </c>
      <c r="U599" s="17">
        <v>0</v>
      </c>
      <c r="V599" s="17">
        <v>0</v>
      </c>
      <c r="W599" s="17">
        <v>0</v>
      </c>
      <c r="X599" s="17">
        <v>0</v>
      </c>
      <c r="Y599" s="17">
        <v>0</v>
      </c>
      <c r="Z599" s="17">
        <v>0</v>
      </c>
      <c r="AA599" s="17">
        <v>25</v>
      </c>
      <c r="AB599" s="17">
        <v>0</v>
      </c>
      <c r="AC599" s="17">
        <v>0</v>
      </c>
      <c r="AD599" s="17">
        <v>0</v>
      </c>
      <c r="AE599" s="17">
        <v>0</v>
      </c>
      <c r="AF599" s="17">
        <v>0</v>
      </c>
      <c r="AG599" s="88">
        <v>26</v>
      </c>
      <c r="AH599" s="17" t="s">
        <v>3</v>
      </c>
      <c r="AI599" s="87" t="s">
        <v>506</v>
      </c>
      <c r="AN599" s="17">
        <f t="shared" si="250"/>
        <v>100</v>
      </c>
      <c r="AO599" s="17">
        <f t="shared" si="231"/>
        <v>0</v>
      </c>
      <c r="AP599" s="17">
        <f t="shared" si="252"/>
        <v>0</v>
      </c>
      <c r="AQ599" s="17">
        <f t="shared" si="252"/>
        <v>0.75</v>
      </c>
      <c r="AR599" s="17">
        <f t="shared" si="232"/>
        <v>0</v>
      </c>
      <c r="AS599" s="17">
        <f t="shared" si="233"/>
        <v>0.26</v>
      </c>
      <c r="AU599" s="17">
        <f t="shared" si="234"/>
        <v>0</v>
      </c>
      <c r="AV599" s="17">
        <f t="shared" si="235"/>
        <v>0</v>
      </c>
      <c r="AW599" s="17">
        <f t="shared" si="236"/>
        <v>0.5</v>
      </c>
      <c r="AX599" s="17">
        <f t="shared" si="237"/>
        <v>0.5</v>
      </c>
      <c r="AY599" s="17">
        <f t="shared" si="238"/>
        <v>0</v>
      </c>
      <c r="AZ599" s="17">
        <f t="shared" si="239"/>
        <v>0</v>
      </c>
      <c r="BA599" s="17">
        <f t="shared" si="240"/>
        <v>0.26</v>
      </c>
      <c r="BC599" s="17">
        <f t="shared" si="251"/>
        <v>0</v>
      </c>
      <c r="BD599" s="17">
        <f t="shared" si="241"/>
        <v>0.16666666666666666</v>
      </c>
      <c r="BE599" s="17">
        <f t="shared" si="242"/>
        <v>0.58024549596785291</v>
      </c>
      <c r="BF599" s="17">
        <f t="shared" si="243"/>
        <v>0.25587141789529383</v>
      </c>
      <c r="BG599" s="17">
        <f t="shared" si="244"/>
        <v>0.16666666666666666</v>
      </c>
      <c r="BH599" s="17">
        <f t="shared" si="245"/>
        <v>0.16666666666666666</v>
      </c>
      <c r="BI599" s="17">
        <f t="shared" si="246"/>
        <v>8.7111111111111139E-3</v>
      </c>
      <c r="BJ599" s="17">
        <f t="shared" si="247"/>
        <v>4.5474883716881132E-2</v>
      </c>
    </row>
    <row r="600" spans="1:62" x14ac:dyDescent="0.25">
      <c r="A600" s="84">
        <v>573</v>
      </c>
      <c r="B600" s="84">
        <v>610</v>
      </c>
      <c r="C600" s="17" t="s">
        <v>412</v>
      </c>
      <c r="D600" s="86" t="s">
        <v>615</v>
      </c>
      <c r="E600" s="98">
        <f t="shared" si="248"/>
        <v>24</v>
      </c>
      <c r="F600" s="98">
        <f t="shared" si="249"/>
        <v>0.31578947368421051</v>
      </c>
      <c r="G600" s="17">
        <v>0</v>
      </c>
      <c r="H600" s="17">
        <v>52</v>
      </c>
      <c r="I600" s="17">
        <v>0</v>
      </c>
      <c r="J600" s="17">
        <v>0</v>
      </c>
      <c r="K600" s="17">
        <v>0</v>
      </c>
      <c r="L600" s="17">
        <v>0</v>
      </c>
      <c r="M600" s="17">
        <v>0</v>
      </c>
      <c r="N600" s="17">
        <v>0</v>
      </c>
      <c r="O600" s="17">
        <v>0</v>
      </c>
      <c r="P600" s="17">
        <v>0</v>
      </c>
      <c r="Q600" s="17">
        <v>24</v>
      </c>
      <c r="R600" s="17">
        <v>0</v>
      </c>
      <c r="S600" s="17">
        <v>0</v>
      </c>
      <c r="T600" s="17">
        <v>0</v>
      </c>
      <c r="U600" s="17">
        <v>0</v>
      </c>
      <c r="V600" s="17">
        <v>24</v>
      </c>
      <c r="W600" s="17">
        <v>0</v>
      </c>
      <c r="X600" s="17">
        <v>0</v>
      </c>
      <c r="Y600" s="17">
        <v>0</v>
      </c>
      <c r="Z600" s="17">
        <v>0</v>
      </c>
      <c r="AA600" s="17">
        <v>0</v>
      </c>
      <c r="AB600" s="17">
        <v>0</v>
      </c>
      <c r="AC600" s="17">
        <v>0</v>
      </c>
      <c r="AD600" s="17">
        <v>0</v>
      </c>
      <c r="AE600" s="17">
        <v>0</v>
      </c>
      <c r="AF600" s="17">
        <v>0</v>
      </c>
      <c r="AG600" s="88">
        <v>48</v>
      </c>
      <c r="AH600" s="92" t="s">
        <v>3</v>
      </c>
      <c r="AI600" s="87" t="s">
        <v>504</v>
      </c>
      <c r="AN600" s="17">
        <f t="shared" si="250"/>
        <v>100</v>
      </c>
      <c r="AO600" s="17">
        <f t="shared" si="231"/>
        <v>0</v>
      </c>
      <c r="AP600" s="17">
        <f t="shared" si="252"/>
        <v>0</v>
      </c>
      <c r="AQ600" s="17">
        <f t="shared" si="252"/>
        <v>0.52</v>
      </c>
      <c r="AR600" s="17">
        <f t="shared" si="232"/>
        <v>0.24</v>
      </c>
      <c r="AS600" s="17">
        <f t="shared" si="233"/>
        <v>0.48</v>
      </c>
      <c r="AU600" s="17">
        <f t="shared" si="234"/>
        <v>0.46153846153846151</v>
      </c>
      <c r="AV600" s="17">
        <f t="shared" si="235"/>
        <v>0</v>
      </c>
      <c r="AW600" s="17">
        <f t="shared" si="236"/>
        <v>0.52884615384615385</v>
      </c>
      <c r="AX600" s="17">
        <f t="shared" si="237"/>
        <v>0.61538461538461542</v>
      </c>
      <c r="AY600" s="17">
        <f t="shared" si="238"/>
        <v>0</v>
      </c>
      <c r="AZ600" s="17">
        <f t="shared" si="239"/>
        <v>0</v>
      </c>
      <c r="BA600" s="17">
        <f t="shared" si="240"/>
        <v>0.48</v>
      </c>
      <c r="BC600" s="17">
        <f t="shared" si="251"/>
        <v>0.46153846153846156</v>
      </c>
      <c r="BD600" s="17">
        <f t="shared" si="241"/>
        <v>0.23076923076923078</v>
      </c>
      <c r="BE600" s="17">
        <f t="shared" si="242"/>
        <v>0.59033912709663672</v>
      </c>
      <c r="BF600" s="17">
        <f t="shared" si="243"/>
        <v>0.46779176719022275</v>
      </c>
      <c r="BG600" s="17">
        <f t="shared" si="244"/>
        <v>0.23076923076923078</v>
      </c>
      <c r="BH600" s="17">
        <f t="shared" si="245"/>
        <v>0.23076923076923078</v>
      </c>
      <c r="BI600" s="17">
        <f t="shared" si="246"/>
        <v>6.2115976331360928E-2</v>
      </c>
      <c r="BJ600" s="17">
        <f t="shared" si="247"/>
        <v>4.5583988128028403E-5</v>
      </c>
    </row>
    <row r="601" spans="1:62" x14ac:dyDescent="0.25">
      <c r="A601" s="84">
        <v>584</v>
      </c>
      <c r="B601" s="84">
        <v>611</v>
      </c>
      <c r="D601" s="86" t="s">
        <v>615</v>
      </c>
      <c r="E601" s="98">
        <f t="shared" si="248"/>
        <v>0</v>
      </c>
      <c r="F601" s="98">
        <f t="shared" si="249"/>
        <v>0</v>
      </c>
      <c r="G601" s="17">
        <v>0</v>
      </c>
      <c r="H601" s="17">
        <f t="shared" ref="H601:H608" si="253">100-L601</f>
        <v>100</v>
      </c>
      <c r="I601" s="17">
        <v>0</v>
      </c>
      <c r="J601" s="17">
        <v>0</v>
      </c>
      <c r="K601" s="17">
        <v>0</v>
      </c>
      <c r="L601" s="17">
        <v>0</v>
      </c>
      <c r="M601" s="17">
        <v>0</v>
      </c>
      <c r="N601" s="17">
        <v>0</v>
      </c>
      <c r="O601" s="17">
        <v>0</v>
      </c>
      <c r="P601" s="17">
        <v>0</v>
      </c>
      <c r="Q601" s="17">
        <v>0</v>
      </c>
      <c r="R601" s="17">
        <v>0</v>
      </c>
      <c r="S601" s="17">
        <v>0</v>
      </c>
      <c r="T601" s="17">
        <v>0</v>
      </c>
      <c r="U601" s="17">
        <v>0</v>
      </c>
      <c r="V601" s="17">
        <v>0</v>
      </c>
      <c r="W601" s="17">
        <v>0</v>
      </c>
      <c r="X601" s="17">
        <v>0</v>
      </c>
      <c r="Y601" s="17">
        <v>0</v>
      </c>
      <c r="Z601" s="17">
        <v>0</v>
      </c>
      <c r="AA601" s="17">
        <v>0</v>
      </c>
      <c r="AB601" s="17">
        <v>0</v>
      </c>
      <c r="AC601" s="17">
        <v>0</v>
      </c>
      <c r="AD601" s="17">
        <v>0</v>
      </c>
      <c r="AE601" s="17">
        <v>0</v>
      </c>
      <c r="AF601" s="17">
        <v>0</v>
      </c>
      <c r="AG601" s="88">
        <v>0</v>
      </c>
      <c r="AH601" s="92" t="s">
        <v>3</v>
      </c>
      <c r="AI601" s="87" t="s">
        <v>541</v>
      </c>
      <c r="AK601" s="87" t="s">
        <v>505</v>
      </c>
      <c r="AL601" s="87" t="s">
        <v>510</v>
      </c>
      <c r="AN601" s="17">
        <f t="shared" si="250"/>
        <v>100</v>
      </c>
      <c r="AO601" s="17">
        <f t="shared" si="231"/>
        <v>0</v>
      </c>
      <c r="AP601" s="17">
        <f t="shared" si="252"/>
        <v>0</v>
      </c>
      <c r="AQ601" s="17">
        <f t="shared" si="252"/>
        <v>1</v>
      </c>
      <c r="AR601" s="17">
        <f t="shared" si="232"/>
        <v>0</v>
      </c>
      <c r="AS601" s="17">
        <f t="shared" si="233"/>
        <v>0</v>
      </c>
      <c r="AU601" s="17">
        <f t="shared" si="234"/>
        <v>0</v>
      </c>
      <c r="AV601" s="17">
        <f t="shared" si="235"/>
        <v>0</v>
      </c>
      <c r="AW601" s="17">
        <f t="shared" si="236"/>
        <v>0.5</v>
      </c>
      <c r="AX601" s="17">
        <f t="shared" si="237"/>
        <v>0.5</v>
      </c>
      <c r="AY601" s="17">
        <f t="shared" si="238"/>
        <v>0</v>
      </c>
      <c r="AZ601" s="17">
        <f t="shared" si="239"/>
        <v>0</v>
      </c>
      <c r="BA601" s="17">
        <f t="shared" si="240"/>
        <v>0</v>
      </c>
      <c r="BC601" s="17">
        <f t="shared" si="251"/>
        <v>0</v>
      </c>
      <c r="BD601" s="17">
        <f t="shared" si="241"/>
        <v>0</v>
      </c>
      <c r="BE601" s="17">
        <f t="shared" si="242"/>
        <v>0.58024549596785291</v>
      </c>
      <c r="BF601" s="17">
        <f t="shared" si="243"/>
        <v>0.25587141789529383</v>
      </c>
      <c r="BG601" s="17">
        <f t="shared" si="244"/>
        <v>0</v>
      </c>
      <c r="BH601" s="17">
        <f t="shared" si="245"/>
        <v>0</v>
      </c>
      <c r="BI601" s="17">
        <f t="shared" si="246"/>
        <v>0</v>
      </c>
      <c r="BJ601" s="17">
        <f t="shared" si="247"/>
        <v>0.22396405612358936</v>
      </c>
    </row>
    <row r="602" spans="1:62" x14ac:dyDescent="0.25">
      <c r="A602" s="84">
        <v>585</v>
      </c>
      <c r="B602" s="84">
        <v>612</v>
      </c>
      <c r="D602" s="86" t="s">
        <v>615</v>
      </c>
      <c r="E602" s="98">
        <f t="shared" si="248"/>
        <v>8</v>
      </c>
      <c r="F602" s="98">
        <f t="shared" si="249"/>
        <v>0</v>
      </c>
      <c r="G602" s="17">
        <v>0</v>
      </c>
      <c r="H602" s="17">
        <f t="shared" si="253"/>
        <v>92</v>
      </c>
      <c r="I602" s="17">
        <v>0</v>
      </c>
      <c r="J602" s="17">
        <v>0</v>
      </c>
      <c r="K602" s="17">
        <v>0</v>
      </c>
      <c r="L602" s="17">
        <v>8</v>
      </c>
      <c r="M602" s="17">
        <v>0</v>
      </c>
      <c r="N602" s="17">
        <v>0</v>
      </c>
      <c r="O602" s="17">
        <v>0</v>
      </c>
      <c r="P602" s="17">
        <v>0</v>
      </c>
      <c r="Q602" s="17">
        <v>0</v>
      </c>
      <c r="R602" s="17">
        <v>0</v>
      </c>
      <c r="S602" s="17">
        <v>0</v>
      </c>
      <c r="T602" s="17">
        <v>0</v>
      </c>
      <c r="U602" s="17">
        <v>0</v>
      </c>
      <c r="V602" s="17">
        <v>0</v>
      </c>
      <c r="W602" s="17">
        <v>0</v>
      </c>
      <c r="X602" s="17">
        <v>0</v>
      </c>
      <c r="Y602" s="17">
        <v>0</v>
      </c>
      <c r="Z602" s="17">
        <v>0</v>
      </c>
      <c r="AA602" s="17">
        <v>0</v>
      </c>
      <c r="AB602" s="17">
        <v>0</v>
      </c>
      <c r="AC602" s="17">
        <v>0</v>
      </c>
      <c r="AD602" s="17">
        <v>0</v>
      </c>
      <c r="AE602" s="17">
        <v>0</v>
      </c>
      <c r="AF602" s="17">
        <v>0</v>
      </c>
      <c r="AG602" s="88">
        <v>4</v>
      </c>
      <c r="AH602" s="92" t="s">
        <v>3</v>
      </c>
      <c r="AI602" s="87" t="s">
        <v>541</v>
      </c>
      <c r="AN602" s="17">
        <f t="shared" si="250"/>
        <v>100</v>
      </c>
      <c r="AO602" s="17">
        <f t="shared" si="231"/>
        <v>0.08</v>
      </c>
      <c r="AP602" s="17">
        <f t="shared" si="252"/>
        <v>0</v>
      </c>
      <c r="AQ602" s="17">
        <f t="shared" si="252"/>
        <v>0.92</v>
      </c>
      <c r="AR602" s="17">
        <f t="shared" si="232"/>
        <v>0</v>
      </c>
      <c r="AS602" s="17">
        <f t="shared" si="233"/>
        <v>0.04</v>
      </c>
      <c r="AU602" s="17">
        <f t="shared" si="234"/>
        <v>0</v>
      </c>
      <c r="AV602" s="17">
        <f t="shared" si="235"/>
        <v>8.6956521739130432E-2</v>
      </c>
      <c r="AW602" s="17">
        <f t="shared" si="236"/>
        <v>0.5</v>
      </c>
      <c r="AX602" s="17">
        <f t="shared" si="237"/>
        <v>0.5</v>
      </c>
      <c r="AY602" s="17">
        <f t="shared" si="238"/>
        <v>8.6956521739130432E-2</v>
      </c>
      <c r="AZ602" s="17">
        <f t="shared" si="239"/>
        <v>8.6956521739130432E-2</v>
      </c>
      <c r="BA602" s="17">
        <f t="shared" si="240"/>
        <v>4.6956521739130432E-2</v>
      </c>
      <c r="BC602" s="17">
        <f t="shared" si="251"/>
        <v>0</v>
      </c>
      <c r="BD602" s="17">
        <f t="shared" si="241"/>
        <v>8.6956521739130432E-2</v>
      </c>
      <c r="BE602" s="17">
        <f t="shared" si="242"/>
        <v>0.58024549596785291</v>
      </c>
      <c r="BF602" s="17">
        <f t="shared" si="243"/>
        <v>0.25587141789529383</v>
      </c>
      <c r="BG602" s="17">
        <f t="shared" si="244"/>
        <v>8.6956521739130432E-2</v>
      </c>
      <c r="BH602" s="17">
        <f t="shared" si="245"/>
        <v>8.6956521739130432E-2</v>
      </c>
      <c r="BI602" s="17">
        <f t="shared" si="246"/>
        <v>2.2049149338374289E-3</v>
      </c>
      <c r="BJ602" s="17">
        <f t="shared" si="247"/>
        <v>0.18770418344563428</v>
      </c>
    </row>
    <row r="603" spans="1:62" x14ac:dyDescent="0.25">
      <c r="A603" s="84">
        <v>586</v>
      </c>
      <c r="B603" s="84">
        <v>613</v>
      </c>
      <c r="D603" s="86" t="s">
        <v>615</v>
      </c>
      <c r="E603" s="98">
        <f t="shared" si="248"/>
        <v>13</v>
      </c>
      <c r="F603" s="98">
        <f t="shared" si="249"/>
        <v>0</v>
      </c>
      <c r="G603" s="17">
        <v>0</v>
      </c>
      <c r="H603" s="17">
        <f t="shared" si="253"/>
        <v>87</v>
      </c>
      <c r="I603" s="17">
        <v>0</v>
      </c>
      <c r="J603" s="17">
        <v>0</v>
      </c>
      <c r="K603" s="17">
        <v>0</v>
      </c>
      <c r="L603" s="17">
        <v>13</v>
      </c>
      <c r="M603" s="17">
        <v>0</v>
      </c>
      <c r="N603" s="17">
        <v>0</v>
      </c>
      <c r="O603" s="17">
        <v>0</v>
      </c>
      <c r="P603" s="17">
        <v>0</v>
      </c>
      <c r="Q603" s="17">
        <v>0</v>
      </c>
      <c r="R603" s="17">
        <v>0</v>
      </c>
      <c r="S603" s="17">
        <v>0</v>
      </c>
      <c r="T603" s="17">
        <v>0</v>
      </c>
      <c r="U603" s="17">
        <v>0</v>
      </c>
      <c r="V603" s="17">
        <v>0</v>
      </c>
      <c r="W603" s="17">
        <v>0</v>
      </c>
      <c r="X603" s="17">
        <v>0</v>
      </c>
      <c r="Y603" s="17">
        <v>0</v>
      </c>
      <c r="Z603" s="17">
        <v>0</v>
      </c>
      <c r="AA603" s="17">
        <v>0</v>
      </c>
      <c r="AB603" s="17">
        <v>0</v>
      </c>
      <c r="AC603" s="17">
        <v>0</v>
      </c>
      <c r="AD603" s="17">
        <v>0</v>
      </c>
      <c r="AE603" s="17">
        <v>0</v>
      </c>
      <c r="AF603" s="17">
        <v>0</v>
      </c>
      <c r="AG603" s="88">
        <v>11</v>
      </c>
      <c r="AH603" s="92" t="s">
        <v>3</v>
      </c>
      <c r="AI603" s="87" t="s">
        <v>541</v>
      </c>
      <c r="AN603" s="17">
        <f t="shared" si="250"/>
        <v>100</v>
      </c>
      <c r="AO603" s="17">
        <f t="shared" si="231"/>
        <v>0.13</v>
      </c>
      <c r="AP603" s="17">
        <f t="shared" si="252"/>
        <v>0</v>
      </c>
      <c r="AQ603" s="17">
        <f t="shared" si="252"/>
        <v>0.87</v>
      </c>
      <c r="AR603" s="17">
        <f t="shared" si="232"/>
        <v>0</v>
      </c>
      <c r="AS603" s="17">
        <f t="shared" si="233"/>
        <v>0.11</v>
      </c>
      <c r="AU603" s="17">
        <f t="shared" si="234"/>
        <v>0</v>
      </c>
      <c r="AV603" s="17">
        <f t="shared" si="235"/>
        <v>0.14942528735632185</v>
      </c>
      <c r="AW603" s="17">
        <f t="shared" si="236"/>
        <v>0.5</v>
      </c>
      <c r="AX603" s="17">
        <f t="shared" si="237"/>
        <v>0.5</v>
      </c>
      <c r="AY603" s="17">
        <f t="shared" si="238"/>
        <v>0.14942528735632185</v>
      </c>
      <c r="AZ603" s="17">
        <f t="shared" si="239"/>
        <v>0.14942528735632185</v>
      </c>
      <c r="BA603" s="17">
        <f t="shared" si="240"/>
        <v>3.942528735632185E-2</v>
      </c>
      <c r="BC603" s="17">
        <f t="shared" si="251"/>
        <v>0</v>
      </c>
      <c r="BD603" s="17">
        <f t="shared" si="241"/>
        <v>0.14942528735632185</v>
      </c>
      <c r="BE603" s="17">
        <f t="shared" si="242"/>
        <v>0.58024549596785291</v>
      </c>
      <c r="BF603" s="17">
        <f t="shared" si="243"/>
        <v>0.25587141789529383</v>
      </c>
      <c r="BG603" s="17">
        <f t="shared" si="244"/>
        <v>0.14942528735632185</v>
      </c>
      <c r="BH603" s="17">
        <f t="shared" si="245"/>
        <v>0.14942528735632185</v>
      </c>
      <c r="BI603" s="17">
        <f t="shared" si="246"/>
        <v>1.5543532831285515E-3</v>
      </c>
      <c r="BJ603" s="17">
        <f t="shared" si="247"/>
        <v>0.13194940625921281</v>
      </c>
    </row>
    <row r="604" spans="1:62" x14ac:dyDescent="0.25">
      <c r="A604" s="84">
        <v>587</v>
      </c>
      <c r="B604" s="84">
        <v>614</v>
      </c>
      <c r="D604" s="86" t="s">
        <v>615</v>
      </c>
      <c r="E604" s="98">
        <f t="shared" si="248"/>
        <v>18</v>
      </c>
      <c r="F604" s="98">
        <f t="shared" si="249"/>
        <v>0</v>
      </c>
      <c r="G604" s="17">
        <v>0</v>
      </c>
      <c r="H604" s="17">
        <f t="shared" si="253"/>
        <v>82</v>
      </c>
      <c r="I604" s="17">
        <v>0</v>
      </c>
      <c r="J604" s="17">
        <v>0</v>
      </c>
      <c r="K604" s="17">
        <v>0</v>
      </c>
      <c r="L604" s="17">
        <v>18</v>
      </c>
      <c r="M604" s="17">
        <v>0</v>
      </c>
      <c r="N604" s="17">
        <v>0</v>
      </c>
      <c r="O604" s="17">
        <v>0</v>
      </c>
      <c r="P604" s="17">
        <v>0</v>
      </c>
      <c r="Q604" s="17">
        <v>0</v>
      </c>
      <c r="R604" s="17">
        <v>0</v>
      </c>
      <c r="S604" s="17">
        <v>0</v>
      </c>
      <c r="T604" s="17">
        <v>0</v>
      </c>
      <c r="U604" s="17">
        <v>0</v>
      </c>
      <c r="V604" s="17">
        <v>0</v>
      </c>
      <c r="W604" s="17">
        <v>0</v>
      </c>
      <c r="X604" s="17">
        <v>0</v>
      </c>
      <c r="Y604" s="17">
        <v>0</v>
      </c>
      <c r="Z604" s="17">
        <v>0</v>
      </c>
      <c r="AA604" s="17">
        <v>0</v>
      </c>
      <c r="AB604" s="17">
        <v>0</v>
      </c>
      <c r="AC604" s="17">
        <v>0</v>
      </c>
      <c r="AD604" s="17">
        <v>0</v>
      </c>
      <c r="AE604" s="17">
        <v>0</v>
      </c>
      <c r="AF604" s="17">
        <v>0</v>
      </c>
      <c r="AG604" s="88">
        <v>15</v>
      </c>
      <c r="AH604" s="92" t="s">
        <v>3</v>
      </c>
      <c r="AI604" s="87" t="s">
        <v>541</v>
      </c>
      <c r="AN604" s="17">
        <f t="shared" si="250"/>
        <v>100</v>
      </c>
      <c r="AO604" s="17">
        <f t="shared" si="231"/>
        <v>0.18</v>
      </c>
      <c r="AP604" s="17">
        <f t="shared" si="252"/>
        <v>0</v>
      </c>
      <c r="AQ604" s="17">
        <f t="shared" si="252"/>
        <v>0.82</v>
      </c>
      <c r="AR604" s="17">
        <f t="shared" si="232"/>
        <v>0</v>
      </c>
      <c r="AS604" s="17">
        <f t="shared" si="233"/>
        <v>0.15</v>
      </c>
      <c r="AU604" s="17">
        <f t="shared" si="234"/>
        <v>0</v>
      </c>
      <c r="AV604" s="17">
        <f t="shared" si="235"/>
        <v>0.21951219512195122</v>
      </c>
      <c r="AW604" s="17">
        <f t="shared" si="236"/>
        <v>0.5</v>
      </c>
      <c r="AX604" s="17">
        <f t="shared" si="237"/>
        <v>0.5</v>
      </c>
      <c r="AY604" s="17">
        <f t="shared" si="238"/>
        <v>0.21951219512195122</v>
      </c>
      <c r="AZ604" s="17">
        <f t="shared" si="239"/>
        <v>0.21951219512195122</v>
      </c>
      <c r="BA604" s="17">
        <f t="shared" si="240"/>
        <v>6.9512195121951226E-2</v>
      </c>
      <c r="BC604" s="17">
        <f t="shared" si="251"/>
        <v>0</v>
      </c>
      <c r="BD604" s="17">
        <f t="shared" si="241"/>
        <v>0.21951219512195122</v>
      </c>
      <c r="BE604" s="17">
        <f t="shared" si="242"/>
        <v>0.58024549596785291</v>
      </c>
      <c r="BF604" s="17">
        <f t="shared" si="243"/>
        <v>0.25587141789529383</v>
      </c>
      <c r="BG604" s="17">
        <f t="shared" si="244"/>
        <v>0.21951219512195122</v>
      </c>
      <c r="BH604" s="17">
        <f t="shared" si="245"/>
        <v>0.21951219512195122</v>
      </c>
      <c r="BI604" s="17">
        <f t="shared" si="246"/>
        <v>4.8319452706722197E-3</v>
      </c>
      <c r="BJ604" s="17">
        <f t="shared" si="247"/>
        <v>0.10448953358125772</v>
      </c>
    </row>
    <row r="605" spans="1:62" x14ac:dyDescent="0.25">
      <c r="A605" s="84">
        <v>588</v>
      </c>
      <c r="B605" s="84">
        <v>615</v>
      </c>
      <c r="D605" s="86" t="s">
        <v>615</v>
      </c>
      <c r="E605" s="98">
        <f t="shared" si="248"/>
        <v>23</v>
      </c>
      <c r="F605" s="98">
        <f t="shared" si="249"/>
        <v>0</v>
      </c>
      <c r="G605" s="17">
        <v>0</v>
      </c>
      <c r="H605" s="17">
        <f t="shared" si="253"/>
        <v>77</v>
      </c>
      <c r="I605" s="17">
        <v>0</v>
      </c>
      <c r="J605" s="17">
        <v>0</v>
      </c>
      <c r="K605" s="17">
        <v>0</v>
      </c>
      <c r="L605" s="17">
        <v>23</v>
      </c>
      <c r="M605" s="17">
        <v>0</v>
      </c>
      <c r="N605" s="17">
        <v>0</v>
      </c>
      <c r="O605" s="17">
        <v>0</v>
      </c>
      <c r="P605" s="17">
        <v>0</v>
      </c>
      <c r="Q605" s="17">
        <v>0</v>
      </c>
      <c r="R605" s="17">
        <v>0</v>
      </c>
      <c r="S605" s="17">
        <v>0</v>
      </c>
      <c r="T605" s="17">
        <v>0</v>
      </c>
      <c r="U605" s="17">
        <v>0</v>
      </c>
      <c r="V605" s="17">
        <v>0</v>
      </c>
      <c r="W605" s="17">
        <v>0</v>
      </c>
      <c r="X605" s="17">
        <v>0</v>
      </c>
      <c r="Y605" s="17">
        <v>0</v>
      </c>
      <c r="Z605" s="17">
        <v>0</v>
      </c>
      <c r="AA605" s="17">
        <v>0</v>
      </c>
      <c r="AB605" s="17">
        <v>0</v>
      </c>
      <c r="AC605" s="17">
        <v>0</v>
      </c>
      <c r="AD605" s="17">
        <v>0</v>
      </c>
      <c r="AE605" s="17">
        <v>0</v>
      </c>
      <c r="AF605" s="17">
        <v>0</v>
      </c>
      <c r="AG605" s="88">
        <v>22</v>
      </c>
      <c r="AH605" s="92" t="s">
        <v>3</v>
      </c>
      <c r="AI605" s="87" t="s">
        <v>541</v>
      </c>
      <c r="AN605" s="17">
        <f t="shared" si="250"/>
        <v>100</v>
      </c>
      <c r="AO605" s="17">
        <f t="shared" si="231"/>
        <v>0.23</v>
      </c>
      <c r="AP605" s="17">
        <f t="shared" si="252"/>
        <v>0</v>
      </c>
      <c r="AQ605" s="17">
        <f t="shared" si="252"/>
        <v>0.77</v>
      </c>
      <c r="AR605" s="17">
        <f t="shared" si="232"/>
        <v>0</v>
      </c>
      <c r="AS605" s="17">
        <f t="shared" si="233"/>
        <v>0.22</v>
      </c>
      <c r="AU605" s="17">
        <f t="shared" si="234"/>
        <v>0</v>
      </c>
      <c r="AV605" s="17">
        <f t="shared" si="235"/>
        <v>0.29870129870129869</v>
      </c>
      <c r="AW605" s="17">
        <f t="shared" si="236"/>
        <v>0.5</v>
      </c>
      <c r="AX605" s="17">
        <f t="shared" si="237"/>
        <v>0.5</v>
      </c>
      <c r="AY605" s="17">
        <f t="shared" si="238"/>
        <v>0.29870129870129869</v>
      </c>
      <c r="AZ605" s="17">
        <f t="shared" si="239"/>
        <v>0.29870129870129869</v>
      </c>
      <c r="BA605" s="17">
        <f t="shared" si="240"/>
        <v>7.8701298701298689E-2</v>
      </c>
      <c r="BC605" s="17">
        <f t="shared" si="251"/>
        <v>0</v>
      </c>
      <c r="BD605" s="17">
        <f t="shared" si="241"/>
        <v>0.29870129870129869</v>
      </c>
      <c r="BE605" s="17">
        <f t="shared" si="242"/>
        <v>0.58024549596785291</v>
      </c>
      <c r="BF605" s="17">
        <f t="shared" si="243"/>
        <v>0.25587141789529383</v>
      </c>
      <c r="BG605" s="17">
        <f t="shared" si="244"/>
        <v>0.29870129870129869</v>
      </c>
      <c r="BH605" s="17">
        <f t="shared" si="245"/>
        <v>0.29870129870129869</v>
      </c>
      <c r="BI605" s="17">
        <f t="shared" si="246"/>
        <v>6.193894417271039E-3</v>
      </c>
      <c r="BJ605" s="17">
        <f t="shared" si="247"/>
        <v>6.4134756394836234E-2</v>
      </c>
    </row>
    <row r="606" spans="1:62" x14ac:dyDescent="0.25">
      <c r="A606" s="84">
        <v>589</v>
      </c>
      <c r="B606" s="84">
        <v>616</v>
      </c>
      <c r="D606" s="86" t="s">
        <v>615</v>
      </c>
      <c r="E606" s="98">
        <f t="shared" si="248"/>
        <v>28</v>
      </c>
      <c r="F606" s="98">
        <f t="shared" si="249"/>
        <v>0</v>
      </c>
      <c r="G606" s="17">
        <v>0</v>
      </c>
      <c r="H606" s="17">
        <f t="shared" si="253"/>
        <v>72</v>
      </c>
      <c r="I606" s="17">
        <v>0</v>
      </c>
      <c r="J606" s="17">
        <v>0</v>
      </c>
      <c r="K606" s="17">
        <v>0</v>
      </c>
      <c r="L606" s="17">
        <v>28</v>
      </c>
      <c r="M606" s="17">
        <v>0</v>
      </c>
      <c r="N606" s="17">
        <v>0</v>
      </c>
      <c r="O606" s="17">
        <v>0</v>
      </c>
      <c r="P606" s="17">
        <v>0</v>
      </c>
      <c r="Q606" s="17">
        <v>0</v>
      </c>
      <c r="R606" s="17">
        <v>0</v>
      </c>
      <c r="S606" s="17">
        <v>0</v>
      </c>
      <c r="T606" s="17">
        <v>0</v>
      </c>
      <c r="U606" s="17">
        <v>0</v>
      </c>
      <c r="V606" s="17">
        <v>0</v>
      </c>
      <c r="W606" s="17">
        <v>0</v>
      </c>
      <c r="X606" s="17">
        <v>0</v>
      </c>
      <c r="Y606" s="17">
        <v>0</v>
      </c>
      <c r="Z606" s="17">
        <v>0</v>
      </c>
      <c r="AA606" s="17">
        <v>0</v>
      </c>
      <c r="AB606" s="17">
        <v>0</v>
      </c>
      <c r="AC606" s="17">
        <v>0</v>
      </c>
      <c r="AD606" s="17">
        <v>0</v>
      </c>
      <c r="AE606" s="17">
        <v>0</v>
      </c>
      <c r="AF606" s="17">
        <v>0</v>
      </c>
      <c r="AG606" s="88">
        <v>35</v>
      </c>
      <c r="AH606" s="92" t="s">
        <v>3</v>
      </c>
      <c r="AI606" s="87" t="s">
        <v>541</v>
      </c>
      <c r="AN606" s="17">
        <f t="shared" si="250"/>
        <v>100</v>
      </c>
      <c r="AO606" s="17">
        <f t="shared" si="231"/>
        <v>0.28000000000000003</v>
      </c>
      <c r="AP606" s="17">
        <f t="shared" si="252"/>
        <v>0</v>
      </c>
      <c r="AQ606" s="17">
        <f t="shared" si="252"/>
        <v>0.72</v>
      </c>
      <c r="AR606" s="17">
        <f t="shared" si="232"/>
        <v>0</v>
      </c>
      <c r="AS606" s="17">
        <f t="shared" si="233"/>
        <v>0.35</v>
      </c>
      <c r="AU606" s="17">
        <f t="shared" si="234"/>
        <v>0</v>
      </c>
      <c r="AV606" s="17">
        <f t="shared" si="235"/>
        <v>0.38888888888888895</v>
      </c>
      <c r="AW606" s="17">
        <f t="shared" si="236"/>
        <v>0.5</v>
      </c>
      <c r="AX606" s="17">
        <f t="shared" si="237"/>
        <v>0.5</v>
      </c>
      <c r="AY606" s="17">
        <f t="shared" si="238"/>
        <v>0.38888888888888895</v>
      </c>
      <c r="AZ606" s="17">
        <f t="shared" si="239"/>
        <v>0.38888888888888895</v>
      </c>
      <c r="BA606" s="17">
        <f t="shared" si="240"/>
        <v>3.8888888888888973E-2</v>
      </c>
      <c r="BC606" s="17">
        <f t="shared" si="251"/>
        <v>0</v>
      </c>
      <c r="BD606" s="17">
        <f t="shared" si="241"/>
        <v>0.3888888888888889</v>
      </c>
      <c r="BE606" s="17">
        <f t="shared" si="242"/>
        <v>0.58024549596785291</v>
      </c>
      <c r="BF606" s="17">
        <f t="shared" si="243"/>
        <v>0.25587141789529383</v>
      </c>
      <c r="BG606" s="17">
        <f t="shared" si="244"/>
        <v>0.3888888888888889</v>
      </c>
      <c r="BH606" s="17">
        <f t="shared" si="245"/>
        <v>0.3888888888888889</v>
      </c>
      <c r="BI606" s="17">
        <f t="shared" si="246"/>
        <v>1.5123456790123479E-3</v>
      </c>
      <c r="BJ606" s="17">
        <f t="shared" si="247"/>
        <v>1.5190170191482144E-2</v>
      </c>
    </row>
    <row r="607" spans="1:62" x14ac:dyDescent="0.25">
      <c r="A607" s="84">
        <v>590</v>
      </c>
      <c r="B607" s="84">
        <v>617</v>
      </c>
      <c r="D607" s="86" t="s">
        <v>615</v>
      </c>
      <c r="E607" s="98">
        <f t="shared" si="248"/>
        <v>33</v>
      </c>
      <c r="F607" s="98">
        <f t="shared" si="249"/>
        <v>0</v>
      </c>
      <c r="G607" s="17">
        <v>0</v>
      </c>
      <c r="H607" s="17">
        <f t="shared" si="253"/>
        <v>67</v>
      </c>
      <c r="I607" s="17">
        <v>0</v>
      </c>
      <c r="J607" s="17">
        <v>0</v>
      </c>
      <c r="K607" s="17">
        <v>0</v>
      </c>
      <c r="L607" s="17">
        <v>33</v>
      </c>
      <c r="M607" s="17">
        <v>0</v>
      </c>
      <c r="N607" s="17">
        <v>0</v>
      </c>
      <c r="O607" s="17">
        <v>0</v>
      </c>
      <c r="P607" s="17">
        <v>0</v>
      </c>
      <c r="Q607" s="17">
        <v>0</v>
      </c>
      <c r="R607" s="17">
        <v>0</v>
      </c>
      <c r="S607" s="17">
        <v>0</v>
      </c>
      <c r="T607" s="17">
        <v>0</v>
      </c>
      <c r="U607" s="17">
        <v>0</v>
      </c>
      <c r="V607" s="17">
        <v>0</v>
      </c>
      <c r="W607" s="17">
        <v>0</v>
      </c>
      <c r="X607" s="17">
        <v>0</v>
      </c>
      <c r="Y607" s="17">
        <v>0</v>
      </c>
      <c r="Z607" s="17">
        <v>0</v>
      </c>
      <c r="AA607" s="17">
        <v>0</v>
      </c>
      <c r="AB607" s="17">
        <v>0</v>
      </c>
      <c r="AC607" s="17">
        <v>0</v>
      </c>
      <c r="AD607" s="17">
        <v>0</v>
      </c>
      <c r="AE607" s="17">
        <v>0</v>
      </c>
      <c r="AF607" s="17">
        <v>0</v>
      </c>
      <c r="AG607" s="88">
        <v>40</v>
      </c>
      <c r="AH607" s="92" t="s">
        <v>3</v>
      </c>
      <c r="AI607" s="87" t="s">
        <v>541</v>
      </c>
      <c r="AN607" s="17">
        <f t="shared" si="250"/>
        <v>100</v>
      </c>
      <c r="AO607" s="17">
        <f t="shared" si="231"/>
        <v>0.33</v>
      </c>
      <c r="AP607" s="17">
        <f t="shared" si="252"/>
        <v>0</v>
      </c>
      <c r="AQ607" s="17">
        <f t="shared" si="252"/>
        <v>0.67</v>
      </c>
      <c r="AR607" s="17">
        <f t="shared" si="232"/>
        <v>0</v>
      </c>
      <c r="AS607" s="17">
        <f t="shared" si="233"/>
        <v>0.4</v>
      </c>
      <c r="AU607" s="17">
        <f t="shared" si="234"/>
        <v>0</v>
      </c>
      <c r="AV607" s="17">
        <f t="shared" si="235"/>
        <v>0.4925373134328358</v>
      </c>
      <c r="AW607" s="17">
        <f t="shared" si="236"/>
        <v>0.5</v>
      </c>
      <c r="AX607" s="17">
        <f t="shared" si="237"/>
        <v>0.5</v>
      </c>
      <c r="AY607" s="17">
        <f t="shared" si="238"/>
        <v>0.4925373134328358</v>
      </c>
      <c r="AZ607" s="17">
        <f t="shared" si="239"/>
        <v>0.4925373134328358</v>
      </c>
      <c r="BA607" s="17">
        <f t="shared" si="240"/>
        <v>9.2537313432835777E-2</v>
      </c>
      <c r="BC607" s="17">
        <f t="shared" si="251"/>
        <v>0</v>
      </c>
      <c r="BD607" s="17">
        <f t="shared" si="241"/>
        <v>0.4925373134328358</v>
      </c>
      <c r="BE607" s="17">
        <f t="shared" si="242"/>
        <v>0.58024549596785291</v>
      </c>
      <c r="BF607" s="17">
        <f t="shared" si="243"/>
        <v>0.25587141789529383</v>
      </c>
      <c r="BG607" s="17">
        <f t="shared" si="244"/>
        <v>0.4925373134328358</v>
      </c>
      <c r="BH607" s="17">
        <f t="shared" si="245"/>
        <v>0.4925373134328358</v>
      </c>
      <c r="BI607" s="17">
        <f t="shared" si="246"/>
        <v>8.5631543773668894E-3</v>
      </c>
      <c r="BJ607" s="17">
        <f t="shared" si="247"/>
        <v>5.365329344038247E-3</v>
      </c>
    </row>
    <row r="608" spans="1:62" x14ac:dyDescent="0.25">
      <c r="A608" s="84">
        <v>591</v>
      </c>
      <c r="B608" s="84">
        <v>618</v>
      </c>
      <c r="D608" s="86" t="s">
        <v>615</v>
      </c>
      <c r="E608" s="98">
        <f t="shared" si="248"/>
        <v>38</v>
      </c>
      <c r="F608" s="98">
        <f t="shared" si="249"/>
        <v>0</v>
      </c>
      <c r="G608" s="17">
        <v>0</v>
      </c>
      <c r="H608" s="17">
        <f t="shared" si="253"/>
        <v>62</v>
      </c>
      <c r="I608" s="17">
        <v>0</v>
      </c>
      <c r="J608" s="17">
        <v>0</v>
      </c>
      <c r="K608" s="17">
        <v>0</v>
      </c>
      <c r="L608" s="17">
        <v>38</v>
      </c>
      <c r="M608" s="17">
        <v>0</v>
      </c>
      <c r="N608" s="17">
        <v>0</v>
      </c>
      <c r="O608" s="17">
        <v>0</v>
      </c>
      <c r="P608" s="17">
        <v>0</v>
      </c>
      <c r="Q608" s="17">
        <v>0</v>
      </c>
      <c r="R608" s="17">
        <v>0</v>
      </c>
      <c r="S608" s="17">
        <v>0</v>
      </c>
      <c r="T608" s="17">
        <v>0</v>
      </c>
      <c r="U608" s="17">
        <v>0</v>
      </c>
      <c r="V608" s="17">
        <v>0</v>
      </c>
      <c r="W608" s="17">
        <v>0</v>
      </c>
      <c r="X608" s="17">
        <v>0</v>
      </c>
      <c r="Y608" s="17">
        <v>0</v>
      </c>
      <c r="Z608" s="17">
        <v>0</v>
      </c>
      <c r="AA608" s="17">
        <v>0</v>
      </c>
      <c r="AB608" s="17">
        <v>0</v>
      </c>
      <c r="AC608" s="17">
        <v>0</v>
      </c>
      <c r="AD608" s="17">
        <v>0</v>
      </c>
      <c r="AE608" s="17">
        <v>0</v>
      </c>
      <c r="AF608" s="17">
        <v>0</v>
      </c>
      <c r="AG608" s="88">
        <v>40</v>
      </c>
      <c r="AH608" s="92" t="s">
        <v>3</v>
      </c>
      <c r="AI608" s="87" t="s">
        <v>541</v>
      </c>
      <c r="AN608" s="17">
        <f t="shared" si="250"/>
        <v>100</v>
      </c>
      <c r="AO608" s="17">
        <f t="shared" si="231"/>
        <v>0.38</v>
      </c>
      <c r="AP608" s="17">
        <f t="shared" si="252"/>
        <v>0</v>
      </c>
      <c r="AQ608" s="17">
        <f t="shared" si="252"/>
        <v>0.62</v>
      </c>
      <c r="AR608" s="17">
        <f t="shared" si="232"/>
        <v>0</v>
      </c>
      <c r="AS608" s="17">
        <f t="shared" si="233"/>
        <v>0.4</v>
      </c>
      <c r="AU608" s="17">
        <f t="shared" si="234"/>
        <v>0</v>
      </c>
      <c r="AV608" s="17">
        <f t="shared" si="235"/>
        <v>0.61290322580645162</v>
      </c>
      <c r="AW608" s="17">
        <f t="shared" si="236"/>
        <v>0.5</v>
      </c>
      <c r="AX608" s="17">
        <f t="shared" si="237"/>
        <v>0.5</v>
      </c>
      <c r="AY608" s="17">
        <f t="shared" si="238"/>
        <v>0.46236559139784944</v>
      </c>
      <c r="AZ608" s="17">
        <f t="shared" si="239"/>
        <v>0.46236559139784944</v>
      </c>
      <c r="BA608" s="17">
        <f t="shared" si="240"/>
        <v>6.2365591397849418E-2</v>
      </c>
      <c r="BC608" s="17">
        <f t="shared" si="251"/>
        <v>0</v>
      </c>
      <c r="BD608" s="17">
        <f t="shared" si="241"/>
        <v>0.61290322580645162</v>
      </c>
      <c r="BE608" s="17">
        <f t="shared" si="242"/>
        <v>0.58024549596785291</v>
      </c>
      <c r="BF608" s="17">
        <f t="shared" si="243"/>
        <v>0.25587141789529383</v>
      </c>
      <c r="BG608" s="17">
        <f t="shared" si="244"/>
        <v>0.46123489333080031</v>
      </c>
      <c r="BH608" s="17">
        <f t="shared" si="245"/>
        <v>0.46123489333080031</v>
      </c>
      <c r="BI608" s="17">
        <f t="shared" si="246"/>
        <v>3.7497121612344898E-3</v>
      </c>
      <c r="BJ608" s="17">
        <f t="shared" si="247"/>
        <v>5.365329344038247E-3</v>
      </c>
    </row>
    <row r="609" spans="1:62" x14ac:dyDescent="0.25">
      <c r="A609" s="84">
        <v>598</v>
      </c>
      <c r="B609" s="84">
        <v>619</v>
      </c>
      <c r="C609" s="17" t="s">
        <v>436</v>
      </c>
      <c r="D609" s="86" t="s">
        <v>615</v>
      </c>
      <c r="E609" s="98">
        <f t="shared" si="248"/>
        <v>41.17647058823529</v>
      </c>
      <c r="F609" s="98">
        <f t="shared" si="249"/>
        <v>0</v>
      </c>
      <c r="G609" s="17">
        <v>0</v>
      </c>
      <c r="H609" s="17">
        <f>'EWG-CCP-127 (1)'!G259</f>
        <v>58.82352941176471</v>
      </c>
      <c r="I609" s="17">
        <v>0</v>
      </c>
      <c r="J609" s="17">
        <v>0</v>
      </c>
      <c r="K609" s="17">
        <v>0</v>
      </c>
      <c r="L609" s="17">
        <v>0</v>
      </c>
      <c r="M609" s="17">
        <f>'EWG-CCP-127 (1)'!H259</f>
        <v>41.17647058823529</v>
      </c>
      <c r="N609" s="17">
        <v>0</v>
      </c>
      <c r="O609" s="17">
        <v>0</v>
      </c>
      <c r="P609" s="17">
        <v>0</v>
      </c>
      <c r="Q609" s="17">
        <v>0</v>
      </c>
      <c r="R609" s="17">
        <v>0</v>
      </c>
      <c r="S609" s="17">
        <v>0</v>
      </c>
      <c r="T609" s="17">
        <v>0</v>
      </c>
      <c r="U609" s="17">
        <v>0</v>
      </c>
      <c r="V609" s="17">
        <v>0</v>
      </c>
      <c r="W609" s="17">
        <v>0</v>
      </c>
      <c r="X609" s="17">
        <f>'EWG-CCP-127 (1)'!I259</f>
        <v>0</v>
      </c>
      <c r="Y609" s="17">
        <v>0</v>
      </c>
      <c r="Z609" s="17">
        <v>0</v>
      </c>
      <c r="AA609" s="17">
        <v>0</v>
      </c>
      <c r="AB609" s="17">
        <v>0</v>
      </c>
      <c r="AC609" s="17">
        <v>0</v>
      </c>
      <c r="AD609" s="17">
        <v>0</v>
      </c>
      <c r="AE609" s="17">
        <v>0</v>
      </c>
      <c r="AF609" s="17">
        <v>0</v>
      </c>
      <c r="AG609" s="88">
        <v>46</v>
      </c>
      <c r="AH609" s="95" t="s">
        <v>3</v>
      </c>
      <c r="AI609" s="87" t="s">
        <v>556</v>
      </c>
      <c r="AL609" s="87" t="s">
        <v>510</v>
      </c>
      <c r="AN609" s="17">
        <f t="shared" si="250"/>
        <v>100</v>
      </c>
      <c r="AO609" s="17">
        <f t="shared" si="231"/>
        <v>0.41176470588235292</v>
      </c>
      <c r="AP609" s="17">
        <f t="shared" si="252"/>
        <v>0</v>
      </c>
      <c r="AQ609" s="17">
        <f t="shared" si="252"/>
        <v>0.58823529411764708</v>
      </c>
      <c r="AR609" s="17">
        <f t="shared" si="232"/>
        <v>0</v>
      </c>
      <c r="AS609" s="17">
        <f t="shared" si="233"/>
        <v>0.46</v>
      </c>
      <c r="AU609" s="17">
        <f t="shared" si="234"/>
        <v>0</v>
      </c>
      <c r="AV609" s="17">
        <f t="shared" si="235"/>
        <v>0.7</v>
      </c>
      <c r="AW609" s="17">
        <f t="shared" si="236"/>
        <v>0.5</v>
      </c>
      <c r="AX609" s="17">
        <f t="shared" si="237"/>
        <v>0.5</v>
      </c>
      <c r="AY609" s="17">
        <f t="shared" si="238"/>
        <v>0.43333333333333335</v>
      </c>
      <c r="AZ609" s="17">
        <f t="shared" si="239"/>
        <v>0.43333333333333335</v>
      </c>
      <c r="BA609" s="17">
        <f t="shared" si="240"/>
        <v>2.6666666666666672E-2</v>
      </c>
      <c r="BC609" s="17">
        <f t="shared" si="251"/>
        <v>0</v>
      </c>
      <c r="BD609" s="17">
        <f t="shared" si="241"/>
        <v>0.69999999999999984</v>
      </c>
      <c r="BE609" s="17">
        <f t="shared" si="242"/>
        <v>0.58024549596785291</v>
      </c>
      <c r="BF609" s="17">
        <f t="shared" si="243"/>
        <v>0.25587141789529383</v>
      </c>
      <c r="BG609" s="17">
        <f t="shared" si="244"/>
        <v>0.43220263526628422</v>
      </c>
      <c r="BH609" s="17">
        <f t="shared" si="245"/>
        <v>0.43220263526628422</v>
      </c>
      <c r="BI609" s="17">
        <f t="shared" si="246"/>
        <v>7.7269348613922693E-4</v>
      </c>
      <c r="BJ609" s="17">
        <f t="shared" si="247"/>
        <v>1.7552032710558356E-4</v>
      </c>
    </row>
    <row r="610" spans="1:62" x14ac:dyDescent="0.25">
      <c r="A610" s="84">
        <v>599</v>
      </c>
      <c r="B610" s="84">
        <v>620</v>
      </c>
      <c r="C610" s="17" t="s">
        <v>433</v>
      </c>
      <c r="D610" s="86" t="s">
        <v>615</v>
      </c>
      <c r="E610" s="98">
        <f t="shared" si="248"/>
        <v>47.368421052631582</v>
      </c>
      <c r="F610" s="98">
        <f t="shared" si="249"/>
        <v>0</v>
      </c>
      <c r="G610" s="17">
        <v>0</v>
      </c>
      <c r="H610" s="17">
        <f>'EWG-CCP-127 (1)'!G260</f>
        <v>52.631578947368418</v>
      </c>
      <c r="I610" s="17">
        <v>0</v>
      </c>
      <c r="J610" s="17">
        <v>0</v>
      </c>
      <c r="K610" s="17">
        <v>0</v>
      </c>
      <c r="L610" s="17">
        <v>0</v>
      </c>
      <c r="M610" s="17">
        <f>'EWG-CCP-127 (1)'!H260</f>
        <v>47.368421052631582</v>
      </c>
      <c r="N610" s="17">
        <v>0</v>
      </c>
      <c r="O610" s="17">
        <v>0</v>
      </c>
      <c r="P610" s="17">
        <v>0</v>
      </c>
      <c r="Q610" s="17">
        <v>0</v>
      </c>
      <c r="R610" s="17">
        <v>0</v>
      </c>
      <c r="S610" s="17">
        <v>0</v>
      </c>
      <c r="T610" s="17">
        <v>0</v>
      </c>
      <c r="U610" s="17">
        <v>0</v>
      </c>
      <c r="V610" s="17">
        <v>0</v>
      </c>
      <c r="W610" s="17">
        <v>0</v>
      </c>
      <c r="X610" s="17">
        <f>'EWG-CCP-127 (1)'!I260</f>
        <v>0</v>
      </c>
      <c r="Y610" s="17">
        <v>0</v>
      </c>
      <c r="Z610" s="17">
        <v>0</v>
      </c>
      <c r="AA610" s="17">
        <v>0</v>
      </c>
      <c r="AB610" s="17">
        <v>0</v>
      </c>
      <c r="AC610" s="17">
        <v>0</v>
      </c>
      <c r="AD610" s="17">
        <v>0</v>
      </c>
      <c r="AE610" s="17">
        <v>0</v>
      </c>
      <c r="AF610" s="17">
        <v>0</v>
      </c>
      <c r="AG610" s="88">
        <v>41</v>
      </c>
      <c r="AH610" s="95" t="s">
        <v>3</v>
      </c>
      <c r="AI610" s="87" t="s">
        <v>556</v>
      </c>
      <c r="AN610" s="17">
        <f t="shared" si="250"/>
        <v>100</v>
      </c>
      <c r="AO610" s="17">
        <f t="shared" si="231"/>
        <v>0.47368421052631582</v>
      </c>
      <c r="AP610" s="17">
        <f t="shared" si="252"/>
        <v>0</v>
      </c>
      <c r="AQ610" s="17">
        <f t="shared" si="252"/>
        <v>0.52631578947368418</v>
      </c>
      <c r="AR610" s="17">
        <f t="shared" si="232"/>
        <v>0</v>
      </c>
      <c r="AS610" s="17">
        <f t="shared" si="233"/>
        <v>0.41</v>
      </c>
      <c r="AU610" s="17">
        <f t="shared" si="234"/>
        <v>0</v>
      </c>
      <c r="AV610" s="17">
        <f t="shared" si="235"/>
        <v>0.90000000000000013</v>
      </c>
      <c r="AW610" s="17">
        <f t="shared" si="236"/>
        <v>0.5</v>
      </c>
      <c r="AX610" s="17">
        <f t="shared" si="237"/>
        <v>0.5</v>
      </c>
      <c r="AY610" s="17">
        <f t="shared" si="238"/>
        <v>0.36666666666666659</v>
      </c>
      <c r="AZ610" s="17">
        <f t="shared" si="239"/>
        <v>0.36666666666666659</v>
      </c>
      <c r="BA610" s="17">
        <f t="shared" si="240"/>
        <v>4.333333333333339E-2</v>
      </c>
      <c r="BC610" s="17">
        <f t="shared" si="251"/>
        <v>0</v>
      </c>
      <c r="BD610" s="17">
        <f t="shared" si="241"/>
        <v>0.90000000000000013</v>
      </c>
      <c r="BE610" s="17">
        <f t="shared" si="242"/>
        <v>0.58024549596785291</v>
      </c>
      <c r="BF610" s="17">
        <f t="shared" si="243"/>
        <v>0.25587141789529383</v>
      </c>
      <c r="BG610" s="17">
        <f t="shared" si="244"/>
        <v>0.36553596859961746</v>
      </c>
      <c r="BH610" s="17">
        <f t="shared" si="245"/>
        <v>0.36553596859961746</v>
      </c>
      <c r="BI610" s="17">
        <f t="shared" si="246"/>
        <v>1.9770500883742026E-3</v>
      </c>
      <c r="BJ610" s="17">
        <f t="shared" si="247"/>
        <v>4.0003611745494756E-3</v>
      </c>
    </row>
    <row r="611" spans="1:62" x14ac:dyDescent="0.25">
      <c r="A611" s="84">
        <v>600</v>
      </c>
      <c r="B611" s="84">
        <v>621</v>
      </c>
      <c r="C611" s="17" t="s">
        <v>434</v>
      </c>
      <c r="D611" s="86" t="s">
        <v>615</v>
      </c>
      <c r="E611" s="98">
        <f t="shared" si="248"/>
        <v>41.17647058823529</v>
      </c>
      <c r="F611" s="98">
        <f t="shared" si="249"/>
        <v>0</v>
      </c>
      <c r="G611" s="17">
        <v>0</v>
      </c>
      <c r="H611" s="17">
        <f>'EWG-CCP-127 (1)'!G261</f>
        <v>58.82352941176471</v>
      </c>
      <c r="I611" s="17">
        <v>0</v>
      </c>
      <c r="J611" s="17">
        <v>0</v>
      </c>
      <c r="K611" s="17">
        <v>0</v>
      </c>
      <c r="L611" s="17">
        <v>0</v>
      </c>
      <c r="M611" s="17">
        <f>'EWG-CCP-127 (1)'!H261</f>
        <v>0</v>
      </c>
      <c r="N611" s="17">
        <v>0</v>
      </c>
      <c r="O611" s="17">
        <v>0</v>
      </c>
      <c r="P611" s="17">
        <v>0</v>
      </c>
      <c r="Q611" s="17">
        <v>0</v>
      </c>
      <c r="R611" s="17">
        <v>0</v>
      </c>
      <c r="S611" s="17">
        <v>0</v>
      </c>
      <c r="T611" s="17">
        <v>0</v>
      </c>
      <c r="U611" s="17">
        <v>0</v>
      </c>
      <c r="V611" s="17">
        <v>0</v>
      </c>
      <c r="W611" s="17">
        <v>0</v>
      </c>
      <c r="X611" s="17">
        <f>'EWG-CCP-127 (1)'!I261</f>
        <v>41.17647058823529</v>
      </c>
      <c r="Y611" s="17">
        <v>0</v>
      </c>
      <c r="Z611" s="17">
        <v>0</v>
      </c>
      <c r="AA611" s="17">
        <v>0</v>
      </c>
      <c r="AB611" s="17">
        <v>0</v>
      </c>
      <c r="AC611" s="17">
        <v>0</v>
      </c>
      <c r="AD611" s="17">
        <v>0</v>
      </c>
      <c r="AE611" s="17">
        <v>0</v>
      </c>
      <c r="AF611" s="17">
        <v>0</v>
      </c>
      <c r="AG611" s="88">
        <v>34</v>
      </c>
      <c r="AH611" s="95" t="s">
        <v>3</v>
      </c>
      <c r="AI611" s="87" t="s">
        <v>556</v>
      </c>
      <c r="AN611" s="17">
        <f t="shared" si="250"/>
        <v>100</v>
      </c>
      <c r="AO611" s="17">
        <f t="shared" si="231"/>
        <v>0.41176470588235292</v>
      </c>
      <c r="AP611" s="17">
        <f t="shared" si="252"/>
        <v>0</v>
      </c>
      <c r="AQ611" s="17">
        <f t="shared" si="252"/>
        <v>0.58823529411764708</v>
      </c>
      <c r="AR611" s="17">
        <f t="shared" si="232"/>
        <v>0</v>
      </c>
      <c r="AS611" s="17">
        <f t="shared" si="233"/>
        <v>0.34</v>
      </c>
      <c r="AU611" s="17">
        <f t="shared" si="234"/>
        <v>0</v>
      </c>
      <c r="AV611" s="17">
        <f t="shared" si="235"/>
        <v>0.7</v>
      </c>
      <c r="AW611" s="17">
        <f t="shared" si="236"/>
        <v>0.5</v>
      </c>
      <c r="AX611" s="17">
        <f t="shared" si="237"/>
        <v>0.5</v>
      </c>
      <c r="AY611" s="17">
        <f t="shared" si="238"/>
        <v>0.43333333333333335</v>
      </c>
      <c r="AZ611" s="17">
        <f t="shared" si="239"/>
        <v>0.43333333333333335</v>
      </c>
      <c r="BA611" s="17">
        <f t="shared" si="240"/>
        <v>9.3333333333333324E-2</v>
      </c>
      <c r="BC611" s="17">
        <f t="shared" si="251"/>
        <v>0</v>
      </c>
      <c r="BD611" s="17">
        <f t="shared" si="241"/>
        <v>0.69999999999999984</v>
      </c>
      <c r="BE611" s="17">
        <f t="shared" si="242"/>
        <v>0.58024549596785291</v>
      </c>
      <c r="BF611" s="17">
        <f t="shared" si="243"/>
        <v>0.25587141789529383</v>
      </c>
      <c r="BG611" s="17">
        <f t="shared" si="244"/>
        <v>0.43220263526628422</v>
      </c>
      <c r="BH611" s="17">
        <f t="shared" si="245"/>
        <v>0.43220263526628422</v>
      </c>
      <c r="BI611" s="17">
        <f t="shared" si="246"/>
        <v>8.5013259500474336E-3</v>
      </c>
      <c r="BJ611" s="17">
        <f t="shared" si="247"/>
        <v>1.775513836097091E-2</v>
      </c>
    </row>
    <row r="612" spans="1:62" x14ac:dyDescent="0.25">
      <c r="A612" s="84">
        <v>601</v>
      </c>
      <c r="B612" s="84">
        <v>622</v>
      </c>
      <c r="C612" s="17" t="s">
        <v>435</v>
      </c>
      <c r="D612" s="86" t="s">
        <v>615</v>
      </c>
      <c r="E612" s="98">
        <f t="shared" si="248"/>
        <v>47.368421052631582</v>
      </c>
      <c r="F612" s="98">
        <f t="shared" si="249"/>
        <v>0</v>
      </c>
      <c r="G612" s="17">
        <v>0</v>
      </c>
      <c r="H612" s="17">
        <f>'EWG-CCP-127 (1)'!G262</f>
        <v>52.631578947368418</v>
      </c>
      <c r="I612" s="17">
        <v>0</v>
      </c>
      <c r="J612" s="17">
        <v>0</v>
      </c>
      <c r="K612" s="17">
        <v>0</v>
      </c>
      <c r="L612" s="17">
        <v>0</v>
      </c>
      <c r="M612" s="17">
        <f>'EWG-CCP-127 (1)'!H262</f>
        <v>0</v>
      </c>
      <c r="N612" s="17">
        <v>0</v>
      </c>
      <c r="O612" s="17">
        <v>0</v>
      </c>
      <c r="P612" s="17">
        <v>0</v>
      </c>
      <c r="Q612" s="17">
        <v>0</v>
      </c>
      <c r="R612" s="17">
        <v>0</v>
      </c>
      <c r="S612" s="17">
        <v>0</v>
      </c>
      <c r="T612" s="17">
        <v>0</v>
      </c>
      <c r="U612" s="17">
        <v>0</v>
      </c>
      <c r="V612" s="17">
        <v>0</v>
      </c>
      <c r="W612" s="17">
        <v>0</v>
      </c>
      <c r="X612" s="17">
        <f>'EWG-CCP-127 (1)'!I262</f>
        <v>47.368421052631582</v>
      </c>
      <c r="Y612" s="17">
        <v>0</v>
      </c>
      <c r="Z612" s="17">
        <v>0</v>
      </c>
      <c r="AA612" s="17">
        <v>0</v>
      </c>
      <c r="AB612" s="17">
        <v>0</v>
      </c>
      <c r="AC612" s="17">
        <v>0</v>
      </c>
      <c r="AD612" s="17">
        <v>0</v>
      </c>
      <c r="AE612" s="17">
        <v>0</v>
      </c>
      <c r="AF612" s="17">
        <v>0</v>
      </c>
      <c r="AG612" s="88">
        <v>25</v>
      </c>
      <c r="AH612" s="95" t="s">
        <v>3</v>
      </c>
      <c r="AI612" s="87" t="s">
        <v>556</v>
      </c>
      <c r="AN612" s="17">
        <f t="shared" si="250"/>
        <v>100</v>
      </c>
      <c r="AO612" s="17">
        <f t="shared" si="231"/>
        <v>0.47368421052631582</v>
      </c>
      <c r="AP612" s="17">
        <f t="shared" si="252"/>
        <v>0</v>
      </c>
      <c r="AQ612" s="17">
        <f t="shared" si="252"/>
        <v>0.52631578947368418</v>
      </c>
      <c r="AR612" s="17">
        <f t="shared" si="232"/>
        <v>0</v>
      </c>
      <c r="AS612" s="17">
        <f t="shared" si="233"/>
        <v>0.25</v>
      </c>
      <c r="AU612" s="17">
        <f t="shared" si="234"/>
        <v>0</v>
      </c>
      <c r="AV612" s="17">
        <f t="shared" si="235"/>
        <v>0.90000000000000013</v>
      </c>
      <c r="AW612" s="17">
        <f t="shared" si="236"/>
        <v>0.5</v>
      </c>
      <c r="AX612" s="17">
        <f t="shared" si="237"/>
        <v>0.5</v>
      </c>
      <c r="AY612" s="17">
        <f t="shared" si="238"/>
        <v>0.36666666666666659</v>
      </c>
      <c r="AZ612" s="17">
        <f t="shared" si="239"/>
        <v>0.36666666666666659</v>
      </c>
      <c r="BA612" s="17">
        <f t="shared" si="240"/>
        <v>0.11666666666666659</v>
      </c>
      <c r="BC612" s="17">
        <f t="shared" si="251"/>
        <v>0</v>
      </c>
      <c r="BD612" s="17">
        <f t="shared" si="241"/>
        <v>0.90000000000000013</v>
      </c>
      <c r="BE612" s="17">
        <f t="shared" si="242"/>
        <v>0.58024549596785291</v>
      </c>
      <c r="BF612" s="17">
        <f t="shared" si="243"/>
        <v>0.25587141789529383</v>
      </c>
      <c r="BG612" s="17">
        <f t="shared" si="244"/>
        <v>0.36553596859961746</v>
      </c>
      <c r="BH612" s="17">
        <f t="shared" si="245"/>
        <v>0.36553596859961746</v>
      </c>
      <c r="BI612" s="17">
        <f t="shared" si="246"/>
        <v>1.334856004025179E-2</v>
      </c>
      <c r="BJ612" s="17">
        <f t="shared" si="247"/>
        <v>4.9839851886369919E-2</v>
      </c>
    </row>
    <row r="613" spans="1:62" x14ac:dyDescent="0.25">
      <c r="A613" s="84">
        <v>613</v>
      </c>
      <c r="B613" s="84">
        <v>623</v>
      </c>
      <c r="D613" s="86" t="s">
        <v>615</v>
      </c>
      <c r="E613" s="98">
        <f t="shared" si="248"/>
        <v>14.310197086546703</v>
      </c>
      <c r="F613" s="98">
        <f t="shared" si="249"/>
        <v>0</v>
      </c>
      <c r="G613" s="17">
        <v>0</v>
      </c>
      <c r="H613" s="17">
        <f>'EWG-CCP-127 (1)'!G335</f>
        <v>85.689802913453292</v>
      </c>
      <c r="I613" s="17">
        <v>0</v>
      </c>
      <c r="J613" s="17">
        <v>0</v>
      </c>
      <c r="K613" s="17">
        <v>0</v>
      </c>
      <c r="L613" s="17">
        <v>0</v>
      </c>
      <c r="M613" s="17">
        <f>'EWG-CCP-127 (1)'!H335</f>
        <v>14.310197086546703</v>
      </c>
      <c r="N613" s="17">
        <v>0</v>
      </c>
      <c r="O613" s="17">
        <v>0</v>
      </c>
      <c r="P613" s="17">
        <v>0</v>
      </c>
      <c r="Q613" s="17">
        <v>0</v>
      </c>
      <c r="R613" s="17">
        <v>0</v>
      </c>
      <c r="S613" s="17">
        <v>0</v>
      </c>
      <c r="T613" s="17">
        <v>0</v>
      </c>
      <c r="U613" s="17">
        <v>0</v>
      </c>
      <c r="V613" s="17">
        <v>0</v>
      </c>
      <c r="W613" s="17">
        <v>0</v>
      </c>
      <c r="X613" s="17">
        <v>0</v>
      </c>
      <c r="Y613" s="17">
        <v>0</v>
      </c>
      <c r="Z613" s="17">
        <v>0</v>
      </c>
      <c r="AA613" s="17">
        <v>0</v>
      </c>
      <c r="AB613" s="17">
        <v>0</v>
      </c>
      <c r="AC613" s="17">
        <v>0</v>
      </c>
      <c r="AD613" s="17">
        <v>0</v>
      </c>
      <c r="AE613" s="17">
        <v>0</v>
      </c>
      <c r="AF613" s="17">
        <v>0</v>
      </c>
      <c r="AG613" s="88">
        <f>'EWG-CCP-127 (1)'!L335</f>
        <v>16.164999999999999</v>
      </c>
      <c r="AH613" s="17" t="s">
        <v>3</v>
      </c>
      <c r="AI613" s="87" t="s">
        <v>506</v>
      </c>
      <c r="AL613" s="87" t="s">
        <v>510</v>
      </c>
      <c r="AN613" s="17">
        <f t="shared" si="250"/>
        <v>100</v>
      </c>
      <c r="AO613" s="17">
        <f t="shared" si="231"/>
        <v>0.14310197086546703</v>
      </c>
      <c r="AP613" s="17">
        <f t="shared" si="252"/>
        <v>0</v>
      </c>
      <c r="AQ613" s="17">
        <f t="shared" si="252"/>
        <v>0.85689802913453295</v>
      </c>
      <c r="AR613" s="17">
        <f t="shared" si="232"/>
        <v>0</v>
      </c>
      <c r="AS613" s="17">
        <f t="shared" si="233"/>
        <v>0.16164999999999999</v>
      </c>
      <c r="AU613" s="17">
        <f t="shared" si="234"/>
        <v>0</v>
      </c>
      <c r="AV613" s="17">
        <f t="shared" si="235"/>
        <v>0.16700000000000004</v>
      </c>
      <c r="AW613" s="17">
        <f t="shared" si="236"/>
        <v>0.5</v>
      </c>
      <c r="AX613" s="17">
        <f t="shared" si="237"/>
        <v>0.5</v>
      </c>
      <c r="AY613" s="17">
        <f t="shared" si="238"/>
        <v>0.16700000000000004</v>
      </c>
      <c r="AZ613" s="17">
        <f t="shared" si="239"/>
        <v>0.16700000000000004</v>
      </c>
      <c r="BA613" s="17">
        <f t="shared" si="240"/>
        <v>5.3500000000000492E-3</v>
      </c>
      <c r="BC613" s="17">
        <f t="shared" si="251"/>
        <v>0</v>
      </c>
      <c r="BD613" s="17">
        <f t="shared" si="241"/>
        <v>0.16700000000000004</v>
      </c>
      <c r="BE613" s="17">
        <f t="shared" si="242"/>
        <v>0.58024549596785291</v>
      </c>
      <c r="BF613" s="17">
        <f t="shared" si="243"/>
        <v>0.25587141789529383</v>
      </c>
      <c r="BG613" s="17">
        <f t="shared" si="244"/>
        <v>0.16700000000000004</v>
      </c>
      <c r="BH613" s="17">
        <f t="shared" si="245"/>
        <v>0.16700000000000004</v>
      </c>
      <c r="BI613" s="17">
        <f t="shared" si="246"/>
        <v>2.8622500000000528E-5</v>
      </c>
      <c r="BJ613" s="17">
        <f t="shared" si="247"/>
        <v>9.7093568163803254E-2</v>
      </c>
    </row>
    <row r="614" spans="1:62" x14ac:dyDescent="0.25">
      <c r="A614" s="84">
        <v>614</v>
      </c>
      <c r="B614" s="84">
        <v>624</v>
      </c>
      <c r="D614" s="86" t="s">
        <v>615</v>
      </c>
      <c r="E614" s="98">
        <f t="shared" si="248"/>
        <v>25.037481259370313</v>
      </c>
      <c r="F614" s="98">
        <f t="shared" si="249"/>
        <v>0</v>
      </c>
      <c r="G614" s="17">
        <v>0</v>
      </c>
      <c r="H614" s="17">
        <f>'EWG-CCP-127 (1)'!G336</f>
        <v>74.962518740629676</v>
      </c>
      <c r="I614" s="17">
        <v>0</v>
      </c>
      <c r="J614" s="17">
        <v>0</v>
      </c>
      <c r="K614" s="17">
        <v>0</v>
      </c>
      <c r="L614" s="17">
        <v>0</v>
      </c>
      <c r="M614" s="17">
        <f>'EWG-CCP-127 (1)'!H336</f>
        <v>25.037481259370313</v>
      </c>
      <c r="N614" s="17">
        <v>0</v>
      </c>
      <c r="O614" s="17">
        <v>0</v>
      </c>
      <c r="P614" s="17">
        <v>0</v>
      </c>
      <c r="Q614" s="17">
        <v>0</v>
      </c>
      <c r="R614" s="17">
        <v>0</v>
      </c>
      <c r="S614" s="17">
        <v>0</v>
      </c>
      <c r="T614" s="17">
        <v>0</v>
      </c>
      <c r="U614" s="17">
        <v>0</v>
      </c>
      <c r="V614" s="17">
        <v>0</v>
      </c>
      <c r="W614" s="17">
        <v>0</v>
      </c>
      <c r="X614" s="17">
        <v>0</v>
      </c>
      <c r="Y614" s="17">
        <v>0</v>
      </c>
      <c r="Z614" s="17">
        <v>0</v>
      </c>
      <c r="AA614" s="17">
        <v>0</v>
      </c>
      <c r="AB614" s="17">
        <v>0</v>
      </c>
      <c r="AC614" s="17">
        <v>0</v>
      </c>
      <c r="AD614" s="17">
        <v>0</v>
      </c>
      <c r="AE614" s="17">
        <v>0</v>
      </c>
      <c r="AF614" s="17">
        <v>0</v>
      </c>
      <c r="AG614" s="88">
        <f>'EWG-CCP-127 (1)'!L336</f>
        <v>31.691999999999997</v>
      </c>
      <c r="AH614" s="17" t="s">
        <v>3</v>
      </c>
      <c r="AI614" s="87" t="s">
        <v>506</v>
      </c>
      <c r="AN614" s="17">
        <f t="shared" si="250"/>
        <v>99.999999999999986</v>
      </c>
      <c r="AO614" s="17">
        <f t="shared" si="231"/>
        <v>0.25037481259370314</v>
      </c>
      <c r="AP614" s="17">
        <f t="shared" si="252"/>
        <v>0</v>
      </c>
      <c r="AQ614" s="17">
        <f t="shared" si="252"/>
        <v>0.7496251874062968</v>
      </c>
      <c r="AR614" s="17">
        <f t="shared" si="232"/>
        <v>0</v>
      </c>
      <c r="AS614" s="17">
        <f t="shared" si="233"/>
        <v>0.31691999999999998</v>
      </c>
      <c r="AU614" s="17">
        <f t="shared" si="234"/>
        <v>0</v>
      </c>
      <c r="AV614" s="17">
        <f t="shared" si="235"/>
        <v>0.33400000000000002</v>
      </c>
      <c r="AW614" s="17">
        <f t="shared" si="236"/>
        <v>0.5</v>
      </c>
      <c r="AX614" s="17">
        <f t="shared" si="237"/>
        <v>0.5</v>
      </c>
      <c r="AY614" s="17">
        <f t="shared" si="238"/>
        <v>0.33400000000000002</v>
      </c>
      <c r="AZ614" s="17">
        <f t="shared" si="239"/>
        <v>0.33400000000000002</v>
      </c>
      <c r="BA614" s="17">
        <f t="shared" si="240"/>
        <v>1.708000000000004E-2</v>
      </c>
      <c r="BC614" s="17">
        <f t="shared" si="251"/>
        <v>0</v>
      </c>
      <c r="BD614" s="17">
        <f t="shared" si="241"/>
        <v>0.33400000000000002</v>
      </c>
      <c r="BE614" s="17">
        <f t="shared" si="242"/>
        <v>0.58024549596785291</v>
      </c>
      <c r="BF614" s="17">
        <f t="shared" si="243"/>
        <v>0.25587141789529383</v>
      </c>
      <c r="BG614" s="17">
        <f t="shared" si="244"/>
        <v>0.33400000000000002</v>
      </c>
      <c r="BH614" s="17">
        <f t="shared" si="245"/>
        <v>0.33400000000000002</v>
      </c>
      <c r="BI614" s="17">
        <f t="shared" si="246"/>
        <v>2.9172640000000135E-4</v>
      </c>
      <c r="BJ614" s="17">
        <f t="shared" si="247"/>
        <v>2.4438571296151023E-2</v>
      </c>
    </row>
    <row r="615" spans="1:62" x14ac:dyDescent="0.25">
      <c r="A615" s="84">
        <v>615</v>
      </c>
      <c r="B615" s="84">
        <v>625</v>
      </c>
      <c r="D615" s="86" t="s">
        <v>615</v>
      </c>
      <c r="E615" s="98">
        <f t="shared" si="248"/>
        <v>33.333333333333329</v>
      </c>
      <c r="F615" s="98">
        <f t="shared" si="249"/>
        <v>0</v>
      </c>
      <c r="G615" s="17">
        <v>0</v>
      </c>
      <c r="H615" s="17">
        <f>'EWG-CCP-127 (1)'!G337</f>
        <v>66.666666666666657</v>
      </c>
      <c r="I615" s="17">
        <v>0</v>
      </c>
      <c r="J615" s="17">
        <v>0</v>
      </c>
      <c r="K615" s="17">
        <v>0</v>
      </c>
      <c r="L615" s="17">
        <v>0</v>
      </c>
      <c r="M615" s="17">
        <f>'EWG-CCP-127 (1)'!H337</f>
        <v>33.333333333333329</v>
      </c>
      <c r="N615" s="17">
        <v>0</v>
      </c>
      <c r="O615" s="17">
        <v>0</v>
      </c>
      <c r="P615" s="17">
        <v>0</v>
      </c>
      <c r="Q615" s="17">
        <v>0</v>
      </c>
      <c r="R615" s="17">
        <v>0</v>
      </c>
      <c r="S615" s="17">
        <v>0</v>
      </c>
      <c r="T615" s="17">
        <v>0</v>
      </c>
      <c r="U615" s="17">
        <v>0</v>
      </c>
      <c r="V615" s="17">
        <v>0</v>
      </c>
      <c r="W615" s="17">
        <v>0</v>
      </c>
      <c r="X615" s="17">
        <v>0</v>
      </c>
      <c r="Y615" s="17">
        <v>0</v>
      </c>
      <c r="Z615" s="17">
        <v>0</v>
      </c>
      <c r="AA615" s="17">
        <v>0</v>
      </c>
      <c r="AB615" s="17">
        <v>0</v>
      </c>
      <c r="AC615" s="17">
        <v>0</v>
      </c>
      <c r="AD615" s="17">
        <v>0</v>
      </c>
      <c r="AE615" s="17">
        <v>0</v>
      </c>
      <c r="AF615" s="17">
        <v>0</v>
      </c>
      <c r="AG615" s="88">
        <f>'EWG-CCP-127 (1)'!L337</f>
        <v>38.934000000000005</v>
      </c>
      <c r="AH615" s="17" t="s">
        <v>3</v>
      </c>
      <c r="AI615" s="87" t="s">
        <v>506</v>
      </c>
      <c r="AN615" s="17">
        <f t="shared" si="250"/>
        <v>99.999999999999986</v>
      </c>
      <c r="AO615" s="17">
        <f t="shared" si="231"/>
        <v>0.33333333333333326</v>
      </c>
      <c r="AP615" s="17">
        <f t="shared" si="252"/>
        <v>0</v>
      </c>
      <c r="AQ615" s="17">
        <f t="shared" si="252"/>
        <v>0.66666666666666652</v>
      </c>
      <c r="AR615" s="17">
        <f t="shared" si="232"/>
        <v>0</v>
      </c>
      <c r="AS615" s="17">
        <f t="shared" si="233"/>
        <v>0.38934000000000002</v>
      </c>
      <c r="AU615" s="17">
        <f t="shared" si="234"/>
        <v>0</v>
      </c>
      <c r="AV615" s="17">
        <f t="shared" si="235"/>
        <v>0.5</v>
      </c>
      <c r="AW615" s="17">
        <f t="shared" si="236"/>
        <v>0.5</v>
      </c>
      <c r="AX615" s="17">
        <f t="shared" si="237"/>
        <v>0.5</v>
      </c>
      <c r="AY615" s="17">
        <f t="shared" si="238"/>
        <v>0.5</v>
      </c>
      <c r="AZ615" s="17">
        <f t="shared" si="239"/>
        <v>0.5</v>
      </c>
      <c r="BA615" s="17">
        <f t="shared" si="240"/>
        <v>0.11065999999999998</v>
      </c>
      <c r="BC615" s="17">
        <f t="shared" si="251"/>
        <v>0</v>
      </c>
      <c r="BD615" s="17">
        <f t="shared" si="241"/>
        <v>0.5</v>
      </c>
      <c r="BE615" s="17">
        <f t="shared" si="242"/>
        <v>0.58024549596785291</v>
      </c>
      <c r="BF615" s="17">
        <f t="shared" si="243"/>
        <v>0.25587141789529383</v>
      </c>
      <c r="BG615" s="17">
        <f t="shared" si="244"/>
        <v>0.5</v>
      </c>
      <c r="BH615" s="17">
        <f t="shared" si="245"/>
        <v>0.5</v>
      </c>
      <c r="BI615" s="17">
        <f t="shared" si="246"/>
        <v>1.2245635599999995E-2</v>
      </c>
      <c r="BJ615" s="17">
        <f t="shared" si="247"/>
        <v>7.0406210127132839E-3</v>
      </c>
    </row>
    <row r="616" spans="1:62" x14ac:dyDescent="0.25">
      <c r="A616" s="84">
        <v>616</v>
      </c>
      <c r="B616" s="84">
        <v>626</v>
      </c>
      <c r="D616" s="86" t="s">
        <v>615</v>
      </c>
      <c r="E616" s="98">
        <f t="shared" si="248"/>
        <v>40.011997600479901</v>
      </c>
      <c r="F616" s="98">
        <f t="shared" si="249"/>
        <v>0</v>
      </c>
      <c r="G616" s="17">
        <v>0</v>
      </c>
      <c r="H616" s="17">
        <f>'EWG-CCP-127 (1)'!G338</f>
        <v>59.988002399520092</v>
      </c>
      <c r="I616" s="17">
        <v>0</v>
      </c>
      <c r="J616" s="17">
        <v>0</v>
      </c>
      <c r="K616" s="17">
        <v>0</v>
      </c>
      <c r="L616" s="17">
        <v>0</v>
      </c>
      <c r="M616" s="17">
        <f>'EWG-CCP-127 (1)'!H338</f>
        <v>40.011997600479901</v>
      </c>
      <c r="N616" s="17">
        <v>0</v>
      </c>
      <c r="O616" s="17">
        <v>0</v>
      </c>
      <c r="P616" s="17">
        <v>0</v>
      </c>
      <c r="Q616" s="17">
        <v>0</v>
      </c>
      <c r="R616" s="17">
        <v>0</v>
      </c>
      <c r="S616" s="17">
        <v>0</v>
      </c>
      <c r="T616" s="17">
        <v>0</v>
      </c>
      <c r="U616" s="17">
        <v>0</v>
      </c>
      <c r="V616" s="17">
        <v>0</v>
      </c>
      <c r="W616" s="17">
        <v>0</v>
      </c>
      <c r="X616" s="17">
        <v>0</v>
      </c>
      <c r="Y616" s="17">
        <v>0</v>
      </c>
      <c r="Z616" s="17">
        <v>0</v>
      </c>
      <c r="AA616" s="17">
        <v>0</v>
      </c>
      <c r="AB616" s="17">
        <v>0</v>
      </c>
      <c r="AC616" s="17">
        <v>0</v>
      </c>
      <c r="AD616" s="17">
        <v>0</v>
      </c>
      <c r="AE616" s="17">
        <v>0</v>
      </c>
      <c r="AF616" s="17">
        <v>0</v>
      </c>
      <c r="AG616" s="88">
        <f>'EWG-CCP-127 (1)'!L338</f>
        <v>44.830999999999996</v>
      </c>
      <c r="AH616" s="17" t="s">
        <v>3</v>
      </c>
      <c r="AI616" s="87" t="s">
        <v>506</v>
      </c>
      <c r="AN616" s="17">
        <f t="shared" si="250"/>
        <v>100</v>
      </c>
      <c r="AO616" s="17">
        <f t="shared" si="231"/>
        <v>0.40011997600479904</v>
      </c>
      <c r="AP616" s="17">
        <f t="shared" si="252"/>
        <v>0</v>
      </c>
      <c r="AQ616" s="17">
        <f t="shared" si="252"/>
        <v>0.59988002399520091</v>
      </c>
      <c r="AR616" s="17">
        <f t="shared" si="232"/>
        <v>0</v>
      </c>
      <c r="AS616" s="17">
        <f t="shared" si="233"/>
        <v>0.44830999999999999</v>
      </c>
      <c r="AU616" s="17">
        <f t="shared" si="234"/>
        <v>0</v>
      </c>
      <c r="AV616" s="17">
        <f t="shared" si="235"/>
        <v>0.66700000000000004</v>
      </c>
      <c r="AW616" s="17">
        <f t="shared" si="236"/>
        <v>0.5</v>
      </c>
      <c r="AX616" s="17">
        <f t="shared" si="237"/>
        <v>0.5</v>
      </c>
      <c r="AY616" s="17">
        <f t="shared" si="238"/>
        <v>0.4443333333333333</v>
      </c>
      <c r="AZ616" s="17">
        <f t="shared" si="239"/>
        <v>0.4443333333333333</v>
      </c>
      <c r="BA616" s="17">
        <f t="shared" si="240"/>
        <v>3.9766666666666839E-3</v>
      </c>
      <c r="BC616" s="17">
        <f t="shared" si="251"/>
        <v>0</v>
      </c>
      <c r="BD616" s="17">
        <f t="shared" si="241"/>
        <v>0.66700000000000004</v>
      </c>
      <c r="BE616" s="17">
        <f t="shared" si="242"/>
        <v>0.58024549596785291</v>
      </c>
      <c r="BF616" s="17">
        <f t="shared" si="243"/>
        <v>0.25587141789529383</v>
      </c>
      <c r="BG616" s="17">
        <f t="shared" si="244"/>
        <v>0.44320263526628417</v>
      </c>
      <c r="BH616" s="17">
        <f t="shared" si="245"/>
        <v>0.44320263526628417</v>
      </c>
      <c r="BI616" s="17">
        <f t="shared" si="246"/>
        <v>2.6085174523204003E-5</v>
      </c>
      <c r="BJ616" s="17">
        <f t="shared" si="247"/>
        <v>6.2192421723796594E-4</v>
      </c>
    </row>
    <row r="617" spans="1:62" x14ac:dyDescent="0.25">
      <c r="A617" s="84">
        <v>617</v>
      </c>
      <c r="B617" s="84">
        <v>627</v>
      </c>
      <c r="D617" s="86" t="s">
        <v>615</v>
      </c>
      <c r="E617" s="98">
        <f t="shared" si="248"/>
        <v>44.994499449944989</v>
      </c>
      <c r="F617" s="98">
        <f t="shared" si="249"/>
        <v>0</v>
      </c>
      <c r="G617" s="17">
        <v>0</v>
      </c>
      <c r="H617" s="17">
        <f>'EWG-CCP-127 (1)'!G339</f>
        <v>55.005500550055011</v>
      </c>
      <c r="I617" s="17">
        <v>0</v>
      </c>
      <c r="J617" s="17">
        <v>0</v>
      </c>
      <c r="K617" s="17">
        <v>0</v>
      </c>
      <c r="L617" s="17">
        <v>0</v>
      </c>
      <c r="M617" s="17">
        <f>'EWG-CCP-127 (1)'!H339</f>
        <v>44.994499449944989</v>
      </c>
      <c r="N617" s="17">
        <v>0</v>
      </c>
      <c r="O617" s="17">
        <v>0</v>
      </c>
      <c r="P617" s="17">
        <v>0</v>
      </c>
      <c r="Q617" s="17">
        <v>0</v>
      </c>
      <c r="R617" s="17">
        <v>0</v>
      </c>
      <c r="S617" s="17">
        <v>0</v>
      </c>
      <c r="T617" s="17">
        <v>0</v>
      </c>
      <c r="U617" s="17">
        <v>0</v>
      </c>
      <c r="V617" s="17">
        <v>0</v>
      </c>
      <c r="W617" s="17">
        <v>0</v>
      </c>
      <c r="X617" s="17">
        <v>0</v>
      </c>
      <c r="Y617" s="17">
        <v>0</v>
      </c>
      <c r="Z617" s="17">
        <v>0</v>
      </c>
      <c r="AA617" s="17">
        <v>0</v>
      </c>
      <c r="AB617" s="17">
        <v>0</v>
      </c>
      <c r="AC617" s="17">
        <v>0</v>
      </c>
      <c r="AD617" s="17">
        <v>0</v>
      </c>
      <c r="AE617" s="17">
        <v>0</v>
      </c>
      <c r="AF617" s="17">
        <v>0</v>
      </c>
      <c r="AG617" s="88">
        <f>'EWG-CCP-127 (1)'!L339</f>
        <v>39.977000000000004</v>
      </c>
      <c r="AH617" s="17" t="s">
        <v>3</v>
      </c>
      <c r="AI617" s="87" t="s">
        <v>506</v>
      </c>
      <c r="AN617" s="17">
        <f t="shared" si="250"/>
        <v>100</v>
      </c>
      <c r="AO617" s="17">
        <f t="shared" ref="AO617:AO671" si="254">(L617+M617+O617+X617)/100</f>
        <v>0.44994499449944991</v>
      </c>
      <c r="AP617" s="17">
        <f t="shared" si="252"/>
        <v>0</v>
      </c>
      <c r="AQ617" s="17">
        <f t="shared" si="252"/>
        <v>0.55005500550055009</v>
      </c>
      <c r="AR617" s="17">
        <f t="shared" ref="AR617:AR671" si="255">Q617/100</f>
        <v>0</v>
      </c>
      <c r="AS617" s="17">
        <f t="shared" ref="AS617:AS671" si="256">AG617/100</f>
        <v>0.39977000000000001</v>
      </c>
      <c r="AU617" s="17">
        <f t="shared" ref="AU617:AU671" si="257">AR617/(AQ617+AP617)</f>
        <v>0</v>
      </c>
      <c r="AV617" s="17">
        <f t="shared" ref="AV617:AV671" si="258">AO617/(AP617+AQ617)</f>
        <v>0.81799999999999984</v>
      </c>
      <c r="AW617" s="17">
        <f t="shared" ref="AW617:AW671" si="259">0.5+AU617/16</f>
        <v>0.5</v>
      </c>
      <c r="AX617" s="17">
        <f t="shared" ref="AX617:AX671" si="260">0.5+AU617/4</f>
        <v>0.5</v>
      </c>
      <c r="AY617" s="17">
        <f t="shared" ref="AY617:AY670" si="261">IF(AV617&lt;=AW617,AV617,IF(AV617&lt;=AX617,AW617,AW617-(AV617-AX617)*(8+AU617)/(12*(2+AU617))))</f>
        <v>0.39400000000000007</v>
      </c>
      <c r="AZ617" s="17">
        <f t="shared" ref="AZ617:AZ670" si="262">IF(AY617&lt;1,AY617,1)</f>
        <v>0.39400000000000007</v>
      </c>
      <c r="BA617" s="17">
        <f t="shared" ref="BA617:BA670" si="263">ABS(AZ617-AS617)</f>
        <v>5.7699999999999418E-3</v>
      </c>
      <c r="BC617" s="17">
        <f t="shared" si="251"/>
        <v>0</v>
      </c>
      <c r="BD617" s="17">
        <f t="shared" ref="BD617:BD671" si="264">(O617+$BM$11*M617+$BM$12*L617+$BM$13*X617+$BM$14*AD617+$BM$15*I617+$BM$16*N617+$BM$17*AB617+$BM$18*V617+$BM$19*T617+$BM$20*AA617+$BM$21*Z617+$BM$22*AF617+$BM$23*W617)/($BM$3*$H617+$BM$4*$G617+$BM$5*$P617+$BM$6*$K617+$BM$7*$S617+$BM$8*$U617+$BM$9*$Y617)</f>
        <v>0.81799999999999984</v>
      </c>
      <c r="BE617" s="17">
        <f t="shared" ref="BE617:BE671" si="265">$BM$25+BC617*$BM$26</f>
        <v>0.58024549596785291</v>
      </c>
      <c r="BF617" s="17">
        <f t="shared" ref="BF617:BF671" si="266">$BM$27+BC617*$BM$28</f>
        <v>0.25587141789529383</v>
      </c>
      <c r="BG617" s="17">
        <f t="shared" ref="BG617:BG670" si="267">IF(BD617&lt;=BE617,BD617,IF(BD617&lt;=BF617,BE617,BE617-(BD617-BF617)*(8+BC617)/(12*(2+BC617))))</f>
        <v>0.39286930193295089</v>
      </c>
      <c r="BH617" s="17">
        <f t="shared" ref="BH617:BH670" si="268">IF(BG617&lt;1,IF(BG617&gt;0,BG617,0),1)</f>
        <v>0.39286930193295089</v>
      </c>
      <c r="BI617" s="17">
        <f t="shared" ref="BI617:BI670" si="269">(BH617-AS617)^2</f>
        <v>4.7619633812575556E-5</v>
      </c>
      <c r="BJ617" s="17">
        <f t="shared" ref="BJ617:BJ659" si="270">(AS617-AVERAGE($AS$2:$AS$423))^2</f>
        <v>5.3990765119364906E-3</v>
      </c>
    </row>
    <row r="618" spans="1:62" x14ac:dyDescent="0.25">
      <c r="A618" s="84">
        <v>618</v>
      </c>
      <c r="B618" s="84">
        <v>628</v>
      </c>
      <c r="D618" s="86" t="s">
        <v>615</v>
      </c>
      <c r="E618" s="98">
        <f t="shared" si="248"/>
        <v>14.310197086546703</v>
      </c>
      <c r="F618" s="98">
        <f t="shared" si="249"/>
        <v>0</v>
      </c>
      <c r="G618" s="17">
        <v>0</v>
      </c>
      <c r="H618" s="17">
        <f>'EWG-CCP-127 (1)'!G340</f>
        <v>85.689802913453292</v>
      </c>
      <c r="I618" s="17">
        <v>0</v>
      </c>
      <c r="J618" s="17">
        <v>0</v>
      </c>
      <c r="K618" s="17">
        <v>0</v>
      </c>
      <c r="L618" s="17">
        <v>0</v>
      </c>
      <c r="M618" s="17">
        <v>0</v>
      </c>
      <c r="N618" s="17">
        <v>0</v>
      </c>
      <c r="O618" s="17">
        <f>'EWG-CCP-127 (1)'!H335</f>
        <v>14.310197086546703</v>
      </c>
      <c r="P618" s="17">
        <v>0</v>
      </c>
      <c r="Q618" s="17">
        <v>0</v>
      </c>
      <c r="R618" s="17">
        <v>0</v>
      </c>
      <c r="S618" s="17">
        <v>0</v>
      </c>
      <c r="T618" s="17">
        <v>0</v>
      </c>
      <c r="U618" s="17">
        <v>0</v>
      </c>
      <c r="V618" s="17">
        <v>0</v>
      </c>
      <c r="W618" s="17">
        <v>0</v>
      </c>
      <c r="X618" s="17">
        <v>0</v>
      </c>
      <c r="Y618" s="17">
        <v>0</v>
      </c>
      <c r="Z618" s="17">
        <v>0</v>
      </c>
      <c r="AA618" s="17">
        <v>0</v>
      </c>
      <c r="AB618" s="17">
        <v>0</v>
      </c>
      <c r="AC618" s="17">
        <v>0</v>
      </c>
      <c r="AD618" s="17">
        <v>0</v>
      </c>
      <c r="AE618" s="17">
        <v>0</v>
      </c>
      <c r="AF618" s="17">
        <v>0</v>
      </c>
      <c r="AG618" s="88">
        <f>'EWG-CCP-127 (1)'!L340</f>
        <v>15.437000000000001</v>
      </c>
      <c r="AH618" s="17" t="s">
        <v>3</v>
      </c>
      <c r="AI618" s="87" t="s">
        <v>506</v>
      </c>
      <c r="AN618" s="17">
        <f t="shared" si="250"/>
        <v>100</v>
      </c>
      <c r="AO618" s="17">
        <f t="shared" si="254"/>
        <v>0.14310197086546703</v>
      </c>
      <c r="AP618" s="17">
        <f t="shared" si="252"/>
        <v>0</v>
      </c>
      <c r="AQ618" s="17">
        <f t="shared" si="252"/>
        <v>0.85689802913453295</v>
      </c>
      <c r="AR618" s="17">
        <f t="shared" si="255"/>
        <v>0</v>
      </c>
      <c r="AS618" s="17">
        <f t="shared" si="256"/>
        <v>0.15437000000000001</v>
      </c>
      <c r="AU618" s="17">
        <f t="shared" si="257"/>
        <v>0</v>
      </c>
      <c r="AV618" s="17">
        <f t="shared" si="258"/>
        <v>0.16700000000000004</v>
      </c>
      <c r="AW618" s="17">
        <f t="shared" si="259"/>
        <v>0.5</v>
      </c>
      <c r="AX618" s="17">
        <f t="shared" si="260"/>
        <v>0.5</v>
      </c>
      <c r="AY618" s="17">
        <f t="shared" si="261"/>
        <v>0.16700000000000004</v>
      </c>
      <c r="AZ618" s="17">
        <f t="shared" si="262"/>
        <v>0.16700000000000004</v>
      </c>
      <c r="BA618" s="17">
        <f t="shared" si="263"/>
        <v>1.263000000000003E-2</v>
      </c>
      <c r="BC618" s="17">
        <f t="shared" si="251"/>
        <v>0</v>
      </c>
      <c r="BD618" s="17">
        <f t="shared" si="264"/>
        <v>0.16700000000000004</v>
      </c>
      <c r="BE618" s="17">
        <f t="shared" si="265"/>
        <v>0.58024549596785291</v>
      </c>
      <c r="BF618" s="17">
        <f t="shared" si="266"/>
        <v>0.25587141789529383</v>
      </c>
      <c r="BG618" s="17">
        <f t="shared" si="267"/>
        <v>0.16700000000000004</v>
      </c>
      <c r="BH618" s="17">
        <f t="shared" si="268"/>
        <v>0.16700000000000004</v>
      </c>
      <c r="BI618" s="17">
        <f t="shared" si="269"/>
        <v>1.5951690000000075E-4</v>
      </c>
      <c r="BJ618" s="17">
        <f t="shared" si="270"/>
        <v>0.10168343939119109</v>
      </c>
    </row>
    <row r="619" spans="1:62" x14ac:dyDescent="0.25">
      <c r="A619" s="84">
        <v>619</v>
      </c>
      <c r="B619" s="84">
        <v>629</v>
      </c>
      <c r="D619" s="86" t="s">
        <v>615</v>
      </c>
      <c r="E619" s="98">
        <f t="shared" si="248"/>
        <v>25.037481259370313</v>
      </c>
      <c r="F619" s="98">
        <f t="shared" si="249"/>
        <v>0</v>
      </c>
      <c r="G619" s="17">
        <v>0</v>
      </c>
      <c r="H619" s="17">
        <f>'EWG-CCP-127 (1)'!G341</f>
        <v>74.962518740629676</v>
      </c>
      <c r="I619" s="17">
        <v>0</v>
      </c>
      <c r="J619" s="17">
        <v>0</v>
      </c>
      <c r="K619" s="17">
        <v>0</v>
      </c>
      <c r="L619" s="17">
        <v>0</v>
      </c>
      <c r="M619" s="17">
        <v>0</v>
      </c>
      <c r="N619" s="17">
        <v>0</v>
      </c>
      <c r="O619" s="17">
        <f>'EWG-CCP-127 (1)'!H336</f>
        <v>25.037481259370313</v>
      </c>
      <c r="P619" s="17">
        <v>0</v>
      </c>
      <c r="Q619" s="17">
        <v>0</v>
      </c>
      <c r="R619" s="17">
        <v>0</v>
      </c>
      <c r="S619" s="17">
        <v>0</v>
      </c>
      <c r="T619" s="17">
        <v>0</v>
      </c>
      <c r="U619" s="17">
        <v>0</v>
      </c>
      <c r="V619" s="17">
        <v>0</v>
      </c>
      <c r="W619" s="17">
        <v>0</v>
      </c>
      <c r="X619" s="17">
        <v>0</v>
      </c>
      <c r="Y619" s="17">
        <v>0</v>
      </c>
      <c r="Z619" s="17">
        <v>0</v>
      </c>
      <c r="AA619" s="17">
        <v>0</v>
      </c>
      <c r="AB619" s="17">
        <v>0</v>
      </c>
      <c r="AC619" s="17">
        <v>0</v>
      </c>
      <c r="AD619" s="17">
        <v>0</v>
      </c>
      <c r="AE619" s="17">
        <v>0</v>
      </c>
      <c r="AF619" s="17">
        <v>0</v>
      </c>
      <c r="AG619" s="88">
        <f>'EWG-CCP-127 (1)'!L341</f>
        <v>29.209000000000003</v>
      </c>
      <c r="AH619" s="17" t="s">
        <v>3</v>
      </c>
      <c r="AI619" s="87" t="s">
        <v>506</v>
      </c>
      <c r="AN619" s="17">
        <f t="shared" si="250"/>
        <v>99.999999999999986</v>
      </c>
      <c r="AO619" s="17">
        <f t="shared" si="254"/>
        <v>0.25037481259370314</v>
      </c>
      <c r="AP619" s="17">
        <f t="shared" si="252"/>
        <v>0</v>
      </c>
      <c r="AQ619" s="17">
        <f t="shared" si="252"/>
        <v>0.7496251874062968</v>
      </c>
      <c r="AR619" s="17">
        <f t="shared" si="255"/>
        <v>0</v>
      </c>
      <c r="AS619" s="17">
        <f t="shared" si="256"/>
        <v>0.29209000000000002</v>
      </c>
      <c r="AU619" s="17">
        <f t="shared" si="257"/>
        <v>0</v>
      </c>
      <c r="AV619" s="17">
        <f t="shared" si="258"/>
        <v>0.33400000000000002</v>
      </c>
      <c r="AW619" s="17">
        <f t="shared" si="259"/>
        <v>0.5</v>
      </c>
      <c r="AX619" s="17">
        <f t="shared" si="260"/>
        <v>0.5</v>
      </c>
      <c r="AY619" s="17">
        <f t="shared" si="261"/>
        <v>0.33400000000000002</v>
      </c>
      <c r="AZ619" s="17">
        <f t="shared" si="262"/>
        <v>0.33400000000000002</v>
      </c>
      <c r="BA619" s="17">
        <f t="shared" si="263"/>
        <v>4.1910000000000003E-2</v>
      </c>
      <c r="BC619" s="17">
        <f t="shared" si="251"/>
        <v>0</v>
      </c>
      <c r="BD619" s="17">
        <f t="shared" si="264"/>
        <v>0.33400000000000002</v>
      </c>
      <c r="BE619" s="17">
        <f t="shared" si="265"/>
        <v>0.58024549596785291</v>
      </c>
      <c r="BF619" s="17">
        <f t="shared" si="266"/>
        <v>0.25587141789529383</v>
      </c>
      <c r="BG619" s="17">
        <f t="shared" si="267"/>
        <v>0.33400000000000002</v>
      </c>
      <c r="BH619" s="17">
        <f t="shared" si="268"/>
        <v>0.33400000000000002</v>
      </c>
      <c r="BI619" s="17">
        <f t="shared" si="269"/>
        <v>1.7564481000000003E-3</v>
      </c>
      <c r="BJ619" s="17">
        <f t="shared" si="270"/>
        <v>3.2818368960991648E-2</v>
      </c>
    </row>
    <row r="620" spans="1:62" x14ac:dyDescent="0.25">
      <c r="A620" s="84">
        <v>620</v>
      </c>
      <c r="B620" s="84">
        <v>630</v>
      </c>
      <c r="D620" s="86" t="s">
        <v>615</v>
      </c>
      <c r="E620" s="98">
        <f t="shared" si="248"/>
        <v>33.333333333333329</v>
      </c>
      <c r="F620" s="98">
        <f t="shared" si="249"/>
        <v>0</v>
      </c>
      <c r="G620" s="17">
        <v>0</v>
      </c>
      <c r="H620" s="17">
        <f>'EWG-CCP-127 (1)'!G342</f>
        <v>66.666666666666657</v>
      </c>
      <c r="I620" s="17">
        <v>0</v>
      </c>
      <c r="J620" s="17">
        <v>0</v>
      </c>
      <c r="K620" s="17">
        <v>0</v>
      </c>
      <c r="L620" s="17">
        <v>0</v>
      </c>
      <c r="M620" s="17">
        <v>0</v>
      </c>
      <c r="N620" s="17">
        <v>0</v>
      </c>
      <c r="O620" s="17">
        <f>'EWG-CCP-127 (1)'!H337</f>
        <v>33.333333333333329</v>
      </c>
      <c r="P620" s="17">
        <v>0</v>
      </c>
      <c r="Q620" s="17">
        <v>0</v>
      </c>
      <c r="R620" s="17">
        <v>0</v>
      </c>
      <c r="S620" s="17">
        <v>0</v>
      </c>
      <c r="T620" s="17">
        <v>0</v>
      </c>
      <c r="U620" s="17">
        <v>0</v>
      </c>
      <c r="V620" s="17">
        <v>0</v>
      </c>
      <c r="W620" s="17">
        <v>0</v>
      </c>
      <c r="X620" s="17">
        <v>0</v>
      </c>
      <c r="Y620" s="17">
        <v>0</v>
      </c>
      <c r="Z620" s="17">
        <v>0</v>
      </c>
      <c r="AA620" s="17">
        <v>0</v>
      </c>
      <c r="AB620" s="17">
        <v>0</v>
      </c>
      <c r="AC620" s="17">
        <v>0</v>
      </c>
      <c r="AD620" s="17">
        <v>0</v>
      </c>
      <c r="AE620" s="17">
        <v>0</v>
      </c>
      <c r="AF620" s="17">
        <v>0</v>
      </c>
      <c r="AG620" s="88">
        <f>'EWG-CCP-127 (1)'!L342</f>
        <v>37.700000000000003</v>
      </c>
      <c r="AH620" s="17" t="s">
        <v>3</v>
      </c>
      <c r="AI620" s="87" t="s">
        <v>506</v>
      </c>
      <c r="AN620" s="17">
        <f t="shared" si="250"/>
        <v>99.999999999999986</v>
      </c>
      <c r="AO620" s="17">
        <f t="shared" si="254"/>
        <v>0.33333333333333326</v>
      </c>
      <c r="AP620" s="17">
        <f t="shared" si="252"/>
        <v>0</v>
      </c>
      <c r="AQ620" s="17">
        <f t="shared" si="252"/>
        <v>0.66666666666666652</v>
      </c>
      <c r="AR620" s="17">
        <f t="shared" si="255"/>
        <v>0</v>
      </c>
      <c r="AS620" s="17">
        <f t="shared" si="256"/>
        <v>0.377</v>
      </c>
      <c r="AU620" s="17">
        <f t="shared" si="257"/>
        <v>0</v>
      </c>
      <c r="AV620" s="17">
        <f t="shared" si="258"/>
        <v>0.5</v>
      </c>
      <c r="AW620" s="17">
        <f t="shared" si="259"/>
        <v>0.5</v>
      </c>
      <c r="AX620" s="17">
        <f t="shared" si="260"/>
        <v>0.5</v>
      </c>
      <c r="AY620" s="17">
        <f t="shared" si="261"/>
        <v>0.5</v>
      </c>
      <c r="AZ620" s="17">
        <f t="shared" si="262"/>
        <v>0.5</v>
      </c>
      <c r="BA620" s="17">
        <f t="shared" si="263"/>
        <v>0.123</v>
      </c>
      <c r="BC620" s="17">
        <f t="shared" si="251"/>
        <v>0</v>
      </c>
      <c r="BD620" s="17">
        <f t="shared" si="264"/>
        <v>0.5</v>
      </c>
      <c r="BE620" s="17">
        <f t="shared" si="265"/>
        <v>0.58024549596785291</v>
      </c>
      <c r="BF620" s="17">
        <f t="shared" si="266"/>
        <v>0.25587141789529383</v>
      </c>
      <c r="BG620" s="17">
        <f t="shared" si="267"/>
        <v>0.5</v>
      </c>
      <c r="BH620" s="17">
        <f t="shared" si="268"/>
        <v>0.5</v>
      </c>
      <c r="BI620" s="17">
        <f t="shared" si="269"/>
        <v>1.5129E-2</v>
      </c>
      <c r="BJ620" s="17">
        <f t="shared" si="270"/>
        <v>9.2637561338624382E-3</v>
      </c>
    </row>
    <row r="621" spans="1:62" x14ac:dyDescent="0.25">
      <c r="A621" s="84">
        <v>621</v>
      </c>
      <c r="B621" s="84">
        <v>631</v>
      </c>
      <c r="D621" s="86" t="s">
        <v>615</v>
      </c>
      <c r="E621" s="98">
        <f t="shared" si="248"/>
        <v>40.011997600479901</v>
      </c>
      <c r="F621" s="98">
        <f t="shared" si="249"/>
        <v>0</v>
      </c>
      <c r="G621" s="17">
        <v>0</v>
      </c>
      <c r="H621" s="17">
        <f>'EWG-CCP-127 (1)'!G343</f>
        <v>59.988002399520092</v>
      </c>
      <c r="I621" s="17">
        <v>0</v>
      </c>
      <c r="J621" s="17">
        <v>0</v>
      </c>
      <c r="K621" s="17">
        <v>0</v>
      </c>
      <c r="L621" s="17">
        <v>0</v>
      </c>
      <c r="M621" s="17">
        <v>0</v>
      </c>
      <c r="N621" s="17">
        <v>0</v>
      </c>
      <c r="O621" s="17">
        <f>'EWG-CCP-127 (1)'!H338</f>
        <v>40.011997600479901</v>
      </c>
      <c r="P621" s="17">
        <v>0</v>
      </c>
      <c r="Q621" s="17">
        <v>0</v>
      </c>
      <c r="R621" s="17">
        <v>0</v>
      </c>
      <c r="S621" s="17">
        <v>0</v>
      </c>
      <c r="T621" s="17">
        <v>0</v>
      </c>
      <c r="U621" s="17">
        <v>0</v>
      </c>
      <c r="V621" s="17">
        <v>0</v>
      </c>
      <c r="W621" s="17">
        <v>0</v>
      </c>
      <c r="X621" s="17">
        <v>0</v>
      </c>
      <c r="Y621" s="17">
        <v>0</v>
      </c>
      <c r="Z621" s="17">
        <v>0</v>
      </c>
      <c r="AA621" s="17">
        <v>0</v>
      </c>
      <c r="AB621" s="17">
        <v>0</v>
      </c>
      <c r="AC621" s="17">
        <v>0</v>
      </c>
      <c r="AD621" s="17">
        <v>0</v>
      </c>
      <c r="AE621" s="17">
        <v>0</v>
      </c>
      <c r="AF621" s="17">
        <v>0</v>
      </c>
      <c r="AG621" s="88">
        <f>'EWG-CCP-127 (1)'!L343</f>
        <v>38.411999999999999</v>
      </c>
      <c r="AH621" s="17" t="s">
        <v>3</v>
      </c>
      <c r="AI621" s="87" t="s">
        <v>506</v>
      </c>
      <c r="AN621" s="17">
        <f t="shared" si="250"/>
        <v>100</v>
      </c>
      <c r="AO621" s="17">
        <f t="shared" si="254"/>
        <v>0.40011997600479904</v>
      </c>
      <c r="AP621" s="17">
        <f t="shared" si="252"/>
        <v>0</v>
      </c>
      <c r="AQ621" s="17">
        <f t="shared" si="252"/>
        <v>0.59988002399520091</v>
      </c>
      <c r="AR621" s="17">
        <f t="shared" si="255"/>
        <v>0</v>
      </c>
      <c r="AS621" s="17">
        <f t="shared" si="256"/>
        <v>0.38412000000000002</v>
      </c>
      <c r="AU621" s="17">
        <f t="shared" si="257"/>
        <v>0</v>
      </c>
      <c r="AV621" s="17">
        <f t="shared" si="258"/>
        <v>0.66700000000000004</v>
      </c>
      <c r="AW621" s="17">
        <f t="shared" si="259"/>
        <v>0.5</v>
      </c>
      <c r="AX621" s="17">
        <f t="shared" si="260"/>
        <v>0.5</v>
      </c>
      <c r="AY621" s="17">
        <f t="shared" si="261"/>
        <v>0.4443333333333333</v>
      </c>
      <c r="AZ621" s="17">
        <f t="shared" si="262"/>
        <v>0.4443333333333333</v>
      </c>
      <c r="BA621" s="17">
        <f t="shared" si="263"/>
        <v>6.0213333333333285E-2</v>
      </c>
      <c r="BC621" s="17">
        <f t="shared" si="251"/>
        <v>0</v>
      </c>
      <c r="BD621" s="17">
        <f t="shared" si="264"/>
        <v>0.66700000000000004</v>
      </c>
      <c r="BE621" s="17">
        <f t="shared" si="265"/>
        <v>0.58024549596785291</v>
      </c>
      <c r="BF621" s="17">
        <f t="shared" si="266"/>
        <v>0.25587141789529383</v>
      </c>
      <c r="BG621" s="17">
        <f t="shared" si="267"/>
        <v>0.44320263526628417</v>
      </c>
      <c r="BH621" s="17">
        <f t="shared" si="268"/>
        <v>0.44320263526628417</v>
      </c>
      <c r="BI621" s="17">
        <f t="shared" si="269"/>
        <v>3.4907577900087643E-3</v>
      </c>
      <c r="BJ621" s="17">
        <f t="shared" si="270"/>
        <v>7.9438731971864258E-3</v>
      </c>
    </row>
    <row r="622" spans="1:62" x14ac:dyDescent="0.25">
      <c r="A622" s="84">
        <v>622</v>
      </c>
      <c r="B622" s="84">
        <v>632</v>
      </c>
      <c r="D622" s="86" t="s">
        <v>615</v>
      </c>
      <c r="E622" s="98">
        <f t="shared" si="248"/>
        <v>44.994499449944989</v>
      </c>
      <c r="F622" s="98">
        <f t="shared" si="249"/>
        <v>0</v>
      </c>
      <c r="G622" s="17">
        <v>0</v>
      </c>
      <c r="H622" s="17">
        <f>'EWG-CCP-127 (1)'!G344</f>
        <v>55.005500550055011</v>
      </c>
      <c r="I622" s="17">
        <v>0</v>
      </c>
      <c r="J622" s="17">
        <v>0</v>
      </c>
      <c r="K622" s="17">
        <v>0</v>
      </c>
      <c r="L622" s="17">
        <v>0</v>
      </c>
      <c r="M622" s="17">
        <v>0</v>
      </c>
      <c r="N622" s="17">
        <v>0</v>
      </c>
      <c r="O622" s="17">
        <f>'EWG-CCP-127 (1)'!H339</f>
        <v>44.994499449944989</v>
      </c>
      <c r="P622" s="17">
        <v>0</v>
      </c>
      <c r="Q622" s="17">
        <v>0</v>
      </c>
      <c r="R622" s="17">
        <v>0</v>
      </c>
      <c r="S622" s="17">
        <v>0</v>
      </c>
      <c r="T622" s="17">
        <v>0</v>
      </c>
      <c r="U622" s="17">
        <v>0</v>
      </c>
      <c r="V622" s="17">
        <v>0</v>
      </c>
      <c r="W622" s="17">
        <v>0</v>
      </c>
      <c r="X622" s="17">
        <v>0</v>
      </c>
      <c r="Y622" s="17">
        <v>0</v>
      </c>
      <c r="Z622" s="17">
        <v>0</v>
      </c>
      <c r="AA622" s="17">
        <v>0</v>
      </c>
      <c r="AB622" s="17">
        <v>0</v>
      </c>
      <c r="AC622" s="17">
        <v>0</v>
      </c>
      <c r="AD622" s="17">
        <v>0</v>
      </c>
      <c r="AE622" s="17">
        <v>0</v>
      </c>
      <c r="AF622" s="17">
        <v>0</v>
      </c>
      <c r="AG622" s="88">
        <f>'EWG-CCP-127 (1)'!L344</f>
        <v>33.652999999999999</v>
      </c>
      <c r="AH622" s="17" t="s">
        <v>3</v>
      </c>
      <c r="AI622" s="87" t="s">
        <v>506</v>
      </c>
      <c r="AN622" s="17">
        <f t="shared" si="250"/>
        <v>100</v>
      </c>
      <c r="AO622" s="17">
        <f t="shared" si="254"/>
        <v>0.44994499449944991</v>
      </c>
      <c r="AP622" s="17">
        <f t="shared" si="252"/>
        <v>0</v>
      </c>
      <c r="AQ622" s="17">
        <f t="shared" si="252"/>
        <v>0.55005500550055009</v>
      </c>
      <c r="AR622" s="17">
        <f t="shared" si="255"/>
        <v>0</v>
      </c>
      <c r="AS622" s="17">
        <f t="shared" si="256"/>
        <v>0.33653</v>
      </c>
      <c r="AU622" s="17">
        <f t="shared" si="257"/>
        <v>0</v>
      </c>
      <c r="AV622" s="17">
        <f t="shared" si="258"/>
        <v>0.81799999999999984</v>
      </c>
      <c r="AW622" s="17">
        <f t="shared" si="259"/>
        <v>0.5</v>
      </c>
      <c r="AX622" s="17">
        <f t="shared" si="260"/>
        <v>0.5</v>
      </c>
      <c r="AY622" s="17">
        <f t="shared" si="261"/>
        <v>0.39400000000000007</v>
      </c>
      <c r="AZ622" s="17">
        <f t="shared" si="262"/>
        <v>0.39400000000000007</v>
      </c>
      <c r="BA622" s="17">
        <f t="shared" si="263"/>
        <v>5.7470000000000077E-2</v>
      </c>
      <c r="BC622" s="17">
        <f t="shared" si="251"/>
        <v>0</v>
      </c>
      <c r="BD622" s="17">
        <f t="shared" si="264"/>
        <v>0.81799999999999984</v>
      </c>
      <c r="BE622" s="17">
        <f t="shared" si="265"/>
        <v>0.58024549596785291</v>
      </c>
      <c r="BF622" s="17">
        <f t="shared" si="266"/>
        <v>0.25587141789529383</v>
      </c>
      <c r="BG622" s="17">
        <f t="shared" si="267"/>
        <v>0.39286930193295089</v>
      </c>
      <c r="BH622" s="17">
        <f t="shared" si="268"/>
        <v>0.39286930193295089</v>
      </c>
      <c r="BI622" s="17">
        <f t="shared" si="269"/>
        <v>3.1741169422922042E-3</v>
      </c>
      <c r="BJ622" s="17">
        <f t="shared" si="270"/>
        <v>1.8691923215783522E-2</v>
      </c>
    </row>
    <row r="623" spans="1:62" x14ac:dyDescent="0.25">
      <c r="A623" s="84">
        <v>623</v>
      </c>
      <c r="B623" s="84">
        <v>633</v>
      </c>
      <c r="D623" s="86" t="s">
        <v>615</v>
      </c>
      <c r="E623" s="98">
        <f t="shared" ref="E623:E659" si="271">I623+L623+M623+N623+O623+V623+X623+AB623+AD623</f>
        <v>14.310197086546703</v>
      </c>
      <c r="F623" s="98">
        <f t="shared" ref="F623:F659" si="272">Q623/(H623+P623+Q623+AC623)</f>
        <v>0</v>
      </c>
      <c r="G623" s="17">
        <v>0</v>
      </c>
      <c r="H623" s="17">
        <f>'EWG-CCP-127 (1)'!G345</f>
        <v>85.689802913453292</v>
      </c>
      <c r="I623" s="17">
        <v>0</v>
      </c>
      <c r="J623" s="17">
        <v>0</v>
      </c>
      <c r="K623" s="17">
        <v>0</v>
      </c>
      <c r="L623" s="17">
        <f>'EWG-CCP-127 (1)'!H335</f>
        <v>14.310197086546703</v>
      </c>
      <c r="M623" s="17">
        <v>0</v>
      </c>
      <c r="N623" s="17">
        <v>0</v>
      </c>
      <c r="O623" s="17">
        <v>0</v>
      </c>
      <c r="P623" s="17">
        <v>0</v>
      </c>
      <c r="Q623" s="17">
        <v>0</v>
      </c>
      <c r="R623" s="17">
        <v>0</v>
      </c>
      <c r="S623" s="17">
        <v>0</v>
      </c>
      <c r="T623" s="17">
        <v>0</v>
      </c>
      <c r="U623" s="17">
        <v>0</v>
      </c>
      <c r="V623" s="17">
        <v>0</v>
      </c>
      <c r="W623" s="17">
        <v>0</v>
      </c>
      <c r="X623" s="17">
        <v>0</v>
      </c>
      <c r="Y623" s="17">
        <v>0</v>
      </c>
      <c r="Z623" s="17">
        <v>0</v>
      </c>
      <c r="AA623" s="17">
        <v>0</v>
      </c>
      <c r="AB623" s="17">
        <v>0</v>
      </c>
      <c r="AC623" s="17">
        <v>0</v>
      </c>
      <c r="AD623" s="17">
        <v>0</v>
      </c>
      <c r="AE623" s="17">
        <v>0</v>
      </c>
      <c r="AF623" s="17">
        <v>0</v>
      </c>
      <c r="AG623" s="88">
        <f>'EWG-CCP-127 (1)'!L345</f>
        <v>15.548</v>
      </c>
      <c r="AH623" s="17" t="s">
        <v>3</v>
      </c>
      <c r="AI623" s="87" t="s">
        <v>506</v>
      </c>
      <c r="AN623" s="17">
        <f t="shared" ref="AN623:AN671" si="273">SUM(G623:AF623)</f>
        <v>100</v>
      </c>
      <c r="AO623" s="17">
        <f t="shared" si="254"/>
        <v>0.14310197086546703</v>
      </c>
      <c r="AP623" s="17">
        <f t="shared" si="252"/>
        <v>0</v>
      </c>
      <c r="AQ623" s="17">
        <f t="shared" si="252"/>
        <v>0.85689802913453295</v>
      </c>
      <c r="AR623" s="17">
        <f t="shared" si="255"/>
        <v>0</v>
      </c>
      <c r="AS623" s="17">
        <f t="shared" si="256"/>
        <v>0.15548000000000001</v>
      </c>
      <c r="AU623" s="17">
        <f t="shared" si="257"/>
        <v>0</v>
      </c>
      <c r="AV623" s="17">
        <f t="shared" si="258"/>
        <v>0.16700000000000004</v>
      </c>
      <c r="AW623" s="17">
        <f t="shared" si="259"/>
        <v>0.5</v>
      </c>
      <c r="AX623" s="17">
        <f t="shared" si="260"/>
        <v>0.5</v>
      </c>
      <c r="AY623" s="17">
        <f t="shared" si="261"/>
        <v>0.16700000000000004</v>
      </c>
      <c r="AZ623" s="17">
        <f t="shared" si="262"/>
        <v>0.16700000000000004</v>
      </c>
      <c r="BA623" s="17">
        <f t="shared" si="263"/>
        <v>1.152000000000003E-2</v>
      </c>
      <c r="BC623" s="17">
        <f t="shared" ref="BC623:BC659" si="274">(Q623)/($BM$3*H623+$BM$4*G623+$BM$5*P623+$BM$6*K623+$BM$7*S623+$BM$8*U623+$BM$9*Y623)</f>
        <v>0</v>
      </c>
      <c r="BD623" s="17">
        <f t="shared" si="264"/>
        <v>0.16700000000000004</v>
      </c>
      <c r="BE623" s="17">
        <f t="shared" si="265"/>
        <v>0.58024549596785291</v>
      </c>
      <c r="BF623" s="17">
        <f t="shared" si="266"/>
        <v>0.25587141789529383</v>
      </c>
      <c r="BG623" s="17">
        <f t="shared" si="267"/>
        <v>0.16700000000000004</v>
      </c>
      <c r="BH623" s="17">
        <f t="shared" si="268"/>
        <v>0.16700000000000004</v>
      </c>
      <c r="BI623" s="17">
        <f t="shared" si="269"/>
        <v>1.327104000000007E-4</v>
      </c>
      <c r="BJ623" s="17">
        <f t="shared" si="270"/>
        <v>0.10097676142437784</v>
      </c>
    </row>
    <row r="624" spans="1:62" x14ac:dyDescent="0.25">
      <c r="A624" s="84">
        <v>624</v>
      </c>
      <c r="B624" s="84">
        <v>634</v>
      </c>
      <c r="D624" s="86" t="s">
        <v>615</v>
      </c>
      <c r="E624" s="98">
        <f t="shared" si="271"/>
        <v>25.037481259370313</v>
      </c>
      <c r="F624" s="98">
        <f t="shared" si="272"/>
        <v>0</v>
      </c>
      <c r="G624" s="17">
        <v>0</v>
      </c>
      <c r="H624" s="17">
        <f>'EWG-CCP-127 (1)'!G346</f>
        <v>74.962518740629676</v>
      </c>
      <c r="I624" s="17">
        <v>0</v>
      </c>
      <c r="J624" s="17">
        <v>0</v>
      </c>
      <c r="K624" s="17">
        <v>0</v>
      </c>
      <c r="L624" s="17">
        <f>'EWG-CCP-127 (1)'!H336</f>
        <v>25.037481259370313</v>
      </c>
      <c r="M624" s="17">
        <v>0</v>
      </c>
      <c r="N624" s="17">
        <v>0</v>
      </c>
      <c r="O624" s="17">
        <v>0</v>
      </c>
      <c r="P624" s="17">
        <v>0</v>
      </c>
      <c r="Q624" s="17">
        <v>0</v>
      </c>
      <c r="R624" s="17">
        <v>0</v>
      </c>
      <c r="S624" s="17">
        <v>0</v>
      </c>
      <c r="T624" s="17">
        <v>0</v>
      </c>
      <c r="U624" s="17">
        <v>0</v>
      </c>
      <c r="V624" s="17">
        <v>0</v>
      </c>
      <c r="W624" s="17">
        <v>0</v>
      </c>
      <c r="X624" s="17">
        <v>0</v>
      </c>
      <c r="Y624" s="17">
        <v>0</v>
      </c>
      <c r="Z624" s="17">
        <v>0</v>
      </c>
      <c r="AA624" s="17">
        <v>0</v>
      </c>
      <c r="AB624" s="17">
        <v>0</v>
      </c>
      <c r="AC624" s="17">
        <v>0</v>
      </c>
      <c r="AD624" s="17">
        <v>0</v>
      </c>
      <c r="AE624" s="17">
        <v>0</v>
      </c>
      <c r="AF624" s="17">
        <v>0</v>
      </c>
      <c r="AG624" s="88">
        <f>'EWG-CCP-127 (1)'!L346</f>
        <v>28.688000000000002</v>
      </c>
      <c r="AH624" s="17" t="s">
        <v>3</v>
      </c>
      <c r="AI624" s="87" t="s">
        <v>506</v>
      </c>
      <c r="AN624" s="17">
        <f t="shared" si="273"/>
        <v>99.999999999999986</v>
      </c>
      <c r="AO624" s="17">
        <f t="shared" si="254"/>
        <v>0.25037481259370314</v>
      </c>
      <c r="AP624" s="17">
        <f t="shared" si="252"/>
        <v>0</v>
      </c>
      <c r="AQ624" s="17">
        <f t="shared" si="252"/>
        <v>0.7496251874062968</v>
      </c>
      <c r="AR624" s="17">
        <f t="shared" si="255"/>
        <v>0</v>
      </c>
      <c r="AS624" s="17">
        <f t="shared" si="256"/>
        <v>0.28688000000000002</v>
      </c>
      <c r="AU624" s="17">
        <f t="shared" si="257"/>
        <v>0</v>
      </c>
      <c r="AV624" s="17">
        <f t="shared" si="258"/>
        <v>0.33400000000000002</v>
      </c>
      <c r="AW624" s="17">
        <f t="shared" si="259"/>
        <v>0.5</v>
      </c>
      <c r="AX624" s="17">
        <f t="shared" si="260"/>
        <v>0.5</v>
      </c>
      <c r="AY624" s="17">
        <f t="shared" si="261"/>
        <v>0.33400000000000002</v>
      </c>
      <c r="AZ624" s="17">
        <f t="shared" si="262"/>
        <v>0.33400000000000002</v>
      </c>
      <c r="BA624" s="17">
        <f t="shared" si="263"/>
        <v>4.7119999999999995E-2</v>
      </c>
      <c r="BC624" s="17">
        <f t="shared" si="274"/>
        <v>0</v>
      </c>
      <c r="BD624" s="17">
        <f t="shared" si="264"/>
        <v>0.33400000000000002</v>
      </c>
      <c r="BE624" s="17">
        <f t="shared" si="265"/>
        <v>0.58024549596785291</v>
      </c>
      <c r="BF624" s="17">
        <f t="shared" si="266"/>
        <v>0.25587141789529383</v>
      </c>
      <c r="BG624" s="17">
        <f t="shared" si="267"/>
        <v>0.33400000000000002</v>
      </c>
      <c r="BH624" s="17">
        <f t="shared" si="268"/>
        <v>0.33400000000000002</v>
      </c>
      <c r="BI624" s="17">
        <f t="shared" si="269"/>
        <v>2.2202943999999995E-3</v>
      </c>
      <c r="BJ624" s="17">
        <f t="shared" si="270"/>
        <v>3.4733183677295297E-2</v>
      </c>
    </row>
    <row r="625" spans="1:62" x14ac:dyDescent="0.25">
      <c r="A625" s="84">
        <v>625</v>
      </c>
      <c r="B625" s="84">
        <v>635</v>
      </c>
      <c r="D625" s="86" t="s">
        <v>615</v>
      </c>
      <c r="E625" s="98">
        <f t="shared" si="271"/>
        <v>33.333333333333329</v>
      </c>
      <c r="F625" s="98">
        <f t="shared" si="272"/>
        <v>0</v>
      </c>
      <c r="G625" s="17">
        <v>0</v>
      </c>
      <c r="H625" s="17">
        <f>'EWG-CCP-127 (1)'!G347</f>
        <v>66.666666666666657</v>
      </c>
      <c r="I625" s="17">
        <v>0</v>
      </c>
      <c r="J625" s="17">
        <v>0</v>
      </c>
      <c r="K625" s="17">
        <v>0</v>
      </c>
      <c r="L625" s="17">
        <f>'EWG-CCP-127 (1)'!H337</f>
        <v>33.333333333333329</v>
      </c>
      <c r="M625" s="17">
        <v>0</v>
      </c>
      <c r="N625" s="17">
        <v>0</v>
      </c>
      <c r="O625" s="17">
        <v>0</v>
      </c>
      <c r="P625" s="17">
        <v>0</v>
      </c>
      <c r="Q625" s="17">
        <v>0</v>
      </c>
      <c r="R625" s="17">
        <v>0</v>
      </c>
      <c r="S625" s="17">
        <v>0</v>
      </c>
      <c r="T625" s="17">
        <v>0</v>
      </c>
      <c r="U625" s="17">
        <v>0</v>
      </c>
      <c r="V625" s="17">
        <v>0</v>
      </c>
      <c r="W625" s="17">
        <v>0</v>
      </c>
      <c r="X625" s="17">
        <v>0</v>
      </c>
      <c r="Y625" s="17">
        <v>0</v>
      </c>
      <c r="Z625" s="17">
        <v>0</v>
      </c>
      <c r="AA625" s="17">
        <v>0</v>
      </c>
      <c r="AB625" s="17">
        <v>0</v>
      </c>
      <c r="AC625" s="17">
        <v>0</v>
      </c>
      <c r="AD625" s="17">
        <v>0</v>
      </c>
      <c r="AE625" s="17">
        <v>0</v>
      </c>
      <c r="AF625" s="17">
        <v>0</v>
      </c>
      <c r="AG625" s="88">
        <f>'EWG-CCP-127 (1)'!L347</f>
        <v>33.857999999999997</v>
      </c>
      <c r="AH625" s="17" t="s">
        <v>3</v>
      </c>
      <c r="AI625" s="87" t="s">
        <v>506</v>
      </c>
      <c r="AN625" s="17">
        <f t="shared" si="273"/>
        <v>99.999999999999986</v>
      </c>
      <c r="AO625" s="17">
        <f t="shared" si="254"/>
        <v>0.33333333333333326</v>
      </c>
      <c r="AP625" s="17">
        <f t="shared" si="252"/>
        <v>0</v>
      </c>
      <c r="AQ625" s="17">
        <f t="shared" si="252"/>
        <v>0.66666666666666652</v>
      </c>
      <c r="AR625" s="17">
        <f t="shared" si="255"/>
        <v>0</v>
      </c>
      <c r="AS625" s="17">
        <f t="shared" si="256"/>
        <v>0.33857999999999999</v>
      </c>
      <c r="AU625" s="17">
        <f t="shared" si="257"/>
        <v>0</v>
      </c>
      <c r="AV625" s="17">
        <f t="shared" si="258"/>
        <v>0.5</v>
      </c>
      <c r="AW625" s="17">
        <f t="shared" si="259"/>
        <v>0.5</v>
      </c>
      <c r="AX625" s="17">
        <f t="shared" si="260"/>
        <v>0.5</v>
      </c>
      <c r="AY625" s="17">
        <f t="shared" si="261"/>
        <v>0.5</v>
      </c>
      <c r="AZ625" s="17">
        <f t="shared" si="262"/>
        <v>0.5</v>
      </c>
      <c r="BA625" s="17">
        <f t="shared" si="263"/>
        <v>0.16142000000000001</v>
      </c>
      <c r="BC625" s="17">
        <f t="shared" si="274"/>
        <v>0</v>
      </c>
      <c r="BD625" s="17">
        <f t="shared" si="264"/>
        <v>0.5</v>
      </c>
      <c r="BE625" s="17">
        <f t="shared" si="265"/>
        <v>0.58024549596785291</v>
      </c>
      <c r="BF625" s="17">
        <f t="shared" si="266"/>
        <v>0.25587141789529383</v>
      </c>
      <c r="BG625" s="17">
        <f t="shared" si="267"/>
        <v>0.5</v>
      </c>
      <c r="BH625" s="17">
        <f t="shared" si="268"/>
        <v>0.5</v>
      </c>
      <c r="BI625" s="17">
        <f t="shared" si="269"/>
        <v>2.6056416400000004E-2</v>
      </c>
      <c r="BJ625" s="17">
        <f t="shared" si="270"/>
        <v>1.8135580241038327E-2</v>
      </c>
    </row>
    <row r="626" spans="1:62" x14ac:dyDescent="0.25">
      <c r="A626" s="84">
        <v>626</v>
      </c>
      <c r="B626" s="84">
        <v>636</v>
      </c>
      <c r="D626" s="86" t="s">
        <v>615</v>
      </c>
      <c r="E626" s="98">
        <f t="shared" si="271"/>
        <v>40.011997600479901</v>
      </c>
      <c r="F626" s="98">
        <f t="shared" si="272"/>
        <v>0</v>
      </c>
      <c r="G626" s="17">
        <v>0</v>
      </c>
      <c r="H626" s="17">
        <f>'EWG-CCP-127 (1)'!G348</f>
        <v>59.988002399520092</v>
      </c>
      <c r="I626" s="17">
        <v>0</v>
      </c>
      <c r="J626" s="17">
        <v>0</v>
      </c>
      <c r="K626" s="17">
        <v>0</v>
      </c>
      <c r="L626" s="17">
        <f>'EWG-CCP-127 (1)'!H338</f>
        <v>40.011997600479901</v>
      </c>
      <c r="M626" s="17">
        <v>0</v>
      </c>
      <c r="N626" s="17">
        <v>0</v>
      </c>
      <c r="O626" s="17">
        <v>0</v>
      </c>
      <c r="P626" s="17">
        <v>0</v>
      </c>
      <c r="Q626" s="17">
        <v>0</v>
      </c>
      <c r="R626" s="17">
        <v>0</v>
      </c>
      <c r="S626" s="17">
        <v>0</v>
      </c>
      <c r="T626" s="17">
        <v>0</v>
      </c>
      <c r="U626" s="17">
        <v>0</v>
      </c>
      <c r="V626" s="17">
        <v>0</v>
      </c>
      <c r="W626" s="17">
        <v>0</v>
      </c>
      <c r="X626" s="17">
        <v>0</v>
      </c>
      <c r="Y626" s="17">
        <v>0</v>
      </c>
      <c r="Z626" s="17">
        <v>0</v>
      </c>
      <c r="AA626" s="17">
        <v>0</v>
      </c>
      <c r="AB626" s="17">
        <v>0</v>
      </c>
      <c r="AC626" s="17">
        <v>0</v>
      </c>
      <c r="AD626" s="17">
        <v>0</v>
      </c>
      <c r="AE626" s="17">
        <v>0</v>
      </c>
      <c r="AF626" s="17">
        <v>0</v>
      </c>
      <c r="AG626" s="88">
        <f>'EWG-CCP-127 (1)'!L348</f>
        <v>31.786999999999999</v>
      </c>
      <c r="AH626" s="17" t="s">
        <v>3</v>
      </c>
      <c r="AI626" s="87" t="s">
        <v>506</v>
      </c>
      <c r="AN626" s="17">
        <f t="shared" si="273"/>
        <v>100</v>
      </c>
      <c r="AO626" s="17">
        <f t="shared" si="254"/>
        <v>0.40011997600479904</v>
      </c>
      <c r="AP626" s="17">
        <f t="shared" si="252"/>
        <v>0</v>
      </c>
      <c r="AQ626" s="17">
        <f t="shared" si="252"/>
        <v>0.59988002399520091</v>
      </c>
      <c r="AR626" s="17">
        <f t="shared" si="255"/>
        <v>0</v>
      </c>
      <c r="AS626" s="17">
        <f t="shared" si="256"/>
        <v>0.31786999999999999</v>
      </c>
      <c r="AU626" s="17">
        <f t="shared" si="257"/>
        <v>0</v>
      </c>
      <c r="AV626" s="17">
        <f t="shared" si="258"/>
        <v>0.66700000000000004</v>
      </c>
      <c r="AW626" s="17">
        <f t="shared" si="259"/>
        <v>0.5</v>
      </c>
      <c r="AX626" s="17">
        <f t="shared" si="260"/>
        <v>0.5</v>
      </c>
      <c r="AY626" s="17">
        <f t="shared" si="261"/>
        <v>0.4443333333333333</v>
      </c>
      <c r="AZ626" s="17">
        <f t="shared" si="262"/>
        <v>0.4443333333333333</v>
      </c>
      <c r="BA626" s="17">
        <f t="shared" si="263"/>
        <v>0.12646333333333332</v>
      </c>
      <c r="BC626" s="17">
        <f t="shared" si="274"/>
        <v>0</v>
      </c>
      <c r="BD626" s="17">
        <f t="shared" si="264"/>
        <v>0.66700000000000004</v>
      </c>
      <c r="BE626" s="17">
        <f t="shared" si="265"/>
        <v>0.58024549596785291</v>
      </c>
      <c r="BF626" s="17">
        <f t="shared" si="266"/>
        <v>0.25587141789529383</v>
      </c>
      <c r="BG626" s="17">
        <f t="shared" si="267"/>
        <v>0.44320263526628417</v>
      </c>
      <c r="BH626" s="17">
        <f t="shared" si="268"/>
        <v>0.44320263526628417</v>
      </c>
      <c r="BI626" s="17">
        <f t="shared" si="269"/>
        <v>1.5708269462791424E-2</v>
      </c>
      <c r="BJ626" s="17">
        <f t="shared" si="270"/>
        <v>2.4142449820049587E-2</v>
      </c>
    </row>
    <row r="627" spans="1:62" x14ac:dyDescent="0.25">
      <c r="A627" s="84">
        <v>627</v>
      </c>
      <c r="B627" s="84">
        <v>637</v>
      </c>
      <c r="D627" s="86" t="s">
        <v>615</v>
      </c>
      <c r="E627" s="98">
        <f t="shared" si="271"/>
        <v>44.994499449944989</v>
      </c>
      <c r="F627" s="98">
        <f t="shared" si="272"/>
        <v>0</v>
      </c>
      <c r="G627" s="17">
        <v>0</v>
      </c>
      <c r="H627" s="17">
        <f>'EWG-CCP-127 (1)'!G349</f>
        <v>55.005500550055011</v>
      </c>
      <c r="I627" s="17">
        <v>0</v>
      </c>
      <c r="J627" s="17">
        <v>0</v>
      </c>
      <c r="K627" s="17">
        <v>0</v>
      </c>
      <c r="L627" s="17">
        <f>'EWG-CCP-127 (1)'!H339</f>
        <v>44.994499449944989</v>
      </c>
      <c r="M627" s="17">
        <v>0</v>
      </c>
      <c r="N627" s="17">
        <v>0</v>
      </c>
      <c r="O627" s="17">
        <v>0</v>
      </c>
      <c r="P627" s="17">
        <v>0</v>
      </c>
      <c r="Q627" s="17">
        <v>0</v>
      </c>
      <c r="R627" s="17">
        <v>0</v>
      </c>
      <c r="S627" s="17">
        <v>0</v>
      </c>
      <c r="T627" s="17">
        <v>0</v>
      </c>
      <c r="U627" s="17">
        <v>0</v>
      </c>
      <c r="V627" s="17">
        <v>0</v>
      </c>
      <c r="W627" s="17">
        <v>0</v>
      </c>
      <c r="X627" s="17">
        <v>0</v>
      </c>
      <c r="Y627" s="17">
        <v>0</v>
      </c>
      <c r="Z627" s="17">
        <v>0</v>
      </c>
      <c r="AA627" s="17">
        <v>0</v>
      </c>
      <c r="AB627" s="17">
        <v>0</v>
      </c>
      <c r="AC627" s="17">
        <v>0</v>
      </c>
      <c r="AD627" s="17">
        <v>0</v>
      </c>
      <c r="AE627" s="17">
        <v>0</v>
      </c>
      <c r="AF627" s="17">
        <v>0</v>
      </c>
      <c r="AG627" s="88">
        <f>'EWG-CCP-127 (1)'!L349</f>
        <v>29.826000000000004</v>
      </c>
      <c r="AH627" s="17" t="s">
        <v>3</v>
      </c>
      <c r="AI627" s="87" t="s">
        <v>506</v>
      </c>
      <c r="AN627" s="17">
        <f t="shared" si="273"/>
        <v>100</v>
      </c>
      <c r="AO627" s="17">
        <f t="shared" si="254"/>
        <v>0.44994499449944991</v>
      </c>
      <c r="AP627" s="17">
        <f t="shared" ref="AP627:AQ671" si="275">G627/100</f>
        <v>0</v>
      </c>
      <c r="AQ627" s="17">
        <f t="shared" si="275"/>
        <v>0.55005500550055009</v>
      </c>
      <c r="AR627" s="17">
        <f t="shared" si="255"/>
        <v>0</v>
      </c>
      <c r="AS627" s="17">
        <f t="shared" si="256"/>
        <v>0.29826000000000003</v>
      </c>
      <c r="AU627" s="17">
        <f t="shared" si="257"/>
        <v>0</v>
      </c>
      <c r="AV627" s="17">
        <f t="shared" si="258"/>
        <v>0.81799999999999984</v>
      </c>
      <c r="AW627" s="17">
        <f t="shared" si="259"/>
        <v>0.5</v>
      </c>
      <c r="AX627" s="17">
        <f t="shared" si="260"/>
        <v>0.5</v>
      </c>
      <c r="AY627" s="17">
        <f t="shared" si="261"/>
        <v>0.39400000000000007</v>
      </c>
      <c r="AZ627" s="17">
        <f t="shared" si="262"/>
        <v>0.39400000000000007</v>
      </c>
      <c r="BA627" s="17">
        <f t="shared" si="263"/>
        <v>9.5740000000000047E-2</v>
      </c>
      <c r="BC627" s="17">
        <f t="shared" si="274"/>
        <v>0</v>
      </c>
      <c r="BD627" s="17">
        <f t="shared" si="264"/>
        <v>0.81799999999999984</v>
      </c>
      <c r="BE627" s="17">
        <f t="shared" si="265"/>
        <v>0.58024549596785291</v>
      </c>
      <c r="BF627" s="17">
        <f t="shared" si="266"/>
        <v>0.25587141789529383</v>
      </c>
      <c r="BG627" s="17">
        <f t="shared" si="267"/>
        <v>0.39286930193295089</v>
      </c>
      <c r="BH627" s="17">
        <f t="shared" si="268"/>
        <v>0.39286930193295089</v>
      </c>
      <c r="BI627" s="17">
        <f t="shared" si="269"/>
        <v>8.9509200122402603E-3</v>
      </c>
      <c r="BJ627" s="17">
        <f t="shared" si="270"/>
        <v>3.0620943100417065E-2</v>
      </c>
    </row>
    <row r="628" spans="1:62" x14ac:dyDescent="0.25">
      <c r="A628" s="84">
        <v>628</v>
      </c>
      <c r="B628" s="84">
        <v>638</v>
      </c>
      <c r="D628" s="86" t="s">
        <v>615</v>
      </c>
      <c r="E628" s="98">
        <f t="shared" si="271"/>
        <v>14.310197086546703</v>
      </c>
      <c r="F628" s="98">
        <f t="shared" si="272"/>
        <v>0</v>
      </c>
      <c r="G628" s="17">
        <v>0</v>
      </c>
      <c r="H628" s="17">
        <f>'EWG-CCP-127 (1)'!G350</f>
        <v>85.689802913453292</v>
      </c>
      <c r="I628" s="17">
        <v>0</v>
      </c>
      <c r="J628" s="17">
        <v>0</v>
      </c>
      <c r="K628" s="17">
        <v>0</v>
      </c>
      <c r="L628" s="17">
        <v>0</v>
      </c>
      <c r="M628" s="17">
        <v>0</v>
      </c>
      <c r="N628" s="17">
        <v>0</v>
      </c>
      <c r="O628" s="17">
        <v>0</v>
      </c>
      <c r="P628" s="17">
        <v>0</v>
      </c>
      <c r="Q628" s="17">
        <v>0</v>
      </c>
      <c r="R628" s="17">
        <v>0</v>
      </c>
      <c r="S628" s="17">
        <v>0</v>
      </c>
      <c r="T628" s="17">
        <v>0</v>
      </c>
      <c r="U628" s="17">
        <v>0</v>
      </c>
      <c r="V628" s="17">
        <v>0</v>
      </c>
      <c r="W628" s="17">
        <v>0</v>
      </c>
      <c r="X628" s="17">
        <v>0</v>
      </c>
      <c r="Y628" s="17">
        <v>0</v>
      </c>
      <c r="Z628" s="17">
        <v>0</v>
      </c>
      <c r="AA628" s="17">
        <v>0</v>
      </c>
      <c r="AB628" s="17">
        <v>0</v>
      </c>
      <c r="AC628" s="17">
        <v>0</v>
      </c>
      <c r="AD628" s="17">
        <f>'EWG-CCP-127 (1)'!H335</f>
        <v>14.310197086546703</v>
      </c>
      <c r="AE628" s="17">
        <v>0</v>
      </c>
      <c r="AF628" s="17">
        <v>0</v>
      </c>
      <c r="AG628" s="88">
        <f>'EWG-CCP-127 (1)'!L350</f>
        <v>15.121</v>
      </c>
      <c r="AH628" s="17" t="s">
        <v>3</v>
      </c>
      <c r="AI628" s="87" t="s">
        <v>506</v>
      </c>
      <c r="AN628" s="17">
        <f t="shared" si="273"/>
        <v>100</v>
      </c>
      <c r="AO628" s="17">
        <f t="shared" si="254"/>
        <v>0</v>
      </c>
      <c r="AP628" s="17">
        <f t="shared" si="275"/>
        <v>0</v>
      </c>
      <c r="AQ628" s="17">
        <f t="shared" si="275"/>
        <v>0.85689802913453295</v>
      </c>
      <c r="AR628" s="17">
        <f t="shared" si="255"/>
        <v>0</v>
      </c>
      <c r="AS628" s="17">
        <f t="shared" si="256"/>
        <v>0.15121000000000001</v>
      </c>
      <c r="AU628" s="17">
        <f t="shared" si="257"/>
        <v>0</v>
      </c>
      <c r="AV628" s="17">
        <f t="shared" si="258"/>
        <v>0</v>
      </c>
      <c r="AW628" s="17">
        <f t="shared" si="259"/>
        <v>0.5</v>
      </c>
      <c r="AX628" s="17">
        <f t="shared" si="260"/>
        <v>0.5</v>
      </c>
      <c r="AY628" s="17">
        <f t="shared" si="261"/>
        <v>0</v>
      </c>
      <c r="AZ628" s="17">
        <f t="shared" si="262"/>
        <v>0</v>
      </c>
      <c r="BA628" s="17">
        <f t="shared" si="263"/>
        <v>0.15121000000000001</v>
      </c>
      <c r="BC628" s="17">
        <f t="shared" si="274"/>
        <v>0</v>
      </c>
      <c r="BD628" s="17">
        <f t="shared" si="264"/>
        <v>0.16700000000000004</v>
      </c>
      <c r="BE628" s="17">
        <f t="shared" si="265"/>
        <v>0.58024549596785291</v>
      </c>
      <c r="BF628" s="17">
        <f t="shared" si="266"/>
        <v>0.25587141789529383</v>
      </c>
      <c r="BG628" s="17">
        <f t="shared" si="267"/>
        <v>0.16700000000000004</v>
      </c>
      <c r="BH628" s="17">
        <f t="shared" si="268"/>
        <v>0.16700000000000004</v>
      </c>
      <c r="BI628" s="17">
        <f t="shared" si="269"/>
        <v>2.4932410000000083E-4</v>
      </c>
      <c r="BJ628" s="17">
        <f t="shared" si="270"/>
        <v>0.10370873653274955</v>
      </c>
    </row>
    <row r="629" spans="1:62" x14ac:dyDescent="0.25">
      <c r="A629" s="84">
        <v>629</v>
      </c>
      <c r="B629" s="84">
        <v>639</v>
      </c>
      <c r="D629" s="86" t="s">
        <v>615</v>
      </c>
      <c r="E629" s="98">
        <f t="shared" si="271"/>
        <v>25.037481259370313</v>
      </c>
      <c r="F629" s="98">
        <f t="shared" si="272"/>
        <v>0</v>
      </c>
      <c r="G629" s="17">
        <v>0</v>
      </c>
      <c r="H629" s="17">
        <f>'EWG-CCP-127 (1)'!G351</f>
        <v>74.962518740629676</v>
      </c>
      <c r="I629" s="17">
        <v>0</v>
      </c>
      <c r="J629" s="17">
        <v>0</v>
      </c>
      <c r="K629" s="17">
        <v>0</v>
      </c>
      <c r="L629" s="17">
        <v>0</v>
      </c>
      <c r="M629" s="17">
        <v>0</v>
      </c>
      <c r="N629" s="17">
        <v>0</v>
      </c>
      <c r="O629" s="17">
        <v>0</v>
      </c>
      <c r="P629" s="17">
        <v>0</v>
      </c>
      <c r="Q629" s="17">
        <v>0</v>
      </c>
      <c r="R629" s="17">
        <v>0</v>
      </c>
      <c r="S629" s="17">
        <v>0</v>
      </c>
      <c r="T629" s="17">
        <v>0</v>
      </c>
      <c r="U629" s="17">
        <v>0</v>
      </c>
      <c r="V629" s="17">
        <v>0</v>
      </c>
      <c r="W629" s="17">
        <v>0</v>
      </c>
      <c r="X629" s="17">
        <v>0</v>
      </c>
      <c r="Y629" s="17">
        <v>0</v>
      </c>
      <c r="Z629" s="17">
        <v>0</v>
      </c>
      <c r="AA629" s="17">
        <v>0</v>
      </c>
      <c r="AB629" s="17">
        <v>0</v>
      </c>
      <c r="AC629" s="17">
        <v>0</v>
      </c>
      <c r="AD629" s="17">
        <f>'EWG-CCP-127 (1)'!H336</f>
        <v>25.037481259370313</v>
      </c>
      <c r="AE629" s="17">
        <v>0</v>
      </c>
      <c r="AF629" s="17">
        <v>0</v>
      </c>
      <c r="AG629" s="88">
        <f>'EWG-CCP-127 (1)'!L351</f>
        <v>27.755000000000003</v>
      </c>
      <c r="AH629" s="17" t="s">
        <v>3</v>
      </c>
      <c r="AI629" s="87" t="s">
        <v>506</v>
      </c>
      <c r="AN629" s="17">
        <f t="shared" si="273"/>
        <v>99.999999999999986</v>
      </c>
      <c r="AO629" s="17">
        <f t="shared" si="254"/>
        <v>0</v>
      </c>
      <c r="AP629" s="17">
        <f t="shared" si="275"/>
        <v>0</v>
      </c>
      <c r="AQ629" s="17">
        <f t="shared" si="275"/>
        <v>0.7496251874062968</v>
      </c>
      <c r="AR629" s="17">
        <f t="shared" si="255"/>
        <v>0</v>
      </c>
      <c r="AS629" s="17">
        <f t="shared" si="256"/>
        <v>0.27755000000000002</v>
      </c>
      <c r="AU629" s="17">
        <f t="shared" si="257"/>
        <v>0</v>
      </c>
      <c r="AV629" s="17">
        <f t="shared" si="258"/>
        <v>0</v>
      </c>
      <c r="AW629" s="17">
        <f t="shared" si="259"/>
        <v>0.5</v>
      </c>
      <c r="AX629" s="17">
        <f t="shared" si="260"/>
        <v>0.5</v>
      </c>
      <c r="AY629" s="17">
        <f t="shared" si="261"/>
        <v>0</v>
      </c>
      <c r="AZ629" s="17">
        <f t="shared" si="262"/>
        <v>0</v>
      </c>
      <c r="BA629" s="17">
        <f t="shared" si="263"/>
        <v>0.27755000000000002</v>
      </c>
      <c r="BC629" s="17">
        <f t="shared" si="274"/>
        <v>0</v>
      </c>
      <c r="BD629" s="17">
        <f t="shared" si="264"/>
        <v>0.33400000000000002</v>
      </c>
      <c r="BE629" s="17">
        <f t="shared" si="265"/>
        <v>0.58024549596785291</v>
      </c>
      <c r="BF629" s="17">
        <f t="shared" si="266"/>
        <v>0.25587141789529383</v>
      </c>
      <c r="BG629" s="17">
        <f t="shared" si="267"/>
        <v>0.33400000000000002</v>
      </c>
      <c r="BH629" s="17">
        <f t="shared" si="268"/>
        <v>0.33400000000000002</v>
      </c>
      <c r="BI629" s="17">
        <f t="shared" si="269"/>
        <v>3.1866024999999999E-3</v>
      </c>
      <c r="BJ629" s="17">
        <f t="shared" si="270"/>
        <v>3.8297867079428324E-2</v>
      </c>
    </row>
    <row r="630" spans="1:62" x14ac:dyDescent="0.25">
      <c r="A630" s="84">
        <v>630</v>
      </c>
      <c r="B630" s="84">
        <v>640</v>
      </c>
      <c r="D630" s="86" t="s">
        <v>615</v>
      </c>
      <c r="E630" s="98">
        <f t="shared" si="271"/>
        <v>33.333333333333329</v>
      </c>
      <c r="F630" s="98">
        <f t="shared" si="272"/>
        <v>0</v>
      </c>
      <c r="G630" s="17">
        <v>0</v>
      </c>
      <c r="H630" s="17">
        <f>'EWG-CCP-127 (1)'!G352</f>
        <v>66.666666666666657</v>
      </c>
      <c r="I630" s="17">
        <v>0</v>
      </c>
      <c r="J630" s="17">
        <v>0</v>
      </c>
      <c r="K630" s="17">
        <v>0</v>
      </c>
      <c r="L630" s="17">
        <v>0</v>
      </c>
      <c r="M630" s="17">
        <v>0</v>
      </c>
      <c r="N630" s="17">
        <v>0</v>
      </c>
      <c r="O630" s="17">
        <v>0</v>
      </c>
      <c r="P630" s="17">
        <v>0</v>
      </c>
      <c r="Q630" s="17">
        <v>0</v>
      </c>
      <c r="R630" s="17">
        <v>0</v>
      </c>
      <c r="S630" s="17">
        <v>0</v>
      </c>
      <c r="T630" s="17">
        <v>0</v>
      </c>
      <c r="U630" s="17">
        <v>0</v>
      </c>
      <c r="V630" s="17">
        <v>0</v>
      </c>
      <c r="W630" s="17">
        <v>0</v>
      </c>
      <c r="X630" s="17">
        <v>0</v>
      </c>
      <c r="Y630" s="17">
        <v>0</v>
      </c>
      <c r="Z630" s="17">
        <v>0</v>
      </c>
      <c r="AA630" s="17">
        <v>0</v>
      </c>
      <c r="AB630" s="17">
        <v>0</v>
      </c>
      <c r="AC630" s="17">
        <v>0</v>
      </c>
      <c r="AD630" s="17">
        <f>'EWG-CCP-127 (1)'!H337</f>
        <v>33.333333333333329</v>
      </c>
      <c r="AE630" s="17">
        <v>0</v>
      </c>
      <c r="AF630" s="17">
        <v>0</v>
      </c>
      <c r="AG630" s="88">
        <f>'EWG-CCP-127 (1)'!L352</f>
        <v>31.991999999999997</v>
      </c>
      <c r="AH630" s="17" t="s">
        <v>3</v>
      </c>
      <c r="AI630" s="87" t="s">
        <v>506</v>
      </c>
      <c r="AN630" s="17">
        <f t="shared" si="273"/>
        <v>99.999999999999986</v>
      </c>
      <c r="AO630" s="17">
        <f t="shared" si="254"/>
        <v>0</v>
      </c>
      <c r="AP630" s="17">
        <f t="shared" si="275"/>
        <v>0</v>
      </c>
      <c r="AQ630" s="17">
        <f t="shared" si="275"/>
        <v>0.66666666666666652</v>
      </c>
      <c r="AR630" s="17">
        <f t="shared" si="255"/>
        <v>0</v>
      </c>
      <c r="AS630" s="17">
        <f t="shared" si="256"/>
        <v>0.31991999999999998</v>
      </c>
      <c r="AU630" s="17">
        <f t="shared" si="257"/>
        <v>0</v>
      </c>
      <c r="AV630" s="17">
        <f t="shared" si="258"/>
        <v>0</v>
      </c>
      <c r="AW630" s="17">
        <f t="shared" si="259"/>
        <v>0.5</v>
      </c>
      <c r="AX630" s="17">
        <f t="shared" si="260"/>
        <v>0.5</v>
      </c>
      <c r="AY630" s="17">
        <f t="shared" si="261"/>
        <v>0</v>
      </c>
      <c r="AZ630" s="17">
        <f t="shared" si="262"/>
        <v>0</v>
      </c>
      <c r="BA630" s="17">
        <f t="shared" si="263"/>
        <v>0.31991999999999998</v>
      </c>
      <c r="BC630" s="17">
        <f t="shared" si="274"/>
        <v>0</v>
      </c>
      <c r="BD630" s="17">
        <f t="shared" si="264"/>
        <v>0.5</v>
      </c>
      <c r="BE630" s="17">
        <f t="shared" si="265"/>
        <v>0.58024549596785291</v>
      </c>
      <c r="BF630" s="17">
        <f t="shared" si="266"/>
        <v>0.25587141789529383</v>
      </c>
      <c r="BG630" s="17">
        <f t="shared" si="267"/>
        <v>0.5</v>
      </c>
      <c r="BH630" s="17">
        <f t="shared" si="268"/>
        <v>0.5</v>
      </c>
      <c r="BI630" s="17">
        <f t="shared" si="269"/>
        <v>3.242880640000001E-2</v>
      </c>
      <c r="BJ630" s="17">
        <f t="shared" si="270"/>
        <v>2.3509600845304388E-2</v>
      </c>
    </row>
    <row r="631" spans="1:62" x14ac:dyDescent="0.25">
      <c r="A631" s="84">
        <v>631</v>
      </c>
      <c r="B631" s="84">
        <v>641</v>
      </c>
      <c r="D631" s="86" t="s">
        <v>615</v>
      </c>
      <c r="E631" s="98">
        <f t="shared" si="271"/>
        <v>40.011997600479901</v>
      </c>
      <c r="F631" s="98">
        <f t="shared" si="272"/>
        <v>0</v>
      </c>
      <c r="G631" s="17">
        <v>0</v>
      </c>
      <c r="H631" s="17">
        <f>'EWG-CCP-127 (1)'!G353</f>
        <v>59.988002399520092</v>
      </c>
      <c r="I631" s="17">
        <v>0</v>
      </c>
      <c r="J631" s="17">
        <v>0</v>
      </c>
      <c r="K631" s="17">
        <v>0</v>
      </c>
      <c r="L631" s="17">
        <v>0</v>
      </c>
      <c r="M631" s="17">
        <v>0</v>
      </c>
      <c r="N631" s="17">
        <v>0</v>
      </c>
      <c r="O631" s="17">
        <v>0</v>
      </c>
      <c r="P631" s="17">
        <v>0</v>
      </c>
      <c r="Q631" s="17">
        <v>0</v>
      </c>
      <c r="R631" s="17">
        <v>0</v>
      </c>
      <c r="S631" s="17">
        <v>0</v>
      </c>
      <c r="T631" s="17">
        <v>0</v>
      </c>
      <c r="U631" s="17">
        <v>0</v>
      </c>
      <c r="V631" s="17">
        <v>0</v>
      </c>
      <c r="W631" s="17">
        <v>0</v>
      </c>
      <c r="X631" s="17">
        <v>0</v>
      </c>
      <c r="Y631" s="17">
        <v>0</v>
      </c>
      <c r="Z631" s="17">
        <v>0</v>
      </c>
      <c r="AA631" s="17">
        <v>0</v>
      </c>
      <c r="AB631" s="17">
        <v>0</v>
      </c>
      <c r="AC631" s="17">
        <v>0</v>
      </c>
      <c r="AD631" s="17">
        <f>'EWG-CCP-127 (1)'!H338</f>
        <v>40.011997600479901</v>
      </c>
      <c r="AE631" s="17">
        <v>0</v>
      </c>
      <c r="AF631" s="17">
        <v>0</v>
      </c>
      <c r="AG631" s="88">
        <f>'EWG-CCP-127 (1)'!L353</f>
        <v>28.893000000000001</v>
      </c>
      <c r="AH631" s="17" t="s">
        <v>3</v>
      </c>
      <c r="AI631" s="87" t="s">
        <v>506</v>
      </c>
      <c r="AN631" s="17">
        <f t="shared" si="273"/>
        <v>100</v>
      </c>
      <c r="AO631" s="17">
        <f t="shared" si="254"/>
        <v>0</v>
      </c>
      <c r="AP631" s="17">
        <f t="shared" si="275"/>
        <v>0</v>
      </c>
      <c r="AQ631" s="17">
        <f t="shared" si="275"/>
        <v>0.59988002399520091</v>
      </c>
      <c r="AR631" s="17">
        <f t="shared" si="255"/>
        <v>0</v>
      </c>
      <c r="AS631" s="17">
        <f t="shared" si="256"/>
        <v>0.28893000000000002</v>
      </c>
      <c r="AU631" s="17">
        <f t="shared" si="257"/>
        <v>0</v>
      </c>
      <c r="AV631" s="17">
        <f t="shared" si="258"/>
        <v>0</v>
      </c>
      <c r="AW631" s="17">
        <f t="shared" si="259"/>
        <v>0.5</v>
      </c>
      <c r="AX631" s="17">
        <f t="shared" si="260"/>
        <v>0.5</v>
      </c>
      <c r="AY631" s="17">
        <f t="shared" si="261"/>
        <v>0</v>
      </c>
      <c r="AZ631" s="17">
        <f t="shared" si="262"/>
        <v>0</v>
      </c>
      <c r="BA631" s="17">
        <f t="shared" si="263"/>
        <v>0.28893000000000002</v>
      </c>
      <c r="BC631" s="17">
        <f t="shared" si="274"/>
        <v>0</v>
      </c>
      <c r="BD631" s="17">
        <f t="shared" si="264"/>
        <v>0.66700000000000004</v>
      </c>
      <c r="BE631" s="17">
        <f t="shared" si="265"/>
        <v>0.58024549596785291</v>
      </c>
      <c r="BF631" s="17">
        <f t="shared" si="266"/>
        <v>0.25587141789529383</v>
      </c>
      <c r="BG631" s="17">
        <f t="shared" si="267"/>
        <v>0.44320263526628417</v>
      </c>
      <c r="BH631" s="17">
        <f t="shared" si="268"/>
        <v>0.44320263526628417</v>
      </c>
      <c r="BI631" s="17">
        <f t="shared" si="269"/>
        <v>2.380004599200394E-2</v>
      </c>
      <c r="BJ631" s="17">
        <f t="shared" si="270"/>
        <v>3.3973275702550099E-2</v>
      </c>
    </row>
    <row r="632" spans="1:62" x14ac:dyDescent="0.25">
      <c r="A632" s="84">
        <v>632</v>
      </c>
      <c r="B632" s="84">
        <v>642</v>
      </c>
      <c r="D632" s="86" t="s">
        <v>615</v>
      </c>
      <c r="E632" s="98">
        <f t="shared" si="271"/>
        <v>44.994499449944989</v>
      </c>
      <c r="F632" s="98">
        <f t="shared" si="272"/>
        <v>0</v>
      </c>
      <c r="G632" s="17">
        <v>0</v>
      </c>
      <c r="H632" s="17">
        <f>'EWG-CCP-127 (1)'!G354</f>
        <v>55.005500550055011</v>
      </c>
      <c r="I632" s="17">
        <v>0</v>
      </c>
      <c r="J632" s="17">
        <v>0</v>
      </c>
      <c r="K632" s="17">
        <v>0</v>
      </c>
      <c r="L632" s="17">
        <v>0</v>
      </c>
      <c r="M632" s="17">
        <v>0</v>
      </c>
      <c r="N632" s="17">
        <v>0</v>
      </c>
      <c r="O632" s="17">
        <v>0</v>
      </c>
      <c r="P632" s="17">
        <v>0</v>
      </c>
      <c r="Q632" s="17">
        <v>0</v>
      </c>
      <c r="R632" s="17">
        <v>0</v>
      </c>
      <c r="S632" s="17">
        <v>0</v>
      </c>
      <c r="T632" s="17">
        <v>0</v>
      </c>
      <c r="U632" s="17">
        <v>0</v>
      </c>
      <c r="V632" s="17">
        <v>0</v>
      </c>
      <c r="W632" s="17">
        <v>0</v>
      </c>
      <c r="X632" s="17">
        <v>0</v>
      </c>
      <c r="Y632" s="17">
        <v>0</v>
      </c>
      <c r="Z632" s="17">
        <v>0</v>
      </c>
      <c r="AA632" s="17">
        <v>0</v>
      </c>
      <c r="AB632" s="17">
        <v>0</v>
      </c>
      <c r="AC632" s="17">
        <v>0</v>
      </c>
      <c r="AD632" s="17">
        <f>'EWG-CCP-127 (1)'!H339</f>
        <v>44.994499449944989</v>
      </c>
      <c r="AE632" s="17">
        <v>0</v>
      </c>
      <c r="AF632" s="17">
        <v>0</v>
      </c>
      <c r="AG632" s="88">
        <f>'EWG-CCP-127 (1)'!L354</f>
        <v>27.96</v>
      </c>
      <c r="AH632" s="17" t="s">
        <v>3</v>
      </c>
      <c r="AI632" s="87" t="s">
        <v>506</v>
      </c>
      <c r="AN632" s="17">
        <f t="shared" si="273"/>
        <v>100</v>
      </c>
      <c r="AO632" s="17">
        <f t="shared" si="254"/>
        <v>0</v>
      </c>
      <c r="AP632" s="17">
        <f t="shared" si="275"/>
        <v>0</v>
      </c>
      <c r="AQ632" s="17">
        <f t="shared" si="275"/>
        <v>0.55005500550055009</v>
      </c>
      <c r="AR632" s="17">
        <f t="shared" si="255"/>
        <v>0</v>
      </c>
      <c r="AS632" s="17">
        <f t="shared" si="256"/>
        <v>0.27960000000000002</v>
      </c>
      <c r="AU632" s="17">
        <f t="shared" si="257"/>
        <v>0</v>
      </c>
      <c r="AV632" s="17">
        <f t="shared" si="258"/>
        <v>0</v>
      </c>
      <c r="AW632" s="17">
        <f t="shared" si="259"/>
        <v>0.5</v>
      </c>
      <c r="AX632" s="17">
        <f t="shared" si="260"/>
        <v>0.5</v>
      </c>
      <c r="AY632" s="17">
        <f t="shared" si="261"/>
        <v>0</v>
      </c>
      <c r="AZ632" s="17">
        <f t="shared" si="262"/>
        <v>0</v>
      </c>
      <c r="BA632" s="17">
        <f t="shared" si="263"/>
        <v>0.27960000000000002</v>
      </c>
      <c r="BC632" s="17">
        <f t="shared" si="274"/>
        <v>0</v>
      </c>
      <c r="BD632" s="17">
        <f t="shared" si="264"/>
        <v>0.81799999999999984</v>
      </c>
      <c r="BE632" s="17">
        <f t="shared" si="265"/>
        <v>0.58024549596785291</v>
      </c>
      <c r="BF632" s="17">
        <f t="shared" si="266"/>
        <v>0.25587141789529383</v>
      </c>
      <c r="BG632" s="17">
        <f t="shared" si="267"/>
        <v>0.39286930193295089</v>
      </c>
      <c r="BH632" s="17">
        <f t="shared" si="268"/>
        <v>0.39286930193295089</v>
      </c>
      <c r="BI632" s="17">
        <f t="shared" si="269"/>
        <v>1.2829934760377987E-2</v>
      </c>
      <c r="BJ632" s="17">
        <f t="shared" si="270"/>
        <v>3.7499706104683131E-2</v>
      </c>
    </row>
    <row r="633" spans="1:62" x14ac:dyDescent="0.25">
      <c r="A633" s="84">
        <v>633</v>
      </c>
      <c r="B633" s="84">
        <v>643</v>
      </c>
      <c r="D633" s="86" t="s">
        <v>615</v>
      </c>
      <c r="E633" s="98">
        <f t="shared" si="271"/>
        <v>14.310197086546703</v>
      </c>
      <c r="F633" s="98">
        <f t="shared" si="272"/>
        <v>0</v>
      </c>
      <c r="G633" s="17">
        <v>0</v>
      </c>
      <c r="H633" s="17">
        <f>'EWG-CCP-127 (1)'!G355</f>
        <v>85.689802913453292</v>
      </c>
      <c r="I633" s="17">
        <v>0</v>
      </c>
      <c r="J633" s="17">
        <v>0</v>
      </c>
      <c r="K633" s="17">
        <v>0</v>
      </c>
      <c r="L633" s="17">
        <v>0</v>
      </c>
      <c r="M633" s="17">
        <v>0</v>
      </c>
      <c r="N633" s="17">
        <v>0</v>
      </c>
      <c r="O633" s="17">
        <v>0</v>
      </c>
      <c r="P633" s="17">
        <v>0</v>
      </c>
      <c r="Q633" s="17">
        <v>0</v>
      </c>
      <c r="R633" s="17">
        <v>0</v>
      </c>
      <c r="S633" s="17">
        <v>0</v>
      </c>
      <c r="T633" s="17">
        <v>0</v>
      </c>
      <c r="U633" s="17">
        <v>0</v>
      </c>
      <c r="V633" s="17">
        <v>0</v>
      </c>
      <c r="W633" s="17">
        <v>0</v>
      </c>
      <c r="X633" s="17">
        <f>'EWG-CCP-127 (1)'!H335</f>
        <v>14.310197086546703</v>
      </c>
      <c r="Y633" s="17">
        <v>0</v>
      </c>
      <c r="Z633" s="17">
        <v>0</v>
      </c>
      <c r="AA633" s="17">
        <v>0</v>
      </c>
      <c r="AB633" s="17">
        <v>0</v>
      </c>
      <c r="AC633" s="17">
        <v>0</v>
      </c>
      <c r="AD633" s="17">
        <v>0</v>
      </c>
      <c r="AE633" s="17">
        <v>0</v>
      </c>
      <c r="AF633" s="17">
        <v>0</v>
      </c>
      <c r="AG633" s="88">
        <f>'EWG-CCP-127 (1)'!L355</f>
        <v>14.41</v>
      </c>
      <c r="AH633" s="17" t="s">
        <v>3</v>
      </c>
      <c r="AI633" s="87" t="s">
        <v>506</v>
      </c>
      <c r="AN633" s="17">
        <f t="shared" si="273"/>
        <v>100</v>
      </c>
      <c r="AO633" s="17">
        <f t="shared" si="254"/>
        <v>0.14310197086546703</v>
      </c>
      <c r="AP633" s="17">
        <f t="shared" si="275"/>
        <v>0</v>
      </c>
      <c r="AQ633" s="17">
        <f t="shared" si="275"/>
        <v>0.85689802913453295</v>
      </c>
      <c r="AR633" s="17">
        <f t="shared" si="255"/>
        <v>0</v>
      </c>
      <c r="AS633" s="17">
        <f t="shared" si="256"/>
        <v>0.14410000000000001</v>
      </c>
      <c r="AU633" s="17">
        <f t="shared" si="257"/>
        <v>0</v>
      </c>
      <c r="AV633" s="17">
        <f t="shared" si="258"/>
        <v>0.16700000000000004</v>
      </c>
      <c r="AW633" s="17">
        <f t="shared" si="259"/>
        <v>0.5</v>
      </c>
      <c r="AX633" s="17">
        <f t="shared" si="260"/>
        <v>0.5</v>
      </c>
      <c r="AY633" s="17">
        <f t="shared" si="261"/>
        <v>0.16700000000000004</v>
      </c>
      <c r="AZ633" s="17">
        <f t="shared" si="262"/>
        <v>0.16700000000000004</v>
      </c>
      <c r="BA633" s="17">
        <f t="shared" si="263"/>
        <v>2.2900000000000031E-2</v>
      </c>
      <c r="BC633" s="17">
        <f t="shared" si="274"/>
        <v>0</v>
      </c>
      <c r="BD633" s="17">
        <f t="shared" si="264"/>
        <v>0.16700000000000004</v>
      </c>
      <c r="BE633" s="17">
        <f t="shared" si="265"/>
        <v>0.58024549596785291</v>
      </c>
      <c r="BF633" s="17">
        <f t="shared" si="266"/>
        <v>0.25587141789529383</v>
      </c>
      <c r="BG633" s="17">
        <f t="shared" si="267"/>
        <v>0.16700000000000004</v>
      </c>
      <c r="BH633" s="17">
        <f t="shared" si="268"/>
        <v>0.16700000000000004</v>
      </c>
      <c r="BI633" s="17">
        <f t="shared" si="269"/>
        <v>5.2441000000000141E-4</v>
      </c>
      <c r="BJ633" s="17">
        <f t="shared" si="270"/>
        <v>0.10833867480125607</v>
      </c>
    </row>
    <row r="634" spans="1:62" x14ac:dyDescent="0.25">
      <c r="A634" s="84">
        <v>634</v>
      </c>
      <c r="B634" s="84">
        <v>644</v>
      </c>
      <c r="D634" s="86" t="s">
        <v>615</v>
      </c>
      <c r="E634" s="98">
        <f t="shared" si="271"/>
        <v>25.037481259370313</v>
      </c>
      <c r="F634" s="98">
        <f t="shared" si="272"/>
        <v>0</v>
      </c>
      <c r="G634" s="17">
        <v>0</v>
      </c>
      <c r="H634" s="17">
        <f>'EWG-CCP-127 (1)'!G356</f>
        <v>74.962518740629676</v>
      </c>
      <c r="I634" s="17">
        <v>0</v>
      </c>
      <c r="J634" s="17">
        <v>0</v>
      </c>
      <c r="K634" s="17">
        <v>0</v>
      </c>
      <c r="L634" s="17">
        <v>0</v>
      </c>
      <c r="M634" s="17">
        <v>0</v>
      </c>
      <c r="N634" s="17">
        <v>0</v>
      </c>
      <c r="O634" s="17">
        <v>0</v>
      </c>
      <c r="P634" s="17">
        <v>0</v>
      </c>
      <c r="Q634" s="17">
        <v>0</v>
      </c>
      <c r="R634" s="17">
        <v>0</v>
      </c>
      <c r="S634" s="17">
        <v>0</v>
      </c>
      <c r="T634" s="17">
        <v>0</v>
      </c>
      <c r="U634" s="17">
        <v>0</v>
      </c>
      <c r="V634" s="17">
        <v>0</v>
      </c>
      <c r="W634" s="17">
        <v>0</v>
      </c>
      <c r="X634" s="17">
        <f>'EWG-CCP-127 (1)'!H336</f>
        <v>25.037481259370313</v>
      </c>
      <c r="Y634" s="17">
        <v>0</v>
      </c>
      <c r="Z634" s="17">
        <v>0</v>
      </c>
      <c r="AA634" s="17">
        <v>0</v>
      </c>
      <c r="AB634" s="17">
        <v>0</v>
      </c>
      <c r="AC634" s="17">
        <v>0</v>
      </c>
      <c r="AD634" s="17">
        <v>0</v>
      </c>
      <c r="AE634" s="17">
        <v>0</v>
      </c>
      <c r="AF634" s="17">
        <v>0</v>
      </c>
      <c r="AG634" s="88">
        <f>'EWG-CCP-127 (1)'!L356</f>
        <v>25.589000000000002</v>
      </c>
      <c r="AH634" s="17" t="s">
        <v>3</v>
      </c>
      <c r="AI634" s="87" t="s">
        <v>506</v>
      </c>
      <c r="AN634" s="17">
        <f t="shared" si="273"/>
        <v>99.999999999999986</v>
      </c>
      <c r="AO634" s="17">
        <f t="shared" si="254"/>
        <v>0.25037481259370314</v>
      </c>
      <c r="AP634" s="17">
        <f t="shared" si="275"/>
        <v>0</v>
      </c>
      <c r="AQ634" s="17">
        <f t="shared" si="275"/>
        <v>0.7496251874062968</v>
      </c>
      <c r="AR634" s="17">
        <f t="shared" si="255"/>
        <v>0</v>
      </c>
      <c r="AS634" s="17">
        <f t="shared" si="256"/>
        <v>0.25589000000000001</v>
      </c>
      <c r="AU634" s="17">
        <f t="shared" si="257"/>
        <v>0</v>
      </c>
      <c r="AV634" s="17">
        <f t="shared" si="258"/>
        <v>0.33400000000000002</v>
      </c>
      <c r="AW634" s="17">
        <f t="shared" si="259"/>
        <v>0.5</v>
      </c>
      <c r="AX634" s="17">
        <f t="shared" si="260"/>
        <v>0.5</v>
      </c>
      <c r="AY634" s="17">
        <f t="shared" si="261"/>
        <v>0.33400000000000002</v>
      </c>
      <c r="AZ634" s="17">
        <f t="shared" si="262"/>
        <v>0.33400000000000002</v>
      </c>
      <c r="BA634" s="17">
        <f t="shared" si="263"/>
        <v>7.8110000000000013E-2</v>
      </c>
      <c r="BC634" s="17">
        <f t="shared" si="274"/>
        <v>0</v>
      </c>
      <c r="BD634" s="17">
        <f t="shared" si="264"/>
        <v>0.33400000000000002</v>
      </c>
      <c r="BE634" s="17">
        <f t="shared" si="265"/>
        <v>0.58024549596785291</v>
      </c>
      <c r="BF634" s="17">
        <f t="shared" si="266"/>
        <v>0.25587141789529383</v>
      </c>
      <c r="BG634" s="17">
        <f t="shared" si="267"/>
        <v>0.33400000000000002</v>
      </c>
      <c r="BH634" s="17">
        <f t="shared" si="268"/>
        <v>0.33400000000000002</v>
      </c>
      <c r="BI634" s="17">
        <f t="shared" si="269"/>
        <v>6.1011721000000024E-3</v>
      </c>
      <c r="BJ634" s="17">
        <f t="shared" si="270"/>
        <v>4.7244677734541024E-2</v>
      </c>
    </row>
    <row r="635" spans="1:62" x14ac:dyDescent="0.25">
      <c r="A635" s="84">
        <v>635</v>
      </c>
      <c r="B635" s="84">
        <v>645</v>
      </c>
      <c r="D635" s="86" t="s">
        <v>615</v>
      </c>
      <c r="E635" s="98">
        <f t="shared" si="271"/>
        <v>33.333333333333329</v>
      </c>
      <c r="F635" s="98">
        <f t="shared" si="272"/>
        <v>0</v>
      </c>
      <c r="G635" s="17">
        <v>0</v>
      </c>
      <c r="H635" s="17">
        <f>'EWG-CCP-127 (1)'!G357</f>
        <v>66.666666666666657</v>
      </c>
      <c r="I635" s="17">
        <v>0</v>
      </c>
      <c r="J635" s="17">
        <v>0</v>
      </c>
      <c r="K635" s="17">
        <v>0</v>
      </c>
      <c r="L635" s="17">
        <v>0</v>
      </c>
      <c r="M635" s="17">
        <v>0</v>
      </c>
      <c r="N635" s="17">
        <v>0</v>
      </c>
      <c r="O635" s="17">
        <v>0</v>
      </c>
      <c r="P635" s="17">
        <v>0</v>
      </c>
      <c r="Q635" s="17">
        <v>0</v>
      </c>
      <c r="R635" s="17">
        <v>0</v>
      </c>
      <c r="S635" s="17">
        <v>0</v>
      </c>
      <c r="T635" s="17">
        <v>0</v>
      </c>
      <c r="U635" s="17">
        <v>0</v>
      </c>
      <c r="V635" s="17">
        <v>0</v>
      </c>
      <c r="W635" s="17">
        <v>0</v>
      </c>
      <c r="X635" s="17">
        <f>'EWG-CCP-127 (1)'!H337</f>
        <v>33.333333333333329</v>
      </c>
      <c r="Y635" s="17">
        <v>0</v>
      </c>
      <c r="Z635" s="17">
        <v>0</v>
      </c>
      <c r="AA635" s="17">
        <v>0</v>
      </c>
      <c r="AB635" s="17">
        <v>0</v>
      </c>
      <c r="AC635" s="17">
        <v>0</v>
      </c>
      <c r="AD635" s="17">
        <v>0</v>
      </c>
      <c r="AE635" s="17">
        <v>0</v>
      </c>
      <c r="AF635" s="17">
        <v>0</v>
      </c>
      <c r="AG635" s="88">
        <f>'EWG-CCP-127 (1)'!L357</f>
        <v>27.96</v>
      </c>
      <c r="AH635" s="17" t="s">
        <v>3</v>
      </c>
      <c r="AI635" s="87" t="s">
        <v>506</v>
      </c>
      <c r="AN635" s="17">
        <f t="shared" si="273"/>
        <v>99.999999999999986</v>
      </c>
      <c r="AO635" s="17">
        <f t="shared" si="254"/>
        <v>0.33333333333333326</v>
      </c>
      <c r="AP635" s="17">
        <f t="shared" si="275"/>
        <v>0</v>
      </c>
      <c r="AQ635" s="17">
        <f t="shared" si="275"/>
        <v>0.66666666666666652</v>
      </c>
      <c r="AR635" s="17">
        <f t="shared" si="255"/>
        <v>0</v>
      </c>
      <c r="AS635" s="17">
        <f t="shared" si="256"/>
        <v>0.27960000000000002</v>
      </c>
      <c r="AU635" s="17">
        <f t="shared" si="257"/>
        <v>0</v>
      </c>
      <c r="AV635" s="17">
        <f t="shared" si="258"/>
        <v>0.5</v>
      </c>
      <c r="AW635" s="17">
        <f t="shared" si="259"/>
        <v>0.5</v>
      </c>
      <c r="AX635" s="17">
        <f t="shared" si="260"/>
        <v>0.5</v>
      </c>
      <c r="AY635" s="17">
        <f t="shared" si="261"/>
        <v>0.5</v>
      </c>
      <c r="AZ635" s="17">
        <f t="shared" si="262"/>
        <v>0.5</v>
      </c>
      <c r="BA635" s="17">
        <f t="shared" si="263"/>
        <v>0.22039999999999998</v>
      </c>
      <c r="BC635" s="17">
        <f t="shared" si="274"/>
        <v>0</v>
      </c>
      <c r="BD635" s="17">
        <f t="shared" si="264"/>
        <v>0.5</v>
      </c>
      <c r="BE635" s="17">
        <f t="shared" si="265"/>
        <v>0.58024549596785291</v>
      </c>
      <c r="BF635" s="17">
        <f t="shared" si="266"/>
        <v>0.25587141789529383</v>
      </c>
      <c r="BG635" s="17">
        <f t="shared" si="267"/>
        <v>0.5</v>
      </c>
      <c r="BH635" s="17">
        <f t="shared" si="268"/>
        <v>0.5</v>
      </c>
      <c r="BI635" s="17">
        <f t="shared" si="269"/>
        <v>4.8576159999999993E-2</v>
      </c>
      <c r="BJ635" s="17">
        <f t="shared" si="270"/>
        <v>3.7499706104683131E-2</v>
      </c>
    </row>
    <row r="636" spans="1:62" x14ac:dyDescent="0.25">
      <c r="A636" s="84">
        <v>636</v>
      </c>
      <c r="B636" s="84">
        <v>646</v>
      </c>
      <c r="D636" s="86" t="s">
        <v>615</v>
      </c>
      <c r="E636" s="98">
        <f t="shared" si="271"/>
        <v>40.011997600479901</v>
      </c>
      <c r="F636" s="98">
        <f t="shared" si="272"/>
        <v>0</v>
      </c>
      <c r="G636" s="17">
        <v>0</v>
      </c>
      <c r="H636" s="17">
        <f>'EWG-CCP-127 (1)'!G358</f>
        <v>59.988002399520092</v>
      </c>
      <c r="I636" s="17">
        <v>0</v>
      </c>
      <c r="J636" s="17">
        <v>0</v>
      </c>
      <c r="K636" s="17">
        <v>0</v>
      </c>
      <c r="L636" s="17">
        <v>0</v>
      </c>
      <c r="M636" s="17">
        <v>0</v>
      </c>
      <c r="N636" s="17">
        <v>0</v>
      </c>
      <c r="O636" s="17">
        <v>0</v>
      </c>
      <c r="P636" s="17">
        <v>0</v>
      </c>
      <c r="Q636" s="17">
        <v>0</v>
      </c>
      <c r="R636" s="17">
        <v>0</v>
      </c>
      <c r="S636" s="17">
        <v>0</v>
      </c>
      <c r="T636" s="17">
        <v>0</v>
      </c>
      <c r="U636" s="17">
        <v>0</v>
      </c>
      <c r="V636" s="17">
        <v>0</v>
      </c>
      <c r="W636" s="17">
        <v>0</v>
      </c>
      <c r="X636" s="17">
        <f>'EWG-CCP-127 (1)'!H338</f>
        <v>40.011997600479901</v>
      </c>
      <c r="Y636" s="17">
        <v>0</v>
      </c>
      <c r="Z636" s="17">
        <v>0</v>
      </c>
      <c r="AA636" s="17">
        <v>0</v>
      </c>
      <c r="AB636" s="17">
        <v>0</v>
      </c>
      <c r="AC636" s="17">
        <v>0</v>
      </c>
      <c r="AD636" s="17">
        <v>0</v>
      </c>
      <c r="AE636" s="17">
        <v>0</v>
      </c>
      <c r="AF636" s="17">
        <v>0</v>
      </c>
      <c r="AG636" s="88">
        <f>'EWG-CCP-127 (1)'!L358</f>
        <v>27.66</v>
      </c>
      <c r="AH636" s="17" t="s">
        <v>3</v>
      </c>
      <c r="AI636" s="87" t="s">
        <v>506</v>
      </c>
      <c r="AN636" s="17">
        <f t="shared" si="273"/>
        <v>100</v>
      </c>
      <c r="AO636" s="17">
        <f t="shared" si="254"/>
        <v>0.40011997600479904</v>
      </c>
      <c r="AP636" s="17">
        <f t="shared" si="275"/>
        <v>0</v>
      </c>
      <c r="AQ636" s="17">
        <f t="shared" si="275"/>
        <v>0.59988002399520091</v>
      </c>
      <c r="AR636" s="17">
        <f t="shared" si="255"/>
        <v>0</v>
      </c>
      <c r="AS636" s="17">
        <f t="shared" si="256"/>
        <v>0.27660000000000001</v>
      </c>
      <c r="AU636" s="17">
        <f t="shared" si="257"/>
        <v>0</v>
      </c>
      <c r="AV636" s="17">
        <f t="shared" si="258"/>
        <v>0.66700000000000004</v>
      </c>
      <c r="AW636" s="17">
        <f t="shared" si="259"/>
        <v>0.5</v>
      </c>
      <c r="AX636" s="17">
        <f t="shared" si="260"/>
        <v>0.5</v>
      </c>
      <c r="AY636" s="17">
        <f t="shared" si="261"/>
        <v>0.4443333333333333</v>
      </c>
      <c r="AZ636" s="17">
        <f t="shared" si="262"/>
        <v>0.4443333333333333</v>
      </c>
      <c r="BA636" s="17">
        <f t="shared" si="263"/>
        <v>0.16773333333333329</v>
      </c>
      <c r="BC636" s="17">
        <f t="shared" si="274"/>
        <v>0</v>
      </c>
      <c r="BD636" s="17">
        <f t="shared" si="264"/>
        <v>0.66700000000000004</v>
      </c>
      <c r="BE636" s="17">
        <f t="shared" si="265"/>
        <v>0.58024549596785291</v>
      </c>
      <c r="BF636" s="17">
        <f t="shared" si="266"/>
        <v>0.25587141789529383</v>
      </c>
      <c r="BG636" s="17">
        <f t="shared" si="267"/>
        <v>0.44320263526628417</v>
      </c>
      <c r="BH636" s="17">
        <f t="shared" si="268"/>
        <v>0.44320263526628417</v>
      </c>
      <c r="BI636" s="17">
        <f t="shared" si="269"/>
        <v>2.775643807767051E-2</v>
      </c>
      <c r="BJ636" s="17">
        <f t="shared" si="270"/>
        <v>3.8670596555529763E-2</v>
      </c>
    </row>
    <row r="637" spans="1:62" x14ac:dyDescent="0.25">
      <c r="A637" s="84">
        <v>637</v>
      </c>
      <c r="B637" s="84">
        <v>647</v>
      </c>
      <c r="D637" s="86" t="s">
        <v>615</v>
      </c>
      <c r="E637" s="98">
        <f t="shared" si="271"/>
        <v>44.994499449944989</v>
      </c>
      <c r="F637" s="98">
        <f t="shared" si="272"/>
        <v>0</v>
      </c>
      <c r="G637" s="17">
        <v>0</v>
      </c>
      <c r="H637" s="17">
        <f>'EWG-CCP-127 (1)'!G359</f>
        <v>55.005500550055011</v>
      </c>
      <c r="I637" s="17">
        <v>0</v>
      </c>
      <c r="J637" s="17">
        <v>0</v>
      </c>
      <c r="K637" s="17">
        <v>0</v>
      </c>
      <c r="L637" s="17">
        <v>0</v>
      </c>
      <c r="M637" s="17">
        <v>0</v>
      </c>
      <c r="N637" s="17">
        <v>0</v>
      </c>
      <c r="O637" s="17">
        <v>0</v>
      </c>
      <c r="P637" s="17">
        <v>0</v>
      </c>
      <c r="Q637" s="17">
        <v>0</v>
      </c>
      <c r="R637" s="17">
        <v>0</v>
      </c>
      <c r="S637" s="17">
        <v>0</v>
      </c>
      <c r="T637" s="17">
        <v>0</v>
      </c>
      <c r="U637" s="17">
        <v>0</v>
      </c>
      <c r="V637" s="17">
        <v>0</v>
      </c>
      <c r="W637" s="17">
        <v>0</v>
      </c>
      <c r="X637" s="17">
        <f>'EWG-CCP-127 (1)'!H339</f>
        <v>44.994499449944989</v>
      </c>
      <c r="Y637" s="17">
        <v>0</v>
      </c>
      <c r="Z637" s="17">
        <v>0</v>
      </c>
      <c r="AA637" s="17">
        <v>0</v>
      </c>
      <c r="AB637" s="17">
        <v>0</v>
      </c>
      <c r="AC637" s="17">
        <v>0</v>
      </c>
      <c r="AD637" s="17">
        <v>0</v>
      </c>
      <c r="AE637" s="17">
        <v>0</v>
      </c>
      <c r="AF637" s="17">
        <v>0</v>
      </c>
      <c r="AG637" s="88">
        <f>'EWG-CCP-127 (1)'!L359</f>
        <v>23.722999999999999</v>
      </c>
      <c r="AH637" s="17" t="s">
        <v>3</v>
      </c>
      <c r="AI637" s="87" t="s">
        <v>506</v>
      </c>
      <c r="AN637" s="17">
        <f t="shared" si="273"/>
        <v>100</v>
      </c>
      <c r="AO637" s="17">
        <f t="shared" si="254"/>
        <v>0.44994499449944991</v>
      </c>
      <c r="AP637" s="17">
        <f t="shared" si="275"/>
        <v>0</v>
      </c>
      <c r="AQ637" s="17">
        <f t="shared" si="275"/>
        <v>0.55005500550055009</v>
      </c>
      <c r="AR637" s="17">
        <f t="shared" si="255"/>
        <v>0</v>
      </c>
      <c r="AS637" s="17">
        <f t="shared" si="256"/>
        <v>0.23723</v>
      </c>
      <c r="AU637" s="17">
        <f t="shared" si="257"/>
        <v>0</v>
      </c>
      <c r="AV637" s="17">
        <f t="shared" si="258"/>
        <v>0.81799999999999984</v>
      </c>
      <c r="AW637" s="17">
        <f t="shared" si="259"/>
        <v>0.5</v>
      </c>
      <c r="AX637" s="17">
        <f t="shared" si="260"/>
        <v>0.5</v>
      </c>
      <c r="AY637" s="17">
        <f t="shared" si="261"/>
        <v>0.39400000000000007</v>
      </c>
      <c r="AZ637" s="17">
        <f t="shared" si="262"/>
        <v>0.39400000000000007</v>
      </c>
      <c r="BA637" s="17">
        <f t="shared" si="263"/>
        <v>0.15677000000000008</v>
      </c>
      <c r="BC637" s="17">
        <f t="shared" si="274"/>
        <v>0</v>
      </c>
      <c r="BD637" s="17">
        <f t="shared" si="264"/>
        <v>0.81799999999999984</v>
      </c>
      <c r="BE637" s="17">
        <f t="shared" si="265"/>
        <v>0.58024549596785291</v>
      </c>
      <c r="BF637" s="17">
        <f t="shared" si="266"/>
        <v>0.25587141789529383</v>
      </c>
      <c r="BG637" s="17">
        <f t="shared" si="267"/>
        <v>0.39286930193295089</v>
      </c>
      <c r="BH637" s="17">
        <f t="shared" si="268"/>
        <v>0.39286930193295089</v>
      </c>
      <c r="BI637" s="17">
        <f t="shared" si="269"/>
        <v>2.422359230617625E-2</v>
      </c>
      <c r="BJ637" s="17">
        <f t="shared" si="270"/>
        <v>5.5704689138807086E-2</v>
      </c>
    </row>
    <row r="638" spans="1:62" x14ac:dyDescent="0.25">
      <c r="A638" s="84">
        <v>638</v>
      </c>
      <c r="B638" s="84">
        <v>648</v>
      </c>
      <c r="D638" s="86" t="s">
        <v>615</v>
      </c>
      <c r="E638" s="98">
        <f t="shared" si="271"/>
        <v>0.76758000000000004</v>
      </c>
      <c r="F638" s="98">
        <f t="shared" si="272"/>
        <v>0</v>
      </c>
      <c r="G638" s="17">
        <v>0</v>
      </c>
      <c r="H638" s="17">
        <f>'EWG-CCP-127 (1)'!C362</f>
        <v>99.232420000000005</v>
      </c>
      <c r="I638" s="17">
        <v>0</v>
      </c>
      <c r="J638" s="17">
        <v>0</v>
      </c>
      <c r="K638" s="17">
        <v>0</v>
      </c>
      <c r="L638" s="17">
        <v>0</v>
      </c>
      <c r="M638" s="17">
        <v>0</v>
      </c>
      <c r="N638" s="17">
        <v>0</v>
      </c>
      <c r="O638" s="17">
        <f>'EWG-CCP-127 (1)'!D362</f>
        <v>0.76758000000000004</v>
      </c>
      <c r="P638" s="17">
        <v>0</v>
      </c>
      <c r="Q638" s="17">
        <v>0</v>
      </c>
      <c r="R638" s="17">
        <v>0</v>
      </c>
      <c r="S638" s="17">
        <v>0</v>
      </c>
      <c r="T638" s="17">
        <v>0</v>
      </c>
      <c r="U638" s="17">
        <v>0</v>
      </c>
      <c r="V638" s="17">
        <v>0</v>
      </c>
      <c r="W638" s="17">
        <v>0</v>
      </c>
      <c r="X638" s="17">
        <v>0</v>
      </c>
      <c r="Y638" s="17">
        <v>0</v>
      </c>
      <c r="Z638" s="17">
        <v>0</v>
      </c>
      <c r="AA638" s="17">
        <v>0</v>
      </c>
      <c r="AB638" s="17">
        <v>0</v>
      </c>
      <c r="AC638" s="17">
        <v>0</v>
      </c>
      <c r="AD638" s="17">
        <v>0</v>
      </c>
      <c r="AE638" s="17">
        <v>0</v>
      </c>
      <c r="AF638" s="17">
        <v>0</v>
      </c>
      <c r="AG638" s="88">
        <f>'EWG-CCP-127 (1)'!F362</f>
        <v>0.69100000000000006</v>
      </c>
      <c r="AH638" s="17" t="s">
        <v>3</v>
      </c>
      <c r="AI638" s="87" t="s">
        <v>506</v>
      </c>
      <c r="AL638" s="87" t="s">
        <v>510</v>
      </c>
      <c r="AN638" s="17">
        <f t="shared" si="273"/>
        <v>100</v>
      </c>
      <c r="AO638" s="17">
        <f t="shared" si="254"/>
        <v>7.6758E-3</v>
      </c>
      <c r="AP638" s="17">
        <f t="shared" si="275"/>
        <v>0</v>
      </c>
      <c r="AQ638" s="17">
        <f t="shared" si="275"/>
        <v>0.9923242000000001</v>
      </c>
      <c r="AR638" s="17">
        <f t="shared" si="255"/>
        <v>0</v>
      </c>
      <c r="AS638" s="17">
        <f t="shared" si="256"/>
        <v>6.9100000000000003E-3</v>
      </c>
      <c r="AU638" s="17">
        <f t="shared" si="257"/>
        <v>0</v>
      </c>
      <c r="AV638" s="17">
        <f t="shared" si="258"/>
        <v>7.7351736458709753E-3</v>
      </c>
      <c r="AW638" s="17">
        <f t="shared" si="259"/>
        <v>0.5</v>
      </c>
      <c r="AX638" s="17">
        <f t="shared" si="260"/>
        <v>0.5</v>
      </c>
      <c r="AY638" s="17">
        <f t="shared" si="261"/>
        <v>7.7351736458709753E-3</v>
      </c>
      <c r="AZ638" s="17">
        <f t="shared" si="262"/>
        <v>7.7351736458709753E-3</v>
      </c>
      <c r="BA638" s="17">
        <f t="shared" si="263"/>
        <v>8.2517364587097498E-4</v>
      </c>
      <c r="BC638" s="17">
        <f t="shared" si="274"/>
        <v>0</v>
      </c>
      <c r="BD638" s="17">
        <f t="shared" si="264"/>
        <v>7.7351736458709762E-3</v>
      </c>
      <c r="BE638" s="17">
        <f t="shared" si="265"/>
        <v>0.58024549596785291</v>
      </c>
      <c r="BF638" s="17">
        <f t="shared" si="266"/>
        <v>0.25587141789529383</v>
      </c>
      <c r="BG638" s="17">
        <f t="shared" si="267"/>
        <v>7.7351736458709762E-3</v>
      </c>
      <c r="BH638" s="17">
        <f t="shared" si="268"/>
        <v>7.7351736458709762E-3</v>
      </c>
      <c r="BI638" s="17">
        <f t="shared" si="269"/>
        <v>6.8091154583999862E-7</v>
      </c>
      <c r="BJ638" s="17">
        <f t="shared" si="270"/>
        <v>0.21747151121847258</v>
      </c>
    </row>
    <row r="639" spans="1:62" x14ac:dyDescent="0.25">
      <c r="A639" s="84">
        <v>639</v>
      </c>
      <c r="B639" s="84">
        <v>649</v>
      </c>
      <c r="D639" s="86" t="s">
        <v>615</v>
      </c>
      <c r="E639" s="98">
        <f t="shared" si="271"/>
        <v>2.1751900000000002</v>
      </c>
      <c r="F639" s="98">
        <f t="shared" si="272"/>
        <v>0</v>
      </c>
      <c r="G639" s="17">
        <v>0</v>
      </c>
      <c r="H639" s="17">
        <f>'EWG-CCP-127 (1)'!C363</f>
        <v>97.824809999999999</v>
      </c>
      <c r="I639" s="17">
        <v>0</v>
      </c>
      <c r="J639" s="17">
        <v>0</v>
      </c>
      <c r="K639" s="17">
        <v>0</v>
      </c>
      <c r="L639" s="17">
        <v>0</v>
      </c>
      <c r="M639" s="17">
        <v>0</v>
      </c>
      <c r="N639" s="17">
        <v>0</v>
      </c>
      <c r="O639" s="17">
        <f>'EWG-CCP-127 (1)'!D363</f>
        <v>2.1751900000000002</v>
      </c>
      <c r="P639" s="17">
        <v>0</v>
      </c>
      <c r="Q639" s="17">
        <v>0</v>
      </c>
      <c r="R639" s="17">
        <v>0</v>
      </c>
      <c r="S639" s="17">
        <v>0</v>
      </c>
      <c r="T639" s="17">
        <v>0</v>
      </c>
      <c r="U639" s="17">
        <v>0</v>
      </c>
      <c r="V639" s="17">
        <v>0</v>
      </c>
      <c r="W639" s="17">
        <v>0</v>
      </c>
      <c r="X639" s="17">
        <v>0</v>
      </c>
      <c r="Y639" s="17">
        <v>0</v>
      </c>
      <c r="Z639" s="17">
        <v>0</v>
      </c>
      <c r="AA639" s="17">
        <v>0</v>
      </c>
      <c r="AB639" s="17">
        <v>0</v>
      </c>
      <c r="AC639" s="17">
        <v>0</v>
      </c>
      <c r="AD639" s="17">
        <v>0</v>
      </c>
      <c r="AE639" s="17">
        <v>0</v>
      </c>
      <c r="AF639" s="17">
        <v>0</v>
      </c>
      <c r="AG639" s="88">
        <f>'EWG-CCP-127 (1)'!F363</f>
        <v>3.4320000000000004</v>
      </c>
      <c r="AH639" s="17" t="s">
        <v>3</v>
      </c>
      <c r="AI639" s="87" t="s">
        <v>506</v>
      </c>
      <c r="AN639" s="17">
        <f t="shared" si="273"/>
        <v>100</v>
      </c>
      <c r="AO639" s="17">
        <f t="shared" si="254"/>
        <v>2.1751900000000001E-2</v>
      </c>
      <c r="AP639" s="17">
        <f t="shared" si="275"/>
        <v>0</v>
      </c>
      <c r="AQ639" s="17">
        <f t="shared" si="275"/>
        <v>0.97824809999999995</v>
      </c>
      <c r="AR639" s="17">
        <f t="shared" si="255"/>
        <v>0</v>
      </c>
      <c r="AS639" s="17">
        <f t="shared" si="256"/>
        <v>3.4320000000000003E-2</v>
      </c>
      <c r="AU639" s="17">
        <f t="shared" si="257"/>
        <v>0</v>
      </c>
      <c r="AV639" s="17">
        <f t="shared" si="258"/>
        <v>2.2235565803807849E-2</v>
      </c>
      <c r="AW639" s="17">
        <f t="shared" si="259"/>
        <v>0.5</v>
      </c>
      <c r="AX639" s="17">
        <f t="shared" si="260"/>
        <v>0.5</v>
      </c>
      <c r="AY639" s="17">
        <f t="shared" si="261"/>
        <v>2.2235565803807849E-2</v>
      </c>
      <c r="AZ639" s="17">
        <f t="shared" si="262"/>
        <v>2.2235565803807849E-2</v>
      </c>
      <c r="BA639" s="17">
        <f t="shared" si="263"/>
        <v>1.2084434196192154E-2</v>
      </c>
      <c r="BC639" s="17">
        <f t="shared" si="274"/>
        <v>0</v>
      </c>
      <c r="BD639" s="17">
        <f t="shared" si="264"/>
        <v>2.2235565803807849E-2</v>
      </c>
      <c r="BE639" s="17">
        <f t="shared" si="265"/>
        <v>0.58024549596785291</v>
      </c>
      <c r="BF639" s="17">
        <f t="shared" si="266"/>
        <v>0.25587141789529383</v>
      </c>
      <c r="BG639" s="17">
        <f t="shared" si="267"/>
        <v>2.2235565803807849E-2</v>
      </c>
      <c r="BH639" s="17">
        <f t="shared" si="268"/>
        <v>2.2235565803807849E-2</v>
      </c>
      <c r="BI639" s="17">
        <f t="shared" si="269"/>
        <v>1.4603354984209831E-4</v>
      </c>
      <c r="BJ639" s="17">
        <f t="shared" si="270"/>
        <v>0.19265814776590387</v>
      </c>
    </row>
    <row r="640" spans="1:62" x14ac:dyDescent="0.25">
      <c r="A640" s="84">
        <v>640</v>
      </c>
      <c r="B640" s="84">
        <v>650</v>
      </c>
      <c r="D640" s="86" t="s">
        <v>615</v>
      </c>
      <c r="E640" s="98">
        <f t="shared" si="271"/>
        <v>4.8157300000000003</v>
      </c>
      <c r="F640" s="98">
        <f t="shared" si="272"/>
        <v>0</v>
      </c>
      <c r="G640" s="17">
        <v>0</v>
      </c>
      <c r="H640" s="17">
        <f>'EWG-CCP-127 (1)'!C364</f>
        <v>95.184269999999998</v>
      </c>
      <c r="I640" s="17">
        <v>0</v>
      </c>
      <c r="J640" s="17">
        <v>0</v>
      </c>
      <c r="K640" s="17">
        <v>0</v>
      </c>
      <c r="L640" s="17">
        <v>0</v>
      </c>
      <c r="M640" s="17">
        <v>0</v>
      </c>
      <c r="N640" s="17">
        <v>0</v>
      </c>
      <c r="O640" s="17">
        <f>'EWG-CCP-127 (1)'!D364</f>
        <v>4.8157300000000003</v>
      </c>
      <c r="P640" s="17">
        <v>0</v>
      </c>
      <c r="Q640" s="17">
        <v>0</v>
      </c>
      <c r="R640" s="17">
        <v>0</v>
      </c>
      <c r="S640" s="17">
        <v>0</v>
      </c>
      <c r="T640" s="17">
        <v>0</v>
      </c>
      <c r="U640" s="17">
        <v>0</v>
      </c>
      <c r="V640" s="17">
        <v>0</v>
      </c>
      <c r="W640" s="17">
        <v>0</v>
      </c>
      <c r="X640" s="17">
        <v>0</v>
      </c>
      <c r="Y640" s="17">
        <v>0</v>
      </c>
      <c r="Z640" s="17">
        <v>0</v>
      </c>
      <c r="AA640" s="17">
        <v>0</v>
      </c>
      <c r="AB640" s="17">
        <v>0</v>
      </c>
      <c r="AC640" s="17">
        <v>0</v>
      </c>
      <c r="AD640" s="17">
        <v>0</v>
      </c>
      <c r="AE640" s="17">
        <v>0</v>
      </c>
      <c r="AF640" s="17">
        <v>0</v>
      </c>
      <c r="AG640" s="88">
        <f>'EWG-CCP-127 (1)'!F364</f>
        <v>7.1609999999999996</v>
      </c>
      <c r="AH640" s="17" t="s">
        <v>3</v>
      </c>
      <c r="AI640" s="87" t="s">
        <v>506</v>
      </c>
      <c r="AN640" s="17">
        <f t="shared" si="273"/>
        <v>100</v>
      </c>
      <c r="AO640" s="17">
        <f t="shared" si="254"/>
        <v>4.81573E-2</v>
      </c>
      <c r="AP640" s="17">
        <f t="shared" si="275"/>
        <v>0</v>
      </c>
      <c r="AQ640" s="17">
        <f t="shared" si="275"/>
        <v>0.95184269999999993</v>
      </c>
      <c r="AR640" s="17">
        <f t="shared" si="255"/>
        <v>0</v>
      </c>
      <c r="AS640" s="17">
        <f t="shared" si="256"/>
        <v>7.1609999999999993E-2</v>
      </c>
      <c r="AU640" s="17">
        <f t="shared" si="257"/>
        <v>0</v>
      </c>
      <c r="AV640" s="17">
        <f t="shared" si="258"/>
        <v>5.0593758821704471E-2</v>
      </c>
      <c r="AW640" s="17">
        <f t="shared" si="259"/>
        <v>0.5</v>
      </c>
      <c r="AX640" s="17">
        <f t="shared" si="260"/>
        <v>0.5</v>
      </c>
      <c r="AY640" s="17">
        <f t="shared" si="261"/>
        <v>5.0593758821704471E-2</v>
      </c>
      <c r="AZ640" s="17">
        <f t="shared" si="262"/>
        <v>5.0593758821704471E-2</v>
      </c>
      <c r="BA640" s="17">
        <f t="shared" si="263"/>
        <v>2.1016241178295522E-2</v>
      </c>
      <c r="BC640" s="17">
        <f t="shared" si="274"/>
        <v>0</v>
      </c>
      <c r="BD640" s="17">
        <f t="shared" si="264"/>
        <v>5.0593758821704471E-2</v>
      </c>
      <c r="BE640" s="17">
        <f t="shared" si="265"/>
        <v>0.58024549596785291</v>
      </c>
      <c r="BF640" s="17">
        <f t="shared" si="266"/>
        <v>0.25587141789529383</v>
      </c>
      <c r="BG640" s="17">
        <f t="shared" si="267"/>
        <v>5.0593758821704471E-2</v>
      </c>
      <c r="BH640" s="17">
        <f t="shared" si="268"/>
        <v>5.0593758821704471E-2</v>
      </c>
      <c r="BI640" s="17">
        <f t="shared" si="269"/>
        <v>4.4168239326428435E-4</v>
      </c>
      <c r="BJ640" s="17">
        <f t="shared" si="270"/>
        <v>0.16131341116188022</v>
      </c>
    </row>
    <row r="641" spans="1:62" x14ac:dyDescent="0.25">
      <c r="A641" s="84">
        <v>641</v>
      </c>
      <c r="B641" s="84">
        <v>651</v>
      </c>
      <c r="D641" s="86" t="s">
        <v>615</v>
      </c>
      <c r="E641" s="98">
        <f t="shared" si="271"/>
        <v>10.024889999999999</v>
      </c>
      <c r="F641" s="98">
        <f t="shared" si="272"/>
        <v>0</v>
      </c>
      <c r="G641" s="17">
        <v>0</v>
      </c>
      <c r="H641" s="17">
        <f>'EWG-CCP-127 (1)'!C365</f>
        <v>89.975110000000001</v>
      </c>
      <c r="I641" s="17">
        <v>0</v>
      </c>
      <c r="J641" s="17">
        <v>0</v>
      </c>
      <c r="K641" s="17">
        <v>0</v>
      </c>
      <c r="L641" s="17">
        <v>0</v>
      </c>
      <c r="M641" s="17">
        <v>0</v>
      </c>
      <c r="N641" s="17">
        <v>0</v>
      </c>
      <c r="O641" s="17">
        <f>'EWG-CCP-127 (1)'!D365</f>
        <v>10.024889999999999</v>
      </c>
      <c r="P641" s="17">
        <v>0</v>
      </c>
      <c r="Q641" s="17">
        <v>0</v>
      </c>
      <c r="R641" s="17">
        <v>0</v>
      </c>
      <c r="S641" s="17">
        <v>0</v>
      </c>
      <c r="T641" s="17">
        <v>0</v>
      </c>
      <c r="U641" s="17">
        <v>0</v>
      </c>
      <c r="V641" s="17">
        <v>0</v>
      </c>
      <c r="W641" s="17">
        <v>0</v>
      </c>
      <c r="X641" s="17">
        <v>0</v>
      </c>
      <c r="Y641" s="17">
        <v>0</v>
      </c>
      <c r="Z641" s="17">
        <v>0</v>
      </c>
      <c r="AA641" s="17">
        <v>0</v>
      </c>
      <c r="AB641" s="17">
        <v>0</v>
      </c>
      <c r="AC641" s="17">
        <v>0</v>
      </c>
      <c r="AD641" s="17">
        <v>0</v>
      </c>
      <c r="AE641" s="17">
        <v>0</v>
      </c>
      <c r="AF641" s="17">
        <v>0</v>
      </c>
      <c r="AG641" s="88">
        <f>'EWG-CCP-127 (1)'!F365</f>
        <v>19.497</v>
      </c>
      <c r="AH641" s="17" t="s">
        <v>3</v>
      </c>
      <c r="AI641" s="87" t="s">
        <v>506</v>
      </c>
      <c r="AN641" s="17">
        <f t="shared" si="273"/>
        <v>100</v>
      </c>
      <c r="AO641" s="17">
        <f t="shared" si="254"/>
        <v>0.10024889999999999</v>
      </c>
      <c r="AP641" s="17">
        <f t="shared" si="275"/>
        <v>0</v>
      </c>
      <c r="AQ641" s="17">
        <f t="shared" si="275"/>
        <v>0.89975110000000003</v>
      </c>
      <c r="AR641" s="17">
        <f t="shared" si="255"/>
        <v>0</v>
      </c>
      <c r="AS641" s="17">
        <f t="shared" si="256"/>
        <v>0.19497</v>
      </c>
      <c r="AU641" s="17">
        <f t="shared" si="257"/>
        <v>0</v>
      </c>
      <c r="AV641" s="17">
        <f t="shared" si="258"/>
        <v>0.11141848006632055</v>
      </c>
      <c r="AW641" s="17">
        <f t="shared" si="259"/>
        <v>0.5</v>
      </c>
      <c r="AX641" s="17">
        <f t="shared" si="260"/>
        <v>0.5</v>
      </c>
      <c r="AY641" s="17">
        <f t="shared" si="261"/>
        <v>0.11141848006632055</v>
      </c>
      <c r="AZ641" s="17">
        <f t="shared" si="262"/>
        <v>0.11141848006632055</v>
      </c>
      <c r="BA641" s="17">
        <f t="shared" si="263"/>
        <v>8.3551519933679458E-2</v>
      </c>
      <c r="BC641" s="17">
        <f t="shared" si="274"/>
        <v>0</v>
      </c>
      <c r="BD641" s="17">
        <f t="shared" si="264"/>
        <v>0.11141848006632056</v>
      </c>
      <c r="BE641" s="17">
        <f t="shared" si="265"/>
        <v>0.58024549596785291</v>
      </c>
      <c r="BF641" s="17">
        <f t="shared" si="266"/>
        <v>0.25587141789529383</v>
      </c>
      <c r="BG641" s="17">
        <f t="shared" si="267"/>
        <v>0.11141848006632056</v>
      </c>
      <c r="BH641" s="17">
        <f t="shared" si="268"/>
        <v>0.11141848006632056</v>
      </c>
      <c r="BI641" s="17">
        <f t="shared" si="269"/>
        <v>6.9808564832280337E-3</v>
      </c>
      <c r="BJ641" s="17">
        <f t="shared" si="270"/>
        <v>7.7438872623066646E-2</v>
      </c>
    </row>
    <row r="642" spans="1:62" x14ac:dyDescent="0.25">
      <c r="A642" s="84">
        <v>642</v>
      </c>
      <c r="B642" s="84">
        <v>652</v>
      </c>
      <c r="D642" s="86" t="s">
        <v>615</v>
      </c>
      <c r="E642" s="98">
        <f t="shared" si="271"/>
        <v>13.66206</v>
      </c>
      <c r="F642" s="98">
        <f t="shared" si="272"/>
        <v>0</v>
      </c>
      <c r="G642" s="17">
        <v>0</v>
      </c>
      <c r="H642" s="17">
        <f>'EWG-CCP-127 (1)'!C366</f>
        <v>86.337940000000003</v>
      </c>
      <c r="I642" s="17">
        <v>0</v>
      </c>
      <c r="J642" s="17">
        <v>0</v>
      </c>
      <c r="K642" s="17">
        <v>0</v>
      </c>
      <c r="L642" s="17">
        <v>0</v>
      </c>
      <c r="M642" s="17">
        <v>0</v>
      </c>
      <c r="N642" s="17">
        <v>0</v>
      </c>
      <c r="O642" s="17">
        <f>'EWG-CCP-127 (1)'!D366</f>
        <v>13.66206</v>
      </c>
      <c r="P642" s="17">
        <v>0</v>
      </c>
      <c r="Q642" s="17">
        <v>0</v>
      </c>
      <c r="R642" s="17">
        <v>0</v>
      </c>
      <c r="S642" s="17">
        <v>0</v>
      </c>
      <c r="T642" s="17">
        <v>0</v>
      </c>
      <c r="U642" s="17">
        <v>0</v>
      </c>
      <c r="V642" s="17">
        <v>0</v>
      </c>
      <c r="W642" s="17">
        <v>0</v>
      </c>
      <c r="X642" s="17">
        <v>0</v>
      </c>
      <c r="Y642" s="17">
        <v>0</v>
      </c>
      <c r="Z642" s="17">
        <v>0</v>
      </c>
      <c r="AA642" s="17">
        <v>0</v>
      </c>
      <c r="AB642" s="17">
        <v>0</v>
      </c>
      <c r="AC642" s="17">
        <v>0</v>
      </c>
      <c r="AD642" s="17">
        <v>0</v>
      </c>
      <c r="AE642" s="17">
        <v>0</v>
      </c>
      <c r="AF642" s="17">
        <v>0</v>
      </c>
      <c r="AG642" s="88">
        <f>'EWG-CCP-127 (1)'!F366</f>
        <v>27.6</v>
      </c>
      <c r="AH642" s="17" t="s">
        <v>3</v>
      </c>
      <c r="AI642" s="87" t="s">
        <v>506</v>
      </c>
      <c r="AN642" s="17">
        <f t="shared" si="273"/>
        <v>100</v>
      </c>
      <c r="AO642" s="17">
        <f t="shared" si="254"/>
        <v>0.13662060000000001</v>
      </c>
      <c r="AP642" s="17">
        <f t="shared" si="275"/>
        <v>0</v>
      </c>
      <c r="AQ642" s="17">
        <f t="shared" si="275"/>
        <v>0.86337940000000002</v>
      </c>
      <c r="AR642" s="17">
        <f t="shared" si="255"/>
        <v>0</v>
      </c>
      <c r="AS642" s="17">
        <f t="shared" si="256"/>
        <v>0.27600000000000002</v>
      </c>
      <c r="AU642" s="17">
        <f t="shared" si="257"/>
        <v>0</v>
      </c>
      <c r="AV642" s="17">
        <f t="shared" si="258"/>
        <v>0.15823935572240894</v>
      </c>
      <c r="AW642" s="17">
        <f t="shared" si="259"/>
        <v>0.5</v>
      </c>
      <c r="AX642" s="17">
        <f t="shared" si="260"/>
        <v>0.5</v>
      </c>
      <c r="AY642" s="17">
        <f t="shared" si="261"/>
        <v>0.15823935572240894</v>
      </c>
      <c r="AZ642" s="17">
        <f t="shared" si="262"/>
        <v>0.15823935572240894</v>
      </c>
      <c r="BA642" s="17">
        <f t="shared" si="263"/>
        <v>0.11776064427759109</v>
      </c>
      <c r="BC642" s="17">
        <f t="shared" si="274"/>
        <v>0</v>
      </c>
      <c r="BD642" s="17">
        <f t="shared" si="264"/>
        <v>0.15823935572240894</v>
      </c>
      <c r="BE642" s="17">
        <f t="shared" si="265"/>
        <v>0.58024549596785291</v>
      </c>
      <c r="BF642" s="17">
        <f t="shared" si="266"/>
        <v>0.25587141789529383</v>
      </c>
      <c r="BG642" s="17">
        <f t="shared" si="267"/>
        <v>0.15823935572240894</v>
      </c>
      <c r="BH642" s="17">
        <f t="shared" si="268"/>
        <v>0.15823935572240894</v>
      </c>
      <c r="BI642" s="17">
        <f t="shared" si="269"/>
        <v>1.3867569340673347E-2</v>
      </c>
      <c r="BJ642" s="17">
        <f t="shared" si="270"/>
        <v>3.8906934645699089E-2</v>
      </c>
    </row>
    <row r="643" spans="1:62" x14ac:dyDescent="0.25">
      <c r="A643" s="84">
        <v>643</v>
      </c>
      <c r="B643" s="84">
        <v>653</v>
      </c>
      <c r="D643" s="86" t="s">
        <v>615</v>
      </c>
      <c r="E643" s="98">
        <f t="shared" si="271"/>
        <v>16.148489999999999</v>
      </c>
      <c r="F643" s="98">
        <f t="shared" si="272"/>
        <v>0</v>
      </c>
      <c r="G643" s="17">
        <v>0</v>
      </c>
      <c r="H643" s="17">
        <f>'EWG-CCP-127 (1)'!C367</f>
        <v>83.851510000000005</v>
      </c>
      <c r="I643" s="17">
        <v>0</v>
      </c>
      <c r="J643" s="17">
        <v>0</v>
      </c>
      <c r="K643" s="17">
        <v>0</v>
      </c>
      <c r="L643" s="17">
        <v>0</v>
      </c>
      <c r="M643" s="17">
        <v>0</v>
      </c>
      <c r="N643" s="17">
        <v>0</v>
      </c>
      <c r="O643" s="17">
        <f>'EWG-CCP-127 (1)'!D367</f>
        <v>16.148489999999999</v>
      </c>
      <c r="P643" s="17">
        <v>0</v>
      </c>
      <c r="Q643" s="17">
        <v>0</v>
      </c>
      <c r="R643" s="17">
        <v>0</v>
      </c>
      <c r="S643" s="17">
        <v>0</v>
      </c>
      <c r="T643" s="17">
        <v>0</v>
      </c>
      <c r="U643" s="17">
        <v>0</v>
      </c>
      <c r="V643" s="17">
        <v>0</v>
      </c>
      <c r="W643" s="17">
        <v>0</v>
      </c>
      <c r="X643" s="17">
        <v>0</v>
      </c>
      <c r="Y643" s="17">
        <v>0</v>
      </c>
      <c r="Z643" s="17">
        <v>0</v>
      </c>
      <c r="AA643" s="17">
        <v>0</v>
      </c>
      <c r="AB643" s="17">
        <v>0</v>
      </c>
      <c r="AC643" s="17">
        <v>0</v>
      </c>
      <c r="AD643" s="17">
        <v>0</v>
      </c>
      <c r="AE643" s="17">
        <v>0</v>
      </c>
      <c r="AF643" s="17">
        <v>0</v>
      </c>
      <c r="AG643" s="88">
        <f>'EWG-CCP-127 (1)'!F367</f>
        <v>34.734999999999999</v>
      </c>
      <c r="AH643" s="17" t="s">
        <v>3</v>
      </c>
      <c r="AI643" s="87" t="s">
        <v>506</v>
      </c>
      <c r="AN643" s="17">
        <f t="shared" si="273"/>
        <v>100</v>
      </c>
      <c r="AO643" s="17">
        <f t="shared" si="254"/>
        <v>0.16148489999999999</v>
      </c>
      <c r="AP643" s="17">
        <f t="shared" si="275"/>
        <v>0</v>
      </c>
      <c r="AQ643" s="17">
        <f t="shared" si="275"/>
        <v>0.83851510000000007</v>
      </c>
      <c r="AR643" s="17">
        <f t="shared" si="255"/>
        <v>0</v>
      </c>
      <c r="AS643" s="17">
        <f t="shared" si="256"/>
        <v>0.34734999999999999</v>
      </c>
      <c r="AU643" s="17">
        <f t="shared" si="257"/>
        <v>0</v>
      </c>
      <c r="AV643" s="17">
        <f t="shared" si="258"/>
        <v>0.19258436729404155</v>
      </c>
      <c r="AW643" s="17">
        <f t="shared" si="259"/>
        <v>0.5</v>
      </c>
      <c r="AX643" s="17">
        <f t="shared" si="260"/>
        <v>0.5</v>
      </c>
      <c r="AY643" s="17">
        <f t="shared" si="261"/>
        <v>0.19258436729404155</v>
      </c>
      <c r="AZ643" s="17">
        <f t="shared" si="262"/>
        <v>0.19258436729404155</v>
      </c>
      <c r="BA643" s="17">
        <f t="shared" si="263"/>
        <v>0.15476563270595844</v>
      </c>
      <c r="BC643" s="17">
        <f t="shared" si="274"/>
        <v>0</v>
      </c>
      <c r="BD643" s="17">
        <f t="shared" si="264"/>
        <v>0.19258436729404155</v>
      </c>
      <c r="BE643" s="17">
        <f t="shared" si="265"/>
        <v>0.58024549596785291</v>
      </c>
      <c r="BF643" s="17">
        <f t="shared" si="266"/>
        <v>0.25587141789529383</v>
      </c>
      <c r="BG643" s="17">
        <f t="shared" si="267"/>
        <v>0.19258436729404155</v>
      </c>
      <c r="BH643" s="17">
        <f t="shared" si="268"/>
        <v>0.19258436729404155</v>
      </c>
      <c r="BI643" s="17">
        <f t="shared" si="269"/>
        <v>2.3952401066875635E-2</v>
      </c>
      <c r="BJ643" s="17">
        <f t="shared" si="270"/>
        <v>1.5850409256396667E-2</v>
      </c>
    </row>
    <row r="644" spans="1:62" x14ac:dyDescent="0.25">
      <c r="A644" s="84">
        <v>644</v>
      </c>
      <c r="B644" s="84">
        <v>654</v>
      </c>
      <c r="D644" s="86" t="s">
        <v>615</v>
      </c>
      <c r="E644" s="98">
        <f t="shared" si="271"/>
        <v>19.950050000000001</v>
      </c>
      <c r="F644" s="98">
        <f t="shared" si="272"/>
        <v>0</v>
      </c>
      <c r="G644" s="17">
        <v>0</v>
      </c>
      <c r="H644" s="17">
        <f>'EWG-CCP-127 (1)'!C368</f>
        <v>80.049949999999995</v>
      </c>
      <c r="I644" s="17">
        <v>0</v>
      </c>
      <c r="J644" s="17">
        <v>0</v>
      </c>
      <c r="K644" s="17">
        <v>0</v>
      </c>
      <c r="L644" s="17">
        <v>0</v>
      </c>
      <c r="M644" s="17">
        <v>0</v>
      </c>
      <c r="N644" s="17">
        <v>0</v>
      </c>
      <c r="O644" s="17">
        <f>'EWG-CCP-127 (1)'!D368</f>
        <v>19.950050000000001</v>
      </c>
      <c r="P644" s="17">
        <v>0</v>
      </c>
      <c r="Q644" s="17">
        <v>0</v>
      </c>
      <c r="R644" s="17">
        <v>0</v>
      </c>
      <c r="S644" s="17">
        <v>0</v>
      </c>
      <c r="T644" s="17">
        <v>0</v>
      </c>
      <c r="U644" s="17">
        <v>0</v>
      </c>
      <c r="V644" s="17">
        <v>0</v>
      </c>
      <c r="W644" s="17">
        <v>0</v>
      </c>
      <c r="X644" s="17">
        <v>0</v>
      </c>
      <c r="Y644" s="17">
        <v>0</v>
      </c>
      <c r="Z644" s="17">
        <v>0</v>
      </c>
      <c r="AA644" s="17">
        <v>0</v>
      </c>
      <c r="AB644" s="17">
        <v>0</v>
      </c>
      <c r="AC644" s="17">
        <v>0</v>
      </c>
      <c r="AD644" s="17">
        <v>0</v>
      </c>
      <c r="AE644" s="17">
        <v>0</v>
      </c>
      <c r="AF644" s="17">
        <v>0</v>
      </c>
      <c r="AG644" s="88">
        <f>'EWG-CCP-127 (1)'!F368</f>
        <v>43.16</v>
      </c>
      <c r="AH644" s="17" t="s">
        <v>3</v>
      </c>
      <c r="AI644" s="87" t="s">
        <v>506</v>
      </c>
      <c r="AN644" s="17">
        <f t="shared" si="273"/>
        <v>100</v>
      </c>
      <c r="AO644" s="17">
        <f t="shared" si="254"/>
        <v>0.1995005</v>
      </c>
      <c r="AP644" s="17">
        <f t="shared" si="275"/>
        <v>0</v>
      </c>
      <c r="AQ644" s="17">
        <f t="shared" si="275"/>
        <v>0.80049949999999992</v>
      </c>
      <c r="AR644" s="17">
        <f t="shared" si="255"/>
        <v>0</v>
      </c>
      <c r="AS644" s="17">
        <f t="shared" si="256"/>
        <v>0.43159999999999998</v>
      </c>
      <c r="AU644" s="17">
        <f t="shared" si="257"/>
        <v>0</v>
      </c>
      <c r="AV644" s="17">
        <f t="shared" si="258"/>
        <v>0.24922001825110449</v>
      </c>
      <c r="AW644" s="17">
        <f t="shared" si="259"/>
        <v>0.5</v>
      </c>
      <c r="AX644" s="17">
        <f t="shared" si="260"/>
        <v>0.5</v>
      </c>
      <c r="AY644" s="17">
        <f t="shared" si="261"/>
        <v>0.24922001825110449</v>
      </c>
      <c r="AZ644" s="17">
        <f t="shared" si="262"/>
        <v>0.24922001825110449</v>
      </c>
      <c r="BA644" s="17">
        <f t="shared" si="263"/>
        <v>0.1823799817488955</v>
      </c>
      <c r="BC644" s="17">
        <f t="shared" si="274"/>
        <v>0</v>
      </c>
      <c r="BD644" s="17">
        <f t="shared" si="264"/>
        <v>0.24922001825110449</v>
      </c>
      <c r="BE644" s="17">
        <f t="shared" si="265"/>
        <v>0.58024549596785291</v>
      </c>
      <c r="BF644" s="17">
        <f t="shared" si="266"/>
        <v>0.25587141789529383</v>
      </c>
      <c r="BG644" s="17">
        <f t="shared" si="267"/>
        <v>0.24922001825110449</v>
      </c>
      <c r="BH644" s="17">
        <f t="shared" si="268"/>
        <v>0.24922001825110449</v>
      </c>
      <c r="BI644" s="17">
        <f t="shared" si="269"/>
        <v>3.3262457742727458E-2</v>
      </c>
      <c r="BJ644" s="17">
        <f t="shared" si="270"/>
        <v>1.7345899284537142E-3</v>
      </c>
    </row>
    <row r="645" spans="1:62" x14ac:dyDescent="0.25">
      <c r="A645" s="84">
        <v>645</v>
      </c>
      <c r="B645" s="84">
        <v>655</v>
      </c>
      <c r="D645" s="86" t="s">
        <v>615</v>
      </c>
      <c r="E645" s="98">
        <f t="shared" si="271"/>
        <v>26.30996</v>
      </c>
      <c r="F645" s="98">
        <f t="shared" si="272"/>
        <v>0</v>
      </c>
      <c r="G645" s="17">
        <v>0</v>
      </c>
      <c r="H645" s="17">
        <f>'EWG-CCP-127 (1)'!C369</f>
        <v>73.690039999999996</v>
      </c>
      <c r="I645" s="17">
        <v>0</v>
      </c>
      <c r="J645" s="17">
        <v>0</v>
      </c>
      <c r="K645" s="17">
        <v>0</v>
      </c>
      <c r="L645" s="17">
        <v>0</v>
      </c>
      <c r="M645" s="17">
        <v>0</v>
      </c>
      <c r="N645" s="17">
        <v>0</v>
      </c>
      <c r="O645" s="17">
        <f>'EWG-CCP-127 (1)'!D369</f>
        <v>26.30996</v>
      </c>
      <c r="P645" s="17">
        <v>0</v>
      </c>
      <c r="Q645" s="17">
        <v>0</v>
      </c>
      <c r="R645" s="17">
        <v>0</v>
      </c>
      <c r="S645" s="17">
        <v>0</v>
      </c>
      <c r="T645" s="17">
        <v>0</v>
      </c>
      <c r="U645" s="17">
        <v>0</v>
      </c>
      <c r="V645" s="17">
        <v>0</v>
      </c>
      <c r="W645" s="17">
        <v>0</v>
      </c>
      <c r="X645" s="17">
        <v>0</v>
      </c>
      <c r="Y645" s="17">
        <v>0</v>
      </c>
      <c r="Z645" s="17">
        <v>0</v>
      </c>
      <c r="AA645" s="17">
        <v>0</v>
      </c>
      <c r="AB645" s="17">
        <v>0</v>
      </c>
      <c r="AC645" s="17">
        <v>0</v>
      </c>
      <c r="AD645" s="17">
        <v>0</v>
      </c>
      <c r="AE645" s="17">
        <v>0</v>
      </c>
      <c r="AF645" s="17">
        <v>0</v>
      </c>
      <c r="AG645" s="88">
        <f>'EWG-CCP-127 (1)'!F369</f>
        <v>49.972999999999999</v>
      </c>
      <c r="AH645" s="17" t="s">
        <v>3</v>
      </c>
      <c r="AI645" s="87" t="s">
        <v>506</v>
      </c>
      <c r="AN645" s="17">
        <f t="shared" si="273"/>
        <v>100</v>
      </c>
      <c r="AO645" s="17">
        <f t="shared" si="254"/>
        <v>0.26309959999999999</v>
      </c>
      <c r="AP645" s="17">
        <f t="shared" si="275"/>
        <v>0</v>
      </c>
      <c r="AQ645" s="17">
        <f t="shared" si="275"/>
        <v>0.73690040000000001</v>
      </c>
      <c r="AR645" s="17">
        <f t="shared" si="255"/>
        <v>0</v>
      </c>
      <c r="AS645" s="17">
        <f t="shared" si="256"/>
        <v>0.49973000000000001</v>
      </c>
      <c r="AU645" s="17">
        <f t="shared" si="257"/>
        <v>0</v>
      </c>
      <c r="AV645" s="17">
        <f t="shared" si="258"/>
        <v>0.35703549624888248</v>
      </c>
      <c r="AW645" s="17">
        <f t="shared" si="259"/>
        <v>0.5</v>
      </c>
      <c r="AX645" s="17">
        <f t="shared" si="260"/>
        <v>0.5</v>
      </c>
      <c r="AY645" s="17">
        <f t="shared" si="261"/>
        <v>0.35703549624888248</v>
      </c>
      <c r="AZ645" s="17">
        <f t="shared" si="262"/>
        <v>0.35703549624888248</v>
      </c>
      <c r="BA645" s="17">
        <f t="shared" si="263"/>
        <v>0.14269450375111753</v>
      </c>
      <c r="BC645" s="17">
        <f t="shared" si="274"/>
        <v>0</v>
      </c>
      <c r="BD645" s="17">
        <f t="shared" si="264"/>
        <v>0.35703549624888248</v>
      </c>
      <c r="BE645" s="17">
        <f t="shared" si="265"/>
        <v>0.58024549596785291</v>
      </c>
      <c r="BF645" s="17">
        <f t="shared" si="266"/>
        <v>0.25587141789529383</v>
      </c>
      <c r="BG645" s="17">
        <f t="shared" si="267"/>
        <v>0.35703549624888248</v>
      </c>
      <c r="BH645" s="17">
        <f t="shared" si="268"/>
        <v>0.35703549624888248</v>
      </c>
      <c r="BI645" s="17">
        <f t="shared" si="269"/>
        <v>2.0361721400777695E-2</v>
      </c>
      <c r="BJ645" s="17">
        <f t="shared" si="270"/>
        <v>7.0127468972667063E-4</v>
      </c>
    </row>
    <row r="646" spans="1:62" x14ac:dyDescent="0.25">
      <c r="A646" s="84">
        <v>646</v>
      </c>
      <c r="B646" s="84">
        <v>656</v>
      </c>
      <c r="D646" s="86" t="s">
        <v>615</v>
      </c>
      <c r="E646" s="98">
        <f t="shared" si="271"/>
        <v>33.748690000000003</v>
      </c>
      <c r="F646" s="98">
        <f t="shared" si="272"/>
        <v>0</v>
      </c>
      <c r="G646" s="17">
        <v>0</v>
      </c>
      <c r="H646" s="17">
        <f>'EWG-CCP-127 (1)'!C370</f>
        <v>66.251309999999989</v>
      </c>
      <c r="I646" s="17">
        <v>0</v>
      </c>
      <c r="J646" s="17">
        <v>0</v>
      </c>
      <c r="K646" s="17">
        <v>0</v>
      </c>
      <c r="L646" s="17">
        <v>0</v>
      </c>
      <c r="M646" s="17">
        <v>0</v>
      </c>
      <c r="N646" s="17">
        <v>0</v>
      </c>
      <c r="O646" s="17">
        <f>'EWG-CCP-127 (1)'!D370</f>
        <v>33.748690000000003</v>
      </c>
      <c r="P646" s="17">
        <v>0</v>
      </c>
      <c r="Q646" s="17">
        <v>0</v>
      </c>
      <c r="R646" s="17">
        <v>0</v>
      </c>
      <c r="S646" s="17">
        <v>0</v>
      </c>
      <c r="T646" s="17">
        <v>0</v>
      </c>
      <c r="U646" s="17">
        <v>0</v>
      </c>
      <c r="V646" s="17">
        <v>0</v>
      </c>
      <c r="W646" s="17">
        <v>0</v>
      </c>
      <c r="X646" s="17">
        <v>0</v>
      </c>
      <c r="Y646" s="17">
        <v>0</v>
      </c>
      <c r="Z646" s="17">
        <v>0</v>
      </c>
      <c r="AA646" s="17">
        <v>0</v>
      </c>
      <c r="AB646" s="17">
        <v>0</v>
      </c>
      <c r="AC646" s="17">
        <v>0</v>
      </c>
      <c r="AD646" s="17">
        <v>0</v>
      </c>
      <c r="AE646" s="17">
        <v>0</v>
      </c>
      <c r="AF646" s="17">
        <v>0</v>
      </c>
      <c r="AG646" s="88">
        <f>'EWG-CCP-127 (1)'!F370</f>
        <v>55.798000000000002</v>
      </c>
      <c r="AH646" s="17" t="s">
        <v>3</v>
      </c>
      <c r="AI646" s="87" t="s">
        <v>506</v>
      </c>
      <c r="AN646" s="17">
        <f t="shared" si="273"/>
        <v>100</v>
      </c>
      <c r="AO646" s="17">
        <f t="shared" si="254"/>
        <v>0.33748690000000003</v>
      </c>
      <c r="AP646" s="17">
        <f t="shared" si="275"/>
        <v>0</v>
      </c>
      <c r="AQ646" s="17">
        <f t="shared" si="275"/>
        <v>0.66251309999999985</v>
      </c>
      <c r="AR646" s="17">
        <f t="shared" si="255"/>
        <v>0</v>
      </c>
      <c r="AS646" s="17">
        <f t="shared" si="256"/>
        <v>0.55798000000000003</v>
      </c>
      <c r="AU646" s="17">
        <f t="shared" si="257"/>
        <v>0</v>
      </c>
      <c r="AV646" s="17">
        <f t="shared" si="258"/>
        <v>0.50940411593370771</v>
      </c>
      <c r="AW646" s="17">
        <f t="shared" si="259"/>
        <v>0.5</v>
      </c>
      <c r="AX646" s="17">
        <f t="shared" si="260"/>
        <v>0.5</v>
      </c>
      <c r="AY646" s="17">
        <f t="shared" si="261"/>
        <v>0.49686529468876411</v>
      </c>
      <c r="AZ646" s="17">
        <f t="shared" si="262"/>
        <v>0.49686529468876411</v>
      </c>
      <c r="BA646" s="17">
        <f t="shared" si="263"/>
        <v>6.1114705311235917E-2</v>
      </c>
      <c r="BC646" s="17">
        <f t="shared" si="274"/>
        <v>0</v>
      </c>
      <c r="BD646" s="17">
        <f t="shared" si="264"/>
        <v>0.50940411593370771</v>
      </c>
      <c r="BE646" s="17">
        <f t="shared" si="265"/>
        <v>0.58024549596785291</v>
      </c>
      <c r="BF646" s="17">
        <f t="shared" si="266"/>
        <v>0.25587141789529383</v>
      </c>
      <c r="BG646" s="17">
        <f t="shared" si="267"/>
        <v>0.50940411593370771</v>
      </c>
      <c r="BH646" s="17">
        <f t="shared" si="268"/>
        <v>0.50940411593370771</v>
      </c>
      <c r="BI646" s="17">
        <f t="shared" si="269"/>
        <v>2.3596165128218719E-3</v>
      </c>
      <c r="BJ646" s="17">
        <f t="shared" si="270"/>
        <v>7.1794426024545449E-3</v>
      </c>
    </row>
    <row r="647" spans="1:62" x14ac:dyDescent="0.25">
      <c r="A647" s="84">
        <v>647</v>
      </c>
      <c r="B647" s="84">
        <v>657</v>
      </c>
      <c r="D647" s="86" t="s">
        <v>615</v>
      </c>
      <c r="E647" s="98">
        <f t="shared" si="271"/>
        <v>7.6707900000000002</v>
      </c>
      <c r="F647" s="98">
        <f t="shared" si="272"/>
        <v>0</v>
      </c>
      <c r="G647" s="17">
        <v>0</v>
      </c>
      <c r="H647" s="17">
        <f>'EWG-CCP-127 (1)'!C373</f>
        <v>92.329210000000003</v>
      </c>
      <c r="I647" s="17">
        <v>0</v>
      </c>
      <c r="J647" s="17">
        <v>0</v>
      </c>
      <c r="K647" s="17">
        <v>0</v>
      </c>
      <c r="L647" s="17">
        <f>'EWG-CCP-127 (1)'!D373</f>
        <v>7.6707900000000002</v>
      </c>
      <c r="M647" s="17">
        <v>0</v>
      </c>
      <c r="N647" s="17">
        <v>0</v>
      </c>
      <c r="O647" s="17">
        <v>0</v>
      </c>
      <c r="P647" s="17">
        <v>0</v>
      </c>
      <c r="Q647" s="17">
        <v>0</v>
      </c>
      <c r="R647" s="17">
        <v>0</v>
      </c>
      <c r="S647" s="17">
        <v>0</v>
      </c>
      <c r="T647" s="17">
        <v>0</v>
      </c>
      <c r="U647" s="17">
        <v>0</v>
      </c>
      <c r="V647" s="17">
        <v>0</v>
      </c>
      <c r="W647" s="17">
        <v>0</v>
      </c>
      <c r="X647" s="17">
        <v>0</v>
      </c>
      <c r="Y647" s="17">
        <v>0</v>
      </c>
      <c r="Z647" s="17">
        <v>0</v>
      </c>
      <c r="AA647" s="17">
        <v>0</v>
      </c>
      <c r="AB647" s="17">
        <v>0</v>
      </c>
      <c r="AC647" s="17">
        <v>0</v>
      </c>
      <c r="AD647" s="17">
        <v>0</v>
      </c>
      <c r="AE647" s="17">
        <v>0</v>
      </c>
      <c r="AF647" s="17">
        <v>0</v>
      </c>
      <c r="AG647" s="88">
        <f>'EWG-CCP-127 (1)'!E373</f>
        <v>9.6518700000000006</v>
      </c>
      <c r="AH647" s="95" t="s">
        <v>3</v>
      </c>
      <c r="AI647" s="87" t="s">
        <v>556</v>
      </c>
      <c r="AN647" s="17">
        <f t="shared" si="273"/>
        <v>100</v>
      </c>
      <c r="AO647" s="17">
        <f t="shared" si="254"/>
        <v>7.6707899999999996E-2</v>
      </c>
      <c r="AP647" s="17">
        <f t="shared" si="275"/>
        <v>0</v>
      </c>
      <c r="AQ647" s="17">
        <f t="shared" si="275"/>
        <v>0.92329210000000006</v>
      </c>
      <c r="AR647" s="17">
        <f t="shared" si="255"/>
        <v>0</v>
      </c>
      <c r="AS647" s="17">
        <f t="shared" si="256"/>
        <v>9.6518700000000013E-2</v>
      </c>
      <c r="AU647" s="17">
        <f t="shared" si="257"/>
        <v>0</v>
      </c>
      <c r="AV647" s="17">
        <f t="shared" si="258"/>
        <v>8.3080858159622503E-2</v>
      </c>
      <c r="AW647" s="17">
        <f t="shared" si="259"/>
        <v>0.5</v>
      </c>
      <c r="AX647" s="17">
        <f t="shared" si="260"/>
        <v>0.5</v>
      </c>
      <c r="AY647" s="17">
        <f t="shared" si="261"/>
        <v>8.3080858159622503E-2</v>
      </c>
      <c r="AZ647" s="17">
        <f t="shared" si="262"/>
        <v>8.3080858159622503E-2</v>
      </c>
      <c r="BA647" s="17">
        <f t="shared" si="263"/>
        <v>1.343784184037751E-2</v>
      </c>
      <c r="BC647" s="17">
        <f t="shared" si="274"/>
        <v>0</v>
      </c>
      <c r="BD647" s="17">
        <f t="shared" si="264"/>
        <v>8.3080858159622503E-2</v>
      </c>
      <c r="BE647" s="17">
        <f t="shared" si="265"/>
        <v>0.58024549596785291</v>
      </c>
      <c r="BF647" s="17">
        <f t="shared" si="266"/>
        <v>0.25587141789529383</v>
      </c>
      <c r="BG647" s="17">
        <f t="shared" si="267"/>
        <v>8.3080858159622503E-2</v>
      </c>
      <c r="BH647" s="17">
        <f t="shared" si="268"/>
        <v>8.3080858159622503E-2</v>
      </c>
      <c r="BI647" s="17">
        <f t="shared" si="269"/>
        <v>1.8057559332700042E-4</v>
      </c>
      <c r="BJ647" s="17">
        <f t="shared" si="270"/>
        <v>0.14192527324723569</v>
      </c>
    </row>
    <row r="648" spans="1:62" x14ac:dyDescent="0.25">
      <c r="A648" s="84">
        <v>648</v>
      </c>
      <c r="B648" s="84">
        <v>658</v>
      </c>
      <c r="D648" s="86" t="s">
        <v>615</v>
      </c>
      <c r="E648" s="98">
        <f t="shared" si="271"/>
        <v>12.23922</v>
      </c>
      <c r="F648" s="98">
        <f t="shared" si="272"/>
        <v>0</v>
      </c>
      <c r="G648" s="17">
        <v>0</v>
      </c>
      <c r="H648" s="17">
        <f>'EWG-CCP-127 (1)'!C374</f>
        <v>87.760779999999997</v>
      </c>
      <c r="I648" s="17">
        <v>0</v>
      </c>
      <c r="J648" s="17">
        <v>0</v>
      </c>
      <c r="K648" s="17">
        <v>0</v>
      </c>
      <c r="L648" s="17">
        <f>'EWG-CCP-127 (1)'!D374</f>
        <v>12.23922</v>
      </c>
      <c r="M648" s="17">
        <v>0</v>
      </c>
      <c r="N648" s="17">
        <v>0</v>
      </c>
      <c r="O648" s="17">
        <v>0</v>
      </c>
      <c r="P648" s="17">
        <v>0</v>
      </c>
      <c r="Q648" s="17">
        <v>0</v>
      </c>
      <c r="R648" s="17">
        <v>0</v>
      </c>
      <c r="S648" s="17">
        <v>0</v>
      </c>
      <c r="T648" s="17">
        <v>0</v>
      </c>
      <c r="U648" s="17">
        <v>0</v>
      </c>
      <c r="V648" s="17">
        <v>0</v>
      </c>
      <c r="W648" s="17">
        <v>0</v>
      </c>
      <c r="X648" s="17">
        <v>0</v>
      </c>
      <c r="Y648" s="17">
        <v>0</v>
      </c>
      <c r="Z648" s="17">
        <v>0</v>
      </c>
      <c r="AA648" s="17">
        <v>0</v>
      </c>
      <c r="AB648" s="17">
        <v>0</v>
      </c>
      <c r="AC648" s="17">
        <v>0</v>
      </c>
      <c r="AD648" s="17">
        <v>0</v>
      </c>
      <c r="AE648" s="17">
        <v>0</v>
      </c>
      <c r="AF648" s="17">
        <v>0</v>
      </c>
      <c r="AG648" s="88">
        <f>'EWG-CCP-127 (1)'!E374</f>
        <v>14.503869999999999</v>
      </c>
      <c r="AH648" s="95" t="s">
        <v>3</v>
      </c>
      <c r="AI648" s="87" t="s">
        <v>556</v>
      </c>
      <c r="AN648" s="17">
        <f t="shared" si="273"/>
        <v>100</v>
      </c>
      <c r="AO648" s="17">
        <f t="shared" si="254"/>
        <v>0.12239219999999999</v>
      </c>
      <c r="AP648" s="17">
        <f t="shared" si="275"/>
        <v>0</v>
      </c>
      <c r="AQ648" s="17">
        <f t="shared" si="275"/>
        <v>0.87760779999999994</v>
      </c>
      <c r="AR648" s="17">
        <f t="shared" si="255"/>
        <v>0</v>
      </c>
      <c r="AS648" s="17">
        <f t="shared" si="256"/>
        <v>0.14503869999999999</v>
      </c>
      <c r="AU648" s="17">
        <f t="shared" si="257"/>
        <v>0</v>
      </c>
      <c r="AV648" s="17">
        <f t="shared" si="258"/>
        <v>0.13946115793410221</v>
      </c>
      <c r="AW648" s="17">
        <f t="shared" si="259"/>
        <v>0.5</v>
      </c>
      <c r="AX648" s="17">
        <f t="shared" si="260"/>
        <v>0.5</v>
      </c>
      <c r="AY648" s="17">
        <f t="shared" si="261"/>
        <v>0.13946115793410221</v>
      </c>
      <c r="AZ648" s="17">
        <f t="shared" si="262"/>
        <v>0.13946115793410221</v>
      </c>
      <c r="BA648" s="17">
        <f t="shared" si="263"/>
        <v>5.5775420658977781E-3</v>
      </c>
      <c r="BC648" s="17">
        <f t="shared" si="274"/>
        <v>0</v>
      </c>
      <c r="BD648" s="17">
        <f t="shared" si="264"/>
        <v>0.13946115793410221</v>
      </c>
      <c r="BE648" s="17">
        <f t="shared" si="265"/>
        <v>0.58024549596785291</v>
      </c>
      <c r="BF648" s="17">
        <f t="shared" si="266"/>
        <v>0.25587141789529383</v>
      </c>
      <c r="BG648" s="17">
        <f t="shared" si="267"/>
        <v>0.13946115793410221</v>
      </c>
      <c r="BH648" s="17">
        <f t="shared" si="268"/>
        <v>0.13946115793410221</v>
      </c>
      <c r="BI648" s="17">
        <f t="shared" si="269"/>
        <v>3.1108975496859255E-5</v>
      </c>
      <c r="BJ648" s="17">
        <f t="shared" si="270"/>
        <v>0.10772161273687615</v>
      </c>
    </row>
    <row r="649" spans="1:62" x14ac:dyDescent="0.25">
      <c r="A649" s="84">
        <v>649</v>
      </c>
      <c r="B649" s="84">
        <v>659</v>
      </c>
      <c r="D649" s="86" t="s">
        <v>615</v>
      </c>
      <c r="E649" s="98">
        <f t="shared" si="271"/>
        <v>15.447509999999999</v>
      </c>
      <c r="F649" s="98">
        <f t="shared" si="272"/>
        <v>0</v>
      </c>
      <c r="G649" s="17">
        <v>0</v>
      </c>
      <c r="H649" s="17">
        <f>'EWG-CCP-127 (1)'!C375</f>
        <v>84.552490000000006</v>
      </c>
      <c r="I649" s="17">
        <v>0</v>
      </c>
      <c r="J649" s="17">
        <v>0</v>
      </c>
      <c r="K649" s="17">
        <v>0</v>
      </c>
      <c r="L649" s="17">
        <f>'EWG-CCP-127 (1)'!D375</f>
        <v>15.447509999999999</v>
      </c>
      <c r="M649" s="17">
        <v>0</v>
      </c>
      <c r="N649" s="17">
        <v>0</v>
      </c>
      <c r="O649" s="17">
        <v>0</v>
      </c>
      <c r="P649" s="17">
        <v>0</v>
      </c>
      <c r="Q649" s="17">
        <v>0</v>
      </c>
      <c r="R649" s="17">
        <v>0</v>
      </c>
      <c r="S649" s="17">
        <v>0</v>
      </c>
      <c r="T649" s="17">
        <v>0</v>
      </c>
      <c r="U649" s="17">
        <v>0</v>
      </c>
      <c r="V649" s="17">
        <v>0</v>
      </c>
      <c r="W649" s="17">
        <v>0</v>
      </c>
      <c r="X649" s="17">
        <v>0</v>
      </c>
      <c r="Y649" s="17">
        <v>0</v>
      </c>
      <c r="Z649" s="17">
        <v>0</v>
      </c>
      <c r="AA649" s="17">
        <v>0</v>
      </c>
      <c r="AB649" s="17">
        <v>0</v>
      </c>
      <c r="AC649" s="17">
        <v>0</v>
      </c>
      <c r="AD649" s="17">
        <v>0</v>
      </c>
      <c r="AE649" s="17">
        <v>0</v>
      </c>
      <c r="AF649" s="17">
        <v>0</v>
      </c>
      <c r="AG649" s="88">
        <f>'EWG-CCP-127 (1)'!E375</f>
        <v>16.763000000000002</v>
      </c>
      <c r="AH649" s="95" t="s">
        <v>3</v>
      </c>
      <c r="AI649" s="87" t="s">
        <v>556</v>
      </c>
      <c r="AN649" s="17">
        <f t="shared" si="273"/>
        <v>100</v>
      </c>
      <c r="AO649" s="17">
        <f t="shared" si="254"/>
        <v>0.1544751</v>
      </c>
      <c r="AP649" s="17">
        <f t="shared" si="275"/>
        <v>0</v>
      </c>
      <c r="AQ649" s="17">
        <f t="shared" si="275"/>
        <v>0.84552490000000002</v>
      </c>
      <c r="AR649" s="17">
        <f t="shared" si="255"/>
        <v>0</v>
      </c>
      <c r="AS649" s="17">
        <f t="shared" si="256"/>
        <v>0.16763000000000003</v>
      </c>
      <c r="AU649" s="17">
        <f t="shared" si="257"/>
        <v>0</v>
      </c>
      <c r="AV649" s="17">
        <f t="shared" si="258"/>
        <v>0.18269728070693128</v>
      </c>
      <c r="AW649" s="17">
        <f t="shared" si="259"/>
        <v>0.5</v>
      </c>
      <c r="AX649" s="17">
        <f t="shared" si="260"/>
        <v>0.5</v>
      </c>
      <c r="AY649" s="17">
        <f t="shared" si="261"/>
        <v>0.18269728070693128</v>
      </c>
      <c r="AZ649" s="17">
        <f t="shared" si="262"/>
        <v>0.18269728070693128</v>
      </c>
      <c r="BA649" s="17">
        <f t="shared" si="263"/>
        <v>1.5067280706931252E-2</v>
      </c>
      <c r="BC649" s="17">
        <f t="shared" si="274"/>
        <v>0</v>
      </c>
      <c r="BD649" s="17">
        <f t="shared" si="264"/>
        <v>0.18269728070693125</v>
      </c>
      <c r="BE649" s="17">
        <f t="shared" si="265"/>
        <v>0.58024549596785291</v>
      </c>
      <c r="BF649" s="17">
        <f t="shared" si="266"/>
        <v>0.25587141789529383</v>
      </c>
      <c r="BG649" s="17">
        <f t="shared" si="267"/>
        <v>0.18269728070693125</v>
      </c>
      <c r="BH649" s="17">
        <f t="shared" si="268"/>
        <v>0.18269728070693125</v>
      </c>
      <c r="BI649" s="17">
        <f t="shared" si="269"/>
        <v>2.270229479014619E-4</v>
      </c>
      <c r="BJ649" s="17">
        <f t="shared" si="270"/>
        <v>9.3402611598448981E-2</v>
      </c>
    </row>
    <row r="650" spans="1:62" x14ac:dyDescent="0.25">
      <c r="A650" s="84">
        <v>650</v>
      </c>
      <c r="B650" s="84">
        <v>660</v>
      </c>
      <c r="D650" s="86" t="s">
        <v>615</v>
      </c>
      <c r="E650" s="98">
        <f t="shared" si="271"/>
        <v>22.497420000000002</v>
      </c>
      <c r="F650" s="98">
        <f t="shared" si="272"/>
        <v>0</v>
      </c>
      <c r="G650" s="17">
        <v>0</v>
      </c>
      <c r="H650" s="17">
        <f>'EWG-CCP-127 (1)'!C376</f>
        <v>77.502579999999995</v>
      </c>
      <c r="I650" s="17">
        <v>0</v>
      </c>
      <c r="J650" s="17">
        <v>0</v>
      </c>
      <c r="K650" s="17">
        <v>0</v>
      </c>
      <c r="L650" s="17">
        <f>'EWG-CCP-127 (1)'!D376</f>
        <v>22.497420000000002</v>
      </c>
      <c r="M650" s="17">
        <v>0</v>
      </c>
      <c r="N650" s="17">
        <v>0</v>
      </c>
      <c r="O650" s="17">
        <v>0</v>
      </c>
      <c r="P650" s="17">
        <v>0</v>
      </c>
      <c r="Q650" s="17">
        <v>0</v>
      </c>
      <c r="R650" s="17">
        <v>0</v>
      </c>
      <c r="S650" s="17">
        <v>0</v>
      </c>
      <c r="T650" s="17">
        <v>0</v>
      </c>
      <c r="U650" s="17">
        <v>0</v>
      </c>
      <c r="V650" s="17">
        <v>0</v>
      </c>
      <c r="W650" s="17">
        <v>0</v>
      </c>
      <c r="X650" s="17">
        <v>0</v>
      </c>
      <c r="Y650" s="17">
        <v>0</v>
      </c>
      <c r="Z650" s="17">
        <v>0</v>
      </c>
      <c r="AA650" s="17">
        <v>0</v>
      </c>
      <c r="AB650" s="17">
        <v>0</v>
      </c>
      <c r="AC650" s="17">
        <v>0</v>
      </c>
      <c r="AD650" s="17">
        <v>0</v>
      </c>
      <c r="AE650" s="17">
        <v>0</v>
      </c>
      <c r="AF650" s="17">
        <v>0</v>
      </c>
      <c r="AG650" s="88">
        <f>'EWG-CCP-127 (1)'!E376</f>
        <v>26.77506</v>
      </c>
      <c r="AH650" s="95" t="s">
        <v>3</v>
      </c>
      <c r="AI650" s="87" t="s">
        <v>556</v>
      </c>
      <c r="AN650" s="17">
        <f t="shared" si="273"/>
        <v>100</v>
      </c>
      <c r="AO650" s="17">
        <f t="shared" si="254"/>
        <v>0.22497420000000001</v>
      </c>
      <c r="AP650" s="17">
        <f t="shared" si="275"/>
        <v>0</v>
      </c>
      <c r="AQ650" s="17">
        <f t="shared" si="275"/>
        <v>0.77502579999999999</v>
      </c>
      <c r="AR650" s="17">
        <f t="shared" si="255"/>
        <v>0</v>
      </c>
      <c r="AS650" s="17">
        <f t="shared" si="256"/>
        <v>0.26775060000000001</v>
      </c>
      <c r="AU650" s="17">
        <f t="shared" si="257"/>
        <v>0</v>
      </c>
      <c r="AV650" s="17">
        <f t="shared" si="258"/>
        <v>0.29027962682016523</v>
      </c>
      <c r="AW650" s="17">
        <f t="shared" si="259"/>
        <v>0.5</v>
      </c>
      <c r="AX650" s="17">
        <f t="shared" si="260"/>
        <v>0.5</v>
      </c>
      <c r="AY650" s="17">
        <f t="shared" si="261"/>
        <v>0.29027962682016523</v>
      </c>
      <c r="AZ650" s="17">
        <f t="shared" si="262"/>
        <v>0.29027962682016523</v>
      </c>
      <c r="BA650" s="17">
        <f t="shared" si="263"/>
        <v>2.2529026820165221E-2</v>
      </c>
      <c r="BC650" s="17">
        <f t="shared" si="274"/>
        <v>0</v>
      </c>
      <c r="BD650" s="17">
        <f t="shared" si="264"/>
        <v>0.29027962682016528</v>
      </c>
      <c r="BE650" s="17">
        <f t="shared" si="265"/>
        <v>0.58024549596785291</v>
      </c>
      <c r="BF650" s="17">
        <f t="shared" si="266"/>
        <v>0.25587141789529383</v>
      </c>
      <c r="BG650" s="17">
        <f t="shared" si="267"/>
        <v>0.29027962682016528</v>
      </c>
      <c r="BH650" s="17">
        <f t="shared" si="268"/>
        <v>0.29027962682016528</v>
      </c>
      <c r="BI650" s="17">
        <f t="shared" si="269"/>
        <v>5.0755704946372636E-4</v>
      </c>
      <c r="BJ650" s="17">
        <f t="shared" si="270"/>
        <v>4.2229349287797167E-2</v>
      </c>
    </row>
    <row r="651" spans="1:62" x14ac:dyDescent="0.25">
      <c r="A651" s="84">
        <v>651</v>
      </c>
      <c r="B651" s="84">
        <v>661</v>
      </c>
      <c r="D651" s="86" t="s">
        <v>615</v>
      </c>
      <c r="E651" s="98">
        <f t="shared" si="271"/>
        <v>30.5337</v>
      </c>
      <c r="F651" s="98">
        <f t="shared" si="272"/>
        <v>0</v>
      </c>
      <c r="G651" s="17">
        <v>0</v>
      </c>
      <c r="H651" s="17">
        <f>'EWG-CCP-127 (1)'!C377</f>
        <v>69.466300000000004</v>
      </c>
      <c r="I651" s="17">
        <v>0</v>
      </c>
      <c r="J651" s="17">
        <v>0</v>
      </c>
      <c r="K651" s="17">
        <v>0</v>
      </c>
      <c r="L651" s="17">
        <f>'EWG-CCP-127 (1)'!D377</f>
        <v>30.5337</v>
      </c>
      <c r="M651" s="17">
        <v>0</v>
      </c>
      <c r="N651" s="17">
        <v>0</v>
      </c>
      <c r="O651" s="17">
        <v>0</v>
      </c>
      <c r="P651" s="17">
        <v>0</v>
      </c>
      <c r="Q651" s="17">
        <v>0</v>
      </c>
      <c r="R651" s="17">
        <v>0</v>
      </c>
      <c r="S651" s="17">
        <v>0</v>
      </c>
      <c r="T651" s="17">
        <v>0</v>
      </c>
      <c r="U651" s="17">
        <v>0</v>
      </c>
      <c r="V651" s="17">
        <v>0</v>
      </c>
      <c r="W651" s="17">
        <v>0</v>
      </c>
      <c r="X651" s="17">
        <v>0</v>
      </c>
      <c r="Y651" s="17">
        <v>0</v>
      </c>
      <c r="Z651" s="17">
        <v>0</v>
      </c>
      <c r="AA651" s="17">
        <v>0</v>
      </c>
      <c r="AB651" s="17">
        <v>0</v>
      </c>
      <c r="AC651" s="17">
        <v>0</v>
      </c>
      <c r="AD651" s="17">
        <v>0</v>
      </c>
      <c r="AE651" s="17">
        <v>0</v>
      </c>
      <c r="AF651" s="17">
        <v>0</v>
      </c>
      <c r="AG651" s="88">
        <f>'EWG-CCP-127 (1)'!E377</f>
        <v>45.695279999999997</v>
      </c>
      <c r="AH651" s="95" t="s">
        <v>3</v>
      </c>
      <c r="AI651" s="87" t="s">
        <v>556</v>
      </c>
      <c r="AN651" s="17">
        <f t="shared" si="273"/>
        <v>100</v>
      </c>
      <c r="AO651" s="17">
        <f t="shared" si="254"/>
        <v>0.30533699999999997</v>
      </c>
      <c r="AP651" s="17">
        <f t="shared" si="275"/>
        <v>0</v>
      </c>
      <c r="AQ651" s="17">
        <f t="shared" si="275"/>
        <v>0.69466300000000003</v>
      </c>
      <c r="AR651" s="17">
        <f t="shared" si="255"/>
        <v>0</v>
      </c>
      <c r="AS651" s="17">
        <f t="shared" si="256"/>
        <v>0.45695279999999999</v>
      </c>
      <c r="AU651" s="17">
        <f t="shared" si="257"/>
        <v>0</v>
      </c>
      <c r="AV651" s="17">
        <f t="shared" si="258"/>
        <v>0.43954694578522241</v>
      </c>
      <c r="AW651" s="17">
        <f t="shared" si="259"/>
        <v>0.5</v>
      </c>
      <c r="AX651" s="17">
        <f t="shared" si="260"/>
        <v>0.5</v>
      </c>
      <c r="AY651" s="17">
        <f t="shared" si="261"/>
        <v>0.43954694578522241</v>
      </c>
      <c r="AZ651" s="17">
        <f t="shared" si="262"/>
        <v>0.43954694578522241</v>
      </c>
      <c r="BA651" s="17">
        <f t="shared" si="263"/>
        <v>1.7405854214777583E-2</v>
      </c>
      <c r="BC651" s="17">
        <f t="shared" si="274"/>
        <v>0</v>
      </c>
      <c r="BD651" s="17">
        <f t="shared" si="264"/>
        <v>0.43954694578522246</v>
      </c>
      <c r="BE651" s="17">
        <f t="shared" si="265"/>
        <v>0.58024549596785291</v>
      </c>
      <c r="BF651" s="17">
        <f t="shared" si="266"/>
        <v>0.25587141789529383</v>
      </c>
      <c r="BG651" s="17">
        <f t="shared" si="267"/>
        <v>0.43954694578522246</v>
      </c>
      <c r="BH651" s="17">
        <f t="shared" si="268"/>
        <v>0.43954694578522246</v>
      </c>
      <c r="BI651" s="17">
        <f t="shared" si="269"/>
        <v>3.0296376094608864E-4</v>
      </c>
      <c r="BJ651" s="17">
        <f t="shared" si="270"/>
        <v>2.6554685555220468E-4</v>
      </c>
    </row>
    <row r="652" spans="1:62" x14ac:dyDescent="0.25">
      <c r="A652" s="84">
        <v>652</v>
      </c>
      <c r="B652" s="84">
        <v>662</v>
      </c>
      <c r="D652" s="86" t="s">
        <v>615</v>
      </c>
      <c r="E652" s="98">
        <f t="shared" si="271"/>
        <v>3.3975095877971735</v>
      </c>
      <c r="F652" s="98">
        <f t="shared" si="272"/>
        <v>0</v>
      </c>
      <c r="G652" s="17">
        <v>0</v>
      </c>
      <c r="H652" s="17">
        <f>'EWG-CCP-127 (1)'!H380</f>
        <v>96.60249041220284</v>
      </c>
      <c r="I652" s="17">
        <v>0</v>
      </c>
      <c r="J652" s="17">
        <v>0</v>
      </c>
      <c r="K652" s="17">
        <v>0</v>
      </c>
      <c r="L652" s="17">
        <v>0</v>
      </c>
      <c r="M652" s="17">
        <v>0</v>
      </c>
      <c r="N652" s="17">
        <v>0</v>
      </c>
      <c r="O652" s="17">
        <v>0</v>
      </c>
      <c r="P652" s="17">
        <v>0</v>
      </c>
      <c r="Q652" s="17">
        <v>0</v>
      </c>
      <c r="R652" s="17">
        <v>0</v>
      </c>
      <c r="S652" s="17">
        <v>0</v>
      </c>
      <c r="T652" s="17">
        <v>0</v>
      </c>
      <c r="U652" s="17">
        <v>0</v>
      </c>
      <c r="V652" s="17">
        <v>0</v>
      </c>
      <c r="W652" s="17">
        <v>0</v>
      </c>
      <c r="X652" s="17">
        <f>'EWG-CCP-127 (1)'!I380</f>
        <v>3.3975095877971735</v>
      </c>
      <c r="Y652" s="17">
        <v>0</v>
      </c>
      <c r="Z652" s="17">
        <v>0</v>
      </c>
      <c r="AA652" s="17">
        <v>0</v>
      </c>
      <c r="AB652" s="17">
        <v>0</v>
      </c>
      <c r="AC652" s="17">
        <v>0</v>
      </c>
      <c r="AD652" s="17">
        <v>0</v>
      </c>
      <c r="AE652" s="17">
        <v>0</v>
      </c>
      <c r="AF652" s="17">
        <v>0</v>
      </c>
      <c r="AG652" s="88">
        <f>'EWG-CCP-127 (1)'!E380</f>
        <v>4.867</v>
      </c>
      <c r="AH652" s="95" t="s">
        <v>3</v>
      </c>
      <c r="AI652" s="87" t="s">
        <v>556</v>
      </c>
      <c r="AN652" s="17">
        <f t="shared" si="273"/>
        <v>100.00000000000001</v>
      </c>
      <c r="AO652" s="17">
        <f t="shared" si="254"/>
        <v>3.3975095877971734E-2</v>
      </c>
      <c r="AP652" s="17">
        <f t="shared" si="275"/>
        <v>0</v>
      </c>
      <c r="AQ652" s="17">
        <f t="shared" si="275"/>
        <v>0.96602490412202835</v>
      </c>
      <c r="AR652" s="17">
        <f t="shared" si="255"/>
        <v>0</v>
      </c>
      <c r="AS652" s="17">
        <f t="shared" si="256"/>
        <v>4.8669999999999998E-2</v>
      </c>
      <c r="AU652" s="17">
        <f t="shared" si="257"/>
        <v>0</v>
      </c>
      <c r="AV652" s="17">
        <f t="shared" si="258"/>
        <v>3.517E-2</v>
      </c>
      <c r="AW652" s="17">
        <f t="shared" si="259"/>
        <v>0.5</v>
      </c>
      <c r="AX652" s="17">
        <f t="shared" si="260"/>
        <v>0.5</v>
      </c>
      <c r="AY652" s="17">
        <f t="shared" si="261"/>
        <v>3.517E-2</v>
      </c>
      <c r="AZ652" s="17">
        <f t="shared" si="262"/>
        <v>3.517E-2</v>
      </c>
      <c r="BA652" s="17">
        <f t="shared" si="263"/>
        <v>1.3499999999999998E-2</v>
      </c>
      <c r="BC652" s="17">
        <f t="shared" si="274"/>
        <v>0</v>
      </c>
      <c r="BD652" s="17">
        <f t="shared" si="264"/>
        <v>3.5169999999999993E-2</v>
      </c>
      <c r="BE652" s="17">
        <f t="shared" si="265"/>
        <v>0.58024549596785291</v>
      </c>
      <c r="BF652" s="17">
        <f t="shared" si="266"/>
        <v>0.25587141789529383</v>
      </c>
      <c r="BG652" s="17">
        <f t="shared" si="267"/>
        <v>3.5169999999999993E-2</v>
      </c>
      <c r="BH652" s="17">
        <f t="shared" si="268"/>
        <v>3.5169999999999993E-2</v>
      </c>
      <c r="BI652" s="17">
        <f t="shared" si="269"/>
        <v>1.8225000000000015E-4</v>
      </c>
      <c r="BJ652" s="17">
        <f t="shared" si="270"/>
        <v>0.18026682494268748</v>
      </c>
    </row>
    <row r="653" spans="1:62" x14ac:dyDescent="0.25">
      <c r="A653" s="84">
        <v>653</v>
      </c>
      <c r="B653" s="84">
        <v>663</v>
      </c>
      <c r="D653" s="86" t="s">
        <v>615</v>
      </c>
      <c r="E653" s="98">
        <f t="shared" si="271"/>
        <v>9.1231290724197773</v>
      </c>
      <c r="F653" s="98">
        <f t="shared" si="272"/>
        <v>0</v>
      </c>
      <c r="G653" s="17">
        <v>0</v>
      </c>
      <c r="H653" s="17">
        <f>'EWG-CCP-127 (1)'!H381</f>
        <v>90.876870927580228</v>
      </c>
      <c r="I653" s="17">
        <v>0</v>
      </c>
      <c r="J653" s="17">
        <v>0</v>
      </c>
      <c r="K653" s="17">
        <v>0</v>
      </c>
      <c r="L653" s="17">
        <v>0</v>
      </c>
      <c r="M653" s="17">
        <v>0</v>
      </c>
      <c r="N653" s="17">
        <v>0</v>
      </c>
      <c r="O653" s="17">
        <v>0</v>
      </c>
      <c r="P653" s="17">
        <v>0</v>
      </c>
      <c r="Q653" s="17">
        <v>0</v>
      </c>
      <c r="R653" s="17">
        <v>0</v>
      </c>
      <c r="S653" s="17">
        <v>0</v>
      </c>
      <c r="T653" s="17">
        <v>0</v>
      </c>
      <c r="U653" s="17">
        <v>0</v>
      </c>
      <c r="V653" s="17">
        <v>0</v>
      </c>
      <c r="W653" s="17">
        <v>0</v>
      </c>
      <c r="X653" s="17">
        <f>'EWG-CCP-127 (1)'!I381</f>
        <v>9.1231290724197773</v>
      </c>
      <c r="Y653" s="17">
        <v>0</v>
      </c>
      <c r="Z653" s="17">
        <v>0</v>
      </c>
      <c r="AA653" s="17">
        <v>0</v>
      </c>
      <c r="AB653" s="17">
        <v>0</v>
      </c>
      <c r="AC653" s="17">
        <v>0</v>
      </c>
      <c r="AD653" s="17">
        <v>0</v>
      </c>
      <c r="AE653" s="17">
        <v>0</v>
      </c>
      <c r="AF653" s="17">
        <v>0</v>
      </c>
      <c r="AG653" s="88">
        <f>'EWG-CCP-127 (1)'!E381</f>
        <v>13.011000000000001</v>
      </c>
      <c r="AH653" s="95" t="s">
        <v>3</v>
      </c>
      <c r="AI653" s="87" t="s">
        <v>556</v>
      </c>
      <c r="AN653" s="17">
        <f t="shared" si="273"/>
        <v>100</v>
      </c>
      <c r="AO653" s="17">
        <f t="shared" si="254"/>
        <v>9.1231290724197778E-2</v>
      </c>
      <c r="AP653" s="17">
        <f t="shared" si="275"/>
        <v>0</v>
      </c>
      <c r="AQ653" s="17">
        <f t="shared" si="275"/>
        <v>0.90876870927580233</v>
      </c>
      <c r="AR653" s="17">
        <f t="shared" si="255"/>
        <v>0</v>
      </c>
      <c r="AS653" s="17">
        <f t="shared" si="256"/>
        <v>0.13011</v>
      </c>
      <c r="AU653" s="17">
        <f t="shared" si="257"/>
        <v>0</v>
      </c>
      <c r="AV653" s="17">
        <f t="shared" si="258"/>
        <v>0.10038999999999998</v>
      </c>
      <c r="AW653" s="17">
        <f t="shared" si="259"/>
        <v>0.5</v>
      </c>
      <c r="AX653" s="17">
        <f t="shared" si="260"/>
        <v>0.5</v>
      </c>
      <c r="AY653" s="17">
        <f t="shared" si="261"/>
        <v>0.10038999999999998</v>
      </c>
      <c r="AZ653" s="17">
        <f t="shared" si="262"/>
        <v>0.10038999999999998</v>
      </c>
      <c r="BA653" s="17">
        <f t="shared" si="263"/>
        <v>2.9720000000000024E-2</v>
      </c>
      <c r="BC653" s="17">
        <f t="shared" si="274"/>
        <v>0</v>
      </c>
      <c r="BD653" s="17">
        <f t="shared" si="264"/>
        <v>0.10038999999999998</v>
      </c>
      <c r="BE653" s="17">
        <f t="shared" si="265"/>
        <v>0.58024549596785291</v>
      </c>
      <c r="BF653" s="17">
        <f t="shared" si="266"/>
        <v>0.25587141789529383</v>
      </c>
      <c r="BG653" s="17">
        <f t="shared" si="267"/>
        <v>0.10038999999999998</v>
      </c>
      <c r="BH653" s="17">
        <f t="shared" si="268"/>
        <v>0.10038999999999998</v>
      </c>
      <c r="BI653" s="17">
        <f t="shared" si="269"/>
        <v>8.8327840000000147E-4</v>
      </c>
      <c r="BJ653" s="17">
        <f t="shared" si="270"/>
        <v>0.11774396737037086</v>
      </c>
    </row>
    <row r="654" spans="1:62" x14ac:dyDescent="0.25">
      <c r="A654" s="84">
        <v>654</v>
      </c>
      <c r="B654" s="84">
        <v>664</v>
      </c>
      <c r="D654" s="86" t="s">
        <v>615</v>
      </c>
      <c r="E654" s="98">
        <f t="shared" si="271"/>
        <v>16.535906253129902</v>
      </c>
      <c r="F654" s="98">
        <f t="shared" si="272"/>
        <v>0</v>
      </c>
      <c r="G654" s="17">
        <v>0</v>
      </c>
      <c r="H654" s="17">
        <f>'EWG-CCP-127 (1)'!H382</f>
        <v>83.464093746870091</v>
      </c>
      <c r="I654" s="17">
        <v>0</v>
      </c>
      <c r="J654" s="17">
        <v>0</v>
      </c>
      <c r="K654" s="17">
        <v>0</v>
      </c>
      <c r="L654" s="17">
        <v>0</v>
      </c>
      <c r="M654" s="17">
        <v>0</v>
      </c>
      <c r="N654" s="17">
        <v>0</v>
      </c>
      <c r="O654" s="17">
        <v>0</v>
      </c>
      <c r="P654" s="17">
        <v>0</v>
      </c>
      <c r="Q654" s="17">
        <v>0</v>
      </c>
      <c r="R654" s="17">
        <v>0</v>
      </c>
      <c r="S654" s="17">
        <v>0</v>
      </c>
      <c r="T654" s="17">
        <v>0</v>
      </c>
      <c r="U654" s="17">
        <v>0</v>
      </c>
      <c r="V654" s="17">
        <v>0</v>
      </c>
      <c r="W654" s="17">
        <v>0</v>
      </c>
      <c r="X654" s="17">
        <f>'EWG-CCP-127 (1)'!I382</f>
        <v>16.535906253129902</v>
      </c>
      <c r="Y654" s="17">
        <v>0</v>
      </c>
      <c r="Z654" s="17">
        <v>0</v>
      </c>
      <c r="AA654" s="17">
        <v>0</v>
      </c>
      <c r="AB654" s="17">
        <v>0</v>
      </c>
      <c r="AC654" s="17">
        <v>0</v>
      </c>
      <c r="AD654" s="17">
        <v>0</v>
      </c>
      <c r="AE654" s="17">
        <v>0</v>
      </c>
      <c r="AF654" s="17">
        <v>0</v>
      </c>
      <c r="AG654" s="88">
        <f>'EWG-CCP-127 (1)'!E382</f>
        <v>22.159000000000002</v>
      </c>
      <c r="AH654" s="95" t="s">
        <v>3</v>
      </c>
      <c r="AI654" s="87" t="s">
        <v>556</v>
      </c>
      <c r="AN654" s="17">
        <f t="shared" si="273"/>
        <v>100</v>
      </c>
      <c r="AO654" s="17">
        <f t="shared" si="254"/>
        <v>0.16535906253129901</v>
      </c>
      <c r="AP654" s="17">
        <f t="shared" si="275"/>
        <v>0</v>
      </c>
      <c r="AQ654" s="17">
        <f t="shared" si="275"/>
        <v>0.83464093746870094</v>
      </c>
      <c r="AR654" s="17">
        <f t="shared" si="255"/>
        <v>0</v>
      </c>
      <c r="AS654" s="17">
        <f t="shared" si="256"/>
        <v>0.22159000000000004</v>
      </c>
      <c r="AU654" s="17">
        <f t="shared" si="257"/>
        <v>0</v>
      </c>
      <c r="AV654" s="17">
        <f t="shared" si="258"/>
        <v>0.19811999999999996</v>
      </c>
      <c r="AW654" s="17">
        <f t="shared" si="259"/>
        <v>0.5</v>
      </c>
      <c r="AX654" s="17">
        <f t="shared" si="260"/>
        <v>0.5</v>
      </c>
      <c r="AY654" s="17">
        <f t="shared" si="261"/>
        <v>0.19811999999999996</v>
      </c>
      <c r="AZ654" s="17">
        <f t="shared" si="262"/>
        <v>0.19811999999999996</v>
      </c>
      <c r="BA654" s="17">
        <f t="shared" si="263"/>
        <v>2.3470000000000074E-2</v>
      </c>
      <c r="BC654" s="17">
        <f t="shared" si="274"/>
        <v>0</v>
      </c>
      <c r="BD654" s="17">
        <f t="shared" si="264"/>
        <v>0.19811999999999999</v>
      </c>
      <c r="BE654" s="17">
        <f t="shared" si="265"/>
        <v>0.58024549596785291</v>
      </c>
      <c r="BF654" s="17">
        <f t="shared" si="266"/>
        <v>0.25587141789529383</v>
      </c>
      <c r="BG654" s="17">
        <f t="shared" si="267"/>
        <v>0.19811999999999999</v>
      </c>
      <c r="BH654" s="17">
        <f t="shared" si="268"/>
        <v>0.19811999999999999</v>
      </c>
      <c r="BI654" s="17">
        <f t="shared" si="269"/>
        <v>5.5084090000000218E-4</v>
      </c>
      <c r="BJ654" s="17">
        <f t="shared" si="270"/>
        <v>6.3331954555887526E-2</v>
      </c>
    </row>
    <row r="655" spans="1:62" x14ac:dyDescent="0.25">
      <c r="A655" s="84">
        <v>655</v>
      </c>
      <c r="B655" s="84">
        <v>665</v>
      </c>
      <c r="D655" s="86" t="s">
        <v>615</v>
      </c>
      <c r="E655" s="98">
        <f t="shared" si="271"/>
        <v>23.07396438324551</v>
      </c>
      <c r="F655" s="98">
        <f t="shared" si="272"/>
        <v>0</v>
      </c>
      <c r="G655" s="17">
        <v>0</v>
      </c>
      <c r="H655" s="17">
        <f>'EWG-CCP-127 (1)'!H383</f>
        <v>76.92603561675449</v>
      </c>
      <c r="I655" s="17">
        <v>0</v>
      </c>
      <c r="J655" s="17">
        <v>0</v>
      </c>
      <c r="K655" s="17">
        <v>0</v>
      </c>
      <c r="L655" s="17">
        <v>0</v>
      </c>
      <c r="M655" s="17">
        <v>0</v>
      </c>
      <c r="N655" s="17">
        <v>0</v>
      </c>
      <c r="O655" s="17">
        <v>0</v>
      </c>
      <c r="P655" s="17">
        <v>0</v>
      </c>
      <c r="Q655" s="17">
        <v>0</v>
      </c>
      <c r="R655" s="17">
        <v>0</v>
      </c>
      <c r="S655" s="17">
        <v>0</v>
      </c>
      <c r="T655" s="17">
        <v>0</v>
      </c>
      <c r="U655" s="17">
        <v>0</v>
      </c>
      <c r="V655" s="17">
        <v>0</v>
      </c>
      <c r="W655" s="17">
        <v>0</v>
      </c>
      <c r="X655" s="17">
        <f>'EWG-CCP-127 (1)'!I383</f>
        <v>23.07396438324551</v>
      </c>
      <c r="Y655" s="17">
        <v>0</v>
      </c>
      <c r="Z655" s="17">
        <v>0</v>
      </c>
      <c r="AA655" s="17">
        <v>0</v>
      </c>
      <c r="AB655" s="17">
        <v>0</v>
      </c>
      <c r="AC655" s="17">
        <v>0</v>
      </c>
      <c r="AD655" s="17">
        <v>0</v>
      </c>
      <c r="AE655" s="17">
        <v>0</v>
      </c>
      <c r="AF655" s="17">
        <v>0</v>
      </c>
      <c r="AG655" s="88">
        <f>'EWG-CCP-127 (1)'!E383</f>
        <v>31.974000000000004</v>
      </c>
      <c r="AH655" s="95" t="s">
        <v>3</v>
      </c>
      <c r="AI655" s="87" t="s">
        <v>556</v>
      </c>
      <c r="AN655" s="17">
        <f t="shared" si="273"/>
        <v>100</v>
      </c>
      <c r="AO655" s="17">
        <f t="shared" si="254"/>
        <v>0.2307396438324551</v>
      </c>
      <c r="AP655" s="17">
        <f t="shared" si="275"/>
        <v>0</v>
      </c>
      <c r="AQ655" s="17">
        <f t="shared" si="275"/>
        <v>0.76926035616754485</v>
      </c>
      <c r="AR655" s="17">
        <f t="shared" si="255"/>
        <v>0</v>
      </c>
      <c r="AS655" s="17">
        <f t="shared" si="256"/>
        <v>0.31974000000000002</v>
      </c>
      <c r="AU655" s="17">
        <f t="shared" si="257"/>
        <v>0</v>
      </c>
      <c r="AV655" s="17">
        <f t="shared" si="258"/>
        <v>0.29995000000000005</v>
      </c>
      <c r="AW655" s="17">
        <f t="shared" si="259"/>
        <v>0.5</v>
      </c>
      <c r="AX655" s="17">
        <f t="shared" si="260"/>
        <v>0.5</v>
      </c>
      <c r="AY655" s="17">
        <f t="shared" si="261"/>
        <v>0.29995000000000005</v>
      </c>
      <c r="AZ655" s="17">
        <f t="shared" si="262"/>
        <v>0.29995000000000005</v>
      </c>
      <c r="BA655" s="17">
        <f t="shared" si="263"/>
        <v>1.9789999999999974E-2</v>
      </c>
      <c r="BC655" s="17">
        <f t="shared" si="274"/>
        <v>0</v>
      </c>
      <c r="BD655" s="17">
        <f t="shared" si="264"/>
        <v>0.29994999999999999</v>
      </c>
      <c r="BE655" s="17">
        <f t="shared" si="265"/>
        <v>0.58024549596785291</v>
      </c>
      <c r="BF655" s="17">
        <f t="shared" si="266"/>
        <v>0.25587141789529383</v>
      </c>
      <c r="BG655" s="17">
        <f t="shared" si="267"/>
        <v>0.29994999999999999</v>
      </c>
      <c r="BH655" s="17">
        <f t="shared" si="268"/>
        <v>0.29994999999999999</v>
      </c>
      <c r="BI655" s="17">
        <f t="shared" si="269"/>
        <v>3.9164410000000119E-4</v>
      </c>
      <c r="BJ655" s="17">
        <f t="shared" si="270"/>
        <v>2.3564831472355174E-2</v>
      </c>
    </row>
    <row r="656" spans="1:62" x14ac:dyDescent="0.25">
      <c r="A656" s="84">
        <v>656</v>
      </c>
      <c r="B656" s="84">
        <v>666</v>
      </c>
      <c r="D656" s="86" t="s">
        <v>615</v>
      </c>
      <c r="E656" s="98">
        <f t="shared" si="271"/>
        <v>24.28487060284386</v>
      </c>
      <c r="F656" s="98">
        <f t="shared" si="272"/>
        <v>0</v>
      </c>
      <c r="G656" s="17">
        <v>0</v>
      </c>
      <c r="H656" s="17">
        <f>'EWG-CCP-127 (1)'!H384</f>
        <v>75.715129397156133</v>
      </c>
      <c r="I656" s="17">
        <v>0</v>
      </c>
      <c r="J656" s="17">
        <v>0</v>
      </c>
      <c r="K656" s="17">
        <v>0</v>
      </c>
      <c r="L656" s="17">
        <v>0</v>
      </c>
      <c r="M656" s="17">
        <v>0</v>
      </c>
      <c r="N656" s="17">
        <v>0</v>
      </c>
      <c r="O656" s="17">
        <v>0</v>
      </c>
      <c r="P656" s="17">
        <v>0</v>
      </c>
      <c r="Q656" s="17">
        <v>0</v>
      </c>
      <c r="R656" s="17">
        <v>0</v>
      </c>
      <c r="S656" s="17">
        <v>0</v>
      </c>
      <c r="T656" s="17">
        <v>0</v>
      </c>
      <c r="U656" s="17">
        <v>0</v>
      </c>
      <c r="V656" s="17">
        <v>0</v>
      </c>
      <c r="W656" s="17">
        <v>0</v>
      </c>
      <c r="X656" s="17">
        <f>'EWG-CCP-127 (1)'!I384</f>
        <v>24.28487060284386</v>
      </c>
      <c r="Y656" s="17">
        <v>0</v>
      </c>
      <c r="Z656" s="17">
        <v>0</v>
      </c>
      <c r="AA656" s="17">
        <v>0</v>
      </c>
      <c r="AB656" s="17">
        <v>0</v>
      </c>
      <c r="AC656" s="17">
        <v>0</v>
      </c>
      <c r="AD656" s="17">
        <v>0</v>
      </c>
      <c r="AE656" s="17">
        <v>0</v>
      </c>
      <c r="AF656" s="17">
        <v>0</v>
      </c>
      <c r="AG656" s="88">
        <f>'EWG-CCP-127 (1)'!E384</f>
        <v>33.012</v>
      </c>
      <c r="AH656" s="95" t="s">
        <v>3</v>
      </c>
      <c r="AI656" s="87" t="s">
        <v>556</v>
      </c>
      <c r="AN656" s="17">
        <f t="shared" si="273"/>
        <v>100</v>
      </c>
      <c r="AO656" s="17">
        <f t="shared" si="254"/>
        <v>0.24284870602843861</v>
      </c>
      <c r="AP656" s="17">
        <f t="shared" si="275"/>
        <v>0</v>
      </c>
      <c r="AQ656" s="17">
        <f t="shared" si="275"/>
        <v>0.75715129397156133</v>
      </c>
      <c r="AR656" s="17">
        <f t="shared" si="255"/>
        <v>0</v>
      </c>
      <c r="AS656" s="17">
        <f t="shared" si="256"/>
        <v>0.33012000000000002</v>
      </c>
      <c r="AU656" s="17">
        <f t="shared" si="257"/>
        <v>0</v>
      </c>
      <c r="AV656" s="17">
        <f t="shared" si="258"/>
        <v>0.32074000000000003</v>
      </c>
      <c r="AW656" s="17">
        <f t="shared" si="259"/>
        <v>0.5</v>
      </c>
      <c r="AX656" s="17">
        <f t="shared" si="260"/>
        <v>0.5</v>
      </c>
      <c r="AY656" s="17">
        <f t="shared" si="261"/>
        <v>0.32074000000000003</v>
      </c>
      <c r="AZ656" s="17">
        <f t="shared" si="262"/>
        <v>0.32074000000000003</v>
      </c>
      <c r="BA656" s="17">
        <f t="shared" si="263"/>
        <v>9.3799999999999994E-3</v>
      </c>
      <c r="BC656" s="17">
        <f t="shared" si="274"/>
        <v>0</v>
      </c>
      <c r="BD656" s="17">
        <f t="shared" si="264"/>
        <v>0.32074000000000003</v>
      </c>
      <c r="BE656" s="17">
        <f t="shared" si="265"/>
        <v>0.58024549596785291</v>
      </c>
      <c r="BF656" s="17">
        <f t="shared" si="266"/>
        <v>0.25587141789529383</v>
      </c>
      <c r="BG656" s="17">
        <f t="shared" si="267"/>
        <v>0.32074000000000003</v>
      </c>
      <c r="BH656" s="17">
        <f t="shared" si="268"/>
        <v>0.32074000000000003</v>
      </c>
      <c r="BI656" s="17">
        <f t="shared" si="269"/>
        <v>8.7984399999999991E-5</v>
      </c>
      <c r="BJ656" s="17">
        <f t="shared" si="270"/>
        <v>2.0485741312425823E-2</v>
      </c>
    </row>
    <row r="657" spans="1:62" x14ac:dyDescent="0.25">
      <c r="A657" s="84">
        <v>657</v>
      </c>
      <c r="B657" s="84">
        <v>667</v>
      </c>
      <c r="D657" s="86" t="s">
        <v>615</v>
      </c>
      <c r="E657" s="98">
        <f t="shared" si="271"/>
        <v>32.308941988763287</v>
      </c>
      <c r="F657" s="98">
        <f t="shared" si="272"/>
        <v>0</v>
      </c>
      <c r="G657" s="17">
        <v>0</v>
      </c>
      <c r="H657" s="17">
        <f>'EWG-CCP-127 (1)'!H385</f>
        <v>67.69105801123672</v>
      </c>
      <c r="I657" s="17">
        <v>0</v>
      </c>
      <c r="J657" s="17">
        <v>0</v>
      </c>
      <c r="K657" s="17">
        <v>0</v>
      </c>
      <c r="L657" s="17">
        <v>0</v>
      </c>
      <c r="M657" s="17">
        <v>0</v>
      </c>
      <c r="N657" s="17">
        <v>0</v>
      </c>
      <c r="O657" s="17">
        <v>0</v>
      </c>
      <c r="P657" s="17">
        <v>0</v>
      </c>
      <c r="Q657" s="17">
        <v>0</v>
      </c>
      <c r="R657" s="17">
        <v>0</v>
      </c>
      <c r="S657" s="17">
        <v>0</v>
      </c>
      <c r="T657" s="17">
        <v>0</v>
      </c>
      <c r="U657" s="17">
        <v>0</v>
      </c>
      <c r="V657" s="17">
        <v>0</v>
      </c>
      <c r="W657" s="17">
        <v>0</v>
      </c>
      <c r="X657" s="17">
        <f>'EWG-CCP-127 (1)'!I385</f>
        <v>32.308941988763287</v>
      </c>
      <c r="Y657" s="17">
        <v>0</v>
      </c>
      <c r="Z657" s="17">
        <v>0</v>
      </c>
      <c r="AA657" s="17">
        <v>0</v>
      </c>
      <c r="AB657" s="17">
        <v>0</v>
      </c>
      <c r="AC657" s="17">
        <v>0</v>
      </c>
      <c r="AD657" s="17">
        <v>0</v>
      </c>
      <c r="AE657" s="17">
        <v>0</v>
      </c>
      <c r="AF657" s="17">
        <v>0</v>
      </c>
      <c r="AG657" s="88">
        <f>'EWG-CCP-127 (1)'!E385</f>
        <v>40.100999999999999</v>
      </c>
      <c r="AH657" s="95" t="s">
        <v>3</v>
      </c>
      <c r="AI657" s="87" t="s">
        <v>556</v>
      </c>
      <c r="AN657" s="17">
        <f t="shared" si="273"/>
        <v>100</v>
      </c>
      <c r="AO657" s="17">
        <f t="shared" si="254"/>
        <v>0.32308941988763284</v>
      </c>
      <c r="AP657" s="17">
        <f t="shared" si="275"/>
        <v>0</v>
      </c>
      <c r="AQ657" s="17">
        <f t="shared" si="275"/>
        <v>0.67691058011236716</v>
      </c>
      <c r="AR657" s="17">
        <f t="shared" si="255"/>
        <v>0</v>
      </c>
      <c r="AS657" s="17">
        <f t="shared" si="256"/>
        <v>0.40100999999999998</v>
      </c>
      <c r="AU657" s="17">
        <f t="shared" si="257"/>
        <v>0</v>
      </c>
      <c r="AV657" s="17">
        <f t="shared" si="258"/>
        <v>0.4773</v>
      </c>
      <c r="AW657" s="17">
        <f t="shared" si="259"/>
        <v>0.5</v>
      </c>
      <c r="AX657" s="17">
        <f t="shared" si="260"/>
        <v>0.5</v>
      </c>
      <c r="AY657" s="17">
        <f t="shared" si="261"/>
        <v>0.4773</v>
      </c>
      <c r="AZ657" s="17">
        <f t="shared" si="262"/>
        <v>0.4773</v>
      </c>
      <c r="BA657" s="17">
        <f t="shared" si="263"/>
        <v>7.6290000000000024E-2</v>
      </c>
      <c r="BC657" s="17">
        <f t="shared" si="274"/>
        <v>0</v>
      </c>
      <c r="BD657" s="17">
        <f t="shared" si="264"/>
        <v>0.4773</v>
      </c>
      <c r="BE657" s="17">
        <f t="shared" si="265"/>
        <v>0.58024549596785291</v>
      </c>
      <c r="BF657" s="17">
        <f t="shared" si="266"/>
        <v>0.25587141789529383</v>
      </c>
      <c r="BG657" s="17">
        <f t="shared" si="267"/>
        <v>0.4773</v>
      </c>
      <c r="BH657" s="17">
        <f t="shared" si="268"/>
        <v>0.4773</v>
      </c>
      <c r="BI657" s="17">
        <f t="shared" si="269"/>
        <v>5.820164100000004E-3</v>
      </c>
      <c r="BJ657" s="17">
        <f t="shared" si="270"/>
        <v>5.2183876589198871E-3</v>
      </c>
    </row>
    <row r="658" spans="1:62" x14ac:dyDescent="0.25">
      <c r="A658" s="84">
        <v>658</v>
      </c>
      <c r="B658" s="84">
        <v>668</v>
      </c>
      <c r="D658" s="86" t="s">
        <v>615</v>
      </c>
      <c r="E658" s="98">
        <f t="shared" si="271"/>
        <v>33.367094005703777</v>
      </c>
      <c r="F658" s="98">
        <f t="shared" si="272"/>
        <v>0</v>
      </c>
      <c r="G658" s="17">
        <v>0</v>
      </c>
      <c r="H658" s="17">
        <f>'EWG-CCP-127 (1)'!H386</f>
        <v>66.632905994296223</v>
      </c>
      <c r="I658" s="17">
        <v>0</v>
      </c>
      <c r="J658" s="17">
        <v>0</v>
      </c>
      <c r="K658" s="17">
        <v>0</v>
      </c>
      <c r="L658" s="17">
        <v>0</v>
      </c>
      <c r="M658" s="17">
        <v>0</v>
      </c>
      <c r="N658" s="17">
        <v>0</v>
      </c>
      <c r="O658" s="17">
        <v>0</v>
      </c>
      <c r="P658" s="17">
        <v>0</v>
      </c>
      <c r="Q658" s="17">
        <v>0</v>
      </c>
      <c r="R658" s="17">
        <v>0</v>
      </c>
      <c r="S658" s="17">
        <v>0</v>
      </c>
      <c r="T658" s="17">
        <v>0</v>
      </c>
      <c r="U658" s="17">
        <v>0</v>
      </c>
      <c r="V658" s="17">
        <v>0</v>
      </c>
      <c r="W658" s="17">
        <v>0</v>
      </c>
      <c r="X658" s="17">
        <f>'EWG-CCP-127 (1)'!I386</f>
        <v>33.367094005703777</v>
      </c>
      <c r="Y658" s="17">
        <v>0</v>
      </c>
      <c r="Z658" s="17">
        <v>0</v>
      </c>
      <c r="AA658" s="17">
        <v>0</v>
      </c>
      <c r="AB658" s="17">
        <v>0</v>
      </c>
      <c r="AC658" s="17">
        <v>0</v>
      </c>
      <c r="AD658" s="17">
        <v>0</v>
      </c>
      <c r="AE658" s="17">
        <v>0</v>
      </c>
      <c r="AF658" s="17">
        <v>0</v>
      </c>
      <c r="AG658" s="88">
        <f>'EWG-CCP-127 (1)'!E386</f>
        <v>39.204000000000001</v>
      </c>
      <c r="AH658" s="95" t="s">
        <v>3</v>
      </c>
      <c r="AI658" s="87" t="s">
        <v>556</v>
      </c>
      <c r="AN658" s="17">
        <f t="shared" si="273"/>
        <v>100</v>
      </c>
      <c r="AO658" s="17">
        <f t="shared" si="254"/>
        <v>0.33367094005703779</v>
      </c>
      <c r="AP658" s="17">
        <f t="shared" si="275"/>
        <v>0</v>
      </c>
      <c r="AQ658" s="17">
        <f t="shared" si="275"/>
        <v>0.66632905994296221</v>
      </c>
      <c r="AR658" s="17">
        <f t="shared" si="255"/>
        <v>0</v>
      </c>
      <c r="AS658" s="17">
        <f t="shared" si="256"/>
        <v>0.39204</v>
      </c>
      <c r="AU658" s="17">
        <f t="shared" si="257"/>
        <v>0</v>
      </c>
      <c r="AV658" s="17">
        <f t="shared" si="258"/>
        <v>0.50076000000000009</v>
      </c>
      <c r="AW658" s="17">
        <f t="shared" si="259"/>
        <v>0.5</v>
      </c>
      <c r="AX658" s="17">
        <f t="shared" si="260"/>
        <v>0.5</v>
      </c>
      <c r="AY658" s="17">
        <f t="shared" si="261"/>
        <v>0.49974666666666662</v>
      </c>
      <c r="AZ658" s="17">
        <f t="shared" si="262"/>
        <v>0.49974666666666662</v>
      </c>
      <c r="BA658" s="17">
        <f t="shared" si="263"/>
        <v>0.10770666666666662</v>
      </c>
      <c r="BC658" s="17">
        <f t="shared" si="274"/>
        <v>0</v>
      </c>
      <c r="BD658" s="17">
        <f t="shared" si="264"/>
        <v>0.50075999999999998</v>
      </c>
      <c r="BE658" s="17">
        <f t="shared" si="265"/>
        <v>0.58024549596785291</v>
      </c>
      <c r="BF658" s="17">
        <f t="shared" si="266"/>
        <v>0.25587141789529383</v>
      </c>
      <c r="BG658" s="17">
        <f t="shared" si="267"/>
        <v>0.50075999999999998</v>
      </c>
      <c r="BH658" s="17">
        <f t="shared" si="268"/>
        <v>0.50075999999999998</v>
      </c>
      <c r="BI658" s="17">
        <f t="shared" si="269"/>
        <v>1.1820038399999996E-2</v>
      </c>
      <c r="BJ658" s="17">
        <f t="shared" si="270"/>
        <v>6.5948056069513178E-3</v>
      </c>
    </row>
    <row r="659" spans="1:62" x14ac:dyDescent="0.25">
      <c r="A659" s="84">
        <v>659</v>
      </c>
      <c r="B659" s="84">
        <v>669</v>
      </c>
      <c r="D659" s="86" t="s">
        <v>615</v>
      </c>
      <c r="E659" s="98">
        <f t="shared" si="271"/>
        <v>35.006271894762158</v>
      </c>
      <c r="F659" s="98">
        <f t="shared" si="272"/>
        <v>0</v>
      </c>
      <c r="G659" s="17">
        <v>0</v>
      </c>
      <c r="H659" s="17">
        <f>'EWG-CCP-127 (1)'!H387</f>
        <v>64.993728105237849</v>
      </c>
      <c r="I659" s="17">
        <v>0</v>
      </c>
      <c r="J659" s="17">
        <v>0</v>
      </c>
      <c r="K659" s="17">
        <v>0</v>
      </c>
      <c r="L659" s="17">
        <v>0</v>
      </c>
      <c r="M659" s="17">
        <v>0</v>
      </c>
      <c r="N659" s="17">
        <v>0</v>
      </c>
      <c r="O659" s="17">
        <v>0</v>
      </c>
      <c r="P659" s="17">
        <v>0</v>
      </c>
      <c r="Q659" s="17">
        <v>0</v>
      </c>
      <c r="R659" s="17">
        <v>0</v>
      </c>
      <c r="S659" s="17">
        <v>0</v>
      </c>
      <c r="T659" s="17">
        <v>0</v>
      </c>
      <c r="U659" s="17">
        <v>0</v>
      </c>
      <c r="V659" s="17">
        <v>0</v>
      </c>
      <c r="W659" s="17">
        <v>0</v>
      </c>
      <c r="X659" s="17">
        <f>'EWG-CCP-127 (1)'!I387</f>
        <v>35.006271894762158</v>
      </c>
      <c r="Y659" s="17">
        <v>0</v>
      </c>
      <c r="Z659" s="17">
        <v>0</v>
      </c>
      <c r="AA659" s="17">
        <v>0</v>
      </c>
      <c r="AB659" s="17">
        <v>0</v>
      </c>
      <c r="AC659" s="17">
        <v>0</v>
      </c>
      <c r="AD659" s="17">
        <v>0</v>
      </c>
      <c r="AE659" s="17">
        <v>0</v>
      </c>
      <c r="AF659" s="17">
        <v>0</v>
      </c>
      <c r="AG659" s="88">
        <f>'EWG-CCP-127 (1)'!E387</f>
        <v>38.165999999999997</v>
      </c>
      <c r="AH659" s="95" t="s">
        <v>3</v>
      </c>
      <c r="AI659" s="87" t="s">
        <v>556</v>
      </c>
      <c r="AN659" s="17">
        <f t="shared" si="273"/>
        <v>100</v>
      </c>
      <c r="AO659" s="17">
        <f t="shared" si="254"/>
        <v>0.35006271894762159</v>
      </c>
      <c r="AP659" s="17">
        <f t="shared" si="275"/>
        <v>0</v>
      </c>
      <c r="AQ659" s="17">
        <f t="shared" si="275"/>
        <v>0.64993728105237847</v>
      </c>
      <c r="AR659" s="17">
        <f t="shared" si="255"/>
        <v>0</v>
      </c>
      <c r="AS659" s="17">
        <f t="shared" si="256"/>
        <v>0.38165999999999994</v>
      </c>
      <c r="AU659" s="17">
        <f t="shared" si="257"/>
        <v>0</v>
      </c>
      <c r="AV659" s="17">
        <f t="shared" si="258"/>
        <v>0.53861000000000003</v>
      </c>
      <c r="AW659" s="17">
        <f t="shared" si="259"/>
        <v>0.5</v>
      </c>
      <c r="AX659" s="17">
        <f t="shared" si="260"/>
        <v>0.5</v>
      </c>
      <c r="AY659" s="17">
        <f t="shared" si="261"/>
        <v>0.48713000000000001</v>
      </c>
      <c r="AZ659" s="17">
        <f t="shared" si="262"/>
        <v>0.48713000000000001</v>
      </c>
      <c r="BA659" s="17">
        <f t="shared" si="263"/>
        <v>0.10547000000000006</v>
      </c>
      <c r="BC659" s="17">
        <f t="shared" si="274"/>
        <v>0</v>
      </c>
      <c r="BD659" s="17">
        <f t="shared" si="264"/>
        <v>0.53861000000000003</v>
      </c>
      <c r="BE659" s="17">
        <f t="shared" si="265"/>
        <v>0.58024549596785291</v>
      </c>
      <c r="BF659" s="17">
        <f t="shared" si="266"/>
        <v>0.25587141789529383</v>
      </c>
      <c r="BG659" s="17">
        <f t="shared" si="267"/>
        <v>0.53861000000000003</v>
      </c>
      <c r="BH659" s="17">
        <f t="shared" si="268"/>
        <v>0.53861000000000003</v>
      </c>
      <c r="BI659" s="17">
        <f t="shared" si="269"/>
        <v>2.4633302500000027E-2</v>
      </c>
      <c r="BJ659" s="17">
        <f t="shared" si="270"/>
        <v>8.3884365668806787E-3</v>
      </c>
    </row>
    <row r="660" spans="1:62" x14ac:dyDescent="0.25">
      <c r="A660" s="84">
        <v>446</v>
      </c>
      <c r="B660" s="84">
        <v>391</v>
      </c>
      <c r="C660" s="17" t="s">
        <v>82</v>
      </c>
      <c r="D660" s="87" t="s">
        <v>612</v>
      </c>
      <c r="E660" s="17"/>
      <c r="F660" s="17"/>
      <c r="G660" s="17">
        <v>0</v>
      </c>
      <c r="H660" s="17">
        <v>20</v>
      </c>
      <c r="I660" s="17">
        <v>0</v>
      </c>
      <c r="J660" s="17">
        <v>0</v>
      </c>
      <c r="K660" s="17">
        <v>0</v>
      </c>
      <c r="L660" s="17">
        <v>0</v>
      </c>
      <c r="M660" s="17">
        <v>60</v>
      </c>
      <c r="N660" s="17">
        <v>0</v>
      </c>
      <c r="O660" s="17">
        <v>0</v>
      </c>
      <c r="P660" s="17">
        <v>0</v>
      </c>
      <c r="Q660" s="17">
        <v>20</v>
      </c>
      <c r="R660" s="17">
        <v>0</v>
      </c>
      <c r="S660" s="17">
        <v>0</v>
      </c>
      <c r="T660" s="17">
        <v>0</v>
      </c>
      <c r="U660" s="17">
        <v>0</v>
      </c>
      <c r="V660" s="17">
        <v>0</v>
      </c>
      <c r="W660" s="41">
        <v>0</v>
      </c>
      <c r="X660" s="17">
        <v>0</v>
      </c>
      <c r="Y660" s="17">
        <v>0</v>
      </c>
      <c r="Z660" s="17">
        <v>0</v>
      </c>
      <c r="AA660" s="17">
        <v>0</v>
      </c>
      <c r="AB660" s="17">
        <v>0</v>
      </c>
      <c r="AC660" s="17">
        <v>0</v>
      </c>
      <c r="AD660" s="17">
        <v>0</v>
      </c>
      <c r="AE660" s="17">
        <v>0</v>
      </c>
      <c r="AF660" s="41">
        <v>0</v>
      </c>
      <c r="AG660" s="88">
        <v>54.8</v>
      </c>
      <c r="AH660" s="17" t="s">
        <v>3</v>
      </c>
      <c r="AI660" s="87" t="s">
        <v>506</v>
      </c>
      <c r="AJ660" s="87" t="s">
        <v>525</v>
      </c>
      <c r="AN660" s="17">
        <f t="shared" si="273"/>
        <v>100</v>
      </c>
      <c r="AO660" s="17">
        <f t="shared" si="254"/>
        <v>0.6</v>
      </c>
      <c r="AP660" s="17">
        <f t="shared" si="275"/>
        <v>0</v>
      </c>
      <c r="AQ660" s="17">
        <f t="shared" si="275"/>
        <v>0.2</v>
      </c>
      <c r="AR660" s="17">
        <f t="shared" si="255"/>
        <v>0.2</v>
      </c>
      <c r="AS660" s="17">
        <f t="shared" si="256"/>
        <v>0.54799999999999993</v>
      </c>
      <c r="AU660" s="17">
        <f t="shared" si="257"/>
        <v>1</v>
      </c>
      <c r="AV660" s="17">
        <f t="shared" si="258"/>
        <v>2.9999999999999996</v>
      </c>
      <c r="AW660" s="17">
        <f t="shared" si="259"/>
        <v>0.5625</v>
      </c>
      <c r="AX660" s="17">
        <f t="shared" si="260"/>
        <v>0.75</v>
      </c>
      <c r="AY660" s="17">
        <f t="shared" si="261"/>
        <v>1.1102230246251565E-16</v>
      </c>
      <c r="AZ660" s="17">
        <f t="shared" si="262"/>
        <v>1.1102230246251565E-16</v>
      </c>
      <c r="BA660" s="17">
        <f t="shared" si="263"/>
        <v>0.54799999999999982</v>
      </c>
      <c r="BC660" s="17">
        <f t="shared" ref="BC660:BC671" si="276">(Q660+$BM$34*AC660)/($BM$3*H660+$BM$4*G660+$BM$5*P660+$BM$6*K660+$BM$7*S660+$BM$8*U660+$BM$9*Y660)</f>
        <v>1</v>
      </c>
      <c r="BD660" s="17">
        <f t="shared" si="264"/>
        <v>3</v>
      </c>
      <c r="BE660" s="17">
        <f t="shared" si="265"/>
        <v>0.60211503008021783</v>
      </c>
      <c r="BF660" s="17">
        <f t="shared" si="266"/>
        <v>0.71503217470097313</v>
      </c>
      <c r="BG660" s="17">
        <f t="shared" si="267"/>
        <v>3.0873073755461111E-2</v>
      </c>
      <c r="BH660" s="17">
        <f t="shared" si="268"/>
        <v>3.0873073755461111E-2</v>
      </c>
      <c r="BI660" s="17">
        <f t="shared" si="269"/>
        <v>0.2674202578471247</v>
      </c>
      <c r="BJ660" s="17">
        <f t="shared" ref="BJ660:BJ671" si="277">(AS660-AVERAGE($AS$2:$AS$413))^2</f>
        <v>6.4510418007994921E-3</v>
      </c>
    </row>
    <row r="661" spans="1:62" x14ac:dyDescent="0.25">
      <c r="A661" s="84">
        <v>447</v>
      </c>
      <c r="B661" s="84">
        <v>392</v>
      </c>
      <c r="C661" s="17" t="s">
        <v>83</v>
      </c>
      <c r="D661" s="87" t="s">
        <v>612</v>
      </c>
      <c r="E661" s="17"/>
      <c r="F661" s="17"/>
      <c r="G661" s="17">
        <v>0</v>
      </c>
      <c r="H661" s="17">
        <v>20</v>
      </c>
      <c r="I661" s="17">
        <v>0</v>
      </c>
      <c r="J661" s="17">
        <v>0</v>
      </c>
      <c r="K661" s="17">
        <v>0</v>
      </c>
      <c r="L661" s="17">
        <v>0</v>
      </c>
      <c r="M661" s="17">
        <v>0</v>
      </c>
      <c r="N661" s="17">
        <v>0</v>
      </c>
      <c r="O661" s="17">
        <v>60</v>
      </c>
      <c r="P661" s="17">
        <v>0</v>
      </c>
      <c r="Q661" s="17">
        <v>20</v>
      </c>
      <c r="R661" s="17">
        <v>0</v>
      </c>
      <c r="S661" s="17">
        <v>0</v>
      </c>
      <c r="T661" s="17">
        <v>0</v>
      </c>
      <c r="U661" s="17">
        <v>0</v>
      </c>
      <c r="V661" s="17">
        <v>0</v>
      </c>
      <c r="W661" s="41">
        <v>0</v>
      </c>
      <c r="X661" s="17">
        <v>0</v>
      </c>
      <c r="Y661" s="17">
        <v>0</v>
      </c>
      <c r="Z661" s="17">
        <v>0</v>
      </c>
      <c r="AA661" s="17">
        <v>0</v>
      </c>
      <c r="AB661" s="17">
        <v>0</v>
      </c>
      <c r="AC661" s="17">
        <v>0</v>
      </c>
      <c r="AD661" s="17">
        <v>0</v>
      </c>
      <c r="AE661" s="17">
        <v>0</v>
      </c>
      <c r="AF661" s="41">
        <v>0</v>
      </c>
      <c r="AG661" s="88">
        <v>74.900000000000006</v>
      </c>
      <c r="AH661" s="17" t="s">
        <v>3</v>
      </c>
      <c r="AI661" s="87" t="s">
        <v>506</v>
      </c>
      <c r="AN661" s="17">
        <f t="shared" si="273"/>
        <v>100</v>
      </c>
      <c r="AO661" s="17">
        <f t="shared" si="254"/>
        <v>0.6</v>
      </c>
      <c r="AP661" s="17">
        <f t="shared" si="275"/>
        <v>0</v>
      </c>
      <c r="AQ661" s="17">
        <f t="shared" si="275"/>
        <v>0.2</v>
      </c>
      <c r="AR661" s="17">
        <f t="shared" si="255"/>
        <v>0.2</v>
      </c>
      <c r="AS661" s="17">
        <f t="shared" si="256"/>
        <v>0.74900000000000011</v>
      </c>
      <c r="AU661" s="17">
        <f t="shared" si="257"/>
        <v>1</v>
      </c>
      <c r="AV661" s="17">
        <f t="shared" si="258"/>
        <v>2.9999999999999996</v>
      </c>
      <c r="AW661" s="17">
        <f t="shared" si="259"/>
        <v>0.5625</v>
      </c>
      <c r="AX661" s="17">
        <f t="shared" si="260"/>
        <v>0.75</v>
      </c>
      <c r="AY661" s="17">
        <f t="shared" si="261"/>
        <v>1.1102230246251565E-16</v>
      </c>
      <c r="AZ661" s="17">
        <f t="shared" si="262"/>
        <v>1.1102230246251565E-16</v>
      </c>
      <c r="BA661" s="17">
        <f t="shared" si="263"/>
        <v>0.749</v>
      </c>
      <c r="BC661" s="17">
        <f t="shared" si="276"/>
        <v>1</v>
      </c>
      <c r="BD661" s="17">
        <f t="shared" si="264"/>
        <v>3</v>
      </c>
      <c r="BE661" s="17">
        <f t="shared" si="265"/>
        <v>0.60211503008021783</v>
      </c>
      <c r="BF661" s="17">
        <f t="shared" si="266"/>
        <v>0.71503217470097313</v>
      </c>
      <c r="BG661" s="17">
        <f t="shared" si="267"/>
        <v>3.0873073755461111E-2</v>
      </c>
      <c r="BH661" s="17">
        <f t="shared" si="268"/>
        <v>3.0873073755461111E-2</v>
      </c>
      <c r="BI661" s="17">
        <f t="shared" si="269"/>
        <v>0.51570628219742953</v>
      </c>
      <c r="BJ661" s="17">
        <f t="shared" si="277"/>
        <v>7.9140029647309956E-2</v>
      </c>
    </row>
    <row r="662" spans="1:62" x14ac:dyDescent="0.25">
      <c r="A662" s="84">
        <v>448</v>
      </c>
      <c r="B662" s="84">
        <v>393</v>
      </c>
      <c r="C662" s="17" t="s">
        <v>293</v>
      </c>
      <c r="D662" s="87" t="s">
        <v>612</v>
      </c>
      <c r="E662" s="17"/>
      <c r="F662" s="17"/>
      <c r="G662" s="17">
        <v>0</v>
      </c>
      <c r="H662" s="17">
        <v>20</v>
      </c>
      <c r="I662" s="17">
        <v>0</v>
      </c>
      <c r="J662" s="17">
        <v>0</v>
      </c>
      <c r="K662" s="17">
        <v>0</v>
      </c>
      <c r="L662" s="17">
        <v>60</v>
      </c>
      <c r="M662" s="17">
        <v>0</v>
      </c>
      <c r="N662" s="17">
        <v>0</v>
      </c>
      <c r="O662" s="17">
        <v>0</v>
      </c>
      <c r="P662" s="17">
        <v>0</v>
      </c>
      <c r="Q662" s="17">
        <v>20</v>
      </c>
      <c r="R662" s="17">
        <v>0</v>
      </c>
      <c r="S662" s="17">
        <v>0</v>
      </c>
      <c r="T662" s="17">
        <v>0</v>
      </c>
      <c r="U662" s="17">
        <v>0</v>
      </c>
      <c r="V662" s="17">
        <v>0</v>
      </c>
      <c r="W662" s="41">
        <v>0</v>
      </c>
      <c r="X662" s="17">
        <v>0</v>
      </c>
      <c r="Y662" s="17">
        <v>0</v>
      </c>
      <c r="Z662" s="17">
        <v>0</v>
      </c>
      <c r="AA662" s="17">
        <v>0</v>
      </c>
      <c r="AB662" s="17">
        <v>0</v>
      </c>
      <c r="AC662" s="17">
        <v>0</v>
      </c>
      <c r="AD662" s="17">
        <v>0</v>
      </c>
      <c r="AE662" s="17">
        <v>0</v>
      </c>
      <c r="AF662" s="41">
        <v>0</v>
      </c>
      <c r="AG662" s="88">
        <v>75.5</v>
      </c>
      <c r="AH662" s="17" t="s">
        <v>3</v>
      </c>
      <c r="AI662" s="87" t="s">
        <v>506</v>
      </c>
      <c r="AN662" s="17">
        <f t="shared" si="273"/>
        <v>100</v>
      </c>
      <c r="AO662" s="17">
        <f t="shared" si="254"/>
        <v>0.6</v>
      </c>
      <c r="AP662" s="17">
        <f t="shared" si="275"/>
        <v>0</v>
      </c>
      <c r="AQ662" s="17">
        <f t="shared" si="275"/>
        <v>0.2</v>
      </c>
      <c r="AR662" s="17">
        <f t="shared" si="255"/>
        <v>0.2</v>
      </c>
      <c r="AS662" s="17">
        <f t="shared" si="256"/>
        <v>0.755</v>
      </c>
      <c r="AU662" s="17">
        <f t="shared" si="257"/>
        <v>1</v>
      </c>
      <c r="AV662" s="17">
        <f t="shared" si="258"/>
        <v>2.9999999999999996</v>
      </c>
      <c r="AW662" s="17">
        <f t="shared" si="259"/>
        <v>0.5625</v>
      </c>
      <c r="AX662" s="17">
        <f t="shared" si="260"/>
        <v>0.75</v>
      </c>
      <c r="AY662" s="17">
        <f t="shared" si="261"/>
        <v>1.1102230246251565E-16</v>
      </c>
      <c r="AZ662" s="17">
        <f t="shared" si="262"/>
        <v>1.1102230246251565E-16</v>
      </c>
      <c r="BA662" s="17">
        <f t="shared" si="263"/>
        <v>0.75499999999999989</v>
      </c>
      <c r="BC662" s="17">
        <f t="shared" si="276"/>
        <v>1</v>
      </c>
      <c r="BD662" s="17">
        <f t="shared" si="264"/>
        <v>3</v>
      </c>
      <c r="BE662" s="17">
        <f t="shared" si="265"/>
        <v>0.60211503008021783</v>
      </c>
      <c r="BF662" s="17">
        <f t="shared" si="266"/>
        <v>0.71503217470097313</v>
      </c>
      <c r="BG662" s="17">
        <f t="shared" si="267"/>
        <v>3.0873073755461111E-2</v>
      </c>
      <c r="BH662" s="17">
        <f t="shared" si="268"/>
        <v>3.0873073755461111E-2</v>
      </c>
      <c r="BI662" s="17">
        <f t="shared" si="269"/>
        <v>0.52435980531236392</v>
      </c>
      <c r="BJ662" s="17">
        <f t="shared" si="277"/>
        <v>8.2551850180041547E-2</v>
      </c>
    </row>
    <row r="663" spans="1:62" x14ac:dyDescent="0.25">
      <c r="A663" s="84">
        <v>558</v>
      </c>
      <c r="B663" s="84">
        <v>600</v>
      </c>
      <c r="D663" s="87" t="s">
        <v>612</v>
      </c>
      <c r="E663" s="17"/>
      <c r="F663" s="17"/>
      <c r="G663" s="17">
        <v>0</v>
      </c>
      <c r="H663" s="17">
        <f>'EWG-CCP-127 (1)'!D248</f>
        <v>4</v>
      </c>
      <c r="I663" s="17">
        <v>0</v>
      </c>
      <c r="J663" s="17">
        <v>0</v>
      </c>
      <c r="K663" s="17">
        <v>0</v>
      </c>
      <c r="L663" s="17">
        <v>0</v>
      </c>
      <c r="M663" s="17">
        <v>0</v>
      </c>
      <c r="N663" s="17">
        <v>0</v>
      </c>
      <c r="O663" s="17">
        <v>0</v>
      </c>
      <c r="P663" s="17">
        <f>'EWG-CCP-127 (1)'!F248</f>
        <v>36</v>
      </c>
      <c r="Q663" s="17">
        <v>0</v>
      </c>
      <c r="R663" s="17">
        <v>0</v>
      </c>
      <c r="S663" s="17">
        <v>0</v>
      </c>
      <c r="T663" s="17">
        <f>'EWG-CCP-127 (1)'!E248</f>
        <v>40</v>
      </c>
      <c r="U663" s="17">
        <v>0</v>
      </c>
      <c r="V663" s="17">
        <v>0</v>
      </c>
      <c r="W663" s="17">
        <v>0</v>
      </c>
      <c r="X663" s="17">
        <v>0</v>
      </c>
      <c r="Y663" s="17">
        <v>0</v>
      </c>
      <c r="Z663" s="17">
        <v>0</v>
      </c>
      <c r="AA663" s="17">
        <v>0</v>
      </c>
      <c r="AB663" s="17">
        <v>0</v>
      </c>
      <c r="AC663" s="17">
        <f>'EWG-CCP-127 (1)'!G248</f>
        <v>20</v>
      </c>
      <c r="AD663" s="17">
        <v>0</v>
      </c>
      <c r="AE663" s="17">
        <v>0</v>
      </c>
      <c r="AF663" s="17">
        <v>0</v>
      </c>
      <c r="AG663" s="88">
        <v>100</v>
      </c>
      <c r="AH663" s="17" t="s">
        <v>3</v>
      </c>
      <c r="AI663" s="87" t="s">
        <v>506</v>
      </c>
      <c r="AJ663" s="87" t="s">
        <v>566</v>
      </c>
      <c r="AL663" s="87" t="s">
        <v>510</v>
      </c>
      <c r="AN663" s="17">
        <f t="shared" si="273"/>
        <v>100</v>
      </c>
      <c r="AO663" s="17">
        <f t="shared" si="254"/>
        <v>0</v>
      </c>
      <c r="AP663" s="17">
        <f t="shared" si="275"/>
        <v>0</v>
      </c>
      <c r="AQ663" s="17">
        <f t="shared" si="275"/>
        <v>0.04</v>
      </c>
      <c r="AR663" s="17">
        <f t="shared" si="255"/>
        <v>0</v>
      </c>
      <c r="AS663" s="17">
        <f t="shared" si="256"/>
        <v>1</v>
      </c>
      <c r="AU663" s="17">
        <f t="shared" si="257"/>
        <v>0</v>
      </c>
      <c r="AV663" s="17">
        <f t="shared" si="258"/>
        <v>0</v>
      </c>
      <c r="AW663" s="17">
        <f t="shared" si="259"/>
        <v>0.5</v>
      </c>
      <c r="AX663" s="17">
        <f t="shared" si="260"/>
        <v>0.5</v>
      </c>
      <c r="AY663" s="17">
        <f t="shared" si="261"/>
        <v>0</v>
      </c>
      <c r="AZ663" s="17">
        <f t="shared" si="262"/>
        <v>0</v>
      </c>
      <c r="BA663" s="17">
        <f t="shared" si="263"/>
        <v>1</v>
      </c>
      <c r="BC663" s="17">
        <f t="shared" si="276"/>
        <v>0</v>
      </c>
      <c r="BD663" s="17">
        <f t="shared" si="264"/>
        <v>5</v>
      </c>
      <c r="BE663" s="17">
        <f t="shared" si="265"/>
        <v>0.58024549596785291</v>
      </c>
      <c r="BF663" s="17">
        <f t="shared" si="266"/>
        <v>0.25587141789529383</v>
      </c>
      <c r="BG663" s="17">
        <f t="shared" si="267"/>
        <v>-1.0011306980670494</v>
      </c>
      <c r="BH663" s="17">
        <f t="shared" si="268"/>
        <v>0</v>
      </c>
      <c r="BI663" s="17">
        <f t="shared" si="269"/>
        <v>1</v>
      </c>
      <c r="BJ663" s="17">
        <f t="shared" si="277"/>
        <v>0.28336285526658406</v>
      </c>
    </row>
    <row r="664" spans="1:62" x14ac:dyDescent="0.25">
      <c r="A664" s="84">
        <v>559</v>
      </c>
      <c r="B664" s="84">
        <v>601</v>
      </c>
      <c r="D664" s="87" t="s">
        <v>612</v>
      </c>
      <c r="E664" s="17"/>
      <c r="F664" s="17"/>
      <c r="G664" s="17">
        <v>0</v>
      </c>
      <c r="H664" s="17">
        <f>'EWG-CCP-127 (1)'!D249</f>
        <v>8</v>
      </c>
      <c r="I664" s="17">
        <v>0</v>
      </c>
      <c r="J664" s="17">
        <v>0</v>
      </c>
      <c r="K664" s="17">
        <v>0</v>
      </c>
      <c r="L664" s="17">
        <v>0</v>
      </c>
      <c r="M664" s="17">
        <v>0</v>
      </c>
      <c r="N664" s="17">
        <v>0</v>
      </c>
      <c r="O664" s="17">
        <v>0</v>
      </c>
      <c r="P664" s="17">
        <f>'EWG-CCP-127 (1)'!F249</f>
        <v>32</v>
      </c>
      <c r="Q664" s="17">
        <v>0</v>
      </c>
      <c r="R664" s="17">
        <v>0</v>
      </c>
      <c r="S664" s="17">
        <v>0</v>
      </c>
      <c r="T664" s="17">
        <f>'EWG-CCP-127 (1)'!E249</f>
        <v>40</v>
      </c>
      <c r="U664" s="17">
        <v>0</v>
      </c>
      <c r="V664" s="17">
        <v>0</v>
      </c>
      <c r="W664" s="17">
        <v>0</v>
      </c>
      <c r="X664" s="17">
        <v>0</v>
      </c>
      <c r="Y664" s="17">
        <v>0</v>
      </c>
      <c r="Z664" s="17">
        <v>0</v>
      </c>
      <c r="AA664" s="17">
        <v>0</v>
      </c>
      <c r="AB664" s="17">
        <v>0</v>
      </c>
      <c r="AC664" s="17">
        <f>'EWG-CCP-127 (1)'!G249</f>
        <v>20</v>
      </c>
      <c r="AD664" s="17">
        <v>0</v>
      </c>
      <c r="AE664" s="17">
        <v>0</v>
      </c>
      <c r="AF664" s="17">
        <v>0</v>
      </c>
      <c r="AG664" s="88">
        <f>100-5.9</f>
        <v>94.1</v>
      </c>
      <c r="AH664" s="17" t="s">
        <v>3</v>
      </c>
      <c r="AI664" s="87" t="s">
        <v>506</v>
      </c>
      <c r="AN664" s="17">
        <f t="shared" si="273"/>
        <v>100</v>
      </c>
      <c r="AO664" s="17">
        <f t="shared" si="254"/>
        <v>0</v>
      </c>
      <c r="AP664" s="17">
        <f t="shared" si="275"/>
        <v>0</v>
      </c>
      <c r="AQ664" s="17">
        <f t="shared" si="275"/>
        <v>0.08</v>
      </c>
      <c r="AR664" s="17">
        <f t="shared" si="255"/>
        <v>0</v>
      </c>
      <c r="AS664" s="17">
        <f t="shared" si="256"/>
        <v>0.94099999999999995</v>
      </c>
      <c r="AU664" s="17">
        <f t="shared" si="257"/>
        <v>0</v>
      </c>
      <c r="AV664" s="17">
        <f t="shared" si="258"/>
        <v>0</v>
      </c>
      <c r="AW664" s="17">
        <f t="shared" si="259"/>
        <v>0.5</v>
      </c>
      <c r="AX664" s="17">
        <f t="shared" si="260"/>
        <v>0.5</v>
      </c>
      <c r="AY664" s="17">
        <f t="shared" si="261"/>
        <v>0</v>
      </c>
      <c r="AZ664" s="17">
        <f t="shared" si="262"/>
        <v>0</v>
      </c>
      <c r="BA664" s="17">
        <f t="shared" si="263"/>
        <v>0.94099999999999995</v>
      </c>
      <c r="BC664" s="17">
        <f t="shared" si="276"/>
        <v>0</v>
      </c>
      <c r="BD664" s="17">
        <f t="shared" si="264"/>
        <v>2.5</v>
      </c>
      <c r="BE664" s="17">
        <f t="shared" si="265"/>
        <v>0.58024549596785291</v>
      </c>
      <c r="BF664" s="17">
        <f t="shared" si="266"/>
        <v>0.25587141789529383</v>
      </c>
      <c r="BG664" s="17">
        <f t="shared" si="267"/>
        <v>-0.16779736473371576</v>
      </c>
      <c r="BH664" s="17">
        <f t="shared" si="268"/>
        <v>0</v>
      </c>
      <c r="BI664" s="17">
        <f t="shared" si="269"/>
        <v>0.88548099999999985</v>
      </c>
      <c r="BJ664" s="17">
        <f t="shared" si="277"/>
        <v>0.22403028669472275</v>
      </c>
    </row>
    <row r="665" spans="1:62" x14ac:dyDescent="0.25">
      <c r="A665" s="84">
        <v>560</v>
      </c>
      <c r="B665" s="84">
        <v>602</v>
      </c>
      <c r="D665" s="87" t="s">
        <v>612</v>
      </c>
      <c r="E665" s="17"/>
      <c r="F665" s="17"/>
      <c r="G665" s="17">
        <v>0</v>
      </c>
      <c r="H665" s="17">
        <f>'EWG-CCP-127 (1)'!D250</f>
        <v>12</v>
      </c>
      <c r="I665" s="17">
        <v>0</v>
      </c>
      <c r="J665" s="17">
        <v>0</v>
      </c>
      <c r="K665" s="17">
        <v>0</v>
      </c>
      <c r="L665" s="17">
        <v>0</v>
      </c>
      <c r="M665" s="17">
        <v>0</v>
      </c>
      <c r="N665" s="17">
        <v>0</v>
      </c>
      <c r="O665" s="17">
        <v>0</v>
      </c>
      <c r="P665" s="17">
        <f>'EWG-CCP-127 (1)'!F250</f>
        <v>28</v>
      </c>
      <c r="Q665" s="17">
        <v>0</v>
      </c>
      <c r="R665" s="17">
        <v>0</v>
      </c>
      <c r="S665" s="17">
        <v>0</v>
      </c>
      <c r="T665" s="17">
        <f>'EWG-CCP-127 (1)'!E250</f>
        <v>40</v>
      </c>
      <c r="U665" s="17">
        <v>0</v>
      </c>
      <c r="V665" s="17">
        <v>0</v>
      </c>
      <c r="W665" s="17">
        <v>0</v>
      </c>
      <c r="X665" s="17">
        <v>0</v>
      </c>
      <c r="Y665" s="17">
        <v>0</v>
      </c>
      <c r="Z665" s="17">
        <v>0</v>
      </c>
      <c r="AA665" s="17">
        <v>0</v>
      </c>
      <c r="AB665" s="17">
        <v>0</v>
      </c>
      <c r="AC665" s="17">
        <f>'EWG-CCP-127 (1)'!G250</f>
        <v>20</v>
      </c>
      <c r="AD665" s="17">
        <v>0</v>
      </c>
      <c r="AE665" s="17">
        <v>0</v>
      </c>
      <c r="AF665" s="17">
        <v>0</v>
      </c>
      <c r="AG665" s="88">
        <f>100-9.5</f>
        <v>90.5</v>
      </c>
      <c r="AH665" s="17" t="s">
        <v>3</v>
      </c>
      <c r="AI665" s="87" t="s">
        <v>506</v>
      </c>
      <c r="AN665" s="17">
        <f t="shared" si="273"/>
        <v>100</v>
      </c>
      <c r="AO665" s="17">
        <f t="shared" si="254"/>
        <v>0</v>
      </c>
      <c r="AP665" s="17">
        <f t="shared" si="275"/>
        <v>0</v>
      </c>
      <c r="AQ665" s="17">
        <f t="shared" si="275"/>
        <v>0.12</v>
      </c>
      <c r="AR665" s="17">
        <f t="shared" si="255"/>
        <v>0</v>
      </c>
      <c r="AS665" s="17">
        <f t="shared" si="256"/>
        <v>0.90500000000000003</v>
      </c>
      <c r="AU665" s="17">
        <f t="shared" si="257"/>
        <v>0</v>
      </c>
      <c r="AV665" s="17">
        <f t="shared" si="258"/>
        <v>0</v>
      </c>
      <c r="AW665" s="17">
        <f t="shared" si="259"/>
        <v>0.5</v>
      </c>
      <c r="AX665" s="17">
        <f t="shared" si="260"/>
        <v>0.5</v>
      </c>
      <c r="AY665" s="17">
        <f t="shared" si="261"/>
        <v>0</v>
      </c>
      <c r="AZ665" s="17">
        <f t="shared" si="262"/>
        <v>0</v>
      </c>
      <c r="BA665" s="17">
        <f t="shared" si="263"/>
        <v>0.90500000000000003</v>
      </c>
      <c r="BC665" s="17">
        <f t="shared" si="276"/>
        <v>0</v>
      </c>
      <c r="BD665" s="17">
        <f t="shared" si="264"/>
        <v>1.6666666666666667</v>
      </c>
      <c r="BE665" s="17">
        <f t="shared" si="265"/>
        <v>0.58024549596785291</v>
      </c>
      <c r="BF665" s="17">
        <f t="shared" si="266"/>
        <v>0.25587141789529383</v>
      </c>
      <c r="BG665" s="17">
        <f t="shared" si="267"/>
        <v>0.10998041304406198</v>
      </c>
      <c r="BH665" s="17">
        <f t="shared" si="268"/>
        <v>0.10998041304406198</v>
      </c>
      <c r="BI665" s="17">
        <f t="shared" si="269"/>
        <v>0.63205614364359031</v>
      </c>
      <c r="BJ665" s="17">
        <f t="shared" si="277"/>
        <v>0.19124736349833291</v>
      </c>
    </row>
    <row r="666" spans="1:62" x14ac:dyDescent="0.25">
      <c r="A666" s="84">
        <v>561</v>
      </c>
      <c r="B666" s="84">
        <v>603</v>
      </c>
      <c r="D666" s="87" t="s">
        <v>612</v>
      </c>
      <c r="E666" s="17"/>
      <c r="F666" s="17"/>
      <c r="G666" s="17">
        <v>0</v>
      </c>
      <c r="H666" s="17">
        <f>'EWG-CCP-127 (1)'!D251</f>
        <v>3</v>
      </c>
      <c r="I666" s="17">
        <v>0</v>
      </c>
      <c r="J666" s="17">
        <v>0</v>
      </c>
      <c r="K666" s="17">
        <v>0</v>
      </c>
      <c r="L666" s="17">
        <v>0</v>
      </c>
      <c r="M666" s="17">
        <v>0</v>
      </c>
      <c r="N666" s="17">
        <v>0</v>
      </c>
      <c r="O666" s="17">
        <v>0</v>
      </c>
      <c r="P666" s="17">
        <f>'EWG-CCP-127 (1)'!F251</f>
        <v>27</v>
      </c>
      <c r="Q666" s="17">
        <v>0</v>
      </c>
      <c r="R666" s="17">
        <v>0</v>
      </c>
      <c r="S666" s="17">
        <v>0</v>
      </c>
      <c r="T666" s="17">
        <f>'EWG-CCP-127 (1)'!E251</f>
        <v>30</v>
      </c>
      <c r="U666" s="17">
        <v>0</v>
      </c>
      <c r="V666" s="17">
        <v>0</v>
      </c>
      <c r="W666" s="17">
        <v>0</v>
      </c>
      <c r="X666" s="17">
        <v>0</v>
      </c>
      <c r="Y666" s="17">
        <v>0</v>
      </c>
      <c r="Z666" s="17">
        <v>0</v>
      </c>
      <c r="AA666" s="17">
        <v>0</v>
      </c>
      <c r="AB666" s="17">
        <v>0</v>
      </c>
      <c r="AC666" s="17">
        <f>'EWG-CCP-127 (1)'!G251</f>
        <v>40</v>
      </c>
      <c r="AD666" s="17">
        <v>0</v>
      </c>
      <c r="AE666" s="17">
        <v>0</v>
      </c>
      <c r="AF666" s="17">
        <v>0</v>
      </c>
      <c r="AG666" s="88">
        <v>100</v>
      </c>
      <c r="AH666" s="17" t="s">
        <v>3</v>
      </c>
      <c r="AI666" s="87" t="s">
        <v>506</v>
      </c>
      <c r="AN666" s="17">
        <f t="shared" si="273"/>
        <v>100</v>
      </c>
      <c r="AO666" s="17">
        <f t="shared" si="254"/>
        <v>0</v>
      </c>
      <c r="AP666" s="17">
        <f t="shared" si="275"/>
        <v>0</v>
      </c>
      <c r="AQ666" s="17">
        <f t="shared" si="275"/>
        <v>0.03</v>
      </c>
      <c r="AR666" s="17">
        <f t="shared" si="255"/>
        <v>0</v>
      </c>
      <c r="AS666" s="17">
        <f t="shared" si="256"/>
        <v>1</v>
      </c>
      <c r="AU666" s="17">
        <f t="shared" si="257"/>
        <v>0</v>
      </c>
      <c r="AV666" s="17">
        <f t="shared" si="258"/>
        <v>0</v>
      </c>
      <c r="AW666" s="17">
        <f t="shared" si="259"/>
        <v>0.5</v>
      </c>
      <c r="AX666" s="17">
        <f t="shared" si="260"/>
        <v>0.5</v>
      </c>
      <c r="AY666" s="17">
        <f t="shared" si="261"/>
        <v>0</v>
      </c>
      <c r="AZ666" s="17">
        <f t="shared" si="262"/>
        <v>0</v>
      </c>
      <c r="BA666" s="17">
        <f t="shared" si="263"/>
        <v>1</v>
      </c>
      <c r="BC666" s="17">
        <f t="shared" si="276"/>
        <v>0</v>
      </c>
      <c r="BD666" s="17">
        <f t="shared" si="264"/>
        <v>5</v>
      </c>
      <c r="BE666" s="17">
        <f t="shared" si="265"/>
        <v>0.58024549596785291</v>
      </c>
      <c r="BF666" s="17">
        <f t="shared" si="266"/>
        <v>0.25587141789529383</v>
      </c>
      <c r="BG666" s="17">
        <f t="shared" si="267"/>
        <v>-1.0011306980670494</v>
      </c>
      <c r="BH666" s="17">
        <f t="shared" si="268"/>
        <v>0</v>
      </c>
      <c r="BI666" s="17">
        <f t="shared" si="269"/>
        <v>1</v>
      </c>
      <c r="BJ666" s="17">
        <f t="shared" si="277"/>
        <v>0.28336285526658406</v>
      </c>
    </row>
    <row r="667" spans="1:62" x14ac:dyDescent="0.25">
      <c r="A667" s="84">
        <v>562</v>
      </c>
      <c r="B667" s="84">
        <v>604</v>
      </c>
      <c r="D667" s="87" t="s">
        <v>612</v>
      </c>
      <c r="E667" s="17"/>
      <c r="F667" s="17"/>
      <c r="G667" s="17">
        <v>0</v>
      </c>
      <c r="H667" s="17">
        <f>'EWG-CCP-127 (1)'!D252</f>
        <v>6</v>
      </c>
      <c r="I667" s="17">
        <v>0</v>
      </c>
      <c r="J667" s="17">
        <v>0</v>
      </c>
      <c r="K667" s="17">
        <v>0</v>
      </c>
      <c r="L667" s="17">
        <v>0</v>
      </c>
      <c r="M667" s="17">
        <v>0</v>
      </c>
      <c r="N667" s="17">
        <v>0</v>
      </c>
      <c r="O667" s="17">
        <v>0</v>
      </c>
      <c r="P667" s="17">
        <f>'EWG-CCP-127 (1)'!F252</f>
        <v>24</v>
      </c>
      <c r="Q667" s="17">
        <v>0</v>
      </c>
      <c r="R667" s="17">
        <v>0</v>
      </c>
      <c r="S667" s="17">
        <v>0</v>
      </c>
      <c r="T667" s="17">
        <f>'EWG-CCP-127 (1)'!E252</f>
        <v>30</v>
      </c>
      <c r="U667" s="17">
        <v>0</v>
      </c>
      <c r="V667" s="17">
        <v>0</v>
      </c>
      <c r="W667" s="17">
        <v>0</v>
      </c>
      <c r="X667" s="17">
        <v>0</v>
      </c>
      <c r="Y667" s="17">
        <v>0</v>
      </c>
      <c r="Z667" s="17">
        <v>0</v>
      </c>
      <c r="AA667" s="17">
        <v>0</v>
      </c>
      <c r="AB667" s="17">
        <v>0</v>
      </c>
      <c r="AC667" s="17">
        <f>'EWG-CCP-127 (1)'!G252</f>
        <v>40</v>
      </c>
      <c r="AD667" s="17">
        <v>0</v>
      </c>
      <c r="AE667" s="17">
        <v>0</v>
      </c>
      <c r="AF667" s="17">
        <v>0</v>
      </c>
      <c r="AG667" s="88">
        <f>100-7</f>
        <v>93</v>
      </c>
      <c r="AH667" s="17" t="s">
        <v>3</v>
      </c>
      <c r="AI667" s="87" t="s">
        <v>506</v>
      </c>
      <c r="AN667" s="17">
        <f t="shared" si="273"/>
        <v>100</v>
      </c>
      <c r="AO667" s="17">
        <f t="shared" si="254"/>
        <v>0</v>
      </c>
      <c r="AP667" s="17">
        <f t="shared" si="275"/>
        <v>0</v>
      </c>
      <c r="AQ667" s="17">
        <f t="shared" si="275"/>
        <v>0.06</v>
      </c>
      <c r="AR667" s="17">
        <f t="shared" si="255"/>
        <v>0</v>
      </c>
      <c r="AS667" s="17">
        <f t="shared" si="256"/>
        <v>0.93</v>
      </c>
      <c r="AU667" s="17">
        <f t="shared" si="257"/>
        <v>0</v>
      </c>
      <c r="AV667" s="17">
        <f t="shared" si="258"/>
        <v>0</v>
      </c>
      <c r="AW667" s="17">
        <f t="shared" si="259"/>
        <v>0.5</v>
      </c>
      <c r="AX667" s="17">
        <f t="shared" si="260"/>
        <v>0.5</v>
      </c>
      <c r="AY667" s="17">
        <f t="shared" si="261"/>
        <v>0</v>
      </c>
      <c r="AZ667" s="17">
        <f t="shared" si="262"/>
        <v>0</v>
      </c>
      <c r="BA667" s="17">
        <f t="shared" si="263"/>
        <v>0.93</v>
      </c>
      <c r="BC667" s="17">
        <f t="shared" si="276"/>
        <v>0</v>
      </c>
      <c r="BD667" s="17">
        <f t="shared" si="264"/>
        <v>2.5</v>
      </c>
      <c r="BE667" s="17">
        <f t="shared" si="265"/>
        <v>0.58024549596785291</v>
      </c>
      <c r="BF667" s="17">
        <f t="shared" si="266"/>
        <v>0.25587141789529383</v>
      </c>
      <c r="BG667" s="17">
        <f t="shared" si="267"/>
        <v>-0.16779736473371576</v>
      </c>
      <c r="BH667" s="17">
        <f t="shared" si="268"/>
        <v>0</v>
      </c>
      <c r="BI667" s="17">
        <f t="shared" si="269"/>
        <v>0.86490000000000011</v>
      </c>
      <c r="BJ667" s="17">
        <f t="shared" si="277"/>
        <v>0.21373828238471482</v>
      </c>
    </row>
    <row r="668" spans="1:62" x14ac:dyDescent="0.25">
      <c r="A668" s="84">
        <v>563</v>
      </c>
      <c r="B668" s="84">
        <v>605</v>
      </c>
      <c r="D668" s="87" t="s">
        <v>612</v>
      </c>
      <c r="E668" s="17"/>
      <c r="F668" s="17"/>
      <c r="G668" s="17">
        <v>0</v>
      </c>
      <c r="H668" s="17">
        <f>'EWG-CCP-127 (1)'!D253</f>
        <v>9</v>
      </c>
      <c r="I668" s="17">
        <v>0</v>
      </c>
      <c r="J668" s="17">
        <v>0</v>
      </c>
      <c r="K668" s="17">
        <v>0</v>
      </c>
      <c r="L668" s="17">
        <v>0</v>
      </c>
      <c r="M668" s="17">
        <v>0</v>
      </c>
      <c r="N668" s="17">
        <v>0</v>
      </c>
      <c r="O668" s="17">
        <v>0</v>
      </c>
      <c r="P668" s="17">
        <f>'EWG-CCP-127 (1)'!F253</f>
        <v>21</v>
      </c>
      <c r="Q668" s="17">
        <v>0</v>
      </c>
      <c r="R668" s="17">
        <v>0</v>
      </c>
      <c r="S668" s="17">
        <v>0</v>
      </c>
      <c r="T668" s="17">
        <f>'EWG-CCP-127 (1)'!E253</f>
        <v>30</v>
      </c>
      <c r="U668" s="17">
        <v>0</v>
      </c>
      <c r="V668" s="17">
        <v>0</v>
      </c>
      <c r="W668" s="17">
        <v>0</v>
      </c>
      <c r="X668" s="17">
        <v>0</v>
      </c>
      <c r="Y668" s="17">
        <v>0</v>
      </c>
      <c r="Z668" s="17">
        <v>0</v>
      </c>
      <c r="AA668" s="17">
        <v>0</v>
      </c>
      <c r="AB668" s="17">
        <v>0</v>
      </c>
      <c r="AC668" s="17">
        <f>'EWG-CCP-127 (1)'!G253</f>
        <v>40</v>
      </c>
      <c r="AD668" s="17">
        <v>0</v>
      </c>
      <c r="AE668" s="17">
        <v>0</v>
      </c>
      <c r="AF668" s="17">
        <v>0</v>
      </c>
      <c r="AG668" s="88">
        <f>100-8.6</f>
        <v>91.4</v>
      </c>
      <c r="AH668" s="17" t="s">
        <v>3</v>
      </c>
      <c r="AI668" s="87" t="s">
        <v>506</v>
      </c>
      <c r="AN668" s="17">
        <f t="shared" si="273"/>
        <v>100</v>
      </c>
      <c r="AO668" s="17">
        <f t="shared" si="254"/>
        <v>0</v>
      </c>
      <c r="AP668" s="17">
        <f t="shared" si="275"/>
        <v>0</v>
      </c>
      <c r="AQ668" s="17">
        <f t="shared" si="275"/>
        <v>0.09</v>
      </c>
      <c r="AR668" s="17">
        <f t="shared" si="255"/>
        <v>0</v>
      </c>
      <c r="AS668" s="17">
        <f t="shared" si="256"/>
        <v>0.91400000000000003</v>
      </c>
      <c r="AU668" s="17">
        <f t="shared" si="257"/>
        <v>0</v>
      </c>
      <c r="AV668" s="17">
        <f t="shared" si="258"/>
        <v>0</v>
      </c>
      <c r="AW668" s="17">
        <f t="shared" si="259"/>
        <v>0.5</v>
      </c>
      <c r="AX668" s="17">
        <f t="shared" si="260"/>
        <v>0.5</v>
      </c>
      <c r="AY668" s="17">
        <f t="shared" si="261"/>
        <v>0</v>
      </c>
      <c r="AZ668" s="17">
        <f t="shared" si="262"/>
        <v>0</v>
      </c>
      <c r="BA668" s="17">
        <f t="shared" si="263"/>
        <v>0.91400000000000003</v>
      </c>
      <c r="BC668" s="17">
        <f t="shared" si="276"/>
        <v>0</v>
      </c>
      <c r="BD668" s="17">
        <f t="shared" si="264"/>
        <v>1.6666666666666667</v>
      </c>
      <c r="BE668" s="17">
        <f t="shared" si="265"/>
        <v>0.58024549596785291</v>
      </c>
      <c r="BF668" s="17">
        <f t="shared" si="266"/>
        <v>0.25587141789529383</v>
      </c>
      <c r="BG668" s="17">
        <f t="shared" si="267"/>
        <v>0.10998041304406198</v>
      </c>
      <c r="BH668" s="17">
        <f t="shared" si="268"/>
        <v>0.10998041304406198</v>
      </c>
      <c r="BI668" s="17">
        <f t="shared" si="269"/>
        <v>0.64644749620879738</v>
      </c>
      <c r="BJ668" s="17">
        <f t="shared" si="277"/>
        <v>0.19920009429743041</v>
      </c>
    </row>
    <row r="669" spans="1:62" x14ac:dyDescent="0.25">
      <c r="A669" s="84">
        <v>564</v>
      </c>
      <c r="B669" s="84">
        <v>606</v>
      </c>
      <c r="D669" s="87" t="s">
        <v>612</v>
      </c>
      <c r="E669" s="17"/>
      <c r="F669" s="17"/>
      <c r="G669" s="17">
        <v>0</v>
      </c>
      <c r="H669" s="17">
        <f>'EWG-CCP-127 (1)'!D254</f>
        <v>2</v>
      </c>
      <c r="I669" s="17">
        <v>0</v>
      </c>
      <c r="J669" s="17">
        <v>0</v>
      </c>
      <c r="K669" s="17">
        <v>0</v>
      </c>
      <c r="L669" s="17">
        <v>0</v>
      </c>
      <c r="M669" s="17">
        <v>0</v>
      </c>
      <c r="N669" s="17">
        <v>0</v>
      </c>
      <c r="O669" s="17">
        <v>0</v>
      </c>
      <c r="P669" s="17">
        <f>'EWG-CCP-127 (1)'!F254</f>
        <v>18</v>
      </c>
      <c r="Q669" s="17">
        <v>0</v>
      </c>
      <c r="R669" s="17">
        <v>0</v>
      </c>
      <c r="S669" s="17">
        <v>0</v>
      </c>
      <c r="T669" s="17">
        <f>'EWG-CCP-127 (1)'!E254</f>
        <v>20</v>
      </c>
      <c r="U669" s="17">
        <v>0</v>
      </c>
      <c r="V669" s="17">
        <v>0</v>
      </c>
      <c r="W669" s="17">
        <v>0</v>
      </c>
      <c r="X669" s="17">
        <v>0</v>
      </c>
      <c r="Y669" s="17">
        <v>0</v>
      </c>
      <c r="Z669" s="17">
        <v>0</v>
      </c>
      <c r="AA669" s="17">
        <v>0</v>
      </c>
      <c r="AB669" s="17">
        <v>0</v>
      </c>
      <c r="AC669" s="17">
        <f>'EWG-CCP-127 (1)'!G254</f>
        <v>60</v>
      </c>
      <c r="AD669" s="17">
        <v>0</v>
      </c>
      <c r="AE669" s="17">
        <v>0</v>
      </c>
      <c r="AF669" s="17">
        <v>0</v>
      </c>
      <c r="AG669" s="88">
        <f>100</f>
        <v>100</v>
      </c>
      <c r="AH669" s="17" t="s">
        <v>3</v>
      </c>
      <c r="AI669" s="87" t="s">
        <v>506</v>
      </c>
      <c r="AN669" s="17">
        <f t="shared" si="273"/>
        <v>100</v>
      </c>
      <c r="AO669" s="17">
        <f t="shared" si="254"/>
        <v>0</v>
      </c>
      <c r="AP669" s="17">
        <f t="shared" si="275"/>
        <v>0</v>
      </c>
      <c r="AQ669" s="17">
        <f t="shared" si="275"/>
        <v>0.02</v>
      </c>
      <c r="AR669" s="17">
        <f t="shared" si="255"/>
        <v>0</v>
      </c>
      <c r="AS669" s="17">
        <f t="shared" si="256"/>
        <v>1</v>
      </c>
      <c r="AU669" s="17">
        <f t="shared" si="257"/>
        <v>0</v>
      </c>
      <c r="AV669" s="17">
        <f t="shared" si="258"/>
        <v>0</v>
      </c>
      <c r="AW669" s="17">
        <f t="shared" si="259"/>
        <v>0.5</v>
      </c>
      <c r="AX669" s="17">
        <f t="shared" si="260"/>
        <v>0.5</v>
      </c>
      <c r="AY669" s="17">
        <f t="shared" si="261"/>
        <v>0</v>
      </c>
      <c r="AZ669" s="17">
        <f t="shared" si="262"/>
        <v>0</v>
      </c>
      <c r="BA669" s="17">
        <f t="shared" si="263"/>
        <v>1</v>
      </c>
      <c r="BC669" s="17">
        <f t="shared" si="276"/>
        <v>0</v>
      </c>
      <c r="BD669" s="17">
        <f t="shared" si="264"/>
        <v>5</v>
      </c>
      <c r="BE669" s="17">
        <f t="shared" si="265"/>
        <v>0.58024549596785291</v>
      </c>
      <c r="BF669" s="17">
        <f t="shared" si="266"/>
        <v>0.25587141789529383</v>
      </c>
      <c r="BG669" s="17">
        <f t="shared" si="267"/>
        <v>-1.0011306980670494</v>
      </c>
      <c r="BH669" s="17">
        <f t="shared" si="268"/>
        <v>0</v>
      </c>
      <c r="BI669" s="17">
        <f t="shared" si="269"/>
        <v>1</v>
      </c>
      <c r="BJ669" s="17">
        <f t="shared" si="277"/>
        <v>0.28336285526658406</v>
      </c>
    </row>
    <row r="670" spans="1:62" x14ac:dyDescent="0.25">
      <c r="A670" s="84">
        <v>565</v>
      </c>
      <c r="B670" s="84">
        <v>607</v>
      </c>
      <c r="D670" s="87" t="s">
        <v>612</v>
      </c>
      <c r="E670" s="17"/>
      <c r="F670" s="17"/>
      <c r="G670" s="17">
        <v>0</v>
      </c>
      <c r="H670" s="17">
        <f>'EWG-CCP-127 (1)'!D255</f>
        <v>4</v>
      </c>
      <c r="I670" s="17">
        <v>0</v>
      </c>
      <c r="J670" s="17">
        <v>0</v>
      </c>
      <c r="K670" s="17">
        <v>0</v>
      </c>
      <c r="L670" s="17">
        <v>0</v>
      </c>
      <c r="M670" s="17">
        <v>0</v>
      </c>
      <c r="N670" s="17">
        <v>0</v>
      </c>
      <c r="O670" s="17">
        <v>0</v>
      </c>
      <c r="P670" s="17">
        <f>'EWG-CCP-127 (1)'!F255</f>
        <v>16</v>
      </c>
      <c r="Q670" s="17">
        <v>0</v>
      </c>
      <c r="R670" s="17">
        <v>0</v>
      </c>
      <c r="S670" s="17">
        <v>0</v>
      </c>
      <c r="T670" s="17">
        <f>'EWG-CCP-127 (1)'!E255</f>
        <v>20</v>
      </c>
      <c r="U670" s="17">
        <v>0</v>
      </c>
      <c r="V670" s="17">
        <v>0</v>
      </c>
      <c r="W670" s="17">
        <v>0</v>
      </c>
      <c r="X670" s="17">
        <v>0</v>
      </c>
      <c r="Y670" s="17">
        <v>0</v>
      </c>
      <c r="Z670" s="17">
        <v>0</v>
      </c>
      <c r="AA670" s="17">
        <v>0</v>
      </c>
      <c r="AB670" s="17">
        <v>0</v>
      </c>
      <c r="AC670" s="17">
        <f>'EWG-CCP-127 (1)'!G255</f>
        <v>60</v>
      </c>
      <c r="AD670" s="17">
        <v>0</v>
      </c>
      <c r="AE670" s="17">
        <v>0</v>
      </c>
      <c r="AF670" s="17">
        <v>0</v>
      </c>
      <c r="AG670" s="88">
        <f>100-5.2</f>
        <v>94.8</v>
      </c>
      <c r="AH670" s="17" t="s">
        <v>3</v>
      </c>
      <c r="AI670" s="87" t="s">
        <v>506</v>
      </c>
      <c r="AN670" s="17">
        <f t="shared" si="273"/>
        <v>100</v>
      </c>
      <c r="AO670" s="17">
        <f t="shared" si="254"/>
        <v>0</v>
      </c>
      <c r="AP670" s="17">
        <f t="shared" si="275"/>
        <v>0</v>
      </c>
      <c r="AQ670" s="17">
        <f t="shared" si="275"/>
        <v>0.04</v>
      </c>
      <c r="AR670" s="17">
        <f t="shared" si="255"/>
        <v>0</v>
      </c>
      <c r="AS670" s="17">
        <f t="shared" si="256"/>
        <v>0.94799999999999995</v>
      </c>
      <c r="AU670" s="17">
        <f t="shared" si="257"/>
        <v>0</v>
      </c>
      <c r="AV670" s="17">
        <f t="shared" si="258"/>
        <v>0</v>
      </c>
      <c r="AW670" s="17">
        <f t="shared" si="259"/>
        <v>0.5</v>
      </c>
      <c r="AX670" s="17">
        <f t="shared" si="260"/>
        <v>0.5</v>
      </c>
      <c r="AY670" s="17">
        <f t="shared" si="261"/>
        <v>0</v>
      </c>
      <c r="AZ670" s="17">
        <f t="shared" si="262"/>
        <v>0</v>
      </c>
      <c r="BA670" s="17">
        <f t="shared" si="263"/>
        <v>0.94799999999999995</v>
      </c>
      <c r="BC670" s="17">
        <f t="shared" si="276"/>
        <v>0</v>
      </c>
      <c r="BD670" s="17">
        <f t="shared" si="264"/>
        <v>2.5</v>
      </c>
      <c r="BE670" s="17">
        <f t="shared" si="265"/>
        <v>0.58024549596785291</v>
      </c>
      <c r="BF670" s="17">
        <f t="shared" si="266"/>
        <v>0.25587141789529383</v>
      </c>
      <c r="BG670" s="17">
        <f t="shared" si="267"/>
        <v>-0.16779736473371576</v>
      </c>
      <c r="BH670" s="17">
        <f t="shared" si="268"/>
        <v>0</v>
      </c>
      <c r="BI670" s="17">
        <f t="shared" si="269"/>
        <v>0.89870399999999995</v>
      </c>
      <c r="BJ670" s="17">
        <f t="shared" si="277"/>
        <v>0.23070574398290969</v>
      </c>
    </row>
    <row r="671" spans="1:62" x14ac:dyDescent="0.25">
      <c r="A671" s="84">
        <v>566</v>
      </c>
      <c r="B671" s="84">
        <v>608</v>
      </c>
      <c r="D671" s="87" t="s">
        <v>612</v>
      </c>
      <c r="E671" s="17"/>
      <c r="F671" s="17"/>
      <c r="G671" s="17">
        <v>0</v>
      </c>
      <c r="H671" s="17">
        <f>'EWG-CCP-127 (1)'!D256</f>
        <v>6</v>
      </c>
      <c r="I671" s="17">
        <v>0</v>
      </c>
      <c r="J671" s="17">
        <v>0</v>
      </c>
      <c r="K671" s="17">
        <v>0</v>
      </c>
      <c r="L671" s="17">
        <v>0</v>
      </c>
      <c r="M671" s="17">
        <v>0</v>
      </c>
      <c r="N671" s="17">
        <v>0</v>
      </c>
      <c r="O671" s="17">
        <v>0</v>
      </c>
      <c r="P671" s="17">
        <f>'EWG-CCP-127 (1)'!F256</f>
        <v>14</v>
      </c>
      <c r="Q671" s="17">
        <v>0</v>
      </c>
      <c r="R671" s="17">
        <v>0</v>
      </c>
      <c r="S671" s="17">
        <v>0</v>
      </c>
      <c r="T671" s="17">
        <f>'EWG-CCP-127 (1)'!E256</f>
        <v>20</v>
      </c>
      <c r="U671" s="17">
        <v>0</v>
      </c>
      <c r="V671" s="17">
        <v>0</v>
      </c>
      <c r="W671" s="17">
        <v>0</v>
      </c>
      <c r="X671" s="17">
        <v>0</v>
      </c>
      <c r="Y671" s="17">
        <v>0</v>
      </c>
      <c r="Z671" s="17">
        <v>0</v>
      </c>
      <c r="AA671" s="17">
        <v>0</v>
      </c>
      <c r="AB671" s="17">
        <v>0</v>
      </c>
      <c r="AC671" s="17">
        <f>'EWG-CCP-127 (1)'!G256</f>
        <v>60</v>
      </c>
      <c r="AD671" s="17">
        <v>0</v>
      </c>
      <c r="AE671" s="17">
        <v>0</v>
      </c>
      <c r="AF671" s="17">
        <v>0</v>
      </c>
      <c r="AG671" s="88">
        <f>100-9.4</f>
        <v>90.6</v>
      </c>
      <c r="AH671" s="17" t="s">
        <v>3</v>
      </c>
      <c r="AI671" s="87" t="s">
        <v>506</v>
      </c>
      <c r="AM671" s="17" t="s">
        <v>535</v>
      </c>
      <c r="AN671" s="17">
        <f t="shared" si="273"/>
        <v>100</v>
      </c>
      <c r="AO671" s="17">
        <f t="shared" si="254"/>
        <v>0</v>
      </c>
      <c r="AP671" s="17">
        <f t="shared" si="275"/>
        <v>0</v>
      </c>
      <c r="AQ671" s="17">
        <f t="shared" si="275"/>
        <v>0.06</v>
      </c>
      <c r="AR671" s="17">
        <f t="shared" si="255"/>
        <v>0</v>
      </c>
      <c r="AS671" s="17">
        <f t="shared" si="256"/>
        <v>0.90599999999999992</v>
      </c>
      <c r="AU671" s="17">
        <f t="shared" si="257"/>
        <v>0</v>
      </c>
      <c r="AV671" s="17">
        <f t="shared" si="258"/>
        <v>0</v>
      </c>
      <c r="AW671" s="17">
        <f t="shared" si="259"/>
        <v>0.5</v>
      </c>
      <c r="AX671" s="17">
        <f t="shared" si="260"/>
        <v>0.5</v>
      </c>
      <c r="AY671" s="17">
        <f t="shared" ref="AY671" si="278">IF(AV671&lt;=AW671,AV671,IF(AV671&lt;=AX671,AW671,AW671-(AV671-AX671)*(8+AU671)/(12*(2+AU671))))</f>
        <v>0</v>
      </c>
      <c r="AZ671" s="17">
        <f t="shared" ref="AZ671" si="279">IF(AY671&lt;1,AY671,1)</f>
        <v>0</v>
      </c>
      <c r="BA671" s="17">
        <f t="shared" ref="BA671" si="280">ABS(AZ671-AS671)</f>
        <v>0.90599999999999992</v>
      </c>
      <c r="BC671" s="17">
        <f t="shared" si="276"/>
        <v>0</v>
      </c>
      <c r="BD671" s="17">
        <f t="shared" si="264"/>
        <v>1.6666666666666667</v>
      </c>
      <c r="BE671" s="17">
        <f t="shared" si="265"/>
        <v>0.58024549596785291</v>
      </c>
      <c r="BF671" s="17">
        <f t="shared" si="266"/>
        <v>0.25587141789529383</v>
      </c>
      <c r="BG671" s="17">
        <f t="shared" ref="BG671" si="281">IF(BD671&lt;=BE671,BD671,IF(BD671&lt;=BF671,BE671,BE671-(BD671-BF671)*(8+BC671)/(12*(2+BC671))))</f>
        <v>0.10998041304406198</v>
      </c>
      <c r="BH671" s="17">
        <f t="shared" ref="BH671" si="282">IF(BG671&lt;1,IF(BG671&gt;0,BG671,0),1)</f>
        <v>0.10998041304406198</v>
      </c>
      <c r="BI671" s="17">
        <f t="shared" ref="BI671" si="283">(BH671-AS671)^2</f>
        <v>0.63364718281750199</v>
      </c>
      <c r="BJ671" s="17">
        <f t="shared" si="277"/>
        <v>0.19212300025378809</v>
      </c>
    </row>
  </sheetData>
  <conditionalFormatting sqref="BI1:BI441">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894B-4ED3-4FEC-AFE2-8D4208A023EF}">
  <dimension ref="A1:BM671"/>
  <sheetViews>
    <sheetView workbookViewId="0"/>
  </sheetViews>
  <sheetFormatPr defaultColWidth="9.140625" defaultRowHeight="15.75" x14ac:dyDescent="0.25"/>
  <cols>
    <col min="1" max="1" width="4.7109375" style="85" bestFit="1" customWidth="1"/>
    <col min="2" max="2" width="13.140625" style="85" customWidth="1"/>
    <col min="3" max="3" width="15.140625" style="17" bestFit="1" customWidth="1"/>
    <col min="4" max="4" width="9.140625" style="86"/>
    <col min="5" max="19" width="7.140625" style="17" customWidth="1"/>
    <col min="20" max="30" width="7.140625" style="17" hidden="1" customWidth="1"/>
    <col min="31" max="31" width="10" style="88" hidden="1" customWidth="1"/>
    <col min="32" max="32" width="11.42578125" style="17" hidden="1" customWidth="1"/>
    <col min="33" max="33" width="32.140625" style="87" hidden="1" customWidth="1"/>
    <col min="34" max="34" width="22.42578125" style="87" hidden="1" customWidth="1"/>
    <col min="35" max="35" width="11.28515625" style="87" hidden="1" customWidth="1"/>
    <col min="36" max="36" width="11.5703125" style="87" hidden="1" customWidth="1"/>
    <col min="37" max="37" width="37.28515625" style="17" hidden="1" customWidth="1"/>
    <col min="38" max="42" width="11.5703125" style="17" hidden="1" customWidth="1"/>
    <col min="43" max="43" width="9.28515625" style="17" customWidth="1"/>
    <col min="44" max="52" width="0" style="17" hidden="1" customWidth="1"/>
    <col min="53" max="54" width="9.85546875" style="17" customWidth="1"/>
    <col min="55" max="55" width="16.85546875" style="17" customWidth="1"/>
    <col min="56" max="59" width="9.85546875" style="17" customWidth="1"/>
    <col min="60" max="60" width="9.140625" style="17"/>
    <col min="61" max="61" width="19.5703125" style="87" customWidth="1"/>
    <col min="62" max="62" width="11" style="17" bestFit="1" customWidth="1"/>
    <col min="63" max="16384" width="9.140625" style="17"/>
  </cols>
  <sheetData>
    <row r="1" spans="1:65" ht="18.75" x14ac:dyDescent="0.25">
      <c r="A1" s="84" t="s">
        <v>569</v>
      </c>
      <c r="B1" s="84" t="s">
        <v>570</v>
      </c>
      <c r="C1" s="79" t="s">
        <v>473</v>
      </c>
      <c r="D1" s="87" t="s">
        <v>611</v>
      </c>
      <c r="E1" s="41" t="s">
        <v>72</v>
      </c>
      <c r="F1" s="41" t="s">
        <v>9</v>
      </c>
      <c r="G1" s="41" t="s">
        <v>2</v>
      </c>
      <c r="H1" s="41" t="s">
        <v>484</v>
      </c>
      <c r="I1" s="41" t="s">
        <v>550</v>
      </c>
      <c r="J1" s="41" t="s">
        <v>88</v>
      </c>
      <c r="K1" s="41" t="s">
        <v>87</v>
      </c>
      <c r="L1" s="41" t="s">
        <v>74</v>
      </c>
      <c r="M1" s="41" t="s">
        <v>11</v>
      </c>
      <c r="N1" s="41" t="s">
        <v>12</v>
      </c>
      <c r="O1" s="41" t="s">
        <v>10</v>
      </c>
      <c r="P1" s="41" t="s">
        <v>486</v>
      </c>
      <c r="Q1" s="41" t="s">
        <v>487</v>
      </c>
      <c r="R1" s="41" t="s">
        <v>401</v>
      </c>
      <c r="S1" s="41" t="s">
        <v>53</v>
      </c>
      <c r="T1" s="41" t="s">
        <v>137</v>
      </c>
      <c r="U1" s="41" t="s">
        <v>315</v>
      </c>
      <c r="V1" s="41" t="s">
        <v>272</v>
      </c>
      <c r="W1" s="41" t="s">
        <v>95</v>
      </c>
      <c r="X1" s="41" t="s">
        <v>55</v>
      </c>
      <c r="Y1" s="41" t="s">
        <v>398</v>
      </c>
      <c r="Z1" s="41" t="s">
        <v>218</v>
      </c>
      <c r="AA1" s="41" t="s">
        <v>403</v>
      </c>
      <c r="AB1" s="41" t="s">
        <v>460</v>
      </c>
      <c r="AC1" s="41" t="s">
        <v>279</v>
      </c>
      <c r="AD1" s="41" t="s">
        <v>372</v>
      </c>
      <c r="AE1" s="90" t="s">
        <v>547</v>
      </c>
      <c r="AF1" s="41" t="s">
        <v>477</v>
      </c>
      <c r="AG1" s="87" t="s">
        <v>499</v>
      </c>
      <c r="AH1" s="87" t="s">
        <v>500</v>
      </c>
      <c r="AI1" s="87" t="s">
        <v>501</v>
      </c>
      <c r="AJ1" s="87" t="s">
        <v>502</v>
      </c>
      <c r="AK1" s="17" t="s">
        <v>553</v>
      </c>
      <c r="AL1" s="80" t="s">
        <v>40</v>
      </c>
      <c r="AM1" s="80" t="s">
        <v>561</v>
      </c>
      <c r="AN1" s="80" t="s">
        <v>282</v>
      </c>
      <c r="AO1" s="80" t="s">
        <v>211</v>
      </c>
      <c r="AP1" s="80" t="s">
        <v>209</v>
      </c>
      <c r="AQ1" s="80" t="s">
        <v>206</v>
      </c>
      <c r="AR1" s="17" t="s">
        <v>558</v>
      </c>
      <c r="AS1" s="17" t="s">
        <v>559</v>
      </c>
      <c r="AT1" s="17" t="s">
        <v>560</v>
      </c>
      <c r="AU1" s="17" t="s">
        <v>562</v>
      </c>
      <c r="AV1" s="17" t="s">
        <v>563</v>
      </c>
      <c r="AW1" s="17" t="s">
        <v>564</v>
      </c>
      <c r="AX1" s="17" t="s">
        <v>571</v>
      </c>
      <c r="AY1" s="17" t="s">
        <v>572</v>
      </c>
      <c r="AZ1" s="87" t="s">
        <v>573</v>
      </c>
      <c r="BA1" s="87" t="s">
        <v>604</v>
      </c>
      <c r="BB1" s="87" t="s">
        <v>588</v>
      </c>
      <c r="BC1" s="87" t="s">
        <v>581</v>
      </c>
      <c r="BD1" s="87" t="s">
        <v>589</v>
      </c>
      <c r="BE1" s="87" t="s">
        <v>590</v>
      </c>
      <c r="BF1" s="17" t="s">
        <v>583</v>
      </c>
      <c r="BG1" s="17" t="s">
        <v>591</v>
      </c>
      <c r="BI1" s="87" t="s">
        <v>573</v>
      </c>
    </row>
    <row r="2" spans="1:65" x14ac:dyDescent="0.25">
      <c r="A2" s="84">
        <v>261</v>
      </c>
      <c r="B2" s="84">
        <v>152</v>
      </c>
      <c r="C2" s="17">
        <f>'EWG-CCP-127 (1)'!B76</f>
        <v>21</v>
      </c>
      <c r="D2" s="87">
        <v>1</v>
      </c>
      <c r="E2" s="17">
        <v>0</v>
      </c>
      <c r="F2" s="17">
        <f>'EWG-CCP-127 (1)'!M76</f>
        <v>31.25</v>
      </c>
      <c r="G2" s="17">
        <v>0</v>
      </c>
      <c r="H2" s="17">
        <v>0</v>
      </c>
      <c r="I2" s="17">
        <v>0</v>
      </c>
      <c r="J2" s="17">
        <v>0</v>
      </c>
      <c r="K2" s="17">
        <v>0</v>
      </c>
      <c r="L2" s="17">
        <v>0</v>
      </c>
      <c r="M2" s="17">
        <f>'EWG-CCP-127 (1)'!L76</f>
        <v>6.25</v>
      </c>
      <c r="N2" s="17">
        <v>0</v>
      </c>
      <c r="O2" s="17">
        <f>'EWG-CCP-127 (1)'!K76</f>
        <v>62.5</v>
      </c>
      <c r="P2" s="17">
        <v>0</v>
      </c>
      <c r="Q2" s="17">
        <v>0</v>
      </c>
      <c r="R2" s="17">
        <v>0</v>
      </c>
      <c r="S2" s="17">
        <v>0</v>
      </c>
      <c r="T2" s="17">
        <v>0</v>
      </c>
      <c r="U2" s="41">
        <v>0</v>
      </c>
      <c r="V2" s="41">
        <v>0</v>
      </c>
      <c r="W2" s="17">
        <v>0</v>
      </c>
      <c r="X2" s="17">
        <v>0</v>
      </c>
      <c r="Y2" s="17">
        <v>0</v>
      </c>
      <c r="Z2" s="17">
        <v>0</v>
      </c>
      <c r="AA2" s="17">
        <v>0</v>
      </c>
      <c r="AB2" s="17">
        <v>0</v>
      </c>
      <c r="AC2" s="17">
        <v>0</v>
      </c>
      <c r="AD2" s="41">
        <v>0</v>
      </c>
      <c r="AE2" s="88">
        <f>'EWG-CCP-127 (1)'!E76</f>
        <v>20</v>
      </c>
      <c r="AF2" s="41" t="s">
        <v>3</v>
      </c>
      <c r="AG2" s="87" t="s">
        <v>506</v>
      </c>
      <c r="AL2" s="17">
        <f t="shared" ref="AL2:AL65" si="0">SUM(E2:AD2)</f>
        <v>100</v>
      </c>
      <c r="AM2" s="17">
        <f t="shared" ref="AM2:AM65" si="1">(J2+K2+M2+V2)/100</f>
        <v>6.25E-2</v>
      </c>
      <c r="AN2" s="17">
        <f t="shared" ref="AN2:AN65" si="2">E2/100</f>
        <v>0</v>
      </c>
      <c r="AO2" s="17">
        <f t="shared" ref="AO2:AO65" si="3">F2/100</f>
        <v>0.3125</v>
      </c>
      <c r="AP2" s="17">
        <f t="shared" ref="AP2:AP65" si="4">O2/100</f>
        <v>0.625</v>
      </c>
      <c r="AQ2" s="17">
        <f t="shared" ref="AQ2:AQ65" si="5">AE2/100</f>
        <v>0.2</v>
      </c>
      <c r="AS2" s="17">
        <f t="shared" ref="AS2:AS65" si="6">AP2/(AO2+AN2)</f>
        <v>2</v>
      </c>
      <c r="AT2" s="17">
        <f t="shared" ref="AT2:AT65" si="7">AM2/(AN2+AO2)</f>
        <v>0.2</v>
      </c>
      <c r="AU2" s="17">
        <f t="shared" ref="AU2:AU65" si="8">0.5+AS2/16</f>
        <v>0.625</v>
      </c>
      <c r="AV2" s="17">
        <f t="shared" ref="AV2:AV65" si="9">0.5+AS2/4</f>
        <v>1</v>
      </c>
      <c r="AW2" s="17">
        <f t="shared" ref="AW2:AW65" si="10">IF(AT2&lt;=AU2,AT2,IF(AT2&lt;=AV2,AU2,AU2-(AT2-AV2)*(8+AS2)/(12*(2+AS2))))</f>
        <v>0.2</v>
      </c>
      <c r="AX2" s="17">
        <f t="shared" ref="AX2:AX65" si="11">IF(AW2&lt;1,AW2,1)</f>
        <v>0.2</v>
      </c>
      <c r="AY2" s="17">
        <f t="shared" ref="AY2:AY65" si="12">ABS(AX2-AQ2)</f>
        <v>0</v>
      </c>
      <c r="BA2" s="17">
        <f t="shared" ref="BA2:BA65" si="13">(O2)/($BJ$3*F2+$BJ$4*E2+$BJ$5*N2+$BJ$6*I2+$BJ$7*Q2+$BJ$8*S2+$BJ$9*W2)</f>
        <v>2</v>
      </c>
      <c r="BB2" s="17">
        <f t="shared" ref="BB2:BB65" si="14">(M2+$BJ$11*K2+$BJ$12*J2+$BJ$13*V2+$BJ$14*AB2+$BJ$15*G2+$BJ$16*L2+$BJ$17*Z2+$BJ$18*T2+$BJ$19*R2+$BJ$20*Y2+$BJ$21*X2+$BJ$22*AD2+$BJ$23*U2)/($BJ$3*$F2+$BJ$4*$E2+$BJ$5*$N2+$BJ$6*$I2+$BJ$7*$Q2+$BJ$8*$S2+$BJ$9*$W2)</f>
        <v>0.2</v>
      </c>
      <c r="BC2" s="17">
        <f t="shared" ref="BC2:BC65" si="15">$BJ$25+BA2*$BJ$26</f>
        <v>0.54575984761981144</v>
      </c>
      <c r="BD2" s="17">
        <f>IF(BB2&lt;BC2,BB2,$BJ$28*($BJ$29+BB2)*($BJ$30-BB2/($BJ$31+BA2)*$BJ$32)^5)</f>
        <v>0.2</v>
      </c>
      <c r="BE2" s="17">
        <f t="shared" ref="BE2:BE65" si="16">IF(BD2&lt;1,IF(BD2&gt;0,BD2,0),1)</f>
        <v>0.2</v>
      </c>
      <c r="BF2" s="17">
        <f t="shared" ref="BF2:BF65" si="17">(BE2-AQ2)^2</f>
        <v>0</v>
      </c>
      <c r="BG2" s="17">
        <f>(AQ2-AVERAGE($AQ$2:$AQ$639))^2</f>
        <v>4.0739391406040631E-2</v>
      </c>
      <c r="BI2" s="87" t="s">
        <v>574</v>
      </c>
    </row>
    <row r="3" spans="1:65" ht="18.75" x14ac:dyDescent="0.25">
      <c r="A3" s="84">
        <v>315</v>
      </c>
      <c r="B3" s="84">
        <v>202</v>
      </c>
      <c r="D3" s="86">
        <v>1</v>
      </c>
      <c r="E3" s="17">
        <v>0</v>
      </c>
      <c r="F3" s="17">
        <f>'EWG-CCP-127 (1)'!M133</f>
        <v>22.222222222222221</v>
      </c>
      <c r="G3" s="17">
        <v>0</v>
      </c>
      <c r="H3" s="17">
        <v>0</v>
      </c>
      <c r="I3" s="17">
        <v>0</v>
      </c>
      <c r="J3" s="17">
        <v>0</v>
      </c>
      <c r="K3" s="17">
        <v>0</v>
      </c>
      <c r="L3" s="17">
        <v>0</v>
      </c>
      <c r="M3" s="17">
        <f>'EWG-CCP-127 (1)'!L133</f>
        <v>11.111111111111111</v>
      </c>
      <c r="N3" s="17">
        <v>0</v>
      </c>
      <c r="O3" s="17">
        <f>'EWG-CCP-127 (1)'!K133</f>
        <v>66.666666666666657</v>
      </c>
      <c r="P3" s="17">
        <v>0</v>
      </c>
      <c r="Q3" s="17">
        <v>0</v>
      </c>
      <c r="R3" s="17">
        <v>0</v>
      </c>
      <c r="S3" s="17">
        <v>0</v>
      </c>
      <c r="T3" s="17">
        <v>0</v>
      </c>
      <c r="U3" s="41">
        <v>0</v>
      </c>
      <c r="V3" s="41">
        <v>0</v>
      </c>
      <c r="W3" s="17">
        <v>0</v>
      </c>
      <c r="X3" s="17">
        <v>0</v>
      </c>
      <c r="Y3" s="17">
        <v>0</v>
      </c>
      <c r="Z3" s="17">
        <v>0</v>
      </c>
      <c r="AA3" s="17">
        <v>0</v>
      </c>
      <c r="AB3" s="17">
        <v>0</v>
      </c>
      <c r="AC3" s="17">
        <v>0</v>
      </c>
      <c r="AD3" s="41">
        <v>0</v>
      </c>
      <c r="AE3" s="88">
        <f>'EWG-CCP-127 (1)'!E133</f>
        <v>50</v>
      </c>
      <c r="AF3" s="91" t="s">
        <v>3</v>
      </c>
      <c r="AG3" s="87" t="s">
        <v>504</v>
      </c>
      <c r="AL3" s="17">
        <f t="shared" si="0"/>
        <v>99.999999999999986</v>
      </c>
      <c r="AM3" s="17">
        <f t="shared" si="1"/>
        <v>0.1111111111111111</v>
      </c>
      <c r="AN3" s="17">
        <f t="shared" si="2"/>
        <v>0</v>
      </c>
      <c r="AO3" s="17">
        <f t="shared" si="3"/>
        <v>0.22222222222222221</v>
      </c>
      <c r="AP3" s="17">
        <f t="shared" si="4"/>
        <v>0.66666666666666652</v>
      </c>
      <c r="AQ3" s="17">
        <f t="shared" si="5"/>
        <v>0.5</v>
      </c>
      <c r="AS3" s="17">
        <f t="shared" si="6"/>
        <v>2.9999999999999996</v>
      </c>
      <c r="AT3" s="17">
        <f t="shared" si="7"/>
        <v>0.5</v>
      </c>
      <c r="AU3" s="17">
        <f t="shared" si="8"/>
        <v>0.6875</v>
      </c>
      <c r="AV3" s="17">
        <f t="shared" si="9"/>
        <v>1.25</v>
      </c>
      <c r="AW3" s="17">
        <f t="shared" si="10"/>
        <v>0.5</v>
      </c>
      <c r="AX3" s="17">
        <f t="shared" si="11"/>
        <v>0.5</v>
      </c>
      <c r="AY3" s="17">
        <f t="shared" si="12"/>
        <v>0</v>
      </c>
      <c r="BA3" s="17">
        <f t="shared" si="13"/>
        <v>2.9999999999999996</v>
      </c>
      <c r="BB3" s="17">
        <f t="shared" si="14"/>
        <v>0.5</v>
      </c>
      <c r="BC3" s="17">
        <f t="shared" si="15"/>
        <v>0.60453391126519007</v>
      </c>
      <c r="BD3" s="17">
        <f t="shared" ref="BD3:BD66" si="18">IF(BB3&lt;BC3,BB3,$BJ$28*($BJ$29+BB3)*($BJ$30-BB3/($BJ$31+BA3)*$BJ$32)^5)</f>
        <v>0.5</v>
      </c>
      <c r="BE3" s="17">
        <f t="shared" si="16"/>
        <v>0.5</v>
      </c>
      <c r="BF3" s="17">
        <f t="shared" si="17"/>
        <v>0</v>
      </c>
      <c r="BG3" s="17">
        <f t="shared" ref="BG3:BG66" si="19">(AQ3-AVERAGE($AQ$2:$AQ$639))^2</f>
        <v>9.6353827763729361E-3</v>
      </c>
      <c r="BI3" s="96" t="s">
        <v>592</v>
      </c>
      <c r="BJ3" s="17">
        <v>1</v>
      </c>
    </row>
    <row r="4" spans="1:65" ht="18.75" x14ac:dyDescent="0.25">
      <c r="A4" s="84">
        <v>575</v>
      </c>
      <c r="B4" s="84">
        <v>331</v>
      </c>
      <c r="C4" s="17" t="s">
        <v>415</v>
      </c>
      <c r="D4" s="87">
        <v>1</v>
      </c>
      <c r="E4" s="17">
        <v>0</v>
      </c>
      <c r="F4" s="17">
        <v>5</v>
      </c>
      <c r="G4" s="17">
        <v>0</v>
      </c>
      <c r="H4" s="17">
        <v>0</v>
      </c>
      <c r="I4" s="17">
        <v>0</v>
      </c>
      <c r="J4" s="17">
        <v>15</v>
      </c>
      <c r="K4" s="17">
        <v>0</v>
      </c>
      <c r="L4" s="17">
        <v>0</v>
      </c>
      <c r="M4" s="17">
        <v>0</v>
      </c>
      <c r="N4" s="17">
        <v>0</v>
      </c>
      <c r="O4" s="17">
        <v>80</v>
      </c>
      <c r="P4" s="17">
        <v>0</v>
      </c>
      <c r="Q4" s="17">
        <v>0</v>
      </c>
      <c r="R4" s="17">
        <v>0</v>
      </c>
      <c r="S4" s="17">
        <v>0</v>
      </c>
      <c r="T4" s="17">
        <v>0</v>
      </c>
      <c r="U4" s="17">
        <v>0</v>
      </c>
      <c r="V4" s="17">
        <v>0</v>
      </c>
      <c r="W4" s="17">
        <v>0</v>
      </c>
      <c r="X4" s="17">
        <v>0</v>
      </c>
      <c r="Y4" s="17">
        <v>0</v>
      </c>
      <c r="Z4" s="17">
        <v>0</v>
      </c>
      <c r="AA4" s="17">
        <v>0</v>
      </c>
      <c r="AB4" s="17">
        <v>0</v>
      </c>
      <c r="AC4" s="17">
        <v>0</v>
      </c>
      <c r="AD4" s="17">
        <v>0</v>
      </c>
      <c r="AE4" s="88">
        <v>100</v>
      </c>
      <c r="AF4" s="17" t="s">
        <v>3</v>
      </c>
      <c r="AG4" s="87" t="s">
        <v>506</v>
      </c>
      <c r="AJ4" s="87" t="s">
        <v>510</v>
      </c>
      <c r="AL4" s="17">
        <f t="shared" si="0"/>
        <v>100</v>
      </c>
      <c r="AM4" s="17">
        <f t="shared" si="1"/>
        <v>0.15</v>
      </c>
      <c r="AN4" s="17">
        <f t="shared" si="2"/>
        <v>0</v>
      </c>
      <c r="AO4" s="17">
        <f t="shared" si="3"/>
        <v>0.05</v>
      </c>
      <c r="AP4" s="17">
        <f t="shared" si="4"/>
        <v>0.8</v>
      </c>
      <c r="AQ4" s="17">
        <f t="shared" si="5"/>
        <v>1</v>
      </c>
      <c r="AS4" s="17">
        <f t="shared" si="6"/>
        <v>16</v>
      </c>
      <c r="AT4" s="17">
        <f t="shared" si="7"/>
        <v>2.9999999999999996</v>
      </c>
      <c r="AU4" s="17">
        <f t="shared" si="8"/>
        <v>1.5</v>
      </c>
      <c r="AV4" s="17">
        <f t="shared" si="9"/>
        <v>4.5</v>
      </c>
      <c r="AW4" s="17">
        <f t="shared" si="10"/>
        <v>1.5</v>
      </c>
      <c r="AX4" s="17">
        <f t="shared" si="11"/>
        <v>1</v>
      </c>
      <c r="AY4" s="17">
        <f t="shared" si="12"/>
        <v>0</v>
      </c>
      <c r="BA4" s="17">
        <f t="shared" si="13"/>
        <v>16</v>
      </c>
      <c r="BB4" s="17">
        <f t="shared" si="14"/>
        <v>3</v>
      </c>
      <c r="BC4" s="17">
        <f t="shared" si="15"/>
        <v>1.368596738655113</v>
      </c>
      <c r="BD4" s="17">
        <f t="shared" si="18"/>
        <v>1.601259230126628</v>
      </c>
      <c r="BE4" s="17">
        <f t="shared" si="16"/>
        <v>1</v>
      </c>
      <c r="BF4" s="17">
        <f t="shared" si="17"/>
        <v>0</v>
      </c>
      <c r="BG4" s="17">
        <f t="shared" si="19"/>
        <v>0.35779536839359344</v>
      </c>
      <c r="BI4" s="96" t="s">
        <v>593</v>
      </c>
      <c r="BJ4" s="99">
        <v>4</v>
      </c>
    </row>
    <row r="5" spans="1:65" ht="18.75" x14ac:dyDescent="0.25">
      <c r="A5" s="84">
        <v>576</v>
      </c>
      <c r="B5" s="84">
        <v>332</v>
      </c>
      <c r="C5" s="17" t="s">
        <v>416</v>
      </c>
      <c r="D5" s="86">
        <v>1</v>
      </c>
      <c r="E5" s="17">
        <v>0</v>
      </c>
      <c r="F5" s="17">
        <v>4.96</v>
      </c>
      <c r="G5" s="17">
        <v>0</v>
      </c>
      <c r="H5" s="17">
        <v>0</v>
      </c>
      <c r="I5" s="17">
        <v>0</v>
      </c>
      <c r="J5" s="17">
        <v>14.87</v>
      </c>
      <c r="K5" s="17">
        <v>0</v>
      </c>
      <c r="L5" s="17">
        <v>0</v>
      </c>
      <c r="M5" s="17">
        <v>0</v>
      </c>
      <c r="N5" s="17">
        <v>0.85</v>
      </c>
      <c r="O5" s="17">
        <v>79.28</v>
      </c>
      <c r="P5" s="17">
        <v>0</v>
      </c>
      <c r="Q5" s="17">
        <v>0</v>
      </c>
      <c r="R5" s="17">
        <v>0</v>
      </c>
      <c r="S5" s="17">
        <v>0</v>
      </c>
      <c r="T5" s="17">
        <v>0</v>
      </c>
      <c r="U5" s="17">
        <v>0</v>
      </c>
      <c r="V5" s="17">
        <v>0</v>
      </c>
      <c r="W5" s="17">
        <v>0</v>
      </c>
      <c r="X5" s="17">
        <v>0</v>
      </c>
      <c r="Y5" s="17">
        <v>0</v>
      </c>
      <c r="Z5" s="17">
        <v>0</v>
      </c>
      <c r="AA5" s="17">
        <v>0</v>
      </c>
      <c r="AB5" s="17">
        <v>0</v>
      </c>
      <c r="AC5" s="17">
        <v>0</v>
      </c>
      <c r="AD5" s="17">
        <v>0</v>
      </c>
      <c r="AE5" s="88">
        <v>100</v>
      </c>
      <c r="AF5" s="92" t="s">
        <v>3</v>
      </c>
      <c r="AG5" s="87" t="s">
        <v>504</v>
      </c>
      <c r="AL5" s="17">
        <f t="shared" si="0"/>
        <v>99.960000000000008</v>
      </c>
      <c r="AM5" s="17">
        <f t="shared" si="1"/>
        <v>0.1487</v>
      </c>
      <c r="AN5" s="17">
        <f t="shared" si="2"/>
        <v>0</v>
      </c>
      <c r="AO5" s="17">
        <f t="shared" si="3"/>
        <v>4.9599999999999998E-2</v>
      </c>
      <c r="AP5" s="17">
        <f t="shared" si="4"/>
        <v>0.79280000000000006</v>
      </c>
      <c r="AQ5" s="17">
        <f t="shared" si="5"/>
        <v>1</v>
      </c>
      <c r="AS5" s="17">
        <f t="shared" si="6"/>
        <v>15.983870967741938</v>
      </c>
      <c r="AT5" s="17">
        <f t="shared" si="7"/>
        <v>2.997983870967742</v>
      </c>
      <c r="AU5" s="17">
        <f t="shared" si="8"/>
        <v>1.498991935483871</v>
      </c>
      <c r="AV5" s="17">
        <f t="shared" si="9"/>
        <v>4.495967741935484</v>
      </c>
      <c r="AW5" s="17">
        <f t="shared" si="10"/>
        <v>1.498991935483871</v>
      </c>
      <c r="AX5" s="17">
        <f t="shared" si="11"/>
        <v>1</v>
      </c>
      <c r="AY5" s="17">
        <f t="shared" si="12"/>
        <v>0</v>
      </c>
      <c r="BA5" s="17">
        <f t="shared" si="13"/>
        <v>15.983870967741936</v>
      </c>
      <c r="BB5" s="17">
        <f t="shared" si="14"/>
        <v>2.997983870967742</v>
      </c>
      <c r="BC5" s="17">
        <f t="shared" si="15"/>
        <v>1.3676487698866393</v>
      </c>
      <c r="BD5" s="17">
        <f t="shared" si="18"/>
        <v>1.6001249533721904</v>
      </c>
      <c r="BE5" s="17">
        <f t="shared" si="16"/>
        <v>1</v>
      </c>
      <c r="BF5" s="17">
        <f t="shared" si="17"/>
        <v>0</v>
      </c>
      <c r="BG5" s="17">
        <f t="shared" si="19"/>
        <v>0.35779536839359344</v>
      </c>
      <c r="BI5" s="96" t="s">
        <v>594</v>
      </c>
      <c r="BJ5" s="99">
        <v>0</v>
      </c>
    </row>
    <row r="6" spans="1:65" ht="18.75" x14ac:dyDescent="0.25">
      <c r="A6" s="84">
        <v>577</v>
      </c>
      <c r="B6" s="84">
        <v>333</v>
      </c>
      <c r="C6" s="17" t="s">
        <v>417</v>
      </c>
      <c r="D6" s="87">
        <v>1</v>
      </c>
      <c r="E6" s="17">
        <v>0</v>
      </c>
      <c r="F6" s="17">
        <v>4.92</v>
      </c>
      <c r="G6" s="17">
        <v>0</v>
      </c>
      <c r="H6" s="17">
        <v>0</v>
      </c>
      <c r="I6" s="17">
        <v>0</v>
      </c>
      <c r="J6" s="17">
        <v>14.75</v>
      </c>
      <c r="K6" s="17">
        <v>0</v>
      </c>
      <c r="L6" s="17">
        <v>0</v>
      </c>
      <c r="M6" s="17">
        <v>0</v>
      </c>
      <c r="N6" s="17">
        <v>1.7</v>
      </c>
      <c r="O6" s="17">
        <v>78.64</v>
      </c>
      <c r="P6" s="17">
        <v>0</v>
      </c>
      <c r="Q6" s="17">
        <v>0</v>
      </c>
      <c r="R6" s="17">
        <v>0</v>
      </c>
      <c r="S6" s="17">
        <v>0</v>
      </c>
      <c r="T6" s="17">
        <v>0</v>
      </c>
      <c r="U6" s="17">
        <v>0</v>
      </c>
      <c r="V6" s="17">
        <v>0</v>
      </c>
      <c r="W6" s="17">
        <v>0</v>
      </c>
      <c r="X6" s="17">
        <v>0</v>
      </c>
      <c r="Y6" s="17">
        <v>0</v>
      </c>
      <c r="Z6" s="17">
        <v>0</v>
      </c>
      <c r="AA6" s="17">
        <v>0</v>
      </c>
      <c r="AB6" s="17">
        <v>0</v>
      </c>
      <c r="AC6" s="17">
        <v>0</v>
      </c>
      <c r="AD6" s="17">
        <v>0</v>
      </c>
      <c r="AE6" s="88">
        <v>100</v>
      </c>
      <c r="AF6" s="17" t="s">
        <v>3</v>
      </c>
      <c r="AG6" s="87" t="s">
        <v>506</v>
      </c>
      <c r="AL6" s="17">
        <f t="shared" si="0"/>
        <v>100.01</v>
      </c>
      <c r="AM6" s="17">
        <f t="shared" si="1"/>
        <v>0.14749999999999999</v>
      </c>
      <c r="AN6" s="17">
        <f t="shared" si="2"/>
        <v>0</v>
      </c>
      <c r="AO6" s="17">
        <f t="shared" si="3"/>
        <v>4.9200000000000001E-2</v>
      </c>
      <c r="AP6" s="17">
        <f t="shared" si="4"/>
        <v>0.78639999999999999</v>
      </c>
      <c r="AQ6" s="17">
        <f t="shared" si="5"/>
        <v>1</v>
      </c>
      <c r="AS6" s="17">
        <f t="shared" si="6"/>
        <v>15.983739837398373</v>
      </c>
      <c r="AT6" s="17">
        <f t="shared" si="7"/>
        <v>2.9979674796747964</v>
      </c>
      <c r="AU6" s="17">
        <f t="shared" si="8"/>
        <v>1.4989837398373984</v>
      </c>
      <c r="AV6" s="17">
        <f t="shared" si="9"/>
        <v>4.4959349593495936</v>
      </c>
      <c r="AW6" s="17">
        <f t="shared" si="10"/>
        <v>1.4989837398373984</v>
      </c>
      <c r="AX6" s="17">
        <f t="shared" si="11"/>
        <v>1</v>
      </c>
      <c r="AY6" s="17">
        <f t="shared" si="12"/>
        <v>0</v>
      </c>
      <c r="BA6" s="17">
        <f t="shared" si="13"/>
        <v>15.983739837398375</v>
      </c>
      <c r="BB6" s="17">
        <f t="shared" si="14"/>
        <v>2.9979674796747968</v>
      </c>
      <c r="BC6" s="17">
        <f t="shared" si="15"/>
        <v>1.367641062823481</v>
      </c>
      <c r="BD6" s="17">
        <f t="shared" si="18"/>
        <v>1.6001157314051728</v>
      </c>
      <c r="BE6" s="17">
        <f t="shared" si="16"/>
        <v>1</v>
      </c>
      <c r="BF6" s="17">
        <f t="shared" si="17"/>
        <v>0</v>
      </c>
      <c r="BG6" s="17">
        <f t="shared" si="19"/>
        <v>0.35779536839359344</v>
      </c>
      <c r="BI6" s="96" t="s">
        <v>595</v>
      </c>
      <c r="BJ6" s="99">
        <v>0</v>
      </c>
    </row>
    <row r="7" spans="1:65" ht="18.75" x14ac:dyDescent="0.25">
      <c r="A7" s="84">
        <v>243</v>
      </c>
      <c r="B7" s="84">
        <v>502</v>
      </c>
      <c r="C7" s="17">
        <f>'EWG-CCP-127 (1)'!B58</f>
        <v>3</v>
      </c>
      <c r="D7" s="86">
        <v>1</v>
      </c>
      <c r="E7" s="17">
        <v>0</v>
      </c>
      <c r="F7" s="17">
        <f>'EWG-CCP-127 (1)'!M58</f>
        <v>54.644808743169392</v>
      </c>
      <c r="G7" s="17">
        <v>0</v>
      </c>
      <c r="H7" s="17">
        <v>0</v>
      </c>
      <c r="I7" s="17">
        <v>0</v>
      </c>
      <c r="J7" s="17">
        <v>0</v>
      </c>
      <c r="K7" s="17">
        <v>0</v>
      </c>
      <c r="L7" s="17">
        <v>0</v>
      </c>
      <c r="M7" s="17">
        <f>'EWG-CCP-127 (1)'!L58</f>
        <v>18.032786885245901</v>
      </c>
      <c r="N7" s="17">
        <v>0</v>
      </c>
      <c r="O7" s="17">
        <f>'EWG-CCP-127 (1)'!K58</f>
        <v>27.322404371584696</v>
      </c>
      <c r="P7" s="17">
        <v>0</v>
      </c>
      <c r="Q7" s="17">
        <v>0</v>
      </c>
      <c r="R7" s="17">
        <v>0</v>
      </c>
      <c r="S7" s="17">
        <v>0</v>
      </c>
      <c r="T7" s="17">
        <v>0</v>
      </c>
      <c r="U7" s="41">
        <v>0</v>
      </c>
      <c r="V7" s="41">
        <v>0</v>
      </c>
      <c r="W7" s="17">
        <v>0</v>
      </c>
      <c r="X7" s="17">
        <v>0</v>
      </c>
      <c r="Y7" s="17">
        <v>0</v>
      </c>
      <c r="Z7" s="17">
        <v>0</v>
      </c>
      <c r="AA7" s="17">
        <v>0</v>
      </c>
      <c r="AB7" s="17">
        <v>0</v>
      </c>
      <c r="AC7" s="17">
        <v>0</v>
      </c>
      <c r="AD7" s="41">
        <v>0</v>
      </c>
      <c r="AE7" s="88">
        <f>'EWG-CCP-127 (1)'!E58</f>
        <v>33</v>
      </c>
      <c r="AF7" s="41" t="s">
        <v>3</v>
      </c>
      <c r="AG7" s="87" t="s">
        <v>506</v>
      </c>
      <c r="AL7" s="17">
        <f t="shared" si="0"/>
        <v>99.999999999999986</v>
      </c>
      <c r="AM7" s="17">
        <f t="shared" si="1"/>
        <v>0.18032786885245902</v>
      </c>
      <c r="AN7" s="17">
        <f t="shared" si="2"/>
        <v>0</v>
      </c>
      <c r="AO7" s="17">
        <f t="shared" si="3"/>
        <v>0.54644808743169393</v>
      </c>
      <c r="AP7" s="17">
        <f t="shared" si="4"/>
        <v>0.27322404371584696</v>
      </c>
      <c r="AQ7" s="17">
        <f t="shared" si="5"/>
        <v>0.33</v>
      </c>
      <c r="AS7" s="17">
        <f t="shared" si="6"/>
        <v>0.5</v>
      </c>
      <c r="AT7" s="17">
        <f t="shared" si="7"/>
        <v>0.33000000000000007</v>
      </c>
      <c r="AU7" s="17">
        <f t="shared" si="8"/>
        <v>0.53125</v>
      </c>
      <c r="AV7" s="17">
        <f t="shared" si="9"/>
        <v>0.625</v>
      </c>
      <c r="AW7" s="17">
        <f t="shared" si="10"/>
        <v>0.33000000000000007</v>
      </c>
      <c r="AX7" s="17">
        <f t="shared" si="11"/>
        <v>0.33000000000000007</v>
      </c>
      <c r="AY7" s="17">
        <f t="shared" si="12"/>
        <v>5.5511151231257827E-17</v>
      </c>
      <c r="BA7" s="17">
        <f t="shared" si="13"/>
        <v>0.5</v>
      </c>
      <c r="BB7" s="17">
        <f t="shared" si="14"/>
        <v>0.33</v>
      </c>
      <c r="BC7" s="17">
        <f t="shared" si="15"/>
        <v>0.45759875215174339</v>
      </c>
      <c r="BD7" s="17">
        <f t="shared" si="18"/>
        <v>0.33</v>
      </c>
      <c r="BE7" s="17">
        <f t="shared" si="16"/>
        <v>0.33</v>
      </c>
      <c r="BF7" s="17">
        <f t="shared" si="17"/>
        <v>0</v>
      </c>
      <c r="BG7" s="17">
        <f t="shared" si="19"/>
        <v>5.1609876665179629E-3</v>
      </c>
      <c r="BI7" s="96" t="s">
        <v>596</v>
      </c>
      <c r="BJ7" s="99">
        <v>0</v>
      </c>
    </row>
    <row r="8" spans="1:65" ht="18.75" x14ac:dyDescent="0.25">
      <c r="A8" s="84">
        <v>405</v>
      </c>
      <c r="B8" s="84">
        <v>516</v>
      </c>
      <c r="D8" s="87">
        <v>1</v>
      </c>
      <c r="E8" s="17">
        <v>0</v>
      </c>
      <c r="F8" s="17">
        <f>'EWG-CCP-127 (1)'!M201</f>
        <v>66.666666666666657</v>
      </c>
      <c r="G8" s="17">
        <v>0</v>
      </c>
      <c r="H8" s="17">
        <v>0</v>
      </c>
      <c r="I8" s="17">
        <v>0</v>
      </c>
      <c r="J8" s="17">
        <v>0</v>
      </c>
      <c r="K8" s="17">
        <v>0</v>
      </c>
      <c r="L8" s="17">
        <v>0</v>
      </c>
      <c r="M8" s="17">
        <f>'EWG-CCP-127 (1)'!L201</f>
        <v>0</v>
      </c>
      <c r="N8" s="17">
        <v>0</v>
      </c>
      <c r="O8" s="17">
        <f>'EWG-CCP-127 (1)'!K201</f>
        <v>33.333333333333329</v>
      </c>
      <c r="P8" s="17">
        <v>0</v>
      </c>
      <c r="Q8" s="17">
        <v>0</v>
      </c>
      <c r="R8" s="17">
        <v>0</v>
      </c>
      <c r="S8" s="17">
        <v>0</v>
      </c>
      <c r="T8" s="17">
        <v>0</v>
      </c>
      <c r="U8" s="41">
        <v>0</v>
      </c>
      <c r="V8" s="41">
        <v>0</v>
      </c>
      <c r="W8" s="17">
        <v>0</v>
      </c>
      <c r="X8" s="17">
        <v>0</v>
      </c>
      <c r="Y8" s="17">
        <v>0</v>
      </c>
      <c r="Z8" s="17">
        <v>0</v>
      </c>
      <c r="AA8" s="17">
        <v>0</v>
      </c>
      <c r="AB8" s="17">
        <v>0</v>
      </c>
      <c r="AC8" s="17">
        <v>0</v>
      </c>
      <c r="AD8" s="41">
        <v>0</v>
      </c>
      <c r="AE8" s="88">
        <f>'EWG-CCP-127 (1)'!E201</f>
        <v>0</v>
      </c>
      <c r="AF8" s="41" t="s">
        <v>3</v>
      </c>
      <c r="AG8" s="87" t="s">
        <v>506</v>
      </c>
      <c r="AJ8" s="87" t="s">
        <v>510</v>
      </c>
      <c r="AL8" s="17">
        <f t="shared" si="0"/>
        <v>99.999999999999986</v>
      </c>
      <c r="AM8" s="17">
        <f t="shared" si="1"/>
        <v>0</v>
      </c>
      <c r="AN8" s="17">
        <f t="shared" si="2"/>
        <v>0</v>
      </c>
      <c r="AO8" s="17">
        <f t="shared" si="3"/>
        <v>0.66666666666666652</v>
      </c>
      <c r="AP8" s="17">
        <f t="shared" si="4"/>
        <v>0.33333333333333326</v>
      </c>
      <c r="AQ8" s="17">
        <f t="shared" si="5"/>
        <v>0</v>
      </c>
      <c r="AS8" s="17">
        <f t="shared" si="6"/>
        <v>0.5</v>
      </c>
      <c r="AT8" s="17">
        <f t="shared" si="7"/>
        <v>0</v>
      </c>
      <c r="AU8" s="17">
        <f t="shared" si="8"/>
        <v>0.53125</v>
      </c>
      <c r="AV8" s="17">
        <f t="shared" si="9"/>
        <v>0.625</v>
      </c>
      <c r="AW8" s="17">
        <f t="shared" si="10"/>
        <v>0</v>
      </c>
      <c r="AX8" s="17">
        <f t="shared" si="11"/>
        <v>0</v>
      </c>
      <c r="AY8" s="17">
        <f t="shared" si="12"/>
        <v>0</v>
      </c>
      <c r="BA8" s="17">
        <f t="shared" si="13"/>
        <v>0.5</v>
      </c>
      <c r="BB8" s="17">
        <f t="shared" si="14"/>
        <v>0</v>
      </c>
      <c r="BC8" s="17">
        <f t="shared" si="15"/>
        <v>0.45759875215174339</v>
      </c>
      <c r="BD8" s="17">
        <f t="shared" si="18"/>
        <v>0</v>
      </c>
      <c r="BE8" s="17">
        <f t="shared" si="16"/>
        <v>0</v>
      </c>
      <c r="BF8" s="17">
        <f t="shared" si="17"/>
        <v>0</v>
      </c>
      <c r="BG8" s="17">
        <f t="shared" si="19"/>
        <v>0.16147539715915243</v>
      </c>
      <c r="BI8" s="96" t="s">
        <v>597</v>
      </c>
      <c r="BJ8" s="99">
        <v>3</v>
      </c>
    </row>
    <row r="9" spans="1:65" ht="18.75" x14ac:dyDescent="0.25">
      <c r="A9" s="84">
        <v>504</v>
      </c>
      <c r="B9" s="84">
        <v>558</v>
      </c>
      <c r="C9" s="17" t="str">
        <f>'EWG-CCP-127 (1)'!B287</f>
        <v>Na-R0.1</v>
      </c>
      <c r="D9" s="86">
        <v>1</v>
      </c>
      <c r="E9" s="17">
        <v>0</v>
      </c>
      <c r="F9" s="17">
        <f>'EWG-CCP-127 (1)'!J287</f>
        <v>90.909090909090907</v>
      </c>
      <c r="G9" s="17">
        <v>0</v>
      </c>
      <c r="H9" s="17">
        <v>0</v>
      </c>
      <c r="I9" s="17">
        <v>0</v>
      </c>
      <c r="J9" s="17">
        <f>'EWG-CCP-127 (1)'!M287</f>
        <v>0</v>
      </c>
      <c r="K9" s="17">
        <v>0</v>
      </c>
      <c r="L9" s="17">
        <v>0</v>
      </c>
      <c r="M9" s="17">
        <f>'EWG-CCP-127 (1)'!L287</f>
        <v>9.0909090909090917</v>
      </c>
      <c r="N9" s="17">
        <v>0</v>
      </c>
      <c r="O9" s="17">
        <v>0</v>
      </c>
      <c r="P9" s="17">
        <v>0</v>
      </c>
      <c r="Q9" s="17">
        <v>0</v>
      </c>
      <c r="R9" s="17">
        <v>0</v>
      </c>
      <c r="S9" s="17">
        <v>0</v>
      </c>
      <c r="T9" s="17">
        <v>0</v>
      </c>
      <c r="U9" s="17">
        <v>0</v>
      </c>
      <c r="V9" s="17">
        <f>'EWG-CCP-127 (1)'!O287</f>
        <v>0</v>
      </c>
      <c r="W9" s="17">
        <v>0</v>
      </c>
      <c r="X9" s="17">
        <v>0</v>
      </c>
      <c r="Y9" s="17">
        <v>0</v>
      </c>
      <c r="Z9" s="17">
        <v>0</v>
      </c>
      <c r="AA9" s="17">
        <v>0</v>
      </c>
      <c r="AB9" s="17">
        <f>'EWG-CCP-127 (1)'!N287</f>
        <v>0</v>
      </c>
      <c r="AC9" s="17">
        <v>0</v>
      </c>
      <c r="AD9" s="17">
        <v>0</v>
      </c>
      <c r="AE9" s="88">
        <f>'EWG-CCP-127 (1)'!I287</f>
        <v>10</v>
      </c>
      <c r="AF9" s="92" t="s">
        <v>3</v>
      </c>
      <c r="AG9" s="87" t="s">
        <v>531</v>
      </c>
      <c r="AL9" s="17">
        <f t="shared" si="0"/>
        <v>100</v>
      </c>
      <c r="AM9" s="17">
        <f t="shared" si="1"/>
        <v>9.0909090909090912E-2</v>
      </c>
      <c r="AN9" s="17">
        <f t="shared" si="2"/>
        <v>0</v>
      </c>
      <c r="AO9" s="17">
        <f t="shared" si="3"/>
        <v>0.90909090909090906</v>
      </c>
      <c r="AP9" s="17">
        <f t="shared" si="4"/>
        <v>0</v>
      </c>
      <c r="AQ9" s="17">
        <f t="shared" si="5"/>
        <v>0.1</v>
      </c>
      <c r="AS9" s="17">
        <f t="shared" si="6"/>
        <v>0</v>
      </c>
      <c r="AT9" s="17">
        <f t="shared" si="7"/>
        <v>0.1</v>
      </c>
      <c r="AU9" s="17">
        <f t="shared" si="8"/>
        <v>0.5</v>
      </c>
      <c r="AV9" s="17">
        <f t="shared" si="9"/>
        <v>0.5</v>
      </c>
      <c r="AW9" s="17">
        <f t="shared" si="10"/>
        <v>0.1</v>
      </c>
      <c r="AX9" s="17">
        <f t="shared" si="11"/>
        <v>0.1</v>
      </c>
      <c r="AY9" s="17">
        <f t="shared" si="12"/>
        <v>0</v>
      </c>
      <c r="BA9" s="17">
        <f t="shared" si="13"/>
        <v>0</v>
      </c>
      <c r="BB9" s="17">
        <f t="shared" si="14"/>
        <v>0.1</v>
      </c>
      <c r="BC9" s="17">
        <f t="shared" si="15"/>
        <v>0.42821172032905402</v>
      </c>
      <c r="BD9" s="17">
        <f t="shared" si="18"/>
        <v>0.1</v>
      </c>
      <c r="BE9" s="17">
        <f t="shared" si="16"/>
        <v>0.1</v>
      </c>
      <c r="BF9" s="17">
        <f t="shared" si="17"/>
        <v>0</v>
      </c>
      <c r="BG9" s="17">
        <f t="shared" si="19"/>
        <v>9.1107394282596552E-2</v>
      </c>
      <c r="BI9" s="96" t="s">
        <v>598</v>
      </c>
      <c r="BJ9" s="99">
        <v>0</v>
      </c>
    </row>
    <row r="10" spans="1:65" x14ac:dyDescent="0.25">
      <c r="A10" s="84">
        <v>521</v>
      </c>
      <c r="B10" s="84">
        <v>575</v>
      </c>
      <c r="C10" s="17" t="str">
        <f>'EWG-CCP-127 (1)'!B304</f>
        <v>Cs-R0.32</v>
      </c>
      <c r="D10" s="87">
        <v>1</v>
      </c>
      <c r="E10" s="17">
        <v>0</v>
      </c>
      <c r="F10" s="17">
        <f>'EWG-CCP-127 (1)'!J304</f>
        <v>75.757575757575751</v>
      </c>
      <c r="G10" s="17">
        <v>0</v>
      </c>
      <c r="H10" s="17">
        <v>0</v>
      </c>
      <c r="I10" s="17">
        <v>0</v>
      </c>
      <c r="J10" s="17">
        <f>'EWG-CCP-127 (1)'!M304</f>
        <v>0</v>
      </c>
      <c r="K10" s="17">
        <v>0</v>
      </c>
      <c r="L10" s="17">
        <v>0</v>
      </c>
      <c r="M10" s="17">
        <f>'EWG-CCP-127 (1)'!L304</f>
        <v>0</v>
      </c>
      <c r="N10" s="17">
        <v>0</v>
      </c>
      <c r="O10" s="17">
        <v>0</v>
      </c>
      <c r="P10" s="17">
        <v>0</v>
      </c>
      <c r="Q10" s="17">
        <v>0</v>
      </c>
      <c r="R10" s="17">
        <v>0</v>
      </c>
      <c r="S10" s="17">
        <v>0</v>
      </c>
      <c r="T10" s="17">
        <v>0</v>
      </c>
      <c r="U10" s="17">
        <v>0</v>
      </c>
      <c r="V10" s="17">
        <f>'EWG-CCP-127 (1)'!O304</f>
        <v>24.242424242424242</v>
      </c>
      <c r="W10" s="17">
        <v>0</v>
      </c>
      <c r="X10" s="17">
        <v>0</v>
      </c>
      <c r="Y10" s="17">
        <v>0</v>
      </c>
      <c r="Z10" s="17">
        <v>0</v>
      </c>
      <c r="AA10" s="17">
        <v>0</v>
      </c>
      <c r="AB10" s="17">
        <f>'EWG-CCP-127 (1)'!N304</f>
        <v>0</v>
      </c>
      <c r="AC10" s="17">
        <v>0</v>
      </c>
      <c r="AD10" s="17">
        <v>0</v>
      </c>
      <c r="AE10" s="88">
        <f>'EWG-CCP-127 (1)'!I304</f>
        <v>32</v>
      </c>
      <c r="AF10" s="92" t="s">
        <v>3</v>
      </c>
      <c r="AG10" s="87" t="s">
        <v>531</v>
      </c>
      <c r="AL10" s="17">
        <f t="shared" si="0"/>
        <v>100</v>
      </c>
      <c r="AM10" s="17">
        <f t="shared" si="1"/>
        <v>0.24242424242424243</v>
      </c>
      <c r="AN10" s="17">
        <f t="shared" si="2"/>
        <v>0</v>
      </c>
      <c r="AO10" s="17">
        <f t="shared" si="3"/>
        <v>0.75757575757575746</v>
      </c>
      <c r="AP10" s="17">
        <f t="shared" si="4"/>
        <v>0</v>
      </c>
      <c r="AQ10" s="17">
        <f t="shared" si="5"/>
        <v>0.32</v>
      </c>
      <c r="AS10" s="17">
        <f t="shared" si="6"/>
        <v>0</v>
      </c>
      <c r="AT10" s="17">
        <f t="shared" si="7"/>
        <v>0.32000000000000006</v>
      </c>
      <c r="AU10" s="17">
        <f t="shared" si="8"/>
        <v>0.5</v>
      </c>
      <c r="AV10" s="17">
        <f t="shared" si="9"/>
        <v>0.5</v>
      </c>
      <c r="AW10" s="17">
        <f t="shared" si="10"/>
        <v>0.32000000000000006</v>
      </c>
      <c r="AX10" s="17">
        <f t="shared" si="11"/>
        <v>0.32000000000000006</v>
      </c>
      <c r="AY10" s="17">
        <f t="shared" si="12"/>
        <v>5.5511151231257827E-17</v>
      </c>
      <c r="BA10" s="17">
        <f t="shared" si="13"/>
        <v>0</v>
      </c>
      <c r="BB10" s="17">
        <f t="shared" si="14"/>
        <v>0.32</v>
      </c>
      <c r="BC10" s="17">
        <f t="shared" si="15"/>
        <v>0.42821172032905402</v>
      </c>
      <c r="BD10" s="17">
        <f t="shared" si="18"/>
        <v>0.32</v>
      </c>
      <c r="BE10" s="17">
        <f t="shared" si="16"/>
        <v>0.32</v>
      </c>
      <c r="BF10" s="17">
        <f t="shared" si="17"/>
        <v>0</v>
      </c>
      <c r="BG10" s="17">
        <f t="shared" si="19"/>
        <v>6.6977879541735537E-3</v>
      </c>
      <c r="BI10" s="87" t="s">
        <v>575</v>
      </c>
    </row>
    <row r="11" spans="1:65" ht="18.75" x14ac:dyDescent="0.25">
      <c r="A11" s="84">
        <v>584</v>
      </c>
      <c r="B11" s="84">
        <v>611</v>
      </c>
      <c r="D11" s="86">
        <v>1</v>
      </c>
      <c r="E11" s="17">
        <v>0</v>
      </c>
      <c r="F11" s="17">
        <f>100-J11</f>
        <v>100</v>
      </c>
      <c r="G11" s="17">
        <v>0</v>
      </c>
      <c r="H11" s="17">
        <v>0</v>
      </c>
      <c r="I11" s="17">
        <v>0</v>
      </c>
      <c r="J11" s="17">
        <v>0</v>
      </c>
      <c r="K11" s="17">
        <v>0</v>
      </c>
      <c r="L11" s="17">
        <v>0</v>
      </c>
      <c r="M11" s="17">
        <v>0</v>
      </c>
      <c r="N11" s="17">
        <v>0</v>
      </c>
      <c r="O11" s="17">
        <v>0</v>
      </c>
      <c r="P11" s="17">
        <v>0</v>
      </c>
      <c r="Q11" s="17">
        <v>0</v>
      </c>
      <c r="R11" s="17">
        <v>0</v>
      </c>
      <c r="S11" s="17">
        <v>0</v>
      </c>
      <c r="T11" s="17">
        <v>0</v>
      </c>
      <c r="U11" s="17">
        <v>0</v>
      </c>
      <c r="V11" s="17">
        <v>0</v>
      </c>
      <c r="W11" s="17">
        <v>0</v>
      </c>
      <c r="X11" s="17">
        <v>0</v>
      </c>
      <c r="Y11" s="17">
        <v>0</v>
      </c>
      <c r="Z11" s="17">
        <v>0</v>
      </c>
      <c r="AA11" s="17">
        <v>0</v>
      </c>
      <c r="AB11" s="17">
        <v>0</v>
      </c>
      <c r="AC11" s="17">
        <v>0</v>
      </c>
      <c r="AD11" s="17">
        <v>0</v>
      </c>
      <c r="AE11" s="88">
        <v>0</v>
      </c>
      <c r="AF11" s="92" t="s">
        <v>3</v>
      </c>
      <c r="AG11" s="87" t="s">
        <v>541</v>
      </c>
      <c r="AI11" s="87" t="s">
        <v>505</v>
      </c>
      <c r="AJ11" s="87" t="s">
        <v>510</v>
      </c>
      <c r="AL11" s="17">
        <f t="shared" si="0"/>
        <v>100</v>
      </c>
      <c r="AM11" s="17">
        <f t="shared" si="1"/>
        <v>0</v>
      </c>
      <c r="AN11" s="17">
        <f t="shared" si="2"/>
        <v>0</v>
      </c>
      <c r="AO11" s="17">
        <f t="shared" si="3"/>
        <v>1</v>
      </c>
      <c r="AP11" s="17">
        <f t="shared" si="4"/>
        <v>0</v>
      </c>
      <c r="AQ11" s="17">
        <f t="shared" si="5"/>
        <v>0</v>
      </c>
      <c r="AS11" s="17">
        <f t="shared" si="6"/>
        <v>0</v>
      </c>
      <c r="AT11" s="17">
        <f t="shared" si="7"/>
        <v>0</v>
      </c>
      <c r="AU11" s="17">
        <f t="shared" si="8"/>
        <v>0.5</v>
      </c>
      <c r="AV11" s="17">
        <f t="shared" si="9"/>
        <v>0.5</v>
      </c>
      <c r="AW11" s="17">
        <f t="shared" si="10"/>
        <v>0</v>
      </c>
      <c r="AX11" s="17">
        <f t="shared" si="11"/>
        <v>0</v>
      </c>
      <c r="AY11" s="17">
        <f t="shared" si="12"/>
        <v>0</v>
      </c>
      <c r="BA11" s="17">
        <f t="shared" si="13"/>
        <v>0</v>
      </c>
      <c r="BB11" s="17">
        <f t="shared" si="14"/>
        <v>0</v>
      </c>
      <c r="BC11" s="17">
        <f t="shared" si="15"/>
        <v>0.42821172032905402</v>
      </c>
      <c r="BD11" s="17">
        <f t="shared" si="18"/>
        <v>0</v>
      </c>
      <c r="BE11" s="17">
        <f t="shared" si="16"/>
        <v>0</v>
      </c>
      <c r="BF11" s="17">
        <f t="shared" si="17"/>
        <v>0</v>
      </c>
      <c r="BG11" s="17">
        <f t="shared" si="19"/>
        <v>0.16147539715915243</v>
      </c>
      <c r="BI11" s="96" t="s">
        <v>599</v>
      </c>
      <c r="BJ11" s="99">
        <f>1/BK11</f>
        <v>1</v>
      </c>
      <c r="BK11" s="17">
        <v>1</v>
      </c>
      <c r="BM11" s="17">
        <v>0</v>
      </c>
    </row>
    <row r="12" spans="1:65" ht="18.75" x14ac:dyDescent="0.25">
      <c r="A12" s="84">
        <v>495</v>
      </c>
      <c r="B12" s="84">
        <v>549</v>
      </c>
      <c r="C12" s="17" t="str">
        <f>'EWG-CCP-127 (1)'!B278</f>
        <v>Li-R0.03</v>
      </c>
      <c r="D12" s="87">
        <v>1</v>
      </c>
      <c r="E12" s="17">
        <v>0</v>
      </c>
      <c r="F12" s="17">
        <f>'EWG-CCP-127 (1)'!J278</f>
        <v>97.087378640776706</v>
      </c>
      <c r="G12" s="17">
        <v>0</v>
      </c>
      <c r="H12" s="17">
        <v>0</v>
      </c>
      <c r="I12" s="17">
        <v>0</v>
      </c>
      <c r="J12" s="17">
        <f>'EWG-CCP-127 (1)'!M278</f>
        <v>0</v>
      </c>
      <c r="K12" s="17">
        <v>2.9126213592233006</v>
      </c>
      <c r="L12" s="17">
        <v>0</v>
      </c>
      <c r="M12" s="17">
        <f>'EWG-CCP-127 (1)'!L278</f>
        <v>0</v>
      </c>
      <c r="N12" s="17">
        <v>0</v>
      </c>
      <c r="O12" s="17">
        <v>0</v>
      </c>
      <c r="P12" s="17">
        <v>0</v>
      </c>
      <c r="Q12" s="17">
        <v>0</v>
      </c>
      <c r="R12" s="17">
        <v>0</v>
      </c>
      <c r="S12" s="17">
        <v>0</v>
      </c>
      <c r="T12" s="17">
        <v>0</v>
      </c>
      <c r="U12" s="17">
        <v>0</v>
      </c>
      <c r="V12" s="17">
        <f>'EWG-CCP-127 (1)'!O278</f>
        <v>0</v>
      </c>
      <c r="W12" s="17">
        <v>0</v>
      </c>
      <c r="X12" s="17">
        <v>0</v>
      </c>
      <c r="Y12" s="17">
        <v>0</v>
      </c>
      <c r="Z12" s="17">
        <v>0</v>
      </c>
      <c r="AA12" s="17">
        <v>0</v>
      </c>
      <c r="AB12" s="17">
        <f>'EWG-CCP-127 (1)'!N278</f>
        <v>0</v>
      </c>
      <c r="AC12" s="17">
        <v>0</v>
      </c>
      <c r="AD12" s="41">
        <v>0</v>
      </c>
      <c r="AE12" s="88">
        <f>'EWG-CCP-127 (1)'!I278</f>
        <v>3</v>
      </c>
      <c r="AF12" s="92" t="s">
        <v>3</v>
      </c>
      <c r="AG12" s="87" t="s">
        <v>531</v>
      </c>
      <c r="AI12" s="87" t="s">
        <v>505</v>
      </c>
      <c r="AJ12" s="87" t="s">
        <v>510</v>
      </c>
      <c r="AL12" s="17">
        <f t="shared" si="0"/>
        <v>100</v>
      </c>
      <c r="AM12" s="17">
        <f t="shared" si="1"/>
        <v>2.9126213592233007E-2</v>
      </c>
      <c r="AN12" s="17">
        <f t="shared" si="2"/>
        <v>0</v>
      </c>
      <c r="AO12" s="17">
        <f t="shared" si="3"/>
        <v>0.970873786407767</v>
      </c>
      <c r="AP12" s="17">
        <f t="shared" si="4"/>
        <v>0</v>
      </c>
      <c r="AQ12" s="17">
        <f t="shared" si="5"/>
        <v>0.03</v>
      </c>
      <c r="AS12" s="17">
        <f t="shared" si="6"/>
        <v>0</v>
      </c>
      <c r="AT12" s="17">
        <f t="shared" si="7"/>
        <v>2.9999999999999995E-2</v>
      </c>
      <c r="AU12" s="17">
        <f t="shared" si="8"/>
        <v>0.5</v>
      </c>
      <c r="AV12" s="17">
        <f t="shared" si="9"/>
        <v>0.5</v>
      </c>
      <c r="AW12" s="17">
        <f t="shared" si="10"/>
        <v>2.9999999999999995E-2</v>
      </c>
      <c r="AX12" s="17">
        <f t="shared" si="11"/>
        <v>2.9999999999999995E-2</v>
      </c>
      <c r="AY12" s="17">
        <f t="shared" si="12"/>
        <v>3.4694469519536142E-18</v>
      </c>
      <c r="BA12" s="17">
        <f t="shared" si="13"/>
        <v>0</v>
      </c>
      <c r="BB12" s="17">
        <f t="shared" si="14"/>
        <v>2.9999999999999995E-2</v>
      </c>
      <c r="BC12" s="17">
        <f t="shared" si="15"/>
        <v>0.42821172032905402</v>
      </c>
      <c r="BD12" s="17">
        <f t="shared" si="18"/>
        <v>2.9999999999999995E-2</v>
      </c>
      <c r="BE12" s="17">
        <f t="shared" si="16"/>
        <v>2.9999999999999995E-2</v>
      </c>
      <c r="BF12" s="17">
        <f t="shared" si="17"/>
        <v>1.2037062152420224E-35</v>
      </c>
      <c r="BG12" s="17">
        <f t="shared" si="19"/>
        <v>0.13826499629618563</v>
      </c>
      <c r="BI12" s="96" t="s">
        <v>600</v>
      </c>
      <c r="BJ12" s="99">
        <f t="shared" ref="BJ12:BJ23" si="20">1/BK12</f>
        <v>1</v>
      </c>
      <c r="BK12" s="17">
        <v>1</v>
      </c>
      <c r="BM12" s="17">
        <v>1</v>
      </c>
    </row>
    <row r="13" spans="1:65" ht="18.75" x14ac:dyDescent="0.25">
      <c r="A13" s="84">
        <v>503</v>
      </c>
      <c r="B13" s="84">
        <v>557</v>
      </c>
      <c r="C13" s="17" t="str">
        <f>'EWG-CCP-127 (1)'!B286</f>
        <v>Na-R0.03</v>
      </c>
      <c r="D13" s="86">
        <v>1</v>
      </c>
      <c r="E13" s="17">
        <v>0</v>
      </c>
      <c r="F13" s="17">
        <f>'EWG-CCP-127 (1)'!J286</f>
        <v>97.087378640776706</v>
      </c>
      <c r="G13" s="17">
        <v>0</v>
      </c>
      <c r="H13" s="17">
        <v>0</v>
      </c>
      <c r="I13" s="17">
        <v>0</v>
      </c>
      <c r="J13" s="17">
        <f>'EWG-CCP-127 (1)'!M286</f>
        <v>0</v>
      </c>
      <c r="K13" s="17">
        <v>0</v>
      </c>
      <c r="L13" s="17">
        <v>0</v>
      </c>
      <c r="M13" s="17">
        <f>'EWG-CCP-127 (1)'!L286</f>
        <v>2.9126213592233006</v>
      </c>
      <c r="N13" s="17">
        <v>0</v>
      </c>
      <c r="O13" s="17">
        <v>0</v>
      </c>
      <c r="P13" s="17">
        <v>0</v>
      </c>
      <c r="Q13" s="17">
        <v>0</v>
      </c>
      <c r="R13" s="17">
        <v>0</v>
      </c>
      <c r="S13" s="17">
        <v>0</v>
      </c>
      <c r="T13" s="17">
        <v>0</v>
      </c>
      <c r="U13" s="17">
        <v>0</v>
      </c>
      <c r="V13" s="17">
        <f>'EWG-CCP-127 (1)'!O286</f>
        <v>0</v>
      </c>
      <c r="W13" s="17">
        <v>0</v>
      </c>
      <c r="X13" s="17">
        <v>0</v>
      </c>
      <c r="Y13" s="17">
        <v>0</v>
      </c>
      <c r="Z13" s="17">
        <v>0</v>
      </c>
      <c r="AA13" s="17">
        <v>0</v>
      </c>
      <c r="AB13" s="17">
        <f>'EWG-CCP-127 (1)'!N286</f>
        <v>0</v>
      </c>
      <c r="AC13" s="17">
        <v>0</v>
      </c>
      <c r="AD13" s="17">
        <v>0</v>
      </c>
      <c r="AE13" s="88">
        <f>'EWG-CCP-127 (1)'!I286</f>
        <v>3</v>
      </c>
      <c r="AF13" s="92" t="s">
        <v>3</v>
      </c>
      <c r="AG13" s="87" t="s">
        <v>531</v>
      </c>
      <c r="AL13" s="17">
        <f t="shared" si="0"/>
        <v>100</v>
      </c>
      <c r="AM13" s="17">
        <f t="shared" si="1"/>
        <v>2.9126213592233007E-2</v>
      </c>
      <c r="AN13" s="17">
        <f t="shared" si="2"/>
        <v>0</v>
      </c>
      <c r="AO13" s="17">
        <f t="shared" si="3"/>
        <v>0.970873786407767</v>
      </c>
      <c r="AP13" s="17">
        <f t="shared" si="4"/>
        <v>0</v>
      </c>
      <c r="AQ13" s="17">
        <f t="shared" si="5"/>
        <v>0.03</v>
      </c>
      <c r="AS13" s="17">
        <f t="shared" si="6"/>
        <v>0</v>
      </c>
      <c r="AT13" s="17">
        <f t="shared" si="7"/>
        <v>2.9999999999999995E-2</v>
      </c>
      <c r="AU13" s="17">
        <f t="shared" si="8"/>
        <v>0.5</v>
      </c>
      <c r="AV13" s="17">
        <f t="shared" si="9"/>
        <v>0.5</v>
      </c>
      <c r="AW13" s="17">
        <f t="shared" si="10"/>
        <v>2.9999999999999995E-2</v>
      </c>
      <c r="AX13" s="17">
        <f t="shared" si="11"/>
        <v>2.9999999999999995E-2</v>
      </c>
      <c r="AY13" s="17">
        <f t="shared" si="12"/>
        <v>3.4694469519536142E-18</v>
      </c>
      <c r="BA13" s="17">
        <f t="shared" si="13"/>
        <v>0</v>
      </c>
      <c r="BB13" s="17">
        <f t="shared" si="14"/>
        <v>2.9999999999999995E-2</v>
      </c>
      <c r="BC13" s="17">
        <f t="shared" si="15"/>
        <v>0.42821172032905402</v>
      </c>
      <c r="BD13" s="17">
        <f t="shared" si="18"/>
        <v>2.9999999999999995E-2</v>
      </c>
      <c r="BE13" s="17">
        <f t="shared" si="16"/>
        <v>2.9999999999999995E-2</v>
      </c>
      <c r="BF13" s="17">
        <f t="shared" si="17"/>
        <v>1.2037062152420224E-35</v>
      </c>
      <c r="BG13" s="17">
        <f t="shared" si="19"/>
        <v>0.13826499629618563</v>
      </c>
      <c r="BI13" s="96" t="s">
        <v>601</v>
      </c>
      <c r="BJ13" s="99">
        <f t="shared" si="20"/>
        <v>1</v>
      </c>
      <c r="BK13" s="17">
        <v>1</v>
      </c>
    </row>
    <row r="14" spans="1:65" ht="18.75" x14ac:dyDescent="0.25">
      <c r="A14" s="84">
        <v>287</v>
      </c>
      <c r="B14" s="84">
        <v>176</v>
      </c>
      <c r="D14" s="87">
        <v>1</v>
      </c>
      <c r="E14" s="17">
        <v>0</v>
      </c>
      <c r="F14" s="17">
        <f>'EWG-CCP-127 (1)'!M105</f>
        <v>31.746031746031743</v>
      </c>
      <c r="G14" s="17">
        <v>0</v>
      </c>
      <c r="H14" s="17">
        <v>0</v>
      </c>
      <c r="I14" s="17">
        <v>0</v>
      </c>
      <c r="J14" s="17">
        <v>0</v>
      </c>
      <c r="K14" s="17">
        <v>0</v>
      </c>
      <c r="L14" s="17">
        <v>0</v>
      </c>
      <c r="M14" s="17">
        <f>'EWG-CCP-127 (1)'!L105</f>
        <v>4.7619047619047619</v>
      </c>
      <c r="N14" s="17">
        <v>0</v>
      </c>
      <c r="O14" s="17">
        <f>'EWG-CCP-127 (1)'!K105</f>
        <v>63.492063492063487</v>
      </c>
      <c r="P14" s="17">
        <v>0</v>
      </c>
      <c r="Q14" s="17">
        <v>0</v>
      </c>
      <c r="R14" s="17">
        <v>0</v>
      </c>
      <c r="S14" s="17">
        <v>0</v>
      </c>
      <c r="T14" s="17">
        <v>0</v>
      </c>
      <c r="U14" s="41">
        <v>0</v>
      </c>
      <c r="V14" s="41">
        <v>0</v>
      </c>
      <c r="W14" s="17">
        <v>0</v>
      </c>
      <c r="X14" s="17">
        <v>0</v>
      </c>
      <c r="Y14" s="17">
        <v>0</v>
      </c>
      <c r="Z14" s="17">
        <v>0</v>
      </c>
      <c r="AA14" s="17">
        <v>0</v>
      </c>
      <c r="AB14" s="17">
        <v>0</v>
      </c>
      <c r="AC14" s="17">
        <v>0</v>
      </c>
      <c r="AD14" s="41">
        <v>0</v>
      </c>
      <c r="AE14" s="88">
        <f>'EWG-CCP-127 (1)'!E105</f>
        <v>15</v>
      </c>
      <c r="AF14" s="91" t="s">
        <v>3</v>
      </c>
      <c r="AG14" s="87" t="s">
        <v>504</v>
      </c>
      <c r="AL14" s="17">
        <f t="shared" si="0"/>
        <v>100</v>
      </c>
      <c r="AM14" s="17">
        <f t="shared" si="1"/>
        <v>4.7619047619047616E-2</v>
      </c>
      <c r="AN14" s="17">
        <f t="shared" si="2"/>
        <v>0</v>
      </c>
      <c r="AO14" s="17">
        <f t="shared" si="3"/>
        <v>0.31746031746031744</v>
      </c>
      <c r="AP14" s="17">
        <f t="shared" si="4"/>
        <v>0.63492063492063489</v>
      </c>
      <c r="AQ14" s="17">
        <f t="shared" si="5"/>
        <v>0.15</v>
      </c>
      <c r="AS14" s="17">
        <f t="shared" si="6"/>
        <v>2</v>
      </c>
      <c r="AT14" s="17">
        <f t="shared" si="7"/>
        <v>0.15</v>
      </c>
      <c r="AU14" s="17">
        <f t="shared" si="8"/>
        <v>0.625</v>
      </c>
      <c r="AV14" s="17">
        <f t="shared" si="9"/>
        <v>1</v>
      </c>
      <c r="AW14" s="17">
        <f t="shared" si="10"/>
        <v>0.15</v>
      </c>
      <c r="AX14" s="17">
        <f t="shared" si="11"/>
        <v>0.15</v>
      </c>
      <c r="AY14" s="17">
        <f t="shared" si="12"/>
        <v>0</v>
      </c>
      <c r="BA14" s="17">
        <f t="shared" si="13"/>
        <v>2</v>
      </c>
      <c r="BB14" s="17">
        <f t="shared" si="14"/>
        <v>0.15000000000000002</v>
      </c>
      <c r="BC14" s="17">
        <f t="shared" si="15"/>
        <v>0.54575984761981144</v>
      </c>
      <c r="BD14" s="17">
        <f t="shared" si="18"/>
        <v>0.15000000000000002</v>
      </c>
      <c r="BE14" s="17">
        <f t="shared" si="16"/>
        <v>0.15000000000000002</v>
      </c>
      <c r="BF14" s="17">
        <f t="shared" si="17"/>
        <v>7.7037197775489434E-34</v>
      </c>
      <c r="BG14" s="17">
        <f t="shared" si="19"/>
        <v>6.3423392844318568E-2</v>
      </c>
      <c r="BI14" s="96" t="s">
        <v>602</v>
      </c>
      <c r="BJ14" s="99">
        <f t="shared" si="20"/>
        <v>1</v>
      </c>
      <c r="BK14" s="17">
        <v>1</v>
      </c>
    </row>
    <row r="15" spans="1:65" x14ac:dyDescent="0.25">
      <c r="A15" s="84">
        <v>306</v>
      </c>
      <c r="B15" s="84">
        <v>193</v>
      </c>
      <c r="D15" s="86">
        <v>1</v>
      </c>
      <c r="E15" s="17">
        <v>0</v>
      </c>
      <c r="F15" s="17">
        <f>'EWG-CCP-127 (1)'!M124</f>
        <v>23.463162834350069</v>
      </c>
      <c r="G15" s="17">
        <v>0</v>
      </c>
      <c r="H15" s="17">
        <v>0</v>
      </c>
      <c r="I15" s="17">
        <v>0</v>
      </c>
      <c r="J15" s="17">
        <v>0</v>
      </c>
      <c r="K15" s="17">
        <v>0</v>
      </c>
      <c r="L15" s="17">
        <v>0</v>
      </c>
      <c r="M15" s="17">
        <f>'EWG-CCP-127 (1)'!L124</f>
        <v>19.990614734866259</v>
      </c>
      <c r="N15" s="17">
        <v>0</v>
      </c>
      <c r="O15" s="17">
        <f>'EWG-CCP-127 (1)'!K124</f>
        <v>56.546222430783665</v>
      </c>
      <c r="P15" s="17">
        <v>0</v>
      </c>
      <c r="Q15" s="17">
        <v>0</v>
      </c>
      <c r="R15" s="17">
        <v>0</v>
      </c>
      <c r="S15" s="17">
        <v>0</v>
      </c>
      <c r="T15" s="17">
        <v>0</v>
      </c>
      <c r="U15" s="41">
        <v>0</v>
      </c>
      <c r="V15" s="41">
        <v>0</v>
      </c>
      <c r="W15" s="17">
        <v>0</v>
      </c>
      <c r="X15" s="17">
        <v>0</v>
      </c>
      <c r="Y15" s="17">
        <v>0</v>
      </c>
      <c r="Z15" s="17">
        <v>0</v>
      </c>
      <c r="AA15" s="17">
        <v>0</v>
      </c>
      <c r="AB15" s="17">
        <v>0</v>
      </c>
      <c r="AC15" s="17">
        <v>0</v>
      </c>
      <c r="AD15" s="41">
        <v>0</v>
      </c>
      <c r="AE15" s="88">
        <f>'EWG-CCP-127 (1)'!E124</f>
        <v>59</v>
      </c>
      <c r="AF15" s="91" t="s">
        <v>3</v>
      </c>
      <c r="AG15" s="87" t="s">
        <v>504</v>
      </c>
      <c r="AL15" s="17">
        <f t="shared" si="0"/>
        <v>100</v>
      </c>
      <c r="AM15" s="17">
        <f t="shared" si="1"/>
        <v>0.19990614734866261</v>
      </c>
      <c r="AN15" s="17">
        <f t="shared" si="2"/>
        <v>0</v>
      </c>
      <c r="AO15" s="17">
        <f t="shared" si="3"/>
        <v>0.23463162834350068</v>
      </c>
      <c r="AP15" s="17">
        <f t="shared" si="4"/>
        <v>0.56546222430783666</v>
      </c>
      <c r="AQ15" s="17">
        <f t="shared" si="5"/>
        <v>0.59</v>
      </c>
      <c r="AS15" s="17">
        <f t="shared" si="6"/>
        <v>2.41</v>
      </c>
      <c r="AT15" s="17">
        <f t="shared" si="7"/>
        <v>0.85200000000000009</v>
      </c>
      <c r="AU15" s="17">
        <f t="shared" si="8"/>
        <v>0.65062500000000001</v>
      </c>
      <c r="AV15" s="17">
        <f t="shared" si="9"/>
        <v>1.1025</v>
      </c>
      <c r="AW15" s="17">
        <f t="shared" si="10"/>
        <v>0.65062500000000001</v>
      </c>
      <c r="AX15" s="17">
        <f t="shared" si="11"/>
        <v>0.65062500000000001</v>
      </c>
      <c r="AY15" s="17">
        <f t="shared" si="12"/>
        <v>6.062500000000004E-2</v>
      </c>
      <c r="BA15" s="17">
        <f t="shared" si="13"/>
        <v>2.41</v>
      </c>
      <c r="BB15" s="17">
        <f t="shared" si="14"/>
        <v>0.85199999999999998</v>
      </c>
      <c r="BC15" s="17">
        <f t="shared" si="15"/>
        <v>0.56985721371441667</v>
      </c>
      <c r="BD15" s="17">
        <f t="shared" si="18"/>
        <v>0.58955928420252757</v>
      </c>
      <c r="BE15" s="17">
        <f t="shared" si="16"/>
        <v>0.58955928420252757</v>
      </c>
      <c r="BF15" s="17">
        <f t="shared" si="17"/>
        <v>1.9423041414173514E-7</v>
      </c>
      <c r="BG15" s="17">
        <f t="shared" si="19"/>
        <v>3.5404180187472614E-2</v>
      </c>
      <c r="BI15" s="96" t="s">
        <v>2</v>
      </c>
      <c r="BJ15" s="99">
        <f t="shared" si="20"/>
        <v>0.5</v>
      </c>
      <c r="BK15" s="17">
        <v>2</v>
      </c>
    </row>
    <row r="16" spans="1:65" x14ac:dyDescent="0.25">
      <c r="A16" s="84">
        <v>169</v>
      </c>
      <c r="B16" s="84">
        <v>105</v>
      </c>
      <c r="C16" s="17" t="s">
        <v>220</v>
      </c>
      <c r="D16" s="87">
        <v>1</v>
      </c>
      <c r="E16" s="17">
        <v>8</v>
      </c>
      <c r="F16" s="17">
        <v>21</v>
      </c>
      <c r="G16" s="17">
        <v>0</v>
      </c>
      <c r="H16" s="17">
        <v>0</v>
      </c>
      <c r="I16" s="17">
        <v>0</v>
      </c>
      <c r="J16" s="17">
        <v>0</v>
      </c>
      <c r="K16" s="17">
        <v>0</v>
      </c>
      <c r="L16" s="17">
        <v>0</v>
      </c>
      <c r="M16" s="17">
        <v>15</v>
      </c>
      <c r="N16" s="17">
        <v>0</v>
      </c>
      <c r="O16" s="17">
        <v>51</v>
      </c>
      <c r="P16" s="17">
        <v>0</v>
      </c>
      <c r="Q16" s="17">
        <v>0</v>
      </c>
      <c r="R16" s="17">
        <v>0</v>
      </c>
      <c r="S16" s="83">
        <v>5</v>
      </c>
      <c r="T16" s="17">
        <v>0</v>
      </c>
      <c r="U16" s="41">
        <v>0</v>
      </c>
      <c r="V16" s="41">
        <v>0</v>
      </c>
      <c r="W16" s="17">
        <v>0</v>
      </c>
      <c r="X16" s="17">
        <v>0</v>
      </c>
      <c r="Y16" s="17">
        <v>0</v>
      </c>
      <c r="Z16" s="17">
        <v>0</v>
      </c>
      <c r="AA16" s="17">
        <v>0</v>
      </c>
      <c r="AB16" s="17">
        <v>0</v>
      </c>
      <c r="AC16" s="41">
        <v>0</v>
      </c>
      <c r="AD16" s="41">
        <v>0</v>
      </c>
      <c r="AE16" s="88">
        <v>22</v>
      </c>
      <c r="AF16" s="91" t="s">
        <v>3</v>
      </c>
      <c r="AG16" s="87" t="s">
        <v>504</v>
      </c>
      <c r="AJ16" s="87" t="s">
        <v>510</v>
      </c>
      <c r="AK16" s="80" t="s">
        <v>555</v>
      </c>
      <c r="AL16" s="17">
        <f t="shared" si="0"/>
        <v>100</v>
      </c>
      <c r="AM16" s="17">
        <f t="shared" si="1"/>
        <v>0.15</v>
      </c>
      <c r="AN16" s="17">
        <f t="shared" si="2"/>
        <v>0.08</v>
      </c>
      <c r="AO16" s="17">
        <f t="shared" si="3"/>
        <v>0.21</v>
      </c>
      <c r="AP16" s="17">
        <f t="shared" si="4"/>
        <v>0.51</v>
      </c>
      <c r="AQ16" s="17">
        <f t="shared" si="5"/>
        <v>0.22</v>
      </c>
      <c r="AS16" s="17">
        <f t="shared" si="6"/>
        <v>1.7586206896551726</v>
      </c>
      <c r="AT16" s="17">
        <f t="shared" si="7"/>
        <v>0.51724137931034486</v>
      </c>
      <c r="AU16" s="17">
        <f t="shared" si="8"/>
        <v>0.60991379310344829</v>
      </c>
      <c r="AV16" s="17">
        <f t="shared" si="9"/>
        <v>0.93965517241379315</v>
      </c>
      <c r="AW16" s="17">
        <f t="shared" si="10"/>
        <v>0.51724137931034486</v>
      </c>
      <c r="AX16" s="17">
        <f t="shared" si="11"/>
        <v>0.51724137931034486</v>
      </c>
      <c r="AY16" s="17">
        <f t="shared" si="12"/>
        <v>0.29724137931034489</v>
      </c>
      <c r="BA16" s="17">
        <f t="shared" si="13"/>
        <v>0.75</v>
      </c>
      <c r="BB16" s="17">
        <f t="shared" si="14"/>
        <v>0.22058823529411764</v>
      </c>
      <c r="BC16" s="17">
        <f t="shared" si="15"/>
        <v>0.47229226806308805</v>
      </c>
      <c r="BD16" s="17">
        <f t="shared" si="18"/>
        <v>0.22058823529411764</v>
      </c>
      <c r="BE16" s="17">
        <f t="shared" si="16"/>
        <v>0.22058823529411764</v>
      </c>
      <c r="BF16" s="17">
        <f t="shared" si="17"/>
        <v>3.4602076124566574E-7</v>
      </c>
      <c r="BG16" s="17">
        <f t="shared" si="19"/>
        <v>3.3065790830729455E-2</v>
      </c>
      <c r="BI16" s="96" t="s">
        <v>74</v>
      </c>
      <c r="BJ16" s="99">
        <f t="shared" si="20"/>
        <v>0.5</v>
      </c>
      <c r="BK16" s="17">
        <v>2</v>
      </c>
    </row>
    <row r="17" spans="1:63" x14ac:dyDescent="0.25">
      <c r="A17" s="84">
        <v>269</v>
      </c>
      <c r="B17" s="84">
        <v>160</v>
      </c>
      <c r="C17" s="17">
        <f>'EWG-CCP-127 (1)'!B84</f>
        <v>29</v>
      </c>
      <c r="D17" s="86">
        <v>1</v>
      </c>
      <c r="E17" s="17">
        <v>0</v>
      </c>
      <c r="F17" s="17">
        <f>'EWG-CCP-127 (1)'!M84</f>
        <v>22.222222222222221</v>
      </c>
      <c r="G17" s="17">
        <v>0</v>
      </c>
      <c r="H17" s="17">
        <v>0</v>
      </c>
      <c r="I17" s="17">
        <v>0</v>
      </c>
      <c r="J17" s="17">
        <v>0</v>
      </c>
      <c r="K17" s="17">
        <v>0</v>
      </c>
      <c r="L17" s="17">
        <v>0</v>
      </c>
      <c r="M17" s="17">
        <f>'EWG-CCP-127 (1)'!L84</f>
        <v>33.333333333333329</v>
      </c>
      <c r="N17" s="17">
        <v>0</v>
      </c>
      <c r="O17" s="17">
        <f>'EWG-CCP-127 (1)'!K84</f>
        <v>44.444444444444443</v>
      </c>
      <c r="P17" s="17">
        <v>0</v>
      </c>
      <c r="Q17" s="17">
        <v>0</v>
      </c>
      <c r="R17" s="17">
        <v>0</v>
      </c>
      <c r="S17" s="17">
        <v>0</v>
      </c>
      <c r="T17" s="17">
        <v>0</v>
      </c>
      <c r="U17" s="41">
        <v>0</v>
      </c>
      <c r="V17" s="41">
        <v>0</v>
      </c>
      <c r="W17" s="17">
        <v>0</v>
      </c>
      <c r="X17" s="17">
        <v>0</v>
      </c>
      <c r="Y17" s="17">
        <v>0</v>
      </c>
      <c r="Z17" s="17">
        <v>0</v>
      </c>
      <c r="AA17" s="17">
        <v>0</v>
      </c>
      <c r="AB17" s="17">
        <v>0</v>
      </c>
      <c r="AC17" s="17">
        <v>0</v>
      </c>
      <c r="AD17" s="41">
        <v>0</v>
      </c>
      <c r="AE17" s="88">
        <f>'EWG-CCP-127 (1)'!E84</f>
        <v>53</v>
      </c>
      <c r="AF17" s="41" t="s">
        <v>3</v>
      </c>
      <c r="AG17" s="87" t="s">
        <v>506</v>
      </c>
      <c r="AL17" s="17">
        <f t="shared" si="0"/>
        <v>100</v>
      </c>
      <c r="AM17" s="17">
        <f t="shared" si="1"/>
        <v>0.33333333333333326</v>
      </c>
      <c r="AN17" s="17">
        <f t="shared" si="2"/>
        <v>0</v>
      </c>
      <c r="AO17" s="17">
        <f t="shared" si="3"/>
        <v>0.22222222222222221</v>
      </c>
      <c r="AP17" s="17">
        <f t="shared" si="4"/>
        <v>0.44444444444444442</v>
      </c>
      <c r="AQ17" s="17">
        <f t="shared" si="5"/>
        <v>0.53</v>
      </c>
      <c r="AS17" s="17">
        <f t="shared" si="6"/>
        <v>2</v>
      </c>
      <c r="AT17" s="17">
        <f t="shared" si="7"/>
        <v>1.4999999999999998</v>
      </c>
      <c r="AU17" s="17">
        <f t="shared" si="8"/>
        <v>0.625</v>
      </c>
      <c r="AV17" s="17">
        <f t="shared" si="9"/>
        <v>1</v>
      </c>
      <c r="AW17" s="17">
        <f t="shared" si="10"/>
        <v>0.52083333333333337</v>
      </c>
      <c r="AX17" s="17">
        <f t="shared" si="11"/>
        <v>0.52083333333333337</v>
      </c>
      <c r="AY17" s="17">
        <f t="shared" si="12"/>
        <v>9.1666666666666563E-3</v>
      </c>
      <c r="BA17" s="17">
        <f t="shared" si="13"/>
        <v>2</v>
      </c>
      <c r="BB17" s="17">
        <f t="shared" si="14"/>
        <v>1.4999999999999998</v>
      </c>
      <c r="BC17" s="17">
        <f t="shared" si="15"/>
        <v>0.54575984761981144</v>
      </c>
      <c r="BD17" s="17">
        <f t="shared" si="18"/>
        <v>0.5308608466328496</v>
      </c>
      <c r="BE17" s="17">
        <f t="shared" si="16"/>
        <v>0.5308608466328496</v>
      </c>
      <c r="BF17" s="17">
        <f t="shared" si="17"/>
        <v>7.4105692528845401E-7</v>
      </c>
      <c r="BG17" s="17">
        <f t="shared" si="19"/>
        <v>1.6424981913406172E-2</v>
      </c>
      <c r="BI17" s="96" t="s">
        <v>218</v>
      </c>
      <c r="BJ17" s="99">
        <f t="shared" si="20"/>
        <v>0.5</v>
      </c>
      <c r="BK17" s="17">
        <v>2</v>
      </c>
    </row>
    <row r="18" spans="1:63" x14ac:dyDescent="0.25">
      <c r="A18" s="84">
        <v>638</v>
      </c>
      <c r="B18" s="84">
        <v>648</v>
      </c>
      <c r="D18" s="87">
        <v>1</v>
      </c>
      <c r="E18" s="17">
        <v>0</v>
      </c>
      <c r="F18" s="17">
        <f>'EWG-CCP-127 (1)'!C362</f>
        <v>99.232420000000005</v>
      </c>
      <c r="G18" s="17">
        <v>0</v>
      </c>
      <c r="H18" s="17">
        <v>0</v>
      </c>
      <c r="I18" s="17">
        <v>0</v>
      </c>
      <c r="J18" s="17">
        <v>0</v>
      </c>
      <c r="K18" s="17">
        <v>0</v>
      </c>
      <c r="L18" s="17">
        <v>0</v>
      </c>
      <c r="M18" s="17">
        <f>'EWG-CCP-127 (1)'!D362</f>
        <v>0.76758000000000004</v>
      </c>
      <c r="N18" s="17">
        <v>0</v>
      </c>
      <c r="O18" s="17">
        <v>0</v>
      </c>
      <c r="P18" s="17">
        <v>0</v>
      </c>
      <c r="Q18" s="17">
        <v>0</v>
      </c>
      <c r="R18" s="17">
        <v>0</v>
      </c>
      <c r="S18" s="17">
        <v>0</v>
      </c>
      <c r="T18" s="17">
        <v>0</v>
      </c>
      <c r="U18" s="17">
        <v>0</v>
      </c>
      <c r="V18" s="17">
        <v>0</v>
      </c>
      <c r="W18" s="17">
        <v>0</v>
      </c>
      <c r="X18" s="17">
        <v>0</v>
      </c>
      <c r="Y18" s="17">
        <v>0</v>
      </c>
      <c r="Z18" s="17">
        <v>0</v>
      </c>
      <c r="AA18" s="17">
        <v>0</v>
      </c>
      <c r="AB18" s="17">
        <v>0</v>
      </c>
      <c r="AC18" s="17">
        <v>0</v>
      </c>
      <c r="AD18" s="17">
        <v>0</v>
      </c>
      <c r="AE18" s="88">
        <f>'EWG-CCP-127 (1)'!F362</f>
        <v>0.69100000000000006</v>
      </c>
      <c r="AF18" s="17" t="s">
        <v>3</v>
      </c>
      <c r="AG18" s="87" t="s">
        <v>506</v>
      </c>
      <c r="AJ18" s="87" t="s">
        <v>510</v>
      </c>
      <c r="AL18" s="17">
        <f t="shared" si="0"/>
        <v>100</v>
      </c>
      <c r="AM18" s="17">
        <f t="shared" si="1"/>
        <v>7.6758E-3</v>
      </c>
      <c r="AN18" s="17">
        <f t="shared" si="2"/>
        <v>0</v>
      </c>
      <c r="AO18" s="17">
        <f t="shared" si="3"/>
        <v>0.9923242000000001</v>
      </c>
      <c r="AP18" s="17">
        <f t="shared" si="4"/>
        <v>0</v>
      </c>
      <c r="AQ18" s="17">
        <f t="shared" si="5"/>
        <v>6.9100000000000003E-3</v>
      </c>
      <c r="AS18" s="17">
        <f t="shared" si="6"/>
        <v>0</v>
      </c>
      <c r="AT18" s="17">
        <f t="shared" si="7"/>
        <v>7.7351736458709753E-3</v>
      </c>
      <c r="AU18" s="17">
        <f t="shared" si="8"/>
        <v>0.5</v>
      </c>
      <c r="AV18" s="17">
        <f t="shared" si="9"/>
        <v>0.5</v>
      </c>
      <c r="AW18" s="17">
        <f t="shared" si="10"/>
        <v>7.7351736458709753E-3</v>
      </c>
      <c r="AX18" s="17">
        <f t="shared" si="11"/>
        <v>7.7351736458709753E-3</v>
      </c>
      <c r="AY18" s="17">
        <f t="shared" si="12"/>
        <v>8.2517364587097498E-4</v>
      </c>
      <c r="BA18" s="17">
        <f t="shared" si="13"/>
        <v>0</v>
      </c>
      <c r="BB18" s="17">
        <f t="shared" si="14"/>
        <v>7.7351736458709762E-3</v>
      </c>
      <c r="BC18" s="17">
        <f t="shared" si="15"/>
        <v>0.42821172032905402</v>
      </c>
      <c r="BD18" s="17">
        <f t="shared" si="18"/>
        <v>7.7351736458709762E-3</v>
      </c>
      <c r="BE18" s="17">
        <f t="shared" si="16"/>
        <v>7.7351736458709762E-3</v>
      </c>
      <c r="BF18" s="17">
        <f t="shared" si="17"/>
        <v>6.8091154583999862E-7</v>
      </c>
      <c r="BG18" s="17">
        <f t="shared" si="19"/>
        <v>0.15596971626038239</v>
      </c>
      <c r="BI18" s="96" t="s">
        <v>137</v>
      </c>
      <c r="BJ18" s="99">
        <f t="shared" si="20"/>
        <v>0.5</v>
      </c>
      <c r="BK18" s="17">
        <v>2</v>
      </c>
    </row>
    <row r="19" spans="1:63" x14ac:dyDescent="0.25">
      <c r="A19" s="84">
        <v>137</v>
      </c>
      <c r="B19" s="84">
        <v>460</v>
      </c>
      <c r="C19" s="17" t="s">
        <v>164</v>
      </c>
      <c r="D19" s="86">
        <v>1</v>
      </c>
      <c r="E19" s="17">
        <v>0</v>
      </c>
      <c r="F19" s="17">
        <v>75.3</v>
      </c>
      <c r="G19" s="17">
        <v>0</v>
      </c>
      <c r="H19" s="17">
        <v>0</v>
      </c>
      <c r="I19" s="17">
        <v>0</v>
      </c>
      <c r="J19" s="17">
        <v>0</v>
      </c>
      <c r="K19" s="17">
        <v>24.7</v>
      </c>
      <c r="L19" s="17">
        <v>0</v>
      </c>
      <c r="M19" s="17">
        <v>0</v>
      </c>
      <c r="N19" s="17">
        <v>0</v>
      </c>
      <c r="O19" s="17">
        <v>0</v>
      </c>
      <c r="P19" s="17">
        <v>0</v>
      </c>
      <c r="Q19" s="17">
        <v>0</v>
      </c>
      <c r="R19" s="17">
        <v>0</v>
      </c>
      <c r="S19" s="17">
        <v>0</v>
      </c>
      <c r="T19" s="17">
        <v>0</v>
      </c>
      <c r="U19" s="41">
        <v>0</v>
      </c>
      <c r="V19" s="41">
        <v>0</v>
      </c>
      <c r="W19" s="17">
        <v>0</v>
      </c>
      <c r="X19" s="17">
        <v>0</v>
      </c>
      <c r="Y19" s="17">
        <v>0</v>
      </c>
      <c r="Z19" s="41">
        <v>0</v>
      </c>
      <c r="AA19" s="17">
        <v>0</v>
      </c>
      <c r="AB19" s="17">
        <v>0</v>
      </c>
      <c r="AC19" s="41">
        <v>0</v>
      </c>
      <c r="AD19" s="41">
        <v>0</v>
      </c>
      <c r="AE19" s="88">
        <v>32.9</v>
      </c>
      <c r="AF19" s="41" t="s">
        <v>3</v>
      </c>
      <c r="AG19" s="87" t="s">
        <v>506</v>
      </c>
      <c r="AL19" s="17">
        <f t="shared" si="0"/>
        <v>100</v>
      </c>
      <c r="AM19" s="17">
        <f t="shared" si="1"/>
        <v>0.247</v>
      </c>
      <c r="AN19" s="17">
        <f t="shared" si="2"/>
        <v>0</v>
      </c>
      <c r="AO19" s="17">
        <f t="shared" si="3"/>
        <v>0.753</v>
      </c>
      <c r="AP19" s="17">
        <f t="shared" si="4"/>
        <v>0</v>
      </c>
      <c r="AQ19" s="17">
        <f t="shared" si="5"/>
        <v>0.32899999999999996</v>
      </c>
      <c r="AS19" s="17">
        <f t="shared" si="6"/>
        <v>0</v>
      </c>
      <c r="AT19" s="17">
        <f t="shared" si="7"/>
        <v>0.32802124833997343</v>
      </c>
      <c r="AU19" s="17">
        <f t="shared" si="8"/>
        <v>0.5</v>
      </c>
      <c r="AV19" s="17">
        <f t="shared" si="9"/>
        <v>0.5</v>
      </c>
      <c r="AW19" s="17">
        <f t="shared" si="10"/>
        <v>0.32802124833997343</v>
      </c>
      <c r="AX19" s="17">
        <f t="shared" si="11"/>
        <v>0.32802124833997343</v>
      </c>
      <c r="AY19" s="17">
        <f t="shared" si="12"/>
        <v>9.7875166002653335E-4</v>
      </c>
      <c r="BA19" s="17">
        <f t="shared" si="13"/>
        <v>0</v>
      </c>
      <c r="BB19" s="17">
        <f t="shared" si="14"/>
        <v>0.32802124833997343</v>
      </c>
      <c r="BC19" s="17">
        <f t="shared" si="15"/>
        <v>0.42821172032905402</v>
      </c>
      <c r="BD19" s="17">
        <f t="shared" si="18"/>
        <v>0.32802124833997343</v>
      </c>
      <c r="BE19" s="17">
        <f t="shared" si="16"/>
        <v>0.32802124833997343</v>
      </c>
      <c r="BF19" s="17">
        <f t="shared" si="17"/>
        <v>9.5795481200469464E-7</v>
      </c>
      <c r="BG19" s="17">
        <f t="shared" si="19"/>
        <v>5.3056676952835304E-3</v>
      </c>
      <c r="BI19" s="96" t="s">
        <v>401</v>
      </c>
      <c r="BJ19" s="99">
        <f t="shared" si="20"/>
        <v>0.5</v>
      </c>
      <c r="BK19" s="17">
        <v>2</v>
      </c>
    </row>
    <row r="20" spans="1:63" x14ac:dyDescent="0.25">
      <c r="A20" s="84">
        <v>303</v>
      </c>
      <c r="B20" s="84">
        <v>190</v>
      </c>
      <c r="D20" s="87">
        <v>1</v>
      </c>
      <c r="E20" s="17">
        <v>0</v>
      </c>
      <c r="F20" s="17">
        <f>'EWG-CCP-127 (1)'!M121</f>
        <v>26.392187912377935</v>
      </c>
      <c r="G20" s="17">
        <v>0</v>
      </c>
      <c r="H20" s="17">
        <v>0</v>
      </c>
      <c r="I20" s="17">
        <v>0</v>
      </c>
      <c r="J20" s="17">
        <v>0</v>
      </c>
      <c r="K20" s="17">
        <v>0</v>
      </c>
      <c r="L20" s="17">
        <v>0</v>
      </c>
      <c r="M20" s="17">
        <f>'EWG-CCP-127 (1)'!L121</f>
        <v>10.002639218791238</v>
      </c>
      <c r="N20" s="17">
        <v>0</v>
      </c>
      <c r="O20" s="17">
        <f>'EWG-CCP-127 (1)'!K121</f>
        <v>63.605172868830827</v>
      </c>
      <c r="P20" s="17">
        <v>0</v>
      </c>
      <c r="Q20" s="17">
        <v>0</v>
      </c>
      <c r="R20" s="17">
        <v>0</v>
      </c>
      <c r="S20" s="17">
        <v>0</v>
      </c>
      <c r="T20" s="17">
        <v>0</v>
      </c>
      <c r="U20" s="41">
        <v>0</v>
      </c>
      <c r="V20" s="41">
        <v>0</v>
      </c>
      <c r="W20" s="17">
        <v>0</v>
      </c>
      <c r="X20" s="17">
        <v>0</v>
      </c>
      <c r="Y20" s="17">
        <v>0</v>
      </c>
      <c r="Z20" s="17">
        <v>0</v>
      </c>
      <c r="AA20" s="17">
        <v>0</v>
      </c>
      <c r="AB20" s="17">
        <v>0</v>
      </c>
      <c r="AC20" s="17">
        <v>0</v>
      </c>
      <c r="AD20" s="41">
        <v>0</v>
      </c>
      <c r="AE20" s="88">
        <f>'EWG-CCP-127 (1)'!E121</f>
        <v>38</v>
      </c>
      <c r="AF20" s="91" t="s">
        <v>3</v>
      </c>
      <c r="AG20" s="87" t="s">
        <v>504</v>
      </c>
      <c r="AL20" s="17">
        <f t="shared" si="0"/>
        <v>100</v>
      </c>
      <c r="AM20" s="17">
        <f t="shared" si="1"/>
        <v>0.10002639218791237</v>
      </c>
      <c r="AN20" s="17">
        <f t="shared" si="2"/>
        <v>0</v>
      </c>
      <c r="AO20" s="17">
        <f t="shared" si="3"/>
        <v>0.26392187912377935</v>
      </c>
      <c r="AP20" s="17">
        <f t="shared" si="4"/>
        <v>0.63605172868830828</v>
      </c>
      <c r="AQ20" s="17">
        <f t="shared" si="5"/>
        <v>0.38</v>
      </c>
      <c r="AS20" s="17">
        <f t="shared" si="6"/>
        <v>2.41</v>
      </c>
      <c r="AT20" s="17">
        <f t="shared" si="7"/>
        <v>0.379</v>
      </c>
      <c r="AU20" s="17">
        <f t="shared" si="8"/>
        <v>0.65062500000000001</v>
      </c>
      <c r="AV20" s="17">
        <f t="shared" si="9"/>
        <v>1.1025</v>
      </c>
      <c r="AW20" s="17">
        <f t="shared" si="10"/>
        <v>0.379</v>
      </c>
      <c r="AX20" s="17">
        <f t="shared" si="11"/>
        <v>0.379</v>
      </c>
      <c r="AY20" s="17">
        <f t="shared" si="12"/>
        <v>1.0000000000000009E-3</v>
      </c>
      <c r="BA20" s="17">
        <f t="shared" si="13"/>
        <v>2.41</v>
      </c>
      <c r="BB20" s="17">
        <f t="shared" si="14"/>
        <v>0.379</v>
      </c>
      <c r="BC20" s="17">
        <f t="shared" si="15"/>
        <v>0.56985721371441667</v>
      </c>
      <c r="BD20" s="17">
        <f t="shared" si="18"/>
        <v>0.379</v>
      </c>
      <c r="BE20" s="17">
        <f t="shared" si="16"/>
        <v>0.379</v>
      </c>
      <c r="BF20" s="17">
        <f t="shared" si="17"/>
        <v>1.0000000000000019E-6</v>
      </c>
      <c r="BG20" s="17">
        <f t="shared" si="19"/>
        <v>4.7698622824001515E-4</v>
      </c>
      <c r="BI20" s="96" t="s">
        <v>398</v>
      </c>
      <c r="BJ20" s="99">
        <f t="shared" si="20"/>
        <v>0.5</v>
      </c>
      <c r="BK20" s="17">
        <v>2</v>
      </c>
    </row>
    <row r="21" spans="1:63" x14ac:dyDescent="0.25">
      <c r="A21" s="84">
        <v>416</v>
      </c>
      <c r="B21" s="84">
        <v>389</v>
      </c>
      <c r="D21" s="86">
        <v>1</v>
      </c>
      <c r="E21" s="17">
        <v>0</v>
      </c>
      <c r="F21" s="17">
        <f>'EWG-CCP-127 (1)'!M212</f>
        <v>18.181818181818183</v>
      </c>
      <c r="G21" s="17">
        <v>0</v>
      </c>
      <c r="H21" s="17">
        <v>0</v>
      </c>
      <c r="I21" s="17">
        <v>0</v>
      </c>
      <c r="J21" s="17">
        <v>0</v>
      </c>
      <c r="K21" s="17">
        <v>0</v>
      </c>
      <c r="L21" s="17">
        <v>0</v>
      </c>
      <c r="M21" s="17">
        <f>'EWG-CCP-127 (1)'!L212</f>
        <v>45.454545454545453</v>
      </c>
      <c r="N21" s="17">
        <v>0</v>
      </c>
      <c r="O21" s="17">
        <f>'EWG-CCP-127 (1)'!K212</f>
        <v>36.363636363636367</v>
      </c>
      <c r="P21" s="17">
        <v>0</v>
      </c>
      <c r="Q21" s="17">
        <v>0</v>
      </c>
      <c r="R21" s="17">
        <v>0</v>
      </c>
      <c r="S21" s="17">
        <v>0</v>
      </c>
      <c r="T21" s="17">
        <v>0</v>
      </c>
      <c r="U21" s="41">
        <v>0</v>
      </c>
      <c r="V21" s="41">
        <v>0</v>
      </c>
      <c r="W21" s="17">
        <v>0</v>
      </c>
      <c r="X21" s="17">
        <v>0</v>
      </c>
      <c r="Y21" s="17">
        <v>0</v>
      </c>
      <c r="Z21" s="17">
        <v>0</v>
      </c>
      <c r="AA21" s="17">
        <v>0</v>
      </c>
      <c r="AB21" s="17">
        <v>0</v>
      </c>
      <c r="AC21" s="17">
        <v>0</v>
      </c>
      <c r="AD21" s="41">
        <v>0</v>
      </c>
      <c r="AE21" s="88">
        <f>'EWG-CCP-127 (1)'!E212</f>
        <v>33</v>
      </c>
      <c r="AF21" s="41" t="s">
        <v>3</v>
      </c>
      <c r="AG21" s="87" t="s">
        <v>506</v>
      </c>
      <c r="AL21" s="17">
        <f t="shared" si="0"/>
        <v>100</v>
      </c>
      <c r="AM21" s="17">
        <f t="shared" si="1"/>
        <v>0.45454545454545453</v>
      </c>
      <c r="AN21" s="17">
        <f t="shared" si="2"/>
        <v>0</v>
      </c>
      <c r="AO21" s="17">
        <f t="shared" si="3"/>
        <v>0.18181818181818182</v>
      </c>
      <c r="AP21" s="17">
        <f t="shared" si="4"/>
        <v>0.36363636363636365</v>
      </c>
      <c r="AQ21" s="17">
        <f t="shared" si="5"/>
        <v>0.33</v>
      </c>
      <c r="AS21" s="17">
        <f t="shared" si="6"/>
        <v>2</v>
      </c>
      <c r="AT21" s="17">
        <f t="shared" si="7"/>
        <v>2.5</v>
      </c>
      <c r="AU21" s="17">
        <f t="shared" si="8"/>
        <v>0.625</v>
      </c>
      <c r="AV21" s="17">
        <f t="shared" si="9"/>
        <v>1</v>
      </c>
      <c r="AW21" s="17">
        <f t="shared" si="10"/>
        <v>0.3125</v>
      </c>
      <c r="AX21" s="17">
        <f t="shared" si="11"/>
        <v>0.3125</v>
      </c>
      <c r="AY21" s="17">
        <f t="shared" si="12"/>
        <v>1.7500000000000016E-2</v>
      </c>
      <c r="BA21" s="17">
        <f t="shared" si="13"/>
        <v>2</v>
      </c>
      <c r="BB21" s="17">
        <f t="shared" si="14"/>
        <v>2.4999999999999996</v>
      </c>
      <c r="BC21" s="17">
        <f t="shared" si="15"/>
        <v>0.54575984761981144</v>
      </c>
      <c r="BD21" s="17">
        <f t="shared" si="18"/>
        <v>0.33256667178345961</v>
      </c>
      <c r="BE21" s="17">
        <f t="shared" si="16"/>
        <v>0.33256667178345961</v>
      </c>
      <c r="BF21" s="17">
        <f t="shared" si="17"/>
        <v>6.5878040440076603E-6</v>
      </c>
      <c r="BG21" s="17">
        <f t="shared" si="19"/>
        <v>5.1609876665179629E-3</v>
      </c>
      <c r="BI21" s="96" t="s">
        <v>397</v>
      </c>
      <c r="BJ21" s="99">
        <f t="shared" si="20"/>
        <v>0.33333333333333331</v>
      </c>
      <c r="BK21" s="17">
        <v>3</v>
      </c>
    </row>
    <row r="22" spans="1:63" x14ac:dyDescent="0.25">
      <c r="A22" s="84">
        <v>136</v>
      </c>
      <c r="B22" s="84">
        <v>459</v>
      </c>
      <c r="C22" s="17" t="s">
        <v>163</v>
      </c>
      <c r="D22" s="87">
        <v>1</v>
      </c>
      <c r="E22" s="17">
        <v>0</v>
      </c>
      <c r="F22" s="17">
        <v>80.099999999999994</v>
      </c>
      <c r="G22" s="17">
        <v>0</v>
      </c>
      <c r="H22" s="17">
        <v>0</v>
      </c>
      <c r="I22" s="17">
        <v>0</v>
      </c>
      <c r="J22" s="17">
        <v>0</v>
      </c>
      <c r="K22" s="17">
        <v>19.899999999999999</v>
      </c>
      <c r="L22" s="17">
        <v>0</v>
      </c>
      <c r="M22" s="17">
        <v>0</v>
      </c>
      <c r="N22" s="17">
        <v>0</v>
      </c>
      <c r="O22" s="17">
        <v>0</v>
      </c>
      <c r="P22" s="17">
        <v>0</v>
      </c>
      <c r="Q22" s="17">
        <v>0</v>
      </c>
      <c r="R22" s="17">
        <v>0</v>
      </c>
      <c r="S22" s="17">
        <v>0</v>
      </c>
      <c r="T22" s="17">
        <v>0</v>
      </c>
      <c r="U22" s="41">
        <v>0</v>
      </c>
      <c r="V22" s="41">
        <v>0</v>
      </c>
      <c r="W22" s="17">
        <v>0</v>
      </c>
      <c r="X22" s="17">
        <v>0</v>
      </c>
      <c r="Y22" s="17">
        <v>0</v>
      </c>
      <c r="Z22" s="41">
        <v>0</v>
      </c>
      <c r="AA22" s="17">
        <v>0</v>
      </c>
      <c r="AB22" s="17">
        <v>0</v>
      </c>
      <c r="AC22" s="41">
        <v>0</v>
      </c>
      <c r="AD22" s="41">
        <v>0</v>
      </c>
      <c r="AE22" s="88">
        <v>25</v>
      </c>
      <c r="AF22" s="41" t="s">
        <v>3</v>
      </c>
      <c r="AG22" s="87" t="s">
        <v>506</v>
      </c>
      <c r="AL22" s="17">
        <f t="shared" si="0"/>
        <v>100</v>
      </c>
      <c r="AM22" s="17">
        <f t="shared" si="1"/>
        <v>0.19899999999999998</v>
      </c>
      <c r="AN22" s="17">
        <f t="shared" si="2"/>
        <v>0</v>
      </c>
      <c r="AO22" s="17">
        <f t="shared" si="3"/>
        <v>0.80099999999999993</v>
      </c>
      <c r="AP22" s="17">
        <f t="shared" si="4"/>
        <v>0</v>
      </c>
      <c r="AQ22" s="17">
        <f t="shared" si="5"/>
        <v>0.25</v>
      </c>
      <c r="AS22" s="17">
        <f t="shared" si="6"/>
        <v>0</v>
      </c>
      <c r="AT22" s="17">
        <f t="shared" si="7"/>
        <v>0.24843945068664169</v>
      </c>
      <c r="AU22" s="17">
        <f t="shared" si="8"/>
        <v>0.5</v>
      </c>
      <c r="AV22" s="17">
        <f t="shared" si="9"/>
        <v>0.5</v>
      </c>
      <c r="AW22" s="17">
        <f t="shared" si="10"/>
        <v>0.24843945068664169</v>
      </c>
      <c r="AX22" s="17">
        <f t="shared" si="11"/>
        <v>0.24843945068664169</v>
      </c>
      <c r="AY22" s="17">
        <f t="shared" si="12"/>
        <v>1.5605493133583059E-3</v>
      </c>
      <c r="BA22" s="17">
        <f t="shared" si="13"/>
        <v>0</v>
      </c>
      <c r="BB22" s="17">
        <f t="shared" si="14"/>
        <v>0.24843945068664169</v>
      </c>
      <c r="BC22" s="17">
        <f t="shared" si="15"/>
        <v>0.42821172032905402</v>
      </c>
      <c r="BD22" s="17">
        <f t="shared" si="18"/>
        <v>0.24843945068664169</v>
      </c>
      <c r="BE22" s="17">
        <f t="shared" si="16"/>
        <v>0.24843945068664169</v>
      </c>
      <c r="BF22" s="17">
        <f t="shared" si="17"/>
        <v>2.4353141594230803E-6</v>
      </c>
      <c r="BG22" s="17">
        <f t="shared" si="19"/>
        <v>2.3055389967762685E-2</v>
      </c>
      <c r="BI22" s="96" t="s">
        <v>372</v>
      </c>
      <c r="BJ22" s="99">
        <f t="shared" si="20"/>
        <v>0.33333333333333331</v>
      </c>
      <c r="BK22" s="17">
        <v>3</v>
      </c>
    </row>
    <row r="23" spans="1:63" ht="18.75" x14ac:dyDescent="0.25">
      <c r="A23" s="84">
        <v>273</v>
      </c>
      <c r="B23" s="84">
        <v>163</v>
      </c>
      <c r="C23" s="17">
        <f>'EWG-CCP-127 (1)'!B88</f>
        <v>33</v>
      </c>
      <c r="D23" s="86">
        <v>1</v>
      </c>
      <c r="E23" s="17">
        <v>0</v>
      </c>
      <c r="F23" s="17">
        <f>'EWG-CCP-127 (1)'!M88</f>
        <v>20</v>
      </c>
      <c r="G23" s="17">
        <v>0</v>
      </c>
      <c r="H23" s="17">
        <v>0</v>
      </c>
      <c r="I23" s="17">
        <v>0</v>
      </c>
      <c r="J23" s="17">
        <v>0</v>
      </c>
      <c r="K23" s="17">
        <v>0</v>
      </c>
      <c r="L23" s="17">
        <v>0</v>
      </c>
      <c r="M23" s="17">
        <f>'EWG-CCP-127 (1)'!L88</f>
        <v>20</v>
      </c>
      <c r="N23" s="17">
        <v>0</v>
      </c>
      <c r="O23" s="17">
        <f>'EWG-CCP-127 (1)'!K88</f>
        <v>60</v>
      </c>
      <c r="P23" s="17">
        <v>0</v>
      </c>
      <c r="Q23" s="17">
        <v>0</v>
      </c>
      <c r="R23" s="17">
        <v>0</v>
      </c>
      <c r="S23" s="17">
        <v>0</v>
      </c>
      <c r="T23" s="17">
        <v>0</v>
      </c>
      <c r="U23" s="41">
        <v>0</v>
      </c>
      <c r="V23" s="41">
        <v>0</v>
      </c>
      <c r="W23" s="17">
        <v>0</v>
      </c>
      <c r="X23" s="17">
        <v>0</v>
      </c>
      <c r="Y23" s="17">
        <v>0</v>
      </c>
      <c r="Z23" s="17">
        <v>0</v>
      </c>
      <c r="AA23" s="17">
        <v>0</v>
      </c>
      <c r="AB23" s="17">
        <v>0</v>
      </c>
      <c r="AC23" s="17">
        <v>0</v>
      </c>
      <c r="AD23" s="41">
        <v>0</v>
      </c>
      <c r="AE23" s="88">
        <f>'EWG-CCP-127 (1)'!E88</f>
        <v>64</v>
      </c>
      <c r="AF23" s="41" t="s">
        <v>3</v>
      </c>
      <c r="AG23" s="87" t="s">
        <v>506</v>
      </c>
      <c r="AL23" s="17">
        <f t="shared" si="0"/>
        <v>100</v>
      </c>
      <c r="AM23" s="17">
        <f t="shared" si="1"/>
        <v>0.2</v>
      </c>
      <c r="AN23" s="17">
        <f t="shared" si="2"/>
        <v>0</v>
      </c>
      <c r="AO23" s="17">
        <f t="shared" si="3"/>
        <v>0.2</v>
      </c>
      <c r="AP23" s="17">
        <f t="shared" si="4"/>
        <v>0.6</v>
      </c>
      <c r="AQ23" s="17">
        <f t="shared" si="5"/>
        <v>0.64</v>
      </c>
      <c r="AS23" s="17">
        <f t="shared" si="6"/>
        <v>2.9999999999999996</v>
      </c>
      <c r="AT23" s="17">
        <f t="shared" si="7"/>
        <v>1</v>
      </c>
      <c r="AU23" s="17">
        <f t="shared" si="8"/>
        <v>0.6875</v>
      </c>
      <c r="AV23" s="17">
        <f t="shared" si="9"/>
        <v>1.25</v>
      </c>
      <c r="AW23" s="17">
        <f t="shared" si="10"/>
        <v>0.6875</v>
      </c>
      <c r="AX23" s="17">
        <f t="shared" si="11"/>
        <v>0.6875</v>
      </c>
      <c r="AY23" s="17">
        <f t="shared" si="12"/>
        <v>4.7499999999999987E-2</v>
      </c>
      <c r="BA23" s="17">
        <f t="shared" si="13"/>
        <v>3</v>
      </c>
      <c r="BB23" s="17">
        <f t="shared" si="14"/>
        <v>1</v>
      </c>
      <c r="BC23" s="17">
        <f t="shared" si="15"/>
        <v>0.60453391126519007</v>
      </c>
      <c r="BD23" s="17">
        <f t="shared" si="18"/>
        <v>0.63836157511668534</v>
      </c>
      <c r="BE23" s="17">
        <f t="shared" si="16"/>
        <v>0.63836157511668534</v>
      </c>
      <c r="BF23" s="17">
        <f t="shared" si="17"/>
        <v>2.6844360982646927E-6</v>
      </c>
      <c r="BG23" s="17">
        <f t="shared" si="19"/>
        <v>5.6720178749194682E-2</v>
      </c>
      <c r="BI23" s="96" t="s">
        <v>603</v>
      </c>
      <c r="BJ23" s="99">
        <f t="shared" si="20"/>
        <v>0.33333333333333331</v>
      </c>
      <c r="BK23" s="17">
        <v>3</v>
      </c>
    </row>
    <row r="24" spans="1:63" x14ac:dyDescent="0.25">
      <c r="A24" s="84">
        <v>617</v>
      </c>
      <c r="B24" s="84">
        <v>627</v>
      </c>
      <c r="D24" s="87">
        <v>1</v>
      </c>
      <c r="E24" s="17">
        <v>0</v>
      </c>
      <c r="F24" s="17">
        <f>'EWG-CCP-127 (1)'!G339</f>
        <v>55.005500550055011</v>
      </c>
      <c r="G24" s="17">
        <v>0</v>
      </c>
      <c r="H24" s="17">
        <v>0</v>
      </c>
      <c r="I24" s="17">
        <v>0</v>
      </c>
      <c r="J24" s="17">
        <v>0</v>
      </c>
      <c r="K24" s="17">
        <f>'EWG-CCP-127 (1)'!H339</f>
        <v>44.994499449944989</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88">
        <f>'EWG-CCP-127 (1)'!L339</f>
        <v>39.977000000000004</v>
      </c>
      <c r="AF24" s="17" t="s">
        <v>3</v>
      </c>
      <c r="AG24" s="87" t="s">
        <v>506</v>
      </c>
      <c r="AL24" s="17">
        <f t="shared" si="0"/>
        <v>100</v>
      </c>
      <c r="AM24" s="17">
        <f t="shared" si="1"/>
        <v>0.44994499449944991</v>
      </c>
      <c r="AN24" s="17">
        <f t="shared" si="2"/>
        <v>0</v>
      </c>
      <c r="AO24" s="17">
        <f t="shared" si="3"/>
        <v>0.55005500550055009</v>
      </c>
      <c r="AP24" s="17">
        <f t="shared" si="4"/>
        <v>0</v>
      </c>
      <c r="AQ24" s="17">
        <f t="shared" si="5"/>
        <v>0.39977000000000001</v>
      </c>
      <c r="AS24" s="17">
        <f t="shared" si="6"/>
        <v>0</v>
      </c>
      <c r="AT24" s="17">
        <f t="shared" si="7"/>
        <v>0.81799999999999984</v>
      </c>
      <c r="AU24" s="17">
        <f t="shared" si="8"/>
        <v>0.5</v>
      </c>
      <c r="AV24" s="17">
        <f t="shared" si="9"/>
        <v>0.5</v>
      </c>
      <c r="AW24" s="17">
        <f t="shared" si="10"/>
        <v>0.39400000000000007</v>
      </c>
      <c r="AX24" s="17">
        <f t="shared" si="11"/>
        <v>0.39400000000000007</v>
      </c>
      <c r="AY24" s="17">
        <f t="shared" si="12"/>
        <v>5.7699999999999418E-3</v>
      </c>
      <c r="BA24" s="17">
        <f t="shared" si="13"/>
        <v>0</v>
      </c>
      <c r="BB24" s="17">
        <f t="shared" si="14"/>
        <v>0.81799999999999984</v>
      </c>
      <c r="BC24" s="17">
        <f t="shared" si="15"/>
        <v>0.42821172032905402</v>
      </c>
      <c r="BD24" s="17">
        <f t="shared" si="18"/>
        <v>0.40229957654106274</v>
      </c>
      <c r="BE24" s="17">
        <f t="shared" si="16"/>
        <v>0.40229957654106274</v>
      </c>
      <c r="BF24" s="17">
        <f t="shared" si="17"/>
        <v>6.3987574770948756E-6</v>
      </c>
      <c r="BG24" s="17">
        <f t="shared" si="19"/>
        <v>4.2849595449139268E-6</v>
      </c>
      <c r="BI24" s="87" t="s">
        <v>576</v>
      </c>
    </row>
    <row r="25" spans="1:63" x14ac:dyDescent="0.25">
      <c r="A25" s="84">
        <v>579</v>
      </c>
      <c r="B25" s="84">
        <v>335</v>
      </c>
      <c r="C25" s="17" t="s">
        <v>419</v>
      </c>
      <c r="D25" s="86">
        <v>1</v>
      </c>
      <c r="E25" s="17">
        <v>0</v>
      </c>
      <c r="F25" s="17">
        <v>9.83</v>
      </c>
      <c r="G25" s="17">
        <v>0</v>
      </c>
      <c r="H25" s="17">
        <v>0</v>
      </c>
      <c r="I25" s="17">
        <v>0</v>
      </c>
      <c r="J25" s="17">
        <v>9.83</v>
      </c>
      <c r="K25" s="17">
        <v>0</v>
      </c>
      <c r="L25" s="17">
        <v>0</v>
      </c>
      <c r="M25" s="17">
        <v>0</v>
      </c>
      <c r="N25" s="17">
        <v>1.7</v>
      </c>
      <c r="O25" s="17">
        <v>78.64</v>
      </c>
      <c r="P25" s="17">
        <v>0</v>
      </c>
      <c r="Q25" s="17">
        <v>0</v>
      </c>
      <c r="R25" s="17">
        <v>0</v>
      </c>
      <c r="S25" s="17">
        <v>0</v>
      </c>
      <c r="T25" s="17">
        <v>0</v>
      </c>
      <c r="U25" s="17">
        <v>0</v>
      </c>
      <c r="V25" s="17">
        <v>0</v>
      </c>
      <c r="W25" s="17">
        <v>0</v>
      </c>
      <c r="X25" s="17">
        <v>0</v>
      </c>
      <c r="Y25" s="17">
        <v>0</v>
      </c>
      <c r="Z25" s="17">
        <v>0</v>
      </c>
      <c r="AA25" s="17">
        <v>0</v>
      </c>
      <c r="AB25" s="17">
        <v>0</v>
      </c>
      <c r="AC25" s="17">
        <v>0</v>
      </c>
      <c r="AD25" s="17">
        <v>0</v>
      </c>
      <c r="AE25" s="88">
        <v>83</v>
      </c>
      <c r="AF25" s="17" t="s">
        <v>3</v>
      </c>
      <c r="AG25" s="87" t="s">
        <v>506</v>
      </c>
      <c r="AL25" s="17">
        <f t="shared" si="0"/>
        <v>100</v>
      </c>
      <c r="AM25" s="17">
        <f t="shared" si="1"/>
        <v>9.8299999999999998E-2</v>
      </c>
      <c r="AN25" s="17">
        <f t="shared" si="2"/>
        <v>0</v>
      </c>
      <c r="AO25" s="17">
        <f t="shared" si="3"/>
        <v>9.8299999999999998E-2</v>
      </c>
      <c r="AP25" s="17">
        <f t="shared" si="4"/>
        <v>0.78639999999999999</v>
      </c>
      <c r="AQ25" s="17">
        <f t="shared" si="5"/>
        <v>0.83</v>
      </c>
      <c r="AS25" s="17">
        <f t="shared" si="6"/>
        <v>8</v>
      </c>
      <c r="AT25" s="17">
        <f t="shared" si="7"/>
        <v>1</v>
      </c>
      <c r="AU25" s="17">
        <f t="shared" si="8"/>
        <v>1</v>
      </c>
      <c r="AV25" s="17">
        <f t="shared" si="9"/>
        <v>2.5</v>
      </c>
      <c r="AW25" s="17">
        <f t="shared" si="10"/>
        <v>1</v>
      </c>
      <c r="AX25" s="17">
        <f t="shared" si="11"/>
        <v>1</v>
      </c>
      <c r="AY25" s="17">
        <f t="shared" si="12"/>
        <v>0.17000000000000004</v>
      </c>
      <c r="BA25" s="17">
        <f t="shared" si="13"/>
        <v>8</v>
      </c>
      <c r="BB25" s="17">
        <f t="shared" si="14"/>
        <v>1</v>
      </c>
      <c r="BC25" s="17">
        <f t="shared" si="15"/>
        <v>0.89840422949208354</v>
      </c>
      <c r="BD25" s="17">
        <f t="shared" si="18"/>
        <v>0.83219011605153159</v>
      </c>
      <c r="BE25" s="17">
        <f t="shared" si="16"/>
        <v>0.83219011605153159</v>
      </c>
      <c r="BF25" s="17">
        <f t="shared" si="17"/>
        <v>4.7966083191765066E-6</v>
      </c>
      <c r="BG25" s="17">
        <f t="shared" si="19"/>
        <v>0.18332097328373842</v>
      </c>
      <c r="BI25" s="96" t="s">
        <v>577</v>
      </c>
      <c r="BJ25" s="108">
        <v>0.42821172032905402</v>
      </c>
    </row>
    <row r="26" spans="1:63" x14ac:dyDescent="0.25">
      <c r="A26" s="84">
        <v>368</v>
      </c>
      <c r="B26" s="84">
        <v>384</v>
      </c>
      <c r="C26" s="58">
        <v>18</v>
      </c>
      <c r="D26" s="87">
        <v>1</v>
      </c>
      <c r="E26" s="17">
        <v>0</v>
      </c>
      <c r="F26" s="17">
        <f>'EWG-CCP-127 (1)'!M181</f>
        <v>9.0909090909090917</v>
      </c>
      <c r="G26" s="17">
        <v>0</v>
      </c>
      <c r="H26" s="17">
        <v>0</v>
      </c>
      <c r="I26" s="17">
        <v>0</v>
      </c>
      <c r="J26" s="17">
        <v>0</v>
      </c>
      <c r="K26" s="17">
        <v>0</v>
      </c>
      <c r="L26" s="17">
        <v>0</v>
      </c>
      <c r="M26" s="17">
        <f>'EWG-CCP-127 (1)'!L181</f>
        <v>63.636363636363633</v>
      </c>
      <c r="N26" s="17">
        <v>0</v>
      </c>
      <c r="O26" s="17">
        <f>'EWG-CCP-127 (1)'!K181</f>
        <v>27.27272727272727</v>
      </c>
      <c r="P26" s="17">
        <v>0</v>
      </c>
      <c r="Q26" s="17">
        <v>0</v>
      </c>
      <c r="R26" s="17">
        <v>0</v>
      </c>
      <c r="S26" s="17">
        <v>0</v>
      </c>
      <c r="T26" s="17">
        <v>0</v>
      </c>
      <c r="U26" s="41">
        <v>0</v>
      </c>
      <c r="V26" s="41">
        <v>0</v>
      </c>
      <c r="W26" s="17">
        <v>0</v>
      </c>
      <c r="X26" s="17">
        <v>0</v>
      </c>
      <c r="Y26" s="17">
        <v>0</v>
      </c>
      <c r="Z26" s="17">
        <v>0</v>
      </c>
      <c r="AA26" s="17">
        <v>0</v>
      </c>
      <c r="AB26" s="17">
        <v>0</v>
      </c>
      <c r="AC26" s="17">
        <v>0</v>
      </c>
      <c r="AD26" s="41">
        <v>0</v>
      </c>
      <c r="AE26" s="88">
        <f>'EWG-CCP-127 (1)'!E181</f>
        <v>0</v>
      </c>
      <c r="AF26" s="41" t="s">
        <v>3</v>
      </c>
      <c r="AG26" s="87" t="s">
        <v>506</v>
      </c>
      <c r="AL26" s="17">
        <f t="shared" si="0"/>
        <v>99.999999999999986</v>
      </c>
      <c r="AM26" s="17">
        <f t="shared" si="1"/>
        <v>0.63636363636363635</v>
      </c>
      <c r="AN26" s="17">
        <f t="shared" si="2"/>
        <v>0</v>
      </c>
      <c r="AO26" s="17">
        <f t="shared" si="3"/>
        <v>9.0909090909090912E-2</v>
      </c>
      <c r="AP26" s="17">
        <f t="shared" si="4"/>
        <v>0.27272727272727271</v>
      </c>
      <c r="AQ26" s="17">
        <f t="shared" si="5"/>
        <v>0</v>
      </c>
      <c r="AS26" s="17">
        <f t="shared" si="6"/>
        <v>2.9999999999999996</v>
      </c>
      <c r="AT26" s="17">
        <f t="shared" si="7"/>
        <v>7</v>
      </c>
      <c r="AU26" s="17">
        <f t="shared" si="8"/>
        <v>0.6875</v>
      </c>
      <c r="AV26" s="17">
        <f t="shared" si="9"/>
        <v>1.25</v>
      </c>
      <c r="AW26" s="17">
        <f t="shared" si="10"/>
        <v>-0.3666666666666667</v>
      </c>
      <c r="AX26" s="17">
        <f t="shared" si="11"/>
        <v>-0.3666666666666667</v>
      </c>
      <c r="AY26" s="17">
        <f t="shared" si="12"/>
        <v>0.3666666666666667</v>
      </c>
      <c r="BA26" s="17">
        <f t="shared" si="13"/>
        <v>2.9999999999999996</v>
      </c>
      <c r="BB26" s="17">
        <f t="shared" si="14"/>
        <v>6.9999999999999991</v>
      </c>
      <c r="BC26" s="17">
        <f t="shared" si="15"/>
        <v>0.60453391126519007</v>
      </c>
      <c r="BD26" s="17">
        <f t="shared" si="18"/>
        <v>2.336528825633317E-3</v>
      </c>
      <c r="BE26" s="17">
        <f t="shared" si="16"/>
        <v>2.336528825633317E-3</v>
      </c>
      <c r="BF26" s="17">
        <f t="shared" si="17"/>
        <v>5.4593669530154072E-6</v>
      </c>
      <c r="BG26" s="17">
        <f t="shared" si="19"/>
        <v>0.16147539715915243</v>
      </c>
      <c r="BI26" s="96" t="s">
        <v>578</v>
      </c>
      <c r="BJ26" s="108">
        <v>5.8774063645378689E-2</v>
      </c>
    </row>
    <row r="27" spans="1:63" x14ac:dyDescent="0.25">
      <c r="A27" s="84">
        <v>244</v>
      </c>
      <c r="B27" s="84">
        <v>503</v>
      </c>
      <c r="C27" s="17">
        <f>'EWG-CCP-127 (1)'!B59</f>
        <v>4</v>
      </c>
      <c r="D27" s="86">
        <v>1</v>
      </c>
      <c r="E27" s="17">
        <v>0</v>
      </c>
      <c r="F27" s="17">
        <f>'EWG-CCP-127 (1)'!M59</f>
        <v>50</v>
      </c>
      <c r="G27" s="17">
        <v>0</v>
      </c>
      <c r="H27" s="17">
        <v>0</v>
      </c>
      <c r="I27" s="17">
        <v>0</v>
      </c>
      <c r="J27" s="17">
        <v>0</v>
      </c>
      <c r="K27" s="17">
        <v>0</v>
      </c>
      <c r="L27" s="17">
        <v>0</v>
      </c>
      <c r="M27" s="17">
        <f>'EWG-CCP-127 (1)'!L59</f>
        <v>25</v>
      </c>
      <c r="N27" s="17">
        <v>0</v>
      </c>
      <c r="O27" s="17">
        <f>'EWG-CCP-127 (1)'!K59</f>
        <v>25</v>
      </c>
      <c r="P27" s="17">
        <v>0</v>
      </c>
      <c r="Q27" s="17">
        <v>0</v>
      </c>
      <c r="R27" s="17">
        <v>0</v>
      </c>
      <c r="S27" s="17">
        <v>0</v>
      </c>
      <c r="T27" s="17">
        <v>0</v>
      </c>
      <c r="U27" s="41">
        <v>0</v>
      </c>
      <c r="V27" s="41">
        <v>0</v>
      </c>
      <c r="W27" s="17">
        <v>0</v>
      </c>
      <c r="X27" s="17">
        <v>0</v>
      </c>
      <c r="Y27" s="17">
        <v>0</v>
      </c>
      <c r="Z27" s="17">
        <v>0</v>
      </c>
      <c r="AA27" s="17">
        <v>0</v>
      </c>
      <c r="AB27" s="17">
        <v>0</v>
      </c>
      <c r="AC27" s="17">
        <v>0</v>
      </c>
      <c r="AD27" s="41">
        <v>0</v>
      </c>
      <c r="AE27" s="88">
        <f>'EWG-CCP-127 (1)'!E59</f>
        <v>45</v>
      </c>
      <c r="AF27" s="41" t="s">
        <v>3</v>
      </c>
      <c r="AG27" s="87" t="s">
        <v>506</v>
      </c>
      <c r="AL27" s="17">
        <f t="shared" si="0"/>
        <v>100</v>
      </c>
      <c r="AM27" s="17">
        <f t="shared" si="1"/>
        <v>0.25</v>
      </c>
      <c r="AN27" s="17">
        <f t="shared" si="2"/>
        <v>0</v>
      </c>
      <c r="AO27" s="17">
        <f t="shared" si="3"/>
        <v>0.5</v>
      </c>
      <c r="AP27" s="17">
        <f t="shared" si="4"/>
        <v>0.25</v>
      </c>
      <c r="AQ27" s="17">
        <f t="shared" si="5"/>
        <v>0.45</v>
      </c>
      <c r="AS27" s="17">
        <f t="shared" si="6"/>
        <v>0.5</v>
      </c>
      <c r="AT27" s="17">
        <f t="shared" si="7"/>
        <v>0.5</v>
      </c>
      <c r="AU27" s="17">
        <f t="shared" si="8"/>
        <v>0.53125</v>
      </c>
      <c r="AV27" s="17">
        <f t="shared" si="9"/>
        <v>0.625</v>
      </c>
      <c r="AW27" s="17">
        <f t="shared" si="10"/>
        <v>0.5</v>
      </c>
      <c r="AX27" s="17">
        <f t="shared" si="11"/>
        <v>0.5</v>
      </c>
      <c r="AY27" s="17">
        <f t="shared" si="12"/>
        <v>4.9999999999999989E-2</v>
      </c>
      <c r="BA27" s="17">
        <f t="shared" si="13"/>
        <v>0.5</v>
      </c>
      <c r="BB27" s="17">
        <f t="shared" si="14"/>
        <v>0.5</v>
      </c>
      <c r="BC27" s="17">
        <f t="shared" si="15"/>
        <v>0.45759875215174339</v>
      </c>
      <c r="BD27" s="17">
        <f t="shared" si="18"/>
        <v>0.44521583128245334</v>
      </c>
      <c r="BE27" s="17">
        <f t="shared" si="16"/>
        <v>0.44521583128245334</v>
      </c>
      <c r="BF27" s="17">
        <f t="shared" si="17"/>
        <v>2.2888270317952113E-5</v>
      </c>
      <c r="BG27" s="17">
        <f t="shared" si="19"/>
        <v>2.3193842146508868E-3</v>
      </c>
      <c r="BI27" s="97" t="s">
        <v>605</v>
      </c>
      <c r="BJ27" s="106"/>
    </row>
    <row r="28" spans="1:63" x14ac:dyDescent="0.25">
      <c r="A28" s="84">
        <v>376</v>
      </c>
      <c r="B28" s="84">
        <v>386</v>
      </c>
      <c r="C28" s="58">
        <v>26</v>
      </c>
      <c r="D28" s="87">
        <v>1</v>
      </c>
      <c r="E28" s="17">
        <v>0</v>
      </c>
      <c r="F28" s="17">
        <f>'EWG-CCP-127 (1)'!M189</f>
        <v>9.0909090909090917</v>
      </c>
      <c r="G28" s="17">
        <v>0</v>
      </c>
      <c r="H28" s="17">
        <v>0</v>
      </c>
      <c r="I28" s="17">
        <v>0</v>
      </c>
      <c r="J28" s="17">
        <v>0</v>
      </c>
      <c r="K28" s="17">
        <v>0</v>
      </c>
      <c r="L28" s="17">
        <v>0</v>
      </c>
      <c r="M28" s="17">
        <f>'EWG-CCP-127 (1)'!L189</f>
        <v>54.54545454545454</v>
      </c>
      <c r="N28" s="17">
        <v>0</v>
      </c>
      <c r="O28" s="17">
        <f>'EWG-CCP-127 (1)'!K189</f>
        <v>36.363636363636367</v>
      </c>
      <c r="P28" s="17">
        <v>0</v>
      </c>
      <c r="Q28" s="17">
        <v>0</v>
      </c>
      <c r="R28" s="17">
        <v>0</v>
      </c>
      <c r="S28" s="17">
        <v>0</v>
      </c>
      <c r="T28" s="17">
        <v>0</v>
      </c>
      <c r="U28" s="41">
        <v>0</v>
      </c>
      <c r="V28" s="41">
        <v>0</v>
      </c>
      <c r="W28" s="17">
        <v>0</v>
      </c>
      <c r="X28" s="17">
        <v>0</v>
      </c>
      <c r="Y28" s="17">
        <v>0</v>
      </c>
      <c r="Z28" s="17">
        <v>0</v>
      </c>
      <c r="AA28" s="17">
        <v>0</v>
      </c>
      <c r="AB28" s="17">
        <v>0</v>
      </c>
      <c r="AC28" s="17">
        <v>0</v>
      </c>
      <c r="AD28" s="41">
        <v>0</v>
      </c>
      <c r="AE28" s="88">
        <f>'EWG-CCP-127 (1)'!E189</f>
        <v>6</v>
      </c>
      <c r="AF28" s="41" t="s">
        <v>3</v>
      </c>
      <c r="AG28" s="87" t="s">
        <v>506</v>
      </c>
      <c r="AL28" s="17">
        <f t="shared" si="0"/>
        <v>100</v>
      </c>
      <c r="AM28" s="17">
        <f t="shared" si="1"/>
        <v>0.54545454545454541</v>
      </c>
      <c r="AN28" s="17">
        <f t="shared" si="2"/>
        <v>0</v>
      </c>
      <c r="AO28" s="17">
        <f t="shared" si="3"/>
        <v>9.0909090909090912E-2</v>
      </c>
      <c r="AP28" s="17">
        <f t="shared" si="4"/>
        <v>0.36363636363636365</v>
      </c>
      <c r="AQ28" s="17">
        <f t="shared" si="5"/>
        <v>0.06</v>
      </c>
      <c r="AS28" s="17">
        <f t="shared" si="6"/>
        <v>4</v>
      </c>
      <c r="AT28" s="17">
        <f t="shared" si="7"/>
        <v>5.9999999999999991</v>
      </c>
      <c r="AU28" s="17">
        <f t="shared" si="8"/>
        <v>0.75</v>
      </c>
      <c r="AV28" s="17">
        <f t="shared" si="9"/>
        <v>1.5</v>
      </c>
      <c r="AW28" s="17">
        <f t="shared" si="10"/>
        <v>2.2204460492503131E-16</v>
      </c>
      <c r="AX28" s="17">
        <f t="shared" si="11"/>
        <v>2.2204460492503131E-16</v>
      </c>
      <c r="AY28" s="17">
        <f t="shared" si="12"/>
        <v>5.9999999999999776E-2</v>
      </c>
      <c r="BA28" s="17">
        <f t="shared" si="13"/>
        <v>4</v>
      </c>
      <c r="BB28" s="17">
        <f t="shared" si="14"/>
        <v>5.9999999999999991</v>
      </c>
      <c r="BC28" s="17">
        <f t="shared" si="15"/>
        <v>0.66330797491056881</v>
      </c>
      <c r="BD28" s="17">
        <f t="shared" si="18"/>
        <v>6.2479913424543426E-2</v>
      </c>
      <c r="BE28" s="17">
        <f t="shared" si="16"/>
        <v>6.2479913424543426E-2</v>
      </c>
      <c r="BF28" s="17">
        <f t="shared" si="17"/>
        <v>6.1499705932307148E-6</v>
      </c>
      <c r="BG28" s="17">
        <f t="shared" si="19"/>
        <v>0.1168545954332189</v>
      </c>
      <c r="BI28" s="17" t="s">
        <v>607</v>
      </c>
      <c r="BJ28" s="108">
        <v>0.24726134716553241</v>
      </c>
      <c r="BK28" s="106"/>
    </row>
    <row r="29" spans="1:63" x14ac:dyDescent="0.25">
      <c r="A29" s="84">
        <v>141</v>
      </c>
      <c r="B29" s="84">
        <v>464</v>
      </c>
      <c r="C29" s="17" t="s">
        <v>168</v>
      </c>
      <c r="D29" s="86">
        <v>1</v>
      </c>
      <c r="E29" s="17">
        <v>0</v>
      </c>
      <c r="F29" s="17">
        <v>52.3</v>
      </c>
      <c r="G29" s="17">
        <v>0</v>
      </c>
      <c r="H29" s="17">
        <v>0</v>
      </c>
      <c r="I29" s="17">
        <v>0</v>
      </c>
      <c r="J29" s="17">
        <v>0</v>
      </c>
      <c r="K29" s="17">
        <v>47.7</v>
      </c>
      <c r="L29" s="17">
        <v>0</v>
      </c>
      <c r="M29" s="17">
        <v>0</v>
      </c>
      <c r="N29" s="17">
        <v>0</v>
      </c>
      <c r="O29" s="17">
        <v>0</v>
      </c>
      <c r="P29" s="17">
        <v>0</v>
      </c>
      <c r="Q29" s="17">
        <v>0</v>
      </c>
      <c r="R29" s="17">
        <v>0</v>
      </c>
      <c r="S29" s="17">
        <v>0</v>
      </c>
      <c r="T29" s="17">
        <v>0</v>
      </c>
      <c r="U29" s="41">
        <v>0</v>
      </c>
      <c r="V29" s="41">
        <v>0</v>
      </c>
      <c r="W29" s="17">
        <v>0</v>
      </c>
      <c r="X29" s="17">
        <v>0</v>
      </c>
      <c r="Y29" s="17">
        <v>0</v>
      </c>
      <c r="Z29" s="41">
        <v>0</v>
      </c>
      <c r="AA29" s="17">
        <v>0</v>
      </c>
      <c r="AB29" s="17">
        <v>0</v>
      </c>
      <c r="AC29" s="41">
        <v>0</v>
      </c>
      <c r="AD29" s="41">
        <v>0</v>
      </c>
      <c r="AE29" s="88">
        <v>38.4</v>
      </c>
      <c r="AF29" s="41" t="s">
        <v>3</v>
      </c>
      <c r="AG29" s="87" t="s">
        <v>506</v>
      </c>
      <c r="AL29" s="17">
        <f t="shared" si="0"/>
        <v>100</v>
      </c>
      <c r="AM29" s="17">
        <f t="shared" si="1"/>
        <v>0.47700000000000004</v>
      </c>
      <c r="AN29" s="17">
        <f t="shared" si="2"/>
        <v>0</v>
      </c>
      <c r="AO29" s="17">
        <f t="shared" si="3"/>
        <v>0.52300000000000002</v>
      </c>
      <c r="AP29" s="17">
        <f t="shared" si="4"/>
        <v>0</v>
      </c>
      <c r="AQ29" s="17">
        <f t="shared" si="5"/>
        <v>0.38400000000000001</v>
      </c>
      <c r="AS29" s="17">
        <f t="shared" si="6"/>
        <v>0</v>
      </c>
      <c r="AT29" s="17">
        <f t="shared" si="7"/>
        <v>0.91204588910133844</v>
      </c>
      <c r="AU29" s="17">
        <f t="shared" si="8"/>
        <v>0.5</v>
      </c>
      <c r="AV29" s="17">
        <f t="shared" si="9"/>
        <v>0.5</v>
      </c>
      <c r="AW29" s="17">
        <f t="shared" si="10"/>
        <v>0.36265137029955385</v>
      </c>
      <c r="AX29" s="17">
        <f t="shared" si="11"/>
        <v>0.36265137029955385</v>
      </c>
      <c r="AY29" s="17">
        <f t="shared" si="12"/>
        <v>2.1348629700446153E-2</v>
      </c>
      <c r="BA29" s="17">
        <f t="shared" si="13"/>
        <v>0</v>
      </c>
      <c r="BB29" s="17">
        <f t="shared" si="14"/>
        <v>0.91204588910133855</v>
      </c>
      <c r="BC29" s="17">
        <f t="shared" si="15"/>
        <v>0.42821172032905402</v>
      </c>
      <c r="BD29" s="17">
        <f t="shared" si="18"/>
        <v>0.38854715012751601</v>
      </c>
      <c r="BE29" s="17">
        <f t="shared" si="16"/>
        <v>0.38854715012751601</v>
      </c>
      <c r="BF29" s="17">
        <f t="shared" si="17"/>
        <v>2.0676574282168752E-5</v>
      </c>
      <c r="BG29" s="17">
        <f t="shared" si="19"/>
        <v>3.1826611317777904E-4</v>
      </c>
      <c r="BI29" s="17" t="s">
        <v>606</v>
      </c>
      <c r="BJ29" s="108">
        <v>0.28679195719522227</v>
      </c>
      <c r="BK29" s="106"/>
    </row>
    <row r="30" spans="1:63" x14ac:dyDescent="0.25">
      <c r="A30" s="84">
        <v>69</v>
      </c>
      <c r="B30" s="84">
        <v>47</v>
      </c>
      <c r="C30" s="17" t="s">
        <v>84</v>
      </c>
      <c r="D30" s="87">
        <v>1</v>
      </c>
      <c r="E30" s="17">
        <v>0</v>
      </c>
      <c r="F30" s="17">
        <v>27.1</v>
      </c>
      <c r="G30" s="17">
        <v>0</v>
      </c>
      <c r="H30" s="17">
        <v>0</v>
      </c>
      <c r="I30" s="41">
        <v>0</v>
      </c>
      <c r="J30" s="17">
        <v>0</v>
      </c>
      <c r="K30" s="17">
        <v>10.199999999999999</v>
      </c>
      <c r="L30" s="17">
        <v>0</v>
      </c>
      <c r="M30" s="17">
        <v>8.6</v>
      </c>
      <c r="N30" s="17">
        <v>0</v>
      </c>
      <c r="O30" s="17">
        <v>54.1</v>
      </c>
      <c r="P30" s="17">
        <v>0</v>
      </c>
      <c r="Q30" s="17">
        <v>0</v>
      </c>
      <c r="R30" s="17">
        <v>0</v>
      </c>
      <c r="S30" s="17">
        <v>0</v>
      </c>
      <c r="T30" s="41">
        <v>0</v>
      </c>
      <c r="U30" s="41">
        <v>0</v>
      </c>
      <c r="V30" s="41">
        <v>0</v>
      </c>
      <c r="W30" s="41">
        <v>0</v>
      </c>
      <c r="X30" s="17">
        <v>0</v>
      </c>
      <c r="Y30" s="17">
        <v>0</v>
      </c>
      <c r="Z30" s="41">
        <v>0</v>
      </c>
      <c r="AA30" s="17">
        <v>0</v>
      </c>
      <c r="AB30" s="17">
        <v>0</v>
      </c>
      <c r="AC30" s="41">
        <v>0</v>
      </c>
      <c r="AD30" s="41">
        <v>0</v>
      </c>
      <c r="AE30" s="88">
        <v>55.2</v>
      </c>
      <c r="AF30" s="91" t="s">
        <v>3</v>
      </c>
      <c r="AG30" s="87" t="s">
        <v>504</v>
      </c>
      <c r="AL30" s="17">
        <f t="shared" si="0"/>
        <v>100</v>
      </c>
      <c r="AM30" s="17">
        <f t="shared" si="1"/>
        <v>0.18799999999999997</v>
      </c>
      <c r="AN30" s="17">
        <f t="shared" si="2"/>
        <v>0</v>
      </c>
      <c r="AO30" s="17">
        <f t="shared" si="3"/>
        <v>0.27100000000000002</v>
      </c>
      <c r="AP30" s="17">
        <f t="shared" si="4"/>
        <v>0.54100000000000004</v>
      </c>
      <c r="AQ30" s="17">
        <f t="shared" si="5"/>
        <v>0.55200000000000005</v>
      </c>
      <c r="AS30" s="17">
        <f t="shared" si="6"/>
        <v>1.996309963099631</v>
      </c>
      <c r="AT30" s="17">
        <f t="shared" si="7"/>
        <v>0.69372693726937251</v>
      </c>
      <c r="AU30" s="17">
        <f t="shared" si="8"/>
        <v>0.6247693726937269</v>
      </c>
      <c r="AV30" s="17">
        <f t="shared" si="9"/>
        <v>0.99907749077490782</v>
      </c>
      <c r="AW30" s="17">
        <f t="shared" si="10"/>
        <v>0.6247693726937269</v>
      </c>
      <c r="AX30" s="17">
        <f t="shared" si="11"/>
        <v>0.6247693726937269</v>
      </c>
      <c r="AY30" s="17">
        <f t="shared" si="12"/>
        <v>7.2769372693726853E-2</v>
      </c>
      <c r="BA30" s="17">
        <f t="shared" si="13"/>
        <v>1.996309963099631</v>
      </c>
      <c r="BB30" s="17">
        <f t="shared" si="14"/>
        <v>0.69372693726937251</v>
      </c>
      <c r="BC30" s="17">
        <f t="shared" si="15"/>
        <v>0.54554296915617528</v>
      </c>
      <c r="BD30" s="17">
        <f t="shared" si="18"/>
        <v>0.54719964236515106</v>
      </c>
      <c r="BE30" s="17">
        <f t="shared" si="16"/>
        <v>0.54719964236515106</v>
      </c>
      <c r="BF30" s="17">
        <f t="shared" si="17"/>
        <v>2.3043433422452933E-5</v>
      </c>
      <c r="BG30" s="17">
        <f t="shared" si="19"/>
        <v>2.2548021280563883E-2</v>
      </c>
      <c r="BI30" s="17" t="s">
        <v>608</v>
      </c>
      <c r="BJ30" s="108">
        <v>1.2968966351223965</v>
      </c>
      <c r="BK30" s="106"/>
    </row>
    <row r="31" spans="1:63" x14ac:dyDescent="0.25">
      <c r="A31" s="84">
        <v>79</v>
      </c>
      <c r="B31" s="84">
        <v>425</v>
      </c>
      <c r="C31" s="17" t="s">
        <v>99</v>
      </c>
      <c r="D31" s="86">
        <v>1</v>
      </c>
      <c r="E31" s="17">
        <v>10.48</v>
      </c>
      <c r="F31" s="17">
        <v>69.37</v>
      </c>
      <c r="G31" s="17">
        <v>0</v>
      </c>
      <c r="H31" s="17">
        <v>0</v>
      </c>
      <c r="I31" s="41">
        <v>0</v>
      </c>
      <c r="J31" s="17">
        <v>0</v>
      </c>
      <c r="K31" s="17">
        <v>0</v>
      </c>
      <c r="L31" s="17">
        <v>0</v>
      </c>
      <c r="M31" s="17">
        <v>20.149999999999999</v>
      </c>
      <c r="N31" s="17">
        <v>0</v>
      </c>
      <c r="O31" s="17">
        <v>0</v>
      </c>
      <c r="P31" s="17">
        <v>0</v>
      </c>
      <c r="Q31" s="17">
        <v>0</v>
      </c>
      <c r="R31" s="17">
        <v>0</v>
      </c>
      <c r="S31" s="17">
        <v>0</v>
      </c>
      <c r="T31" s="41">
        <v>0</v>
      </c>
      <c r="U31" s="41">
        <v>0</v>
      </c>
      <c r="V31" s="41">
        <v>0</v>
      </c>
      <c r="W31" s="17">
        <v>0</v>
      </c>
      <c r="X31" s="17">
        <v>0</v>
      </c>
      <c r="Y31" s="17">
        <v>0</v>
      </c>
      <c r="Z31" s="41">
        <v>0</v>
      </c>
      <c r="AA31" s="17">
        <v>0</v>
      </c>
      <c r="AB31" s="17">
        <v>0</v>
      </c>
      <c r="AC31" s="41">
        <v>0</v>
      </c>
      <c r="AD31" s="41">
        <v>0</v>
      </c>
      <c r="AE31" s="88">
        <v>18.5</v>
      </c>
      <c r="AF31" s="41" t="s">
        <v>3</v>
      </c>
      <c r="AG31" s="87" t="s">
        <v>506</v>
      </c>
      <c r="AL31" s="17">
        <f t="shared" si="0"/>
        <v>100</v>
      </c>
      <c r="AM31" s="17">
        <f t="shared" si="1"/>
        <v>0.20149999999999998</v>
      </c>
      <c r="AN31" s="17">
        <f t="shared" si="2"/>
        <v>0.1048</v>
      </c>
      <c r="AO31" s="17">
        <f t="shared" si="3"/>
        <v>0.69370000000000009</v>
      </c>
      <c r="AP31" s="17">
        <f t="shared" si="4"/>
        <v>0</v>
      </c>
      <c r="AQ31" s="17">
        <f t="shared" si="5"/>
        <v>0.185</v>
      </c>
      <c r="AS31" s="17">
        <f t="shared" si="6"/>
        <v>0</v>
      </c>
      <c r="AT31" s="17">
        <f t="shared" si="7"/>
        <v>0.2523481527864746</v>
      </c>
      <c r="AU31" s="17">
        <f t="shared" si="8"/>
        <v>0.5</v>
      </c>
      <c r="AV31" s="17">
        <f t="shared" si="9"/>
        <v>0.5</v>
      </c>
      <c r="AW31" s="17">
        <f t="shared" si="10"/>
        <v>0.2523481527864746</v>
      </c>
      <c r="AX31" s="17">
        <f t="shared" si="11"/>
        <v>0.2523481527864746</v>
      </c>
      <c r="AY31" s="17">
        <f t="shared" si="12"/>
        <v>6.7348152786474602E-2</v>
      </c>
      <c r="BA31" s="17">
        <f t="shared" si="13"/>
        <v>0</v>
      </c>
      <c r="BB31" s="17">
        <f t="shared" si="14"/>
        <v>0.18105849582172701</v>
      </c>
      <c r="BC31" s="17">
        <f t="shared" si="15"/>
        <v>0.42821172032905402</v>
      </c>
      <c r="BD31" s="17">
        <f t="shared" si="18"/>
        <v>0.18105849582172701</v>
      </c>
      <c r="BE31" s="17">
        <f t="shared" si="16"/>
        <v>0.18105849582172701</v>
      </c>
      <c r="BF31" s="17">
        <f t="shared" si="17"/>
        <v>1.5535455187343455E-5</v>
      </c>
      <c r="BG31" s="17">
        <f t="shared" si="19"/>
        <v>4.7019591837524022E-2</v>
      </c>
      <c r="BI31" s="17" t="s">
        <v>609</v>
      </c>
      <c r="BJ31" s="108">
        <v>3.7788158814249111</v>
      </c>
      <c r="BK31" s="106"/>
    </row>
    <row r="32" spans="1:63" ht="18.75" x14ac:dyDescent="0.25">
      <c r="A32" s="84">
        <v>15</v>
      </c>
      <c r="B32" s="84">
        <v>409</v>
      </c>
      <c r="C32" s="41" t="s">
        <v>39</v>
      </c>
      <c r="D32" s="87">
        <v>1</v>
      </c>
      <c r="E32" s="41">
        <v>0</v>
      </c>
      <c r="F32" s="41">
        <v>38.9</v>
      </c>
      <c r="G32" s="41">
        <v>23.3</v>
      </c>
      <c r="H32" s="17">
        <v>0</v>
      </c>
      <c r="I32" s="41">
        <v>0</v>
      </c>
      <c r="J32" s="41">
        <v>0</v>
      </c>
      <c r="K32" s="41">
        <v>0</v>
      </c>
      <c r="L32" s="41">
        <v>0</v>
      </c>
      <c r="M32" s="41">
        <v>24.1</v>
      </c>
      <c r="N32" s="41">
        <v>4</v>
      </c>
      <c r="O32" s="41">
        <v>9.6999999999999993</v>
      </c>
      <c r="P32" s="17">
        <v>0</v>
      </c>
      <c r="Q32" s="17">
        <v>0</v>
      </c>
      <c r="R32" s="17">
        <v>0</v>
      </c>
      <c r="S32" s="41">
        <v>0</v>
      </c>
      <c r="T32" s="41">
        <v>0</v>
      </c>
      <c r="U32" s="41">
        <v>0</v>
      </c>
      <c r="V32" s="41">
        <v>0</v>
      </c>
      <c r="W32" s="41">
        <v>0</v>
      </c>
      <c r="X32" s="41">
        <v>0</v>
      </c>
      <c r="Y32" s="17">
        <v>0</v>
      </c>
      <c r="Z32" s="41">
        <v>0</v>
      </c>
      <c r="AA32" s="17">
        <v>0</v>
      </c>
      <c r="AB32" s="17">
        <v>0</v>
      </c>
      <c r="AC32" s="41">
        <v>0</v>
      </c>
      <c r="AD32" s="41">
        <v>0</v>
      </c>
      <c r="AE32" s="90">
        <v>41.9</v>
      </c>
      <c r="AF32" s="91" t="s">
        <v>3</v>
      </c>
      <c r="AG32" s="87" t="s">
        <v>504</v>
      </c>
      <c r="AL32" s="17">
        <f t="shared" si="0"/>
        <v>100.00000000000001</v>
      </c>
      <c r="AM32" s="17">
        <f t="shared" si="1"/>
        <v>0.24100000000000002</v>
      </c>
      <c r="AN32" s="17">
        <f t="shared" si="2"/>
        <v>0</v>
      </c>
      <c r="AO32" s="17">
        <f t="shared" si="3"/>
        <v>0.38900000000000001</v>
      </c>
      <c r="AP32" s="17">
        <f t="shared" si="4"/>
        <v>9.6999999999999989E-2</v>
      </c>
      <c r="AQ32" s="17">
        <f t="shared" si="5"/>
        <v>0.41899999999999998</v>
      </c>
      <c r="AS32" s="17">
        <f t="shared" si="6"/>
        <v>0.24935732647814907</v>
      </c>
      <c r="AT32" s="17">
        <f t="shared" si="7"/>
        <v>0.61953727506426737</v>
      </c>
      <c r="AU32" s="17">
        <f t="shared" si="8"/>
        <v>0.51558483290488433</v>
      </c>
      <c r="AV32" s="17">
        <f t="shared" si="9"/>
        <v>0.56233933161953731</v>
      </c>
      <c r="AW32" s="17">
        <f t="shared" si="10"/>
        <v>0.49810405190353779</v>
      </c>
      <c r="AX32" s="17">
        <f t="shared" si="11"/>
        <v>0.49810405190353779</v>
      </c>
      <c r="AY32" s="17">
        <f t="shared" si="12"/>
        <v>7.9104051903537809E-2</v>
      </c>
      <c r="BA32" s="17">
        <f t="shared" si="13"/>
        <v>0.24935732647814909</v>
      </c>
      <c r="BB32" s="17">
        <f t="shared" si="14"/>
        <v>0.91902313624678666</v>
      </c>
      <c r="BC32" s="17">
        <f t="shared" si="15"/>
        <v>0.44286746370592223</v>
      </c>
      <c r="BD32" s="17">
        <f t="shared" si="18"/>
        <v>0.4158706450834575</v>
      </c>
      <c r="BE32" s="17">
        <f t="shared" si="16"/>
        <v>0.4158706450834575</v>
      </c>
      <c r="BF32" s="17">
        <f t="shared" si="17"/>
        <v>9.7928621936886016E-6</v>
      </c>
      <c r="BG32" s="17">
        <f t="shared" si="19"/>
        <v>2.9446510638321392E-4</v>
      </c>
      <c r="BI32" s="17" t="s">
        <v>620</v>
      </c>
      <c r="BJ32" s="108">
        <f>BJ31/3.78</f>
        <v>0.99968674111770139</v>
      </c>
      <c r="BK32" s="106"/>
    </row>
    <row r="33" spans="1:62" x14ac:dyDescent="0.25">
      <c r="A33" s="84">
        <v>32</v>
      </c>
      <c r="B33" s="84">
        <v>416</v>
      </c>
      <c r="C33" s="41" t="s">
        <v>27</v>
      </c>
      <c r="D33" s="86">
        <v>1</v>
      </c>
      <c r="E33" s="41">
        <v>0</v>
      </c>
      <c r="F33" s="41">
        <v>38.9</v>
      </c>
      <c r="G33" s="41">
        <v>23.3</v>
      </c>
      <c r="H33" s="17">
        <v>0</v>
      </c>
      <c r="I33" s="41">
        <v>0</v>
      </c>
      <c r="J33" s="41">
        <v>0</v>
      </c>
      <c r="K33" s="41">
        <v>0</v>
      </c>
      <c r="L33" s="41">
        <v>0</v>
      </c>
      <c r="M33" s="41">
        <v>24.1</v>
      </c>
      <c r="N33" s="41">
        <v>4</v>
      </c>
      <c r="O33" s="41">
        <v>9.6999999999999993</v>
      </c>
      <c r="P33" s="17">
        <v>0</v>
      </c>
      <c r="Q33" s="17">
        <v>0</v>
      </c>
      <c r="R33" s="17">
        <v>0</v>
      </c>
      <c r="S33" s="41">
        <v>0</v>
      </c>
      <c r="T33" s="41">
        <v>0</v>
      </c>
      <c r="U33" s="41">
        <v>0</v>
      </c>
      <c r="V33" s="41">
        <v>0</v>
      </c>
      <c r="W33" s="41">
        <v>0</v>
      </c>
      <c r="X33" s="41">
        <v>0</v>
      </c>
      <c r="Y33" s="17">
        <v>0</v>
      </c>
      <c r="Z33" s="41">
        <v>0</v>
      </c>
      <c r="AA33" s="17">
        <v>0</v>
      </c>
      <c r="AB33" s="17">
        <v>0</v>
      </c>
      <c r="AC33" s="41">
        <v>0</v>
      </c>
      <c r="AD33" s="41">
        <v>0</v>
      </c>
      <c r="AE33" s="90">
        <v>41.9</v>
      </c>
      <c r="AF33" s="91" t="s">
        <v>3</v>
      </c>
      <c r="AG33" s="87" t="s">
        <v>504</v>
      </c>
      <c r="AL33" s="17">
        <f t="shared" si="0"/>
        <v>100.00000000000001</v>
      </c>
      <c r="AM33" s="17">
        <f t="shared" si="1"/>
        <v>0.24100000000000002</v>
      </c>
      <c r="AN33" s="17">
        <f t="shared" si="2"/>
        <v>0</v>
      </c>
      <c r="AO33" s="17">
        <f t="shared" si="3"/>
        <v>0.38900000000000001</v>
      </c>
      <c r="AP33" s="17">
        <f t="shared" si="4"/>
        <v>9.6999999999999989E-2</v>
      </c>
      <c r="AQ33" s="17">
        <f t="shared" si="5"/>
        <v>0.41899999999999998</v>
      </c>
      <c r="AS33" s="17">
        <f t="shared" si="6"/>
        <v>0.24935732647814907</v>
      </c>
      <c r="AT33" s="17">
        <f t="shared" si="7"/>
        <v>0.61953727506426737</v>
      </c>
      <c r="AU33" s="17">
        <f t="shared" si="8"/>
        <v>0.51558483290488433</v>
      </c>
      <c r="AV33" s="17">
        <f t="shared" si="9"/>
        <v>0.56233933161953731</v>
      </c>
      <c r="AW33" s="17">
        <f t="shared" si="10"/>
        <v>0.49810405190353779</v>
      </c>
      <c r="AX33" s="17">
        <f t="shared" si="11"/>
        <v>0.49810405190353779</v>
      </c>
      <c r="AY33" s="17">
        <f t="shared" si="12"/>
        <v>7.9104051903537809E-2</v>
      </c>
      <c r="BA33" s="17">
        <f t="shared" si="13"/>
        <v>0.24935732647814909</v>
      </c>
      <c r="BB33" s="17">
        <f t="shared" si="14"/>
        <v>0.91902313624678666</v>
      </c>
      <c r="BC33" s="17">
        <f t="shared" si="15"/>
        <v>0.44286746370592223</v>
      </c>
      <c r="BD33" s="17">
        <f t="shared" si="18"/>
        <v>0.4158706450834575</v>
      </c>
      <c r="BE33" s="17">
        <f t="shared" si="16"/>
        <v>0.4158706450834575</v>
      </c>
      <c r="BF33" s="17">
        <f t="shared" si="17"/>
        <v>9.7928621936886016E-6</v>
      </c>
      <c r="BG33" s="17">
        <f t="shared" si="19"/>
        <v>2.9446510638321392E-4</v>
      </c>
      <c r="BI33" s="87" t="s">
        <v>584</v>
      </c>
    </row>
    <row r="34" spans="1:62" x14ac:dyDescent="0.25">
      <c r="A34" s="84">
        <v>62</v>
      </c>
      <c r="B34" s="84">
        <v>419</v>
      </c>
      <c r="C34" s="17" t="s">
        <v>77</v>
      </c>
      <c r="D34" s="87">
        <v>1</v>
      </c>
      <c r="E34" s="17">
        <v>30</v>
      </c>
      <c r="F34" s="17">
        <v>45</v>
      </c>
      <c r="G34" s="17">
        <v>0</v>
      </c>
      <c r="H34" s="17">
        <v>0</v>
      </c>
      <c r="I34" s="41">
        <v>0</v>
      </c>
      <c r="J34" s="41">
        <v>0</v>
      </c>
      <c r="K34" s="41">
        <v>0</v>
      </c>
      <c r="L34" s="17">
        <v>25</v>
      </c>
      <c r="M34" s="17">
        <v>0</v>
      </c>
      <c r="N34" s="17">
        <v>0</v>
      </c>
      <c r="O34" s="17">
        <v>0</v>
      </c>
      <c r="P34" s="17">
        <v>0</v>
      </c>
      <c r="Q34" s="17">
        <v>0</v>
      </c>
      <c r="R34" s="17">
        <v>0</v>
      </c>
      <c r="S34" s="17">
        <v>0</v>
      </c>
      <c r="T34" s="41">
        <v>0</v>
      </c>
      <c r="U34" s="41">
        <v>0</v>
      </c>
      <c r="V34" s="41">
        <v>0</v>
      </c>
      <c r="W34" s="41">
        <v>0</v>
      </c>
      <c r="X34" s="17">
        <v>0</v>
      </c>
      <c r="Y34" s="17">
        <v>0</v>
      </c>
      <c r="Z34" s="41">
        <v>0</v>
      </c>
      <c r="AA34" s="17">
        <v>0</v>
      </c>
      <c r="AB34" s="17">
        <v>0</v>
      </c>
      <c r="AC34" s="41">
        <v>0</v>
      </c>
      <c r="AD34" s="41">
        <v>0</v>
      </c>
      <c r="AE34" s="88">
        <v>8</v>
      </c>
      <c r="AF34" s="91" t="s">
        <v>3</v>
      </c>
      <c r="AG34" s="87" t="s">
        <v>504</v>
      </c>
      <c r="AL34" s="17">
        <f t="shared" si="0"/>
        <v>100</v>
      </c>
      <c r="AM34" s="17">
        <f t="shared" si="1"/>
        <v>0</v>
      </c>
      <c r="AN34" s="17">
        <f t="shared" si="2"/>
        <v>0.3</v>
      </c>
      <c r="AO34" s="17">
        <f t="shared" si="3"/>
        <v>0.45</v>
      </c>
      <c r="AP34" s="17">
        <f t="shared" si="4"/>
        <v>0</v>
      </c>
      <c r="AQ34" s="17">
        <f t="shared" si="5"/>
        <v>0.08</v>
      </c>
      <c r="AS34" s="17">
        <f t="shared" si="6"/>
        <v>0</v>
      </c>
      <c r="AT34" s="17">
        <f t="shared" si="7"/>
        <v>0</v>
      </c>
      <c r="AU34" s="17">
        <f t="shared" si="8"/>
        <v>0.5</v>
      </c>
      <c r="AV34" s="17">
        <f t="shared" si="9"/>
        <v>0.5</v>
      </c>
      <c r="AW34" s="17">
        <f t="shared" si="10"/>
        <v>0</v>
      </c>
      <c r="AX34" s="17">
        <f t="shared" si="11"/>
        <v>0</v>
      </c>
      <c r="AY34" s="17">
        <f t="shared" si="12"/>
        <v>0.08</v>
      </c>
      <c r="BA34" s="17">
        <f t="shared" si="13"/>
        <v>0</v>
      </c>
      <c r="BB34" s="17">
        <f t="shared" si="14"/>
        <v>7.575757575757576E-2</v>
      </c>
      <c r="BC34" s="17">
        <f t="shared" si="15"/>
        <v>0.42821172032905402</v>
      </c>
      <c r="BD34" s="17">
        <f t="shared" si="18"/>
        <v>7.575757575757576E-2</v>
      </c>
      <c r="BE34" s="17">
        <f t="shared" si="16"/>
        <v>7.575757575757576E-2</v>
      </c>
      <c r="BF34" s="17">
        <f t="shared" si="17"/>
        <v>1.7998163452708904E-5</v>
      </c>
      <c r="BG34" s="17">
        <f t="shared" si="19"/>
        <v>0.1035809948579077</v>
      </c>
      <c r="BI34" s="96" t="s">
        <v>585</v>
      </c>
      <c r="BJ34" s="17">
        <f>SUM(BF2:BF639)</f>
        <v>4.4543002147973052</v>
      </c>
    </row>
    <row r="35" spans="1:62" x14ac:dyDescent="0.25">
      <c r="A35" s="84">
        <v>16</v>
      </c>
      <c r="B35" s="84">
        <v>410</v>
      </c>
      <c r="C35" s="41" t="s">
        <v>4</v>
      </c>
      <c r="D35" s="86">
        <v>1</v>
      </c>
      <c r="E35" s="41">
        <v>0</v>
      </c>
      <c r="F35" s="41">
        <v>90</v>
      </c>
      <c r="G35" s="41">
        <v>0</v>
      </c>
      <c r="H35" s="17">
        <v>0</v>
      </c>
      <c r="I35" s="41">
        <v>0</v>
      </c>
      <c r="J35" s="41">
        <v>0</v>
      </c>
      <c r="K35" s="41">
        <v>0</v>
      </c>
      <c r="L35" s="41">
        <v>0</v>
      </c>
      <c r="M35" s="41">
        <v>10</v>
      </c>
      <c r="N35" s="41">
        <v>0</v>
      </c>
      <c r="O35" s="17">
        <v>0</v>
      </c>
      <c r="P35" s="17">
        <v>0</v>
      </c>
      <c r="Q35" s="17">
        <v>0</v>
      </c>
      <c r="R35" s="17">
        <v>0</v>
      </c>
      <c r="S35" s="41">
        <v>0</v>
      </c>
      <c r="T35" s="41">
        <v>0</v>
      </c>
      <c r="U35" s="41">
        <v>0</v>
      </c>
      <c r="V35" s="41">
        <v>0</v>
      </c>
      <c r="W35" s="41">
        <v>0</v>
      </c>
      <c r="X35" s="41">
        <v>0</v>
      </c>
      <c r="Y35" s="17">
        <v>0</v>
      </c>
      <c r="Z35" s="41">
        <v>0</v>
      </c>
      <c r="AA35" s="17">
        <v>0</v>
      </c>
      <c r="AB35" s="17">
        <v>0</v>
      </c>
      <c r="AC35" s="41">
        <v>0</v>
      </c>
      <c r="AD35" s="41">
        <v>0</v>
      </c>
      <c r="AE35" s="90">
        <v>11.6</v>
      </c>
      <c r="AF35" s="91" t="s">
        <v>3</v>
      </c>
      <c r="AG35" s="87" t="s">
        <v>504</v>
      </c>
      <c r="AI35" s="87" t="s">
        <v>505</v>
      </c>
      <c r="AJ35" s="87" t="s">
        <v>507</v>
      </c>
      <c r="AL35" s="17">
        <f t="shared" si="0"/>
        <v>100</v>
      </c>
      <c r="AM35" s="17">
        <f t="shared" si="1"/>
        <v>0.1</v>
      </c>
      <c r="AN35" s="17">
        <f t="shared" si="2"/>
        <v>0</v>
      </c>
      <c r="AO35" s="17">
        <f t="shared" si="3"/>
        <v>0.9</v>
      </c>
      <c r="AP35" s="17">
        <f t="shared" si="4"/>
        <v>0</v>
      </c>
      <c r="AQ35" s="17">
        <f t="shared" si="5"/>
        <v>0.11599999999999999</v>
      </c>
      <c r="AS35" s="17">
        <f t="shared" si="6"/>
        <v>0</v>
      </c>
      <c r="AT35" s="17">
        <f t="shared" si="7"/>
        <v>0.11111111111111112</v>
      </c>
      <c r="AU35" s="17">
        <f t="shared" si="8"/>
        <v>0.5</v>
      </c>
      <c r="AV35" s="17">
        <f t="shared" si="9"/>
        <v>0.5</v>
      </c>
      <c r="AW35" s="17">
        <f t="shared" si="10"/>
        <v>0.11111111111111112</v>
      </c>
      <c r="AX35" s="17">
        <f t="shared" si="11"/>
        <v>0.11111111111111112</v>
      </c>
      <c r="AY35" s="17">
        <f t="shared" si="12"/>
        <v>4.8888888888888732E-3</v>
      </c>
      <c r="BA35" s="17">
        <f t="shared" si="13"/>
        <v>0</v>
      </c>
      <c r="BB35" s="17">
        <f t="shared" si="14"/>
        <v>0.1111111111111111</v>
      </c>
      <c r="BC35" s="17">
        <f t="shared" si="15"/>
        <v>0.42821172032905402</v>
      </c>
      <c r="BD35" s="17">
        <f t="shared" si="18"/>
        <v>0.1111111111111111</v>
      </c>
      <c r="BE35" s="17">
        <f t="shared" si="16"/>
        <v>0.1111111111111111</v>
      </c>
      <c r="BF35" s="17">
        <f t="shared" si="17"/>
        <v>2.3901234567901216E-5</v>
      </c>
      <c r="BG35" s="17">
        <f t="shared" si="19"/>
        <v>8.1704513822347599E-2</v>
      </c>
      <c r="BI35" s="96" t="s">
        <v>586</v>
      </c>
      <c r="BJ35" s="17">
        <f>SUM(BG2:BG639)</f>
        <v>26.190883497364027</v>
      </c>
    </row>
    <row r="36" spans="1:62" x14ac:dyDescent="0.25">
      <c r="A36" s="84">
        <v>304</v>
      </c>
      <c r="B36" s="84">
        <v>191</v>
      </c>
      <c r="D36" s="87">
        <v>1</v>
      </c>
      <c r="E36" s="17">
        <v>0</v>
      </c>
      <c r="F36" s="17">
        <f>'EWG-CCP-127 (1)'!M122</f>
        <v>25</v>
      </c>
      <c r="G36" s="17">
        <v>0</v>
      </c>
      <c r="H36" s="17">
        <v>0</v>
      </c>
      <c r="I36" s="17">
        <v>0</v>
      </c>
      <c r="J36" s="17">
        <v>0</v>
      </c>
      <c r="K36" s="17">
        <v>0</v>
      </c>
      <c r="L36" s="17">
        <v>0</v>
      </c>
      <c r="M36" s="17">
        <f>'EWG-CCP-127 (1)'!L122</f>
        <v>14.75</v>
      </c>
      <c r="N36" s="17">
        <v>0</v>
      </c>
      <c r="O36" s="17">
        <f>'EWG-CCP-127 (1)'!K122</f>
        <v>60.25</v>
      </c>
      <c r="P36" s="17">
        <v>0</v>
      </c>
      <c r="Q36" s="17">
        <v>0</v>
      </c>
      <c r="R36" s="17">
        <v>0</v>
      </c>
      <c r="S36" s="17">
        <v>0</v>
      </c>
      <c r="T36" s="17">
        <v>0</v>
      </c>
      <c r="U36" s="41">
        <v>0</v>
      </c>
      <c r="V36" s="41">
        <v>0</v>
      </c>
      <c r="W36" s="17">
        <v>0</v>
      </c>
      <c r="X36" s="17">
        <v>0</v>
      </c>
      <c r="Y36" s="17">
        <v>0</v>
      </c>
      <c r="Z36" s="17">
        <v>0</v>
      </c>
      <c r="AA36" s="17">
        <v>0</v>
      </c>
      <c r="AB36" s="17">
        <v>0</v>
      </c>
      <c r="AC36" s="17">
        <v>0</v>
      </c>
      <c r="AD36" s="41">
        <v>0</v>
      </c>
      <c r="AE36" s="88">
        <f>'EWG-CCP-127 (1)'!E122</f>
        <v>54</v>
      </c>
      <c r="AF36" s="91" t="s">
        <v>3</v>
      </c>
      <c r="AG36" s="87" t="s">
        <v>504</v>
      </c>
      <c r="AL36" s="17">
        <f t="shared" si="0"/>
        <v>100</v>
      </c>
      <c r="AM36" s="17">
        <f t="shared" si="1"/>
        <v>0.14749999999999999</v>
      </c>
      <c r="AN36" s="17">
        <f t="shared" si="2"/>
        <v>0</v>
      </c>
      <c r="AO36" s="17">
        <f t="shared" si="3"/>
        <v>0.25</v>
      </c>
      <c r="AP36" s="17">
        <f t="shared" si="4"/>
        <v>0.60250000000000004</v>
      </c>
      <c r="AQ36" s="17">
        <f t="shared" si="5"/>
        <v>0.54</v>
      </c>
      <c r="AS36" s="17">
        <f t="shared" si="6"/>
        <v>2.41</v>
      </c>
      <c r="AT36" s="17">
        <f t="shared" si="7"/>
        <v>0.59</v>
      </c>
      <c r="AU36" s="17">
        <f t="shared" si="8"/>
        <v>0.65062500000000001</v>
      </c>
      <c r="AV36" s="17">
        <f t="shared" si="9"/>
        <v>1.1025</v>
      </c>
      <c r="AW36" s="17">
        <f t="shared" si="10"/>
        <v>0.59</v>
      </c>
      <c r="AX36" s="17">
        <f t="shared" si="11"/>
        <v>0.59</v>
      </c>
      <c r="AY36" s="17">
        <f t="shared" si="12"/>
        <v>4.9999999999999933E-2</v>
      </c>
      <c r="BA36" s="17">
        <f t="shared" si="13"/>
        <v>2.41</v>
      </c>
      <c r="BB36" s="17">
        <f t="shared" si="14"/>
        <v>0.59</v>
      </c>
      <c r="BC36" s="17">
        <f t="shared" si="15"/>
        <v>0.56985721371441667</v>
      </c>
      <c r="BD36" s="17">
        <f t="shared" si="18"/>
        <v>0.5430504362461257</v>
      </c>
      <c r="BE36" s="17">
        <f t="shared" si="16"/>
        <v>0.5430504362461257</v>
      </c>
      <c r="BF36" s="17">
        <f t="shared" si="17"/>
        <v>9.305161291677239E-6</v>
      </c>
      <c r="BG36" s="17">
        <f t="shared" si="19"/>
        <v>1.9088181625750586E-2</v>
      </c>
      <c r="BI36" s="96" t="s">
        <v>587</v>
      </c>
      <c r="BJ36" s="17">
        <f>1-BJ34/BJ35</f>
        <v>0.82992936396186834</v>
      </c>
    </row>
    <row r="37" spans="1:62" x14ac:dyDescent="0.25">
      <c r="A37" s="84">
        <v>361</v>
      </c>
      <c r="B37" s="84">
        <v>237</v>
      </c>
      <c r="C37" s="58">
        <v>11</v>
      </c>
      <c r="D37" s="86">
        <v>1</v>
      </c>
      <c r="E37" s="17">
        <v>0</v>
      </c>
      <c r="F37" s="17">
        <f>'EWG-CCP-127 (1)'!M174</f>
        <v>18.181818181818183</v>
      </c>
      <c r="G37" s="17">
        <v>0</v>
      </c>
      <c r="H37" s="17">
        <v>0</v>
      </c>
      <c r="I37" s="17">
        <v>0</v>
      </c>
      <c r="J37" s="17">
        <v>0</v>
      </c>
      <c r="K37" s="17">
        <v>0</v>
      </c>
      <c r="L37" s="17">
        <v>0</v>
      </c>
      <c r="M37" s="17">
        <f>'EWG-CCP-127 (1)'!L174</f>
        <v>27.27272727272727</v>
      </c>
      <c r="N37" s="17">
        <v>0</v>
      </c>
      <c r="O37" s="17">
        <f>'EWG-CCP-127 (1)'!K174</f>
        <v>54.54545454545454</v>
      </c>
      <c r="P37" s="17">
        <v>0</v>
      </c>
      <c r="Q37" s="17">
        <v>0</v>
      </c>
      <c r="R37" s="17">
        <v>0</v>
      </c>
      <c r="S37" s="17">
        <v>0</v>
      </c>
      <c r="T37" s="17">
        <v>0</v>
      </c>
      <c r="U37" s="41">
        <v>0</v>
      </c>
      <c r="V37" s="41">
        <v>0</v>
      </c>
      <c r="W37" s="17">
        <v>0</v>
      </c>
      <c r="X37" s="17">
        <v>0</v>
      </c>
      <c r="Y37" s="17">
        <v>0</v>
      </c>
      <c r="Z37" s="17">
        <v>0</v>
      </c>
      <c r="AA37" s="17">
        <v>0</v>
      </c>
      <c r="AB37" s="17">
        <v>0</v>
      </c>
      <c r="AC37" s="17">
        <v>0</v>
      </c>
      <c r="AD37" s="41">
        <v>0</v>
      </c>
      <c r="AE37" s="88">
        <f>'EWG-CCP-127 (1)'!E174</f>
        <v>64</v>
      </c>
      <c r="AF37" s="41" t="s">
        <v>3</v>
      </c>
      <c r="AG37" s="87" t="s">
        <v>506</v>
      </c>
      <c r="AL37" s="17">
        <f t="shared" si="0"/>
        <v>100</v>
      </c>
      <c r="AM37" s="17">
        <f t="shared" si="1"/>
        <v>0.27272727272727271</v>
      </c>
      <c r="AN37" s="17">
        <f t="shared" si="2"/>
        <v>0</v>
      </c>
      <c r="AO37" s="17">
        <f t="shared" si="3"/>
        <v>0.18181818181818182</v>
      </c>
      <c r="AP37" s="17">
        <f t="shared" si="4"/>
        <v>0.54545454545454541</v>
      </c>
      <c r="AQ37" s="17">
        <f t="shared" si="5"/>
        <v>0.64</v>
      </c>
      <c r="AS37" s="17">
        <f t="shared" si="6"/>
        <v>2.9999999999999996</v>
      </c>
      <c r="AT37" s="17">
        <f t="shared" si="7"/>
        <v>1.4999999999999998</v>
      </c>
      <c r="AU37" s="17">
        <f t="shared" si="8"/>
        <v>0.6875</v>
      </c>
      <c r="AV37" s="17">
        <f t="shared" si="9"/>
        <v>1.25</v>
      </c>
      <c r="AW37" s="17">
        <f t="shared" si="10"/>
        <v>0.64166666666666672</v>
      </c>
      <c r="AX37" s="17">
        <f t="shared" si="11"/>
        <v>0.64166666666666672</v>
      </c>
      <c r="AY37" s="17">
        <f t="shared" si="12"/>
        <v>1.6666666666667052E-3</v>
      </c>
      <c r="BA37" s="17">
        <f t="shared" si="13"/>
        <v>2.9999999999999996</v>
      </c>
      <c r="BB37" s="17">
        <f t="shared" si="14"/>
        <v>1.4999999999999998</v>
      </c>
      <c r="BC37" s="17">
        <f t="shared" si="15"/>
        <v>0.60453391126519007</v>
      </c>
      <c r="BD37" s="17">
        <f t="shared" si="18"/>
        <v>0.63630096628625155</v>
      </c>
      <c r="BE37" s="17">
        <f t="shared" si="16"/>
        <v>0.63630096628625155</v>
      </c>
      <c r="BF37" s="17">
        <f t="shared" si="17"/>
        <v>1.3682850415447779E-5</v>
      </c>
      <c r="BG37" s="17">
        <f t="shared" si="19"/>
        <v>5.6720178749194682E-2</v>
      </c>
    </row>
    <row r="38" spans="1:62" x14ac:dyDescent="0.25">
      <c r="A38" s="84">
        <v>235</v>
      </c>
      <c r="B38" s="84">
        <v>494</v>
      </c>
      <c r="C38" s="17" t="str">
        <f>'EWG-CCP-127 (1)'!B50</f>
        <v>a)</v>
      </c>
      <c r="D38" s="87">
        <v>1</v>
      </c>
      <c r="E38" s="17">
        <v>0</v>
      </c>
      <c r="F38" s="17">
        <f>'EWG-CCP-127 (1)'!M50</f>
        <v>68.965517241379317</v>
      </c>
      <c r="G38" s="17">
        <v>0</v>
      </c>
      <c r="H38" s="17">
        <v>0</v>
      </c>
      <c r="I38" s="17">
        <v>0</v>
      </c>
      <c r="J38" s="17">
        <v>0</v>
      </c>
      <c r="K38" s="17">
        <v>0</v>
      </c>
      <c r="L38" s="17">
        <v>0</v>
      </c>
      <c r="M38" s="17">
        <f>'EWG-CCP-127 (1)'!L50</f>
        <v>31.03448275862069</v>
      </c>
      <c r="N38" s="17">
        <v>0</v>
      </c>
      <c r="O38" s="17">
        <f>'EWG-CCP-127 (1)'!K50</f>
        <v>0</v>
      </c>
      <c r="P38" s="17">
        <v>0</v>
      </c>
      <c r="Q38" s="17">
        <v>0</v>
      </c>
      <c r="R38" s="17">
        <v>0</v>
      </c>
      <c r="S38" s="17">
        <v>0</v>
      </c>
      <c r="T38" s="17">
        <v>0</v>
      </c>
      <c r="U38" s="41">
        <v>0</v>
      </c>
      <c r="V38" s="41">
        <v>0</v>
      </c>
      <c r="W38" s="17">
        <v>0</v>
      </c>
      <c r="X38" s="17">
        <v>0</v>
      </c>
      <c r="Y38" s="17">
        <v>0</v>
      </c>
      <c r="Z38" s="17">
        <v>0</v>
      </c>
      <c r="AA38" s="17">
        <v>0</v>
      </c>
      <c r="AB38" s="17">
        <v>0</v>
      </c>
      <c r="AC38" s="17">
        <v>0</v>
      </c>
      <c r="AD38" s="41">
        <v>0</v>
      </c>
      <c r="AE38" s="88">
        <f>'EWG-CCP-127 (1)'!E50</f>
        <v>42</v>
      </c>
      <c r="AF38" s="41" t="s">
        <v>3</v>
      </c>
      <c r="AG38" s="87" t="s">
        <v>506</v>
      </c>
      <c r="AL38" s="17">
        <f t="shared" si="0"/>
        <v>100</v>
      </c>
      <c r="AM38" s="17">
        <f t="shared" si="1"/>
        <v>0.31034482758620691</v>
      </c>
      <c r="AN38" s="17">
        <f t="shared" si="2"/>
        <v>0</v>
      </c>
      <c r="AO38" s="17">
        <f t="shared" si="3"/>
        <v>0.68965517241379315</v>
      </c>
      <c r="AP38" s="17">
        <f t="shared" si="4"/>
        <v>0</v>
      </c>
      <c r="AQ38" s="17">
        <f t="shared" si="5"/>
        <v>0.42</v>
      </c>
      <c r="AS38" s="17">
        <f t="shared" si="6"/>
        <v>0</v>
      </c>
      <c r="AT38" s="17">
        <f t="shared" si="7"/>
        <v>0.45</v>
      </c>
      <c r="AU38" s="17">
        <f t="shared" si="8"/>
        <v>0.5</v>
      </c>
      <c r="AV38" s="17">
        <f t="shared" si="9"/>
        <v>0.5</v>
      </c>
      <c r="AW38" s="17">
        <f t="shared" si="10"/>
        <v>0.45</v>
      </c>
      <c r="AX38" s="17">
        <f t="shared" si="11"/>
        <v>0.45</v>
      </c>
      <c r="AY38" s="17">
        <f t="shared" si="12"/>
        <v>3.0000000000000027E-2</v>
      </c>
      <c r="BA38" s="17">
        <f t="shared" si="13"/>
        <v>0</v>
      </c>
      <c r="BB38" s="17">
        <f t="shared" si="14"/>
        <v>0.44999999999999996</v>
      </c>
      <c r="BC38" s="17">
        <f t="shared" si="15"/>
        <v>0.42821172032905402</v>
      </c>
      <c r="BD38" s="17">
        <f t="shared" si="18"/>
        <v>0.41299921386166405</v>
      </c>
      <c r="BE38" s="17">
        <f t="shared" si="16"/>
        <v>0.41299921386166405</v>
      </c>
      <c r="BF38" s="17">
        <f t="shared" si="17"/>
        <v>4.901100655471657E-5</v>
      </c>
      <c r="BG38" s="17">
        <f t="shared" si="19"/>
        <v>3.2978507761765495E-4</v>
      </c>
      <c r="BI38" s="17"/>
    </row>
    <row r="39" spans="1:62" x14ac:dyDescent="0.25">
      <c r="A39" s="84">
        <v>113</v>
      </c>
      <c r="B39" s="84">
        <v>439</v>
      </c>
      <c r="C39" s="17" t="s">
        <v>138</v>
      </c>
      <c r="D39" s="86">
        <v>1</v>
      </c>
      <c r="E39" s="17">
        <v>0</v>
      </c>
      <c r="F39" s="17">
        <v>74.3</v>
      </c>
      <c r="G39" s="17">
        <v>0</v>
      </c>
      <c r="H39" s="17">
        <v>0</v>
      </c>
      <c r="I39" s="17">
        <v>0</v>
      </c>
      <c r="J39" s="17">
        <v>0</v>
      </c>
      <c r="K39" s="17">
        <v>0</v>
      </c>
      <c r="L39" s="17">
        <v>0</v>
      </c>
      <c r="M39" s="17">
        <v>25.7</v>
      </c>
      <c r="N39" s="17">
        <v>0</v>
      </c>
      <c r="O39" s="17">
        <v>0</v>
      </c>
      <c r="P39" s="17">
        <v>0</v>
      </c>
      <c r="Q39" s="17">
        <v>0</v>
      </c>
      <c r="R39" s="17">
        <v>0</v>
      </c>
      <c r="S39" s="17">
        <v>0</v>
      </c>
      <c r="T39" s="17">
        <v>0</v>
      </c>
      <c r="U39" s="41">
        <v>0</v>
      </c>
      <c r="V39" s="41">
        <v>0</v>
      </c>
      <c r="W39" s="17">
        <v>0</v>
      </c>
      <c r="X39" s="17">
        <v>0</v>
      </c>
      <c r="Y39" s="17">
        <v>0</v>
      </c>
      <c r="Z39" s="41">
        <v>0</v>
      </c>
      <c r="AA39" s="17">
        <v>0</v>
      </c>
      <c r="AB39" s="17">
        <v>0</v>
      </c>
      <c r="AC39" s="41">
        <v>0</v>
      </c>
      <c r="AD39" s="41">
        <v>0</v>
      </c>
      <c r="AE39" s="88">
        <v>35.1</v>
      </c>
      <c r="AF39" s="91" t="s">
        <v>3</v>
      </c>
      <c r="AG39" s="87" t="s">
        <v>504</v>
      </c>
      <c r="AJ39" s="87" t="s">
        <v>507</v>
      </c>
      <c r="AL39" s="17">
        <f t="shared" si="0"/>
        <v>100</v>
      </c>
      <c r="AM39" s="17">
        <f t="shared" si="1"/>
        <v>0.25700000000000001</v>
      </c>
      <c r="AN39" s="17">
        <f t="shared" si="2"/>
        <v>0</v>
      </c>
      <c r="AO39" s="17">
        <f t="shared" si="3"/>
        <v>0.74299999999999999</v>
      </c>
      <c r="AP39" s="17">
        <f t="shared" si="4"/>
        <v>0</v>
      </c>
      <c r="AQ39" s="17">
        <f t="shared" si="5"/>
        <v>0.35100000000000003</v>
      </c>
      <c r="AS39" s="17">
        <f t="shared" si="6"/>
        <v>0</v>
      </c>
      <c r="AT39" s="17">
        <f t="shared" si="7"/>
        <v>0.34589502018842533</v>
      </c>
      <c r="AU39" s="17">
        <f t="shared" si="8"/>
        <v>0.5</v>
      </c>
      <c r="AV39" s="17">
        <f t="shared" si="9"/>
        <v>0.5</v>
      </c>
      <c r="AW39" s="17">
        <f t="shared" si="10"/>
        <v>0.34589502018842533</v>
      </c>
      <c r="AX39" s="17">
        <f t="shared" si="11"/>
        <v>0.34589502018842533</v>
      </c>
      <c r="AY39" s="17">
        <f t="shared" si="12"/>
        <v>5.1049798115747058E-3</v>
      </c>
      <c r="BA39" s="17">
        <f t="shared" si="13"/>
        <v>0</v>
      </c>
      <c r="BB39" s="17">
        <f t="shared" si="14"/>
        <v>0.34589502018842533</v>
      </c>
      <c r="BC39" s="17">
        <f t="shared" si="15"/>
        <v>0.42821172032905402</v>
      </c>
      <c r="BD39" s="17">
        <f t="shared" si="18"/>
        <v>0.34589502018842533</v>
      </c>
      <c r="BE39" s="17">
        <f t="shared" si="16"/>
        <v>0.34589502018842533</v>
      </c>
      <c r="BF39" s="17">
        <f t="shared" si="17"/>
        <v>2.6060818876585319E-5</v>
      </c>
      <c r="BG39" s="17">
        <f t="shared" si="19"/>
        <v>2.5847070624412227E-3</v>
      </c>
    </row>
    <row r="40" spans="1:62" x14ac:dyDescent="0.25">
      <c r="A40" s="84">
        <v>116</v>
      </c>
      <c r="B40" s="84">
        <v>442</v>
      </c>
      <c r="C40" s="17" t="s">
        <v>141</v>
      </c>
      <c r="D40" s="87">
        <v>1</v>
      </c>
      <c r="E40" s="17">
        <v>0</v>
      </c>
      <c r="F40" s="17">
        <v>59.8</v>
      </c>
      <c r="G40" s="17">
        <v>0</v>
      </c>
      <c r="H40" s="17">
        <v>0</v>
      </c>
      <c r="I40" s="17">
        <v>0</v>
      </c>
      <c r="J40" s="17">
        <v>0</v>
      </c>
      <c r="K40" s="17">
        <v>0</v>
      </c>
      <c r="L40" s="17">
        <v>0</v>
      </c>
      <c r="M40" s="17">
        <v>40.200000000000003</v>
      </c>
      <c r="N40" s="17">
        <v>0</v>
      </c>
      <c r="O40" s="17">
        <v>0</v>
      </c>
      <c r="P40" s="17">
        <v>0</v>
      </c>
      <c r="Q40" s="17">
        <v>0</v>
      </c>
      <c r="R40" s="17">
        <v>0</v>
      </c>
      <c r="S40" s="17">
        <v>0</v>
      </c>
      <c r="T40" s="17">
        <v>0</v>
      </c>
      <c r="U40" s="41">
        <v>0</v>
      </c>
      <c r="V40" s="41">
        <v>0</v>
      </c>
      <c r="W40" s="17">
        <v>0</v>
      </c>
      <c r="X40" s="17">
        <v>0</v>
      </c>
      <c r="Y40" s="17">
        <v>0</v>
      </c>
      <c r="Z40" s="41">
        <v>0</v>
      </c>
      <c r="AA40" s="17">
        <v>0</v>
      </c>
      <c r="AB40" s="17">
        <v>0</v>
      </c>
      <c r="AC40" s="41">
        <v>0</v>
      </c>
      <c r="AD40" s="41">
        <v>0</v>
      </c>
      <c r="AE40" s="88">
        <v>41.1</v>
      </c>
      <c r="AF40" s="91" t="s">
        <v>3</v>
      </c>
      <c r="AG40" s="87" t="s">
        <v>504</v>
      </c>
      <c r="AL40" s="17">
        <f t="shared" si="0"/>
        <v>100</v>
      </c>
      <c r="AM40" s="17">
        <f t="shared" si="1"/>
        <v>0.40200000000000002</v>
      </c>
      <c r="AN40" s="17">
        <f t="shared" si="2"/>
        <v>0</v>
      </c>
      <c r="AO40" s="17">
        <f t="shared" si="3"/>
        <v>0.59799999999999998</v>
      </c>
      <c r="AP40" s="17">
        <f t="shared" si="4"/>
        <v>0</v>
      </c>
      <c r="AQ40" s="17">
        <f t="shared" si="5"/>
        <v>0.41100000000000003</v>
      </c>
      <c r="AS40" s="17">
        <f t="shared" si="6"/>
        <v>0</v>
      </c>
      <c r="AT40" s="17">
        <f t="shared" si="7"/>
        <v>0.67224080267558539</v>
      </c>
      <c r="AU40" s="17">
        <f t="shared" si="8"/>
        <v>0.5</v>
      </c>
      <c r="AV40" s="17">
        <f t="shared" si="9"/>
        <v>0.5</v>
      </c>
      <c r="AW40" s="17">
        <f t="shared" si="10"/>
        <v>0.44258639910813818</v>
      </c>
      <c r="AX40" s="17">
        <f t="shared" si="11"/>
        <v>0.44258639910813818</v>
      </c>
      <c r="AY40" s="17">
        <f t="shared" si="12"/>
        <v>3.1586399108138152E-2</v>
      </c>
      <c r="BA40" s="17">
        <f t="shared" si="13"/>
        <v>0</v>
      </c>
      <c r="BB40" s="17">
        <f t="shared" si="14"/>
        <v>0.67224080267558539</v>
      </c>
      <c r="BC40" s="17">
        <f t="shared" si="15"/>
        <v>0.42821172032905402</v>
      </c>
      <c r="BD40" s="17">
        <f t="shared" si="18"/>
        <v>0.4161473472922555</v>
      </c>
      <c r="BE40" s="17">
        <f t="shared" si="16"/>
        <v>0.4161473472922555</v>
      </c>
      <c r="BF40" s="17">
        <f t="shared" si="17"/>
        <v>2.6495184147089683E-5</v>
      </c>
      <c r="BG40" s="17">
        <f t="shared" si="19"/>
        <v>8.3905336507687049E-5</v>
      </c>
    </row>
    <row r="41" spans="1:62" x14ac:dyDescent="0.25">
      <c r="A41" s="84">
        <v>613</v>
      </c>
      <c r="B41" s="84">
        <v>623</v>
      </c>
      <c r="D41" s="86">
        <v>1</v>
      </c>
      <c r="E41" s="17">
        <v>0</v>
      </c>
      <c r="F41" s="17">
        <f>'EWG-CCP-127 (1)'!G335</f>
        <v>85.689802913453292</v>
      </c>
      <c r="G41" s="17">
        <v>0</v>
      </c>
      <c r="H41" s="17">
        <v>0</v>
      </c>
      <c r="I41" s="17">
        <v>0</v>
      </c>
      <c r="J41" s="17">
        <v>0</v>
      </c>
      <c r="K41" s="17">
        <f>'EWG-CCP-127 (1)'!H335</f>
        <v>14.310197086546703</v>
      </c>
      <c r="L41" s="17">
        <v>0</v>
      </c>
      <c r="M41" s="17">
        <v>0</v>
      </c>
      <c r="N41" s="17">
        <v>0</v>
      </c>
      <c r="O41" s="17">
        <v>0</v>
      </c>
      <c r="P41" s="17">
        <v>0</v>
      </c>
      <c r="Q41" s="17">
        <v>0</v>
      </c>
      <c r="R41" s="17">
        <v>0</v>
      </c>
      <c r="S41" s="17">
        <v>0</v>
      </c>
      <c r="T41" s="17">
        <v>0</v>
      </c>
      <c r="U41" s="17">
        <v>0</v>
      </c>
      <c r="V41" s="17">
        <v>0</v>
      </c>
      <c r="W41" s="17">
        <v>0</v>
      </c>
      <c r="X41" s="17">
        <v>0</v>
      </c>
      <c r="Y41" s="17">
        <v>0</v>
      </c>
      <c r="Z41" s="17">
        <v>0</v>
      </c>
      <c r="AA41" s="17">
        <v>0</v>
      </c>
      <c r="AB41" s="17">
        <v>0</v>
      </c>
      <c r="AC41" s="17">
        <v>0</v>
      </c>
      <c r="AD41" s="17">
        <v>0</v>
      </c>
      <c r="AE41" s="88">
        <f>'EWG-CCP-127 (1)'!L335</f>
        <v>16.164999999999999</v>
      </c>
      <c r="AF41" s="17" t="s">
        <v>3</v>
      </c>
      <c r="AG41" s="87" t="s">
        <v>506</v>
      </c>
      <c r="AJ41" s="87" t="s">
        <v>510</v>
      </c>
      <c r="AL41" s="17">
        <f t="shared" si="0"/>
        <v>100</v>
      </c>
      <c r="AM41" s="17">
        <f t="shared" si="1"/>
        <v>0.14310197086546703</v>
      </c>
      <c r="AN41" s="17">
        <f t="shared" si="2"/>
        <v>0</v>
      </c>
      <c r="AO41" s="17">
        <f t="shared" si="3"/>
        <v>0.85689802913453295</v>
      </c>
      <c r="AP41" s="17">
        <f t="shared" si="4"/>
        <v>0</v>
      </c>
      <c r="AQ41" s="17">
        <f t="shared" si="5"/>
        <v>0.16164999999999999</v>
      </c>
      <c r="AS41" s="17">
        <f t="shared" si="6"/>
        <v>0</v>
      </c>
      <c r="AT41" s="17">
        <f t="shared" si="7"/>
        <v>0.16700000000000004</v>
      </c>
      <c r="AU41" s="17">
        <f t="shared" si="8"/>
        <v>0.5</v>
      </c>
      <c r="AV41" s="17">
        <f t="shared" si="9"/>
        <v>0.5</v>
      </c>
      <c r="AW41" s="17">
        <f t="shared" si="10"/>
        <v>0.16700000000000004</v>
      </c>
      <c r="AX41" s="17">
        <f t="shared" si="11"/>
        <v>0.16700000000000004</v>
      </c>
      <c r="AY41" s="17">
        <f t="shared" si="12"/>
        <v>5.3500000000000492E-3</v>
      </c>
      <c r="BA41" s="17">
        <f t="shared" si="13"/>
        <v>0</v>
      </c>
      <c r="BB41" s="17">
        <f t="shared" si="14"/>
        <v>0.16700000000000004</v>
      </c>
      <c r="BC41" s="17">
        <f t="shared" si="15"/>
        <v>0.42821172032905402</v>
      </c>
      <c r="BD41" s="17">
        <f t="shared" si="18"/>
        <v>0.16700000000000004</v>
      </c>
      <c r="BE41" s="17">
        <f t="shared" si="16"/>
        <v>0.16700000000000004</v>
      </c>
      <c r="BF41" s="17">
        <f t="shared" si="17"/>
        <v>2.8622500000000528E-5</v>
      </c>
      <c r="BG41" s="17">
        <f t="shared" si="19"/>
        <v>5.7691243009199825E-2</v>
      </c>
    </row>
    <row r="42" spans="1:62" x14ac:dyDescent="0.25">
      <c r="A42" s="84">
        <v>114</v>
      </c>
      <c r="B42" s="84">
        <v>440</v>
      </c>
      <c r="C42" s="17" t="s">
        <v>139</v>
      </c>
      <c r="D42" s="87">
        <v>1</v>
      </c>
      <c r="E42" s="17">
        <v>0</v>
      </c>
      <c r="F42" s="17">
        <v>70.900000000000006</v>
      </c>
      <c r="G42" s="17">
        <v>0</v>
      </c>
      <c r="H42" s="17">
        <v>0</v>
      </c>
      <c r="I42" s="17">
        <v>0</v>
      </c>
      <c r="J42" s="17">
        <v>0</v>
      </c>
      <c r="K42" s="17">
        <v>0</v>
      </c>
      <c r="L42" s="17">
        <v>0</v>
      </c>
      <c r="M42" s="17">
        <v>29.1</v>
      </c>
      <c r="N42" s="17">
        <v>0</v>
      </c>
      <c r="O42" s="17">
        <v>0</v>
      </c>
      <c r="P42" s="17">
        <v>0</v>
      </c>
      <c r="Q42" s="17">
        <v>0</v>
      </c>
      <c r="R42" s="17">
        <v>0</v>
      </c>
      <c r="S42" s="17">
        <v>0</v>
      </c>
      <c r="T42" s="17">
        <v>0</v>
      </c>
      <c r="U42" s="41">
        <v>0</v>
      </c>
      <c r="V42" s="41">
        <v>0</v>
      </c>
      <c r="W42" s="17">
        <v>0</v>
      </c>
      <c r="X42" s="17">
        <v>0</v>
      </c>
      <c r="Y42" s="17">
        <v>0</v>
      </c>
      <c r="Z42" s="41">
        <v>0</v>
      </c>
      <c r="AA42" s="17">
        <v>0</v>
      </c>
      <c r="AB42" s="17">
        <v>0</v>
      </c>
      <c r="AC42" s="41">
        <v>0</v>
      </c>
      <c r="AD42" s="41">
        <v>0</v>
      </c>
      <c r="AE42" s="88">
        <v>41.6</v>
      </c>
      <c r="AF42" s="91" t="s">
        <v>3</v>
      </c>
      <c r="AG42" s="87" t="s">
        <v>504</v>
      </c>
      <c r="AL42" s="17">
        <f t="shared" si="0"/>
        <v>100</v>
      </c>
      <c r="AM42" s="17">
        <f t="shared" si="1"/>
        <v>0.29100000000000004</v>
      </c>
      <c r="AN42" s="17">
        <f t="shared" si="2"/>
        <v>0</v>
      </c>
      <c r="AO42" s="17">
        <f t="shared" si="3"/>
        <v>0.70900000000000007</v>
      </c>
      <c r="AP42" s="17">
        <f t="shared" si="4"/>
        <v>0</v>
      </c>
      <c r="AQ42" s="17">
        <f t="shared" si="5"/>
        <v>0.41600000000000004</v>
      </c>
      <c r="AS42" s="17">
        <f t="shared" si="6"/>
        <v>0</v>
      </c>
      <c r="AT42" s="17">
        <f t="shared" si="7"/>
        <v>0.41043723554301836</v>
      </c>
      <c r="AU42" s="17">
        <f t="shared" si="8"/>
        <v>0.5</v>
      </c>
      <c r="AV42" s="17">
        <f t="shared" si="9"/>
        <v>0.5</v>
      </c>
      <c r="AW42" s="17">
        <f t="shared" si="10"/>
        <v>0.41043723554301836</v>
      </c>
      <c r="AX42" s="17">
        <f t="shared" si="11"/>
        <v>0.41043723554301836</v>
      </c>
      <c r="AY42" s="17">
        <f t="shared" si="12"/>
        <v>5.5627644569816725E-3</v>
      </c>
      <c r="BA42" s="17">
        <f t="shared" si="13"/>
        <v>0</v>
      </c>
      <c r="BB42" s="17">
        <f t="shared" si="14"/>
        <v>0.41043723554301831</v>
      </c>
      <c r="BC42" s="17">
        <f t="shared" si="15"/>
        <v>0.42821172032905402</v>
      </c>
      <c r="BD42" s="17">
        <f t="shared" si="18"/>
        <v>0.41043723554301831</v>
      </c>
      <c r="BE42" s="17">
        <f t="shared" si="16"/>
        <v>0.41043723554301831</v>
      </c>
      <c r="BF42" s="17">
        <f t="shared" si="17"/>
        <v>3.0944348403859217E-5</v>
      </c>
      <c r="BG42" s="17">
        <f t="shared" si="19"/>
        <v>2.0050519267989251E-4</v>
      </c>
    </row>
    <row r="43" spans="1:62" x14ac:dyDescent="0.25">
      <c r="A43" s="84">
        <v>648</v>
      </c>
      <c r="B43" s="84">
        <v>658</v>
      </c>
      <c r="D43" s="86">
        <v>1</v>
      </c>
      <c r="E43" s="17">
        <v>0</v>
      </c>
      <c r="F43" s="17">
        <f>'EWG-CCP-127 (1)'!C374</f>
        <v>87.760779999999997</v>
      </c>
      <c r="G43" s="17">
        <v>0</v>
      </c>
      <c r="H43" s="17">
        <v>0</v>
      </c>
      <c r="I43" s="17">
        <v>0</v>
      </c>
      <c r="J43" s="17">
        <f>'EWG-CCP-127 (1)'!D374</f>
        <v>12.23922</v>
      </c>
      <c r="K43" s="17">
        <v>0</v>
      </c>
      <c r="L43" s="17">
        <v>0</v>
      </c>
      <c r="M43" s="17">
        <v>0</v>
      </c>
      <c r="N43" s="17">
        <v>0</v>
      </c>
      <c r="O43" s="17">
        <v>0</v>
      </c>
      <c r="P43" s="17">
        <v>0</v>
      </c>
      <c r="Q43" s="17">
        <v>0</v>
      </c>
      <c r="R43" s="17">
        <v>0</v>
      </c>
      <c r="S43" s="17">
        <v>0</v>
      </c>
      <c r="T43" s="17">
        <v>0</v>
      </c>
      <c r="U43" s="17">
        <v>0</v>
      </c>
      <c r="V43" s="17">
        <v>0</v>
      </c>
      <c r="W43" s="17">
        <v>0</v>
      </c>
      <c r="X43" s="17">
        <v>0</v>
      </c>
      <c r="Y43" s="17">
        <v>0</v>
      </c>
      <c r="Z43" s="17">
        <v>0</v>
      </c>
      <c r="AA43" s="17">
        <v>0</v>
      </c>
      <c r="AB43" s="17">
        <v>0</v>
      </c>
      <c r="AC43" s="17">
        <v>0</v>
      </c>
      <c r="AD43" s="17">
        <v>0</v>
      </c>
      <c r="AE43" s="88">
        <f>'EWG-CCP-127 (1)'!E374</f>
        <v>14.503869999999999</v>
      </c>
      <c r="AF43" s="95" t="s">
        <v>3</v>
      </c>
      <c r="AG43" s="87" t="s">
        <v>556</v>
      </c>
      <c r="AL43" s="17">
        <f t="shared" si="0"/>
        <v>100</v>
      </c>
      <c r="AM43" s="17">
        <f t="shared" si="1"/>
        <v>0.12239219999999999</v>
      </c>
      <c r="AN43" s="17">
        <f t="shared" si="2"/>
        <v>0</v>
      </c>
      <c r="AO43" s="17">
        <f t="shared" si="3"/>
        <v>0.87760779999999994</v>
      </c>
      <c r="AP43" s="17">
        <f t="shared" si="4"/>
        <v>0</v>
      </c>
      <c r="AQ43" s="17">
        <f t="shared" si="5"/>
        <v>0.14503869999999999</v>
      </c>
      <c r="AS43" s="17">
        <f t="shared" si="6"/>
        <v>0</v>
      </c>
      <c r="AT43" s="17">
        <f t="shared" si="7"/>
        <v>0.13946115793410221</v>
      </c>
      <c r="AU43" s="17">
        <f t="shared" si="8"/>
        <v>0.5</v>
      </c>
      <c r="AV43" s="17">
        <f t="shared" si="9"/>
        <v>0.5</v>
      </c>
      <c r="AW43" s="17">
        <f t="shared" si="10"/>
        <v>0.13946115793410221</v>
      </c>
      <c r="AX43" s="17">
        <f t="shared" si="11"/>
        <v>0.13946115793410221</v>
      </c>
      <c r="AY43" s="17">
        <f t="shared" si="12"/>
        <v>5.5775420658977781E-3</v>
      </c>
      <c r="BA43" s="17">
        <f t="shared" si="13"/>
        <v>0</v>
      </c>
      <c r="BB43" s="17">
        <f t="shared" si="14"/>
        <v>0.13946115793410221</v>
      </c>
      <c r="BC43" s="17">
        <f t="shared" si="15"/>
        <v>0.42821172032905402</v>
      </c>
      <c r="BD43" s="17">
        <f t="shared" si="18"/>
        <v>0.13946115793410221</v>
      </c>
      <c r="BE43" s="17">
        <f t="shared" si="16"/>
        <v>0.13946115793410221</v>
      </c>
      <c r="BF43" s="17">
        <f t="shared" si="17"/>
        <v>3.1108975496859255E-5</v>
      </c>
      <c r="BG43" s="17">
        <f t="shared" si="19"/>
        <v>6.5946915068723175E-2</v>
      </c>
    </row>
    <row r="44" spans="1:62" x14ac:dyDescent="0.25">
      <c r="A44" s="84">
        <v>188</v>
      </c>
      <c r="B44" s="84">
        <v>468</v>
      </c>
      <c r="C44" s="17">
        <v>16</v>
      </c>
      <c r="D44" s="87">
        <v>1</v>
      </c>
      <c r="E44" s="17">
        <v>0</v>
      </c>
      <c r="F44" s="17">
        <v>70</v>
      </c>
      <c r="G44" s="17">
        <v>0</v>
      </c>
      <c r="H44" s="17">
        <v>0</v>
      </c>
      <c r="I44" s="17">
        <v>0</v>
      </c>
      <c r="J44" s="17">
        <v>0</v>
      </c>
      <c r="K44" s="17">
        <v>0</v>
      </c>
      <c r="L44" s="17">
        <v>0</v>
      </c>
      <c r="M44" s="17">
        <v>20</v>
      </c>
      <c r="N44" s="17">
        <v>0</v>
      </c>
      <c r="O44" s="17">
        <v>10</v>
      </c>
      <c r="P44" s="17">
        <v>0</v>
      </c>
      <c r="Q44" s="17">
        <v>0</v>
      </c>
      <c r="R44" s="17">
        <v>0</v>
      </c>
      <c r="S44" s="17">
        <v>0</v>
      </c>
      <c r="T44" s="17">
        <v>0</v>
      </c>
      <c r="U44" s="41">
        <v>0</v>
      </c>
      <c r="V44" s="41">
        <v>0</v>
      </c>
      <c r="W44" s="17">
        <v>0</v>
      </c>
      <c r="X44" s="17">
        <v>0</v>
      </c>
      <c r="Y44" s="17">
        <v>0</v>
      </c>
      <c r="Z44" s="17">
        <v>0</v>
      </c>
      <c r="AA44" s="17">
        <v>0</v>
      </c>
      <c r="AB44" s="17">
        <v>0</v>
      </c>
      <c r="AC44" s="17">
        <v>0</v>
      </c>
      <c r="AD44" s="41">
        <v>0</v>
      </c>
      <c r="AE44" s="88">
        <v>28</v>
      </c>
      <c r="AF44" s="91" t="s">
        <v>3</v>
      </c>
      <c r="AG44" s="87" t="s">
        <v>504</v>
      </c>
      <c r="AL44" s="17">
        <f t="shared" si="0"/>
        <v>100</v>
      </c>
      <c r="AM44" s="17">
        <f t="shared" si="1"/>
        <v>0.2</v>
      </c>
      <c r="AN44" s="17">
        <f t="shared" si="2"/>
        <v>0</v>
      </c>
      <c r="AO44" s="17">
        <f t="shared" si="3"/>
        <v>0.7</v>
      </c>
      <c r="AP44" s="17">
        <f t="shared" si="4"/>
        <v>0.1</v>
      </c>
      <c r="AQ44" s="17">
        <f t="shared" si="5"/>
        <v>0.28000000000000003</v>
      </c>
      <c r="AS44" s="17">
        <f t="shared" si="6"/>
        <v>0.14285714285714288</v>
      </c>
      <c r="AT44" s="17">
        <f t="shared" si="7"/>
        <v>0.28571428571428575</v>
      </c>
      <c r="AU44" s="17">
        <f t="shared" si="8"/>
        <v>0.5089285714285714</v>
      </c>
      <c r="AV44" s="17">
        <f t="shared" si="9"/>
        <v>0.5357142857142857</v>
      </c>
      <c r="AW44" s="17">
        <f t="shared" si="10"/>
        <v>0.28571428571428575</v>
      </c>
      <c r="AX44" s="17">
        <f t="shared" si="11"/>
        <v>0.28571428571428575</v>
      </c>
      <c r="AY44" s="17">
        <f t="shared" si="12"/>
        <v>5.7142857142857273E-3</v>
      </c>
      <c r="BA44" s="17">
        <f t="shared" si="13"/>
        <v>0.14285714285714285</v>
      </c>
      <c r="BB44" s="17">
        <f t="shared" si="14"/>
        <v>0.2857142857142857</v>
      </c>
      <c r="BC44" s="17">
        <f t="shared" si="15"/>
        <v>0.43660801513553671</v>
      </c>
      <c r="BD44" s="17">
        <f t="shared" si="18"/>
        <v>0.2857142857142857</v>
      </c>
      <c r="BE44" s="17">
        <f t="shared" si="16"/>
        <v>0.2857142857142857</v>
      </c>
      <c r="BF44" s="17">
        <f t="shared" si="17"/>
        <v>3.2653061224489312E-5</v>
      </c>
      <c r="BG44" s="17">
        <f t="shared" si="19"/>
        <v>1.4844989104795909E-2</v>
      </c>
    </row>
    <row r="45" spans="1:62" x14ac:dyDescent="0.25">
      <c r="A45" s="84">
        <v>134</v>
      </c>
      <c r="B45" s="84">
        <v>457</v>
      </c>
      <c r="C45" s="17" t="s">
        <v>161</v>
      </c>
      <c r="D45" s="86">
        <v>1</v>
      </c>
      <c r="E45" s="17">
        <v>0</v>
      </c>
      <c r="F45" s="17">
        <v>90.4</v>
      </c>
      <c r="G45" s="17">
        <v>0</v>
      </c>
      <c r="H45" s="17">
        <v>0</v>
      </c>
      <c r="I45" s="17">
        <v>0</v>
      </c>
      <c r="J45" s="17">
        <v>0</v>
      </c>
      <c r="K45" s="17">
        <v>9.6</v>
      </c>
      <c r="L45" s="17">
        <v>0</v>
      </c>
      <c r="M45" s="17">
        <v>0</v>
      </c>
      <c r="N45" s="17">
        <v>0</v>
      </c>
      <c r="O45" s="17">
        <v>0</v>
      </c>
      <c r="P45" s="17">
        <v>0</v>
      </c>
      <c r="Q45" s="17">
        <v>0</v>
      </c>
      <c r="R45" s="17">
        <v>0</v>
      </c>
      <c r="S45" s="17">
        <v>0</v>
      </c>
      <c r="T45" s="17">
        <v>0</v>
      </c>
      <c r="U45" s="41">
        <v>0</v>
      </c>
      <c r="V45" s="41">
        <v>0</v>
      </c>
      <c r="W45" s="17">
        <v>0</v>
      </c>
      <c r="X45" s="17">
        <v>0</v>
      </c>
      <c r="Y45" s="17">
        <v>0</v>
      </c>
      <c r="Z45" s="41">
        <v>0</v>
      </c>
      <c r="AA45" s="17">
        <v>0</v>
      </c>
      <c r="AB45" s="17">
        <v>0</v>
      </c>
      <c r="AC45" s="41">
        <v>0</v>
      </c>
      <c r="AD45" s="41">
        <v>0</v>
      </c>
      <c r="AE45" s="88">
        <v>11.2</v>
      </c>
      <c r="AF45" s="41" t="s">
        <v>3</v>
      </c>
      <c r="AG45" s="87" t="s">
        <v>506</v>
      </c>
      <c r="AJ45" s="87" t="s">
        <v>507</v>
      </c>
      <c r="AL45" s="17">
        <f t="shared" si="0"/>
        <v>100</v>
      </c>
      <c r="AM45" s="17">
        <f t="shared" si="1"/>
        <v>9.6000000000000002E-2</v>
      </c>
      <c r="AN45" s="17">
        <f t="shared" si="2"/>
        <v>0</v>
      </c>
      <c r="AO45" s="17">
        <f t="shared" si="3"/>
        <v>0.90400000000000003</v>
      </c>
      <c r="AP45" s="17">
        <f t="shared" si="4"/>
        <v>0</v>
      </c>
      <c r="AQ45" s="17">
        <f t="shared" si="5"/>
        <v>0.11199999999999999</v>
      </c>
      <c r="AS45" s="17">
        <f t="shared" si="6"/>
        <v>0</v>
      </c>
      <c r="AT45" s="17">
        <f t="shared" si="7"/>
        <v>0.10619469026548672</v>
      </c>
      <c r="AU45" s="17">
        <f t="shared" si="8"/>
        <v>0.5</v>
      </c>
      <c r="AV45" s="17">
        <f t="shared" si="9"/>
        <v>0.5</v>
      </c>
      <c r="AW45" s="17">
        <f t="shared" si="10"/>
        <v>0.10619469026548672</v>
      </c>
      <c r="AX45" s="17">
        <f t="shared" si="11"/>
        <v>0.10619469026548672</v>
      </c>
      <c r="AY45" s="17">
        <f t="shared" si="12"/>
        <v>5.8053097345132643E-3</v>
      </c>
      <c r="BA45" s="17">
        <f t="shared" si="13"/>
        <v>0</v>
      </c>
      <c r="BB45" s="17">
        <f t="shared" si="14"/>
        <v>0.10619469026548671</v>
      </c>
      <c r="BC45" s="17">
        <f t="shared" si="15"/>
        <v>0.42821172032905402</v>
      </c>
      <c r="BD45" s="17">
        <f t="shared" si="18"/>
        <v>0.10619469026548671</v>
      </c>
      <c r="BE45" s="17">
        <f t="shared" si="16"/>
        <v>0.10619469026548671</v>
      </c>
      <c r="BF45" s="17">
        <f t="shared" si="17"/>
        <v>3.3701621113634627E-5</v>
      </c>
      <c r="BG45" s="17">
        <f t="shared" si="19"/>
        <v>8.4007233937409831E-2</v>
      </c>
    </row>
    <row r="46" spans="1:62" x14ac:dyDescent="0.25">
      <c r="A46" s="84">
        <v>400</v>
      </c>
      <c r="B46" s="84">
        <v>265</v>
      </c>
      <c r="C46" s="17" t="s">
        <v>265</v>
      </c>
      <c r="D46" s="87">
        <v>1</v>
      </c>
      <c r="E46" s="17">
        <v>3.2</v>
      </c>
      <c r="F46" s="17">
        <v>32.6</v>
      </c>
      <c r="G46" s="17">
        <v>0</v>
      </c>
      <c r="H46" s="17">
        <v>0</v>
      </c>
      <c r="I46" s="17">
        <v>0</v>
      </c>
      <c r="J46" s="17">
        <v>0</v>
      </c>
      <c r="K46" s="17">
        <v>0</v>
      </c>
      <c r="L46" s="17">
        <v>0</v>
      </c>
      <c r="M46" s="17">
        <v>15.7</v>
      </c>
      <c r="N46" s="17">
        <v>0</v>
      </c>
      <c r="O46" s="17">
        <v>48.5</v>
      </c>
      <c r="P46" s="17">
        <v>0</v>
      </c>
      <c r="Q46" s="17">
        <v>0</v>
      </c>
      <c r="R46" s="17">
        <v>0</v>
      </c>
      <c r="S46" s="17">
        <v>0</v>
      </c>
      <c r="T46" s="17">
        <v>0</v>
      </c>
      <c r="U46" s="41">
        <v>0</v>
      </c>
      <c r="V46" s="41">
        <v>0</v>
      </c>
      <c r="W46" s="17">
        <v>0</v>
      </c>
      <c r="X46" s="17">
        <v>0</v>
      </c>
      <c r="Y46" s="17">
        <v>0</v>
      </c>
      <c r="Z46" s="17">
        <v>0</v>
      </c>
      <c r="AA46" s="17">
        <v>0</v>
      </c>
      <c r="AB46" s="17">
        <v>0</v>
      </c>
      <c r="AC46" s="17">
        <v>0</v>
      </c>
      <c r="AD46" s="41">
        <v>0</v>
      </c>
      <c r="AE46" s="88">
        <v>34</v>
      </c>
      <c r="AF46" s="91" t="s">
        <v>3</v>
      </c>
      <c r="AG46" s="87" t="s">
        <v>504</v>
      </c>
      <c r="AL46" s="17">
        <f t="shared" si="0"/>
        <v>100</v>
      </c>
      <c r="AM46" s="17">
        <f t="shared" si="1"/>
        <v>0.157</v>
      </c>
      <c r="AN46" s="17">
        <f t="shared" si="2"/>
        <v>3.2000000000000001E-2</v>
      </c>
      <c r="AO46" s="17">
        <f t="shared" si="3"/>
        <v>0.32600000000000001</v>
      </c>
      <c r="AP46" s="17">
        <f t="shared" si="4"/>
        <v>0.48499999999999999</v>
      </c>
      <c r="AQ46" s="17">
        <f t="shared" si="5"/>
        <v>0.34</v>
      </c>
      <c r="AS46" s="17">
        <f t="shared" si="6"/>
        <v>1.3547486033519553</v>
      </c>
      <c r="AT46" s="17">
        <f t="shared" si="7"/>
        <v>0.43854748603351956</v>
      </c>
      <c r="AU46" s="17">
        <f t="shared" si="8"/>
        <v>0.58467178770949724</v>
      </c>
      <c r="AV46" s="17">
        <f t="shared" si="9"/>
        <v>0.83868715083798884</v>
      </c>
      <c r="AW46" s="17">
        <f t="shared" si="10"/>
        <v>0.43854748603351956</v>
      </c>
      <c r="AX46" s="17">
        <f t="shared" si="11"/>
        <v>0.43854748603351956</v>
      </c>
      <c r="AY46" s="17">
        <f t="shared" si="12"/>
        <v>9.8547486033519538E-2</v>
      </c>
      <c r="BA46" s="17">
        <f t="shared" si="13"/>
        <v>1.0682819383259912</v>
      </c>
      <c r="BB46" s="17">
        <f t="shared" si="14"/>
        <v>0.34581497797356825</v>
      </c>
      <c r="BC46" s="17">
        <f t="shared" si="15"/>
        <v>0.49099899096343436</v>
      </c>
      <c r="BD46" s="17">
        <f t="shared" si="18"/>
        <v>0.34581497797356825</v>
      </c>
      <c r="BE46" s="17">
        <f t="shared" si="16"/>
        <v>0.34581497797356825</v>
      </c>
      <c r="BF46" s="17">
        <f t="shared" si="17"/>
        <v>3.381396883308362E-5</v>
      </c>
      <c r="BG46" s="17">
        <f t="shared" si="19"/>
        <v>3.8241873788623722E-3</v>
      </c>
    </row>
    <row r="47" spans="1:62" x14ac:dyDescent="0.25">
      <c r="A47" s="84">
        <v>305</v>
      </c>
      <c r="B47" s="84">
        <v>192</v>
      </c>
      <c r="D47" s="86">
        <v>1</v>
      </c>
      <c r="E47" s="17">
        <v>0</v>
      </c>
      <c r="F47" s="17">
        <f>'EWG-CCP-127 (1)'!M123</f>
        <v>24.142926122646063</v>
      </c>
      <c r="G47" s="17">
        <v>0</v>
      </c>
      <c r="H47" s="17">
        <v>0</v>
      </c>
      <c r="I47" s="17">
        <v>0</v>
      </c>
      <c r="J47" s="17">
        <v>0</v>
      </c>
      <c r="K47" s="17">
        <v>0</v>
      </c>
      <c r="L47" s="17">
        <v>0</v>
      </c>
      <c r="M47" s="17">
        <f>'EWG-CCP-127 (1)'!L123</f>
        <v>17.672621921776919</v>
      </c>
      <c r="N47" s="17">
        <v>0</v>
      </c>
      <c r="O47" s="17">
        <f>'EWG-CCP-127 (1)'!K123</f>
        <v>58.184451955577011</v>
      </c>
      <c r="P47" s="17">
        <v>0</v>
      </c>
      <c r="Q47" s="17">
        <v>0</v>
      </c>
      <c r="R47" s="17">
        <v>0</v>
      </c>
      <c r="S47" s="17">
        <v>0</v>
      </c>
      <c r="T47" s="17">
        <v>0</v>
      </c>
      <c r="U47" s="41">
        <v>0</v>
      </c>
      <c r="V47" s="41">
        <v>0</v>
      </c>
      <c r="W47" s="17">
        <v>0</v>
      </c>
      <c r="X47" s="17">
        <v>0</v>
      </c>
      <c r="Y47" s="17">
        <v>0</v>
      </c>
      <c r="Z47" s="17">
        <v>0</v>
      </c>
      <c r="AA47" s="17">
        <v>0</v>
      </c>
      <c r="AB47" s="17">
        <v>0</v>
      </c>
      <c r="AC47" s="17">
        <v>0</v>
      </c>
      <c r="AD47" s="41">
        <v>0</v>
      </c>
      <c r="AE47" s="88">
        <f>'EWG-CCP-127 (1)'!E123</f>
        <v>57.999999999999993</v>
      </c>
      <c r="AF47" s="91" t="s">
        <v>3</v>
      </c>
      <c r="AG47" s="87" t="s">
        <v>504</v>
      </c>
      <c r="AL47" s="17">
        <f t="shared" si="0"/>
        <v>100</v>
      </c>
      <c r="AM47" s="17">
        <f t="shared" si="1"/>
        <v>0.17672621921776918</v>
      </c>
      <c r="AN47" s="17">
        <f t="shared" si="2"/>
        <v>0</v>
      </c>
      <c r="AO47" s="17">
        <f t="shared" si="3"/>
        <v>0.24142926122646063</v>
      </c>
      <c r="AP47" s="17">
        <f t="shared" si="4"/>
        <v>0.5818445195557701</v>
      </c>
      <c r="AQ47" s="17">
        <f t="shared" si="5"/>
        <v>0.57999999999999996</v>
      </c>
      <c r="AS47" s="17">
        <f t="shared" si="6"/>
        <v>2.4099999999999997</v>
      </c>
      <c r="AT47" s="17">
        <f t="shared" si="7"/>
        <v>0.73199999999999998</v>
      </c>
      <c r="AU47" s="17">
        <f t="shared" si="8"/>
        <v>0.65062500000000001</v>
      </c>
      <c r="AV47" s="17">
        <f t="shared" si="9"/>
        <v>1.1025</v>
      </c>
      <c r="AW47" s="17">
        <f t="shared" si="10"/>
        <v>0.65062500000000001</v>
      </c>
      <c r="AX47" s="17">
        <f t="shared" si="11"/>
        <v>0.65062500000000001</v>
      </c>
      <c r="AY47" s="17">
        <f t="shared" si="12"/>
        <v>7.0625000000000049E-2</v>
      </c>
      <c r="BA47" s="17">
        <f t="shared" si="13"/>
        <v>2.41</v>
      </c>
      <c r="BB47" s="17">
        <f t="shared" si="14"/>
        <v>0.73199999999999998</v>
      </c>
      <c r="BC47" s="17">
        <f t="shared" si="15"/>
        <v>0.56985721371441667</v>
      </c>
      <c r="BD47" s="17">
        <f t="shared" si="18"/>
        <v>0.57302919088593052</v>
      </c>
      <c r="BE47" s="17">
        <f t="shared" si="16"/>
        <v>0.57302919088593052</v>
      </c>
      <c r="BF47" s="17">
        <f t="shared" si="17"/>
        <v>4.8592179704793613E-5</v>
      </c>
      <c r="BG47" s="17">
        <f t="shared" si="19"/>
        <v>3.1740980475128203E-2</v>
      </c>
    </row>
    <row r="48" spans="1:62" x14ac:dyDescent="0.25">
      <c r="A48" s="84">
        <v>227</v>
      </c>
      <c r="B48" s="84">
        <v>486</v>
      </c>
      <c r="C48" s="17" t="str">
        <f>'EWG-CCP-127 (1)'!B42</f>
        <v>a)</v>
      </c>
      <c r="D48" s="87">
        <v>1</v>
      </c>
      <c r="E48" s="17">
        <v>0</v>
      </c>
      <c r="F48" s="17">
        <f>'EWG-CCP-127 (1)'!M42</f>
        <v>90.090090090090087</v>
      </c>
      <c r="G48" s="17">
        <v>0</v>
      </c>
      <c r="H48" s="17">
        <v>0</v>
      </c>
      <c r="I48" s="17">
        <v>0</v>
      </c>
      <c r="J48" s="17">
        <v>0</v>
      </c>
      <c r="K48" s="17">
        <v>0</v>
      </c>
      <c r="L48" s="17">
        <v>0</v>
      </c>
      <c r="M48" s="17">
        <f>'EWG-CCP-127 (1)'!L42</f>
        <v>9.9099099099099082</v>
      </c>
      <c r="N48" s="17">
        <v>0</v>
      </c>
      <c r="O48" s="17">
        <f>'EWG-CCP-127 (1)'!K42</f>
        <v>0</v>
      </c>
      <c r="P48" s="17">
        <v>0</v>
      </c>
      <c r="Q48" s="17">
        <v>0</v>
      </c>
      <c r="R48" s="17">
        <v>0</v>
      </c>
      <c r="S48" s="17">
        <v>0</v>
      </c>
      <c r="T48" s="17">
        <v>0</v>
      </c>
      <c r="U48" s="41">
        <v>0</v>
      </c>
      <c r="V48" s="41">
        <v>0</v>
      </c>
      <c r="W48" s="17">
        <v>0</v>
      </c>
      <c r="X48" s="17">
        <v>0</v>
      </c>
      <c r="Y48" s="17">
        <v>0</v>
      </c>
      <c r="Z48" s="17">
        <v>0</v>
      </c>
      <c r="AA48" s="17">
        <v>0</v>
      </c>
      <c r="AB48" s="17">
        <v>0</v>
      </c>
      <c r="AC48" s="17">
        <v>0</v>
      </c>
      <c r="AD48" s="41">
        <v>0</v>
      </c>
      <c r="AE48" s="88">
        <f>'EWG-CCP-127 (1)'!E42</f>
        <v>11.600000000000001</v>
      </c>
      <c r="AF48" s="41" t="s">
        <v>3</v>
      </c>
      <c r="AG48" s="87" t="s">
        <v>506</v>
      </c>
      <c r="AJ48" s="87" t="s">
        <v>510</v>
      </c>
      <c r="AL48" s="17">
        <f t="shared" si="0"/>
        <v>100</v>
      </c>
      <c r="AM48" s="17">
        <f t="shared" si="1"/>
        <v>9.9099099099099086E-2</v>
      </c>
      <c r="AN48" s="17">
        <f t="shared" si="2"/>
        <v>0</v>
      </c>
      <c r="AO48" s="17">
        <f t="shared" si="3"/>
        <v>0.90090090090090091</v>
      </c>
      <c r="AP48" s="17">
        <f t="shared" si="4"/>
        <v>0</v>
      </c>
      <c r="AQ48" s="17">
        <f t="shared" si="5"/>
        <v>0.11600000000000002</v>
      </c>
      <c r="AS48" s="17">
        <f t="shared" si="6"/>
        <v>0</v>
      </c>
      <c r="AT48" s="17">
        <f t="shared" si="7"/>
        <v>0.10999999999999999</v>
      </c>
      <c r="AU48" s="17">
        <f t="shared" si="8"/>
        <v>0.5</v>
      </c>
      <c r="AV48" s="17">
        <f t="shared" si="9"/>
        <v>0.5</v>
      </c>
      <c r="AW48" s="17">
        <f t="shared" si="10"/>
        <v>0.10999999999999999</v>
      </c>
      <c r="AX48" s="17">
        <f t="shared" si="11"/>
        <v>0.10999999999999999</v>
      </c>
      <c r="AY48" s="17">
        <f t="shared" si="12"/>
        <v>6.0000000000000331E-3</v>
      </c>
      <c r="BA48" s="17">
        <f t="shared" si="13"/>
        <v>0</v>
      </c>
      <c r="BB48" s="17">
        <f t="shared" si="14"/>
        <v>0.10999999999999999</v>
      </c>
      <c r="BC48" s="17">
        <f t="shared" si="15"/>
        <v>0.42821172032905402</v>
      </c>
      <c r="BD48" s="17">
        <f t="shared" si="18"/>
        <v>0.10999999999999999</v>
      </c>
      <c r="BE48" s="17">
        <f t="shared" si="16"/>
        <v>0.10999999999999999</v>
      </c>
      <c r="BF48" s="17">
        <f t="shared" si="17"/>
        <v>3.6000000000000394E-5</v>
      </c>
      <c r="BG48" s="17">
        <f t="shared" si="19"/>
        <v>8.1704513822347599E-2</v>
      </c>
    </row>
    <row r="49" spans="1:59" x14ac:dyDescent="0.25">
      <c r="A49" s="84">
        <v>135</v>
      </c>
      <c r="B49" s="84">
        <v>458</v>
      </c>
      <c r="C49" s="17" t="s">
        <v>162</v>
      </c>
      <c r="D49" s="86">
        <v>1</v>
      </c>
      <c r="E49" s="17">
        <v>0</v>
      </c>
      <c r="F49" s="17">
        <v>85.4</v>
      </c>
      <c r="G49" s="17">
        <v>0</v>
      </c>
      <c r="H49" s="17">
        <v>0</v>
      </c>
      <c r="I49" s="17">
        <v>0</v>
      </c>
      <c r="J49" s="17">
        <v>0</v>
      </c>
      <c r="K49" s="17">
        <v>14.6</v>
      </c>
      <c r="L49" s="17">
        <v>0</v>
      </c>
      <c r="M49" s="17">
        <v>0</v>
      </c>
      <c r="N49" s="17">
        <v>0</v>
      </c>
      <c r="O49" s="17">
        <v>0</v>
      </c>
      <c r="P49" s="17">
        <v>0</v>
      </c>
      <c r="Q49" s="17">
        <v>0</v>
      </c>
      <c r="R49" s="17">
        <v>0</v>
      </c>
      <c r="S49" s="17">
        <v>0</v>
      </c>
      <c r="T49" s="17">
        <v>0</v>
      </c>
      <c r="U49" s="41">
        <v>0</v>
      </c>
      <c r="V49" s="41">
        <v>0</v>
      </c>
      <c r="W49" s="17">
        <v>0</v>
      </c>
      <c r="X49" s="17">
        <v>0</v>
      </c>
      <c r="Y49" s="17">
        <v>0</v>
      </c>
      <c r="Z49" s="41">
        <v>0</v>
      </c>
      <c r="AA49" s="17">
        <v>0</v>
      </c>
      <c r="AB49" s="17">
        <v>0</v>
      </c>
      <c r="AC49" s="41">
        <v>0</v>
      </c>
      <c r="AD49" s="41">
        <v>0</v>
      </c>
      <c r="AE49" s="88">
        <v>17.7</v>
      </c>
      <c r="AF49" s="41" t="s">
        <v>3</v>
      </c>
      <c r="AG49" s="87" t="s">
        <v>506</v>
      </c>
      <c r="AL49" s="17">
        <f t="shared" si="0"/>
        <v>100</v>
      </c>
      <c r="AM49" s="17">
        <f t="shared" si="1"/>
        <v>0.14599999999999999</v>
      </c>
      <c r="AN49" s="17">
        <f t="shared" si="2"/>
        <v>0</v>
      </c>
      <c r="AO49" s="17">
        <f t="shared" si="3"/>
        <v>0.85400000000000009</v>
      </c>
      <c r="AP49" s="17">
        <f t="shared" si="4"/>
        <v>0</v>
      </c>
      <c r="AQ49" s="17">
        <f t="shared" si="5"/>
        <v>0.17699999999999999</v>
      </c>
      <c r="AS49" s="17">
        <f t="shared" si="6"/>
        <v>0</v>
      </c>
      <c r="AT49" s="17">
        <f t="shared" si="7"/>
        <v>0.17096018735362994</v>
      </c>
      <c r="AU49" s="17">
        <f t="shared" si="8"/>
        <v>0.5</v>
      </c>
      <c r="AV49" s="17">
        <f t="shared" si="9"/>
        <v>0.5</v>
      </c>
      <c r="AW49" s="17">
        <f t="shared" si="10"/>
        <v>0.17096018735362994</v>
      </c>
      <c r="AX49" s="17">
        <f t="shared" si="11"/>
        <v>0.17096018735362994</v>
      </c>
      <c r="AY49" s="17">
        <f t="shared" si="12"/>
        <v>6.0398126463700463E-3</v>
      </c>
      <c r="BA49" s="17">
        <f t="shared" si="13"/>
        <v>0</v>
      </c>
      <c r="BB49" s="17">
        <f t="shared" si="14"/>
        <v>0.17096018735362997</v>
      </c>
      <c r="BC49" s="17">
        <f t="shared" si="15"/>
        <v>0.42821172032905402</v>
      </c>
      <c r="BD49" s="17">
        <f t="shared" si="18"/>
        <v>0.17096018735362997</v>
      </c>
      <c r="BE49" s="17">
        <f t="shared" si="16"/>
        <v>0.17096018735362997</v>
      </c>
      <c r="BF49" s="17">
        <f t="shared" si="17"/>
        <v>3.647933680325121E-5</v>
      </c>
      <c r="BG49" s="17">
        <f t="shared" si="19"/>
        <v>5.0553032067648496E-2</v>
      </c>
    </row>
    <row r="50" spans="1:59" x14ac:dyDescent="0.25">
      <c r="A50" s="84">
        <v>248</v>
      </c>
      <c r="B50" s="84">
        <v>507</v>
      </c>
      <c r="C50" s="17">
        <f>'EWG-CCP-127 (1)'!B63</f>
        <v>8</v>
      </c>
      <c r="D50" s="87">
        <v>1</v>
      </c>
      <c r="E50" s="17">
        <v>0</v>
      </c>
      <c r="F50" s="17">
        <f>'EWG-CCP-127 (1)'!M63</f>
        <v>41.666666666666671</v>
      </c>
      <c r="G50" s="17">
        <v>0</v>
      </c>
      <c r="H50" s="17">
        <v>0</v>
      </c>
      <c r="I50" s="17">
        <v>0</v>
      </c>
      <c r="J50" s="17">
        <v>0</v>
      </c>
      <c r="K50" s="17">
        <v>0</v>
      </c>
      <c r="L50" s="17">
        <v>0</v>
      </c>
      <c r="M50" s="17">
        <f>'EWG-CCP-127 (1)'!L63</f>
        <v>37.5</v>
      </c>
      <c r="N50" s="17">
        <v>0</v>
      </c>
      <c r="O50" s="17">
        <f>'EWG-CCP-127 (1)'!K63</f>
        <v>20.833333333333336</v>
      </c>
      <c r="P50" s="17">
        <v>0</v>
      </c>
      <c r="Q50" s="17">
        <v>0</v>
      </c>
      <c r="R50" s="17">
        <v>0</v>
      </c>
      <c r="S50" s="17">
        <v>0</v>
      </c>
      <c r="T50" s="17">
        <v>0</v>
      </c>
      <c r="U50" s="41">
        <v>0</v>
      </c>
      <c r="V50" s="41">
        <v>0</v>
      </c>
      <c r="W50" s="17">
        <v>0</v>
      </c>
      <c r="X50" s="17">
        <v>0</v>
      </c>
      <c r="Y50" s="17">
        <v>0</v>
      </c>
      <c r="Z50" s="17">
        <v>0</v>
      </c>
      <c r="AA50" s="17">
        <v>0</v>
      </c>
      <c r="AB50" s="17">
        <v>0</v>
      </c>
      <c r="AC50" s="17">
        <v>0</v>
      </c>
      <c r="AD50" s="41">
        <v>0</v>
      </c>
      <c r="AE50" s="88">
        <f>'EWG-CCP-127 (1)'!E63</f>
        <v>45</v>
      </c>
      <c r="AF50" s="41" t="s">
        <v>3</v>
      </c>
      <c r="AG50" s="87" t="s">
        <v>506</v>
      </c>
      <c r="AL50" s="17">
        <f t="shared" si="0"/>
        <v>100</v>
      </c>
      <c r="AM50" s="17">
        <f t="shared" si="1"/>
        <v>0.375</v>
      </c>
      <c r="AN50" s="17">
        <f t="shared" si="2"/>
        <v>0</v>
      </c>
      <c r="AO50" s="17">
        <f t="shared" si="3"/>
        <v>0.41666666666666674</v>
      </c>
      <c r="AP50" s="17">
        <f t="shared" si="4"/>
        <v>0.20833333333333337</v>
      </c>
      <c r="AQ50" s="17">
        <f t="shared" si="5"/>
        <v>0.45</v>
      </c>
      <c r="AS50" s="17">
        <f t="shared" si="6"/>
        <v>0.5</v>
      </c>
      <c r="AT50" s="17">
        <f t="shared" si="7"/>
        <v>0.8999999999999998</v>
      </c>
      <c r="AU50" s="17">
        <f t="shared" si="8"/>
        <v>0.53125</v>
      </c>
      <c r="AV50" s="17">
        <f t="shared" si="9"/>
        <v>0.625</v>
      </c>
      <c r="AW50" s="17">
        <f t="shared" si="10"/>
        <v>0.45333333333333337</v>
      </c>
      <c r="AX50" s="17">
        <f t="shared" si="11"/>
        <v>0.45333333333333337</v>
      </c>
      <c r="AY50" s="17">
        <f t="shared" si="12"/>
        <v>3.3333333333333548E-3</v>
      </c>
      <c r="BA50" s="17">
        <f t="shared" si="13"/>
        <v>0.5</v>
      </c>
      <c r="BB50" s="17">
        <f t="shared" si="14"/>
        <v>0.89999999999999991</v>
      </c>
      <c r="BC50" s="17">
        <f t="shared" si="15"/>
        <v>0.45759875215174339</v>
      </c>
      <c r="BD50" s="17">
        <f t="shared" si="18"/>
        <v>0.4445567491497574</v>
      </c>
      <c r="BE50" s="17">
        <f t="shared" si="16"/>
        <v>0.4445567491497574</v>
      </c>
      <c r="BF50" s="17">
        <f t="shared" si="17"/>
        <v>2.9628979818666888E-5</v>
      </c>
      <c r="BG50" s="17">
        <f t="shared" si="19"/>
        <v>2.3193842146508868E-3</v>
      </c>
    </row>
    <row r="51" spans="1:59" x14ac:dyDescent="0.25">
      <c r="A51" s="84">
        <v>173</v>
      </c>
      <c r="B51" s="84">
        <v>465</v>
      </c>
      <c r="C51" s="17">
        <v>1</v>
      </c>
      <c r="D51" s="86">
        <v>1</v>
      </c>
      <c r="E51" s="17">
        <v>0</v>
      </c>
      <c r="F51" s="17">
        <v>91</v>
      </c>
      <c r="G51" s="17">
        <v>0</v>
      </c>
      <c r="H51" s="17">
        <v>0</v>
      </c>
      <c r="I51" s="17">
        <v>0</v>
      </c>
      <c r="J51" s="17">
        <v>0</v>
      </c>
      <c r="K51" s="17">
        <v>0</v>
      </c>
      <c r="L51" s="17">
        <v>0</v>
      </c>
      <c r="M51" s="17">
        <v>1.5</v>
      </c>
      <c r="N51" s="17">
        <v>0</v>
      </c>
      <c r="O51" s="17">
        <v>7.5</v>
      </c>
      <c r="P51" s="17">
        <v>0</v>
      </c>
      <c r="Q51" s="17">
        <v>0</v>
      </c>
      <c r="R51" s="17">
        <v>0</v>
      </c>
      <c r="S51" s="17">
        <v>0</v>
      </c>
      <c r="T51" s="17">
        <v>0</v>
      </c>
      <c r="U51" s="41">
        <v>0</v>
      </c>
      <c r="V51" s="41">
        <v>0</v>
      </c>
      <c r="W51" s="17">
        <v>0</v>
      </c>
      <c r="X51" s="17">
        <v>0</v>
      </c>
      <c r="Y51" s="17">
        <v>0</v>
      </c>
      <c r="Z51" s="17">
        <v>0</v>
      </c>
      <c r="AA51" s="17">
        <v>0</v>
      </c>
      <c r="AB51" s="17">
        <v>0</v>
      </c>
      <c r="AC51" s="41">
        <v>0</v>
      </c>
      <c r="AD51" s="41">
        <v>0</v>
      </c>
      <c r="AE51" s="88">
        <v>1</v>
      </c>
      <c r="AF51" s="91" t="s">
        <v>3</v>
      </c>
      <c r="AG51" s="87" t="s">
        <v>504</v>
      </c>
      <c r="AJ51" s="87" t="s">
        <v>510</v>
      </c>
      <c r="AL51" s="17">
        <f t="shared" si="0"/>
        <v>100</v>
      </c>
      <c r="AM51" s="17">
        <f t="shared" si="1"/>
        <v>1.4999999999999999E-2</v>
      </c>
      <c r="AN51" s="17">
        <f t="shared" si="2"/>
        <v>0</v>
      </c>
      <c r="AO51" s="17">
        <f t="shared" si="3"/>
        <v>0.91</v>
      </c>
      <c r="AP51" s="17">
        <f t="shared" si="4"/>
        <v>7.4999999999999997E-2</v>
      </c>
      <c r="AQ51" s="17">
        <f t="shared" si="5"/>
        <v>0.01</v>
      </c>
      <c r="AS51" s="17">
        <f t="shared" si="6"/>
        <v>8.2417582417582416E-2</v>
      </c>
      <c r="AT51" s="17">
        <f t="shared" si="7"/>
        <v>1.6483516483516484E-2</v>
      </c>
      <c r="AU51" s="17">
        <f t="shared" si="8"/>
        <v>0.50515109890109888</v>
      </c>
      <c r="AV51" s="17">
        <f t="shared" si="9"/>
        <v>0.52060439560439564</v>
      </c>
      <c r="AW51" s="17">
        <f t="shared" si="10"/>
        <v>1.6483516483516484E-2</v>
      </c>
      <c r="AX51" s="17">
        <f t="shared" si="11"/>
        <v>1.6483516483516484E-2</v>
      </c>
      <c r="AY51" s="17">
        <f t="shared" si="12"/>
        <v>6.4835164835164837E-3</v>
      </c>
      <c r="BA51" s="17">
        <f t="shared" si="13"/>
        <v>8.2417582417582416E-2</v>
      </c>
      <c r="BB51" s="17">
        <f t="shared" si="14"/>
        <v>1.6483516483516484E-2</v>
      </c>
      <c r="BC51" s="17">
        <f t="shared" si="15"/>
        <v>0.43305573656356328</v>
      </c>
      <c r="BD51" s="17">
        <f t="shared" si="18"/>
        <v>1.6483516483516484E-2</v>
      </c>
      <c r="BE51" s="17">
        <f t="shared" si="16"/>
        <v>1.6483516483516484E-2</v>
      </c>
      <c r="BF51" s="17">
        <f t="shared" si="17"/>
        <v>4.2035985992029952E-5</v>
      </c>
      <c r="BG51" s="17">
        <f t="shared" si="19"/>
        <v>0.15353859687149685</v>
      </c>
    </row>
    <row r="52" spans="1:59" x14ac:dyDescent="0.25">
      <c r="A52" s="84">
        <v>317</v>
      </c>
      <c r="B52" s="84">
        <v>204</v>
      </c>
      <c r="D52" s="87">
        <v>1</v>
      </c>
      <c r="E52" s="17">
        <v>0</v>
      </c>
      <c r="F52" s="17">
        <f>'EWG-CCP-127 (1)'!M135</f>
        <v>21.052631578947366</v>
      </c>
      <c r="G52" s="17">
        <v>0</v>
      </c>
      <c r="H52" s="17">
        <v>0</v>
      </c>
      <c r="I52" s="17">
        <v>0</v>
      </c>
      <c r="J52" s="17">
        <v>0</v>
      </c>
      <c r="K52" s="17">
        <v>0</v>
      </c>
      <c r="L52" s="17">
        <v>0</v>
      </c>
      <c r="M52" s="17">
        <f>'EWG-CCP-127 (1)'!L135</f>
        <v>15.789473684210526</v>
      </c>
      <c r="N52" s="17">
        <v>0</v>
      </c>
      <c r="O52" s="17">
        <f>'EWG-CCP-127 (1)'!K135</f>
        <v>63.157894736842103</v>
      </c>
      <c r="P52" s="17">
        <v>0</v>
      </c>
      <c r="Q52" s="17">
        <v>0</v>
      </c>
      <c r="R52" s="17">
        <v>0</v>
      </c>
      <c r="S52" s="17">
        <v>0</v>
      </c>
      <c r="T52" s="17">
        <v>0</v>
      </c>
      <c r="U52" s="41">
        <v>0</v>
      </c>
      <c r="V52" s="41">
        <v>0</v>
      </c>
      <c r="W52" s="17">
        <v>0</v>
      </c>
      <c r="X52" s="17">
        <v>0</v>
      </c>
      <c r="Y52" s="17">
        <v>0</v>
      </c>
      <c r="Z52" s="17">
        <v>0</v>
      </c>
      <c r="AA52" s="17">
        <v>0</v>
      </c>
      <c r="AB52" s="17">
        <v>0</v>
      </c>
      <c r="AC52" s="17">
        <v>0</v>
      </c>
      <c r="AD52" s="41">
        <v>0</v>
      </c>
      <c r="AE52" s="88">
        <f>'EWG-CCP-127 (1)'!E135</f>
        <v>61</v>
      </c>
      <c r="AF52" s="91" t="s">
        <v>3</v>
      </c>
      <c r="AG52" s="87" t="s">
        <v>504</v>
      </c>
      <c r="AL52" s="17">
        <f t="shared" si="0"/>
        <v>100</v>
      </c>
      <c r="AM52" s="17">
        <f t="shared" si="1"/>
        <v>0.15789473684210525</v>
      </c>
      <c r="AN52" s="17">
        <f t="shared" si="2"/>
        <v>0</v>
      </c>
      <c r="AO52" s="17">
        <f t="shared" si="3"/>
        <v>0.21052631578947367</v>
      </c>
      <c r="AP52" s="17">
        <f t="shared" si="4"/>
        <v>0.63157894736842102</v>
      </c>
      <c r="AQ52" s="17">
        <f t="shared" si="5"/>
        <v>0.61</v>
      </c>
      <c r="AS52" s="17">
        <f t="shared" si="6"/>
        <v>3</v>
      </c>
      <c r="AT52" s="17">
        <f t="shared" si="7"/>
        <v>0.75</v>
      </c>
      <c r="AU52" s="17">
        <f t="shared" si="8"/>
        <v>0.6875</v>
      </c>
      <c r="AV52" s="17">
        <f t="shared" si="9"/>
        <v>1.25</v>
      </c>
      <c r="AW52" s="17">
        <f t="shared" si="10"/>
        <v>0.6875</v>
      </c>
      <c r="AX52" s="17">
        <f t="shared" si="11"/>
        <v>0.6875</v>
      </c>
      <c r="AY52" s="17">
        <f t="shared" si="12"/>
        <v>7.7500000000000013E-2</v>
      </c>
      <c r="BA52" s="17">
        <f t="shared" si="13"/>
        <v>3</v>
      </c>
      <c r="BB52" s="17">
        <f t="shared" si="14"/>
        <v>0.75</v>
      </c>
      <c r="BC52" s="17">
        <f t="shared" si="15"/>
        <v>0.60453391126519007</v>
      </c>
      <c r="BD52" s="17">
        <f t="shared" si="18"/>
        <v>0.60229156000644779</v>
      </c>
      <c r="BE52" s="17">
        <f t="shared" si="16"/>
        <v>0.60229156000644779</v>
      </c>
      <c r="BF52" s="17">
        <f t="shared" si="17"/>
        <v>5.9420047134194981E-5</v>
      </c>
      <c r="BG52" s="17">
        <f t="shared" si="19"/>
        <v>4.3330579612161441E-2</v>
      </c>
    </row>
    <row r="53" spans="1:59" x14ac:dyDescent="0.25">
      <c r="A53" s="84">
        <v>190</v>
      </c>
      <c r="B53" s="84">
        <v>470</v>
      </c>
      <c r="C53" s="17">
        <v>18</v>
      </c>
      <c r="D53" s="86">
        <v>1</v>
      </c>
      <c r="E53" s="17">
        <v>0</v>
      </c>
      <c r="F53" s="17">
        <v>60</v>
      </c>
      <c r="G53" s="17">
        <v>0</v>
      </c>
      <c r="H53" s="17">
        <v>0</v>
      </c>
      <c r="I53" s="17">
        <v>0</v>
      </c>
      <c r="J53" s="17">
        <v>0</v>
      </c>
      <c r="K53" s="17">
        <v>0</v>
      </c>
      <c r="L53" s="17">
        <v>0</v>
      </c>
      <c r="M53" s="17">
        <v>20</v>
      </c>
      <c r="N53" s="17">
        <v>0</v>
      </c>
      <c r="O53" s="17">
        <v>20</v>
      </c>
      <c r="P53" s="17">
        <v>0</v>
      </c>
      <c r="Q53" s="17">
        <v>0</v>
      </c>
      <c r="R53" s="17">
        <v>0</v>
      </c>
      <c r="S53" s="17">
        <v>0</v>
      </c>
      <c r="T53" s="17">
        <v>0</v>
      </c>
      <c r="U53" s="41">
        <v>0</v>
      </c>
      <c r="V53" s="41">
        <v>0</v>
      </c>
      <c r="W53" s="17">
        <v>0</v>
      </c>
      <c r="X53" s="17">
        <v>0</v>
      </c>
      <c r="Y53" s="17">
        <v>0</v>
      </c>
      <c r="Z53" s="17">
        <v>0</v>
      </c>
      <c r="AA53" s="17">
        <v>0</v>
      </c>
      <c r="AB53" s="17">
        <v>0</v>
      </c>
      <c r="AC53" s="17">
        <v>0</v>
      </c>
      <c r="AD53" s="41">
        <v>0</v>
      </c>
      <c r="AE53" s="88">
        <v>34</v>
      </c>
      <c r="AF53" s="91" t="s">
        <v>3</v>
      </c>
      <c r="AG53" s="87" t="s">
        <v>504</v>
      </c>
      <c r="AL53" s="17">
        <f t="shared" si="0"/>
        <v>100</v>
      </c>
      <c r="AM53" s="17">
        <f t="shared" si="1"/>
        <v>0.2</v>
      </c>
      <c r="AN53" s="17">
        <f t="shared" si="2"/>
        <v>0</v>
      </c>
      <c r="AO53" s="17">
        <f t="shared" si="3"/>
        <v>0.6</v>
      </c>
      <c r="AP53" s="17">
        <f t="shared" si="4"/>
        <v>0.2</v>
      </c>
      <c r="AQ53" s="17">
        <f t="shared" si="5"/>
        <v>0.34</v>
      </c>
      <c r="AS53" s="17">
        <f t="shared" si="6"/>
        <v>0.33333333333333337</v>
      </c>
      <c r="AT53" s="17">
        <f t="shared" si="7"/>
        <v>0.33333333333333337</v>
      </c>
      <c r="AU53" s="17">
        <f t="shared" si="8"/>
        <v>0.52083333333333337</v>
      </c>
      <c r="AV53" s="17">
        <f t="shared" si="9"/>
        <v>0.58333333333333337</v>
      </c>
      <c r="AW53" s="17">
        <f t="shared" si="10"/>
        <v>0.33333333333333337</v>
      </c>
      <c r="AX53" s="17">
        <f t="shared" si="11"/>
        <v>0.33333333333333337</v>
      </c>
      <c r="AY53" s="17">
        <f t="shared" si="12"/>
        <v>6.6666666666666541E-3</v>
      </c>
      <c r="BA53" s="17">
        <f t="shared" si="13"/>
        <v>0.33333333333333331</v>
      </c>
      <c r="BB53" s="17">
        <f t="shared" si="14"/>
        <v>0.33333333333333331</v>
      </c>
      <c r="BC53" s="17">
        <f t="shared" si="15"/>
        <v>0.44780307487751358</v>
      </c>
      <c r="BD53" s="17">
        <f t="shared" si="18"/>
        <v>0.33333333333333331</v>
      </c>
      <c r="BE53" s="17">
        <f t="shared" si="16"/>
        <v>0.33333333333333331</v>
      </c>
      <c r="BF53" s="17">
        <f t="shared" si="17"/>
        <v>4.4444444444445016E-5</v>
      </c>
      <c r="BG53" s="17">
        <f t="shared" si="19"/>
        <v>3.8241873788623722E-3</v>
      </c>
    </row>
    <row r="54" spans="1:59" x14ac:dyDescent="0.25">
      <c r="A54" s="84">
        <v>231</v>
      </c>
      <c r="B54" s="84">
        <v>490</v>
      </c>
      <c r="C54" s="17" t="str">
        <f>'EWG-CCP-127 (1)'!B46</f>
        <v>a)</v>
      </c>
      <c r="D54" s="87">
        <v>1</v>
      </c>
      <c r="E54" s="17">
        <v>0</v>
      </c>
      <c r="F54" s="17">
        <f>'EWG-CCP-127 (1)'!M46</f>
        <v>78.003120124804994</v>
      </c>
      <c r="G54" s="17">
        <v>0</v>
      </c>
      <c r="H54" s="17">
        <v>0</v>
      </c>
      <c r="I54" s="17">
        <v>0</v>
      </c>
      <c r="J54" s="17">
        <v>0</v>
      </c>
      <c r="K54" s="17">
        <v>0</v>
      </c>
      <c r="L54" s="17">
        <v>0</v>
      </c>
      <c r="M54" s="17">
        <f>'EWG-CCP-127 (1)'!L46</f>
        <v>21.996879875195006</v>
      </c>
      <c r="N54" s="17">
        <v>0</v>
      </c>
      <c r="O54" s="17">
        <f>'EWG-CCP-127 (1)'!K46</f>
        <v>0</v>
      </c>
      <c r="P54" s="17">
        <v>0</v>
      </c>
      <c r="Q54" s="17">
        <v>0</v>
      </c>
      <c r="R54" s="17">
        <v>0</v>
      </c>
      <c r="S54" s="17">
        <v>0</v>
      </c>
      <c r="T54" s="17">
        <v>0</v>
      </c>
      <c r="U54" s="41">
        <v>0</v>
      </c>
      <c r="V54" s="41">
        <v>0</v>
      </c>
      <c r="W54" s="17">
        <v>0</v>
      </c>
      <c r="X54" s="17">
        <v>0</v>
      </c>
      <c r="Y54" s="17">
        <v>0</v>
      </c>
      <c r="Z54" s="17">
        <v>0</v>
      </c>
      <c r="AA54" s="17">
        <v>0</v>
      </c>
      <c r="AB54" s="17">
        <v>0</v>
      </c>
      <c r="AC54" s="17">
        <v>0</v>
      </c>
      <c r="AD54" s="41">
        <v>0</v>
      </c>
      <c r="AE54" s="88">
        <f>'EWG-CCP-127 (1)'!E46</f>
        <v>27.500000000000004</v>
      </c>
      <c r="AF54" s="41" t="s">
        <v>3</v>
      </c>
      <c r="AG54" s="87" t="s">
        <v>506</v>
      </c>
      <c r="AL54" s="17">
        <f t="shared" si="0"/>
        <v>100</v>
      </c>
      <c r="AM54" s="17">
        <f t="shared" si="1"/>
        <v>0.21996879875195005</v>
      </c>
      <c r="AN54" s="17">
        <f t="shared" si="2"/>
        <v>0</v>
      </c>
      <c r="AO54" s="17">
        <f t="shared" si="3"/>
        <v>0.78003120124804992</v>
      </c>
      <c r="AP54" s="17">
        <f t="shared" si="4"/>
        <v>0</v>
      </c>
      <c r="AQ54" s="17">
        <f t="shared" si="5"/>
        <v>0.27500000000000002</v>
      </c>
      <c r="AS54" s="17">
        <f t="shared" si="6"/>
        <v>0</v>
      </c>
      <c r="AT54" s="17">
        <f t="shared" si="7"/>
        <v>0.28199999999999997</v>
      </c>
      <c r="AU54" s="17">
        <f t="shared" si="8"/>
        <v>0.5</v>
      </c>
      <c r="AV54" s="17">
        <f t="shared" si="9"/>
        <v>0.5</v>
      </c>
      <c r="AW54" s="17">
        <f t="shared" si="10"/>
        <v>0.28199999999999997</v>
      </c>
      <c r="AX54" s="17">
        <f t="shared" si="11"/>
        <v>0.28199999999999997</v>
      </c>
      <c r="AY54" s="17">
        <f t="shared" si="12"/>
        <v>6.9999999999999507E-3</v>
      </c>
      <c r="BA54" s="17">
        <f t="shared" si="13"/>
        <v>0</v>
      </c>
      <c r="BB54" s="17">
        <f t="shared" si="14"/>
        <v>0.28199999999999997</v>
      </c>
      <c r="BC54" s="17">
        <f t="shared" si="15"/>
        <v>0.42821172032905402</v>
      </c>
      <c r="BD54" s="17">
        <f t="shared" si="18"/>
        <v>0.28199999999999997</v>
      </c>
      <c r="BE54" s="17">
        <f t="shared" si="16"/>
        <v>0.28199999999999997</v>
      </c>
      <c r="BF54" s="17">
        <f t="shared" si="17"/>
        <v>4.8999999999999307E-5</v>
      </c>
      <c r="BG54" s="17">
        <f t="shared" si="19"/>
        <v>1.6088389248623703E-2</v>
      </c>
    </row>
    <row r="55" spans="1:59" x14ac:dyDescent="0.25">
      <c r="A55" s="84">
        <v>514</v>
      </c>
      <c r="B55" s="84">
        <v>568</v>
      </c>
      <c r="C55" s="17" t="str">
        <f>'EWG-CCP-127 (1)'!B297</f>
        <v>Rb-R0.48</v>
      </c>
      <c r="D55" s="86">
        <v>1</v>
      </c>
      <c r="E55" s="17">
        <v>0</v>
      </c>
      <c r="F55" s="17">
        <f>'EWG-CCP-127 (1)'!J297</f>
        <v>67.567567567567565</v>
      </c>
      <c r="G55" s="17">
        <v>0</v>
      </c>
      <c r="H55" s="17">
        <v>0</v>
      </c>
      <c r="I55" s="17">
        <v>0</v>
      </c>
      <c r="J55" s="17">
        <f>'EWG-CCP-127 (1)'!M297</f>
        <v>0</v>
      </c>
      <c r="K55" s="17">
        <v>0</v>
      </c>
      <c r="L55" s="17">
        <v>0</v>
      </c>
      <c r="M55" s="17">
        <f>'EWG-CCP-127 (1)'!L297</f>
        <v>0</v>
      </c>
      <c r="N55" s="17">
        <v>0</v>
      </c>
      <c r="O55" s="17">
        <v>0</v>
      </c>
      <c r="P55" s="17">
        <v>0</v>
      </c>
      <c r="Q55" s="17">
        <v>0</v>
      </c>
      <c r="R55" s="17">
        <v>0</v>
      </c>
      <c r="S55" s="17">
        <v>0</v>
      </c>
      <c r="T55" s="17">
        <v>0</v>
      </c>
      <c r="U55" s="17">
        <v>0</v>
      </c>
      <c r="V55" s="17">
        <f>'EWG-CCP-127 (1)'!O297</f>
        <v>0</v>
      </c>
      <c r="W55" s="17">
        <v>0</v>
      </c>
      <c r="X55" s="17">
        <v>0</v>
      </c>
      <c r="Y55" s="17">
        <v>0</v>
      </c>
      <c r="Z55" s="17">
        <v>0</v>
      </c>
      <c r="AA55" s="17">
        <v>0</v>
      </c>
      <c r="AB55" s="17">
        <f>'EWG-CCP-127 (1)'!N297</f>
        <v>32.432432432432435</v>
      </c>
      <c r="AC55" s="17">
        <v>0</v>
      </c>
      <c r="AD55" s="17">
        <v>0</v>
      </c>
      <c r="AE55" s="88">
        <f>'EWG-CCP-127 (1)'!I297</f>
        <v>41</v>
      </c>
      <c r="AF55" s="92" t="s">
        <v>3</v>
      </c>
      <c r="AG55" s="87" t="s">
        <v>531</v>
      </c>
      <c r="AL55" s="17">
        <f t="shared" si="0"/>
        <v>100</v>
      </c>
      <c r="AM55" s="17">
        <f t="shared" si="1"/>
        <v>0</v>
      </c>
      <c r="AN55" s="17">
        <f t="shared" si="2"/>
        <v>0</v>
      </c>
      <c r="AO55" s="17">
        <f t="shared" si="3"/>
        <v>0.67567567567567566</v>
      </c>
      <c r="AP55" s="17">
        <f t="shared" si="4"/>
        <v>0</v>
      </c>
      <c r="AQ55" s="17">
        <f t="shared" si="5"/>
        <v>0.41</v>
      </c>
      <c r="AS55" s="17">
        <f t="shared" si="6"/>
        <v>0</v>
      </c>
      <c r="AT55" s="17">
        <f t="shared" si="7"/>
        <v>0</v>
      </c>
      <c r="AU55" s="17">
        <f t="shared" si="8"/>
        <v>0.5</v>
      </c>
      <c r="AV55" s="17">
        <f t="shared" si="9"/>
        <v>0.5</v>
      </c>
      <c r="AW55" s="17">
        <f t="shared" si="10"/>
        <v>0</v>
      </c>
      <c r="AX55" s="17">
        <f t="shared" si="11"/>
        <v>0</v>
      </c>
      <c r="AY55" s="17">
        <f t="shared" si="12"/>
        <v>0.41</v>
      </c>
      <c r="BA55" s="17">
        <f t="shared" si="13"/>
        <v>0</v>
      </c>
      <c r="BB55" s="17">
        <f t="shared" si="14"/>
        <v>0.48000000000000004</v>
      </c>
      <c r="BC55" s="17">
        <f t="shared" si="15"/>
        <v>0.42821172032905402</v>
      </c>
      <c r="BD55" s="17">
        <f t="shared" si="18"/>
        <v>0.41552839009506598</v>
      </c>
      <c r="BE55" s="17">
        <f t="shared" si="16"/>
        <v>0.41552839009506598</v>
      </c>
      <c r="BF55" s="17">
        <f t="shared" si="17"/>
        <v>3.0563097043223912E-5</v>
      </c>
      <c r="BG55" s="17">
        <f t="shared" si="19"/>
        <v>6.6585365273245055E-5</v>
      </c>
    </row>
    <row r="56" spans="1:59" x14ac:dyDescent="0.25">
      <c r="A56" s="84">
        <v>393</v>
      </c>
      <c r="B56" s="84">
        <v>261</v>
      </c>
      <c r="C56" s="17" t="s">
        <v>258</v>
      </c>
      <c r="D56" s="87">
        <v>1</v>
      </c>
      <c r="E56" s="17">
        <v>9.9</v>
      </c>
      <c r="F56" s="17">
        <v>29.1</v>
      </c>
      <c r="G56" s="17">
        <v>0</v>
      </c>
      <c r="H56" s="17">
        <v>0</v>
      </c>
      <c r="I56" s="17">
        <v>0</v>
      </c>
      <c r="J56" s="17">
        <v>0</v>
      </c>
      <c r="K56" s="17">
        <v>0</v>
      </c>
      <c r="L56" s="17">
        <v>0</v>
      </c>
      <c r="M56" s="17">
        <v>21.8</v>
      </c>
      <c r="N56" s="17">
        <v>0</v>
      </c>
      <c r="O56" s="17">
        <v>39.299999999999997</v>
      </c>
      <c r="P56" s="17">
        <v>0</v>
      </c>
      <c r="Q56" s="17">
        <v>0</v>
      </c>
      <c r="R56" s="17">
        <v>0</v>
      </c>
      <c r="S56" s="17">
        <v>0</v>
      </c>
      <c r="T56" s="17">
        <v>0</v>
      </c>
      <c r="U56" s="41">
        <v>0</v>
      </c>
      <c r="V56" s="41">
        <v>0</v>
      </c>
      <c r="W56" s="17">
        <v>0</v>
      </c>
      <c r="X56" s="17">
        <v>0</v>
      </c>
      <c r="Y56" s="17">
        <v>0</v>
      </c>
      <c r="Z56" s="17">
        <v>0</v>
      </c>
      <c r="AA56" s="17">
        <v>0</v>
      </c>
      <c r="AB56" s="17">
        <v>0</v>
      </c>
      <c r="AC56" s="17">
        <v>0</v>
      </c>
      <c r="AD56" s="41">
        <v>0</v>
      </c>
      <c r="AE56" s="88">
        <v>31</v>
      </c>
      <c r="AF56" s="91" t="s">
        <v>3</v>
      </c>
      <c r="AG56" s="87" t="s">
        <v>504</v>
      </c>
      <c r="AL56" s="17">
        <f t="shared" si="0"/>
        <v>100.1</v>
      </c>
      <c r="AM56" s="17">
        <f t="shared" si="1"/>
        <v>0.218</v>
      </c>
      <c r="AN56" s="17">
        <f t="shared" si="2"/>
        <v>9.9000000000000005E-2</v>
      </c>
      <c r="AO56" s="17">
        <f t="shared" si="3"/>
        <v>0.29100000000000004</v>
      </c>
      <c r="AP56" s="17">
        <f t="shared" si="4"/>
        <v>0.39299999999999996</v>
      </c>
      <c r="AQ56" s="17">
        <f t="shared" si="5"/>
        <v>0.31</v>
      </c>
      <c r="AS56" s="17">
        <f t="shared" si="6"/>
        <v>1.0076923076923077</v>
      </c>
      <c r="AT56" s="17">
        <f t="shared" si="7"/>
        <v>0.55897435897435899</v>
      </c>
      <c r="AU56" s="17">
        <f t="shared" si="8"/>
        <v>0.56298076923076923</v>
      </c>
      <c r="AV56" s="17">
        <f t="shared" si="9"/>
        <v>0.75192307692307692</v>
      </c>
      <c r="AW56" s="17">
        <f t="shared" si="10"/>
        <v>0.55897435897435899</v>
      </c>
      <c r="AX56" s="17">
        <f t="shared" si="11"/>
        <v>0.55897435897435899</v>
      </c>
      <c r="AY56" s="17">
        <f t="shared" si="12"/>
        <v>0.24897435897435899</v>
      </c>
      <c r="BA56" s="17">
        <f t="shared" si="13"/>
        <v>0.57205240174672478</v>
      </c>
      <c r="BB56" s="17">
        <f t="shared" si="14"/>
        <v>0.31732168850072778</v>
      </c>
      <c r="BC56" s="17">
        <f t="shared" si="15"/>
        <v>0.46183356459780778</v>
      </c>
      <c r="BD56" s="17">
        <f t="shared" si="18"/>
        <v>0.31732168850072778</v>
      </c>
      <c r="BE56" s="17">
        <f t="shared" si="16"/>
        <v>0.31732168850072778</v>
      </c>
      <c r="BF56" s="17">
        <f t="shared" si="17"/>
        <v>5.3607122501689487E-5</v>
      </c>
      <c r="BG56" s="17">
        <f t="shared" si="19"/>
        <v>8.4345882418291451E-3</v>
      </c>
    </row>
    <row r="57" spans="1:59" x14ac:dyDescent="0.25">
      <c r="A57" s="84">
        <v>411</v>
      </c>
      <c r="B57" s="84">
        <v>522</v>
      </c>
      <c r="D57" s="86">
        <v>1</v>
      </c>
      <c r="E57" s="17">
        <v>0</v>
      </c>
      <c r="F57" s="17">
        <f>'EWG-CCP-127 (1)'!M207</f>
        <v>37.037037037037038</v>
      </c>
      <c r="G57" s="17">
        <v>0</v>
      </c>
      <c r="H57" s="17">
        <v>0</v>
      </c>
      <c r="I57" s="17">
        <v>0</v>
      </c>
      <c r="J57" s="17">
        <v>0</v>
      </c>
      <c r="K57" s="17">
        <v>0</v>
      </c>
      <c r="L57" s="17">
        <v>0</v>
      </c>
      <c r="M57" s="17">
        <f>'EWG-CCP-127 (1)'!L207</f>
        <v>44.444444444444443</v>
      </c>
      <c r="N57" s="17">
        <v>0</v>
      </c>
      <c r="O57" s="17">
        <f>'EWG-CCP-127 (1)'!K207</f>
        <v>18.518518518518519</v>
      </c>
      <c r="P57" s="17">
        <v>0</v>
      </c>
      <c r="Q57" s="17">
        <v>0</v>
      </c>
      <c r="R57" s="17">
        <v>0</v>
      </c>
      <c r="S57" s="17">
        <v>0</v>
      </c>
      <c r="T57" s="17">
        <v>0</v>
      </c>
      <c r="U57" s="41">
        <v>0</v>
      </c>
      <c r="V57" s="41">
        <v>0</v>
      </c>
      <c r="W57" s="17">
        <v>0</v>
      </c>
      <c r="X57" s="17">
        <v>0</v>
      </c>
      <c r="Y57" s="17">
        <v>0</v>
      </c>
      <c r="Z57" s="17">
        <v>0</v>
      </c>
      <c r="AA57" s="17">
        <v>0</v>
      </c>
      <c r="AB57" s="17">
        <v>0</v>
      </c>
      <c r="AC57" s="17">
        <v>0</v>
      </c>
      <c r="AD57" s="41">
        <v>0</v>
      </c>
      <c r="AE57" s="88">
        <f>'EWG-CCP-127 (1)'!E207</f>
        <v>39</v>
      </c>
      <c r="AF57" s="41" t="s">
        <v>3</v>
      </c>
      <c r="AG57" s="87" t="s">
        <v>506</v>
      </c>
      <c r="AL57" s="17">
        <f t="shared" si="0"/>
        <v>100</v>
      </c>
      <c r="AM57" s="17">
        <f t="shared" si="1"/>
        <v>0.44444444444444442</v>
      </c>
      <c r="AN57" s="17">
        <f t="shared" si="2"/>
        <v>0</v>
      </c>
      <c r="AO57" s="17">
        <f t="shared" si="3"/>
        <v>0.37037037037037041</v>
      </c>
      <c r="AP57" s="17">
        <f t="shared" si="4"/>
        <v>0.1851851851851852</v>
      </c>
      <c r="AQ57" s="17">
        <f t="shared" si="5"/>
        <v>0.39</v>
      </c>
      <c r="AS57" s="17">
        <f t="shared" si="6"/>
        <v>0.5</v>
      </c>
      <c r="AT57" s="17">
        <f t="shared" si="7"/>
        <v>1.1999999999999997</v>
      </c>
      <c r="AU57" s="17">
        <f t="shared" si="8"/>
        <v>0.53125</v>
      </c>
      <c r="AV57" s="17">
        <f t="shared" si="9"/>
        <v>0.625</v>
      </c>
      <c r="AW57" s="17">
        <f t="shared" si="10"/>
        <v>0.3683333333333334</v>
      </c>
      <c r="AX57" s="17">
        <f t="shared" si="11"/>
        <v>0.3683333333333334</v>
      </c>
      <c r="AY57" s="17">
        <f t="shared" si="12"/>
        <v>2.1666666666666612E-2</v>
      </c>
      <c r="BA57" s="17">
        <f t="shared" si="13"/>
        <v>0.5</v>
      </c>
      <c r="BB57" s="17">
        <f t="shared" si="14"/>
        <v>1.2</v>
      </c>
      <c r="BC57" s="17">
        <f t="shared" si="15"/>
        <v>0.45759875215174339</v>
      </c>
      <c r="BD57" s="17">
        <f t="shared" si="18"/>
        <v>0.39903775250667761</v>
      </c>
      <c r="BE57" s="17">
        <f t="shared" si="16"/>
        <v>0.39903775250667761</v>
      </c>
      <c r="BF57" s="17">
        <f t="shared" si="17"/>
        <v>8.1680970371957216E-5</v>
      </c>
      <c r="BG57" s="17">
        <f t="shared" si="19"/>
        <v>1.4018594058442507E-4</v>
      </c>
    </row>
    <row r="58" spans="1:59" x14ac:dyDescent="0.25">
      <c r="A58" s="84">
        <v>356</v>
      </c>
      <c r="B58" s="84">
        <v>236</v>
      </c>
      <c r="C58" s="58">
        <v>6</v>
      </c>
      <c r="D58" s="87">
        <v>1</v>
      </c>
      <c r="E58" s="17">
        <v>0</v>
      </c>
      <c r="F58" s="17">
        <f>'EWG-CCP-127 (1)'!M169</f>
        <v>20</v>
      </c>
      <c r="G58" s="17">
        <v>0</v>
      </c>
      <c r="H58" s="17">
        <v>0</v>
      </c>
      <c r="I58" s="17">
        <v>0</v>
      </c>
      <c r="J58" s="17">
        <v>0</v>
      </c>
      <c r="K58" s="17">
        <v>0</v>
      </c>
      <c r="L58" s="17">
        <v>0</v>
      </c>
      <c r="M58" s="17">
        <f>'EWG-CCP-127 (1)'!L169</f>
        <v>40</v>
      </c>
      <c r="N58" s="17">
        <v>0</v>
      </c>
      <c r="O58" s="17">
        <f>'EWG-CCP-127 (1)'!K169</f>
        <v>40</v>
      </c>
      <c r="P58" s="17">
        <v>0</v>
      </c>
      <c r="Q58" s="17">
        <v>0</v>
      </c>
      <c r="R58" s="17">
        <v>0</v>
      </c>
      <c r="S58" s="17">
        <v>0</v>
      </c>
      <c r="T58" s="17">
        <v>0</v>
      </c>
      <c r="U58" s="41">
        <v>0</v>
      </c>
      <c r="V58" s="41">
        <v>0</v>
      </c>
      <c r="W58" s="17">
        <v>0</v>
      </c>
      <c r="X58" s="17">
        <v>0</v>
      </c>
      <c r="Y58" s="17">
        <v>0</v>
      </c>
      <c r="Z58" s="17">
        <v>0</v>
      </c>
      <c r="AA58" s="17">
        <v>0</v>
      </c>
      <c r="AB58" s="17">
        <v>0</v>
      </c>
      <c r="AC58" s="17">
        <v>0</v>
      </c>
      <c r="AD58" s="41">
        <v>0</v>
      </c>
      <c r="AE58" s="88">
        <f>'EWG-CCP-127 (1)'!E169</f>
        <v>43</v>
      </c>
      <c r="AF58" s="41" t="s">
        <v>3</v>
      </c>
      <c r="AG58" s="87" t="s">
        <v>506</v>
      </c>
      <c r="AL58" s="17">
        <f t="shared" si="0"/>
        <v>100</v>
      </c>
      <c r="AM58" s="17">
        <f t="shared" si="1"/>
        <v>0.4</v>
      </c>
      <c r="AN58" s="17">
        <f t="shared" si="2"/>
        <v>0</v>
      </c>
      <c r="AO58" s="17">
        <f t="shared" si="3"/>
        <v>0.2</v>
      </c>
      <c r="AP58" s="17">
        <f t="shared" si="4"/>
        <v>0.4</v>
      </c>
      <c r="AQ58" s="17">
        <f t="shared" si="5"/>
        <v>0.43</v>
      </c>
      <c r="AS58" s="17">
        <f t="shared" si="6"/>
        <v>2</v>
      </c>
      <c r="AT58" s="17">
        <f t="shared" si="7"/>
        <v>2</v>
      </c>
      <c r="AU58" s="17">
        <f t="shared" si="8"/>
        <v>0.625</v>
      </c>
      <c r="AV58" s="17">
        <f t="shared" si="9"/>
        <v>1</v>
      </c>
      <c r="AW58" s="17">
        <f t="shared" si="10"/>
        <v>0.41666666666666663</v>
      </c>
      <c r="AX58" s="17">
        <f t="shared" si="11"/>
        <v>0.41666666666666663</v>
      </c>
      <c r="AY58" s="17">
        <f t="shared" si="12"/>
        <v>1.3333333333333364E-2</v>
      </c>
      <c r="BA58" s="17">
        <f t="shared" si="13"/>
        <v>2</v>
      </c>
      <c r="BB58" s="17">
        <f t="shared" si="14"/>
        <v>2</v>
      </c>
      <c r="BC58" s="17">
        <f t="shared" si="15"/>
        <v>0.54575984761981144</v>
      </c>
      <c r="BD58" s="17">
        <f t="shared" si="18"/>
        <v>0.43963038110268782</v>
      </c>
      <c r="BE58" s="17">
        <f t="shared" si="16"/>
        <v>0.43963038110268782</v>
      </c>
      <c r="BF58" s="17">
        <f t="shared" si="17"/>
        <v>9.2744240183006749E-5</v>
      </c>
      <c r="BG58" s="17">
        <f t="shared" si="19"/>
        <v>7.9298478996206521E-4</v>
      </c>
    </row>
    <row r="59" spans="1:59" x14ac:dyDescent="0.25">
      <c r="A59" s="84">
        <v>291</v>
      </c>
      <c r="B59" s="84">
        <v>180</v>
      </c>
      <c r="D59" s="86">
        <v>1</v>
      </c>
      <c r="E59" s="17">
        <v>0</v>
      </c>
      <c r="F59" s="17">
        <f>'EWG-CCP-127 (1)'!M109</f>
        <v>27.777777777777779</v>
      </c>
      <c r="G59" s="17">
        <v>0</v>
      </c>
      <c r="H59" s="17">
        <v>0</v>
      </c>
      <c r="I59" s="17">
        <v>0</v>
      </c>
      <c r="J59" s="17">
        <v>0</v>
      </c>
      <c r="K59" s="17">
        <v>0</v>
      </c>
      <c r="L59" s="17">
        <v>0</v>
      </c>
      <c r="M59" s="17">
        <f>'EWG-CCP-127 (1)'!L109</f>
        <v>16.666666666666664</v>
      </c>
      <c r="N59" s="17">
        <v>0</v>
      </c>
      <c r="O59" s="17">
        <f>'EWG-CCP-127 (1)'!K109</f>
        <v>55.555555555555557</v>
      </c>
      <c r="P59" s="17">
        <v>0</v>
      </c>
      <c r="Q59" s="17">
        <v>0</v>
      </c>
      <c r="R59" s="17">
        <v>0</v>
      </c>
      <c r="S59" s="17">
        <v>0</v>
      </c>
      <c r="T59" s="17">
        <v>0</v>
      </c>
      <c r="U59" s="41">
        <v>0</v>
      </c>
      <c r="V59" s="41">
        <v>0</v>
      </c>
      <c r="W59" s="17">
        <v>0</v>
      </c>
      <c r="X59" s="17">
        <v>0</v>
      </c>
      <c r="Y59" s="17">
        <v>0</v>
      </c>
      <c r="Z59" s="17">
        <v>0</v>
      </c>
      <c r="AA59" s="17">
        <v>0</v>
      </c>
      <c r="AB59" s="17">
        <v>0</v>
      </c>
      <c r="AC59" s="17">
        <v>0</v>
      </c>
      <c r="AD59" s="41">
        <v>0</v>
      </c>
      <c r="AE59" s="88">
        <f>'EWG-CCP-127 (1)'!E109</f>
        <v>54</v>
      </c>
      <c r="AF59" s="91" t="s">
        <v>3</v>
      </c>
      <c r="AG59" s="87" t="s">
        <v>504</v>
      </c>
      <c r="AL59" s="17">
        <f t="shared" si="0"/>
        <v>100</v>
      </c>
      <c r="AM59" s="17">
        <f t="shared" si="1"/>
        <v>0.16666666666666663</v>
      </c>
      <c r="AN59" s="17">
        <f t="shared" si="2"/>
        <v>0</v>
      </c>
      <c r="AO59" s="17">
        <f t="shared" si="3"/>
        <v>0.27777777777777779</v>
      </c>
      <c r="AP59" s="17">
        <f t="shared" si="4"/>
        <v>0.55555555555555558</v>
      </c>
      <c r="AQ59" s="17">
        <f t="shared" si="5"/>
        <v>0.54</v>
      </c>
      <c r="AS59" s="17">
        <f t="shared" si="6"/>
        <v>2</v>
      </c>
      <c r="AT59" s="17">
        <f t="shared" si="7"/>
        <v>0.59999999999999987</v>
      </c>
      <c r="AU59" s="17">
        <f t="shared" si="8"/>
        <v>0.625</v>
      </c>
      <c r="AV59" s="17">
        <f t="shared" si="9"/>
        <v>1</v>
      </c>
      <c r="AW59" s="17">
        <f t="shared" si="10"/>
        <v>0.59999999999999987</v>
      </c>
      <c r="AX59" s="17">
        <f t="shared" si="11"/>
        <v>0.59999999999999987</v>
      </c>
      <c r="AY59" s="17">
        <f t="shared" si="12"/>
        <v>5.9999999999999831E-2</v>
      </c>
      <c r="BA59" s="17">
        <f t="shared" si="13"/>
        <v>2</v>
      </c>
      <c r="BB59" s="17">
        <f t="shared" si="14"/>
        <v>0.59999999999999987</v>
      </c>
      <c r="BC59" s="17">
        <f t="shared" si="15"/>
        <v>0.54575984761981144</v>
      </c>
      <c r="BD59" s="17">
        <f t="shared" si="18"/>
        <v>0.53010906197437746</v>
      </c>
      <c r="BE59" s="17">
        <f t="shared" si="16"/>
        <v>0.53010906197437746</v>
      </c>
      <c r="BF59" s="17">
        <f t="shared" si="17"/>
        <v>9.7830655026706612E-5</v>
      </c>
      <c r="BG59" s="17">
        <f t="shared" si="19"/>
        <v>1.9088181625750586E-2</v>
      </c>
    </row>
    <row r="60" spans="1:59" x14ac:dyDescent="0.25">
      <c r="A60" s="84">
        <v>83</v>
      </c>
      <c r="B60" s="84">
        <v>429</v>
      </c>
      <c r="C60" s="17" t="s">
        <v>103</v>
      </c>
      <c r="D60" s="87">
        <v>1</v>
      </c>
      <c r="E60" s="17">
        <v>20.47</v>
      </c>
      <c r="F60" s="17">
        <v>64.52</v>
      </c>
      <c r="G60" s="17">
        <v>0</v>
      </c>
      <c r="H60" s="17">
        <v>0</v>
      </c>
      <c r="I60" s="41">
        <v>0</v>
      </c>
      <c r="J60" s="17">
        <v>0</v>
      </c>
      <c r="K60" s="17">
        <v>0</v>
      </c>
      <c r="L60" s="17">
        <v>0</v>
      </c>
      <c r="M60" s="17">
        <v>15.01</v>
      </c>
      <c r="N60" s="17">
        <v>0</v>
      </c>
      <c r="O60" s="17">
        <v>0</v>
      </c>
      <c r="P60" s="17">
        <v>0</v>
      </c>
      <c r="Q60" s="17">
        <v>0</v>
      </c>
      <c r="R60" s="17">
        <v>0</v>
      </c>
      <c r="S60" s="17">
        <v>0</v>
      </c>
      <c r="T60" s="41">
        <v>0</v>
      </c>
      <c r="U60" s="41">
        <v>0</v>
      </c>
      <c r="V60" s="41">
        <v>0</v>
      </c>
      <c r="W60" s="17">
        <v>0</v>
      </c>
      <c r="X60" s="17">
        <v>0</v>
      </c>
      <c r="Y60" s="17">
        <v>0</v>
      </c>
      <c r="Z60" s="41">
        <v>0</v>
      </c>
      <c r="AA60" s="17">
        <v>0</v>
      </c>
      <c r="AB60" s="17">
        <v>0</v>
      </c>
      <c r="AC60" s="41">
        <v>0</v>
      </c>
      <c r="AD60" s="41">
        <v>0</v>
      </c>
      <c r="AE60" s="88">
        <v>9.4</v>
      </c>
      <c r="AF60" s="41" t="s">
        <v>3</v>
      </c>
      <c r="AG60" s="87" t="s">
        <v>506</v>
      </c>
      <c r="AL60" s="17">
        <f t="shared" si="0"/>
        <v>100</v>
      </c>
      <c r="AM60" s="17">
        <f t="shared" si="1"/>
        <v>0.15010000000000001</v>
      </c>
      <c r="AN60" s="17">
        <f t="shared" si="2"/>
        <v>0.20469999999999999</v>
      </c>
      <c r="AO60" s="17">
        <f t="shared" si="3"/>
        <v>0.6452</v>
      </c>
      <c r="AP60" s="17">
        <f t="shared" si="4"/>
        <v>0</v>
      </c>
      <c r="AQ60" s="17">
        <f t="shared" si="5"/>
        <v>9.4E-2</v>
      </c>
      <c r="AS60" s="17">
        <f t="shared" si="6"/>
        <v>0</v>
      </c>
      <c r="AT60" s="17">
        <f t="shared" si="7"/>
        <v>0.17660901282503824</v>
      </c>
      <c r="AU60" s="17">
        <f t="shared" si="8"/>
        <v>0.5</v>
      </c>
      <c r="AV60" s="17">
        <f t="shared" si="9"/>
        <v>0.5</v>
      </c>
      <c r="AW60" s="17">
        <f t="shared" si="10"/>
        <v>0.17660901282503824</v>
      </c>
      <c r="AX60" s="17">
        <f t="shared" si="11"/>
        <v>0.17660901282503824</v>
      </c>
      <c r="AY60" s="17">
        <f t="shared" si="12"/>
        <v>8.2609012825038242E-2</v>
      </c>
      <c r="BA60" s="17">
        <f t="shared" si="13"/>
        <v>0</v>
      </c>
      <c r="BB60" s="17">
        <f t="shared" si="14"/>
        <v>0.1025273224043716</v>
      </c>
      <c r="BC60" s="17">
        <f t="shared" si="15"/>
        <v>0.42821172032905402</v>
      </c>
      <c r="BD60" s="17">
        <f t="shared" si="18"/>
        <v>0.1025273224043716</v>
      </c>
      <c r="BE60" s="17">
        <f t="shared" si="16"/>
        <v>0.1025273224043716</v>
      </c>
      <c r="BF60" s="17">
        <f t="shared" si="17"/>
        <v>7.2715227388097769E-5</v>
      </c>
      <c r="BG60" s="17">
        <f t="shared" si="19"/>
        <v>9.4765474455189902E-2</v>
      </c>
    </row>
    <row r="61" spans="1:59" x14ac:dyDescent="0.25">
      <c r="A61" s="84">
        <v>71</v>
      </c>
      <c r="B61" s="84">
        <v>49</v>
      </c>
      <c r="C61" s="17" t="s">
        <v>86</v>
      </c>
      <c r="D61" s="86">
        <v>1</v>
      </c>
      <c r="E61" s="17">
        <v>0</v>
      </c>
      <c r="F61" s="17">
        <v>27.1</v>
      </c>
      <c r="G61" s="17">
        <v>0</v>
      </c>
      <c r="H61" s="17">
        <v>0</v>
      </c>
      <c r="I61" s="41">
        <v>0</v>
      </c>
      <c r="J61" s="17">
        <v>10.199999999999999</v>
      </c>
      <c r="K61" s="17">
        <v>0</v>
      </c>
      <c r="L61" s="17">
        <v>0</v>
      </c>
      <c r="M61" s="17">
        <v>8.6</v>
      </c>
      <c r="N61" s="17">
        <v>0</v>
      </c>
      <c r="O61" s="17">
        <v>54.1</v>
      </c>
      <c r="P61" s="17">
        <v>0</v>
      </c>
      <c r="Q61" s="17">
        <v>0</v>
      </c>
      <c r="R61" s="17">
        <v>0</v>
      </c>
      <c r="S61" s="17">
        <v>0</v>
      </c>
      <c r="T61" s="41">
        <v>0</v>
      </c>
      <c r="U61" s="41">
        <v>0</v>
      </c>
      <c r="V61" s="41">
        <v>0</v>
      </c>
      <c r="W61" s="41">
        <v>0</v>
      </c>
      <c r="X61" s="17">
        <v>0</v>
      </c>
      <c r="Y61" s="17">
        <v>0</v>
      </c>
      <c r="Z61" s="41">
        <v>0</v>
      </c>
      <c r="AA61" s="17">
        <v>0</v>
      </c>
      <c r="AB61" s="17">
        <v>0</v>
      </c>
      <c r="AC61" s="41">
        <v>0</v>
      </c>
      <c r="AD61" s="41">
        <v>0</v>
      </c>
      <c r="AE61" s="88">
        <v>55.7</v>
      </c>
      <c r="AF61" s="91" t="s">
        <v>3</v>
      </c>
      <c r="AG61" s="87" t="s">
        <v>504</v>
      </c>
      <c r="AL61" s="17">
        <f t="shared" si="0"/>
        <v>100</v>
      </c>
      <c r="AM61" s="17">
        <f t="shared" si="1"/>
        <v>0.18799999999999997</v>
      </c>
      <c r="AN61" s="17">
        <f t="shared" si="2"/>
        <v>0</v>
      </c>
      <c r="AO61" s="17">
        <f t="shared" si="3"/>
        <v>0.27100000000000002</v>
      </c>
      <c r="AP61" s="17">
        <f t="shared" si="4"/>
        <v>0.54100000000000004</v>
      </c>
      <c r="AQ61" s="17">
        <f t="shared" si="5"/>
        <v>0.55700000000000005</v>
      </c>
      <c r="AS61" s="17">
        <f t="shared" si="6"/>
        <v>1.996309963099631</v>
      </c>
      <c r="AT61" s="17">
        <f t="shared" si="7"/>
        <v>0.69372693726937251</v>
      </c>
      <c r="AU61" s="17">
        <f t="shared" si="8"/>
        <v>0.6247693726937269</v>
      </c>
      <c r="AV61" s="17">
        <f t="shared" si="9"/>
        <v>0.99907749077490782</v>
      </c>
      <c r="AW61" s="17">
        <f t="shared" si="10"/>
        <v>0.6247693726937269</v>
      </c>
      <c r="AX61" s="17">
        <f t="shared" si="11"/>
        <v>0.6247693726937269</v>
      </c>
      <c r="AY61" s="17">
        <f t="shared" si="12"/>
        <v>6.7769372693726848E-2</v>
      </c>
      <c r="BA61" s="17">
        <f t="shared" si="13"/>
        <v>1.996309963099631</v>
      </c>
      <c r="BB61" s="17">
        <f t="shared" si="14"/>
        <v>0.69372693726937251</v>
      </c>
      <c r="BC61" s="17">
        <f t="shared" si="15"/>
        <v>0.54554296915617528</v>
      </c>
      <c r="BD61" s="17">
        <f t="shared" si="18"/>
        <v>0.54719964236515106</v>
      </c>
      <c r="BE61" s="17">
        <f t="shared" si="16"/>
        <v>0.54719964236515106</v>
      </c>
      <c r="BF61" s="17">
        <f t="shared" si="17"/>
        <v>9.6047009770942855E-5</v>
      </c>
      <c r="BG61" s="17">
        <f t="shared" si="19"/>
        <v>2.4074621136736089E-2</v>
      </c>
    </row>
    <row r="62" spans="1:59" x14ac:dyDescent="0.25">
      <c r="A62" s="84">
        <v>91</v>
      </c>
      <c r="B62" s="84">
        <v>56</v>
      </c>
      <c r="C62" s="17" t="s">
        <v>112</v>
      </c>
      <c r="D62" s="87">
        <v>1</v>
      </c>
      <c r="E62" s="17">
        <v>8</v>
      </c>
      <c r="F62" s="17">
        <v>7</v>
      </c>
      <c r="G62" s="17">
        <v>5</v>
      </c>
      <c r="H62" s="17">
        <v>0</v>
      </c>
      <c r="I62" s="41">
        <v>0</v>
      </c>
      <c r="J62" s="17">
        <v>0</v>
      </c>
      <c r="K62" s="17">
        <v>0</v>
      </c>
      <c r="L62" s="17">
        <v>0</v>
      </c>
      <c r="M62" s="17">
        <v>15</v>
      </c>
      <c r="N62" s="17">
        <v>0</v>
      </c>
      <c r="O62" s="17">
        <v>65</v>
      </c>
      <c r="P62" s="17">
        <v>0</v>
      </c>
      <c r="Q62" s="17">
        <v>0</v>
      </c>
      <c r="R62" s="17">
        <v>0</v>
      </c>
      <c r="S62" s="17">
        <v>0</v>
      </c>
      <c r="T62" s="41">
        <v>0</v>
      </c>
      <c r="U62" s="41">
        <v>0</v>
      </c>
      <c r="V62" s="41">
        <v>0</v>
      </c>
      <c r="W62" s="17">
        <v>0</v>
      </c>
      <c r="X62" s="17">
        <v>0</v>
      </c>
      <c r="Y62" s="17">
        <v>0</v>
      </c>
      <c r="Z62" s="41">
        <v>0</v>
      </c>
      <c r="AA62" s="17">
        <v>0</v>
      </c>
      <c r="AB62" s="17">
        <v>0</v>
      </c>
      <c r="AC62" s="41">
        <v>0</v>
      </c>
      <c r="AD62" s="41">
        <v>0</v>
      </c>
      <c r="AE62" s="88">
        <v>44</v>
      </c>
      <c r="AF62" s="91" t="s">
        <v>3</v>
      </c>
      <c r="AG62" s="87" t="s">
        <v>504</v>
      </c>
      <c r="AL62" s="17">
        <f t="shared" si="0"/>
        <v>100</v>
      </c>
      <c r="AM62" s="17">
        <f t="shared" si="1"/>
        <v>0.15</v>
      </c>
      <c r="AN62" s="17">
        <f t="shared" si="2"/>
        <v>0.08</v>
      </c>
      <c r="AO62" s="17">
        <f t="shared" si="3"/>
        <v>7.0000000000000007E-2</v>
      </c>
      <c r="AP62" s="17">
        <f t="shared" si="4"/>
        <v>0.65</v>
      </c>
      <c r="AQ62" s="17">
        <f t="shared" si="5"/>
        <v>0.44</v>
      </c>
      <c r="AS62" s="17">
        <f t="shared" si="6"/>
        <v>4.333333333333333</v>
      </c>
      <c r="AT62" s="17">
        <f t="shared" si="7"/>
        <v>0.99999999999999978</v>
      </c>
      <c r="AU62" s="17">
        <f t="shared" si="8"/>
        <v>0.77083333333333326</v>
      </c>
      <c r="AV62" s="17">
        <f t="shared" si="9"/>
        <v>1.5833333333333333</v>
      </c>
      <c r="AW62" s="17">
        <f t="shared" si="10"/>
        <v>0.77083333333333326</v>
      </c>
      <c r="AX62" s="17">
        <f t="shared" si="11"/>
        <v>0.77083333333333326</v>
      </c>
      <c r="AY62" s="17">
        <f t="shared" si="12"/>
        <v>0.33083333333333326</v>
      </c>
      <c r="BA62" s="17">
        <f t="shared" si="13"/>
        <v>1.6666666666666667</v>
      </c>
      <c r="BB62" s="17">
        <f t="shared" si="14"/>
        <v>0.44871794871794873</v>
      </c>
      <c r="BC62" s="17">
        <f t="shared" si="15"/>
        <v>0.52616849307135183</v>
      </c>
      <c r="BD62" s="17">
        <f t="shared" si="18"/>
        <v>0.44871794871794873</v>
      </c>
      <c r="BE62" s="17">
        <f t="shared" si="16"/>
        <v>0.44871794871794873</v>
      </c>
      <c r="BF62" s="17">
        <f t="shared" si="17"/>
        <v>7.6002629848783923E-5</v>
      </c>
      <c r="BG62" s="17">
        <f t="shared" si="19"/>
        <v>1.4561845023064758E-3</v>
      </c>
    </row>
    <row r="63" spans="1:59" x14ac:dyDescent="0.25">
      <c r="A63" s="84">
        <v>314</v>
      </c>
      <c r="B63" s="84">
        <v>201</v>
      </c>
      <c r="D63" s="86">
        <v>1</v>
      </c>
      <c r="E63" s="17">
        <v>0</v>
      </c>
      <c r="F63" s="17">
        <f>'EWG-CCP-127 (1)'!M132</f>
        <v>22.836263987211694</v>
      </c>
      <c r="G63" s="17">
        <v>0</v>
      </c>
      <c r="H63" s="17">
        <v>0</v>
      </c>
      <c r="I63" s="17">
        <v>0</v>
      </c>
      <c r="J63" s="17">
        <v>0</v>
      </c>
      <c r="K63" s="17">
        <v>0</v>
      </c>
      <c r="L63" s="17">
        <v>0</v>
      </c>
      <c r="M63" s="17">
        <f>'EWG-CCP-127 (1)'!L132</f>
        <v>8.6549440511532314</v>
      </c>
      <c r="N63" s="17">
        <v>0</v>
      </c>
      <c r="O63" s="17">
        <f>'EWG-CCP-127 (1)'!K132</f>
        <v>68.508791961635083</v>
      </c>
      <c r="P63" s="17">
        <v>0</v>
      </c>
      <c r="Q63" s="17">
        <v>0</v>
      </c>
      <c r="R63" s="17">
        <v>0</v>
      </c>
      <c r="S63" s="17">
        <v>0</v>
      </c>
      <c r="T63" s="17">
        <v>0</v>
      </c>
      <c r="U63" s="41">
        <v>0</v>
      </c>
      <c r="V63" s="41">
        <v>0</v>
      </c>
      <c r="W63" s="17">
        <v>0</v>
      </c>
      <c r="X63" s="17">
        <v>0</v>
      </c>
      <c r="Y63" s="17">
        <v>0</v>
      </c>
      <c r="Z63" s="17">
        <v>0</v>
      </c>
      <c r="AA63" s="17">
        <v>0</v>
      </c>
      <c r="AB63" s="17">
        <v>0</v>
      </c>
      <c r="AC63" s="17">
        <v>0</v>
      </c>
      <c r="AD63" s="41">
        <v>0</v>
      </c>
      <c r="AE63" s="88">
        <f>'EWG-CCP-127 (1)'!E132</f>
        <v>37</v>
      </c>
      <c r="AF63" s="91" t="s">
        <v>3</v>
      </c>
      <c r="AG63" s="87" t="s">
        <v>504</v>
      </c>
      <c r="AL63" s="17">
        <f t="shared" si="0"/>
        <v>100</v>
      </c>
      <c r="AM63" s="17">
        <f t="shared" si="1"/>
        <v>8.6549440511532308E-2</v>
      </c>
      <c r="AN63" s="17">
        <f t="shared" si="2"/>
        <v>0</v>
      </c>
      <c r="AO63" s="17">
        <f t="shared" si="3"/>
        <v>0.22836263987211694</v>
      </c>
      <c r="AP63" s="17">
        <f t="shared" si="4"/>
        <v>0.68508791961635085</v>
      </c>
      <c r="AQ63" s="17">
        <f t="shared" si="5"/>
        <v>0.37</v>
      </c>
      <c r="AS63" s="17">
        <f t="shared" si="6"/>
        <v>3</v>
      </c>
      <c r="AT63" s="17">
        <f t="shared" si="7"/>
        <v>0.37899999999999995</v>
      </c>
      <c r="AU63" s="17">
        <f t="shared" si="8"/>
        <v>0.6875</v>
      </c>
      <c r="AV63" s="17">
        <f t="shared" si="9"/>
        <v>1.25</v>
      </c>
      <c r="AW63" s="17">
        <f t="shared" si="10"/>
        <v>0.37899999999999995</v>
      </c>
      <c r="AX63" s="17">
        <f t="shared" si="11"/>
        <v>0.37899999999999995</v>
      </c>
      <c r="AY63" s="17">
        <f t="shared" si="12"/>
        <v>8.9999999999999525E-3</v>
      </c>
      <c r="BA63" s="17">
        <f t="shared" si="13"/>
        <v>3</v>
      </c>
      <c r="BB63" s="17">
        <f t="shared" si="14"/>
        <v>0.37899999999999995</v>
      </c>
      <c r="BC63" s="17">
        <f t="shared" si="15"/>
        <v>0.60453391126519007</v>
      </c>
      <c r="BD63" s="17">
        <f t="shared" si="18"/>
        <v>0.37899999999999995</v>
      </c>
      <c r="BE63" s="17">
        <f t="shared" si="16"/>
        <v>0.37899999999999995</v>
      </c>
      <c r="BF63" s="17">
        <f t="shared" si="17"/>
        <v>8.099999999999915E-5</v>
      </c>
      <c r="BG63" s="17">
        <f t="shared" si="19"/>
        <v>1.0137865158956056E-3</v>
      </c>
    </row>
    <row r="64" spans="1:59" x14ac:dyDescent="0.25">
      <c r="A64" s="84">
        <v>281</v>
      </c>
      <c r="B64" s="84">
        <v>171</v>
      </c>
      <c r="D64" s="87">
        <v>1</v>
      </c>
      <c r="E64" s="17">
        <v>0</v>
      </c>
      <c r="F64" s="17">
        <f>'EWG-CCP-127 (1)'!M99</f>
        <v>40</v>
      </c>
      <c r="G64" s="17">
        <v>0</v>
      </c>
      <c r="H64" s="17">
        <v>0</v>
      </c>
      <c r="I64" s="17">
        <v>0</v>
      </c>
      <c r="J64" s="17">
        <v>0</v>
      </c>
      <c r="K64" s="17">
        <v>0</v>
      </c>
      <c r="L64" s="17">
        <v>0</v>
      </c>
      <c r="M64" s="17">
        <f>'EWG-CCP-127 (1)'!L99</f>
        <v>20</v>
      </c>
      <c r="N64" s="17">
        <v>0</v>
      </c>
      <c r="O64" s="17">
        <f>'EWG-CCP-127 (1)'!K99</f>
        <v>40</v>
      </c>
      <c r="P64" s="17">
        <v>0</v>
      </c>
      <c r="Q64" s="17">
        <v>0</v>
      </c>
      <c r="R64" s="17">
        <v>0</v>
      </c>
      <c r="S64" s="17">
        <v>0</v>
      </c>
      <c r="T64" s="17">
        <v>0</v>
      </c>
      <c r="U64" s="41">
        <v>0</v>
      </c>
      <c r="V64" s="41">
        <v>0</v>
      </c>
      <c r="W64" s="17">
        <v>0</v>
      </c>
      <c r="X64" s="17">
        <v>0</v>
      </c>
      <c r="Y64" s="17">
        <v>0</v>
      </c>
      <c r="Z64" s="17">
        <v>0</v>
      </c>
      <c r="AA64" s="17">
        <v>0</v>
      </c>
      <c r="AB64" s="17">
        <v>0</v>
      </c>
      <c r="AC64" s="17">
        <v>0</v>
      </c>
      <c r="AD64" s="41">
        <v>0</v>
      </c>
      <c r="AE64" s="88">
        <f>'EWG-CCP-127 (1)'!E99</f>
        <v>48</v>
      </c>
      <c r="AF64" s="91" t="s">
        <v>3</v>
      </c>
      <c r="AG64" s="87" t="s">
        <v>504</v>
      </c>
      <c r="AL64" s="17">
        <f t="shared" si="0"/>
        <v>100</v>
      </c>
      <c r="AM64" s="17">
        <f t="shared" si="1"/>
        <v>0.2</v>
      </c>
      <c r="AN64" s="17">
        <f t="shared" si="2"/>
        <v>0</v>
      </c>
      <c r="AO64" s="17">
        <f t="shared" si="3"/>
        <v>0.4</v>
      </c>
      <c r="AP64" s="17">
        <f t="shared" si="4"/>
        <v>0.4</v>
      </c>
      <c r="AQ64" s="17">
        <f t="shared" si="5"/>
        <v>0.48</v>
      </c>
      <c r="AS64" s="17">
        <f t="shared" si="6"/>
        <v>1</v>
      </c>
      <c r="AT64" s="17">
        <f t="shared" si="7"/>
        <v>0.5</v>
      </c>
      <c r="AU64" s="17">
        <f t="shared" si="8"/>
        <v>0.5625</v>
      </c>
      <c r="AV64" s="17">
        <f t="shared" si="9"/>
        <v>0.75</v>
      </c>
      <c r="AW64" s="17">
        <f t="shared" si="10"/>
        <v>0.5</v>
      </c>
      <c r="AX64" s="17">
        <f t="shared" si="11"/>
        <v>0.5</v>
      </c>
      <c r="AY64" s="17">
        <f t="shared" si="12"/>
        <v>2.0000000000000018E-2</v>
      </c>
      <c r="BA64" s="17">
        <f t="shared" si="13"/>
        <v>1</v>
      </c>
      <c r="BB64" s="17">
        <f t="shared" si="14"/>
        <v>0.5</v>
      </c>
      <c r="BC64" s="17">
        <f t="shared" si="15"/>
        <v>0.48698578397443271</v>
      </c>
      <c r="BD64" s="17">
        <f t="shared" si="18"/>
        <v>0.46875471620858106</v>
      </c>
      <c r="BE64" s="17">
        <f t="shared" si="16"/>
        <v>0.46875471620858106</v>
      </c>
      <c r="BF64" s="17">
        <f t="shared" si="17"/>
        <v>1.264564075495492E-4</v>
      </c>
      <c r="BG64" s="17">
        <f t="shared" si="19"/>
        <v>6.1089833516841134E-3</v>
      </c>
    </row>
    <row r="65" spans="1:59" x14ac:dyDescent="0.25">
      <c r="A65" s="84">
        <v>542</v>
      </c>
      <c r="B65" s="84">
        <v>588</v>
      </c>
      <c r="C65" s="17" t="s">
        <v>384</v>
      </c>
      <c r="D65" s="86">
        <v>1</v>
      </c>
      <c r="E65" s="17">
        <v>16</v>
      </c>
      <c r="F65" s="17">
        <v>36</v>
      </c>
      <c r="G65" s="17">
        <v>0</v>
      </c>
      <c r="H65" s="17">
        <v>0</v>
      </c>
      <c r="I65" s="17">
        <v>0</v>
      </c>
      <c r="J65" s="17">
        <f>'EWG-CCP-127 (1)'!M326</f>
        <v>0</v>
      </c>
      <c r="K65" s="17">
        <v>0</v>
      </c>
      <c r="L65" s="17">
        <v>0</v>
      </c>
      <c r="M65" s="17">
        <v>0</v>
      </c>
      <c r="N65" s="17">
        <v>0</v>
      </c>
      <c r="O65" s="17">
        <v>0</v>
      </c>
      <c r="P65" s="17">
        <v>0</v>
      </c>
      <c r="Q65" s="17">
        <v>0</v>
      </c>
      <c r="R65" s="17">
        <v>0</v>
      </c>
      <c r="S65" s="17">
        <v>0</v>
      </c>
      <c r="T65" s="17">
        <v>0</v>
      </c>
      <c r="U65" s="17">
        <v>0</v>
      </c>
      <c r="V65" s="17">
        <v>0</v>
      </c>
      <c r="W65" s="17">
        <v>0</v>
      </c>
      <c r="X65" s="17">
        <v>47</v>
      </c>
      <c r="Y65" s="17">
        <v>0</v>
      </c>
      <c r="Z65" s="17">
        <v>0</v>
      </c>
      <c r="AA65" s="17">
        <v>0</v>
      </c>
      <c r="AB65" s="17">
        <v>0</v>
      </c>
      <c r="AC65" s="17">
        <v>0</v>
      </c>
      <c r="AD65" s="17">
        <v>0</v>
      </c>
      <c r="AE65" s="88">
        <v>16.600000000000001</v>
      </c>
      <c r="AF65" s="92" t="s">
        <v>3</v>
      </c>
      <c r="AG65" s="87" t="s">
        <v>504</v>
      </c>
      <c r="AL65" s="17">
        <f t="shared" si="0"/>
        <v>99</v>
      </c>
      <c r="AM65" s="17">
        <f t="shared" si="1"/>
        <v>0</v>
      </c>
      <c r="AN65" s="17">
        <f t="shared" si="2"/>
        <v>0.16</v>
      </c>
      <c r="AO65" s="17">
        <f t="shared" si="3"/>
        <v>0.36</v>
      </c>
      <c r="AP65" s="17">
        <f t="shared" si="4"/>
        <v>0</v>
      </c>
      <c r="AQ65" s="17">
        <f t="shared" si="5"/>
        <v>0.16600000000000001</v>
      </c>
      <c r="AS65" s="17">
        <f t="shared" si="6"/>
        <v>0</v>
      </c>
      <c r="AT65" s="17">
        <f t="shared" si="7"/>
        <v>0</v>
      </c>
      <c r="AU65" s="17">
        <f t="shared" si="8"/>
        <v>0.5</v>
      </c>
      <c r="AV65" s="17">
        <f t="shared" si="9"/>
        <v>0.5</v>
      </c>
      <c r="AW65" s="17">
        <f t="shared" si="10"/>
        <v>0</v>
      </c>
      <c r="AX65" s="17">
        <f t="shared" si="11"/>
        <v>0</v>
      </c>
      <c r="AY65" s="17">
        <f t="shared" si="12"/>
        <v>0.16600000000000001</v>
      </c>
      <c r="BA65" s="17">
        <f t="shared" si="13"/>
        <v>0</v>
      </c>
      <c r="BB65" s="17">
        <f t="shared" si="14"/>
        <v>0.15666666666666665</v>
      </c>
      <c r="BC65" s="17">
        <f t="shared" si="15"/>
        <v>0.42821172032905402</v>
      </c>
      <c r="BD65" s="17">
        <f t="shared" si="18"/>
        <v>0.15666666666666665</v>
      </c>
      <c r="BE65" s="17">
        <f t="shared" si="16"/>
        <v>0.15666666666666665</v>
      </c>
      <c r="BF65" s="17">
        <f t="shared" si="17"/>
        <v>8.7111111111111617E-5</v>
      </c>
      <c r="BG65" s="17">
        <f t="shared" si="19"/>
        <v>5.5620512384069634E-2</v>
      </c>
    </row>
    <row r="66" spans="1:59" x14ac:dyDescent="0.25">
      <c r="A66" s="84">
        <v>656</v>
      </c>
      <c r="B66" s="84">
        <v>666</v>
      </c>
      <c r="D66" s="87">
        <v>1</v>
      </c>
      <c r="E66" s="17">
        <v>0</v>
      </c>
      <c r="F66" s="17">
        <f>'EWG-CCP-127 (1)'!H384</f>
        <v>75.715129397156133</v>
      </c>
      <c r="G66" s="17">
        <v>0</v>
      </c>
      <c r="H66" s="17">
        <v>0</v>
      </c>
      <c r="I66" s="17">
        <v>0</v>
      </c>
      <c r="J66" s="17">
        <v>0</v>
      </c>
      <c r="K66" s="17">
        <v>0</v>
      </c>
      <c r="L66" s="17">
        <v>0</v>
      </c>
      <c r="M66" s="17">
        <v>0</v>
      </c>
      <c r="N66" s="17">
        <v>0</v>
      </c>
      <c r="O66" s="17">
        <v>0</v>
      </c>
      <c r="P66" s="17">
        <v>0</v>
      </c>
      <c r="Q66" s="17">
        <v>0</v>
      </c>
      <c r="R66" s="17">
        <v>0</v>
      </c>
      <c r="S66" s="17">
        <v>0</v>
      </c>
      <c r="T66" s="17">
        <v>0</v>
      </c>
      <c r="U66" s="17">
        <v>0</v>
      </c>
      <c r="V66" s="17">
        <f>'EWG-CCP-127 (1)'!I384</f>
        <v>24.28487060284386</v>
      </c>
      <c r="W66" s="17">
        <v>0</v>
      </c>
      <c r="X66" s="17">
        <v>0</v>
      </c>
      <c r="Y66" s="17">
        <v>0</v>
      </c>
      <c r="Z66" s="17">
        <v>0</v>
      </c>
      <c r="AA66" s="17">
        <v>0</v>
      </c>
      <c r="AB66" s="17">
        <v>0</v>
      </c>
      <c r="AC66" s="17">
        <v>0</v>
      </c>
      <c r="AD66" s="17">
        <v>0</v>
      </c>
      <c r="AE66" s="88">
        <f>'EWG-CCP-127 (1)'!E384</f>
        <v>33.012</v>
      </c>
      <c r="AF66" s="95" t="s">
        <v>3</v>
      </c>
      <c r="AG66" s="87" t="s">
        <v>556</v>
      </c>
      <c r="AL66" s="17">
        <f t="shared" ref="AL66:AL129" si="21">SUM(E66:AD66)</f>
        <v>100</v>
      </c>
      <c r="AM66" s="17">
        <f t="shared" ref="AM66:AM129" si="22">(J66+K66+M66+V66)/100</f>
        <v>0.24284870602843861</v>
      </c>
      <c r="AN66" s="17">
        <f t="shared" ref="AN66:AN129" si="23">E66/100</f>
        <v>0</v>
      </c>
      <c r="AO66" s="17">
        <f t="shared" ref="AO66:AO129" si="24">F66/100</f>
        <v>0.75715129397156133</v>
      </c>
      <c r="AP66" s="17">
        <f t="shared" ref="AP66:AP129" si="25">O66/100</f>
        <v>0</v>
      </c>
      <c r="AQ66" s="17">
        <f t="shared" ref="AQ66:AQ129" si="26">AE66/100</f>
        <v>0.33012000000000002</v>
      </c>
      <c r="AS66" s="17">
        <f t="shared" ref="AS66:AS129" si="27">AP66/(AO66+AN66)</f>
        <v>0</v>
      </c>
      <c r="AT66" s="17">
        <f t="shared" ref="AT66:AT129" si="28">AM66/(AN66+AO66)</f>
        <v>0.32074000000000003</v>
      </c>
      <c r="AU66" s="17">
        <f t="shared" ref="AU66:AU129" si="29">0.5+AS66/16</f>
        <v>0.5</v>
      </c>
      <c r="AV66" s="17">
        <f t="shared" ref="AV66:AV129" si="30">0.5+AS66/4</f>
        <v>0.5</v>
      </c>
      <c r="AW66" s="17">
        <f t="shared" ref="AW66:AW129" si="31">IF(AT66&lt;=AU66,AT66,IF(AT66&lt;=AV66,AU66,AU66-(AT66-AV66)*(8+AS66)/(12*(2+AS66))))</f>
        <v>0.32074000000000003</v>
      </c>
      <c r="AX66" s="17">
        <f t="shared" ref="AX66:AX129" si="32">IF(AW66&lt;1,AW66,1)</f>
        <v>0.32074000000000003</v>
      </c>
      <c r="AY66" s="17">
        <f t="shared" ref="AY66:AY129" si="33">ABS(AX66-AQ66)</f>
        <v>9.3799999999999994E-3</v>
      </c>
      <c r="BA66" s="17">
        <f t="shared" ref="BA66:BA129" si="34">(O66)/($BJ$3*F66+$BJ$4*E66+$BJ$5*N66+$BJ$6*I66+$BJ$7*Q66+$BJ$8*S66+$BJ$9*W66)</f>
        <v>0</v>
      </c>
      <c r="BB66" s="17">
        <f t="shared" ref="BB66:BB129" si="35">(M66+$BJ$11*K66+$BJ$12*J66+$BJ$13*V66+$BJ$14*AB66+$BJ$15*G66+$BJ$16*L66+$BJ$17*Z66+$BJ$18*T66+$BJ$19*R66+$BJ$20*Y66+$BJ$21*X66+$BJ$22*AD66+$BJ$23*U66)/($BJ$3*$F66+$BJ$4*$E66+$BJ$5*$N66+$BJ$6*$I66+$BJ$7*$Q66+$BJ$8*$S66+$BJ$9*$W66)</f>
        <v>0.32074000000000003</v>
      </c>
      <c r="BC66" s="17">
        <f t="shared" ref="BC66:BC129" si="36">$BJ$25+BA66*$BJ$26</f>
        <v>0.42821172032905402</v>
      </c>
      <c r="BD66" s="17">
        <f t="shared" si="18"/>
        <v>0.32074000000000003</v>
      </c>
      <c r="BE66" s="17">
        <f t="shared" ref="BE66:BE129" si="37">IF(BD66&lt;1,IF(BD66&gt;0,BD66,0),1)</f>
        <v>0.32074000000000003</v>
      </c>
      <c r="BF66" s="17">
        <f t="shared" ref="BF66:BF129" si="38">(BE66-AQ66)^2</f>
        <v>8.7984399999999991E-5</v>
      </c>
      <c r="BG66" s="17">
        <f t="shared" si="19"/>
        <v>5.1437604630660948E-3</v>
      </c>
    </row>
    <row r="67" spans="1:59" x14ac:dyDescent="0.25">
      <c r="A67" s="84">
        <v>355</v>
      </c>
      <c r="B67" s="84">
        <v>235</v>
      </c>
      <c r="C67" s="58">
        <v>5</v>
      </c>
      <c r="D67" s="86">
        <v>1</v>
      </c>
      <c r="E67" s="17">
        <v>0</v>
      </c>
      <c r="F67" s="17">
        <f>'EWG-CCP-127 (1)'!M168</f>
        <v>22.222222222222221</v>
      </c>
      <c r="G67" s="17">
        <v>0</v>
      </c>
      <c r="H67" s="17">
        <v>0</v>
      </c>
      <c r="I67" s="17">
        <v>0</v>
      </c>
      <c r="J67" s="17">
        <v>0</v>
      </c>
      <c r="K67" s="17">
        <v>0</v>
      </c>
      <c r="L67" s="17">
        <v>0</v>
      </c>
      <c r="M67" s="17">
        <f>'EWG-CCP-127 (1)'!L168</f>
        <v>33.333333333333329</v>
      </c>
      <c r="N67" s="17">
        <v>0</v>
      </c>
      <c r="O67" s="17">
        <f>'EWG-CCP-127 (1)'!K168</f>
        <v>44.444444444444443</v>
      </c>
      <c r="P67" s="17">
        <v>0</v>
      </c>
      <c r="Q67" s="17">
        <v>0</v>
      </c>
      <c r="R67" s="17">
        <v>0</v>
      </c>
      <c r="S67" s="17">
        <v>0</v>
      </c>
      <c r="T67" s="17">
        <v>0</v>
      </c>
      <c r="U67" s="41">
        <v>0</v>
      </c>
      <c r="V67" s="41">
        <v>0</v>
      </c>
      <c r="W67" s="17">
        <v>0</v>
      </c>
      <c r="X67" s="17">
        <v>0</v>
      </c>
      <c r="Y67" s="17">
        <v>0</v>
      </c>
      <c r="Z67" s="17">
        <v>0</v>
      </c>
      <c r="AA67" s="17">
        <v>0</v>
      </c>
      <c r="AB67" s="17">
        <v>0</v>
      </c>
      <c r="AC67" s="17">
        <v>0</v>
      </c>
      <c r="AD67" s="41">
        <v>0</v>
      </c>
      <c r="AE67" s="88">
        <f>'EWG-CCP-127 (1)'!E168</f>
        <v>52</v>
      </c>
      <c r="AF67" s="41" t="s">
        <v>3</v>
      </c>
      <c r="AG67" s="87" t="s">
        <v>506</v>
      </c>
      <c r="AL67" s="17">
        <f t="shared" si="21"/>
        <v>100</v>
      </c>
      <c r="AM67" s="17">
        <f t="shared" si="22"/>
        <v>0.33333333333333326</v>
      </c>
      <c r="AN67" s="17">
        <f t="shared" si="23"/>
        <v>0</v>
      </c>
      <c r="AO67" s="17">
        <f t="shared" si="24"/>
        <v>0.22222222222222221</v>
      </c>
      <c r="AP67" s="17">
        <f t="shared" si="25"/>
        <v>0.44444444444444442</v>
      </c>
      <c r="AQ67" s="17">
        <f t="shared" si="26"/>
        <v>0.52</v>
      </c>
      <c r="AS67" s="17">
        <f t="shared" si="27"/>
        <v>2</v>
      </c>
      <c r="AT67" s="17">
        <f t="shared" si="28"/>
        <v>1.4999999999999998</v>
      </c>
      <c r="AU67" s="17">
        <f t="shared" si="29"/>
        <v>0.625</v>
      </c>
      <c r="AV67" s="17">
        <f t="shared" si="30"/>
        <v>1</v>
      </c>
      <c r="AW67" s="17">
        <f t="shared" si="31"/>
        <v>0.52083333333333337</v>
      </c>
      <c r="AX67" s="17">
        <f t="shared" si="32"/>
        <v>0.52083333333333337</v>
      </c>
      <c r="AY67" s="17">
        <f t="shared" si="33"/>
        <v>8.3333333333335258E-4</v>
      </c>
      <c r="BA67" s="17">
        <f t="shared" si="34"/>
        <v>2</v>
      </c>
      <c r="BB67" s="17">
        <f t="shared" si="35"/>
        <v>1.4999999999999998</v>
      </c>
      <c r="BC67" s="17">
        <f t="shared" si="36"/>
        <v>0.54575984761981144</v>
      </c>
      <c r="BD67" s="17">
        <f t="shared" ref="BD67:BD130" si="39">IF(BB67&lt;BC67,BB67,$BJ$28*($BJ$29+BB67)*($BJ$30-BB67/($BJ$31+BA67)*$BJ$32)^5)</f>
        <v>0.5308608466328496</v>
      </c>
      <c r="BE67" s="17">
        <f t="shared" si="37"/>
        <v>0.5308608466328496</v>
      </c>
      <c r="BF67" s="17">
        <f t="shared" si="38"/>
        <v>1.1795798958228018E-4</v>
      </c>
      <c r="BG67" s="17">
        <f t="shared" ref="BG67:BG130" si="40">(AQ67-AVERAGE($AQ$2:$AQ$639))^2</f>
        <v>1.396178220106176E-2</v>
      </c>
    </row>
    <row r="68" spans="1:59" x14ac:dyDescent="0.25">
      <c r="A68" s="84">
        <v>523</v>
      </c>
      <c r="B68" s="84">
        <v>577</v>
      </c>
      <c r="C68" s="17" t="str">
        <f>'EWG-CCP-127 (1)'!B306</f>
        <v>Cs-R0.54</v>
      </c>
      <c r="D68" s="87">
        <v>1</v>
      </c>
      <c r="E68" s="17">
        <v>0</v>
      </c>
      <c r="F68" s="17">
        <f>'EWG-CCP-127 (1)'!J306</f>
        <v>64.935064935064929</v>
      </c>
      <c r="G68" s="17">
        <v>0</v>
      </c>
      <c r="H68" s="17">
        <v>0</v>
      </c>
      <c r="I68" s="17">
        <v>0</v>
      </c>
      <c r="J68" s="17">
        <f>'EWG-CCP-127 (1)'!M306</f>
        <v>0</v>
      </c>
      <c r="K68" s="17">
        <v>0</v>
      </c>
      <c r="L68" s="17">
        <v>0</v>
      </c>
      <c r="M68" s="17">
        <f>'EWG-CCP-127 (1)'!L306</f>
        <v>0</v>
      </c>
      <c r="N68" s="17">
        <v>0</v>
      </c>
      <c r="O68" s="17">
        <v>0</v>
      </c>
      <c r="P68" s="17">
        <v>0</v>
      </c>
      <c r="Q68" s="17">
        <v>0</v>
      </c>
      <c r="R68" s="17">
        <v>0</v>
      </c>
      <c r="S68" s="17">
        <v>0</v>
      </c>
      <c r="T68" s="17">
        <v>0</v>
      </c>
      <c r="U68" s="17">
        <v>0</v>
      </c>
      <c r="V68" s="17">
        <f>'EWG-CCP-127 (1)'!O306</f>
        <v>35.064935064935064</v>
      </c>
      <c r="W68" s="17">
        <v>0</v>
      </c>
      <c r="X68" s="17">
        <v>0</v>
      </c>
      <c r="Y68" s="17">
        <v>0</v>
      </c>
      <c r="Z68" s="17">
        <v>0</v>
      </c>
      <c r="AA68" s="17">
        <v>0</v>
      </c>
      <c r="AB68" s="17">
        <f>'EWG-CCP-127 (1)'!N306</f>
        <v>0</v>
      </c>
      <c r="AC68" s="17">
        <v>0</v>
      </c>
      <c r="AD68" s="17">
        <v>0</v>
      </c>
      <c r="AE68" s="88">
        <f>'EWG-CCP-127 (1)'!I306</f>
        <v>41</v>
      </c>
      <c r="AF68" s="92" t="s">
        <v>3</v>
      </c>
      <c r="AG68" s="87" t="s">
        <v>531</v>
      </c>
      <c r="AL68" s="17">
        <f t="shared" si="21"/>
        <v>100</v>
      </c>
      <c r="AM68" s="17">
        <f t="shared" si="22"/>
        <v>0.35064935064935066</v>
      </c>
      <c r="AN68" s="17">
        <f t="shared" si="23"/>
        <v>0</v>
      </c>
      <c r="AO68" s="17">
        <f t="shared" si="24"/>
        <v>0.64935064935064934</v>
      </c>
      <c r="AP68" s="17">
        <f t="shared" si="25"/>
        <v>0</v>
      </c>
      <c r="AQ68" s="17">
        <f t="shared" si="26"/>
        <v>0.41</v>
      </c>
      <c r="AS68" s="17">
        <f t="shared" si="27"/>
        <v>0</v>
      </c>
      <c r="AT68" s="17">
        <f t="shared" si="28"/>
        <v>0.54</v>
      </c>
      <c r="AU68" s="17">
        <f t="shared" si="29"/>
        <v>0.5</v>
      </c>
      <c r="AV68" s="17">
        <f t="shared" si="30"/>
        <v>0.5</v>
      </c>
      <c r="AW68" s="17">
        <f t="shared" si="31"/>
        <v>0.48666666666666664</v>
      </c>
      <c r="AX68" s="17">
        <f t="shared" si="32"/>
        <v>0.48666666666666664</v>
      </c>
      <c r="AY68" s="17">
        <f t="shared" si="33"/>
        <v>7.6666666666666661E-2</v>
      </c>
      <c r="BA68" s="17">
        <f t="shared" si="34"/>
        <v>0</v>
      </c>
      <c r="BB68" s="17">
        <f t="shared" si="35"/>
        <v>0.54</v>
      </c>
      <c r="BC68" s="17">
        <f t="shared" si="36"/>
        <v>0.42821172032905402</v>
      </c>
      <c r="BD68" s="17">
        <f t="shared" si="39"/>
        <v>0.41846181026749452</v>
      </c>
      <c r="BE68" s="17">
        <f t="shared" si="37"/>
        <v>0.41846181026749452</v>
      </c>
      <c r="BF68" s="17">
        <f t="shared" si="38"/>
        <v>7.1602233003076031E-5</v>
      </c>
      <c r="BG68" s="17">
        <f t="shared" si="40"/>
        <v>6.6585365273245055E-5</v>
      </c>
    </row>
    <row r="69" spans="1:59" x14ac:dyDescent="0.25">
      <c r="A69" s="84">
        <v>493</v>
      </c>
      <c r="B69" s="84">
        <v>547</v>
      </c>
      <c r="C69" s="17" t="s">
        <v>337</v>
      </c>
      <c r="D69" s="86">
        <v>1</v>
      </c>
      <c r="E69" s="17">
        <v>8</v>
      </c>
      <c r="F69" s="17">
        <v>32</v>
      </c>
      <c r="G69" s="17">
        <v>0</v>
      </c>
      <c r="H69" s="17">
        <v>0</v>
      </c>
      <c r="I69" s="17">
        <v>0</v>
      </c>
      <c r="J69" s="17">
        <v>0</v>
      </c>
      <c r="K69" s="17">
        <v>0</v>
      </c>
      <c r="L69" s="17">
        <v>0</v>
      </c>
      <c r="M69" s="17">
        <v>0</v>
      </c>
      <c r="N69" s="17">
        <v>0</v>
      </c>
      <c r="O69" s="17">
        <v>10</v>
      </c>
      <c r="P69" s="17">
        <v>0</v>
      </c>
      <c r="Q69" s="17">
        <v>0</v>
      </c>
      <c r="R69" s="17">
        <v>0</v>
      </c>
      <c r="S69" s="17">
        <v>0</v>
      </c>
      <c r="T69" s="17">
        <v>0</v>
      </c>
      <c r="U69" s="17">
        <v>50</v>
      </c>
      <c r="V69" s="17">
        <v>0</v>
      </c>
      <c r="W69" s="17">
        <v>0</v>
      </c>
      <c r="X69" s="17">
        <v>0</v>
      </c>
      <c r="Y69" s="17">
        <v>0</v>
      </c>
      <c r="Z69" s="17">
        <v>0</v>
      </c>
      <c r="AA69" s="17">
        <v>0</v>
      </c>
      <c r="AB69" s="17">
        <v>0</v>
      </c>
      <c r="AC69" s="17">
        <v>0</v>
      </c>
      <c r="AD69" s="41">
        <v>0</v>
      </c>
      <c r="AE69" s="88">
        <v>27</v>
      </c>
      <c r="AF69" s="17" t="s">
        <v>3</v>
      </c>
      <c r="AG69" s="87" t="s">
        <v>506</v>
      </c>
      <c r="AL69" s="17">
        <f t="shared" si="21"/>
        <v>100</v>
      </c>
      <c r="AM69" s="17">
        <f t="shared" si="22"/>
        <v>0</v>
      </c>
      <c r="AN69" s="17">
        <f t="shared" si="23"/>
        <v>0.08</v>
      </c>
      <c r="AO69" s="17">
        <f t="shared" si="24"/>
        <v>0.32</v>
      </c>
      <c r="AP69" s="17">
        <f t="shared" si="25"/>
        <v>0.1</v>
      </c>
      <c r="AQ69" s="17">
        <f t="shared" si="26"/>
        <v>0.27</v>
      </c>
      <c r="AS69" s="17">
        <f t="shared" si="27"/>
        <v>0.25</v>
      </c>
      <c r="AT69" s="17">
        <f t="shared" si="28"/>
        <v>0</v>
      </c>
      <c r="AU69" s="17">
        <f t="shared" si="29"/>
        <v>0.515625</v>
      </c>
      <c r="AV69" s="17">
        <f t="shared" si="30"/>
        <v>0.5625</v>
      </c>
      <c r="AW69" s="17">
        <f t="shared" si="31"/>
        <v>0</v>
      </c>
      <c r="AX69" s="17">
        <f t="shared" si="32"/>
        <v>0</v>
      </c>
      <c r="AY69" s="17">
        <f t="shared" si="33"/>
        <v>0.27</v>
      </c>
      <c r="BA69" s="17">
        <f t="shared" si="34"/>
        <v>0.15625</v>
      </c>
      <c r="BB69" s="17">
        <f t="shared" si="35"/>
        <v>0.26041666666666663</v>
      </c>
      <c r="BC69" s="17">
        <f t="shared" si="36"/>
        <v>0.43739516777364446</v>
      </c>
      <c r="BD69" s="17">
        <f t="shared" si="39"/>
        <v>0.26041666666666663</v>
      </c>
      <c r="BE69" s="17">
        <f t="shared" si="37"/>
        <v>0.26041666666666663</v>
      </c>
      <c r="BF69" s="17">
        <f t="shared" si="38"/>
        <v>9.1840277777778821E-5</v>
      </c>
      <c r="BG69" s="17">
        <f t="shared" si="40"/>
        <v>1.73817893924515E-2</v>
      </c>
    </row>
    <row r="70" spans="1:59" x14ac:dyDescent="0.25">
      <c r="A70" s="84">
        <v>139</v>
      </c>
      <c r="B70" s="84">
        <v>462</v>
      </c>
      <c r="C70" s="17" t="s">
        <v>166</v>
      </c>
      <c r="D70" s="87">
        <v>1</v>
      </c>
      <c r="E70" s="17">
        <v>0</v>
      </c>
      <c r="F70" s="17">
        <v>65.5</v>
      </c>
      <c r="G70" s="17">
        <v>0</v>
      </c>
      <c r="H70" s="17">
        <v>0</v>
      </c>
      <c r="I70" s="17">
        <v>0</v>
      </c>
      <c r="J70" s="17">
        <v>0</v>
      </c>
      <c r="K70" s="17">
        <v>34.5</v>
      </c>
      <c r="L70" s="17">
        <v>0</v>
      </c>
      <c r="M70" s="17">
        <v>0</v>
      </c>
      <c r="N70" s="17">
        <v>0</v>
      </c>
      <c r="O70" s="17">
        <v>0</v>
      </c>
      <c r="P70" s="17">
        <v>0</v>
      </c>
      <c r="Q70" s="17">
        <v>0</v>
      </c>
      <c r="R70" s="17">
        <v>0</v>
      </c>
      <c r="S70" s="17">
        <v>0</v>
      </c>
      <c r="T70" s="17">
        <v>0</v>
      </c>
      <c r="U70" s="41">
        <v>0</v>
      </c>
      <c r="V70" s="41">
        <v>0</v>
      </c>
      <c r="W70" s="17">
        <v>0</v>
      </c>
      <c r="X70" s="17">
        <v>0</v>
      </c>
      <c r="Y70" s="17">
        <v>0</v>
      </c>
      <c r="Z70" s="41">
        <v>0</v>
      </c>
      <c r="AA70" s="17">
        <v>0</v>
      </c>
      <c r="AB70" s="17">
        <v>0</v>
      </c>
      <c r="AC70" s="41">
        <v>0</v>
      </c>
      <c r="AD70" s="41">
        <v>0</v>
      </c>
      <c r="AE70" s="88">
        <v>42.9</v>
      </c>
      <c r="AF70" s="41" t="s">
        <v>3</v>
      </c>
      <c r="AG70" s="87" t="s">
        <v>506</v>
      </c>
      <c r="AL70" s="17">
        <f t="shared" si="21"/>
        <v>100</v>
      </c>
      <c r="AM70" s="17">
        <f t="shared" si="22"/>
        <v>0.34499999999999997</v>
      </c>
      <c r="AN70" s="17">
        <f t="shared" si="23"/>
        <v>0</v>
      </c>
      <c r="AO70" s="17">
        <f t="shared" si="24"/>
        <v>0.65500000000000003</v>
      </c>
      <c r="AP70" s="17">
        <f t="shared" si="25"/>
        <v>0</v>
      </c>
      <c r="AQ70" s="17">
        <f t="shared" si="26"/>
        <v>0.42899999999999999</v>
      </c>
      <c r="AS70" s="17">
        <f t="shared" si="27"/>
        <v>0</v>
      </c>
      <c r="AT70" s="17">
        <f t="shared" si="28"/>
        <v>0.52671755725190839</v>
      </c>
      <c r="AU70" s="17">
        <f t="shared" si="29"/>
        <v>0.5</v>
      </c>
      <c r="AV70" s="17">
        <f t="shared" si="30"/>
        <v>0.5</v>
      </c>
      <c r="AW70" s="17">
        <f t="shared" si="31"/>
        <v>0.4910941475826972</v>
      </c>
      <c r="AX70" s="17">
        <f t="shared" si="32"/>
        <v>0.4910941475826972</v>
      </c>
      <c r="AY70" s="17">
        <f t="shared" si="33"/>
        <v>6.2094147582697212E-2</v>
      </c>
      <c r="BA70" s="17">
        <f t="shared" si="34"/>
        <v>0</v>
      </c>
      <c r="BB70" s="17">
        <f t="shared" si="35"/>
        <v>0.52671755725190839</v>
      </c>
      <c r="BC70" s="17">
        <f t="shared" si="36"/>
        <v>0.42821172032905402</v>
      </c>
      <c r="BD70" s="17">
        <f t="shared" si="39"/>
        <v>0.41804590979269002</v>
      </c>
      <c r="BE70" s="17">
        <f t="shared" si="37"/>
        <v>0.41804590979269002</v>
      </c>
      <c r="BF70" s="17">
        <f t="shared" si="38"/>
        <v>1.1999209226988428E-4</v>
      </c>
      <c r="BG70" s="17">
        <f t="shared" si="40"/>
        <v>7.3766481872762418E-4</v>
      </c>
    </row>
    <row r="71" spans="1:59" x14ac:dyDescent="0.25">
      <c r="A71" s="84">
        <v>268</v>
      </c>
      <c r="B71" s="84">
        <v>159</v>
      </c>
      <c r="C71" s="89">
        <f>'EWG-CCP-127 (1)'!B83</f>
        <v>28</v>
      </c>
      <c r="D71" s="86">
        <v>1</v>
      </c>
      <c r="E71" s="17">
        <v>0</v>
      </c>
      <c r="F71" s="17">
        <f>'EWG-CCP-127 (1)'!M83</f>
        <v>25</v>
      </c>
      <c r="G71" s="17">
        <v>0</v>
      </c>
      <c r="H71" s="17">
        <v>0</v>
      </c>
      <c r="I71" s="17">
        <v>0</v>
      </c>
      <c r="J71" s="17">
        <v>0</v>
      </c>
      <c r="K71" s="17">
        <v>0</v>
      </c>
      <c r="L71" s="17">
        <v>0</v>
      </c>
      <c r="M71" s="17">
        <f>'EWG-CCP-127 (1)'!L83</f>
        <v>25</v>
      </c>
      <c r="N71" s="17">
        <v>0</v>
      </c>
      <c r="O71" s="17">
        <f>'EWG-CCP-127 (1)'!K83</f>
        <v>50</v>
      </c>
      <c r="P71" s="17">
        <v>0</v>
      </c>
      <c r="Q71" s="17">
        <v>0</v>
      </c>
      <c r="R71" s="17">
        <v>0</v>
      </c>
      <c r="S71" s="17">
        <v>0</v>
      </c>
      <c r="T71" s="17">
        <v>0</v>
      </c>
      <c r="U71" s="41">
        <v>0</v>
      </c>
      <c r="V71" s="41">
        <v>0</v>
      </c>
      <c r="W71" s="17">
        <v>0</v>
      </c>
      <c r="X71" s="17">
        <v>0</v>
      </c>
      <c r="Y71" s="17">
        <v>0</v>
      </c>
      <c r="Z71" s="17">
        <v>0</v>
      </c>
      <c r="AA71" s="17">
        <v>0</v>
      </c>
      <c r="AB71" s="17">
        <v>0</v>
      </c>
      <c r="AC71" s="17">
        <v>0</v>
      </c>
      <c r="AD71" s="41">
        <v>0</v>
      </c>
      <c r="AE71" s="88">
        <f>'EWG-CCP-127 (1)'!E83</f>
        <v>57.999999999999993</v>
      </c>
      <c r="AF71" s="41" t="s">
        <v>3</v>
      </c>
      <c r="AG71" s="87" t="s">
        <v>506</v>
      </c>
      <c r="AL71" s="17">
        <f t="shared" si="21"/>
        <v>100</v>
      </c>
      <c r="AM71" s="17">
        <f t="shared" si="22"/>
        <v>0.25</v>
      </c>
      <c r="AN71" s="17">
        <f t="shared" si="23"/>
        <v>0</v>
      </c>
      <c r="AO71" s="17">
        <f t="shared" si="24"/>
        <v>0.25</v>
      </c>
      <c r="AP71" s="17">
        <f t="shared" si="25"/>
        <v>0.5</v>
      </c>
      <c r="AQ71" s="17">
        <f t="shared" si="26"/>
        <v>0.57999999999999996</v>
      </c>
      <c r="AS71" s="17">
        <f t="shared" si="27"/>
        <v>2</v>
      </c>
      <c r="AT71" s="17">
        <f t="shared" si="28"/>
        <v>1</v>
      </c>
      <c r="AU71" s="17">
        <f t="shared" si="29"/>
        <v>0.625</v>
      </c>
      <c r="AV71" s="17">
        <f t="shared" si="30"/>
        <v>1</v>
      </c>
      <c r="AW71" s="17">
        <f t="shared" si="31"/>
        <v>0.625</v>
      </c>
      <c r="AX71" s="17">
        <f t="shared" si="32"/>
        <v>0.625</v>
      </c>
      <c r="AY71" s="17">
        <f t="shared" si="33"/>
        <v>4.500000000000004E-2</v>
      </c>
      <c r="BA71" s="17">
        <f t="shared" si="34"/>
        <v>2</v>
      </c>
      <c r="BB71" s="17">
        <f t="shared" si="35"/>
        <v>1</v>
      </c>
      <c r="BC71" s="17">
        <f t="shared" si="36"/>
        <v>0.54575984761981144</v>
      </c>
      <c r="BD71" s="17">
        <f t="shared" si="39"/>
        <v>0.5705748278035998</v>
      </c>
      <c r="BE71" s="17">
        <f t="shared" si="37"/>
        <v>0.5705748278035998</v>
      </c>
      <c r="BF71" s="17">
        <f t="shared" si="38"/>
        <v>8.8833870931794533E-5</v>
      </c>
      <c r="BG71" s="17">
        <f t="shared" si="40"/>
        <v>3.1740980475128203E-2</v>
      </c>
    </row>
    <row r="72" spans="1:59" x14ac:dyDescent="0.25">
      <c r="A72" s="84">
        <v>467</v>
      </c>
      <c r="B72" s="84">
        <v>314</v>
      </c>
      <c r="C72" s="17" t="s">
        <v>310</v>
      </c>
      <c r="D72" s="87">
        <v>1</v>
      </c>
      <c r="E72" s="17">
        <v>0</v>
      </c>
      <c r="F72" s="17">
        <v>22.3</v>
      </c>
      <c r="G72" s="17">
        <v>0</v>
      </c>
      <c r="H72" s="17">
        <v>0</v>
      </c>
      <c r="I72" s="17">
        <v>0</v>
      </c>
      <c r="J72" s="17">
        <v>0</v>
      </c>
      <c r="K72" s="17">
        <v>0</v>
      </c>
      <c r="L72" s="17">
        <v>0</v>
      </c>
      <c r="M72" s="17">
        <v>30.4</v>
      </c>
      <c r="N72" s="17">
        <v>0</v>
      </c>
      <c r="O72" s="17">
        <v>47.3</v>
      </c>
      <c r="P72" s="17">
        <v>0</v>
      </c>
      <c r="Q72" s="17">
        <v>0</v>
      </c>
      <c r="R72" s="17">
        <v>0</v>
      </c>
      <c r="S72" s="17">
        <v>0</v>
      </c>
      <c r="T72" s="17">
        <v>0</v>
      </c>
      <c r="U72" s="41">
        <v>0</v>
      </c>
      <c r="V72" s="17">
        <v>0</v>
      </c>
      <c r="W72" s="17">
        <v>0</v>
      </c>
      <c r="X72" s="17">
        <v>0</v>
      </c>
      <c r="Y72" s="17">
        <v>0</v>
      </c>
      <c r="Z72" s="17">
        <v>0</v>
      </c>
      <c r="AA72" s="17">
        <v>0</v>
      </c>
      <c r="AB72" s="17">
        <v>0</v>
      </c>
      <c r="AC72" s="17">
        <v>0</v>
      </c>
      <c r="AD72" s="41">
        <v>0</v>
      </c>
      <c r="AE72" s="88">
        <v>57</v>
      </c>
      <c r="AF72" s="17" t="s">
        <v>3</v>
      </c>
      <c r="AG72" s="87" t="s">
        <v>506</v>
      </c>
      <c r="AL72" s="17">
        <f t="shared" si="21"/>
        <v>100</v>
      </c>
      <c r="AM72" s="17">
        <f t="shared" si="22"/>
        <v>0.30399999999999999</v>
      </c>
      <c r="AN72" s="17">
        <f t="shared" si="23"/>
        <v>0</v>
      </c>
      <c r="AO72" s="17">
        <f t="shared" si="24"/>
        <v>0.223</v>
      </c>
      <c r="AP72" s="17">
        <f t="shared" si="25"/>
        <v>0.47299999999999998</v>
      </c>
      <c r="AQ72" s="17">
        <f t="shared" si="26"/>
        <v>0.56999999999999995</v>
      </c>
      <c r="AS72" s="17">
        <f t="shared" si="27"/>
        <v>2.1210762331838562</v>
      </c>
      <c r="AT72" s="17">
        <f t="shared" si="28"/>
        <v>1.3632286995515694</v>
      </c>
      <c r="AU72" s="17">
        <f t="shared" si="29"/>
        <v>0.63256726457399104</v>
      </c>
      <c r="AV72" s="17">
        <f t="shared" si="30"/>
        <v>1.0302690582959642</v>
      </c>
      <c r="AW72" s="17">
        <f t="shared" si="31"/>
        <v>0.56442345696482332</v>
      </c>
      <c r="AX72" s="17">
        <f t="shared" si="32"/>
        <v>0.56442345696482332</v>
      </c>
      <c r="AY72" s="17">
        <f t="shared" si="33"/>
        <v>5.5765430351766287E-3</v>
      </c>
      <c r="BA72" s="17">
        <f t="shared" si="34"/>
        <v>2.1210762331838562</v>
      </c>
      <c r="BB72" s="17">
        <f t="shared" si="35"/>
        <v>1.3632286995515694</v>
      </c>
      <c r="BC72" s="17">
        <f t="shared" si="36"/>
        <v>0.55287598985490205</v>
      </c>
      <c r="BD72" s="17">
        <f t="shared" si="39"/>
        <v>0.56136640782750136</v>
      </c>
      <c r="BE72" s="17">
        <f t="shared" si="37"/>
        <v>0.56136640782750136</v>
      </c>
      <c r="BF72" s="17">
        <f t="shared" si="38"/>
        <v>7.4538913801028997E-5</v>
      </c>
      <c r="BG72" s="17">
        <f t="shared" si="40"/>
        <v>2.827778076278379E-2</v>
      </c>
    </row>
    <row r="73" spans="1:59" x14ac:dyDescent="0.25">
      <c r="A73" s="84">
        <v>242</v>
      </c>
      <c r="B73" s="84">
        <v>501</v>
      </c>
      <c r="C73" s="17">
        <f>'EWG-CCP-127 (1)'!B57</f>
        <v>2</v>
      </c>
      <c r="D73" s="86">
        <v>1</v>
      </c>
      <c r="E73" s="17">
        <v>0</v>
      </c>
      <c r="F73" s="17">
        <f>'EWG-CCP-127 (1)'!M57</f>
        <v>58.82352941176471</v>
      </c>
      <c r="G73" s="17">
        <v>0</v>
      </c>
      <c r="H73" s="17">
        <v>0</v>
      </c>
      <c r="I73" s="17">
        <v>0</v>
      </c>
      <c r="J73" s="17">
        <v>0</v>
      </c>
      <c r="K73" s="17">
        <v>0</v>
      </c>
      <c r="L73" s="17">
        <v>0</v>
      </c>
      <c r="M73" s="17">
        <f>'EWG-CCP-127 (1)'!L57</f>
        <v>11.764705882352942</v>
      </c>
      <c r="N73" s="17">
        <v>0</v>
      </c>
      <c r="O73" s="17">
        <f>'EWG-CCP-127 (1)'!K57</f>
        <v>29.411764705882355</v>
      </c>
      <c r="P73" s="17">
        <v>0</v>
      </c>
      <c r="Q73" s="17">
        <v>0</v>
      </c>
      <c r="R73" s="17">
        <v>0</v>
      </c>
      <c r="S73" s="17">
        <v>0</v>
      </c>
      <c r="T73" s="17">
        <v>0</v>
      </c>
      <c r="U73" s="41">
        <v>0</v>
      </c>
      <c r="V73" s="41">
        <v>0</v>
      </c>
      <c r="W73" s="17">
        <v>0</v>
      </c>
      <c r="X73" s="17">
        <v>0</v>
      </c>
      <c r="Y73" s="17">
        <v>0</v>
      </c>
      <c r="Z73" s="17">
        <v>0</v>
      </c>
      <c r="AA73" s="17">
        <v>0</v>
      </c>
      <c r="AB73" s="17">
        <v>0</v>
      </c>
      <c r="AC73" s="17">
        <v>0</v>
      </c>
      <c r="AD73" s="41">
        <v>0</v>
      </c>
      <c r="AE73" s="88">
        <f>'EWG-CCP-127 (1)'!E57</f>
        <v>21</v>
      </c>
      <c r="AF73" s="41" t="s">
        <v>3</v>
      </c>
      <c r="AG73" s="87" t="s">
        <v>506</v>
      </c>
      <c r="AL73" s="17">
        <f t="shared" si="21"/>
        <v>100</v>
      </c>
      <c r="AM73" s="17">
        <f t="shared" si="22"/>
        <v>0.11764705882352942</v>
      </c>
      <c r="AN73" s="17">
        <f t="shared" si="23"/>
        <v>0</v>
      </c>
      <c r="AO73" s="17">
        <f t="shared" si="24"/>
        <v>0.58823529411764708</v>
      </c>
      <c r="AP73" s="17">
        <f t="shared" si="25"/>
        <v>0.29411764705882354</v>
      </c>
      <c r="AQ73" s="17">
        <f t="shared" si="26"/>
        <v>0.21</v>
      </c>
      <c r="AS73" s="17">
        <f t="shared" si="27"/>
        <v>0.5</v>
      </c>
      <c r="AT73" s="17">
        <f t="shared" si="28"/>
        <v>0.2</v>
      </c>
      <c r="AU73" s="17">
        <f t="shared" si="29"/>
        <v>0.53125</v>
      </c>
      <c r="AV73" s="17">
        <f t="shared" si="30"/>
        <v>0.625</v>
      </c>
      <c r="AW73" s="17">
        <f t="shared" si="31"/>
        <v>0.2</v>
      </c>
      <c r="AX73" s="17">
        <f t="shared" si="32"/>
        <v>0.2</v>
      </c>
      <c r="AY73" s="17">
        <f t="shared" si="33"/>
        <v>9.9999999999999811E-3</v>
      </c>
      <c r="BA73" s="17">
        <f t="shared" si="34"/>
        <v>0.5</v>
      </c>
      <c r="BB73" s="17">
        <f t="shared" si="35"/>
        <v>0.2</v>
      </c>
      <c r="BC73" s="17">
        <f t="shared" si="36"/>
        <v>0.45759875215174339</v>
      </c>
      <c r="BD73" s="17">
        <f t="shared" si="39"/>
        <v>0.2</v>
      </c>
      <c r="BE73" s="17">
        <f t="shared" si="37"/>
        <v>0.2</v>
      </c>
      <c r="BF73" s="17">
        <f t="shared" si="38"/>
        <v>9.9999999999999625E-5</v>
      </c>
      <c r="BG73" s="17">
        <f t="shared" si="40"/>
        <v>3.6802591118385047E-2</v>
      </c>
    </row>
    <row r="74" spans="1:59" x14ac:dyDescent="0.25">
      <c r="A74" s="84">
        <v>406</v>
      </c>
      <c r="B74" s="84">
        <v>517</v>
      </c>
      <c r="D74" s="87">
        <v>1</v>
      </c>
      <c r="E74" s="17">
        <v>0</v>
      </c>
      <c r="F74" s="17">
        <f>'EWG-CCP-127 (1)'!M202</f>
        <v>58.82352941176471</v>
      </c>
      <c r="G74" s="17">
        <v>0</v>
      </c>
      <c r="H74" s="17">
        <v>0</v>
      </c>
      <c r="I74" s="17">
        <v>0</v>
      </c>
      <c r="J74" s="17">
        <v>0</v>
      </c>
      <c r="K74" s="17">
        <v>0</v>
      </c>
      <c r="L74" s="17">
        <v>0</v>
      </c>
      <c r="M74" s="17">
        <f>'EWG-CCP-127 (1)'!L202</f>
        <v>11.764705882352942</v>
      </c>
      <c r="N74" s="17">
        <v>0</v>
      </c>
      <c r="O74" s="17">
        <f>'EWG-CCP-127 (1)'!K202</f>
        <v>29.411764705882355</v>
      </c>
      <c r="P74" s="17">
        <v>0</v>
      </c>
      <c r="Q74" s="17">
        <v>0</v>
      </c>
      <c r="R74" s="17">
        <v>0</v>
      </c>
      <c r="S74" s="17">
        <v>0</v>
      </c>
      <c r="T74" s="17">
        <v>0</v>
      </c>
      <c r="U74" s="41">
        <v>0</v>
      </c>
      <c r="V74" s="41">
        <v>0</v>
      </c>
      <c r="W74" s="17">
        <v>0</v>
      </c>
      <c r="X74" s="17">
        <v>0</v>
      </c>
      <c r="Y74" s="17">
        <v>0</v>
      </c>
      <c r="Z74" s="17">
        <v>0</v>
      </c>
      <c r="AA74" s="17">
        <v>0</v>
      </c>
      <c r="AB74" s="17">
        <v>0</v>
      </c>
      <c r="AC74" s="17">
        <v>0</v>
      </c>
      <c r="AD74" s="41">
        <v>0</v>
      </c>
      <c r="AE74" s="88">
        <f>'EWG-CCP-127 (1)'!E202</f>
        <v>21</v>
      </c>
      <c r="AF74" s="41" t="s">
        <v>3</v>
      </c>
      <c r="AG74" s="87" t="s">
        <v>506</v>
      </c>
      <c r="AL74" s="17">
        <f t="shared" si="21"/>
        <v>100</v>
      </c>
      <c r="AM74" s="17">
        <f t="shared" si="22"/>
        <v>0.11764705882352942</v>
      </c>
      <c r="AN74" s="17">
        <f t="shared" si="23"/>
        <v>0</v>
      </c>
      <c r="AO74" s="17">
        <f t="shared" si="24"/>
        <v>0.58823529411764708</v>
      </c>
      <c r="AP74" s="17">
        <f t="shared" si="25"/>
        <v>0.29411764705882354</v>
      </c>
      <c r="AQ74" s="17">
        <f t="shared" si="26"/>
        <v>0.21</v>
      </c>
      <c r="AS74" s="17">
        <f t="shared" si="27"/>
        <v>0.5</v>
      </c>
      <c r="AT74" s="17">
        <f t="shared" si="28"/>
        <v>0.2</v>
      </c>
      <c r="AU74" s="17">
        <f t="shared" si="29"/>
        <v>0.53125</v>
      </c>
      <c r="AV74" s="17">
        <f t="shared" si="30"/>
        <v>0.625</v>
      </c>
      <c r="AW74" s="17">
        <f t="shared" si="31"/>
        <v>0.2</v>
      </c>
      <c r="AX74" s="17">
        <f t="shared" si="32"/>
        <v>0.2</v>
      </c>
      <c r="AY74" s="17">
        <f t="shared" si="33"/>
        <v>9.9999999999999811E-3</v>
      </c>
      <c r="BA74" s="17">
        <f t="shared" si="34"/>
        <v>0.5</v>
      </c>
      <c r="BB74" s="17">
        <f t="shared" si="35"/>
        <v>0.2</v>
      </c>
      <c r="BC74" s="17">
        <f t="shared" si="36"/>
        <v>0.45759875215174339</v>
      </c>
      <c r="BD74" s="17">
        <f t="shared" si="39"/>
        <v>0.2</v>
      </c>
      <c r="BE74" s="17">
        <f t="shared" si="37"/>
        <v>0.2</v>
      </c>
      <c r="BF74" s="17">
        <f t="shared" si="38"/>
        <v>9.9999999999999625E-5</v>
      </c>
      <c r="BG74" s="17">
        <f t="shared" si="40"/>
        <v>3.6802591118385047E-2</v>
      </c>
    </row>
    <row r="75" spans="1:59" x14ac:dyDescent="0.25">
      <c r="A75" s="84">
        <v>250</v>
      </c>
      <c r="B75" s="84">
        <v>142</v>
      </c>
      <c r="C75" s="17">
        <f>'EWG-CCP-127 (1)'!B65</f>
        <v>10</v>
      </c>
      <c r="D75" s="86">
        <v>1</v>
      </c>
      <c r="E75" s="17">
        <v>0</v>
      </c>
      <c r="F75" s="17">
        <f>'EWG-CCP-127 (1)'!M65</f>
        <v>47.393364928909946</v>
      </c>
      <c r="G75" s="17">
        <v>0</v>
      </c>
      <c r="H75" s="17">
        <v>0</v>
      </c>
      <c r="I75" s="17">
        <v>0</v>
      </c>
      <c r="J75" s="17">
        <v>0</v>
      </c>
      <c r="K75" s="17">
        <v>0</v>
      </c>
      <c r="L75" s="17">
        <v>0</v>
      </c>
      <c r="M75" s="17">
        <f>'EWG-CCP-127 (1)'!L65</f>
        <v>5.213270142180094</v>
      </c>
      <c r="N75" s="17">
        <v>0</v>
      </c>
      <c r="O75" s="17">
        <f>'EWG-CCP-127 (1)'!K65</f>
        <v>47.393364928909946</v>
      </c>
      <c r="P75" s="17">
        <v>0</v>
      </c>
      <c r="Q75" s="17">
        <v>0</v>
      </c>
      <c r="R75" s="17">
        <v>0</v>
      </c>
      <c r="S75" s="17">
        <v>0</v>
      </c>
      <c r="T75" s="17">
        <v>0</v>
      </c>
      <c r="U75" s="41">
        <v>0</v>
      </c>
      <c r="V75" s="41">
        <v>0</v>
      </c>
      <c r="W75" s="17">
        <v>0</v>
      </c>
      <c r="X75" s="17">
        <v>0</v>
      </c>
      <c r="Y75" s="17">
        <v>0</v>
      </c>
      <c r="Z75" s="17">
        <v>0</v>
      </c>
      <c r="AA75" s="17">
        <v>0</v>
      </c>
      <c r="AB75" s="17">
        <v>0</v>
      </c>
      <c r="AC75" s="17">
        <v>0</v>
      </c>
      <c r="AD75" s="41">
        <v>0</v>
      </c>
      <c r="AE75" s="88">
        <f>'EWG-CCP-127 (1)'!E65</f>
        <v>12</v>
      </c>
      <c r="AF75" s="41" t="s">
        <v>3</v>
      </c>
      <c r="AG75" s="87" t="s">
        <v>506</v>
      </c>
      <c r="AL75" s="17">
        <f t="shared" si="21"/>
        <v>99.999999999999986</v>
      </c>
      <c r="AM75" s="17">
        <f t="shared" si="22"/>
        <v>5.2132701421800938E-2</v>
      </c>
      <c r="AN75" s="17">
        <f t="shared" si="23"/>
        <v>0</v>
      </c>
      <c r="AO75" s="17">
        <f t="shared" si="24"/>
        <v>0.47393364928909948</v>
      </c>
      <c r="AP75" s="17">
        <f t="shared" si="25"/>
        <v>0.47393364928909948</v>
      </c>
      <c r="AQ75" s="17">
        <f t="shared" si="26"/>
        <v>0.12</v>
      </c>
      <c r="AS75" s="17">
        <f t="shared" si="27"/>
        <v>1</v>
      </c>
      <c r="AT75" s="17">
        <f t="shared" si="28"/>
        <v>0.10999999999999999</v>
      </c>
      <c r="AU75" s="17">
        <f t="shared" si="29"/>
        <v>0.5625</v>
      </c>
      <c r="AV75" s="17">
        <f t="shared" si="30"/>
        <v>0.75</v>
      </c>
      <c r="AW75" s="17">
        <f t="shared" si="31"/>
        <v>0.10999999999999999</v>
      </c>
      <c r="AX75" s="17">
        <f t="shared" si="32"/>
        <v>0.10999999999999999</v>
      </c>
      <c r="AY75" s="17">
        <f t="shared" si="33"/>
        <v>1.0000000000000009E-2</v>
      </c>
      <c r="BA75" s="17">
        <f t="shared" si="34"/>
        <v>1</v>
      </c>
      <c r="BB75" s="17">
        <f t="shared" si="35"/>
        <v>0.11</v>
      </c>
      <c r="BC75" s="17">
        <f t="shared" si="36"/>
        <v>0.48698578397443271</v>
      </c>
      <c r="BD75" s="17">
        <f t="shared" si="39"/>
        <v>0.11</v>
      </c>
      <c r="BE75" s="17">
        <f t="shared" si="37"/>
        <v>0.11</v>
      </c>
      <c r="BF75" s="17">
        <f t="shared" si="38"/>
        <v>9.9999999999999896E-5</v>
      </c>
      <c r="BG75" s="17">
        <f t="shared" si="40"/>
        <v>7.9433793707285358E-2</v>
      </c>
    </row>
    <row r="76" spans="1:59" x14ac:dyDescent="0.25">
      <c r="A76" s="84">
        <v>241</v>
      </c>
      <c r="B76" s="84">
        <v>500</v>
      </c>
      <c r="C76" s="17">
        <f>'EWG-CCP-127 (1)'!B56</f>
        <v>1</v>
      </c>
      <c r="D76" s="87">
        <v>1</v>
      </c>
      <c r="E76" s="17">
        <v>0</v>
      </c>
      <c r="F76" s="17">
        <f>'EWG-CCP-127 (1)'!M56</f>
        <v>62.5</v>
      </c>
      <c r="G76" s="17">
        <v>0</v>
      </c>
      <c r="H76" s="17">
        <v>0</v>
      </c>
      <c r="I76" s="17">
        <v>0</v>
      </c>
      <c r="J76" s="17">
        <v>0</v>
      </c>
      <c r="K76" s="17">
        <v>0</v>
      </c>
      <c r="L76" s="17">
        <v>0</v>
      </c>
      <c r="M76" s="17">
        <f>'EWG-CCP-127 (1)'!L56</f>
        <v>6.25</v>
      </c>
      <c r="N76" s="17">
        <v>0</v>
      </c>
      <c r="O76" s="17">
        <f>'EWG-CCP-127 (1)'!K56</f>
        <v>31.25</v>
      </c>
      <c r="P76" s="17">
        <v>0</v>
      </c>
      <c r="Q76" s="17">
        <v>0</v>
      </c>
      <c r="R76" s="17">
        <v>0</v>
      </c>
      <c r="S76" s="17">
        <v>0</v>
      </c>
      <c r="T76" s="17">
        <v>0</v>
      </c>
      <c r="U76" s="41">
        <v>0</v>
      </c>
      <c r="V76" s="41">
        <v>0</v>
      </c>
      <c r="W76" s="17">
        <v>0</v>
      </c>
      <c r="X76" s="17">
        <v>0</v>
      </c>
      <c r="Y76" s="17">
        <v>0</v>
      </c>
      <c r="Z76" s="17">
        <v>0</v>
      </c>
      <c r="AA76" s="17">
        <v>0</v>
      </c>
      <c r="AB76" s="17">
        <v>0</v>
      </c>
      <c r="AC76" s="17">
        <v>0</v>
      </c>
      <c r="AD76" s="41">
        <v>0</v>
      </c>
      <c r="AE76" s="88">
        <f>'EWG-CCP-127 (1)'!E56</f>
        <v>11</v>
      </c>
      <c r="AF76" s="41" t="s">
        <v>3</v>
      </c>
      <c r="AG76" s="87" t="s">
        <v>506</v>
      </c>
      <c r="AL76" s="17">
        <f t="shared" si="21"/>
        <v>100</v>
      </c>
      <c r="AM76" s="17">
        <f t="shared" si="22"/>
        <v>6.25E-2</v>
      </c>
      <c r="AN76" s="17">
        <f t="shared" si="23"/>
        <v>0</v>
      </c>
      <c r="AO76" s="17">
        <f t="shared" si="24"/>
        <v>0.625</v>
      </c>
      <c r="AP76" s="17">
        <f t="shared" si="25"/>
        <v>0.3125</v>
      </c>
      <c r="AQ76" s="17">
        <f t="shared" si="26"/>
        <v>0.11</v>
      </c>
      <c r="AS76" s="17">
        <f t="shared" si="27"/>
        <v>0.5</v>
      </c>
      <c r="AT76" s="17">
        <f t="shared" si="28"/>
        <v>0.1</v>
      </c>
      <c r="AU76" s="17">
        <f t="shared" si="29"/>
        <v>0.53125</v>
      </c>
      <c r="AV76" s="17">
        <f t="shared" si="30"/>
        <v>0.625</v>
      </c>
      <c r="AW76" s="17">
        <f t="shared" si="31"/>
        <v>0.1</v>
      </c>
      <c r="AX76" s="17">
        <f t="shared" si="32"/>
        <v>0.1</v>
      </c>
      <c r="AY76" s="17">
        <f t="shared" si="33"/>
        <v>9.999999999999995E-3</v>
      </c>
      <c r="BA76" s="17">
        <f t="shared" si="34"/>
        <v>0.5</v>
      </c>
      <c r="BB76" s="17">
        <f t="shared" si="35"/>
        <v>0.1</v>
      </c>
      <c r="BC76" s="17">
        <f t="shared" si="36"/>
        <v>0.45759875215174339</v>
      </c>
      <c r="BD76" s="17">
        <f t="shared" si="39"/>
        <v>0.1</v>
      </c>
      <c r="BE76" s="17">
        <f t="shared" si="37"/>
        <v>0.1</v>
      </c>
      <c r="BF76" s="17">
        <f t="shared" si="38"/>
        <v>9.9999999999999896E-5</v>
      </c>
      <c r="BG76" s="17">
        <f t="shared" si="40"/>
        <v>8.5170593994940952E-2</v>
      </c>
    </row>
    <row r="77" spans="1:59" x14ac:dyDescent="0.25">
      <c r="A77" s="84">
        <v>290</v>
      </c>
      <c r="B77" s="84">
        <v>179</v>
      </c>
      <c r="D77" s="86">
        <v>1</v>
      </c>
      <c r="E77" s="17">
        <v>0</v>
      </c>
      <c r="F77" s="17">
        <f>'EWG-CCP-127 (1)'!M108</f>
        <v>28.571428571428569</v>
      </c>
      <c r="G77" s="17">
        <v>0</v>
      </c>
      <c r="H77" s="17">
        <v>0</v>
      </c>
      <c r="I77" s="17">
        <v>0</v>
      </c>
      <c r="J77" s="17">
        <v>0</v>
      </c>
      <c r="K77" s="17">
        <v>0</v>
      </c>
      <c r="L77" s="17">
        <v>0</v>
      </c>
      <c r="M77" s="17">
        <f>'EWG-CCP-127 (1)'!L108</f>
        <v>14.285714285714285</v>
      </c>
      <c r="N77" s="17">
        <v>0</v>
      </c>
      <c r="O77" s="17">
        <f>'EWG-CCP-127 (1)'!K108</f>
        <v>57.142857142857139</v>
      </c>
      <c r="P77" s="17">
        <v>0</v>
      </c>
      <c r="Q77" s="17">
        <v>0</v>
      </c>
      <c r="R77" s="17">
        <v>0</v>
      </c>
      <c r="S77" s="17">
        <v>0</v>
      </c>
      <c r="T77" s="17">
        <v>0</v>
      </c>
      <c r="U77" s="41">
        <v>0</v>
      </c>
      <c r="V77" s="41">
        <v>0</v>
      </c>
      <c r="W77" s="17">
        <v>0</v>
      </c>
      <c r="X77" s="17">
        <v>0</v>
      </c>
      <c r="Y77" s="17">
        <v>0</v>
      </c>
      <c r="Z77" s="17">
        <v>0</v>
      </c>
      <c r="AA77" s="17">
        <v>0</v>
      </c>
      <c r="AB77" s="17">
        <v>0</v>
      </c>
      <c r="AC77" s="17">
        <v>0</v>
      </c>
      <c r="AD77" s="41">
        <v>0</v>
      </c>
      <c r="AE77" s="88">
        <f>'EWG-CCP-127 (1)'!E108</f>
        <v>49</v>
      </c>
      <c r="AF77" s="91" t="s">
        <v>3</v>
      </c>
      <c r="AG77" s="87" t="s">
        <v>504</v>
      </c>
      <c r="AL77" s="17">
        <f t="shared" si="21"/>
        <v>100</v>
      </c>
      <c r="AM77" s="17">
        <f t="shared" si="22"/>
        <v>0.14285714285714285</v>
      </c>
      <c r="AN77" s="17">
        <f t="shared" si="23"/>
        <v>0</v>
      </c>
      <c r="AO77" s="17">
        <f t="shared" si="24"/>
        <v>0.2857142857142857</v>
      </c>
      <c r="AP77" s="17">
        <f t="shared" si="25"/>
        <v>0.5714285714285714</v>
      </c>
      <c r="AQ77" s="17">
        <f t="shared" si="26"/>
        <v>0.49</v>
      </c>
      <c r="AS77" s="17">
        <f t="shared" si="27"/>
        <v>2</v>
      </c>
      <c r="AT77" s="17">
        <f t="shared" si="28"/>
        <v>0.5</v>
      </c>
      <c r="AU77" s="17">
        <f t="shared" si="29"/>
        <v>0.625</v>
      </c>
      <c r="AV77" s="17">
        <f t="shared" si="30"/>
        <v>1</v>
      </c>
      <c r="AW77" s="17">
        <f t="shared" si="31"/>
        <v>0.5</v>
      </c>
      <c r="AX77" s="17">
        <f t="shared" si="32"/>
        <v>0.5</v>
      </c>
      <c r="AY77" s="17">
        <f t="shared" si="33"/>
        <v>1.0000000000000009E-2</v>
      </c>
      <c r="BA77" s="17">
        <f t="shared" si="34"/>
        <v>2</v>
      </c>
      <c r="BB77" s="17">
        <f t="shared" si="35"/>
        <v>0.5</v>
      </c>
      <c r="BC77" s="17">
        <f t="shared" si="36"/>
        <v>0.54575984761981144</v>
      </c>
      <c r="BD77" s="17">
        <f t="shared" si="39"/>
        <v>0.5</v>
      </c>
      <c r="BE77" s="17">
        <f t="shared" si="37"/>
        <v>0.5</v>
      </c>
      <c r="BF77" s="17">
        <f t="shared" si="38"/>
        <v>1.0000000000000018E-4</v>
      </c>
      <c r="BG77" s="17">
        <f t="shared" si="40"/>
        <v>7.772183064028524E-3</v>
      </c>
    </row>
    <row r="78" spans="1:59" x14ac:dyDescent="0.25">
      <c r="A78" s="84">
        <v>302</v>
      </c>
      <c r="B78" s="84">
        <v>189</v>
      </c>
      <c r="D78" s="87">
        <v>1</v>
      </c>
      <c r="E78" s="17">
        <v>0</v>
      </c>
      <c r="F78" s="17">
        <f>'EWG-CCP-127 (1)'!M120</f>
        <v>27.322404371584696</v>
      </c>
      <c r="G78" s="17">
        <v>0</v>
      </c>
      <c r="H78" s="17">
        <v>0</v>
      </c>
      <c r="I78" s="17">
        <v>0</v>
      </c>
      <c r="J78" s="17">
        <v>0</v>
      </c>
      <c r="K78" s="17">
        <v>0</v>
      </c>
      <c r="L78" s="17">
        <v>0</v>
      </c>
      <c r="M78" s="17">
        <f>'EWG-CCP-127 (1)'!L120</f>
        <v>6.830601092896174</v>
      </c>
      <c r="N78" s="17">
        <v>0</v>
      </c>
      <c r="O78" s="17">
        <f>'EWG-CCP-127 (1)'!K120</f>
        <v>65.84699453551913</v>
      </c>
      <c r="P78" s="17">
        <v>0</v>
      </c>
      <c r="Q78" s="17">
        <v>0</v>
      </c>
      <c r="R78" s="17">
        <v>0</v>
      </c>
      <c r="S78" s="17">
        <v>0</v>
      </c>
      <c r="T78" s="17">
        <v>0</v>
      </c>
      <c r="U78" s="41">
        <v>0</v>
      </c>
      <c r="V78" s="41">
        <v>0</v>
      </c>
      <c r="W78" s="17">
        <v>0</v>
      </c>
      <c r="X78" s="17">
        <v>0</v>
      </c>
      <c r="Y78" s="17">
        <v>0</v>
      </c>
      <c r="Z78" s="17">
        <v>0</v>
      </c>
      <c r="AA78" s="17">
        <v>0</v>
      </c>
      <c r="AB78" s="17">
        <v>0</v>
      </c>
      <c r="AC78" s="17">
        <v>0</v>
      </c>
      <c r="AD78" s="41">
        <v>0</v>
      </c>
      <c r="AE78" s="88">
        <f>'EWG-CCP-127 (1)'!E120</f>
        <v>26</v>
      </c>
      <c r="AF78" s="91" t="s">
        <v>3</v>
      </c>
      <c r="AG78" s="87" t="s">
        <v>504</v>
      </c>
      <c r="AL78" s="17">
        <f t="shared" si="21"/>
        <v>100</v>
      </c>
      <c r="AM78" s="17">
        <f t="shared" si="22"/>
        <v>6.8306010928961741E-2</v>
      </c>
      <c r="AN78" s="17">
        <f t="shared" si="23"/>
        <v>0</v>
      </c>
      <c r="AO78" s="17">
        <f t="shared" si="24"/>
        <v>0.27322404371584696</v>
      </c>
      <c r="AP78" s="17">
        <f t="shared" si="25"/>
        <v>0.65846994535519132</v>
      </c>
      <c r="AQ78" s="17">
        <f t="shared" si="26"/>
        <v>0.26</v>
      </c>
      <c r="AS78" s="17">
        <f t="shared" si="27"/>
        <v>2.4100000000000006</v>
      </c>
      <c r="AT78" s="17">
        <f t="shared" si="28"/>
        <v>0.25</v>
      </c>
      <c r="AU78" s="17">
        <f t="shared" si="29"/>
        <v>0.65062500000000001</v>
      </c>
      <c r="AV78" s="17">
        <f t="shared" si="30"/>
        <v>1.1025</v>
      </c>
      <c r="AW78" s="17">
        <f t="shared" si="31"/>
        <v>0.25</v>
      </c>
      <c r="AX78" s="17">
        <f t="shared" si="32"/>
        <v>0.25</v>
      </c>
      <c r="AY78" s="17">
        <f t="shared" si="33"/>
        <v>1.0000000000000009E-2</v>
      </c>
      <c r="BA78" s="17">
        <f t="shared" si="34"/>
        <v>2.4100000000000006</v>
      </c>
      <c r="BB78" s="17">
        <f t="shared" si="35"/>
        <v>0.25</v>
      </c>
      <c r="BC78" s="17">
        <f t="shared" si="36"/>
        <v>0.56985721371441667</v>
      </c>
      <c r="BD78" s="17">
        <f t="shared" si="39"/>
        <v>0.25</v>
      </c>
      <c r="BE78" s="17">
        <f t="shared" si="37"/>
        <v>0.25</v>
      </c>
      <c r="BF78" s="17">
        <f t="shared" si="38"/>
        <v>1.0000000000000018E-4</v>
      </c>
      <c r="BG78" s="17">
        <f t="shared" si="40"/>
        <v>2.0118589680107091E-2</v>
      </c>
    </row>
    <row r="79" spans="1:59" x14ac:dyDescent="0.25">
      <c r="A79" s="84">
        <v>497</v>
      </c>
      <c r="B79" s="84">
        <v>551</v>
      </c>
      <c r="C79" s="17" t="str">
        <f>'EWG-CCP-127 (1)'!B280</f>
        <v>Li-R0.2</v>
      </c>
      <c r="D79" s="86">
        <v>1</v>
      </c>
      <c r="E79" s="17">
        <v>0</v>
      </c>
      <c r="F79" s="17">
        <f>'EWG-CCP-127 (1)'!J280</f>
        <v>83.333333333333343</v>
      </c>
      <c r="G79" s="17">
        <v>0</v>
      </c>
      <c r="H79" s="17">
        <v>0</v>
      </c>
      <c r="I79" s="17">
        <v>0</v>
      </c>
      <c r="J79" s="17">
        <f>'EWG-CCP-127 (1)'!M280</f>
        <v>0</v>
      </c>
      <c r="K79" s="17">
        <v>16.666666666666668</v>
      </c>
      <c r="L79" s="17">
        <v>0</v>
      </c>
      <c r="M79" s="17">
        <f>'EWG-CCP-127 (1)'!L280</f>
        <v>0</v>
      </c>
      <c r="N79" s="17">
        <v>0</v>
      </c>
      <c r="O79" s="17">
        <v>0</v>
      </c>
      <c r="P79" s="17">
        <v>0</v>
      </c>
      <c r="Q79" s="17">
        <v>0</v>
      </c>
      <c r="R79" s="17">
        <v>0</v>
      </c>
      <c r="S79" s="17">
        <v>0</v>
      </c>
      <c r="T79" s="17">
        <v>0</v>
      </c>
      <c r="U79" s="17">
        <v>0</v>
      </c>
      <c r="V79" s="17">
        <f>'EWG-CCP-127 (1)'!O280</f>
        <v>0</v>
      </c>
      <c r="W79" s="17">
        <v>0</v>
      </c>
      <c r="X79" s="17">
        <v>0</v>
      </c>
      <c r="Y79" s="17">
        <v>0</v>
      </c>
      <c r="Z79" s="17">
        <v>0</v>
      </c>
      <c r="AA79" s="17">
        <v>0</v>
      </c>
      <c r="AB79" s="17">
        <f>'EWG-CCP-127 (1)'!N280</f>
        <v>0</v>
      </c>
      <c r="AC79" s="17">
        <v>0</v>
      </c>
      <c r="AD79" s="17">
        <v>0</v>
      </c>
      <c r="AE79" s="88">
        <f>'EWG-CCP-127 (1)'!I280</f>
        <v>21</v>
      </c>
      <c r="AF79" s="92" t="s">
        <v>3</v>
      </c>
      <c r="AG79" s="87" t="s">
        <v>531</v>
      </c>
      <c r="AL79" s="17">
        <f t="shared" si="21"/>
        <v>100.00000000000001</v>
      </c>
      <c r="AM79" s="17">
        <f t="shared" si="22"/>
        <v>0.16666666666666669</v>
      </c>
      <c r="AN79" s="17">
        <f t="shared" si="23"/>
        <v>0</v>
      </c>
      <c r="AO79" s="17">
        <f t="shared" si="24"/>
        <v>0.83333333333333348</v>
      </c>
      <c r="AP79" s="17">
        <f t="shared" si="25"/>
        <v>0</v>
      </c>
      <c r="AQ79" s="17">
        <f t="shared" si="26"/>
        <v>0.21</v>
      </c>
      <c r="AS79" s="17">
        <f t="shared" si="27"/>
        <v>0</v>
      </c>
      <c r="AT79" s="17">
        <f t="shared" si="28"/>
        <v>0.19999999999999998</v>
      </c>
      <c r="AU79" s="17">
        <f t="shared" si="29"/>
        <v>0.5</v>
      </c>
      <c r="AV79" s="17">
        <f t="shared" si="30"/>
        <v>0.5</v>
      </c>
      <c r="AW79" s="17">
        <f t="shared" si="31"/>
        <v>0.19999999999999998</v>
      </c>
      <c r="AX79" s="17">
        <f t="shared" si="32"/>
        <v>0.19999999999999998</v>
      </c>
      <c r="AY79" s="17">
        <f t="shared" si="33"/>
        <v>1.0000000000000009E-2</v>
      </c>
      <c r="BA79" s="17">
        <f t="shared" si="34"/>
        <v>0</v>
      </c>
      <c r="BB79" s="17">
        <f t="shared" si="35"/>
        <v>0.19999999999999998</v>
      </c>
      <c r="BC79" s="17">
        <f t="shared" si="36"/>
        <v>0.42821172032905402</v>
      </c>
      <c r="BD79" s="17">
        <f t="shared" si="39"/>
        <v>0.19999999999999998</v>
      </c>
      <c r="BE79" s="17">
        <f t="shared" si="37"/>
        <v>0.19999999999999998</v>
      </c>
      <c r="BF79" s="17">
        <f t="shared" si="38"/>
        <v>1.0000000000000018E-4</v>
      </c>
      <c r="BG79" s="17">
        <f t="shared" si="40"/>
        <v>3.6802591118385047E-2</v>
      </c>
    </row>
    <row r="80" spans="1:59" x14ac:dyDescent="0.25">
      <c r="A80" s="84">
        <v>522</v>
      </c>
      <c r="B80" s="84">
        <v>576</v>
      </c>
      <c r="C80" s="17" t="str">
        <f>'EWG-CCP-127 (1)'!B305</f>
        <v>Cs-R0.4</v>
      </c>
      <c r="D80" s="87">
        <v>1</v>
      </c>
      <c r="E80" s="17">
        <v>0</v>
      </c>
      <c r="F80" s="17">
        <f>'EWG-CCP-127 (1)'!J305</f>
        <v>71.428571428571431</v>
      </c>
      <c r="G80" s="17">
        <v>0</v>
      </c>
      <c r="H80" s="17">
        <v>0</v>
      </c>
      <c r="I80" s="17">
        <v>0</v>
      </c>
      <c r="J80" s="17">
        <f>'EWG-CCP-127 (1)'!M305</f>
        <v>0</v>
      </c>
      <c r="K80" s="17">
        <v>0</v>
      </c>
      <c r="L80" s="17">
        <v>0</v>
      </c>
      <c r="M80" s="17">
        <f>'EWG-CCP-127 (1)'!L305</f>
        <v>0</v>
      </c>
      <c r="N80" s="17">
        <v>0</v>
      </c>
      <c r="O80" s="17">
        <v>0</v>
      </c>
      <c r="P80" s="17">
        <v>0</v>
      </c>
      <c r="Q80" s="17">
        <v>0</v>
      </c>
      <c r="R80" s="17">
        <v>0</v>
      </c>
      <c r="S80" s="17">
        <v>0</v>
      </c>
      <c r="T80" s="17">
        <v>0</v>
      </c>
      <c r="U80" s="17">
        <v>0</v>
      </c>
      <c r="V80" s="17">
        <f>'EWG-CCP-127 (1)'!O305</f>
        <v>28.571428571428577</v>
      </c>
      <c r="W80" s="17">
        <v>0</v>
      </c>
      <c r="X80" s="17">
        <v>0</v>
      </c>
      <c r="Y80" s="17">
        <v>0</v>
      </c>
      <c r="Z80" s="17">
        <v>0</v>
      </c>
      <c r="AA80" s="17">
        <v>0</v>
      </c>
      <c r="AB80" s="17">
        <f>'EWG-CCP-127 (1)'!N305</f>
        <v>0</v>
      </c>
      <c r="AC80" s="17">
        <v>0</v>
      </c>
      <c r="AD80" s="17">
        <v>0</v>
      </c>
      <c r="AE80" s="88">
        <f>'EWG-CCP-127 (1)'!I305</f>
        <v>39</v>
      </c>
      <c r="AF80" s="92" t="s">
        <v>3</v>
      </c>
      <c r="AG80" s="87" t="s">
        <v>531</v>
      </c>
      <c r="AL80" s="17">
        <f t="shared" si="21"/>
        <v>100</v>
      </c>
      <c r="AM80" s="17">
        <f t="shared" si="22"/>
        <v>0.28571428571428575</v>
      </c>
      <c r="AN80" s="17">
        <f t="shared" si="23"/>
        <v>0</v>
      </c>
      <c r="AO80" s="17">
        <f t="shared" si="24"/>
        <v>0.7142857142857143</v>
      </c>
      <c r="AP80" s="17">
        <f t="shared" si="25"/>
        <v>0</v>
      </c>
      <c r="AQ80" s="17">
        <f t="shared" si="26"/>
        <v>0.39</v>
      </c>
      <c r="AS80" s="17">
        <f t="shared" si="27"/>
        <v>0</v>
      </c>
      <c r="AT80" s="17">
        <f t="shared" si="28"/>
        <v>0.4</v>
      </c>
      <c r="AU80" s="17">
        <f t="shared" si="29"/>
        <v>0.5</v>
      </c>
      <c r="AV80" s="17">
        <f t="shared" si="30"/>
        <v>0.5</v>
      </c>
      <c r="AW80" s="17">
        <f t="shared" si="31"/>
        <v>0.4</v>
      </c>
      <c r="AX80" s="17">
        <f t="shared" si="32"/>
        <v>0.4</v>
      </c>
      <c r="AY80" s="17">
        <f t="shared" si="33"/>
        <v>1.0000000000000009E-2</v>
      </c>
      <c r="BA80" s="17">
        <f t="shared" si="34"/>
        <v>0</v>
      </c>
      <c r="BB80" s="17">
        <f t="shared" si="35"/>
        <v>0.40000000000000008</v>
      </c>
      <c r="BC80" s="17">
        <f t="shared" si="36"/>
        <v>0.42821172032905402</v>
      </c>
      <c r="BD80" s="17">
        <f t="shared" si="39"/>
        <v>0.40000000000000008</v>
      </c>
      <c r="BE80" s="17">
        <f t="shared" si="37"/>
        <v>0.40000000000000008</v>
      </c>
      <c r="BF80" s="17">
        <f t="shared" si="38"/>
        <v>1.0000000000000129E-4</v>
      </c>
      <c r="BG80" s="17">
        <f t="shared" si="40"/>
        <v>1.4018594058442507E-4</v>
      </c>
    </row>
    <row r="81" spans="1:59" x14ac:dyDescent="0.25">
      <c r="A81" s="84">
        <v>111</v>
      </c>
      <c r="B81" s="84">
        <v>437</v>
      </c>
      <c r="C81" s="17" t="s">
        <v>134</v>
      </c>
      <c r="D81" s="86">
        <v>1</v>
      </c>
      <c r="E81" s="17">
        <v>0</v>
      </c>
      <c r="F81" s="17">
        <v>64.2</v>
      </c>
      <c r="G81" s="17">
        <v>0</v>
      </c>
      <c r="H81" s="17">
        <v>0</v>
      </c>
      <c r="I81" s="17">
        <v>0</v>
      </c>
      <c r="J81" s="17">
        <v>0</v>
      </c>
      <c r="K81" s="17">
        <v>0</v>
      </c>
      <c r="L81" s="17">
        <v>0</v>
      </c>
      <c r="M81" s="17">
        <v>35.799999999999997</v>
      </c>
      <c r="N81" s="17">
        <v>0</v>
      </c>
      <c r="O81" s="17">
        <v>0</v>
      </c>
      <c r="P81" s="17">
        <v>0</v>
      </c>
      <c r="Q81" s="17">
        <v>0</v>
      </c>
      <c r="R81" s="17">
        <v>0</v>
      </c>
      <c r="S81" s="17">
        <v>0</v>
      </c>
      <c r="T81" s="41">
        <v>0</v>
      </c>
      <c r="U81" s="41">
        <v>0</v>
      </c>
      <c r="V81" s="41">
        <v>0</v>
      </c>
      <c r="W81" s="17">
        <v>0</v>
      </c>
      <c r="X81" s="17">
        <v>0</v>
      </c>
      <c r="Y81" s="17">
        <v>0</v>
      </c>
      <c r="Z81" s="41">
        <v>0</v>
      </c>
      <c r="AA81" s="17">
        <v>0</v>
      </c>
      <c r="AB81" s="17">
        <v>0</v>
      </c>
      <c r="AC81" s="41">
        <v>0</v>
      </c>
      <c r="AD81" s="41">
        <v>0</v>
      </c>
      <c r="AE81" s="88">
        <v>43</v>
      </c>
      <c r="AF81" s="94"/>
      <c r="AG81" s="87" t="s">
        <v>504</v>
      </c>
      <c r="AL81" s="17">
        <f t="shared" si="21"/>
        <v>100</v>
      </c>
      <c r="AM81" s="17">
        <f t="shared" si="22"/>
        <v>0.35799999999999998</v>
      </c>
      <c r="AN81" s="17">
        <f t="shared" si="23"/>
        <v>0</v>
      </c>
      <c r="AO81" s="17">
        <f t="shared" si="24"/>
        <v>0.64200000000000002</v>
      </c>
      <c r="AP81" s="17">
        <f t="shared" si="25"/>
        <v>0</v>
      </c>
      <c r="AQ81" s="17">
        <f t="shared" si="26"/>
        <v>0.43</v>
      </c>
      <c r="AS81" s="17">
        <f t="shared" si="27"/>
        <v>0</v>
      </c>
      <c r="AT81" s="17">
        <f t="shared" si="28"/>
        <v>0.55763239875389403</v>
      </c>
      <c r="AU81" s="17">
        <f t="shared" si="29"/>
        <v>0.5</v>
      </c>
      <c r="AV81" s="17">
        <f t="shared" si="30"/>
        <v>0.5</v>
      </c>
      <c r="AW81" s="17">
        <f t="shared" si="31"/>
        <v>0.48078920041536866</v>
      </c>
      <c r="AX81" s="17">
        <f t="shared" si="32"/>
        <v>0.48078920041536866</v>
      </c>
      <c r="AY81" s="17">
        <f t="shared" si="33"/>
        <v>5.0789200415368663E-2</v>
      </c>
      <c r="BA81" s="17">
        <f t="shared" si="34"/>
        <v>0</v>
      </c>
      <c r="BB81" s="17">
        <f t="shared" si="35"/>
        <v>0.55763239875389403</v>
      </c>
      <c r="BC81" s="17">
        <f t="shared" si="36"/>
        <v>0.42821172032905402</v>
      </c>
      <c r="BD81" s="17">
        <f t="shared" si="39"/>
        <v>0.41881806544491323</v>
      </c>
      <c r="BE81" s="17">
        <f t="shared" si="37"/>
        <v>0.41881806544491323</v>
      </c>
      <c r="BF81" s="17">
        <f t="shared" si="38"/>
        <v>1.2503566039424332E-4</v>
      </c>
      <c r="BG81" s="17">
        <f t="shared" si="40"/>
        <v>7.9298478996206521E-4</v>
      </c>
    </row>
    <row r="82" spans="1:59" x14ac:dyDescent="0.25">
      <c r="A82" s="84">
        <v>347</v>
      </c>
      <c r="B82" s="84">
        <v>231</v>
      </c>
      <c r="C82" s="17" t="s">
        <v>245</v>
      </c>
      <c r="D82" s="87">
        <v>1</v>
      </c>
      <c r="E82" s="17">
        <v>0</v>
      </c>
      <c r="F82" s="17">
        <v>26.7</v>
      </c>
      <c r="G82" s="17">
        <v>0</v>
      </c>
      <c r="H82" s="17">
        <v>0</v>
      </c>
      <c r="I82" s="17">
        <v>0</v>
      </c>
      <c r="J82" s="17">
        <v>0</v>
      </c>
      <c r="K82" s="17">
        <v>0</v>
      </c>
      <c r="L82" s="17">
        <v>0</v>
      </c>
      <c r="M82" s="17">
        <v>20</v>
      </c>
      <c r="N82" s="17">
        <v>0</v>
      </c>
      <c r="O82" s="17">
        <v>53.3</v>
      </c>
      <c r="P82" s="17">
        <v>0</v>
      </c>
      <c r="Q82" s="17">
        <v>0</v>
      </c>
      <c r="R82" s="17">
        <v>0</v>
      </c>
      <c r="S82" s="17">
        <v>0</v>
      </c>
      <c r="T82" s="17">
        <v>0</v>
      </c>
      <c r="U82" s="41">
        <v>0</v>
      </c>
      <c r="V82" s="41">
        <v>0</v>
      </c>
      <c r="W82" s="17">
        <v>0</v>
      </c>
      <c r="X82" s="17">
        <v>0</v>
      </c>
      <c r="Y82" s="17">
        <v>0</v>
      </c>
      <c r="Z82" s="17">
        <v>0</v>
      </c>
      <c r="AA82" s="17">
        <v>0</v>
      </c>
      <c r="AB82" s="17">
        <v>0</v>
      </c>
      <c r="AC82" s="17">
        <v>0</v>
      </c>
      <c r="AD82" s="41">
        <v>0</v>
      </c>
      <c r="AE82" s="88">
        <v>56.6</v>
      </c>
      <c r="AF82" s="91" t="s">
        <v>3</v>
      </c>
      <c r="AG82" s="87" t="s">
        <v>504</v>
      </c>
      <c r="AL82" s="17">
        <f t="shared" si="21"/>
        <v>100</v>
      </c>
      <c r="AM82" s="17">
        <f t="shared" si="22"/>
        <v>0.2</v>
      </c>
      <c r="AN82" s="17">
        <f t="shared" si="23"/>
        <v>0</v>
      </c>
      <c r="AO82" s="17">
        <f t="shared" si="24"/>
        <v>0.26700000000000002</v>
      </c>
      <c r="AP82" s="17">
        <f t="shared" si="25"/>
        <v>0.53299999999999992</v>
      </c>
      <c r="AQ82" s="17">
        <f t="shared" si="26"/>
        <v>0.56600000000000006</v>
      </c>
      <c r="AS82" s="17">
        <f t="shared" si="27"/>
        <v>1.9962546816479396</v>
      </c>
      <c r="AT82" s="17">
        <f t="shared" si="28"/>
        <v>0.74906367041198507</v>
      </c>
      <c r="AU82" s="17">
        <f t="shared" si="29"/>
        <v>0.62476591760299627</v>
      </c>
      <c r="AV82" s="17">
        <f t="shared" si="30"/>
        <v>0.99906367041198485</v>
      </c>
      <c r="AW82" s="17">
        <f t="shared" si="31"/>
        <v>0.62476591760299627</v>
      </c>
      <c r="AX82" s="17">
        <f t="shared" si="32"/>
        <v>0.62476591760299627</v>
      </c>
      <c r="AY82" s="17">
        <f t="shared" si="33"/>
        <v>5.8765917602996209E-2</v>
      </c>
      <c r="BA82" s="17">
        <f t="shared" si="34"/>
        <v>1.9962546816479401</v>
      </c>
      <c r="BB82" s="17">
        <f t="shared" si="35"/>
        <v>0.74906367041198507</v>
      </c>
      <c r="BC82" s="17">
        <f t="shared" si="36"/>
        <v>0.54553972004061524</v>
      </c>
      <c r="BD82" s="17">
        <f t="shared" si="39"/>
        <v>0.55493135075422606</v>
      </c>
      <c r="BE82" s="17">
        <f t="shared" si="37"/>
        <v>0.55493135075422606</v>
      </c>
      <c r="BF82" s="17">
        <f t="shared" si="38"/>
        <v>1.2251499612597329E-4</v>
      </c>
      <c r="BG82" s="17">
        <f t="shared" si="40"/>
        <v>2.694850087784606E-2</v>
      </c>
    </row>
    <row r="83" spans="1:59" x14ac:dyDescent="0.25">
      <c r="A83" s="84">
        <v>293</v>
      </c>
      <c r="B83" s="84">
        <v>182</v>
      </c>
      <c r="D83" s="86">
        <v>1</v>
      </c>
      <c r="E83" s="17">
        <v>0</v>
      </c>
      <c r="F83" s="17">
        <f>'EWG-CCP-127 (1)'!M111</f>
        <v>27.472527472527471</v>
      </c>
      <c r="G83" s="17">
        <v>0</v>
      </c>
      <c r="H83" s="17">
        <v>0</v>
      </c>
      <c r="I83" s="17">
        <v>0</v>
      </c>
      <c r="J83" s="17">
        <v>0</v>
      </c>
      <c r="K83" s="17">
        <v>0</v>
      </c>
      <c r="L83" s="17">
        <v>0</v>
      </c>
      <c r="M83" s="17">
        <f>'EWG-CCP-127 (1)'!L111</f>
        <v>17.58241758241758</v>
      </c>
      <c r="N83" s="17">
        <v>0</v>
      </c>
      <c r="O83" s="17">
        <f>'EWG-CCP-127 (1)'!K111</f>
        <v>54.945054945054942</v>
      </c>
      <c r="P83" s="17">
        <v>0</v>
      </c>
      <c r="Q83" s="17">
        <v>0</v>
      </c>
      <c r="R83" s="17">
        <v>0</v>
      </c>
      <c r="S83" s="17">
        <v>0</v>
      </c>
      <c r="T83" s="17">
        <v>0</v>
      </c>
      <c r="U83" s="41">
        <v>0</v>
      </c>
      <c r="V83" s="41">
        <v>0</v>
      </c>
      <c r="W83" s="17">
        <v>0</v>
      </c>
      <c r="X83" s="17">
        <v>0</v>
      </c>
      <c r="Y83" s="17">
        <v>0</v>
      </c>
      <c r="Z83" s="17">
        <v>0</v>
      </c>
      <c r="AA83" s="17">
        <v>0</v>
      </c>
      <c r="AB83" s="17">
        <v>0</v>
      </c>
      <c r="AC83" s="17">
        <v>0</v>
      </c>
      <c r="AD83" s="41">
        <v>0</v>
      </c>
      <c r="AE83" s="88">
        <f>'EWG-CCP-127 (1)'!E111</f>
        <v>55.000000000000007</v>
      </c>
      <c r="AF83" s="91" t="s">
        <v>3</v>
      </c>
      <c r="AG83" s="87" t="s">
        <v>504</v>
      </c>
      <c r="AL83" s="17">
        <f t="shared" si="21"/>
        <v>100</v>
      </c>
      <c r="AM83" s="17">
        <f t="shared" si="22"/>
        <v>0.17582417582417581</v>
      </c>
      <c r="AN83" s="17">
        <f t="shared" si="23"/>
        <v>0</v>
      </c>
      <c r="AO83" s="17">
        <f t="shared" si="24"/>
        <v>0.27472527472527469</v>
      </c>
      <c r="AP83" s="17">
        <f t="shared" si="25"/>
        <v>0.54945054945054939</v>
      </c>
      <c r="AQ83" s="17">
        <f t="shared" si="26"/>
        <v>0.55000000000000004</v>
      </c>
      <c r="AS83" s="17">
        <f t="shared" si="27"/>
        <v>2</v>
      </c>
      <c r="AT83" s="17">
        <f t="shared" si="28"/>
        <v>0.64</v>
      </c>
      <c r="AU83" s="17">
        <f t="shared" si="29"/>
        <v>0.625</v>
      </c>
      <c r="AV83" s="17">
        <f t="shared" si="30"/>
        <v>1</v>
      </c>
      <c r="AW83" s="17">
        <f t="shared" si="31"/>
        <v>0.625</v>
      </c>
      <c r="AX83" s="17">
        <f t="shared" si="32"/>
        <v>0.625</v>
      </c>
      <c r="AY83" s="17">
        <f t="shared" si="33"/>
        <v>7.4999999999999956E-2</v>
      </c>
      <c r="BA83" s="17">
        <f t="shared" si="34"/>
        <v>2</v>
      </c>
      <c r="BB83" s="17">
        <f t="shared" si="35"/>
        <v>0.64</v>
      </c>
      <c r="BC83" s="17">
        <f t="shared" si="36"/>
        <v>0.54575984761981144</v>
      </c>
      <c r="BD83" s="17">
        <f t="shared" si="39"/>
        <v>0.53813981790834198</v>
      </c>
      <c r="BE83" s="17">
        <f t="shared" si="37"/>
        <v>0.53813981790834198</v>
      </c>
      <c r="BF83" s="17">
        <f t="shared" si="38"/>
        <v>1.4066391924728671E-4</v>
      </c>
      <c r="BG83" s="17">
        <f t="shared" si="40"/>
        <v>2.1951381338094999E-2</v>
      </c>
    </row>
    <row r="84" spans="1:59" x14ac:dyDescent="0.25">
      <c r="A84" s="84">
        <v>502</v>
      </c>
      <c r="B84" s="84">
        <v>556</v>
      </c>
      <c r="C84" s="17" t="str">
        <f>'EWG-CCP-127 (1)'!B285</f>
        <v>Li-R0.9</v>
      </c>
      <c r="D84" s="87">
        <v>1</v>
      </c>
      <c r="E84" s="17">
        <v>0</v>
      </c>
      <c r="F84" s="17">
        <f>'EWG-CCP-127 (1)'!J285</f>
        <v>52.631578947368418</v>
      </c>
      <c r="G84" s="17">
        <v>0</v>
      </c>
      <c r="H84" s="17">
        <v>0</v>
      </c>
      <c r="I84" s="17">
        <v>0</v>
      </c>
      <c r="J84" s="17">
        <f>'EWG-CCP-127 (1)'!M285</f>
        <v>0</v>
      </c>
      <c r="K84" s="17">
        <v>47.368421052631582</v>
      </c>
      <c r="L84" s="17">
        <v>0</v>
      </c>
      <c r="M84" s="17">
        <f>'EWG-CCP-127 (1)'!L285</f>
        <v>0</v>
      </c>
      <c r="N84" s="17">
        <v>0</v>
      </c>
      <c r="O84" s="17">
        <v>0</v>
      </c>
      <c r="P84" s="17">
        <v>0</v>
      </c>
      <c r="Q84" s="17">
        <v>0</v>
      </c>
      <c r="R84" s="17">
        <v>0</v>
      </c>
      <c r="S84" s="17">
        <v>0</v>
      </c>
      <c r="T84" s="17">
        <v>0</v>
      </c>
      <c r="U84" s="17">
        <v>0</v>
      </c>
      <c r="V84" s="17">
        <f>'EWG-CCP-127 (1)'!O285</f>
        <v>0</v>
      </c>
      <c r="W84" s="17">
        <v>0</v>
      </c>
      <c r="X84" s="17">
        <v>0</v>
      </c>
      <c r="Y84" s="17">
        <v>0</v>
      </c>
      <c r="Z84" s="17">
        <v>0</v>
      </c>
      <c r="AA84" s="17">
        <v>0</v>
      </c>
      <c r="AB84" s="17">
        <f>'EWG-CCP-127 (1)'!N285</f>
        <v>0</v>
      </c>
      <c r="AC84" s="17">
        <v>0</v>
      </c>
      <c r="AD84" s="17">
        <v>0</v>
      </c>
      <c r="AE84" s="88">
        <f>'EWG-CCP-127 (1)'!I285</f>
        <v>40</v>
      </c>
      <c r="AF84" s="92" t="s">
        <v>3</v>
      </c>
      <c r="AG84" s="87" t="s">
        <v>531</v>
      </c>
      <c r="AL84" s="17">
        <f t="shared" si="21"/>
        <v>100</v>
      </c>
      <c r="AM84" s="17">
        <f t="shared" si="22"/>
        <v>0.47368421052631582</v>
      </c>
      <c r="AN84" s="17">
        <f t="shared" si="23"/>
        <v>0</v>
      </c>
      <c r="AO84" s="17">
        <f t="shared" si="24"/>
        <v>0.52631578947368418</v>
      </c>
      <c r="AP84" s="17">
        <f t="shared" si="25"/>
        <v>0</v>
      </c>
      <c r="AQ84" s="17">
        <f t="shared" si="26"/>
        <v>0.4</v>
      </c>
      <c r="AS84" s="17">
        <f t="shared" si="27"/>
        <v>0</v>
      </c>
      <c r="AT84" s="17">
        <f t="shared" si="28"/>
        <v>0.90000000000000013</v>
      </c>
      <c r="AU84" s="17">
        <f t="shared" si="29"/>
        <v>0.5</v>
      </c>
      <c r="AV84" s="17">
        <f t="shared" si="30"/>
        <v>0.5</v>
      </c>
      <c r="AW84" s="17">
        <f t="shared" si="31"/>
        <v>0.36666666666666659</v>
      </c>
      <c r="AX84" s="17">
        <f t="shared" si="32"/>
        <v>0.36666666666666659</v>
      </c>
      <c r="AY84" s="17">
        <f t="shared" si="33"/>
        <v>3.3333333333333437E-2</v>
      </c>
      <c r="BA84" s="17">
        <f t="shared" si="34"/>
        <v>0</v>
      </c>
      <c r="BB84" s="17">
        <f t="shared" si="35"/>
        <v>0.90000000000000013</v>
      </c>
      <c r="BC84" s="17">
        <f t="shared" si="36"/>
        <v>0.42821172032905402</v>
      </c>
      <c r="BD84" s="17">
        <f t="shared" si="39"/>
        <v>0.39048409926451211</v>
      </c>
      <c r="BE84" s="17">
        <f t="shared" si="37"/>
        <v>0.39048409926451211</v>
      </c>
      <c r="BF84" s="17">
        <f t="shared" si="38"/>
        <v>9.0552366807659425E-5</v>
      </c>
      <c r="BG84" s="17">
        <f t="shared" si="40"/>
        <v>3.385652928835335E-6</v>
      </c>
    </row>
    <row r="85" spans="1:59" x14ac:dyDescent="0.25">
      <c r="A85" s="84">
        <v>358</v>
      </c>
      <c r="B85" s="84">
        <v>378</v>
      </c>
      <c r="C85" s="58">
        <v>8</v>
      </c>
      <c r="D85" s="86">
        <v>1</v>
      </c>
      <c r="E85" s="17">
        <v>0</v>
      </c>
      <c r="F85" s="17">
        <f>'EWG-CCP-127 (1)'!M171</f>
        <v>16.666666666666664</v>
      </c>
      <c r="G85" s="17">
        <v>0</v>
      </c>
      <c r="H85" s="17">
        <v>0</v>
      </c>
      <c r="I85" s="17">
        <v>0</v>
      </c>
      <c r="J85" s="17">
        <v>0</v>
      </c>
      <c r="K85" s="17">
        <v>0</v>
      </c>
      <c r="L85" s="17">
        <v>0</v>
      </c>
      <c r="M85" s="17">
        <f>'EWG-CCP-127 (1)'!L171</f>
        <v>50</v>
      </c>
      <c r="N85" s="17">
        <v>0</v>
      </c>
      <c r="O85" s="17">
        <f>'EWG-CCP-127 (1)'!K171</f>
        <v>33.333333333333329</v>
      </c>
      <c r="P85" s="17">
        <v>0</v>
      </c>
      <c r="Q85" s="17">
        <v>0</v>
      </c>
      <c r="R85" s="17">
        <v>0</v>
      </c>
      <c r="S85" s="17">
        <v>0</v>
      </c>
      <c r="T85" s="17">
        <v>0</v>
      </c>
      <c r="U85" s="41">
        <v>0</v>
      </c>
      <c r="V85" s="41">
        <v>0</v>
      </c>
      <c r="W85" s="17">
        <v>0</v>
      </c>
      <c r="X85" s="17">
        <v>0</v>
      </c>
      <c r="Y85" s="17">
        <v>0</v>
      </c>
      <c r="Z85" s="17">
        <v>0</v>
      </c>
      <c r="AA85" s="17">
        <v>0</v>
      </c>
      <c r="AB85" s="17">
        <v>0</v>
      </c>
      <c r="AC85" s="17">
        <v>0</v>
      </c>
      <c r="AD85" s="41">
        <v>0</v>
      </c>
      <c r="AE85" s="88">
        <f>'EWG-CCP-127 (1)'!E171</f>
        <v>22</v>
      </c>
      <c r="AF85" s="41" t="s">
        <v>3</v>
      </c>
      <c r="AG85" s="87" t="s">
        <v>506</v>
      </c>
      <c r="AL85" s="17">
        <f t="shared" si="21"/>
        <v>99.999999999999986</v>
      </c>
      <c r="AM85" s="17">
        <f t="shared" si="22"/>
        <v>0.5</v>
      </c>
      <c r="AN85" s="17">
        <f t="shared" si="23"/>
        <v>0</v>
      </c>
      <c r="AO85" s="17">
        <f t="shared" si="24"/>
        <v>0.16666666666666663</v>
      </c>
      <c r="AP85" s="17">
        <f t="shared" si="25"/>
        <v>0.33333333333333326</v>
      </c>
      <c r="AQ85" s="17">
        <f t="shared" si="26"/>
        <v>0.22</v>
      </c>
      <c r="AS85" s="17">
        <f t="shared" si="27"/>
        <v>2</v>
      </c>
      <c r="AT85" s="17">
        <f t="shared" si="28"/>
        <v>3.0000000000000009</v>
      </c>
      <c r="AU85" s="17">
        <f t="shared" si="29"/>
        <v>0.625</v>
      </c>
      <c r="AV85" s="17">
        <f t="shared" si="30"/>
        <v>1</v>
      </c>
      <c r="AW85" s="17">
        <f t="shared" si="31"/>
        <v>0.2083333333333332</v>
      </c>
      <c r="AX85" s="17">
        <f t="shared" si="32"/>
        <v>0.2083333333333332</v>
      </c>
      <c r="AY85" s="17">
        <f t="shared" si="33"/>
        <v>1.1666666666666797E-2</v>
      </c>
      <c r="BA85" s="17">
        <f t="shared" si="34"/>
        <v>2</v>
      </c>
      <c r="BB85" s="17">
        <f t="shared" si="35"/>
        <v>3.0000000000000004</v>
      </c>
      <c r="BC85" s="17">
        <f t="shared" si="36"/>
        <v>0.54575984761981144</v>
      </c>
      <c r="BD85" s="17">
        <f t="shared" si="39"/>
        <v>0.23153041936655311</v>
      </c>
      <c r="BE85" s="17">
        <f t="shared" si="37"/>
        <v>0.23153041936655311</v>
      </c>
      <c r="BF85" s="17">
        <f t="shared" si="38"/>
        <v>1.3295057076858296E-4</v>
      </c>
      <c r="BG85" s="17">
        <f t="shared" si="40"/>
        <v>3.3065790830729455E-2</v>
      </c>
    </row>
    <row r="86" spans="1:59" x14ac:dyDescent="0.25">
      <c r="A86" s="84">
        <v>417</v>
      </c>
      <c r="B86" s="84">
        <v>390</v>
      </c>
      <c r="D86" s="87">
        <v>1</v>
      </c>
      <c r="E86" s="17">
        <v>0</v>
      </c>
      <c r="F86" s="17">
        <f>'EWG-CCP-127 (1)'!M213</f>
        <v>16.666666666666664</v>
      </c>
      <c r="G86" s="17">
        <v>0</v>
      </c>
      <c r="H86" s="17">
        <v>0</v>
      </c>
      <c r="I86" s="17">
        <v>0</v>
      </c>
      <c r="J86" s="17">
        <v>0</v>
      </c>
      <c r="K86" s="17">
        <v>0</v>
      </c>
      <c r="L86" s="17">
        <v>0</v>
      </c>
      <c r="M86" s="17">
        <f>'EWG-CCP-127 (1)'!L213</f>
        <v>50</v>
      </c>
      <c r="N86" s="17">
        <v>0</v>
      </c>
      <c r="O86" s="17">
        <f>'EWG-CCP-127 (1)'!K213</f>
        <v>33.333333333333329</v>
      </c>
      <c r="P86" s="17">
        <v>0</v>
      </c>
      <c r="Q86" s="17">
        <v>0</v>
      </c>
      <c r="R86" s="17">
        <v>0</v>
      </c>
      <c r="S86" s="17">
        <v>0</v>
      </c>
      <c r="T86" s="17">
        <v>0</v>
      </c>
      <c r="U86" s="41">
        <v>0</v>
      </c>
      <c r="V86" s="41">
        <v>0</v>
      </c>
      <c r="W86" s="17">
        <v>0</v>
      </c>
      <c r="X86" s="17">
        <v>0</v>
      </c>
      <c r="Y86" s="17">
        <v>0</v>
      </c>
      <c r="Z86" s="17">
        <v>0</v>
      </c>
      <c r="AA86" s="17">
        <v>0</v>
      </c>
      <c r="AB86" s="17">
        <v>0</v>
      </c>
      <c r="AC86" s="17">
        <v>0</v>
      </c>
      <c r="AD86" s="41">
        <v>0</v>
      </c>
      <c r="AE86" s="88">
        <f>'EWG-CCP-127 (1)'!E213</f>
        <v>22</v>
      </c>
      <c r="AF86" s="41" t="s">
        <v>3</v>
      </c>
      <c r="AG86" s="87" t="s">
        <v>506</v>
      </c>
      <c r="AL86" s="17">
        <f t="shared" si="21"/>
        <v>99.999999999999986</v>
      </c>
      <c r="AM86" s="17">
        <f t="shared" si="22"/>
        <v>0.5</v>
      </c>
      <c r="AN86" s="17">
        <f t="shared" si="23"/>
        <v>0</v>
      </c>
      <c r="AO86" s="17">
        <f t="shared" si="24"/>
        <v>0.16666666666666663</v>
      </c>
      <c r="AP86" s="17">
        <f t="shared" si="25"/>
        <v>0.33333333333333326</v>
      </c>
      <c r="AQ86" s="17">
        <f t="shared" si="26"/>
        <v>0.22</v>
      </c>
      <c r="AS86" s="17">
        <f t="shared" si="27"/>
        <v>2</v>
      </c>
      <c r="AT86" s="17">
        <f t="shared" si="28"/>
        <v>3.0000000000000009</v>
      </c>
      <c r="AU86" s="17">
        <f t="shared" si="29"/>
        <v>0.625</v>
      </c>
      <c r="AV86" s="17">
        <f t="shared" si="30"/>
        <v>1</v>
      </c>
      <c r="AW86" s="17">
        <f t="shared" si="31"/>
        <v>0.2083333333333332</v>
      </c>
      <c r="AX86" s="17">
        <f t="shared" si="32"/>
        <v>0.2083333333333332</v>
      </c>
      <c r="AY86" s="17">
        <f t="shared" si="33"/>
        <v>1.1666666666666797E-2</v>
      </c>
      <c r="BA86" s="17">
        <f t="shared" si="34"/>
        <v>2</v>
      </c>
      <c r="BB86" s="17">
        <f t="shared" si="35"/>
        <v>3.0000000000000004</v>
      </c>
      <c r="BC86" s="17">
        <f t="shared" si="36"/>
        <v>0.54575984761981144</v>
      </c>
      <c r="BD86" s="17">
        <f t="shared" si="39"/>
        <v>0.23153041936655311</v>
      </c>
      <c r="BE86" s="17">
        <f t="shared" si="37"/>
        <v>0.23153041936655311</v>
      </c>
      <c r="BF86" s="17">
        <f t="shared" si="38"/>
        <v>1.3295057076858296E-4</v>
      </c>
      <c r="BG86" s="17">
        <f t="shared" si="40"/>
        <v>3.3065790830729455E-2</v>
      </c>
    </row>
    <row r="87" spans="1:59" x14ac:dyDescent="0.25">
      <c r="A87" s="84">
        <v>362</v>
      </c>
      <c r="B87" s="84">
        <v>238</v>
      </c>
      <c r="C87" s="58">
        <v>12</v>
      </c>
      <c r="D87" s="86">
        <v>1</v>
      </c>
      <c r="E87" s="17">
        <v>0</v>
      </c>
      <c r="F87" s="17">
        <f>'EWG-CCP-127 (1)'!M175</f>
        <v>16.666666666666664</v>
      </c>
      <c r="G87" s="17">
        <v>0</v>
      </c>
      <c r="H87" s="17">
        <v>0</v>
      </c>
      <c r="I87" s="17">
        <v>0</v>
      </c>
      <c r="J87" s="17">
        <v>0</v>
      </c>
      <c r="K87" s="17">
        <v>0</v>
      </c>
      <c r="L87" s="17">
        <v>0</v>
      </c>
      <c r="M87" s="17">
        <f>'EWG-CCP-127 (1)'!L175</f>
        <v>33.333333333333329</v>
      </c>
      <c r="N87" s="17">
        <v>0</v>
      </c>
      <c r="O87" s="17">
        <f>'EWG-CCP-127 (1)'!K175</f>
        <v>50</v>
      </c>
      <c r="P87" s="17">
        <v>0</v>
      </c>
      <c r="Q87" s="17">
        <v>0</v>
      </c>
      <c r="R87" s="17">
        <v>0</v>
      </c>
      <c r="S87" s="17">
        <v>0</v>
      </c>
      <c r="T87" s="17">
        <v>0</v>
      </c>
      <c r="U87" s="41">
        <v>0</v>
      </c>
      <c r="V87" s="41">
        <v>0</v>
      </c>
      <c r="W87" s="17">
        <v>0</v>
      </c>
      <c r="X87" s="17">
        <v>0</v>
      </c>
      <c r="Y87" s="17">
        <v>0</v>
      </c>
      <c r="Z87" s="17">
        <v>0</v>
      </c>
      <c r="AA87" s="17">
        <v>0</v>
      </c>
      <c r="AB87" s="17">
        <v>0</v>
      </c>
      <c r="AC87" s="17">
        <v>0</v>
      </c>
      <c r="AD87" s="41">
        <v>0</v>
      </c>
      <c r="AE87" s="88">
        <f>'EWG-CCP-127 (1)'!E175</f>
        <v>57.999999999999993</v>
      </c>
      <c r="AF87" s="41" t="s">
        <v>3</v>
      </c>
      <c r="AG87" s="87" t="s">
        <v>506</v>
      </c>
      <c r="AL87" s="17">
        <f t="shared" si="21"/>
        <v>100</v>
      </c>
      <c r="AM87" s="17">
        <f t="shared" si="22"/>
        <v>0.33333333333333326</v>
      </c>
      <c r="AN87" s="17">
        <f t="shared" si="23"/>
        <v>0</v>
      </c>
      <c r="AO87" s="17">
        <f t="shared" si="24"/>
        <v>0.16666666666666663</v>
      </c>
      <c r="AP87" s="17">
        <f t="shared" si="25"/>
        <v>0.5</v>
      </c>
      <c r="AQ87" s="17">
        <f t="shared" si="26"/>
        <v>0.57999999999999996</v>
      </c>
      <c r="AS87" s="17">
        <f t="shared" si="27"/>
        <v>3.0000000000000009</v>
      </c>
      <c r="AT87" s="17">
        <f t="shared" si="28"/>
        <v>2</v>
      </c>
      <c r="AU87" s="17">
        <f t="shared" si="29"/>
        <v>0.6875</v>
      </c>
      <c r="AV87" s="17">
        <f t="shared" si="30"/>
        <v>1.2500000000000002</v>
      </c>
      <c r="AW87" s="17">
        <f t="shared" si="31"/>
        <v>0.55000000000000004</v>
      </c>
      <c r="AX87" s="17">
        <f t="shared" si="32"/>
        <v>0.55000000000000004</v>
      </c>
      <c r="AY87" s="17">
        <f t="shared" si="33"/>
        <v>2.9999999999999916E-2</v>
      </c>
      <c r="BA87" s="17">
        <f t="shared" si="34"/>
        <v>3.0000000000000004</v>
      </c>
      <c r="BB87" s="17">
        <f t="shared" si="35"/>
        <v>2</v>
      </c>
      <c r="BC87" s="17">
        <f t="shared" si="36"/>
        <v>0.60453391126519018</v>
      </c>
      <c r="BD87" s="17">
        <f t="shared" si="39"/>
        <v>0.57097629135778127</v>
      </c>
      <c r="BE87" s="17">
        <f t="shared" si="37"/>
        <v>0.57097629135778127</v>
      </c>
      <c r="BF87" s="17">
        <f t="shared" si="38"/>
        <v>8.1427317659652209E-5</v>
      </c>
      <c r="BG87" s="17">
        <f t="shared" si="40"/>
        <v>3.1740980475128203E-2</v>
      </c>
    </row>
    <row r="88" spans="1:59" x14ac:dyDescent="0.25">
      <c r="A88" s="84">
        <v>623</v>
      </c>
      <c r="B88" s="84">
        <v>633</v>
      </c>
      <c r="D88" s="87">
        <v>1</v>
      </c>
      <c r="E88" s="17">
        <v>0</v>
      </c>
      <c r="F88" s="17">
        <f>'EWG-CCP-127 (1)'!G345</f>
        <v>85.689802913453292</v>
      </c>
      <c r="G88" s="17">
        <v>0</v>
      </c>
      <c r="H88" s="17">
        <v>0</v>
      </c>
      <c r="I88" s="17">
        <v>0</v>
      </c>
      <c r="J88" s="17">
        <f>'EWG-CCP-127 (1)'!H335</f>
        <v>14.310197086546703</v>
      </c>
      <c r="K88" s="17">
        <v>0</v>
      </c>
      <c r="L88" s="17">
        <v>0</v>
      </c>
      <c r="M88" s="17">
        <v>0</v>
      </c>
      <c r="N88" s="17">
        <v>0</v>
      </c>
      <c r="O88" s="17">
        <v>0</v>
      </c>
      <c r="P88" s="17">
        <v>0</v>
      </c>
      <c r="Q88" s="17">
        <v>0</v>
      </c>
      <c r="R88" s="17">
        <v>0</v>
      </c>
      <c r="S88" s="17">
        <v>0</v>
      </c>
      <c r="T88" s="17">
        <v>0</v>
      </c>
      <c r="U88" s="17">
        <v>0</v>
      </c>
      <c r="V88" s="17">
        <v>0</v>
      </c>
      <c r="W88" s="17">
        <v>0</v>
      </c>
      <c r="X88" s="17">
        <v>0</v>
      </c>
      <c r="Y88" s="17">
        <v>0</v>
      </c>
      <c r="Z88" s="17">
        <v>0</v>
      </c>
      <c r="AA88" s="17">
        <v>0</v>
      </c>
      <c r="AB88" s="17">
        <v>0</v>
      </c>
      <c r="AC88" s="17">
        <v>0</v>
      </c>
      <c r="AD88" s="17">
        <v>0</v>
      </c>
      <c r="AE88" s="88">
        <f>'EWG-CCP-127 (1)'!L345</f>
        <v>15.548</v>
      </c>
      <c r="AF88" s="17" t="s">
        <v>3</v>
      </c>
      <c r="AG88" s="87" t="s">
        <v>506</v>
      </c>
      <c r="AL88" s="17">
        <f t="shared" si="21"/>
        <v>100</v>
      </c>
      <c r="AM88" s="17">
        <f t="shared" si="22"/>
        <v>0.14310197086546703</v>
      </c>
      <c r="AN88" s="17">
        <f t="shared" si="23"/>
        <v>0</v>
      </c>
      <c r="AO88" s="17">
        <f t="shared" si="24"/>
        <v>0.85689802913453295</v>
      </c>
      <c r="AP88" s="17">
        <f t="shared" si="25"/>
        <v>0</v>
      </c>
      <c r="AQ88" s="17">
        <f t="shared" si="26"/>
        <v>0.15548000000000001</v>
      </c>
      <c r="AS88" s="17">
        <f t="shared" si="27"/>
        <v>0</v>
      </c>
      <c r="AT88" s="17">
        <f t="shared" si="28"/>
        <v>0.16700000000000004</v>
      </c>
      <c r="AU88" s="17">
        <f t="shared" si="29"/>
        <v>0.5</v>
      </c>
      <c r="AV88" s="17">
        <f t="shared" si="30"/>
        <v>0.5</v>
      </c>
      <c r="AW88" s="17">
        <f t="shared" si="31"/>
        <v>0.16700000000000004</v>
      </c>
      <c r="AX88" s="17">
        <f t="shared" si="32"/>
        <v>0.16700000000000004</v>
      </c>
      <c r="AY88" s="17">
        <f t="shared" si="33"/>
        <v>1.152000000000003E-2</v>
      </c>
      <c r="BA88" s="17">
        <f t="shared" si="34"/>
        <v>0</v>
      </c>
      <c r="BB88" s="17">
        <f t="shared" si="35"/>
        <v>0.16700000000000004</v>
      </c>
      <c r="BC88" s="17">
        <f t="shared" si="36"/>
        <v>0.42821172032905402</v>
      </c>
      <c r="BD88" s="17">
        <f t="shared" si="39"/>
        <v>0.16700000000000004</v>
      </c>
      <c r="BE88" s="17">
        <f t="shared" si="37"/>
        <v>0.16700000000000004</v>
      </c>
      <c r="BF88" s="17">
        <f t="shared" si="38"/>
        <v>1.327104000000007E-4</v>
      </c>
      <c r="BG88" s="17">
        <f t="shared" si="40"/>
        <v>6.0693256686683315E-2</v>
      </c>
    </row>
    <row r="89" spans="1:59" x14ac:dyDescent="0.25">
      <c r="A89" s="84">
        <v>236</v>
      </c>
      <c r="B89" s="84">
        <v>495</v>
      </c>
      <c r="C89" s="17" t="str">
        <f>'EWG-CCP-127 (1)'!B51</f>
        <v>a)</v>
      </c>
      <c r="D89" s="86">
        <v>1</v>
      </c>
      <c r="E89" s="17">
        <v>0</v>
      </c>
      <c r="F89" s="17">
        <f>'EWG-CCP-127 (1)'!M51</f>
        <v>66.666666666666657</v>
      </c>
      <c r="G89" s="17">
        <v>0</v>
      </c>
      <c r="H89" s="17">
        <v>0</v>
      </c>
      <c r="I89" s="17">
        <v>0</v>
      </c>
      <c r="J89" s="17">
        <v>0</v>
      </c>
      <c r="K89" s="17">
        <v>0</v>
      </c>
      <c r="L89" s="17">
        <v>0</v>
      </c>
      <c r="M89" s="17">
        <f>'EWG-CCP-127 (1)'!L51</f>
        <v>33.333333333333329</v>
      </c>
      <c r="N89" s="17">
        <v>0</v>
      </c>
      <c r="O89" s="17">
        <f>'EWG-CCP-127 (1)'!K51</f>
        <v>0</v>
      </c>
      <c r="P89" s="17">
        <v>0</v>
      </c>
      <c r="Q89" s="17">
        <v>0</v>
      </c>
      <c r="R89" s="17">
        <v>0</v>
      </c>
      <c r="S89" s="17">
        <v>0</v>
      </c>
      <c r="T89" s="17">
        <v>0</v>
      </c>
      <c r="U89" s="41">
        <v>0</v>
      </c>
      <c r="V89" s="41">
        <v>0</v>
      </c>
      <c r="W89" s="17">
        <v>0</v>
      </c>
      <c r="X89" s="17">
        <v>0</v>
      </c>
      <c r="Y89" s="17">
        <v>0</v>
      </c>
      <c r="Z89" s="17">
        <v>0</v>
      </c>
      <c r="AA89" s="17">
        <v>0</v>
      </c>
      <c r="AB89" s="17">
        <v>0</v>
      </c>
      <c r="AC89" s="17">
        <v>0</v>
      </c>
      <c r="AD89" s="41">
        <v>0</v>
      </c>
      <c r="AE89" s="88">
        <f>'EWG-CCP-127 (1)'!E51</f>
        <v>43</v>
      </c>
      <c r="AF89" s="41" t="s">
        <v>3</v>
      </c>
      <c r="AG89" s="87" t="s">
        <v>506</v>
      </c>
      <c r="AL89" s="17">
        <f t="shared" si="21"/>
        <v>99.999999999999986</v>
      </c>
      <c r="AM89" s="17">
        <f t="shared" si="22"/>
        <v>0.33333333333333326</v>
      </c>
      <c r="AN89" s="17">
        <f t="shared" si="23"/>
        <v>0</v>
      </c>
      <c r="AO89" s="17">
        <f t="shared" si="24"/>
        <v>0.66666666666666652</v>
      </c>
      <c r="AP89" s="17">
        <f t="shared" si="25"/>
        <v>0</v>
      </c>
      <c r="AQ89" s="17">
        <f t="shared" si="26"/>
        <v>0.43</v>
      </c>
      <c r="AS89" s="17">
        <f t="shared" si="27"/>
        <v>0</v>
      </c>
      <c r="AT89" s="17">
        <f t="shared" si="28"/>
        <v>0.5</v>
      </c>
      <c r="AU89" s="17">
        <f t="shared" si="29"/>
        <v>0.5</v>
      </c>
      <c r="AV89" s="17">
        <f t="shared" si="30"/>
        <v>0.5</v>
      </c>
      <c r="AW89" s="17">
        <f t="shared" si="31"/>
        <v>0.5</v>
      </c>
      <c r="AX89" s="17">
        <f t="shared" si="32"/>
        <v>0.5</v>
      </c>
      <c r="AY89" s="17">
        <f t="shared" si="33"/>
        <v>7.0000000000000007E-2</v>
      </c>
      <c r="BA89" s="17">
        <f t="shared" si="34"/>
        <v>0</v>
      </c>
      <c r="BB89" s="17">
        <f t="shared" si="35"/>
        <v>0.5</v>
      </c>
      <c r="BC89" s="17">
        <f t="shared" si="36"/>
        <v>0.42821172032905402</v>
      </c>
      <c r="BD89" s="17">
        <f t="shared" si="39"/>
        <v>0.41681195301902951</v>
      </c>
      <c r="BE89" s="17">
        <f t="shared" si="37"/>
        <v>0.41681195301902951</v>
      </c>
      <c r="BF89" s="17">
        <f t="shared" si="38"/>
        <v>1.739245831722846E-4</v>
      </c>
      <c r="BG89" s="17">
        <f t="shared" si="40"/>
        <v>7.9298478996206521E-4</v>
      </c>
    </row>
    <row r="90" spans="1:59" x14ac:dyDescent="0.25">
      <c r="A90" s="84">
        <v>500</v>
      </c>
      <c r="B90" s="84">
        <v>554</v>
      </c>
      <c r="C90" s="17" t="str">
        <f>'EWG-CCP-127 (1)'!B283</f>
        <v>Li-R0.5</v>
      </c>
      <c r="D90" s="87">
        <v>1</v>
      </c>
      <c r="E90" s="17">
        <v>0</v>
      </c>
      <c r="F90" s="17">
        <f>'EWG-CCP-127 (1)'!J283</f>
        <v>66.666666666666657</v>
      </c>
      <c r="G90" s="17">
        <v>0</v>
      </c>
      <c r="H90" s="17">
        <v>0</v>
      </c>
      <c r="I90" s="17">
        <v>0</v>
      </c>
      <c r="J90" s="17">
        <f>'EWG-CCP-127 (1)'!M283</f>
        <v>0</v>
      </c>
      <c r="K90" s="17">
        <v>33.333333333333329</v>
      </c>
      <c r="L90" s="17">
        <v>0</v>
      </c>
      <c r="M90" s="17">
        <f>'EWG-CCP-127 (1)'!L283</f>
        <v>0</v>
      </c>
      <c r="N90" s="17">
        <v>0</v>
      </c>
      <c r="O90" s="17">
        <v>0</v>
      </c>
      <c r="P90" s="17">
        <v>0</v>
      </c>
      <c r="Q90" s="17">
        <v>0</v>
      </c>
      <c r="R90" s="17">
        <v>0</v>
      </c>
      <c r="S90" s="17">
        <v>0</v>
      </c>
      <c r="T90" s="17">
        <v>0</v>
      </c>
      <c r="U90" s="17">
        <v>0</v>
      </c>
      <c r="V90" s="17">
        <f>'EWG-CCP-127 (1)'!O283</f>
        <v>0</v>
      </c>
      <c r="W90" s="17">
        <v>0</v>
      </c>
      <c r="X90" s="17">
        <v>0</v>
      </c>
      <c r="Y90" s="17">
        <v>0</v>
      </c>
      <c r="Z90" s="17">
        <v>0</v>
      </c>
      <c r="AA90" s="17">
        <v>0</v>
      </c>
      <c r="AB90" s="17">
        <f>'EWG-CCP-127 (1)'!N283</f>
        <v>0</v>
      </c>
      <c r="AC90" s="17">
        <v>0</v>
      </c>
      <c r="AD90" s="17">
        <v>0</v>
      </c>
      <c r="AE90" s="88">
        <f>'EWG-CCP-127 (1)'!I283</f>
        <v>43</v>
      </c>
      <c r="AF90" s="92" t="s">
        <v>3</v>
      </c>
      <c r="AG90" s="87" t="s">
        <v>531</v>
      </c>
      <c r="AL90" s="17">
        <f t="shared" si="21"/>
        <v>99.999999999999986</v>
      </c>
      <c r="AM90" s="17">
        <f t="shared" si="22"/>
        <v>0.33333333333333326</v>
      </c>
      <c r="AN90" s="17">
        <f t="shared" si="23"/>
        <v>0</v>
      </c>
      <c r="AO90" s="17">
        <f t="shared" si="24"/>
        <v>0.66666666666666652</v>
      </c>
      <c r="AP90" s="17">
        <f t="shared" si="25"/>
        <v>0</v>
      </c>
      <c r="AQ90" s="17">
        <f t="shared" si="26"/>
        <v>0.43</v>
      </c>
      <c r="AS90" s="17">
        <f t="shared" si="27"/>
        <v>0</v>
      </c>
      <c r="AT90" s="17">
        <f t="shared" si="28"/>
        <v>0.5</v>
      </c>
      <c r="AU90" s="17">
        <f t="shared" si="29"/>
        <v>0.5</v>
      </c>
      <c r="AV90" s="17">
        <f t="shared" si="30"/>
        <v>0.5</v>
      </c>
      <c r="AW90" s="17">
        <f t="shared" si="31"/>
        <v>0.5</v>
      </c>
      <c r="AX90" s="17">
        <f t="shared" si="32"/>
        <v>0.5</v>
      </c>
      <c r="AY90" s="17">
        <f t="shared" si="33"/>
        <v>7.0000000000000007E-2</v>
      </c>
      <c r="BA90" s="17">
        <f t="shared" si="34"/>
        <v>0</v>
      </c>
      <c r="BB90" s="17">
        <f t="shared" si="35"/>
        <v>0.5</v>
      </c>
      <c r="BC90" s="17">
        <f t="shared" si="36"/>
        <v>0.42821172032905402</v>
      </c>
      <c r="BD90" s="17">
        <f t="shared" si="39"/>
        <v>0.41681195301902951</v>
      </c>
      <c r="BE90" s="17">
        <f t="shared" si="37"/>
        <v>0.41681195301902951</v>
      </c>
      <c r="BF90" s="17">
        <f t="shared" si="38"/>
        <v>1.739245831722846E-4</v>
      </c>
      <c r="BG90" s="17">
        <f t="shared" si="40"/>
        <v>7.9298478996206521E-4</v>
      </c>
    </row>
    <row r="91" spans="1:59" x14ac:dyDescent="0.25">
      <c r="A91" s="84">
        <v>554</v>
      </c>
      <c r="B91" s="84">
        <v>596</v>
      </c>
      <c r="D91" s="86">
        <v>1</v>
      </c>
      <c r="E91" s="17">
        <v>0</v>
      </c>
      <c r="F91" s="17">
        <v>50</v>
      </c>
      <c r="G91" s="17">
        <v>0</v>
      </c>
      <c r="H91" s="17">
        <v>0</v>
      </c>
      <c r="I91" s="17">
        <v>0</v>
      </c>
      <c r="J91" s="17">
        <v>0</v>
      </c>
      <c r="K91" s="17">
        <v>0</v>
      </c>
      <c r="L91" s="17">
        <v>0</v>
      </c>
      <c r="M91" s="17">
        <v>0</v>
      </c>
      <c r="N91" s="17">
        <v>0</v>
      </c>
      <c r="O91" s="17">
        <v>0</v>
      </c>
      <c r="P91" s="17">
        <v>0</v>
      </c>
      <c r="Q91" s="17">
        <v>0</v>
      </c>
      <c r="R91" s="17">
        <v>0</v>
      </c>
      <c r="S91" s="17">
        <v>0</v>
      </c>
      <c r="T91" s="17">
        <v>0</v>
      </c>
      <c r="U91" s="17">
        <v>0</v>
      </c>
      <c r="V91" s="17">
        <v>0</v>
      </c>
      <c r="W91" s="17">
        <v>0</v>
      </c>
      <c r="X91" s="17">
        <v>0</v>
      </c>
      <c r="Y91" s="17">
        <v>50</v>
      </c>
      <c r="Z91" s="17">
        <v>0</v>
      </c>
      <c r="AA91" s="17">
        <v>0</v>
      </c>
      <c r="AB91" s="17">
        <v>0</v>
      </c>
      <c r="AC91" s="17">
        <v>0</v>
      </c>
      <c r="AD91" s="17">
        <v>0</v>
      </c>
      <c r="AE91" s="88">
        <v>43</v>
      </c>
      <c r="AF91" s="17" t="s">
        <v>3</v>
      </c>
      <c r="AG91" s="87" t="s">
        <v>506</v>
      </c>
      <c r="AL91" s="17">
        <f t="shared" si="21"/>
        <v>100</v>
      </c>
      <c r="AM91" s="17">
        <f t="shared" si="22"/>
        <v>0</v>
      </c>
      <c r="AN91" s="17">
        <f t="shared" si="23"/>
        <v>0</v>
      </c>
      <c r="AO91" s="17">
        <f t="shared" si="24"/>
        <v>0.5</v>
      </c>
      <c r="AP91" s="17">
        <f t="shared" si="25"/>
        <v>0</v>
      </c>
      <c r="AQ91" s="17">
        <f t="shared" si="26"/>
        <v>0.43</v>
      </c>
      <c r="AS91" s="17">
        <f t="shared" si="27"/>
        <v>0</v>
      </c>
      <c r="AT91" s="17">
        <f t="shared" si="28"/>
        <v>0</v>
      </c>
      <c r="AU91" s="17">
        <f t="shared" si="29"/>
        <v>0.5</v>
      </c>
      <c r="AV91" s="17">
        <f t="shared" si="30"/>
        <v>0.5</v>
      </c>
      <c r="AW91" s="17">
        <f t="shared" si="31"/>
        <v>0</v>
      </c>
      <c r="AX91" s="17">
        <f t="shared" si="32"/>
        <v>0</v>
      </c>
      <c r="AY91" s="17">
        <f t="shared" si="33"/>
        <v>0.43</v>
      </c>
      <c r="BA91" s="17">
        <f t="shared" si="34"/>
        <v>0</v>
      </c>
      <c r="BB91" s="17">
        <f t="shared" si="35"/>
        <v>0.5</v>
      </c>
      <c r="BC91" s="17">
        <f t="shared" si="36"/>
        <v>0.42821172032905402</v>
      </c>
      <c r="BD91" s="17">
        <f t="shared" si="39"/>
        <v>0.41681195301902951</v>
      </c>
      <c r="BE91" s="17">
        <f t="shared" si="37"/>
        <v>0.41681195301902951</v>
      </c>
      <c r="BF91" s="17">
        <f t="shared" si="38"/>
        <v>1.739245831722846E-4</v>
      </c>
      <c r="BG91" s="17">
        <f t="shared" si="40"/>
        <v>7.9298478996206521E-4</v>
      </c>
    </row>
    <row r="92" spans="1:59" x14ac:dyDescent="0.25">
      <c r="A92" s="84">
        <v>19</v>
      </c>
      <c r="B92" s="84">
        <v>413</v>
      </c>
      <c r="C92" s="41" t="s">
        <v>7</v>
      </c>
      <c r="D92" s="87">
        <v>1</v>
      </c>
      <c r="E92" s="41">
        <v>0</v>
      </c>
      <c r="F92" s="41">
        <v>66.7</v>
      </c>
      <c r="G92" s="41">
        <v>0</v>
      </c>
      <c r="H92" s="17">
        <v>0</v>
      </c>
      <c r="I92" s="41">
        <v>0</v>
      </c>
      <c r="J92" s="41">
        <v>0</v>
      </c>
      <c r="K92" s="41">
        <v>0</v>
      </c>
      <c r="L92" s="41">
        <v>0</v>
      </c>
      <c r="M92" s="41">
        <v>33.299999999999997</v>
      </c>
      <c r="N92" s="41">
        <v>0</v>
      </c>
      <c r="O92" s="17">
        <v>0</v>
      </c>
      <c r="P92" s="17">
        <v>0</v>
      </c>
      <c r="Q92" s="17">
        <v>0</v>
      </c>
      <c r="R92" s="17">
        <v>0</v>
      </c>
      <c r="S92" s="41">
        <v>0</v>
      </c>
      <c r="T92" s="41">
        <v>0</v>
      </c>
      <c r="U92" s="41">
        <v>0</v>
      </c>
      <c r="V92" s="41">
        <v>0</v>
      </c>
      <c r="W92" s="41">
        <v>0</v>
      </c>
      <c r="X92" s="41">
        <v>0</v>
      </c>
      <c r="Y92" s="17">
        <v>0</v>
      </c>
      <c r="Z92" s="41">
        <v>0</v>
      </c>
      <c r="AA92" s="17">
        <v>0</v>
      </c>
      <c r="AB92" s="17">
        <v>0</v>
      </c>
      <c r="AC92" s="41">
        <v>0</v>
      </c>
      <c r="AD92" s="41">
        <v>0</v>
      </c>
      <c r="AE92" s="90">
        <v>43</v>
      </c>
      <c r="AF92" s="91" t="s">
        <v>3</v>
      </c>
      <c r="AG92" s="87" t="s">
        <v>504</v>
      </c>
      <c r="AL92" s="17">
        <f t="shared" si="21"/>
        <v>100</v>
      </c>
      <c r="AM92" s="17">
        <f t="shared" si="22"/>
        <v>0.33299999999999996</v>
      </c>
      <c r="AN92" s="17">
        <f t="shared" si="23"/>
        <v>0</v>
      </c>
      <c r="AO92" s="17">
        <f t="shared" si="24"/>
        <v>0.66700000000000004</v>
      </c>
      <c r="AP92" s="17">
        <f t="shared" si="25"/>
        <v>0</v>
      </c>
      <c r="AQ92" s="17">
        <f t="shared" si="26"/>
        <v>0.43</v>
      </c>
      <c r="AS92" s="17">
        <f t="shared" si="27"/>
        <v>0</v>
      </c>
      <c r="AT92" s="17">
        <f t="shared" si="28"/>
        <v>0.4992503748125936</v>
      </c>
      <c r="AU92" s="17">
        <f t="shared" si="29"/>
        <v>0.5</v>
      </c>
      <c r="AV92" s="17">
        <f t="shared" si="30"/>
        <v>0.5</v>
      </c>
      <c r="AW92" s="17">
        <f t="shared" si="31"/>
        <v>0.4992503748125936</v>
      </c>
      <c r="AX92" s="17">
        <f t="shared" si="32"/>
        <v>0.4992503748125936</v>
      </c>
      <c r="AY92" s="17">
        <f t="shared" si="33"/>
        <v>6.9250374812593607E-2</v>
      </c>
      <c r="BA92" s="17">
        <f t="shared" si="34"/>
        <v>0</v>
      </c>
      <c r="BB92" s="17">
        <f t="shared" si="35"/>
        <v>0.49925037481259366</v>
      </c>
      <c r="BC92" s="17">
        <f t="shared" si="36"/>
        <v>0.42821172032905402</v>
      </c>
      <c r="BD92" s="17">
        <f t="shared" si="39"/>
        <v>0.41676949013744402</v>
      </c>
      <c r="BE92" s="17">
        <f t="shared" si="37"/>
        <v>0.41676949013744402</v>
      </c>
      <c r="BF92" s="17">
        <f t="shared" si="38"/>
        <v>1.7504639122319085E-4</v>
      </c>
      <c r="BG92" s="17">
        <f t="shared" si="40"/>
        <v>7.9298478996206521E-4</v>
      </c>
    </row>
    <row r="93" spans="1:59" x14ac:dyDescent="0.25">
      <c r="A93" s="84">
        <v>174</v>
      </c>
      <c r="B93" s="84">
        <v>109</v>
      </c>
      <c r="C93" s="17">
        <v>2</v>
      </c>
      <c r="D93" s="86">
        <v>1</v>
      </c>
      <c r="E93" s="17">
        <v>0</v>
      </c>
      <c r="F93" s="17">
        <v>48.5</v>
      </c>
      <c r="G93" s="17">
        <v>0</v>
      </c>
      <c r="H93" s="17">
        <v>0</v>
      </c>
      <c r="I93" s="17">
        <v>0</v>
      </c>
      <c r="J93" s="17">
        <v>0</v>
      </c>
      <c r="K93" s="17">
        <v>0</v>
      </c>
      <c r="L93" s="17">
        <v>0</v>
      </c>
      <c r="M93" s="17">
        <v>3</v>
      </c>
      <c r="N93" s="17">
        <v>0</v>
      </c>
      <c r="O93" s="17">
        <v>48.5</v>
      </c>
      <c r="P93" s="17">
        <v>0</v>
      </c>
      <c r="Q93" s="17">
        <v>0</v>
      </c>
      <c r="R93" s="17">
        <v>0</v>
      </c>
      <c r="S93" s="17">
        <v>0</v>
      </c>
      <c r="T93" s="17">
        <v>0</v>
      </c>
      <c r="U93" s="41">
        <v>0</v>
      </c>
      <c r="V93" s="41">
        <v>0</v>
      </c>
      <c r="W93" s="17">
        <v>0</v>
      </c>
      <c r="X93" s="17">
        <v>0</v>
      </c>
      <c r="Y93" s="17">
        <v>0</v>
      </c>
      <c r="Z93" s="17">
        <v>0</v>
      </c>
      <c r="AA93" s="17">
        <v>0</v>
      </c>
      <c r="AB93" s="17">
        <v>0</v>
      </c>
      <c r="AC93" s="41">
        <v>0</v>
      </c>
      <c r="AD93" s="41">
        <v>0</v>
      </c>
      <c r="AE93" s="88">
        <v>5</v>
      </c>
      <c r="AF93" s="91" t="s">
        <v>3</v>
      </c>
      <c r="AG93" s="87" t="s">
        <v>504</v>
      </c>
      <c r="AL93" s="17">
        <f t="shared" si="21"/>
        <v>100</v>
      </c>
      <c r="AM93" s="17">
        <f t="shared" si="22"/>
        <v>0.03</v>
      </c>
      <c r="AN93" s="17">
        <f t="shared" si="23"/>
        <v>0</v>
      </c>
      <c r="AO93" s="17">
        <f t="shared" si="24"/>
        <v>0.48499999999999999</v>
      </c>
      <c r="AP93" s="17">
        <f t="shared" si="25"/>
        <v>0.48499999999999999</v>
      </c>
      <c r="AQ93" s="17">
        <f t="shared" si="26"/>
        <v>0.05</v>
      </c>
      <c r="AS93" s="17">
        <f t="shared" si="27"/>
        <v>1</v>
      </c>
      <c r="AT93" s="17">
        <f t="shared" si="28"/>
        <v>6.1855670103092786E-2</v>
      </c>
      <c r="AU93" s="17">
        <f t="shared" si="29"/>
        <v>0.5625</v>
      </c>
      <c r="AV93" s="17">
        <f t="shared" si="30"/>
        <v>0.75</v>
      </c>
      <c r="AW93" s="17">
        <f t="shared" si="31"/>
        <v>6.1855670103092786E-2</v>
      </c>
      <c r="AX93" s="17">
        <f t="shared" si="32"/>
        <v>6.1855670103092786E-2</v>
      </c>
      <c r="AY93" s="17">
        <f t="shared" si="33"/>
        <v>1.1855670103092783E-2</v>
      </c>
      <c r="BA93" s="17">
        <f t="shared" si="34"/>
        <v>1</v>
      </c>
      <c r="BB93" s="17">
        <f t="shared" si="35"/>
        <v>6.1855670103092786E-2</v>
      </c>
      <c r="BC93" s="17">
        <f t="shared" si="36"/>
        <v>0.48698578397443271</v>
      </c>
      <c r="BD93" s="17">
        <f t="shared" si="39"/>
        <v>6.1855670103092786E-2</v>
      </c>
      <c r="BE93" s="17">
        <f t="shared" si="37"/>
        <v>6.1855670103092786E-2</v>
      </c>
      <c r="BF93" s="17">
        <f t="shared" si="38"/>
        <v>1.4055691359336804E-4</v>
      </c>
      <c r="BG93" s="17">
        <f t="shared" si="40"/>
        <v>0.1237913957208745</v>
      </c>
    </row>
    <row r="94" spans="1:59" x14ac:dyDescent="0.25">
      <c r="A94" s="84">
        <v>415</v>
      </c>
      <c r="B94" s="84">
        <v>272</v>
      </c>
      <c r="D94" s="87">
        <v>1</v>
      </c>
      <c r="E94" s="17">
        <v>0</v>
      </c>
      <c r="F94" s="17">
        <f>'EWG-CCP-127 (1)'!M211</f>
        <v>20</v>
      </c>
      <c r="G94" s="17">
        <v>0</v>
      </c>
      <c r="H94" s="17">
        <v>0</v>
      </c>
      <c r="I94" s="17">
        <v>0</v>
      </c>
      <c r="J94" s="17">
        <v>0</v>
      </c>
      <c r="K94" s="17">
        <v>0</v>
      </c>
      <c r="L94" s="17">
        <v>0</v>
      </c>
      <c r="M94" s="17">
        <f>'EWG-CCP-127 (1)'!L211</f>
        <v>40</v>
      </c>
      <c r="N94" s="17">
        <v>0</v>
      </c>
      <c r="O94" s="17">
        <f>'EWG-CCP-127 (1)'!K211</f>
        <v>40</v>
      </c>
      <c r="P94" s="17">
        <v>0</v>
      </c>
      <c r="Q94" s="17">
        <v>0</v>
      </c>
      <c r="R94" s="17">
        <v>0</v>
      </c>
      <c r="S94" s="17">
        <v>0</v>
      </c>
      <c r="T94" s="17">
        <v>0</v>
      </c>
      <c r="U94" s="41">
        <v>0</v>
      </c>
      <c r="V94" s="41">
        <v>0</v>
      </c>
      <c r="W94" s="17">
        <v>0</v>
      </c>
      <c r="X94" s="17">
        <v>0</v>
      </c>
      <c r="Y94" s="17">
        <v>0</v>
      </c>
      <c r="Z94" s="17">
        <v>0</v>
      </c>
      <c r="AA94" s="17">
        <v>0</v>
      </c>
      <c r="AB94" s="17">
        <v>0</v>
      </c>
      <c r="AC94" s="17">
        <v>0</v>
      </c>
      <c r="AD94" s="41">
        <v>0</v>
      </c>
      <c r="AE94" s="88">
        <f>'EWG-CCP-127 (1)'!E211</f>
        <v>45</v>
      </c>
      <c r="AF94" s="41" t="s">
        <v>3</v>
      </c>
      <c r="AG94" s="87" t="s">
        <v>506</v>
      </c>
      <c r="AL94" s="17">
        <f t="shared" si="21"/>
        <v>100</v>
      </c>
      <c r="AM94" s="17">
        <f t="shared" si="22"/>
        <v>0.4</v>
      </c>
      <c r="AN94" s="17">
        <f t="shared" si="23"/>
        <v>0</v>
      </c>
      <c r="AO94" s="17">
        <f t="shared" si="24"/>
        <v>0.2</v>
      </c>
      <c r="AP94" s="17">
        <f t="shared" si="25"/>
        <v>0.4</v>
      </c>
      <c r="AQ94" s="17">
        <f t="shared" si="26"/>
        <v>0.45</v>
      </c>
      <c r="AS94" s="17">
        <f t="shared" si="27"/>
        <v>2</v>
      </c>
      <c r="AT94" s="17">
        <f t="shared" si="28"/>
        <v>2</v>
      </c>
      <c r="AU94" s="17">
        <f t="shared" si="29"/>
        <v>0.625</v>
      </c>
      <c r="AV94" s="17">
        <f t="shared" si="30"/>
        <v>1</v>
      </c>
      <c r="AW94" s="17">
        <f t="shared" si="31"/>
        <v>0.41666666666666663</v>
      </c>
      <c r="AX94" s="17">
        <f t="shared" si="32"/>
        <v>0.41666666666666663</v>
      </c>
      <c r="AY94" s="17">
        <f t="shared" si="33"/>
        <v>3.3333333333333381E-2</v>
      </c>
      <c r="BA94" s="17">
        <f t="shared" si="34"/>
        <v>2</v>
      </c>
      <c r="BB94" s="17">
        <f t="shared" si="35"/>
        <v>2</v>
      </c>
      <c r="BC94" s="17">
        <f t="shared" si="36"/>
        <v>0.54575984761981144</v>
      </c>
      <c r="BD94" s="17">
        <f t="shared" si="39"/>
        <v>0.43963038110268782</v>
      </c>
      <c r="BE94" s="17">
        <f t="shared" si="37"/>
        <v>0.43963038110268782</v>
      </c>
      <c r="BF94" s="17">
        <f t="shared" si="38"/>
        <v>1.0752899607549416E-4</v>
      </c>
      <c r="BG94" s="17">
        <f t="shared" si="40"/>
        <v>2.3193842146508868E-3</v>
      </c>
    </row>
    <row r="95" spans="1:59" x14ac:dyDescent="0.25">
      <c r="A95" s="84">
        <v>639</v>
      </c>
      <c r="B95" s="84">
        <v>649</v>
      </c>
      <c r="D95" s="86">
        <v>1</v>
      </c>
      <c r="E95" s="17">
        <v>0</v>
      </c>
      <c r="F95" s="17">
        <f>'EWG-CCP-127 (1)'!C363</f>
        <v>97.824809999999999</v>
      </c>
      <c r="G95" s="17">
        <v>0</v>
      </c>
      <c r="H95" s="17">
        <v>0</v>
      </c>
      <c r="I95" s="17">
        <v>0</v>
      </c>
      <c r="J95" s="17">
        <v>0</v>
      </c>
      <c r="K95" s="17">
        <v>0</v>
      </c>
      <c r="L95" s="17">
        <v>0</v>
      </c>
      <c r="M95" s="17">
        <f>'EWG-CCP-127 (1)'!D363</f>
        <v>2.1751900000000002</v>
      </c>
      <c r="N95" s="17">
        <v>0</v>
      </c>
      <c r="O95" s="17">
        <v>0</v>
      </c>
      <c r="P95" s="17">
        <v>0</v>
      </c>
      <c r="Q95" s="17">
        <v>0</v>
      </c>
      <c r="R95" s="17">
        <v>0</v>
      </c>
      <c r="S95" s="17">
        <v>0</v>
      </c>
      <c r="T95" s="17">
        <v>0</v>
      </c>
      <c r="U95" s="17">
        <v>0</v>
      </c>
      <c r="V95" s="17">
        <v>0</v>
      </c>
      <c r="W95" s="17">
        <v>0</v>
      </c>
      <c r="X95" s="17">
        <v>0</v>
      </c>
      <c r="Y95" s="17">
        <v>0</v>
      </c>
      <c r="Z95" s="17">
        <v>0</v>
      </c>
      <c r="AA95" s="17">
        <v>0</v>
      </c>
      <c r="AB95" s="17">
        <v>0</v>
      </c>
      <c r="AC95" s="17">
        <v>0</v>
      </c>
      <c r="AD95" s="17">
        <v>0</v>
      </c>
      <c r="AE95" s="88">
        <f>'EWG-CCP-127 (1)'!F363</f>
        <v>3.4320000000000004</v>
      </c>
      <c r="AF95" s="17" t="s">
        <v>3</v>
      </c>
      <c r="AG95" s="87" t="s">
        <v>506</v>
      </c>
      <c r="AL95" s="17">
        <f t="shared" si="21"/>
        <v>100</v>
      </c>
      <c r="AM95" s="17">
        <f t="shared" si="22"/>
        <v>2.1751900000000001E-2</v>
      </c>
      <c r="AN95" s="17">
        <f t="shared" si="23"/>
        <v>0</v>
      </c>
      <c r="AO95" s="17">
        <f t="shared" si="24"/>
        <v>0.97824809999999995</v>
      </c>
      <c r="AP95" s="17">
        <f t="shared" si="25"/>
        <v>0</v>
      </c>
      <c r="AQ95" s="17">
        <f t="shared" si="26"/>
        <v>3.4320000000000003E-2</v>
      </c>
      <c r="AS95" s="17">
        <f t="shared" si="27"/>
        <v>0</v>
      </c>
      <c r="AT95" s="17">
        <f t="shared" si="28"/>
        <v>2.2235565803807849E-2</v>
      </c>
      <c r="AU95" s="17">
        <f t="shared" si="29"/>
        <v>0.5</v>
      </c>
      <c r="AV95" s="17">
        <f t="shared" si="30"/>
        <v>0.5</v>
      </c>
      <c r="AW95" s="17">
        <f t="shared" si="31"/>
        <v>2.2235565803807849E-2</v>
      </c>
      <c r="AX95" s="17">
        <f t="shared" si="32"/>
        <v>2.2235565803807849E-2</v>
      </c>
      <c r="AY95" s="17">
        <f t="shared" si="33"/>
        <v>1.2084434196192154E-2</v>
      </c>
      <c r="BA95" s="17">
        <f t="shared" si="34"/>
        <v>0</v>
      </c>
      <c r="BB95" s="17">
        <f t="shared" si="35"/>
        <v>2.2235565803807849E-2</v>
      </c>
      <c r="BC95" s="17">
        <f t="shared" si="36"/>
        <v>0.42821172032905402</v>
      </c>
      <c r="BD95" s="17">
        <f t="shared" si="39"/>
        <v>2.2235565803807849E-2</v>
      </c>
      <c r="BE95" s="17">
        <f t="shared" si="37"/>
        <v>2.2235565803807849E-2</v>
      </c>
      <c r="BF95" s="17">
        <f t="shared" si="38"/>
        <v>1.4603354984209831E-4</v>
      </c>
      <c r="BG95" s="17">
        <f t="shared" si="40"/>
        <v>0.13507096097191842</v>
      </c>
    </row>
    <row r="96" spans="1:59" x14ac:dyDescent="0.25">
      <c r="A96" s="84">
        <v>272</v>
      </c>
      <c r="B96" s="84">
        <v>162</v>
      </c>
      <c r="C96" s="17">
        <f>'EWG-CCP-127 (1)'!B87</f>
        <v>32</v>
      </c>
      <c r="D96" s="87">
        <v>1</v>
      </c>
      <c r="E96" s="17">
        <v>0</v>
      </c>
      <c r="F96" s="17">
        <f>'EWG-CCP-127 (1)'!M87</f>
        <v>20.408163265306118</v>
      </c>
      <c r="G96" s="17">
        <v>0</v>
      </c>
      <c r="H96" s="17">
        <v>0</v>
      </c>
      <c r="I96" s="17">
        <v>0</v>
      </c>
      <c r="J96" s="17">
        <v>0</v>
      </c>
      <c r="K96" s="17">
        <v>0</v>
      </c>
      <c r="L96" s="17">
        <v>0</v>
      </c>
      <c r="M96" s="17">
        <f>'EWG-CCP-127 (1)'!L87</f>
        <v>18.367346938775508</v>
      </c>
      <c r="N96" s="17">
        <v>0</v>
      </c>
      <c r="O96" s="17">
        <f>'EWG-CCP-127 (1)'!K87</f>
        <v>61.224489795918359</v>
      </c>
      <c r="P96" s="17">
        <v>0</v>
      </c>
      <c r="Q96" s="17">
        <v>0</v>
      </c>
      <c r="R96" s="17">
        <v>0</v>
      </c>
      <c r="S96" s="17">
        <v>0</v>
      </c>
      <c r="T96" s="17">
        <v>0</v>
      </c>
      <c r="U96" s="41">
        <v>0</v>
      </c>
      <c r="V96" s="41">
        <v>0</v>
      </c>
      <c r="W96" s="17">
        <v>0</v>
      </c>
      <c r="X96" s="17">
        <v>0</v>
      </c>
      <c r="Y96" s="17">
        <v>0</v>
      </c>
      <c r="Z96" s="17">
        <v>0</v>
      </c>
      <c r="AA96" s="17">
        <v>0</v>
      </c>
      <c r="AB96" s="17">
        <v>0</v>
      </c>
      <c r="AC96" s="17">
        <v>0</v>
      </c>
      <c r="AD96" s="41">
        <v>0</v>
      </c>
      <c r="AE96" s="88">
        <f>'EWG-CCP-127 (1)'!E87</f>
        <v>64</v>
      </c>
      <c r="AF96" s="41" t="s">
        <v>3</v>
      </c>
      <c r="AG96" s="87" t="s">
        <v>506</v>
      </c>
      <c r="AL96" s="17">
        <f t="shared" si="21"/>
        <v>99.999999999999986</v>
      </c>
      <c r="AM96" s="17">
        <f t="shared" si="22"/>
        <v>0.18367346938775508</v>
      </c>
      <c r="AN96" s="17">
        <f t="shared" si="23"/>
        <v>0</v>
      </c>
      <c r="AO96" s="17">
        <f t="shared" si="24"/>
        <v>0.20408163265306117</v>
      </c>
      <c r="AP96" s="17">
        <f t="shared" si="25"/>
        <v>0.61224489795918358</v>
      </c>
      <c r="AQ96" s="17">
        <f t="shared" si="26"/>
        <v>0.64</v>
      </c>
      <c r="AS96" s="17">
        <f t="shared" si="27"/>
        <v>3.0000000000000004</v>
      </c>
      <c r="AT96" s="17">
        <f t="shared" si="28"/>
        <v>0.90000000000000013</v>
      </c>
      <c r="AU96" s="17">
        <f t="shared" si="29"/>
        <v>0.6875</v>
      </c>
      <c r="AV96" s="17">
        <f t="shared" si="30"/>
        <v>1.25</v>
      </c>
      <c r="AW96" s="17">
        <f t="shared" si="31"/>
        <v>0.6875</v>
      </c>
      <c r="AX96" s="17">
        <f t="shared" si="32"/>
        <v>0.6875</v>
      </c>
      <c r="AY96" s="17">
        <f t="shared" si="33"/>
        <v>4.7499999999999987E-2</v>
      </c>
      <c r="BA96" s="17">
        <f t="shared" si="34"/>
        <v>3</v>
      </c>
      <c r="BB96" s="17">
        <f t="shared" si="35"/>
        <v>0.90000000000000013</v>
      </c>
      <c r="BC96" s="17">
        <f t="shared" si="36"/>
        <v>0.60453391126519007</v>
      </c>
      <c r="BD96" s="17">
        <f t="shared" si="39"/>
        <v>0.62750323322604928</v>
      </c>
      <c r="BE96" s="17">
        <f t="shared" si="37"/>
        <v>0.62750323322604928</v>
      </c>
      <c r="BF96" s="17">
        <f t="shared" si="38"/>
        <v>1.5616917980251893E-4</v>
      </c>
      <c r="BG96" s="17">
        <f t="shared" si="40"/>
        <v>5.6720178749194682E-2</v>
      </c>
    </row>
    <row r="97" spans="1:59" x14ac:dyDescent="0.25">
      <c r="A97" s="84">
        <v>618</v>
      </c>
      <c r="B97" s="84">
        <v>628</v>
      </c>
      <c r="D97" s="86">
        <v>1</v>
      </c>
      <c r="E97" s="17">
        <v>0</v>
      </c>
      <c r="F97" s="17">
        <f>'EWG-CCP-127 (1)'!G340</f>
        <v>85.689802913453292</v>
      </c>
      <c r="G97" s="17">
        <v>0</v>
      </c>
      <c r="H97" s="17">
        <v>0</v>
      </c>
      <c r="I97" s="17">
        <v>0</v>
      </c>
      <c r="J97" s="17">
        <v>0</v>
      </c>
      <c r="K97" s="17">
        <v>0</v>
      </c>
      <c r="L97" s="17">
        <v>0</v>
      </c>
      <c r="M97" s="17">
        <f>'EWG-CCP-127 (1)'!H335</f>
        <v>14.310197086546703</v>
      </c>
      <c r="N97" s="17">
        <v>0</v>
      </c>
      <c r="O97" s="17">
        <v>0</v>
      </c>
      <c r="P97" s="17">
        <v>0</v>
      </c>
      <c r="Q97" s="17">
        <v>0</v>
      </c>
      <c r="R97" s="17">
        <v>0</v>
      </c>
      <c r="S97" s="17">
        <v>0</v>
      </c>
      <c r="T97" s="17">
        <v>0</v>
      </c>
      <c r="U97" s="17">
        <v>0</v>
      </c>
      <c r="V97" s="17">
        <v>0</v>
      </c>
      <c r="W97" s="17">
        <v>0</v>
      </c>
      <c r="X97" s="17">
        <v>0</v>
      </c>
      <c r="Y97" s="17">
        <v>0</v>
      </c>
      <c r="Z97" s="17">
        <v>0</v>
      </c>
      <c r="AA97" s="17">
        <v>0</v>
      </c>
      <c r="AB97" s="17">
        <v>0</v>
      </c>
      <c r="AC97" s="17">
        <v>0</v>
      </c>
      <c r="AD97" s="17">
        <v>0</v>
      </c>
      <c r="AE97" s="88">
        <f>'EWG-CCP-127 (1)'!L340</f>
        <v>15.437000000000001</v>
      </c>
      <c r="AF97" s="17" t="s">
        <v>3</v>
      </c>
      <c r="AG97" s="87" t="s">
        <v>506</v>
      </c>
      <c r="AL97" s="17">
        <f t="shared" si="21"/>
        <v>100</v>
      </c>
      <c r="AM97" s="17">
        <f t="shared" si="22"/>
        <v>0.14310197086546703</v>
      </c>
      <c r="AN97" s="17">
        <f t="shared" si="23"/>
        <v>0</v>
      </c>
      <c r="AO97" s="17">
        <f t="shared" si="24"/>
        <v>0.85689802913453295</v>
      </c>
      <c r="AP97" s="17">
        <f t="shared" si="25"/>
        <v>0</v>
      </c>
      <c r="AQ97" s="17">
        <f t="shared" si="26"/>
        <v>0.15437000000000001</v>
      </c>
      <c r="AS97" s="17">
        <f t="shared" si="27"/>
        <v>0</v>
      </c>
      <c r="AT97" s="17">
        <f t="shared" si="28"/>
        <v>0.16700000000000004</v>
      </c>
      <c r="AU97" s="17">
        <f t="shared" si="29"/>
        <v>0.5</v>
      </c>
      <c r="AV97" s="17">
        <f t="shared" si="30"/>
        <v>0.5</v>
      </c>
      <c r="AW97" s="17">
        <f t="shared" si="31"/>
        <v>0.16700000000000004</v>
      </c>
      <c r="AX97" s="17">
        <f t="shared" si="32"/>
        <v>0.16700000000000004</v>
      </c>
      <c r="AY97" s="17">
        <f t="shared" si="33"/>
        <v>1.263000000000003E-2</v>
      </c>
      <c r="BA97" s="17">
        <f t="shared" si="34"/>
        <v>0</v>
      </c>
      <c r="BB97" s="17">
        <f t="shared" si="35"/>
        <v>0.16700000000000004</v>
      </c>
      <c r="BC97" s="17">
        <f t="shared" si="36"/>
        <v>0.42821172032905402</v>
      </c>
      <c r="BD97" s="17">
        <f t="shared" si="39"/>
        <v>0.16700000000000004</v>
      </c>
      <c r="BE97" s="17">
        <f t="shared" si="37"/>
        <v>0.16700000000000004</v>
      </c>
      <c r="BF97" s="17">
        <f t="shared" si="38"/>
        <v>1.5951690000000075E-4</v>
      </c>
      <c r="BG97" s="17">
        <f t="shared" si="40"/>
        <v>6.1241408018613087E-2</v>
      </c>
    </row>
    <row r="98" spans="1:59" x14ac:dyDescent="0.25">
      <c r="A98" s="84">
        <v>477</v>
      </c>
      <c r="B98" s="84">
        <v>531</v>
      </c>
      <c r="C98" s="17" t="s">
        <v>322</v>
      </c>
      <c r="D98" s="87">
        <v>1</v>
      </c>
      <c r="E98" s="17">
        <v>0</v>
      </c>
      <c r="F98" s="17">
        <v>40</v>
      </c>
      <c r="G98" s="17">
        <v>0</v>
      </c>
      <c r="H98" s="17">
        <v>0</v>
      </c>
      <c r="I98" s="17">
        <v>0</v>
      </c>
      <c r="J98" s="17">
        <v>0</v>
      </c>
      <c r="K98" s="17">
        <v>0</v>
      </c>
      <c r="L98" s="17">
        <v>0</v>
      </c>
      <c r="M98" s="17">
        <v>0</v>
      </c>
      <c r="N98" s="17">
        <v>0</v>
      </c>
      <c r="O98" s="17">
        <v>10</v>
      </c>
      <c r="P98" s="17">
        <v>0</v>
      </c>
      <c r="Q98" s="17">
        <v>0</v>
      </c>
      <c r="R98" s="17">
        <v>0</v>
      </c>
      <c r="S98" s="17">
        <v>0</v>
      </c>
      <c r="T98" s="17">
        <v>0</v>
      </c>
      <c r="U98" s="17">
        <v>50</v>
      </c>
      <c r="V98" s="17">
        <v>0</v>
      </c>
      <c r="W98" s="17">
        <v>0</v>
      </c>
      <c r="X98" s="17">
        <v>0</v>
      </c>
      <c r="Y98" s="17">
        <v>0</v>
      </c>
      <c r="Z98" s="17">
        <v>0</v>
      </c>
      <c r="AA98" s="17">
        <v>0</v>
      </c>
      <c r="AB98" s="17">
        <v>0</v>
      </c>
      <c r="AC98" s="17">
        <v>0</v>
      </c>
      <c r="AD98" s="41">
        <v>0</v>
      </c>
      <c r="AE98" s="88">
        <v>43</v>
      </c>
      <c r="AF98" s="17" t="s">
        <v>3</v>
      </c>
      <c r="AG98" s="87" t="s">
        <v>506</v>
      </c>
      <c r="AL98" s="17">
        <f t="shared" si="21"/>
        <v>100</v>
      </c>
      <c r="AM98" s="17">
        <f t="shared" si="22"/>
        <v>0</v>
      </c>
      <c r="AN98" s="17">
        <f t="shared" si="23"/>
        <v>0</v>
      </c>
      <c r="AO98" s="17">
        <f t="shared" si="24"/>
        <v>0.4</v>
      </c>
      <c r="AP98" s="17">
        <f t="shared" si="25"/>
        <v>0.1</v>
      </c>
      <c r="AQ98" s="17">
        <f t="shared" si="26"/>
        <v>0.43</v>
      </c>
      <c r="AS98" s="17">
        <f t="shared" si="27"/>
        <v>0.25</v>
      </c>
      <c r="AT98" s="17">
        <f t="shared" si="28"/>
        <v>0</v>
      </c>
      <c r="AU98" s="17">
        <f t="shared" si="29"/>
        <v>0.515625</v>
      </c>
      <c r="AV98" s="17">
        <f t="shared" si="30"/>
        <v>0.5625</v>
      </c>
      <c r="AW98" s="17">
        <f t="shared" si="31"/>
        <v>0</v>
      </c>
      <c r="AX98" s="17">
        <f t="shared" si="32"/>
        <v>0</v>
      </c>
      <c r="AY98" s="17">
        <f t="shared" si="33"/>
        <v>0.43</v>
      </c>
      <c r="BA98" s="17">
        <f t="shared" si="34"/>
        <v>0.25</v>
      </c>
      <c r="BB98" s="17">
        <f t="shared" si="35"/>
        <v>0.41666666666666663</v>
      </c>
      <c r="BC98" s="17">
        <f t="shared" si="36"/>
        <v>0.44290523624039868</v>
      </c>
      <c r="BD98" s="17">
        <f t="shared" si="39"/>
        <v>0.41666666666666663</v>
      </c>
      <c r="BE98" s="17">
        <f t="shared" si="37"/>
        <v>0.41666666666666663</v>
      </c>
      <c r="BF98" s="17">
        <f t="shared" si="38"/>
        <v>1.777777777777786E-4</v>
      </c>
      <c r="BG98" s="17">
        <f t="shared" si="40"/>
        <v>7.9298478996206521E-4</v>
      </c>
    </row>
    <row r="99" spans="1:59" x14ac:dyDescent="0.25">
      <c r="A99" s="84">
        <v>647</v>
      </c>
      <c r="B99" s="84">
        <v>657</v>
      </c>
      <c r="D99" s="86">
        <v>1</v>
      </c>
      <c r="E99" s="17">
        <v>0</v>
      </c>
      <c r="F99" s="17">
        <f>'EWG-CCP-127 (1)'!C373</f>
        <v>92.329210000000003</v>
      </c>
      <c r="G99" s="17">
        <v>0</v>
      </c>
      <c r="H99" s="17">
        <v>0</v>
      </c>
      <c r="I99" s="17">
        <v>0</v>
      </c>
      <c r="J99" s="17">
        <f>'EWG-CCP-127 (1)'!D373</f>
        <v>7.6707900000000002</v>
      </c>
      <c r="K99" s="17">
        <v>0</v>
      </c>
      <c r="L99" s="17">
        <v>0</v>
      </c>
      <c r="M99" s="17">
        <v>0</v>
      </c>
      <c r="N99" s="17">
        <v>0</v>
      </c>
      <c r="O99" s="17">
        <v>0</v>
      </c>
      <c r="P99" s="17">
        <v>0</v>
      </c>
      <c r="Q99" s="17">
        <v>0</v>
      </c>
      <c r="R99" s="17">
        <v>0</v>
      </c>
      <c r="S99" s="17">
        <v>0</v>
      </c>
      <c r="T99" s="17">
        <v>0</v>
      </c>
      <c r="U99" s="17">
        <v>0</v>
      </c>
      <c r="V99" s="17">
        <v>0</v>
      </c>
      <c r="W99" s="17">
        <v>0</v>
      </c>
      <c r="X99" s="17">
        <v>0</v>
      </c>
      <c r="Y99" s="17">
        <v>0</v>
      </c>
      <c r="Z99" s="17">
        <v>0</v>
      </c>
      <c r="AA99" s="17">
        <v>0</v>
      </c>
      <c r="AB99" s="17">
        <v>0</v>
      </c>
      <c r="AC99" s="17">
        <v>0</v>
      </c>
      <c r="AD99" s="17">
        <v>0</v>
      </c>
      <c r="AE99" s="88">
        <f>'EWG-CCP-127 (1)'!E373</f>
        <v>9.6518700000000006</v>
      </c>
      <c r="AF99" s="95" t="s">
        <v>3</v>
      </c>
      <c r="AG99" s="87" t="s">
        <v>556</v>
      </c>
      <c r="AL99" s="17">
        <f t="shared" si="21"/>
        <v>100</v>
      </c>
      <c r="AM99" s="17">
        <f t="shared" si="22"/>
        <v>7.6707899999999996E-2</v>
      </c>
      <c r="AN99" s="17">
        <f t="shared" si="23"/>
        <v>0</v>
      </c>
      <c r="AO99" s="17">
        <f t="shared" si="24"/>
        <v>0.92329210000000006</v>
      </c>
      <c r="AP99" s="17">
        <f t="shared" si="25"/>
        <v>0</v>
      </c>
      <c r="AQ99" s="17">
        <f t="shared" si="26"/>
        <v>9.6518700000000013E-2</v>
      </c>
      <c r="AS99" s="17">
        <f t="shared" si="27"/>
        <v>0</v>
      </c>
      <c r="AT99" s="17">
        <f t="shared" si="28"/>
        <v>8.3080858159622503E-2</v>
      </c>
      <c r="AU99" s="17">
        <f t="shared" si="29"/>
        <v>0.5</v>
      </c>
      <c r="AV99" s="17">
        <f t="shared" si="30"/>
        <v>0.5</v>
      </c>
      <c r="AW99" s="17">
        <f t="shared" si="31"/>
        <v>8.3080858159622503E-2</v>
      </c>
      <c r="AX99" s="17">
        <f t="shared" si="32"/>
        <v>8.3080858159622503E-2</v>
      </c>
      <c r="AY99" s="17">
        <f t="shared" si="33"/>
        <v>1.343784184037751E-2</v>
      </c>
      <c r="BA99" s="17">
        <f t="shared" si="34"/>
        <v>0</v>
      </c>
      <c r="BB99" s="17">
        <f t="shared" si="35"/>
        <v>8.3080858159622503E-2</v>
      </c>
      <c r="BC99" s="17">
        <f t="shared" si="36"/>
        <v>0.42821172032905402</v>
      </c>
      <c r="BD99" s="17">
        <f t="shared" si="39"/>
        <v>8.3080858159622503E-2</v>
      </c>
      <c r="BE99" s="17">
        <f t="shared" si="37"/>
        <v>8.3080858159622503E-2</v>
      </c>
      <c r="BF99" s="17">
        <f t="shared" si="38"/>
        <v>1.8057559332700042E-4</v>
      </c>
      <c r="BG99" s="17">
        <f t="shared" si="40"/>
        <v>9.3221105016428066E-2</v>
      </c>
    </row>
    <row r="100" spans="1:59" x14ac:dyDescent="0.25">
      <c r="A100" s="84">
        <v>652</v>
      </c>
      <c r="B100" s="84">
        <v>662</v>
      </c>
      <c r="D100" s="87">
        <v>1</v>
      </c>
      <c r="E100" s="17">
        <v>0</v>
      </c>
      <c r="F100" s="17">
        <f>'EWG-CCP-127 (1)'!H380</f>
        <v>96.60249041220284</v>
      </c>
      <c r="G100" s="17">
        <v>0</v>
      </c>
      <c r="H100" s="17">
        <v>0</v>
      </c>
      <c r="I100" s="17">
        <v>0</v>
      </c>
      <c r="J100" s="17">
        <v>0</v>
      </c>
      <c r="K100" s="17">
        <v>0</v>
      </c>
      <c r="L100" s="17">
        <v>0</v>
      </c>
      <c r="M100" s="17">
        <v>0</v>
      </c>
      <c r="N100" s="17">
        <v>0</v>
      </c>
      <c r="O100" s="17">
        <v>0</v>
      </c>
      <c r="P100" s="17">
        <v>0</v>
      </c>
      <c r="Q100" s="17">
        <v>0</v>
      </c>
      <c r="R100" s="17">
        <v>0</v>
      </c>
      <c r="S100" s="17">
        <v>0</v>
      </c>
      <c r="T100" s="17">
        <v>0</v>
      </c>
      <c r="U100" s="17">
        <v>0</v>
      </c>
      <c r="V100" s="17">
        <f>'EWG-CCP-127 (1)'!I380</f>
        <v>3.3975095877971735</v>
      </c>
      <c r="W100" s="17">
        <v>0</v>
      </c>
      <c r="X100" s="17">
        <v>0</v>
      </c>
      <c r="Y100" s="17">
        <v>0</v>
      </c>
      <c r="Z100" s="17">
        <v>0</v>
      </c>
      <c r="AA100" s="17">
        <v>0</v>
      </c>
      <c r="AB100" s="17">
        <v>0</v>
      </c>
      <c r="AC100" s="17">
        <v>0</v>
      </c>
      <c r="AD100" s="17">
        <v>0</v>
      </c>
      <c r="AE100" s="88">
        <f>'EWG-CCP-127 (1)'!E380</f>
        <v>4.867</v>
      </c>
      <c r="AF100" s="95" t="s">
        <v>3</v>
      </c>
      <c r="AG100" s="87" t="s">
        <v>556</v>
      </c>
      <c r="AL100" s="17">
        <f t="shared" si="21"/>
        <v>100.00000000000001</v>
      </c>
      <c r="AM100" s="17">
        <f t="shared" si="22"/>
        <v>3.3975095877971734E-2</v>
      </c>
      <c r="AN100" s="17">
        <f t="shared" si="23"/>
        <v>0</v>
      </c>
      <c r="AO100" s="17">
        <f t="shared" si="24"/>
        <v>0.96602490412202835</v>
      </c>
      <c r="AP100" s="17">
        <f t="shared" si="25"/>
        <v>0</v>
      </c>
      <c r="AQ100" s="17">
        <f t="shared" si="26"/>
        <v>4.8669999999999998E-2</v>
      </c>
      <c r="AS100" s="17">
        <f t="shared" si="27"/>
        <v>0</v>
      </c>
      <c r="AT100" s="17">
        <f t="shared" si="28"/>
        <v>3.517E-2</v>
      </c>
      <c r="AU100" s="17">
        <f t="shared" si="29"/>
        <v>0.5</v>
      </c>
      <c r="AV100" s="17">
        <f t="shared" si="30"/>
        <v>0.5</v>
      </c>
      <c r="AW100" s="17">
        <f t="shared" si="31"/>
        <v>3.517E-2</v>
      </c>
      <c r="AX100" s="17">
        <f t="shared" si="32"/>
        <v>3.517E-2</v>
      </c>
      <c r="AY100" s="17">
        <f t="shared" si="33"/>
        <v>1.3499999999999998E-2</v>
      </c>
      <c r="BA100" s="17">
        <f t="shared" si="34"/>
        <v>0</v>
      </c>
      <c r="BB100" s="17">
        <f t="shared" si="35"/>
        <v>3.5169999999999993E-2</v>
      </c>
      <c r="BC100" s="17">
        <f t="shared" si="36"/>
        <v>0.42821172032905402</v>
      </c>
      <c r="BD100" s="17">
        <f t="shared" si="39"/>
        <v>3.5169999999999993E-2</v>
      </c>
      <c r="BE100" s="17">
        <f t="shared" si="37"/>
        <v>3.5169999999999993E-2</v>
      </c>
      <c r="BF100" s="17">
        <f t="shared" si="38"/>
        <v>1.8225000000000015E-4</v>
      </c>
      <c r="BG100" s="17">
        <f t="shared" si="40"/>
        <v>0.12472905905913269</v>
      </c>
    </row>
    <row r="101" spans="1:59" x14ac:dyDescent="0.25">
      <c r="A101" s="84">
        <v>539</v>
      </c>
      <c r="B101" s="84">
        <v>585</v>
      </c>
      <c r="C101" s="17" t="s">
        <v>381</v>
      </c>
      <c r="D101" s="86">
        <v>1</v>
      </c>
      <c r="E101" s="17">
        <v>14</v>
      </c>
      <c r="F101" s="17">
        <v>28</v>
      </c>
      <c r="G101" s="17">
        <v>0</v>
      </c>
      <c r="H101" s="17">
        <v>0</v>
      </c>
      <c r="I101" s="17">
        <v>0</v>
      </c>
      <c r="J101" s="17">
        <f>'EWG-CCP-127 (1)'!M323</f>
        <v>0</v>
      </c>
      <c r="K101" s="17">
        <v>0</v>
      </c>
      <c r="L101" s="17">
        <v>0</v>
      </c>
      <c r="M101" s="17">
        <v>0</v>
      </c>
      <c r="N101" s="17">
        <v>0</v>
      </c>
      <c r="O101" s="17">
        <v>14</v>
      </c>
      <c r="P101" s="17">
        <v>0</v>
      </c>
      <c r="Q101" s="17">
        <v>0</v>
      </c>
      <c r="R101" s="17">
        <v>0</v>
      </c>
      <c r="S101" s="17">
        <v>0</v>
      </c>
      <c r="T101" s="17">
        <v>0</v>
      </c>
      <c r="U101" s="17">
        <v>0</v>
      </c>
      <c r="V101" s="17">
        <v>0</v>
      </c>
      <c r="W101" s="17">
        <v>0</v>
      </c>
      <c r="X101" s="17">
        <v>43</v>
      </c>
      <c r="Y101" s="17">
        <v>0</v>
      </c>
      <c r="Z101" s="17">
        <v>0</v>
      </c>
      <c r="AA101" s="17">
        <v>0</v>
      </c>
      <c r="AB101" s="17">
        <v>0</v>
      </c>
      <c r="AC101" s="17">
        <v>0</v>
      </c>
      <c r="AD101" s="17">
        <v>0</v>
      </c>
      <c r="AE101" s="88">
        <v>15.7</v>
      </c>
      <c r="AF101" s="92" t="s">
        <v>3</v>
      </c>
      <c r="AG101" s="87" t="s">
        <v>504</v>
      </c>
      <c r="AL101" s="17">
        <f t="shared" si="21"/>
        <v>99</v>
      </c>
      <c r="AM101" s="17">
        <f t="shared" si="22"/>
        <v>0</v>
      </c>
      <c r="AN101" s="17">
        <f t="shared" si="23"/>
        <v>0.14000000000000001</v>
      </c>
      <c r="AO101" s="17">
        <f t="shared" si="24"/>
        <v>0.28000000000000003</v>
      </c>
      <c r="AP101" s="17">
        <f t="shared" si="25"/>
        <v>0.14000000000000001</v>
      </c>
      <c r="AQ101" s="17">
        <f t="shared" si="26"/>
        <v>0.157</v>
      </c>
      <c r="AS101" s="17">
        <f t="shared" si="27"/>
        <v>0.33333333333333331</v>
      </c>
      <c r="AT101" s="17">
        <f t="shared" si="28"/>
        <v>0</v>
      </c>
      <c r="AU101" s="17">
        <f t="shared" si="29"/>
        <v>0.52083333333333337</v>
      </c>
      <c r="AV101" s="17">
        <f t="shared" si="30"/>
        <v>0.58333333333333337</v>
      </c>
      <c r="AW101" s="17">
        <f t="shared" si="31"/>
        <v>0</v>
      </c>
      <c r="AX101" s="17">
        <f t="shared" si="32"/>
        <v>0</v>
      </c>
      <c r="AY101" s="17">
        <f t="shared" si="33"/>
        <v>0.157</v>
      </c>
      <c r="BA101" s="17">
        <f t="shared" si="34"/>
        <v>0.16666666666666666</v>
      </c>
      <c r="BB101" s="17">
        <f t="shared" si="35"/>
        <v>0.17063492063492061</v>
      </c>
      <c r="BC101" s="17">
        <f t="shared" si="36"/>
        <v>0.43800739760328378</v>
      </c>
      <c r="BD101" s="17">
        <f t="shared" si="39"/>
        <v>0.17063492063492061</v>
      </c>
      <c r="BE101" s="17">
        <f t="shared" si="37"/>
        <v>0.17063492063492061</v>
      </c>
      <c r="BF101" s="17">
        <f t="shared" si="38"/>
        <v>1.8591106072058386E-4</v>
      </c>
      <c r="BG101" s="17">
        <f t="shared" si="40"/>
        <v>5.9946632642959671E-2</v>
      </c>
    </row>
    <row r="102" spans="1:59" x14ac:dyDescent="0.25">
      <c r="A102" s="84">
        <v>142</v>
      </c>
      <c r="B102" s="84">
        <v>78</v>
      </c>
      <c r="C102" s="17" t="s">
        <v>169</v>
      </c>
      <c r="D102" s="87">
        <v>1</v>
      </c>
      <c r="E102" s="17">
        <v>7.48</v>
      </c>
      <c r="F102" s="17">
        <v>6.71</v>
      </c>
      <c r="G102" s="17">
        <v>0</v>
      </c>
      <c r="H102" s="17">
        <v>0</v>
      </c>
      <c r="I102" s="17">
        <v>0</v>
      </c>
      <c r="J102" s="17">
        <v>0</v>
      </c>
      <c r="K102" s="17">
        <v>0</v>
      </c>
      <c r="L102" s="17">
        <v>0</v>
      </c>
      <c r="M102" s="17">
        <v>0</v>
      </c>
      <c r="N102" s="17">
        <v>0</v>
      </c>
      <c r="O102" s="17">
        <v>67.12</v>
      </c>
      <c r="P102" s="17">
        <v>0</v>
      </c>
      <c r="Q102" s="17">
        <v>0</v>
      </c>
      <c r="R102" s="17">
        <v>0</v>
      </c>
      <c r="S102" s="17">
        <v>0</v>
      </c>
      <c r="T102" s="17">
        <v>18.690000000000001</v>
      </c>
      <c r="U102" s="41">
        <v>0</v>
      </c>
      <c r="V102" s="41">
        <v>0</v>
      </c>
      <c r="W102" s="17">
        <v>0</v>
      </c>
      <c r="X102" s="17">
        <v>0</v>
      </c>
      <c r="Y102" s="17">
        <v>0</v>
      </c>
      <c r="Z102" s="41">
        <v>0</v>
      </c>
      <c r="AA102" s="17">
        <v>0</v>
      </c>
      <c r="AB102" s="17">
        <v>0</v>
      </c>
      <c r="AC102" s="41">
        <v>0</v>
      </c>
      <c r="AD102" s="41">
        <v>0</v>
      </c>
      <c r="AE102" s="88">
        <v>27</v>
      </c>
      <c r="AF102" s="91" t="s">
        <v>3</v>
      </c>
      <c r="AG102" s="87" t="s">
        <v>513</v>
      </c>
      <c r="AJ102" s="87" t="s">
        <v>507</v>
      </c>
      <c r="AL102" s="17">
        <f t="shared" si="21"/>
        <v>100</v>
      </c>
      <c r="AM102" s="17">
        <f t="shared" si="22"/>
        <v>0</v>
      </c>
      <c r="AN102" s="17">
        <f t="shared" si="23"/>
        <v>7.4800000000000005E-2</v>
      </c>
      <c r="AO102" s="17">
        <f t="shared" si="24"/>
        <v>6.7099999999999993E-2</v>
      </c>
      <c r="AP102" s="17">
        <f t="shared" si="25"/>
        <v>0.67120000000000002</v>
      </c>
      <c r="AQ102" s="17">
        <f t="shared" si="26"/>
        <v>0.27</v>
      </c>
      <c r="AS102" s="17">
        <f t="shared" si="27"/>
        <v>4.7300916138125446</v>
      </c>
      <c r="AT102" s="17">
        <f t="shared" si="28"/>
        <v>0</v>
      </c>
      <c r="AU102" s="17">
        <f t="shared" si="29"/>
        <v>0.79563072586328398</v>
      </c>
      <c r="AV102" s="17">
        <f t="shared" si="30"/>
        <v>1.6825229034531362</v>
      </c>
      <c r="AW102" s="17">
        <f t="shared" si="31"/>
        <v>0</v>
      </c>
      <c r="AX102" s="17">
        <f t="shared" si="32"/>
        <v>0</v>
      </c>
      <c r="AY102" s="17">
        <f t="shared" si="33"/>
        <v>0.27</v>
      </c>
      <c r="BA102" s="17">
        <f t="shared" si="34"/>
        <v>1.8323778323778324</v>
      </c>
      <c r="BB102" s="17">
        <f t="shared" si="35"/>
        <v>0.25511875511875509</v>
      </c>
      <c r="BC102" s="17">
        <f t="shared" si="36"/>
        <v>0.53590801167160973</v>
      </c>
      <c r="BD102" s="17">
        <f t="shared" si="39"/>
        <v>0.25511875511875509</v>
      </c>
      <c r="BE102" s="17">
        <f t="shared" si="37"/>
        <v>0.25511875511875509</v>
      </c>
      <c r="BF102" s="17">
        <f t="shared" si="38"/>
        <v>2.2145144921557831E-4</v>
      </c>
      <c r="BG102" s="17">
        <f t="shared" si="40"/>
        <v>1.73817893924515E-2</v>
      </c>
    </row>
    <row r="103" spans="1:59" x14ac:dyDescent="0.25">
      <c r="A103" s="84">
        <v>199</v>
      </c>
      <c r="B103" s="84">
        <v>127</v>
      </c>
      <c r="C103" s="17">
        <v>27</v>
      </c>
      <c r="D103" s="86">
        <v>1</v>
      </c>
      <c r="E103" s="17">
        <v>0</v>
      </c>
      <c r="F103" s="17">
        <v>26</v>
      </c>
      <c r="G103" s="17">
        <v>0</v>
      </c>
      <c r="H103" s="17">
        <v>0</v>
      </c>
      <c r="I103" s="17">
        <v>0</v>
      </c>
      <c r="J103" s="17">
        <v>0</v>
      </c>
      <c r="K103" s="17">
        <v>0</v>
      </c>
      <c r="L103" s="17">
        <v>0</v>
      </c>
      <c r="M103" s="17">
        <v>22.2</v>
      </c>
      <c r="N103" s="17">
        <v>0</v>
      </c>
      <c r="O103" s="17">
        <v>51.8</v>
      </c>
      <c r="P103" s="17">
        <v>0</v>
      </c>
      <c r="Q103" s="17">
        <v>0</v>
      </c>
      <c r="R103" s="17">
        <v>0</v>
      </c>
      <c r="S103" s="17">
        <v>0</v>
      </c>
      <c r="T103" s="17">
        <v>0</v>
      </c>
      <c r="U103" s="41">
        <v>0</v>
      </c>
      <c r="V103" s="41">
        <v>0</v>
      </c>
      <c r="W103" s="17">
        <v>0</v>
      </c>
      <c r="X103" s="17">
        <v>0</v>
      </c>
      <c r="Y103" s="17">
        <v>0</v>
      </c>
      <c r="Z103" s="17">
        <v>0</v>
      </c>
      <c r="AA103" s="17">
        <v>0</v>
      </c>
      <c r="AB103" s="17">
        <v>0</v>
      </c>
      <c r="AC103" s="17">
        <v>0</v>
      </c>
      <c r="AD103" s="41">
        <v>0</v>
      </c>
      <c r="AE103" s="88">
        <v>55</v>
      </c>
      <c r="AF103" s="91" t="s">
        <v>3</v>
      </c>
      <c r="AG103" s="87" t="s">
        <v>504</v>
      </c>
      <c r="AL103" s="17">
        <f t="shared" si="21"/>
        <v>100</v>
      </c>
      <c r="AM103" s="17">
        <f t="shared" si="22"/>
        <v>0.222</v>
      </c>
      <c r="AN103" s="17">
        <f t="shared" si="23"/>
        <v>0</v>
      </c>
      <c r="AO103" s="17">
        <f t="shared" si="24"/>
        <v>0.26</v>
      </c>
      <c r="AP103" s="17">
        <f t="shared" si="25"/>
        <v>0.51800000000000002</v>
      </c>
      <c r="AQ103" s="17">
        <f t="shared" si="26"/>
        <v>0.55000000000000004</v>
      </c>
      <c r="AS103" s="17">
        <f t="shared" si="27"/>
        <v>1.9923076923076923</v>
      </c>
      <c r="AT103" s="17">
        <f t="shared" si="28"/>
        <v>0.85384615384615381</v>
      </c>
      <c r="AU103" s="17">
        <f t="shared" si="29"/>
        <v>0.62451923076923077</v>
      </c>
      <c r="AV103" s="17">
        <f t="shared" si="30"/>
        <v>0.99807692307692308</v>
      </c>
      <c r="AW103" s="17">
        <f t="shared" si="31"/>
        <v>0.62451923076923077</v>
      </c>
      <c r="AX103" s="17">
        <f t="shared" si="32"/>
        <v>0.62451923076923077</v>
      </c>
      <c r="AY103" s="17">
        <f t="shared" si="33"/>
        <v>7.4519230769230727E-2</v>
      </c>
      <c r="BA103" s="17">
        <f t="shared" si="34"/>
        <v>1.9923076923076921</v>
      </c>
      <c r="BB103" s="17">
        <f t="shared" si="35"/>
        <v>0.85384615384615381</v>
      </c>
      <c r="BC103" s="17">
        <f t="shared" si="36"/>
        <v>0.54530773943792388</v>
      </c>
      <c r="BD103" s="17">
        <f t="shared" si="39"/>
        <v>0.56479160426126929</v>
      </c>
      <c r="BE103" s="17">
        <f t="shared" si="37"/>
        <v>0.56479160426126929</v>
      </c>
      <c r="BF103" s="17">
        <f t="shared" si="38"/>
        <v>2.1879155662199841E-4</v>
      </c>
      <c r="BG103" s="17">
        <f t="shared" si="40"/>
        <v>2.1951381338094999E-2</v>
      </c>
    </row>
    <row r="104" spans="1:59" x14ac:dyDescent="0.25">
      <c r="A104" s="84">
        <v>649</v>
      </c>
      <c r="B104" s="84">
        <v>659</v>
      </c>
      <c r="D104" s="87">
        <v>1</v>
      </c>
      <c r="E104" s="17">
        <v>0</v>
      </c>
      <c r="F104" s="17">
        <f>'EWG-CCP-127 (1)'!C375</f>
        <v>84.552490000000006</v>
      </c>
      <c r="G104" s="17">
        <v>0</v>
      </c>
      <c r="H104" s="17">
        <v>0</v>
      </c>
      <c r="I104" s="17">
        <v>0</v>
      </c>
      <c r="J104" s="17">
        <f>'EWG-CCP-127 (1)'!D375</f>
        <v>15.447509999999999</v>
      </c>
      <c r="K104" s="17">
        <v>0</v>
      </c>
      <c r="L104" s="17">
        <v>0</v>
      </c>
      <c r="M104" s="17">
        <v>0</v>
      </c>
      <c r="N104" s="17">
        <v>0</v>
      </c>
      <c r="O104" s="17">
        <v>0</v>
      </c>
      <c r="P104" s="17">
        <v>0</v>
      </c>
      <c r="Q104" s="17">
        <v>0</v>
      </c>
      <c r="R104" s="17">
        <v>0</v>
      </c>
      <c r="S104" s="17">
        <v>0</v>
      </c>
      <c r="T104" s="17">
        <v>0</v>
      </c>
      <c r="U104" s="17">
        <v>0</v>
      </c>
      <c r="V104" s="17">
        <v>0</v>
      </c>
      <c r="W104" s="17">
        <v>0</v>
      </c>
      <c r="X104" s="17">
        <v>0</v>
      </c>
      <c r="Y104" s="17">
        <v>0</v>
      </c>
      <c r="Z104" s="17">
        <v>0</v>
      </c>
      <c r="AA104" s="17">
        <v>0</v>
      </c>
      <c r="AB104" s="17">
        <v>0</v>
      </c>
      <c r="AC104" s="17">
        <v>0</v>
      </c>
      <c r="AD104" s="17">
        <v>0</v>
      </c>
      <c r="AE104" s="88">
        <f>'EWG-CCP-127 (1)'!E375</f>
        <v>16.763000000000002</v>
      </c>
      <c r="AF104" s="95" t="s">
        <v>3</v>
      </c>
      <c r="AG104" s="87" t="s">
        <v>556</v>
      </c>
      <c r="AL104" s="17">
        <f t="shared" si="21"/>
        <v>100</v>
      </c>
      <c r="AM104" s="17">
        <f t="shared" si="22"/>
        <v>0.1544751</v>
      </c>
      <c r="AN104" s="17">
        <f t="shared" si="23"/>
        <v>0</v>
      </c>
      <c r="AO104" s="17">
        <f t="shared" si="24"/>
        <v>0.84552490000000002</v>
      </c>
      <c r="AP104" s="17">
        <f t="shared" si="25"/>
        <v>0</v>
      </c>
      <c r="AQ104" s="17">
        <f t="shared" si="26"/>
        <v>0.16763000000000003</v>
      </c>
      <c r="AS104" s="17">
        <f t="shared" si="27"/>
        <v>0</v>
      </c>
      <c r="AT104" s="17">
        <f t="shared" si="28"/>
        <v>0.18269728070693128</v>
      </c>
      <c r="AU104" s="17">
        <f t="shared" si="29"/>
        <v>0.5</v>
      </c>
      <c r="AV104" s="17">
        <f t="shared" si="30"/>
        <v>0.5</v>
      </c>
      <c r="AW104" s="17">
        <f t="shared" si="31"/>
        <v>0.18269728070693128</v>
      </c>
      <c r="AX104" s="17">
        <f t="shared" si="32"/>
        <v>0.18269728070693128</v>
      </c>
      <c r="AY104" s="17">
        <f t="shared" si="33"/>
        <v>1.5067280706931252E-2</v>
      </c>
      <c r="BA104" s="17">
        <f t="shared" si="34"/>
        <v>0</v>
      </c>
      <c r="BB104" s="17">
        <f t="shared" si="35"/>
        <v>0.18269728070693125</v>
      </c>
      <c r="BC104" s="17">
        <f t="shared" si="36"/>
        <v>0.42821172032905402</v>
      </c>
      <c r="BD104" s="17">
        <f t="shared" si="39"/>
        <v>0.18269728070693125</v>
      </c>
      <c r="BE104" s="17">
        <f t="shared" si="37"/>
        <v>0.18269728070693125</v>
      </c>
      <c r="BF104" s="17">
        <f t="shared" si="38"/>
        <v>2.270229479014619E-4</v>
      </c>
      <c r="BG104" s="17">
        <f t="shared" si="40"/>
        <v>5.4854330837181768E-2</v>
      </c>
    </row>
    <row r="105" spans="1:59" x14ac:dyDescent="0.25">
      <c r="A105" s="84">
        <v>394</v>
      </c>
      <c r="B105" s="84">
        <v>512</v>
      </c>
      <c r="C105" s="17" t="s">
        <v>259</v>
      </c>
      <c r="D105" s="86">
        <v>1</v>
      </c>
      <c r="E105" s="17">
        <v>10</v>
      </c>
      <c r="F105" s="17">
        <v>34.200000000000003</v>
      </c>
      <c r="G105" s="17">
        <v>0</v>
      </c>
      <c r="H105" s="17">
        <v>0</v>
      </c>
      <c r="I105" s="17">
        <v>0</v>
      </c>
      <c r="J105" s="17">
        <v>0</v>
      </c>
      <c r="K105" s="17">
        <v>0</v>
      </c>
      <c r="L105" s="17">
        <v>0</v>
      </c>
      <c r="M105" s="17">
        <v>21.9</v>
      </c>
      <c r="N105" s="17">
        <v>0</v>
      </c>
      <c r="O105" s="17">
        <v>33.9</v>
      </c>
      <c r="P105" s="17">
        <v>0</v>
      </c>
      <c r="Q105" s="17">
        <v>0</v>
      </c>
      <c r="R105" s="17">
        <v>0</v>
      </c>
      <c r="S105" s="17">
        <v>0</v>
      </c>
      <c r="T105" s="17">
        <v>0</v>
      </c>
      <c r="U105" s="41">
        <v>0</v>
      </c>
      <c r="V105" s="41">
        <v>0</v>
      </c>
      <c r="W105" s="17">
        <v>0</v>
      </c>
      <c r="X105" s="17">
        <v>0</v>
      </c>
      <c r="Y105" s="17">
        <v>0</v>
      </c>
      <c r="Z105" s="17">
        <v>0</v>
      </c>
      <c r="AA105" s="17">
        <v>0</v>
      </c>
      <c r="AB105" s="17">
        <v>0</v>
      </c>
      <c r="AC105" s="17">
        <v>0</v>
      </c>
      <c r="AD105" s="41">
        <v>0</v>
      </c>
      <c r="AE105" s="88">
        <v>28</v>
      </c>
      <c r="AF105" s="91" t="s">
        <v>3</v>
      </c>
      <c r="AG105" s="87" t="s">
        <v>504</v>
      </c>
      <c r="AL105" s="17">
        <f t="shared" si="21"/>
        <v>100</v>
      </c>
      <c r="AM105" s="17">
        <f t="shared" si="22"/>
        <v>0.21899999999999997</v>
      </c>
      <c r="AN105" s="17">
        <f t="shared" si="23"/>
        <v>0.1</v>
      </c>
      <c r="AO105" s="17">
        <f t="shared" si="24"/>
        <v>0.34200000000000003</v>
      </c>
      <c r="AP105" s="17">
        <f t="shared" si="25"/>
        <v>0.33899999999999997</v>
      </c>
      <c r="AQ105" s="17">
        <f t="shared" si="26"/>
        <v>0.28000000000000003</v>
      </c>
      <c r="AS105" s="17">
        <f t="shared" si="27"/>
        <v>0.76696832579185503</v>
      </c>
      <c r="AT105" s="17">
        <f t="shared" si="28"/>
        <v>0.4954751131221718</v>
      </c>
      <c r="AU105" s="17">
        <f t="shared" si="29"/>
        <v>0.54793552036199089</v>
      </c>
      <c r="AV105" s="17">
        <f t="shared" si="30"/>
        <v>0.69174208144796379</v>
      </c>
      <c r="AW105" s="17">
        <f t="shared" si="31"/>
        <v>0.4954751131221718</v>
      </c>
      <c r="AX105" s="17">
        <f t="shared" si="32"/>
        <v>0.4954751131221718</v>
      </c>
      <c r="AY105" s="17">
        <f t="shared" si="33"/>
        <v>0.21547511312217177</v>
      </c>
      <c r="BA105" s="17">
        <f t="shared" si="34"/>
        <v>0.45687331536388137</v>
      </c>
      <c r="BB105" s="17">
        <f t="shared" si="35"/>
        <v>0.29514824797843664</v>
      </c>
      <c r="BC105" s="17">
        <f t="shared" si="36"/>
        <v>0.45506402164412596</v>
      </c>
      <c r="BD105" s="17">
        <f t="shared" si="39"/>
        <v>0.29514824797843664</v>
      </c>
      <c r="BE105" s="17">
        <f t="shared" si="37"/>
        <v>0.29514824797843664</v>
      </c>
      <c r="BF105" s="17">
        <f t="shared" si="38"/>
        <v>2.2946941681620893E-4</v>
      </c>
      <c r="BG105" s="17">
        <f t="shared" si="40"/>
        <v>1.4844989104795909E-2</v>
      </c>
    </row>
    <row r="106" spans="1:59" x14ac:dyDescent="0.25">
      <c r="A106" s="84">
        <v>444</v>
      </c>
      <c r="B106" s="84">
        <v>299</v>
      </c>
      <c r="C106" s="17" t="s">
        <v>290</v>
      </c>
      <c r="D106" s="87">
        <v>1</v>
      </c>
      <c r="E106" s="17">
        <v>3.89</v>
      </c>
      <c r="F106" s="17">
        <v>16.29</v>
      </c>
      <c r="G106" s="17">
        <v>5.81</v>
      </c>
      <c r="H106" s="17">
        <v>0</v>
      </c>
      <c r="I106" s="17">
        <v>0</v>
      </c>
      <c r="J106" s="17">
        <v>0</v>
      </c>
      <c r="K106" s="17">
        <v>0</v>
      </c>
      <c r="L106" s="17">
        <v>0</v>
      </c>
      <c r="M106" s="17">
        <v>12.85</v>
      </c>
      <c r="N106" s="17">
        <v>0</v>
      </c>
      <c r="O106" s="17">
        <v>61.16</v>
      </c>
      <c r="P106" s="17">
        <v>0</v>
      </c>
      <c r="Q106" s="17">
        <v>0</v>
      </c>
      <c r="R106" s="17">
        <v>0</v>
      </c>
      <c r="S106" s="17">
        <v>0</v>
      </c>
      <c r="T106" s="17">
        <v>0</v>
      </c>
      <c r="U106" s="41">
        <v>0</v>
      </c>
      <c r="V106" s="17">
        <v>0</v>
      </c>
      <c r="W106" s="17">
        <v>0</v>
      </c>
      <c r="X106" s="17">
        <v>0</v>
      </c>
      <c r="Y106" s="17">
        <v>0</v>
      </c>
      <c r="Z106" s="17">
        <v>0</v>
      </c>
      <c r="AA106" s="17">
        <v>0</v>
      </c>
      <c r="AB106" s="17">
        <v>0</v>
      </c>
      <c r="AC106" s="17">
        <v>0</v>
      </c>
      <c r="AD106" s="41">
        <v>0</v>
      </c>
      <c r="AE106" s="88">
        <v>51</v>
      </c>
      <c r="AF106" s="17" t="s">
        <v>3</v>
      </c>
      <c r="AG106" s="87" t="s">
        <v>506</v>
      </c>
      <c r="AL106" s="17">
        <f t="shared" si="21"/>
        <v>100</v>
      </c>
      <c r="AM106" s="17">
        <f t="shared" si="22"/>
        <v>0.1285</v>
      </c>
      <c r="AN106" s="17">
        <f t="shared" si="23"/>
        <v>3.8900000000000004E-2</v>
      </c>
      <c r="AO106" s="17">
        <f t="shared" si="24"/>
        <v>0.16289999999999999</v>
      </c>
      <c r="AP106" s="17">
        <f t="shared" si="25"/>
        <v>0.61159999999999992</v>
      </c>
      <c r="AQ106" s="17">
        <f t="shared" si="26"/>
        <v>0.51</v>
      </c>
      <c r="AS106" s="17">
        <f t="shared" si="27"/>
        <v>3.0307234886025767</v>
      </c>
      <c r="AT106" s="17">
        <f t="shared" si="28"/>
        <v>0.63676907829534202</v>
      </c>
      <c r="AU106" s="17">
        <f t="shared" si="29"/>
        <v>0.68942021803766107</v>
      </c>
      <c r="AV106" s="17">
        <f t="shared" si="30"/>
        <v>1.2576808721506443</v>
      </c>
      <c r="AW106" s="17">
        <f t="shared" si="31"/>
        <v>0.63676907829534202</v>
      </c>
      <c r="AX106" s="17">
        <f t="shared" si="32"/>
        <v>0.63676907829534202</v>
      </c>
      <c r="AY106" s="17">
        <f t="shared" si="33"/>
        <v>0.12676907829534201</v>
      </c>
      <c r="BA106" s="17">
        <f t="shared" si="34"/>
        <v>1.9202511773940343</v>
      </c>
      <c r="BB106" s="17">
        <f t="shared" si="35"/>
        <v>0.49466248037676602</v>
      </c>
      <c r="BC106" s="17">
        <f t="shared" si="36"/>
        <v>0.54107268524432439</v>
      </c>
      <c r="BD106" s="17">
        <f t="shared" si="39"/>
        <v>0.49466248037676602</v>
      </c>
      <c r="BE106" s="17">
        <f t="shared" si="37"/>
        <v>0.49466248037676602</v>
      </c>
      <c r="BF106" s="17">
        <f t="shared" si="38"/>
        <v>2.3523950819308759E-4</v>
      </c>
      <c r="BG106" s="17">
        <f t="shared" si="40"/>
        <v>1.1698582488717349E-2</v>
      </c>
    </row>
    <row r="107" spans="1:59" x14ac:dyDescent="0.25">
      <c r="A107" s="84">
        <v>115</v>
      </c>
      <c r="B107" s="84">
        <v>441</v>
      </c>
      <c r="C107" s="17" t="s">
        <v>140</v>
      </c>
      <c r="D107" s="86">
        <v>1</v>
      </c>
      <c r="E107" s="17">
        <v>0</v>
      </c>
      <c r="F107" s="17">
        <v>66.3</v>
      </c>
      <c r="G107" s="17">
        <v>0</v>
      </c>
      <c r="H107" s="17">
        <v>0</v>
      </c>
      <c r="I107" s="17">
        <v>0</v>
      </c>
      <c r="J107" s="17">
        <v>0</v>
      </c>
      <c r="K107" s="17">
        <v>0</v>
      </c>
      <c r="L107" s="17">
        <v>0</v>
      </c>
      <c r="M107" s="17">
        <v>33.700000000000003</v>
      </c>
      <c r="N107" s="17">
        <v>0</v>
      </c>
      <c r="O107" s="17">
        <v>0</v>
      </c>
      <c r="P107" s="17">
        <v>0</v>
      </c>
      <c r="Q107" s="17">
        <v>0</v>
      </c>
      <c r="R107" s="17">
        <v>0</v>
      </c>
      <c r="S107" s="17">
        <v>0</v>
      </c>
      <c r="T107" s="17">
        <v>0</v>
      </c>
      <c r="U107" s="41">
        <v>0</v>
      </c>
      <c r="V107" s="41">
        <v>0</v>
      </c>
      <c r="W107" s="17">
        <v>0</v>
      </c>
      <c r="X107" s="17">
        <v>0</v>
      </c>
      <c r="Y107" s="17">
        <v>0</v>
      </c>
      <c r="Z107" s="41">
        <v>0</v>
      </c>
      <c r="AA107" s="17">
        <v>0</v>
      </c>
      <c r="AB107" s="17">
        <v>0</v>
      </c>
      <c r="AC107" s="41">
        <v>0</v>
      </c>
      <c r="AD107" s="41">
        <v>0</v>
      </c>
      <c r="AE107" s="88">
        <v>43.4</v>
      </c>
      <c r="AF107" s="91" t="s">
        <v>3</v>
      </c>
      <c r="AG107" s="87" t="s">
        <v>504</v>
      </c>
      <c r="AL107" s="17">
        <f t="shared" si="21"/>
        <v>100</v>
      </c>
      <c r="AM107" s="17">
        <f t="shared" si="22"/>
        <v>0.33700000000000002</v>
      </c>
      <c r="AN107" s="17">
        <f t="shared" si="23"/>
        <v>0</v>
      </c>
      <c r="AO107" s="17">
        <f t="shared" si="24"/>
        <v>0.66299999999999992</v>
      </c>
      <c r="AP107" s="17">
        <f t="shared" si="25"/>
        <v>0</v>
      </c>
      <c r="AQ107" s="17">
        <f t="shared" si="26"/>
        <v>0.434</v>
      </c>
      <c r="AS107" s="17">
        <f t="shared" si="27"/>
        <v>0</v>
      </c>
      <c r="AT107" s="17">
        <f t="shared" si="28"/>
        <v>0.50829562594268485</v>
      </c>
      <c r="AU107" s="17">
        <f t="shared" si="29"/>
        <v>0.5</v>
      </c>
      <c r="AV107" s="17">
        <f t="shared" si="30"/>
        <v>0.5</v>
      </c>
      <c r="AW107" s="17">
        <f t="shared" si="31"/>
        <v>0.49723479135243837</v>
      </c>
      <c r="AX107" s="17">
        <f t="shared" si="32"/>
        <v>0.49723479135243837</v>
      </c>
      <c r="AY107" s="17">
        <f t="shared" si="33"/>
        <v>6.3234791352438369E-2</v>
      </c>
      <c r="BA107" s="17">
        <f t="shared" si="34"/>
        <v>0</v>
      </c>
      <c r="BB107" s="17">
        <f t="shared" si="35"/>
        <v>0.50829562594268485</v>
      </c>
      <c r="BC107" s="17">
        <f t="shared" si="36"/>
        <v>0.42821172032905402</v>
      </c>
      <c r="BD107" s="17">
        <f t="shared" si="39"/>
        <v>0.41725297936418188</v>
      </c>
      <c r="BE107" s="17">
        <f t="shared" si="37"/>
        <v>0.41725297936418188</v>
      </c>
      <c r="BF107" s="17">
        <f t="shared" si="38"/>
        <v>2.8046270017651799E-4</v>
      </c>
      <c r="BG107" s="17">
        <f t="shared" si="40"/>
        <v>1.0342646748998294E-3</v>
      </c>
    </row>
    <row r="108" spans="1:59" x14ac:dyDescent="0.25">
      <c r="A108" s="84">
        <v>628</v>
      </c>
      <c r="B108" s="84">
        <v>638</v>
      </c>
      <c r="D108" s="87">
        <v>1</v>
      </c>
      <c r="E108" s="17">
        <v>0</v>
      </c>
      <c r="F108" s="17">
        <f>'EWG-CCP-127 (1)'!G350</f>
        <v>85.689802913453292</v>
      </c>
      <c r="G108" s="17">
        <v>0</v>
      </c>
      <c r="H108" s="17">
        <v>0</v>
      </c>
      <c r="I108" s="17">
        <v>0</v>
      </c>
      <c r="J108" s="17">
        <v>0</v>
      </c>
      <c r="K108" s="17">
        <v>0</v>
      </c>
      <c r="L108" s="17">
        <v>0</v>
      </c>
      <c r="M108" s="17">
        <v>0</v>
      </c>
      <c r="N108" s="17">
        <v>0</v>
      </c>
      <c r="O108" s="17">
        <v>0</v>
      </c>
      <c r="P108" s="17">
        <v>0</v>
      </c>
      <c r="Q108" s="17">
        <v>0</v>
      </c>
      <c r="R108" s="17">
        <v>0</v>
      </c>
      <c r="S108" s="17">
        <v>0</v>
      </c>
      <c r="T108" s="17">
        <v>0</v>
      </c>
      <c r="U108" s="17">
        <v>0</v>
      </c>
      <c r="V108" s="17">
        <v>0</v>
      </c>
      <c r="W108" s="17">
        <v>0</v>
      </c>
      <c r="X108" s="17">
        <v>0</v>
      </c>
      <c r="Y108" s="17">
        <v>0</v>
      </c>
      <c r="Z108" s="17">
        <v>0</v>
      </c>
      <c r="AA108" s="17">
        <v>0</v>
      </c>
      <c r="AB108" s="17">
        <f>'EWG-CCP-127 (1)'!H335</f>
        <v>14.310197086546703</v>
      </c>
      <c r="AC108" s="17">
        <v>0</v>
      </c>
      <c r="AD108" s="17">
        <v>0</v>
      </c>
      <c r="AE108" s="88">
        <f>'EWG-CCP-127 (1)'!L350</f>
        <v>15.121</v>
      </c>
      <c r="AF108" s="17" t="s">
        <v>3</v>
      </c>
      <c r="AG108" s="87" t="s">
        <v>506</v>
      </c>
      <c r="AL108" s="17">
        <f t="shared" si="21"/>
        <v>100</v>
      </c>
      <c r="AM108" s="17">
        <f t="shared" si="22"/>
        <v>0</v>
      </c>
      <c r="AN108" s="17">
        <f t="shared" si="23"/>
        <v>0</v>
      </c>
      <c r="AO108" s="17">
        <f t="shared" si="24"/>
        <v>0.85689802913453295</v>
      </c>
      <c r="AP108" s="17">
        <f t="shared" si="25"/>
        <v>0</v>
      </c>
      <c r="AQ108" s="17">
        <f t="shared" si="26"/>
        <v>0.15121000000000001</v>
      </c>
      <c r="AS108" s="17">
        <f t="shared" si="27"/>
        <v>0</v>
      </c>
      <c r="AT108" s="17">
        <f t="shared" si="28"/>
        <v>0</v>
      </c>
      <c r="AU108" s="17">
        <f t="shared" si="29"/>
        <v>0.5</v>
      </c>
      <c r="AV108" s="17">
        <f t="shared" si="30"/>
        <v>0.5</v>
      </c>
      <c r="AW108" s="17">
        <f t="shared" si="31"/>
        <v>0</v>
      </c>
      <c r="AX108" s="17">
        <f t="shared" si="32"/>
        <v>0</v>
      </c>
      <c r="AY108" s="17">
        <f t="shared" si="33"/>
        <v>0.15121000000000001</v>
      </c>
      <c r="BA108" s="17">
        <f t="shared" si="34"/>
        <v>0</v>
      </c>
      <c r="BB108" s="17">
        <f t="shared" si="35"/>
        <v>0.16700000000000004</v>
      </c>
      <c r="BC108" s="17">
        <f t="shared" si="36"/>
        <v>0.42821172032905402</v>
      </c>
      <c r="BD108" s="17">
        <f t="shared" si="39"/>
        <v>0.16700000000000004</v>
      </c>
      <c r="BE108" s="17">
        <f t="shared" si="37"/>
        <v>0.16700000000000004</v>
      </c>
      <c r="BF108" s="17">
        <f t="shared" si="38"/>
        <v>2.4932410000000083E-4</v>
      </c>
      <c r="BG108" s="17">
        <f t="shared" si="40"/>
        <v>6.2815404109512252E-2</v>
      </c>
    </row>
    <row r="109" spans="1:59" x14ac:dyDescent="0.25">
      <c r="A109" s="84">
        <v>657</v>
      </c>
      <c r="B109" s="84">
        <v>667</v>
      </c>
      <c r="D109" s="86">
        <v>1</v>
      </c>
      <c r="E109" s="17">
        <v>0</v>
      </c>
      <c r="F109" s="17">
        <f>'EWG-CCP-127 (1)'!H385</f>
        <v>67.69105801123672</v>
      </c>
      <c r="G109" s="17">
        <v>0</v>
      </c>
      <c r="H109" s="17">
        <v>0</v>
      </c>
      <c r="I109" s="17">
        <v>0</v>
      </c>
      <c r="J109" s="17">
        <v>0</v>
      </c>
      <c r="K109" s="17">
        <v>0</v>
      </c>
      <c r="L109" s="17">
        <v>0</v>
      </c>
      <c r="M109" s="17">
        <v>0</v>
      </c>
      <c r="N109" s="17">
        <v>0</v>
      </c>
      <c r="O109" s="17">
        <v>0</v>
      </c>
      <c r="P109" s="17">
        <v>0</v>
      </c>
      <c r="Q109" s="17">
        <v>0</v>
      </c>
      <c r="R109" s="17">
        <v>0</v>
      </c>
      <c r="S109" s="17">
        <v>0</v>
      </c>
      <c r="T109" s="17">
        <v>0</v>
      </c>
      <c r="U109" s="17">
        <v>0</v>
      </c>
      <c r="V109" s="17">
        <f>'EWG-CCP-127 (1)'!I385</f>
        <v>32.308941988763287</v>
      </c>
      <c r="W109" s="17">
        <v>0</v>
      </c>
      <c r="X109" s="17">
        <v>0</v>
      </c>
      <c r="Y109" s="17">
        <v>0</v>
      </c>
      <c r="Z109" s="17">
        <v>0</v>
      </c>
      <c r="AA109" s="17">
        <v>0</v>
      </c>
      <c r="AB109" s="17">
        <v>0</v>
      </c>
      <c r="AC109" s="17">
        <v>0</v>
      </c>
      <c r="AD109" s="17">
        <v>0</v>
      </c>
      <c r="AE109" s="88">
        <f>'EWG-CCP-127 (1)'!E385</f>
        <v>40.100999999999999</v>
      </c>
      <c r="AF109" s="95" t="s">
        <v>3</v>
      </c>
      <c r="AG109" s="87" t="s">
        <v>556</v>
      </c>
      <c r="AL109" s="17">
        <f t="shared" si="21"/>
        <v>100</v>
      </c>
      <c r="AM109" s="17">
        <f t="shared" si="22"/>
        <v>0.32308941988763284</v>
      </c>
      <c r="AN109" s="17">
        <f t="shared" si="23"/>
        <v>0</v>
      </c>
      <c r="AO109" s="17">
        <f t="shared" si="24"/>
        <v>0.67691058011236716</v>
      </c>
      <c r="AP109" s="17">
        <f t="shared" si="25"/>
        <v>0</v>
      </c>
      <c r="AQ109" s="17">
        <f t="shared" si="26"/>
        <v>0.40100999999999998</v>
      </c>
      <c r="AS109" s="17">
        <f t="shared" si="27"/>
        <v>0</v>
      </c>
      <c r="AT109" s="17">
        <f t="shared" si="28"/>
        <v>0.4773</v>
      </c>
      <c r="AU109" s="17">
        <f t="shared" si="29"/>
        <v>0.5</v>
      </c>
      <c r="AV109" s="17">
        <f t="shared" si="30"/>
        <v>0.5</v>
      </c>
      <c r="AW109" s="17">
        <f t="shared" si="31"/>
        <v>0.4773</v>
      </c>
      <c r="AX109" s="17">
        <f t="shared" si="32"/>
        <v>0.4773</v>
      </c>
      <c r="AY109" s="17">
        <f t="shared" si="33"/>
        <v>7.6290000000000024E-2</v>
      </c>
      <c r="BA109" s="17">
        <f t="shared" si="34"/>
        <v>0</v>
      </c>
      <c r="BB109" s="17">
        <f t="shared" si="35"/>
        <v>0.4773</v>
      </c>
      <c r="BC109" s="17">
        <f t="shared" si="36"/>
        <v>0.42821172032905402</v>
      </c>
      <c r="BD109" s="17">
        <f t="shared" si="39"/>
        <v>0.41533082100711183</v>
      </c>
      <c r="BE109" s="17">
        <f t="shared" si="37"/>
        <v>0.41533082100711183</v>
      </c>
      <c r="BF109" s="17">
        <f t="shared" si="38"/>
        <v>2.0508591431773606E-4</v>
      </c>
      <c r="BG109" s="17">
        <f t="shared" si="40"/>
        <v>6.8892387562086814E-7</v>
      </c>
    </row>
    <row r="110" spans="1:59" x14ac:dyDescent="0.25">
      <c r="A110" s="84">
        <v>363</v>
      </c>
      <c r="B110" s="84">
        <v>239</v>
      </c>
      <c r="C110" s="58">
        <v>13</v>
      </c>
      <c r="D110" s="87">
        <v>1</v>
      </c>
      <c r="E110" s="17">
        <v>0</v>
      </c>
      <c r="F110" s="17">
        <f>'EWG-CCP-127 (1)'!M176</f>
        <v>15.384615384615385</v>
      </c>
      <c r="G110" s="17">
        <v>0</v>
      </c>
      <c r="H110" s="17">
        <v>0</v>
      </c>
      <c r="I110" s="17">
        <v>0</v>
      </c>
      <c r="J110" s="17">
        <v>0</v>
      </c>
      <c r="K110" s="17">
        <v>0</v>
      </c>
      <c r="L110" s="17">
        <v>0</v>
      </c>
      <c r="M110" s="17">
        <f>'EWG-CCP-127 (1)'!L176</f>
        <v>38.461538461538467</v>
      </c>
      <c r="N110" s="17">
        <v>0</v>
      </c>
      <c r="O110" s="17">
        <f>'EWG-CCP-127 (1)'!K176</f>
        <v>46.153846153846153</v>
      </c>
      <c r="P110" s="17">
        <v>0</v>
      </c>
      <c r="Q110" s="17">
        <v>0</v>
      </c>
      <c r="R110" s="17">
        <v>0</v>
      </c>
      <c r="S110" s="17">
        <v>0</v>
      </c>
      <c r="T110" s="17">
        <v>0</v>
      </c>
      <c r="U110" s="41">
        <v>0</v>
      </c>
      <c r="V110" s="41">
        <v>0</v>
      </c>
      <c r="W110" s="17">
        <v>0</v>
      </c>
      <c r="X110" s="17">
        <v>0</v>
      </c>
      <c r="Y110" s="17">
        <v>0</v>
      </c>
      <c r="Z110" s="17">
        <v>0</v>
      </c>
      <c r="AA110" s="17">
        <v>0</v>
      </c>
      <c r="AB110" s="17">
        <v>0</v>
      </c>
      <c r="AC110" s="17">
        <v>0</v>
      </c>
      <c r="AD110" s="41">
        <v>0</v>
      </c>
      <c r="AE110" s="88">
        <f>'EWG-CCP-127 (1)'!E176</f>
        <v>49</v>
      </c>
      <c r="AF110" s="41" t="s">
        <v>3</v>
      </c>
      <c r="AG110" s="87" t="s">
        <v>506</v>
      </c>
      <c r="AL110" s="17">
        <f t="shared" si="21"/>
        <v>100</v>
      </c>
      <c r="AM110" s="17">
        <f t="shared" si="22"/>
        <v>0.38461538461538469</v>
      </c>
      <c r="AN110" s="17">
        <f t="shared" si="23"/>
        <v>0</v>
      </c>
      <c r="AO110" s="17">
        <f t="shared" si="24"/>
        <v>0.15384615384615385</v>
      </c>
      <c r="AP110" s="17">
        <f t="shared" si="25"/>
        <v>0.46153846153846151</v>
      </c>
      <c r="AQ110" s="17">
        <f t="shared" si="26"/>
        <v>0.49</v>
      </c>
      <c r="AS110" s="17">
        <f t="shared" si="27"/>
        <v>2.9999999999999996</v>
      </c>
      <c r="AT110" s="17">
        <f t="shared" si="28"/>
        <v>2.5000000000000004</v>
      </c>
      <c r="AU110" s="17">
        <f t="shared" si="29"/>
        <v>0.6875</v>
      </c>
      <c r="AV110" s="17">
        <f t="shared" si="30"/>
        <v>1.25</v>
      </c>
      <c r="AW110" s="17">
        <f t="shared" si="31"/>
        <v>0.45833333333333326</v>
      </c>
      <c r="AX110" s="17">
        <f t="shared" si="32"/>
        <v>0.45833333333333326</v>
      </c>
      <c r="AY110" s="17">
        <f t="shared" si="33"/>
        <v>3.1666666666666732E-2</v>
      </c>
      <c r="BA110" s="17">
        <f t="shared" si="34"/>
        <v>3</v>
      </c>
      <c r="BB110" s="17">
        <f t="shared" si="35"/>
        <v>2.5000000000000004</v>
      </c>
      <c r="BC110" s="17">
        <f t="shared" si="36"/>
        <v>0.60453391126519007</v>
      </c>
      <c r="BD110" s="17">
        <f t="shared" si="39"/>
        <v>0.47479537143856765</v>
      </c>
      <c r="BE110" s="17">
        <f t="shared" si="37"/>
        <v>0.47479537143856765</v>
      </c>
      <c r="BF110" s="17">
        <f t="shared" si="38"/>
        <v>2.3118072969112417E-4</v>
      </c>
      <c r="BG110" s="17">
        <f t="shared" si="40"/>
        <v>7.772183064028524E-3</v>
      </c>
    </row>
    <row r="111" spans="1:59" ht="18.75" x14ac:dyDescent="0.25">
      <c r="A111" s="84">
        <v>9</v>
      </c>
      <c r="B111" s="84">
        <v>6</v>
      </c>
      <c r="C111" s="41" t="s">
        <v>33</v>
      </c>
      <c r="D111" s="86">
        <v>1</v>
      </c>
      <c r="E111" s="41">
        <v>0</v>
      </c>
      <c r="F111" s="41">
        <v>4.9000000000000004</v>
      </c>
      <c r="G111" s="41">
        <v>23.3</v>
      </c>
      <c r="H111" s="17">
        <v>0</v>
      </c>
      <c r="I111" s="41">
        <v>0</v>
      </c>
      <c r="J111" s="41">
        <v>0</v>
      </c>
      <c r="K111" s="41">
        <v>0</v>
      </c>
      <c r="L111" s="41">
        <v>0</v>
      </c>
      <c r="M111" s="41">
        <v>24.1</v>
      </c>
      <c r="N111" s="41">
        <v>4</v>
      </c>
      <c r="O111" s="41">
        <v>43.7</v>
      </c>
      <c r="P111" s="17">
        <v>0</v>
      </c>
      <c r="Q111" s="17">
        <v>0</v>
      </c>
      <c r="R111" s="17">
        <v>0</v>
      </c>
      <c r="S111" s="41">
        <v>0</v>
      </c>
      <c r="T111" s="41">
        <v>0</v>
      </c>
      <c r="U111" s="41">
        <v>0</v>
      </c>
      <c r="V111" s="41">
        <v>0</v>
      </c>
      <c r="W111" s="41">
        <v>0</v>
      </c>
      <c r="X111" s="41">
        <v>0</v>
      </c>
      <c r="Y111" s="17">
        <v>0</v>
      </c>
      <c r="Z111" s="41">
        <v>0</v>
      </c>
      <c r="AA111" s="17">
        <v>0</v>
      </c>
      <c r="AB111" s="17">
        <v>0</v>
      </c>
      <c r="AC111" s="41">
        <v>0</v>
      </c>
      <c r="AD111" s="41">
        <v>0</v>
      </c>
      <c r="AE111" s="90">
        <v>38.799999999999997</v>
      </c>
      <c r="AF111" s="91" t="s">
        <v>3</v>
      </c>
      <c r="AG111" s="87" t="s">
        <v>504</v>
      </c>
      <c r="AL111" s="17">
        <f t="shared" si="21"/>
        <v>100</v>
      </c>
      <c r="AM111" s="17">
        <f t="shared" si="22"/>
        <v>0.24100000000000002</v>
      </c>
      <c r="AN111" s="17">
        <f t="shared" si="23"/>
        <v>0</v>
      </c>
      <c r="AO111" s="17">
        <f t="shared" si="24"/>
        <v>4.9000000000000002E-2</v>
      </c>
      <c r="AP111" s="17">
        <f t="shared" si="25"/>
        <v>0.43700000000000006</v>
      </c>
      <c r="AQ111" s="17">
        <f t="shared" si="26"/>
        <v>0.38799999999999996</v>
      </c>
      <c r="AS111" s="17">
        <f t="shared" si="27"/>
        <v>8.9183673469387763</v>
      </c>
      <c r="AT111" s="17">
        <f t="shared" si="28"/>
        <v>4.9183673469387754</v>
      </c>
      <c r="AU111" s="17">
        <f t="shared" si="29"/>
        <v>1.0573979591836735</v>
      </c>
      <c r="AV111" s="17">
        <f t="shared" si="30"/>
        <v>2.7295918367346941</v>
      </c>
      <c r="AW111" s="17">
        <f t="shared" si="31"/>
        <v>0.77476635514018699</v>
      </c>
      <c r="AX111" s="17">
        <f t="shared" si="32"/>
        <v>0.77476635514018699</v>
      </c>
      <c r="AY111" s="17">
        <f t="shared" si="33"/>
        <v>0.38676635514018703</v>
      </c>
      <c r="BA111" s="17">
        <f t="shared" si="34"/>
        <v>8.9183673469387763</v>
      </c>
      <c r="BB111" s="17">
        <f t="shared" si="35"/>
        <v>7.2959183673469381</v>
      </c>
      <c r="BC111" s="17">
        <f t="shared" si="36"/>
        <v>0.95238041039090082</v>
      </c>
      <c r="BD111" s="17">
        <f t="shared" si="39"/>
        <v>0.36903883057655557</v>
      </c>
      <c r="BE111" s="17">
        <f t="shared" si="37"/>
        <v>0.36903883057655557</v>
      </c>
      <c r="BF111" s="17">
        <f t="shared" si="38"/>
        <v>3.5952594590456249E-4</v>
      </c>
      <c r="BG111" s="17">
        <f t="shared" si="40"/>
        <v>1.9154599811554458E-4</v>
      </c>
    </row>
    <row r="112" spans="1:59" x14ac:dyDescent="0.25">
      <c r="A112" s="84">
        <v>28</v>
      </c>
      <c r="B112" s="84">
        <v>17</v>
      </c>
      <c r="C112" s="41" t="s">
        <v>23</v>
      </c>
      <c r="D112" s="87">
        <v>1</v>
      </c>
      <c r="E112" s="41">
        <v>0</v>
      </c>
      <c r="F112" s="41">
        <v>4.9000000000000004</v>
      </c>
      <c r="G112" s="41">
        <v>23.3</v>
      </c>
      <c r="H112" s="17">
        <v>0</v>
      </c>
      <c r="I112" s="41">
        <v>0</v>
      </c>
      <c r="J112" s="41">
        <v>0</v>
      </c>
      <c r="K112" s="41">
        <v>0</v>
      </c>
      <c r="L112" s="41">
        <v>0</v>
      </c>
      <c r="M112" s="41">
        <v>24.1</v>
      </c>
      <c r="N112" s="41">
        <v>4</v>
      </c>
      <c r="O112" s="41">
        <v>43.7</v>
      </c>
      <c r="P112" s="17">
        <v>0</v>
      </c>
      <c r="Q112" s="17">
        <v>0</v>
      </c>
      <c r="R112" s="17">
        <v>0</v>
      </c>
      <c r="S112" s="41">
        <v>0</v>
      </c>
      <c r="T112" s="41">
        <v>0</v>
      </c>
      <c r="U112" s="41">
        <v>0</v>
      </c>
      <c r="V112" s="41">
        <v>0</v>
      </c>
      <c r="W112" s="41">
        <v>0</v>
      </c>
      <c r="X112" s="41">
        <v>0</v>
      </c>
      <c r="Y112" s="17">
        <v>0</v>
      </c>
      <c r="Z112" s="41">
        <v>0</v>
      </c>
      <c r="AA112" s="17">
        <v>0</v>
      </c>
      <c r="AB112" s="17">
        <v>0</v>
      </c>
      <c r="AC112" s="41">
        <v>0</v>
      </c>
      <c r="AD112" s="41">
        <v>0</v>
      </c>
      <c r="AE112" s="90">
        <v>38.799999999999997</v>
      </c>
      <c r="AF112" s="91" t="s">
        <v>3</v>
      </c>
      <c r="AG112" s="87" t="s">
        <v>504</v>
      </c>
      <c r="AL112" s="17">
        <f t="shared" si="21"/>
        <v>100</v>
      </c>
      <c r="AM112" s="17">
        <f t="shared" si="22"/>
        <v>0.24100000000000002</v>
      </c>
      <c r="AN112" s="17">
        <f t="shared" si="23"/>
        <v>0</v>
      </c>
      <c r="AO112" s="17">
        <f t="shared" si="24"/>
        <v>4.9000000000000002E-2</v>
      </c>
      <c r="AP112" s="17">
        <f t="shared" si="25"/>
        <v>0.43700000000000006</v>
      </c>
      <c r="AQ112" s="17">
        <f t="shared" si="26"/>
        <v>0.38799999999999996</v>
      </c>
      <c r="AS112" s="17">
        <f t="shared" si="27"/>
        <v>8.9183673469387763</v>
      </c>
      <c r="AT112" s="17">
        <f t="shared" si="28"/>
        <v>4.9183673469387754</v>
      </c>
      <c r="AU112" s="17">
        <f t="shared" si="29"/>
        <v>1.0573979591836735</v>
      </c>
      <c r="AV112" s="17">
        <f t="shared" si="30"/>
        <v>2.7295918367346941</v>
      </c>
      <c r="AW112" s="17">
        <f t="shared" si="31"/>
        <v>0.77476635514018699</v>
      </c>
      <c r="AX112" s="17">
        <f t="shared" si="32"/>
        <v>0.77476635514018699</v>
      </c>
      <c r="AY112" s="17">
        <f t="shared" si="33"/>
        <v>0.38676635514018703</v>
      </c>
      <c r="BA112" s="17">
        <f t="shared" si="34"/>
        <v>8.9183673469387763</v>
      </c>
      <c r="BB112" s="17">
        <f t="shared" si="35"/>
        <v>7.2959183673469381</v>
      </c>
      <c r="BC112" s="17">
        <f t="shared" si="36"/>
        <v>0.95238041039090082</v>
      </c>
      <c r="BD112" s="17">
        <f t="shared" si="39"/>
        <v>0.36903883057655557</v>
      </c>
      <c r="BE112" s="17">
        <f t="shared" si="37"/>
        <v>0.36903883057655557</v>
      </c>
      <c r="BF112" s="17">
        <f t="shared" si="38"/>
        <v>3.5952594590456249E-4</v>
      </c>
      <c r="BG112" s="17">
        <f t="shared" si="40"/>
        <v>1.9154599811554458E-4</v>
      </c>
    </row>
    <row r="113" spans="1:59" x14ac:dyDescent="0.25">
      <c r="A113" s="84">
        <v>228</v>
      </c>
      <c r="B113" s="84">
        <v>487</v>
      </c>
      <c r="C113" s="17" t="str">
        <f>'EWG-CCP-127 (1)'!B43</f>
        <v>a)</v>
      </c>
      <c r="D113" s="86">
        <v>1</v>
      </c>
      <c r="E113" s="17">
        <v>0</v>
      </c>
      <c r="F113" s="17">
        <f>'EWG-CCP-127 (1)'!M43</f>
        <v>84.961767204757848</v>
      </c>
      <c r="G113" s="17">
        <v>0</v>
      </c>
      <c r="H113" s="17">
        <v>0</v>
      </c>
      <c r="I113" s="17">
        <v>0</v>
      </c>
      <c r="J113" s="17">
        <v>0</v>
      </c>
      <c r="K113" s="17">
        <v>0</v>
      </c>
      <c r="L113" s="17">
        <v>0</v>
      </c>
      <c r="M113" s="17">
        <f>'EWG-CCP-127 (1)'!L43</f>
        <v>15.03823279524214</v>
      </c>
      <c r="N113" s="17">
        <v>0</v>
      </c>
      <c r="O113" s="17">
        <f>'EWG-CCP-127 (1)'!K43</f>
        <v>0</v>
      </c>
      <c r="P113" s="17">
        <v>0</v>
      </c>
      <c r="Q113" s="17">
        <v>0</v>
      </c>
      <c r="R113" s="17">
        <v>0</v>
      </c>
      <c r="S113" s="17">
        <v>0</v>
      </c>
      <c r="T113" s="17">
        <v>0</v>
      </c>
      <c r="U113" s="41">
        <v>0</v>
      </c>
      <c r="V113" s="41">
        <v>0</v>
      </c>
      <c r="W113" s="17">
        <v>0</v>
      </c>
      <c r="X113" s="17">
        <v>0</v>
      </c>
      <c r="Y113" s="17">
        <v>0</v>
      </c>
      <c r="Z113" s="17">
        <v>0</v>
      </c>
      <c r="AA113" s="17">
        <v>0</v>
      </c>
      <c r="AB113" s="17">
        <v>0</v>
      </c>
      <c r="AC113" s="17">
        <v>0</v>
      </c>
      <c r="AD113" s="41">
        <v>0</v>
      </c>
      <c r="AE113" s="88">
        <f>'EWG-CCP-127 (1)'!E43</f>
        <v>16</v>
      </c>
      <c r="AF113" s="41" t="s">
        <v>3</v>
      </c>
      <c r="AG113" s="87" t="s">
        <v>506</v>
      </c>
      <c r="AL113" s="17">
        <f t="shared" si="21"/>
        <v>99.999999999999986</v>
      </c>
      <c r="AM113" s="17">
        <f t="shared" si="22"/>
        <v>0.1503823279524214</v>
      </c>
      <c r="AN113" s="17">
        <f t="shared" si="23"/>
        <v>0</v>
      </c>
      <c r="AO113" s="17">
        <f t="shared" si="24"/>
        <v>0.84961767204757843</v>
      </c>
      <c r="AP113" s="17">
        <f t="shared" si="25"/>
        <v>0</v>
      </c>
      <c r="AQ113" s="17">
        <f t="shared" si="26"/>
        <v>0.16</v>
      </c>
      <c r="AS113" s="17">
        <f t="shared" si="27"/>
        <v>0</v>
      </c>
      <c r="AT113" s="17">
        <f t="shared" si="28"/>
        <v>0.17700000000000002</v>
      </c>
      <c r="AU113" s="17">
        <f t="shared" si="29"/>
        <v>0.5</v>
      </c>
      <c r="AV113" s="17">
        <f t="shared" si="30"/>
        <v>0.5</v>
      </c>
      <c r="AW113" s="17">
        <f t="shared" si="31"/>
        <v>0.17700000000000002</v>
      </c>
      <c r="AX113" s="17">
        <f t="shared" si="32"/>
        <v>0.17700000000000002</v>
      </c>
      <c r="AY113" s="17">
        <f t="shared" si="33"/>
        <v>1.7000000000000015E-2</v>
      </c>
      <c r="BA113" s="17">
        <f t="shared" si="34"/>
        <v>0</v>
      </c>
      <c r="BB113" s="17">
        <f t="shared" si="35"/>
        <v>0.17700000000000002</v>
      </c>
      <c r="BC113" s="17">
        <f t="shared" si="36"/>
        <v>0.42821172032905402</v>
      </c>
      <c r="BD113" s="17">
        <f t="shared" si="39"/>
        <v>0.17700000000000002</v>
      </c>
      <c r="BE113" s="17">
        <f t="shared" si="37"/>
        <v>0.17700000000000002</v>
      </c>
      <c r="BF113" s="17">
        <f t="shared" si="38"/>
        <v>2.8900000000000052E-4</v>
      </c>
      <c r="BG113" s="17">
        <f t="shared" si="40"/>
        <v>5.848659255666299E-2</v>
      </c>
    </row>
    <row r="114" spans="1:59" x14ac:dyDescent="0.25">
      <c r="A114" s="84">
        <v>614</v>
      </c>
      <c r="B114" s="84">
        <v>624</v>
      </c>
      <c r="D114" s="87">
        <v>1</v>
      </c>
      <c r="E114" s="17">
        <v>0</v>
      </c>
      <c r="F114" s="17">
        <f>'EWG-CCP-127 (1)'!G336</f>
        <v>74.962518740629676</v>
      </c>
      <c r="G114" s="17">
        <v>0</v>
      </c>
      <c r="H114" s="17">
        <v>0</v>
      </c>
      <c r="I114" s="17">
        <v>0</v>
      </c>
      <c r="J114" s="17">
        <v>0</v>
      </c>
      <c r="K114" s="17">
        <f>'EWG-CCP-127 (1)'!H336</f>
        <v>25.037481259370313</v>
      </c>
      <c r="L114" s="17">
        <v>0</v>
      </c>
      <c r="M114" s="17">
        <v>0</v>
      </c>
      <c r="N114" s="17">
        <v>0</v>
      </c>
      <c r="O114" s="17">
        <v>0</v>
      </c>
      <c r="P114" s="17">
        <v>0</v>
      </c>
      <c r="Q114" s="17">
        <v>0</v>
      </c>
      <c r="R114" s="17">
        <v>0</v>
      </c>
      <c r="S114" s="17">
        <v>0</v>
      </c>
      <c r="T114" s="17">
        <v>0</v>
      </c>
      <c r="U114" s="17">
        <v>0</v>
      </c>
      <c r="V114" s="17">
        <v>0</v>
      </c>
      <c r="W114" s="17">
        <v>0</v>
      </c>
      <c r="X114" s="17">
        <v>0</v>
      </c>
      <c r="Y114" s="17">
        <v>0</v>
      </c>
      <c r="Z114" s="17">
        <v>0</v>
      </c>
      <c r="AA114" s="17">
        <v>0</v>
      </c>
      <c r="AB114" s="17">
        <v>0</v>
      </c>
      <c r="AC114" s="17">
        <v>0</v>
      </c>
      <c r="AD114" s="17">
        <v>0</v>
      </c>
      <c r="AE114" s="88">
        <f>'EWG-CCP-127 (1)'!L336</f>
        <v>31.691999999999997</v>
      </c>
      <c r="AF114" s="17" t="s">
        <v>3</v>
      </c>
      <c r="AG114" s="87" t="s">
        <v>506</v>
      </c>
      <c r="AL114" s="17">
        <f t="shared" si="21"/>
        <v>99.999999999999986</v>
      </c>
      <c r="AM114" s="17">
        <f t="shared" si="22"/>
        <v>0.25037481259370314</v>
      </c>
      <c r="AN114" s="17">
        <f t="shared" si="23"/>
        <v>0</v>
      </c>
      <c r="AO114" s="17">
        <f t="shared" si="24"/>
        <v>0.7496251874062968</v>
      </c>
      <c r="AP114" s="17">
        <f t="shared" si="25"/>
        <v>0</v>
      </c>
      <c r="AQ114" s="17">
        <f t="shared" si="26"/>
        <v>0.31691999999999998</v>
      </c>
      <c r="AS114" s="17">
        <f t="shared" si="27"/>
        <v>0</v>
      </c>
      <c r="AT114" s="17">
        <f t="shared" si="28"/>
        <v>0.33400000000000002</v>
      </c>
      <c r="AU114" s="17">
        <f t="shared" si="29"/>
        <v>0.5</v>
      </c>
      <c r="AV114" s="17">
        <f t="shared" si="30"/>
        <v>0.5</v>
      </c>
      <c r="AW114" s="17">
        <f t="shared" si="31"/>
        <v>0.33400000000000002</v>
      </c>
      <c r="AX114" s="17">
        <f t="shared" si="32"/>
        <v>0.33400000000000002</v>
      </c>
      <c r="AY114" s="17">
        <f t="shared" si="33"/>
        <v>1.708000000000004E-2</v>
      </c>
      <c r="BA114" s="17">
        <f t="shared" si="34"/>
        <v>0</v>
      </c>
      <c r="BB114" s="17">
        <f t="shared" si="35"/>
        <v>0.33400000000000002</v>
      </c>
      <c r="BC114" s="17">
        <f t="shared" si="36"/>
        <v>0.42821172032905402</v>
      </c>
      <c r="BD114" s="17">
        <f t="shared" si="39"/>
        <v>0.33400000000000002</v>
      </c>
      <c r="BE114" s="17">
        <f t="shared" si="37"/>
        <v>0.33400000000000002</v>
      </c>
      <c r="BF114" s="17">
        <f t="shared" si="38"/>
        <v>2.9172640000000135E-4</v>
      </c>
      <c r="BG114" s="17">
        <f t="shared" si="40"/>
        <v>7.2114088427714801E-3</v>
      </c>
    </row>
    <row r="115" spans="1:59" x14ac:dyDescent="0.25">
      <c r="A115" s="84">
        <v>218</v>
      </c>
      <c r="B115" s="84">
        <v>482</v>
      </c>
      <c r="C115" s="17">
        <v>46</v>
      </c>
      <c r="D115" s="86">
        <v>1</v>
      </c>
      <c r="E115" s="17">
        <v>0</v>
      </c>
      <c r="F115" s="17">
        <v>55</v>
      </c>
      <c r="G115" s="17">
        <v>0</v>
      </c>
      <c r="H115" s="17">
        <v>0</v>
      </c>
      <c r="I115" s="17">
        <v>0</v>
      </c>
      <c r="J115" s="17">
        <v>0</v>
      </c>
      <c r="K115" s="17">
        <v>0</v>
      </c>
      <c r="L115" s="17">
        <v>0</v>
      </c>
      <c r="M115" s="17">
        <v>35</v>
      </c>
      <c r="N115" s="17">
        <v>0</v>
      </c>
      <c r="O115" s="17">
        <v>10</v>
      </c>
      <c r="P115" s="17">
        <v>0</v>
      </c>
      <c r="Q115" s="17">
        <v>0</v>
      </c>
      <c r="R115" s="17">
        <v>0</v>
      </c>
      <c r="S115" s="17">
        <v>0</v>
      </c>
      <c r="T115" s="17">
        <v>0</v>
      </c>
      <c r="U115" s="41">
        <v>0</v>
      </c>
      <c r="V115" s="41">
        <v>0</v>
      </c>
      <c r="W115" s="17">
        <v>0</v>
      </c>
      <c r="X115" s="17">
        <v>0</v>
      </c>
      <c r="Y115" s="17">
        <v>0</v>
      </c>
      <c r="Z115" s="17">
        <v>0</v>
      </c>
      <c r="AA115" s="17">
        <v>0</v>
      </c>
      <c r="AB115" s="17">
        <v>0</v>
      </c>
      <c r="AC115" s="17">
        <v>0</v>
      </c>
      <c r="AD115" s="41">
        <v>0</v>
      </c>
      <c r="AE115" s="88">
        <v>45</v>
      </c>
      <c r="AF115" s="91" t="s">
        <v>3</v>
      </c>
      <c r="AG115" s="87" t="s">
        <v>504</v>
      </c>
      <c r="AL115" s="17">
        <f t="shared" si="21"/>
        <v>100</v>
      </c>
      <c r="AM115" s="17">
        <f t="shared" si="22"/>
        <v>0.35</v>
      </c>
      <c r="AN115" s="17">
        <f t="shared" si="23"/>
        <v>0</v>
      </c>
      <c r="AO115" s="17">
        <f t="shared" si="24"/>
        <v>0.55000000000000004</v>
      </c>
      <c r="AP115" s="17">
        <f t="shared" si="25"/>
        <v>0.1</v>
      </c>
      <c r="AQ115" s="17">
        <f t="shared" si="26"/>
        <v>0.45</v>
      </c>
      <c r="AS115" s="17">
        <f t="shared" si="27"/>
        <v>0.18181818181818182</v>
      </c>
      <c r="AT115" s="17">
        <f t="shared" si="28"/>
        <v>0.63636363636363624</v>
      </c>
      <c r="AU115" s="17">
        <f t="shared" si="29"/>
        <v>0.51136363636363635</v>
      </c>
      <c r="AV115" s="17">
        <f t="shared" si="30"/>
        <v>0.54545454545454541</v>
      </c>
      <c r="AW115" s="17">
        <f t="shared" si="31"/>
        <v>0.48295454545454547</v>
      </c>
      <c r="AX115" s="17">
        <f t="shared" si="32"/>
        <v>0.48295454545454547</v>
      </c>
      <c r="AY115" s="17">
        <f t="shared" si="33"/>
        <v>3.2954545454545459E-2</v>
      </c>
      <c r="BA115" s="17">
        <f t="shared" si="34"/>
        <v>0.18181818181818182</v>
      </c>
      <c r="BB115" s="17">
        <f t="shared" si="35"/>
        <v>0.63636363636363635</v>
      </c>
      <c r="BC115" s="17">
        <f t="shared" si="36"/>
        <v>0.4388979137191229</v>
      </c>
      <c r="BD115" s="17">
        <f t="shared" si="39"/>
        <v>0.4323625032869492</v>
      </c>
      <c r="BE115" s="17">
        <f t="shared" si="37"/>
        <v>0.4323625032869492</v>
      </c>
      <c r="BF115" s="17">
        <f t="shared" si="38"/>
        <v>3.1108129030287831E-4</v>
      </c>
      <c r="BG115" s="17">
        <f t="shared" si="40"/>
        <v>2.3193842146508868E-3</v>
      </c>
    </row>
    <row r="116" spans="1:59" x14ac:dyDescent="0.25">
      <c r="A116" s="84">
        <v>140</v>
      </c>
      <c r="B116" s="84">
        <v>463</v>
      </c>
      <c r="C116" s="17" t="s">
        <v>167</v>
      </c>
      <c r="D116" s="87">
        <v>1</v>
      </c>
      <c r="E116" s="17">
        <v>0</v>
      </c>
      <c r="F116" s="17">
        <v>60.1</v>
      </c>
      <c r="G116" s="17">
        <v>0</v>
      </c>
      <c r="H116" s="17">
        <v>0</v>
      </c>
      <c r="I116" s="17">
        <v>0</v>
      </c>
      <c r="J116" s="17">
        <v>0</v>
      </c>
      <c r="K116" s="17">
        <v>39.9</v>
      </c>
      <c r="L116" s="17">
        <v>0</v>
      </c>
      <c r="M116" s="17">
        <v>0</v>
      </c>
      <c r="N116" s="17">
        <v>0</v>
      </c>
      <c r="O116" s="17">
        <v>0</v>
      </c>
      <c r="P116" s="17">
        <v>0</v>
      </c>
      <c r="Q116" s="17">
        <v>0</v>
      </c>
      <c r="R116" s="17">
        <v>0</v>
      </c>
      <c r="S116" s="17">
        <v>0</v>
      </c>
      <c r="T116" s="17">
        <v>0</v>
      </c>
      <c r="U116" s="41">
        <v>0</v>
      </c>
      <c r="V116" s="41">
        <v>0</v>
      </c>
      <c r="W116" s="17">
        <v>0</v>
      </c>
      <c r="X116" s="17">
        <v>0</v>
      </c>
      <c r="Y116" s="17">
        <v>0</v>
      </c>
      <c r="Z116" s="41">
        <v>0</v>
      </c>
      <c r="AA116" s="17">
        <v>0</v>
      </c>
      <c r="AB116" s="17">
        <v>0</v>
      </c>
      <c r="AC116" s="41">
        <v>0</v>
      </c>
      <c r="AD116" s="41">
        <v>0</v>
      </c>
      <c r="AE116" s="88">
        <v>43.4</v>
      </c>
      <c r="AF116" s="41" t="s">
        <v>3</v>
      </c>
      <c r="AG116" s="87" t="s">
        <v>506</v>
      </c>
      <c r="AL116" s="17">
        <f t="shared" si="21"/>
        <v>100</v>
      </c>
      <c r="AM116" s="17">
        <f t="shared" si="22"/>
        <v>0.39899999999999997</v>
      </c>
      <c r="AN116" s="17">
        <f t="shared" si="23"/>
        <v>0</v>
      </c>
      <c r="AO116" s="17">
        <f t="shared" si="24"/>
        <v>0.60099999999999998</v>
      </c>
      <c r="AP116" s="17">
        <f t="shared" si="25"/>
        <v>0</v>
      </c>
      <c r="AQ116" s="17">
        <f t="shared" si="26"/>
        <v>0.434</v>
      </c>
      <c r="AS116" s="17">
        <f t="shared" si="27"/>
        <v>0</v>
      </c>
      <c r="AT116" s="17">
        <f t="shared" si="28"/>
        <v>0.66389351081530779</v>
      </c>
      <c r="AU116" s="17">
        <f t="shared" si="29"/>
        <v>0.5</v>
      </c>
      <c r="AV116" s="17">
        <f t="shared" si="30"/>
        <v>0.5</v>
      </c>
      <c r="AW116" s="17">
        <f t="shared" si="31"/>
        <v>0.44536882972823072</v>
      </c>
      <c r="AX116" s="17">
        <f t="shared" si="32"/>
        <v>0.44536882972823072</v>
      </c>
      <c r="AY116" s="17">
        <f t="shared" si="33"/>
        <v>1.1368829728230723E-2</v>
      </c>
      <c r="BA116" s="17">
        <f t="shared" si="34"/>
        <v>0</v>
      </c>
      <c r="BB116" s="17">
        <f t="shared" si="35"/>
        <v>0.66389351081530779</v>
      </c>
      <c r="BC116" s="17">
        <f t="shared" si="36"/>
        <v>0.42821172032905402</v>
      </c>
      <c r="BD116" s="17">
        <f t="shared" si="39"/>
        <v>0.41661161925639278</v>
      </c>
      <c r="BE116" s="17">
        <f t="shared" si="37"/>
        <v>0.41661161925639278</v>
      </c>
      <c r="BF116" s="17">
        <f t="shared" si="38"/>
        <v>3.0235578488465014E-4</v>
      </c>
      <c r="BG116" s="17">
        <f t="shared" si="40"/>
        <v>1.0342646748998294E-3</v>
      </c>
    </row>
    <row r="117" spans="1:59" x14ac:dyDescent="0.25">
      <c r="A117" s="84">
        <v>325</v>
      </c>
      <c r="B117" s="84">
        <v>212</v>
      </c>
      <c r="D117" s="86">
        <v>1</v>
      </c>
      <c r="E117" s="17">
        <v>0</v>
      </c>
      <c r="F117" s="17">
        <f>'EWG-CCP-127 (1)'!M143</f>
        <v>16.666666666666664</v>
      </c>
      <c r="G117" s="17">
        <v>0</v>
      </c>
      <c r="H117" s="17">
        <v>0</v>
      </c>
      <c r="I117" s="17">
        <v>0</v>
      </c>
      <c r="J117" s="17">
        <v>0</v>
      </c>
      <c r="K117" s="17">
        <v>0</v>
      </c>
      <c r="L117" s="17">
        <v>0</v>
      </c>
      <c r="M117" s="17">
        <f>'EWG-CCP-127 (1)'!L143</f>
        <v>16.666666666666664</v>
      </c>
      <c r="N117" s="17">
        <v>0</v>
      </c>
      <c r="O117" s="17">
        <f>'EWG-CCP-127 (1)'!K143</f>
        <v>66.666666666666657</v>
      </c>
      <c r="P117" s="17">
        <v>0</v>
      </c>
      <c r="Q117" s="17">
        <v>0</v>
      </c>
      <c r="R117" s="17">
        <v>0</v>
      </c>
      <c r="S117" s="17">
        <v>0</v>
      </c>
      <c r="T117" s="17">
        <v>0</v>
      </c>
      <c r="U117" s="41">
        <v>0</v>
      </c>
      <c r="V117" s="41">
        <v>0</v>
      </c>
      <c r="W117" s="17">
        <v>0</v>
      </c>
      <c r="X117" s="17">
        <v>0</v>
      </c>
      <c r="Y117" s="17">
        <v>0</v>
      </c>
      <c r="Z117" s="17">
        <v>0</v>
      </c>
      <c r="AA117" s="17">
        <v>0</v>
      </c>
      <c r="AB117" s="17">
        <v>0</v>
      </c>
      <c r="AC117" s="17">
        <v>0</v>
      </c>
      <c r="AD117" s="41">
        <v>0</v>
      </c>
      <c r="AE117" s="88">
        <f>'EWG-CCP-127 (1)'!E143</f>
        <v>71</v>
      </c>
      <c r="AF117" s="91" t="s">
        <v>3</v>
      </c>
      <c r="AG117" s="87" t="s">
        <v>504</v>
      </c>
      <c r="AL117" s="17">
        <f t="shared" si="21"/>
        <v>99.999999999999986</v>
      </c>
      <c r="AM117" s="17">
        <f t="shared" si="22"/>
        <v>0.16666666666666663</v>
      </c>
      <c r="AN117" s="17">
        <f t="shared" si="23"/>
        <v>0</v>
      </c>
      <c r="AO117" s="17">
        <f t="shared" si="24"/>
        <v>0.16666666666666663</v>
      </c>
      <c r="AP117" s="17">
        <f t="shared" si="25"/>
        <v>0.66666666666666652</v>
      </c>
      <c r="AQ117" s="17">
        <f t="shared" si="26"/>
        <v>0.71</v>
      </c>
      <c r="AS117" s="17">
        <f t="shared" si="27"/>
        <v>4</v>
      </c>
      <c r="AT117" s="17">
        <f t="shared" si="28"/>
        <v>1</v>
      </c>
      <c r="AU117" s="17">
        <f t="shared" si="29"/>
        <v>0.75</v>
      </c>
      <c r="AV117" s="17">
        <f t="shared" si="30"/>
        <v>1.5</v>
      </c>
      <c r="AW117" s="17">
        <f t="shared" si="31"/>
        <v>0.75</v>
      </c>
      <c r="AX117" s="17">
        <f t="shared" si="32"/>
        <v>0.75</v>
      </c>
      <c r="AY117" s="17">
        <f t="shared" si="33"/>
        <v>4.0000000000000036E-2</v>
      </c>
      <c r="BA117" s="17">
        <f t="shared" si="34"/>
        <v>4</v>
      </c>
      <c r="BB117" s="17">
        <f t="shared" si="35"/>
        <v>1</v>
      </c>
      <c r="BC117" s="17">
        <f t="shared" si="36"/>
        <v>0.66330797491056881</v>
      </c>
      <c r="BD117" s="17">
        <f t="shared" si="39"/>
        <v>0.69277154043764855</v>
      </c>
      <c r="BE117" s="17">
        <f t="shared" si="37"/>
        <v>0.69277154043764855</v>
      </c>
      <c r="BF117" s="17">
        <f t="shared" si="38"/>
        <v>2.9681981889157795E-4</v>
      </c>
      <c r="BG117" s="17">
        <f t="shared" si="40"/>
        <v>9.4962576735605528E-2</v>
      </c>
    </row>
    <row r="118" spans="1:59" x14ac:dyDescent="0.25">
      <c r="A118" s="84">
        <v>529</v>
      </c>
      <c r="B118" s="84">
        <v>583</v>
      </c>
      <c r="C118" s="17" t="str">
        <f>'EWG-CCP-127 (1)'!B312</f>
        <v>Cs-R1.4</v>
      </c>
      <c r="D118" s="87">
        <v>1</v>
      </c>
      <c r="E118" s="17">
        <v>0</v>
      </c>
      <c r="F118" s="17">
        <f>'EWG-CCP-127 (1)'!J312</f>
        <v>41.666666666666671</v>
      </c>
      <c r="G118" s="17">
        <v>0</v>
      </c>
      <c r="H118" s="17">
        <v>0</v>
      </c>
      <c r="I118" s="17">
        <v>0</v>
      </c>
      <c r="J118" s="17">
        <f>'EWG-CCP-127 (1)'!M312</f>
        <v>0</v>
      </c>
      <c r="K118" s="17">
        <v>0</v>
      </c>
      <c r="L118" s="17">
        <v>0</v>
      </c>
      <c r="M118" s="17">
        <f>'EWG-CCP-127 (1)'!L312</f>
        <v>0</v>
      </c>
      <c r="N118" s="17">
        <v>0</v>
      </c>
      <c r="O118" s="17">
        <v>0</v>
      </c>
      <c r="P118" s="17">
        <v>0</v>
      </c>
      <c r="Q118" s="17">
        <v>0</v>
      </c>
      <c r="R118" s="17">
        <v>0</v>
      </c>
      <c r="S118" s="17">
        <v>0</v>
      </c>
      <c r="T118" s="17">
        <v>0</v>
      </c>
      <c r="U118" s="17">
        <v>0</v>
      </c>
      <c r="V118" s="17">
        <f>'EWG-CCP-127 (1)'!O312</f>
        <v>58.333333333333336</v>
      </c>
      <c r="W118" s="17">
        <v>0</v>
      </c>
      <c r="X118" s="17">
        <v>0</v>
      </c>
      <c r="Y118" s="17">
        <v>0</v>
      </c>
      <c r="Z118" s="17">
        <v>0</v>
      </c>
      <c r="AA118" s="17">
        <v>0</v>
      </c>
      <c r="AB118" s="17">
        <f>'EWG-CCP-127 (1)'!N312</f>
        <v>0</v>
      </c>
      <c r="AC118" s="17">
        <v>0</v>
      </c>
      <c r="AD118" s="17">
        <v>0</v>
      </c>
      <c r="AE118" s="88">
        <f>'EWG-CCP-127 (1)'!I312</f>
        <v>30</v>
      </c>
      <c r="AF118" s="92" t="s">
        <v>3</v>
      </c>
      <c r="AG118" s="87" t="s">
        <v>531</v>
      </c>
      <c r="AL118" s="17">
        <f t="shared" si="21"/>
        <v>100</v>
      </c>
      <c r="AM118" s="17">
        <f t="shared" si="22"/>
        <v>0.58333333333333337</v>
      </c>
      <c r="AN118" s="17">
        <f t="shared" si="23"/>
        <v>0</v>
      </c>
      <c r="AO118" s="17">
        <f t="shared" si="24"/>
        <v>0.41666666666666674</v>
      </c>
      <c r="AP118" s="17">
        <f t="shared" si="25"/>
        <v>0</v>
      </c>
      <c r="AQ118" s="17">
        <f t="shared" si="26"/>
        <v>0.3</v>
      </c>
      <c r="AS118" s="17">
        <f t="shared" si="27"/>
        <v>0</v>
      </c>
      <c r="AT118" s="17">
        <f t="shared" si="28"/>
        <v>1.4</v>
      </c>
      <c r="AU118" s="17">
        <f t="shared" si="29"/>
        <v>0.5</v>
      </c>
      <c r="AV118" s="17">
        <f t="shared" si="30"/>
        <v>0.5</v>
      </c>
      <c r="AW118" s="17">
        <f t="shared" si="31"/>
        <v>0.2</v>
      </c>
      <c r="AX118" s="17">
        <f t="shared" si="32"/>
        <v>0.2</v>
      </c>
      <c r="AY118" s="17">
        <f t="shared" si="33"/>
        <v>9.9999999999999978E-2</v>
      </c>
      <c r="BA118" s="17">
        <f t="shared" si="34"/>
        <v>0</v>
      </c>
      <c r="BB118" s="17">
        <f t="shared" si="35"/>
        <v>1.4</v>
      </c>
      <c r="BC118" s="17">
        <f t="shared" si="36"/>
        <v>0.42821172032905402</v>
      </c>
      <c r="BD118" s="17">
        <f t="shared" si="39"/>
        <v>0.28477799483414523</v>
      </c>
      <c r="BE118" s="17">
        <f t="shared" si="37"/>
        <v>0.28477799483414523</v>
      </c>
      <c r="BF118" s="17">
        <f t="shared" si="38"/>
        <v>2.3170944126930891E-4</v>
      </c>
      <c r="BG118" s="17">
        <f t="shared" si="40"/>
        <v>1.0371388529484738E-2</v>
      </c>
    </row>
    <row r="119" spans="1:59" x14ac:dyDescent="0.25">
      <c r="A119" s="84">
        <v>247</v>
      </c>
      <c r="B119" s="84">
        <v>506</v>
      </c>
      <c r="C119" s="17">
        <f>'EWG-CCP-127 (1)'!B62</f>
        <v>7</v>
      </c>
      <c r="D119" s="86">
        <v>1</v>
      </c>
      <c r="E119" s="17">
        <v>0</v>
      </c>
      <c r="F119" s="17">
        <f>'EWG-CCP-127 (1)'!M62</f>
        <v>43.478260869565219</v>
      </c>
      <c r="G119" s="17">
        <v>0</v>
      </c>
      <c r="H119" s="17">
        <v>0</v>
      </c>
      <c r="I119" s="17">
        <v>0</v>
      </c>
      <c r="J119" s="17">
        <v>0</v>
      </c>
      <c r="K119" s="17">
        <v>0</v>
      </c>
      <c r="L119" s="17">
        <v>0</v>
      </c>
      <c r="M119" s="17">
        <f>'EWG-CCP-127 (1)'!L62</f>
        <v>34.782608695652179</v>
      </c>
      <c r="N119" s="17">
        <v>0</v>
      </c>
      <c r="O119" s="17">
        <f>'EWG-CCP-127 (1)'!K62</f>
        <v>21.739130434782609</v>
      </c>
      <c r="P119" s="17">
        <v>0</v>
      </c>
      <c r="Q119" s="17">
        <v>0</v>
      </c>
      <c r="R119" s="17">
        <v>0</v>
      </c>
      <c r="S119" s="17">
        <v>0</v>
      </c>
      <c r="T119" s="17">
        <v>0</v>
      </c>
      <c r="U119" s="41">
        <v>0</v>
      </c>
      <c r="V119" s="41">
        <v>0</v>
      </c>
      <c r="W119" s="17">
        <v>0</v>
      </c>
      <c r="X119" s="17">
        <v>0</v>
      </c>
      <c r="Y119" s="17">
        <v>0</v>
      </c>
      <c r="Z119" s="17">
        <v>0</v>
      </c>
      <c r="AA119" s="17">
        <v>0</v>
      </c>
      <c r="AB119" s="17">
        <v>0</v>
      </c>
      <c r="AC119" s="17">
        <v>0</v>
      </c>
      <c r="AD119" s="41">
        <v>0</v>
      </c>
      <c r="AE119" s="88">
        <f>'EWG-CCP-127 (1)'!E62</f>
        <v>47</v>
      </c>
      <c r="AF119" s="41" t="s">
        <v>3</v>
      </c>
      <c r="AG119" s="87" t="s">
        <v>506</v>
      </c>
      <c r="AL119" s="17">
        <f t="shared" si="21"/>
        <v>100.00000000000001</v>
      </c>
      <c r="AM119" s="17">
        <f t="shared" si="22"/>
        <v>0.34782608695652178</v>
      </c>
      <c r="AN119" s="17">
        <f t="shared" si="23"/>
        <v>0</v>
      </c>
      <c r="AO119" s="17">
        <f t="shared" si="24"/>
        <v>0.43478260869565216</v>
      </c>
      <c r="AP119" s="17">
        <f t="shared" si="25"/>
        <v>0.21739130434782608</v>
      </c>
      <c r="AQ119" s="17">
        <f t="shared" si="26"/>
        <v>0.47</v>
      </c>
      <c r="AS119" s="17">
        <f t="shared" si="27"/>
        <v>0.5</v>
      </c>
      <c r="AT119" s="17">
        <f t="shared" si="28"/>
        <v>0.80000000000000016</v>
      </c>
      <c r="AU119" s="17">
        <f t="shared" si="29"/>
        <v>0.53125</v>
      </c>
      <c r="AV119" s="17">
        <f t="shared" si="30"/>
        <v>0.625</v>
      </c>
      <c r="AW119" s="17">
        <f t="shared" si="31"/>
        <v>0.48166666666666663</v>
      </c>
      <c r="AX119" s="17">
        <f t="shared" si="32"/>
        <v>0.48166666666666663</v>
      </c>
      <c r="AY119" s="17">
        <f t="shared" si="33"/>
        <v>1.1666666666666659E-2</v>
      </c>
      <c r="BA119" s="17">
        <f t="shared" si="34"/>
        <v>0.5</v>
      </c>
      <c r="BB119" s="17">
        <f t="shared" si="35"/>
        <v>0.8</v>
      </c>
      <c r="BC119" s="17">
        <f t="shared" si="36"/>
        <v>0.45759875215174339</v>
      </c>
      <c r="BD119" s="17">
        <f t="shared" si="39"/>
        <v>0.45278628362562273</v>
      </c>
      <c r="BE119" s="17">
        <f t="shared" si="37"/>
        <v>0.45278628362562273</v>
      </c>
      <c r="BF119" s="17">
        <f t="shared" si="38"/>
        <v>2.9631203141750317E-4</v>
      </c>
      <c r="BG119" s="17">
        <f t="shared" si="40"/>
        <v>4.6457836393397024E-3</v>
      </c>
    </row>
    <row r="120" spans="1:59" x14ac:dyDescent="0.25">
      <c r="A120" s="84">
        <v>24</v>
      </c>
      <c r="B120" s="84">
        <v>367</v>
      </c>
      <c r="C120" s="41" t="s">
        <v>19</v>
      </c>
      <c r="D120" s="87">
        <v>1</v>
      </c>
      <c r="E120" s="41">
        <v>0</v>
      </c>
      <c r="F120" s="41">
        <v>18.2</v>
      </c>
      <c r="G120" s="41">
        <v>0</v>
      </c>
      <c r="H120" s="17">
        <v>0</v>
      </c>
      <c r="I120" s="41">
        <v>0</v>
      </c>
      <c r="J120" s="41">
        <v>0</v>
      </c>
      <c r="K120" s="41">
        <v>0</v>
      </c>
      <c r="L120" s="41">
        <v>0</v>
      </c>
      <c r="M120" s="41">
        <v>45.4</v>
      </c>
      <c r="N120" s="41">
        <v>0</v>
      </c>
      <c r="O120" s="41">
        <v>36.4</v>
      </c>
      <c r="P120" s="17">
        <v>0</v>
      </c>
      <c r="Q120" s="17">
        <v>0</v>
      </c>
      <c r="R120" s="17">
        <v>0</v>
      </c>
      <c r="S120" s="41">
        <v>0</v>
      </c>
      <c r="T120" s="41">
        <v>0</v>
      </c>
      <c r="U120" s="41">
        <v>0</v>
      </c>
      <c r="V120" s="41">
        <v>0</v>
      </c>
      <c r="W120" s="41">
        <v>0</v>
      </c>
      <c r="X120" s="41">
        <v>0</v>
      </c>
      <c r="Y120" s="17">
        <v>0</v>
      </c>
      <c r="Z120" s="41">
        <v>0</v>
      </c>
      <c r="AA120" s="17">
        <v>0</v>
      </c>
      <c r="AB120" s="17">
        <v>0</v>
      </c>
      <c r="AC120" s="41">
        <v>0</v>
      </c>
      <c r="AD120" s="41">
        <v>0</v>
      </c>
      <c r="AE120" s="90">
        <v>35</v>
      </c>
      <c r="AF120" s="91" t="s">
        <v>3</v>
      </c>
      <c r="AG120" s="87" t="s">
        <v>504</v>
      </c>
      <c r="AL120" s="17">
        <f t="shared" si="21"/>
        <v>100</v>
      </c>
      <c r="AM120" s="17">
        <f t="shared" si="22"/>
        <v>0.45399999999999996</v>
      </c>
      <c r="AN120" s="17">
        <f t="shared" si="23"/>
        <v>0</v>
      </c>
      <c r="AO120" s="17">
        <f t="shared" si="24"/>
        <v>0.182</v>
      </c>
      <c r="AP120" s="17">
        <f t="shared" si="25"/>
        <v>0.36399999999999999</v>
      </c>
      <c r="AQ120" s="17">
        <f t="shared" si="26"/>
        <v>0.35</v>
      </c>
      <c r="AS120" s="17">
        <f t="shared" si="27"/>
        <v>2</v>
      </c>
      <c r="AT120" s="17">
        <f t="shared" si="28"/>
        <v>2.4945054945054945</v>
      </c>
      <c r="AU120" s="17">
        <f t="shared" si="29"/>
        <v>0.625</v>
      </c>
      <c r="AV120" s="17">
        <f t="shared" si="30"/>
        <v>1</v>
      </c>
      <c r="AW120" s="17">
        <f t="shared" si="31"/>
        <v>0.31364468864468864</v>
      </c>
      <c r="AX120" s="17">
        <f t="shared" si="32"/>
        <v>0.31364468864468864</v>
      </c>
      <c r="AY120" s="17">
        <f t="shared" si="33"/>
        <v>3.6355311355311337E-2</v>
      </c>
      <c r="BA120" s="17">
        <f t="shared" si="34"/>
        <v>2</v>
      </c>
      <c r="BB120" s="17">
        <f t="shared" si="35"/>
        <v>2.4945054945054945</v>
      </c>
      <c r="BC120" s="17">
        <f t="shared" si="36"/>
        <v>0.54575984761981144</v>
      </c>
      <c r="BD120" s="17">
        <f t="shared" si="39"/>
        <v>0.33373982000584218</v>
      </c>
      <c r="BE120" s="17">
        <f t="shared" si="37"/>
        <v>0.33373982000584218</v>
      </c>
      <c r="BF120" s="17">
        <f t="shared" si="38"/>
        <v>2.6439345344240946E-4</v>
      </c>
      <c r="BG120" s="17">
        <f t="shared" si="40"/>
        <v>2.6873870912067876E-3</v>
      </c>
    </row>
    <row r="121" spans="1:59" x14ac:dyDescent="0.25">
      <c r="A121" s="84">
        <v>665</v>
      </c>
      <c r="B121" s="84">
        <v>362</v>
      </c>
      <c r="C121" s="17" t="s">
        <v>492</v>
      </c>
      <c r="D121" s="86">
        <v>1</v>
      </c>
      <c r="E121" s="17">
        <f>'EWG-CCP-127 (1)'!C38</f>
        <v>3.9061028193375029</v>
      </c>
      <c r="F121" s="17">
        <f>'EWG-CCP-127 (1)'!D38</f>
        <v>9.3785938587605759</v>
      </c>
      <c r="G121" s="17">
        <f>'EWG-CCP-127 (1)'!E38</f>
        <v>6.9043524835234331</v>
      </c>
      <c r="H121" s="17">
        <v>0</v>
      </c>
      <c r="I121" s="17">
        <f>'EWG-CCP-127 (1)'!G38</f>
        <v>2.2487758099653332</v>
      </c>
      <c r="J121" s="17">
        <f>'EWG-CCP-127 (1)'!H38</f>
        <v>6.0303766095741972E-2</v>
      </c>
      <c r="K121" s="17">
        <f>'EWG-CCP-127 (1)'!R38</f>
        <v>6.0092416541037892</v>
      </c>
      <c r="L121" s="17">
        <f>'EWG-CCP-127 (1)'!J38</f>
        <v>2.4137436912250623</v>
      </c>
      <c r="M121" s="17">
        <f>'EWG-CCP-127 (1)'!K38</f>
        <v>14.853458297457564</v>
      </c>
      <c r="N121" s="17">
        <v>0</v>
      </c>
      <c r="O121" s="17">
        <f>'EWG-CCP-127 (1)'!N38</f>
        <v>48.683235983900616</v>
      </c>
      <c r="P121" s="17">
        <v>0</v>
      </c>
      <c r="Q121" s="17">
        <f>'EWG-CCP-127 (1)'!O38</f>
        <v>1.1445231279427397</v>
      </c>
      <c r="R121" s="17">
        <f>'EWG-CCP-127 (1)'!P38</f>
        <v>2.8080751672159558</v>
      </c>
      <c r="S121" s="17">
        <f>'EWG-CCP-127 (1)'!Q38</f>
        <v>1.5895933404716729</v>
      </c>
      <c r="T121" s="17">
        <v>0</v>
      </c>
      <c r="U121" s="17">
        <v>0</v>
      </c>
      <c r="V121" s="17">
        <v>0</v>
      </c>
      <c r="W121" s="17">
        <v>0</v>
      </c>
      <c r="X121" s="17">
        <v>0</v>
      </c>
      <c r="Y121" s="17">
        <v>0</v>
      </c>
      <c r="Z121" s="17">
        <v>0</v>
      </c>
      <c r="AA121" s="17">
        <v>0</v>
      </c>
      <c r="AB121" s="17">
        <v>0</v>
      </c>
      <c r="AC121" s="17">
        <v>0</v>
      </c>
      <c r="AD121" s="17">
        <v>0</v>
      </c>
      <c r="AE121" s="88">
        <v>56</v>
      </c>
      <c r="AF121" s="17" t="s">
        <v>3</v>
      </c>
      <c r="AG121" s="87" t="s">
        <v>506</v>
      </c>
      <c r="AL121" s="17">
        <f t="shared" si="21"/>
        <v>99.999999999999972</v>
      </c>
      <c r="AM121" s="17">
        <f t="shared" si="22"/>
        <v>0.20923003717657096</v>
      </c>
      <c r="AN121" s="17">
        <f t="shared" si="23"/>
        <v>3.9061028193375029E-2</v>
      </c>
      <c r="AO121" s="17">
        <f t="shared" si="24"/>
        <v>9.3785938587605755E-2</v>
      </c>
      <c r="AP121" s="17">
        <f t="shared" si="25"/>
        <v>0.48683235983900613</v>
      </c>
      <c r="AQ121" s="17">
        <f t="shared" si="26"/>
        <v>0.56000000000000005</v>
      </c>
      <c r="AS121" s="17">
        <f t="shared" si="27"/>
        <v>3.6646102777914846</v>
      </c>
      <c r="AT121" s="17">
        <f t="shared" si="28"/>
        <v>1.5749703756617923</v>
      </c>
      <c r="AU121" s="17">
        <f t="shared" si="29"/>
        <v>0.72903814236196784</v>
      </c>
      <c r="AV121" s="17">
        <f t="shared" si="30"/>
        <v>1.4161525694478712</v>
      </c>
      <c r="AW121" s="17">
        <f t="shared" si="31"/>
        <v>0.70178490215933864</v>
      </c>
      <c r="AX121" s="17">
        <f t="shared" si="32"/>
        <v>0.70178490215933864</v>
      </c>
      <c r="AY121" s="17">
        <f t="shared" si="33"/>
        <v>0.14178490215933859</v>
      </c>
      <c r="BA121" s="17">
        <f t="shared" si="34"/>
        <v>1.6352138686448447</v>
      </c>
      <c r="BB121" s="17">
        <f t="shared" si="35"/>
        <v>0.90643168509557359</v>
      </c>
      <c r="BC121" s="17">
        <f t="shared" si="36"/>
        <v>0.524319884318592</v>
      </c>
      <c r="BD121" s="17">
        <f t="shared" si="39"/>
        <v>0.54245023597035358</v>
      </c>
      <c r="BE121" s="17">
        <f t="shared" si="37"/>
        <v>0.54245023597035358</v>
      </c>
      <c r="BF121" s="17">
        <f t="shared" si="38"/>
        <v>3.0799421749627329E-4</v>
      </c>
      <c r="BG121" s="17">
        <f t="shared" si="40"/>
        <v>2.5014581050439414E-2</v>
      </c>
    </row>
    <row r="122" spans="1:59" x14ac:dyDescent="0.25">
      <c r="A122" s="84">
        <v>590</v>
      </c>
      <c r="B122" s="84">
        <v>617</v>
      </c>
      <c r="D122" s="87">
        <v>1</v>
      </c>
      <c r="E122" s="17">
        <v>0</v>
      </c>
      <c r="F122" s="17">
        <f>100-J122</f>
        <v>67</v>
      </c>
      <c r="G122" s="17">
        <v>0</v>
      </c>
      <c r="H122" s="17">
        <v>0</v>
      </c>
      <c r="I122" s="17">
        <v>0</v>
      </c>
      <c r="J122" s="17">
        <v>33</v>
      </c>
      <c r="K122" s="17">
        <v>0</v>
      </c>
      <c r="L122" s="17">
        <v>0</v>
      </c>
      <c r="M122" s="17">
        <v>0</v>
      </c>
      <c r="N122" s="17">
        <v>0</v>
      </c>
      <c r="O122" s="17">
        <v>0</v>
      </c>
      <c r="P122" s="17">
        <v>0</v>
      </c>
      <c r="Q122" s="17">
        <v>0</v>
      </c>
      <c r="R122" s="17">
        <v>0</v>
      </c>
      <c r="S122" s="17">
        <v>0</v>
      </c>
      <c r="T122" s="17">
        <v>0</v>
      </c>
      <c r="U122" s="17">
        <v>0</v>
      </c>
      <c r="V122" s="17">
        <v>0</v>
      </c>
      <c r="W122" s="17">
        <v>0</v>
      </c>
      <c r="X122" s="17">
        <v>0</v>
      </c>
      <c r="Y122" s="17">
        <v>0</v>
      </c>
      <c r="Z122" s="17">
        <v>0</v>
      </c>
      <c r="AA122" s="17">
        <v>0</v>
      </c>
      <c r="AB122" s="17">
        <v>0</v>
      </c>
      <c r="AC122" s="17">
        <v>0</v>
      </c>
      <c r="AD122" s="17">
        <v>0</v>
      </c>
      <c r="AE122" s="88">
        <v>40</v>
      </c>
      <c r="AF122" s="92" t="s">
        <v>3</v>
      </c>
      <c r="AG122" s="87" t="s">
        <v>541</v>
      </c>
      <c r="AL122" s="17">
        <f t="shared" si="21"/>
        <v>100</v>
      </c>
      <c r="AM122" s="17">
        <f t="shared" si="22"/>
        <v>0.33</v>
      </c>
      <c r="AN122" s="17">
        <f t="shared" si="23"/>
        <v>0</v>
      </c>
      <c r="AO122" s="17">
        <f t="shared" si="24"/>
        <v>0.67</v>
      </c>
      <c r="AP122" s="17">
        <f t="shared" si="25"/>
        <v>0</v>
      </c>
      <c r="AQ122" s="17">
        <f t="shared" si="26"/>
        <v>0.4</v>
      </c>
      <c r="AS122" s="17">
        <f t="shared" si="27"/>
        <v>0</v>
      </c>
      <c r="AT122" s="17">
        <f t="shared" si="28"/>
        <v>0.4925373134328358</v>
      </c>
      <c r="AU122" s="17">
        <f t="shared" si="29"/>
        <v>0.5</v>
      </c>
      <c r="AV122" s="17">
        <f t="shared" si="30"/>
        <v>0.5</v>
      </c>
      <c r="AW122" s="17">
        <f t="shared" si="31"/>
        <v>0.4925373134328358</v>
      </c>
      <c r="AX122" s="17">
        <f t="shared" si="32"/>
        <v>0.4925373134328358</v>
      </c>
      <c r="AY122" s="17">
        <f t="shared" si="33"/>
        <v>9.2537313432835777E-2</v>
      </c>
      <c r="BA122" s="17">
        <f t="shared" si="34"/>
        <v>0</v>
      </c>
      <c r="BB122" s="17">
        <f t="shared" si="35"/>
        <v>0.4925373134328358</v>
      </c>
      <c r="BC122" s="17">
        <f t="shared" si="36"/>
        <v>0.42821172032905402</v>
      </c>
      <c r="BD122" s="17">
        <f t="shared" si="39"/>
        <v>0.41636976442003343</v>
      </c>
      <c r="BE122" s="17">
        <f t="shared" si="37"/>
        <v>0.41636976442003343</v>
      </c>
      <c r="BF122" s="17">
        <f t="shared" si="38"/>
        <v>2.6796918716739162E-4</v>
      </c>
      <c r="BG122" s="17">
        <f t="shared" si="40"/>
        <v>3.385652928835335E-6</v>
      </c>
    </row>
    <row r="123" spans="1:59" x14ac:dyDescent="0.25">
      <c r="A123" s="84">
        <v>377</v>
      </c>
      <c r="B123" s="84">
        <v>387</v>
      </c>
      <c r="C123" s="58">
        <v>27</v>
      </c>
      <c r="D123" s="86">
        <v>1</v>
      </c>
      <c r="E123" s="17">
        <v>0</v>
      </c>
      <c r="F123" s="17">
        <f>'EWG-CCP-127 (1)'!M190</f>
        <v>8.3333333333333321</v>
      </c>
      <c r="G123" s="17">
        <v>0</v>
      </c>
      <c r="H123" s="17">
        <v>0</v>
      </c>
      <c r="I123" s="17">
        <v>0</v>
      </c>
      <c r="J123" s="17">
        <v>0</v>
      </c>
      <c r="K123" s="17">
        <v>0</v>
      </c>
      <c r="L123" s="17">
        <v>0</v>
      </c>
      <c r="M123" s="17">
        <f>'EWG-CCP-127 (1)'!L190</f>
        <v>58.333333333333336</v>
      </c>
      <c r="N123" s="17">
        <v>0</v>
      </c>
      <c r="O123" s="17">
        <f>'EWG-CCP-127 (1)'!K190</f>
        <v>33.333333333333329</v>
      </c>
      <c r="P123" s="17">
        <v>0</v>
      </c>
      <c r="Q123" s="17">
        <v>0</v>
      </c>
      <c r="R123" s="17">
        <v>0</v>
      </c>
      <c r="S123" s="17">
        <v>0</v>
      </c>
      <c r="T123" s="17">
        <v>0</v>
      </c>
      <c r="U123" s="41">
        <v>0</v>
      </c>
      <c r="V123" s="41">
        <v>0</v>
      </c>
      <c r="W123" s="17">
        <v>0</v>
      </c>
      <c r="X123" s="17">
        <v>0</v>
      </c>
      <c r="Y123" s="17">
        <v>0</v>
      </c>
      <c r="Z123" s="17">
        <v>0</v>
      </c>
      <c r="AA123" s="17">
        <v>0</v>
      </c>
      <c r="AB123" s="17">
        <v>0</v>
      </c>
      <c r="AC123" s="17">
        <v>0</v>
      </c>
      <c r="AD123" s="41">
        <v>0</v>
      </c>
      <c r="AE123" s="88">
        <f>'EWG-CCP-127 (1)'!E190</f>
        <v>0</v>
      </c>
      <c r="AF123" s="41" t="s">
        <v>3</v>
      </c>
      <c r="AG123" s="87" t="s">
        <v>506</v>
      </c>
      <c r="AL123" s="17">
        <f t="shared" si="21"/>
        <v>100</v>
      </c>
      <c r="AM123" s="17">
        <f t="shared" si="22"/>
        <v>0.58333333333333337</v>
      </c>
      <c r="AN123" s="17">
        <f t="shared" si="23"/>
        <v>0</v>
      </c>
      <c r="AO123" s="17">
        <f t="shared" si="24"/>
        <v>8.3333333333333315E-2</v>
      </c>
      <c r="AP123" s="17">
        <f t="shared" si="25"/>
        <v>0.33333333333333326</v>
      </c>
      <c r="AQ123" s="17">
        <f t="shared" si="26"/>
        <v>0</v>
      </c>
      <c r="AS123" s="17">
        <f t="shared" si="27"/>
        <v>4</v>
      </c>
      <c r="AT123" s="17">
        <f t="shared" si="28"/>
        <v>7.0000000000000018</v>
      </c>
      <c r="AU123" s="17">
        <f t="shared" si="29"/>
        <v>0.75</v>
      </c>
      <c r="AV123" s="17">
        <f t="shared" si="30"/>
        <v>1.5</v>
      </c>
      <c r="AW123" s="17">
        <f t="shared" si="31"/>
        <v>-0.16666666666666707</v>
      </c>
      <c r="AX123" s="17">
        <f t="shared" si="32"/>
        <v>-0.16666666666666707</v>
      </c>
      <c r="AY123" s="17">
        <f t="shared" si="33"/>
        <v>0.16666666666666707</v>
      </c>
      <c r="BA123" s="17">
        <f t="shared" si="34"/>
        <v>4</v>
      </c>
      <c r="BB123" s="17">
        <f t="shared" si="35"/>
        <v>7.0000000000000009</v>
      </c>
      <c r="BC123" s="17">
        <f t="shared" si="36"/>
        <v>0.66330797491056881</v>
      </c>
      <c r="BD123" s="17">
        <f t="shared" si="39"/>
        <v>1.7835199923335966E-2</v>
      </c>
      <c r="BE123" s="17">
        <f t="shared" si="37"/>
        <v>1.7835199923335966E-2</v>
      </c>
      <c r="BF123" s="17">
        <f t="shared" si="38"/>
        <v>3.1809435630536325E-4</v>
      </c>
      <c r="BG123" s="17">
        <f t="shared" si="40"/>
        <v>0.16147539715915243</v>
      </c>
    </row>
    <row r="124" spans="1:59" x14ac:dyDescent="0.25">
      <c r="A124" s="84">
        <v>264</v>
      </c>
      <c r="B124" s="84">
        <v>155</v>
      </c>
      <c r="C124" s="17">
        <f>'EWG-CCP-127 (1)'!B79</f>
        <v>24</v>
      </c>
      <c r="D124" s="87">
        <v>1</v>
      </c>
      <c r="E124" s="17">
        <v>0</v>
      </c>
      <c r="F124" s="17">
        <f>'EWG-CCP-127 (1)'!M79</f>
        <v>27.777777777777779</v>
      </c>
      <c r="G124" s="17">
        <v>0</v>
      </c>
      <c r="H124" s="17">
        <v>0</v>
      </c>
      <c r="I124" s="17">
        <v>0</v>
      </c>
      <c r="J124" s="17">
        <v>0</v>
      </c>
      <c r="K124" s="17">
        <v>0</v>
      </c>
      <c r="L124" s="17">
        <v>0</v>
      </c>
      <c r="M124" s="17">
        <f>'EWG-CCP-127 (1)'!L79</f>
        <v>16.666666666666664</v>
      </c>
      <c r="N124" s="17">
        <v>0</v>
      </c>
      <c r="O124" s="17">
        <f>'EWG-CCP-127 (1)'!K79</f>
        <v>55.555555555555557</v>
      </c>
      <c r="P124" s="17">
        <v>0</v>
      </c>
      <c r="Q124" s="17">
        <v>0</v>
      </c>
      <c r="R124" s="17">
        <v>0</v>
      </c>
      <c r="S124" s="17">
        <v>0</v>
      </c>
      <c r="T124" s="17">
        <v>0</v>
      </c>
      <c r="U124" s="41">
        <v>0</v>
      </c>
      <c r="V124" s="41">
        <v>0</v>
      </c>
      <c r="W124" s="17">
        <v>0</v>
      </c>
      <c r="X124" s="17">
        <v>0</v>
      </c>
      <c r="Y124" s="17">
        <v>0</v>
      </c>
      <c r="Z124" s="17">
        <v>0</v>
      </c>
      <c r="AA124" s="17">
        <v>0</v>
      </c>
      <c r="AB124" s="17">
        <v>0</v>
      </c>
      <c r="AC124" s="17">
        <v>0</v>
      </c>
      <c r="AD124" s="41">
        <v>0</v>
      </c>
      <c r="AE124" s="88">
        <f>'EWG-CCP-127 (1)'!E79</f>
        <v>55.000000000000007</v>
      </c>
      <c r="AF124" s="41" t="s">
        <v>3</v>
      </c>
      <c r="AG124" s="87" t="s">
        <v>506</v>
      </c>
      <c r="AL124" s="17">
        <f t="shared" si="21"/>
        <v>100</v>
      </c>
      <c r="AM124" s="17">
        <f t="shared" si="22"/>
        <v>0.16666666666666663</v>
      </c>
      <c r="AN124" s="17">
        <f t="shared" si="23"/>
        <v>0</v>
      </c>
      <c r="AO124" s="17">
        <f t="shared" si="24"/>
        <v>0.27777777777777779</v>
      </c>
      <c r="AP124" s="17">
        <f t="shared" si="25"/>
        <v>0.55555555555555558</v>
      </c>
      <c r="AQ124" s="17">
        <f t="shared" si="26"/>
        <v>0.55000000000000004</v>
      </c>
      <c r="AS124" s="17">
        <f t="shared" si="27"/>
        <v>2</v>
      </c>
      <c r="AT124" s="17">
        <f t="shared" si="28"/>
        <v>0.59999999999999987</v>
      </c>
      <c r="AU124" s="17">
        <f t="shared" si="29"/>
        <v>0.625</v>
      </c>
      <c r="AV124" s="17">
        <f t="shared" si="30"/>
        <v>1</v>
      </c>
      <c r="AW124" s="17">
        <f t="shared" si="31"/>
        <v>0.59999999999999987</v>
      </c>
      <c r="AX124" s="17">
        <f t="shared" si="32"/>
        <v>0.59999999999999987</v>
      </c>
      <c r="AY124" s="17">
        <f t="shared" si="33"/>
        <v>4.9999999999999822E-2</v>
      </c>
      <c r="BA124" s="17">
        <f t="shared" si="34"/>
        <v>2</v>
      </c>
      <c r="BB124" s="17">
        <f t="shared" si="35"/>
        <v>0.59999999999999987</v>
      </c>
      <c r="BC124" s="17">
        <f t="shared" si="36"/>
        <v>0.54575984761981144</v>
      </c>
      <c r="BD124" s="17">
        <f t="shared" si="39"/>
        <v>0.53010906197437746</v>
      </c>
      <c r="BE124" s="17">
        <f t="shared" si="37"/>
        <v>0.53010906197437746</v>
      </c>
      <c r="BF124" s="17">
        <f t="shared" si="38"/>
        <v>3.9564941553915845E-4</v>
      </c>
      <c r="BG124" s="17">
        <f t="shared" si="40"/>
        <v>2.1951381338094999E-2</v>
      </c>
    </row>
    <row r="125" spans="1:59" x14ac:dyDescent="0.25">
      <c r="A125" s="84">
        <v>582</v>
      </c>
      <c r="B125" s="84">
        <v>338</v>
      </c>
      <c r="C125" s="17" t="s">
        <v>422</v>
      </c>
      <c r="D125" s="86">
        <v>1</v>
      </c>
      <c r="E125" s="17">
        <v>0</v>
      </c>
      <c r="F125" s="17">
        <v>12.78</v>
      </c>
      <c r="G125" s="17">
        <v>0</v>
      </c>
      <c r="H125" s="17">
        <v>0</v>
      </c>
      <c r="I125" s="17">
        <v>0</v>
      </c>
      <c r="J125" s="17">
        <v>6.88</v>
      </c>
      <c r="K125" s="17">
        <v>0</v>
      </c>
      <c r="L125" s="17">
        <v>0</v>
      </c>
      <c r="M125" s="17">
        <v>0</v>
      </c>
      <c r="N125" s="17">
        <v>1.7</v>
      </c>
      <c r="O125" s="17">
        <v>78.64</v>
      </c>
      <c r="P125" s="17">
        <v>0</v>
      </c>
      <c r="Q125" s="17">
        <v>0</v>
      </c>
      <c r="R125" s="17">
        <v>0</v>
      </c>
      <c r="S125" s="17">
        <v>0</v>
      </c>
      <c r="T125" s="17">
        <v>0</v>
      </c>
      <c r="U125" s="17">
        <v>0</v>
      </c>
      <c r="V125" s="17">
        <v>0</v>
      </c>
      <c r="W125" s="17">
        <v>0</v>
      </c>
      <c r="X125" s="17">
        <v>0</v>
      </c>
      <c r="Y125" s="17">
        <v>0</v>
      </c>
      <c r="Z125" s="17">
        <v>0</v>
      </c>
      <c r="AA125" s="17">
        <v>0</v>
      </c>
      <c r="AB125" s="17">
        <v>0</v>
      </c>
      <c r="AC125" s="17">
        <v>0</v>
      </c>
      <c r="AD125" s="17">
        <v>0</v>
      </c>
      <c r="AE125" s="88">
        <v>52</v>
      </c>
      <c r="AF125" s="17" t="s">
        <v>3</v>
      </c>
      <c r="AG125" s="87" t="s">
        <v>506</v>
      </c>
      <c r="AL125" s="17">
        <f t="shared" si="21"/>
        <v>100</v>
      </c>
      <c r="AM125" s="17">
        <f t="shared" si="22"/>
        <v>6.88E-2</v>
      </c>
      <c r="AN125" s="17">
        <f t="shared" si="23"/>
        <v>0</v>
      </c>
      <c r="AO125" s="17">
        <f t="shared" si="24"/>
        <v>0.1278</v>
      </c>
      <c r="AP125" s="17">
        <f t="shared" si="25"/>
        <v>0.78639999999999999</v>
      </c>
      <c r="AQ125" s="17">
        <f t="shared" si="26"/>
        <v>0.52</v>
      </c>
      <c r="AS125" s="17">
        <f t="shared" si="27"/>
        <v>6.1533646322378717</v>
      </c>
      <c r="AT125" s="17">
        <f t="shared" si="28"/>
        <v>0.53834115805946792</v>
      </c>
      <c r="AU125" s="17">
        <f t="shared" si="29"/>
        <v>0.88458528951486692</v>
      </c>
      <c r="AV125" s="17">
        <f t="shared" si="30"/>
        <v>2.0383411580594677</v>
      </c>
      <c r="AW125" s="17">
        <f t="shared" si="31"/>
        <v>0.53834115805946792</v>
      </c>
      <c r="AX125" s="17">
        <f t="shared" si="32"/>
        <v>0.53834115805946792</v>
      </c>
      <c r="AY125" s="17">
        <f t="shared" si="33"/>
        <v>1.8341158059467899E-2</v>
      </c>
      <c r="BA125" s="17">
        <f t="shared" si="34"/>
        <v>6.1533646322378717</v>
      </c>
      <c r="BB125" s="17">
        <f t="shared" si="35"/>
        <v>0.53834115805946792</v>
      </c>
      <c r="BC125" s="17">
        <f t="shared" si="36"/>
        <v>0.789869964857425</v>
      </c>
      <c r="BD125" s="17">
        <f t="shared" si="39"/>
        <v>0.53834115805946792</v>
      </c>
      <c r="BE125" s="17">
        <f t="shared" si="37"/>
        <v>0.53834115805946792</v>
      </c>
      <c r="BF125" s="17">
        <f t="shared" si="38"/>
        <v>3.3639807896238428E-4</v>
      </c>
      <c r="BG125" s="17">
        <f t="shared" si="40"/>
        <v>1.396178220106176E-2</v>
      </c>
    </row>
    <row r="126" spans="1:59" x14ac:dyDescent="0.25">
      <c r="A126" s="84">
        <v>342</v>
      </c>
      <c r="B126" s="84">
        <v>509</v>
      </c>
      <c r="C126" s="17" t="s">
        <v>240</v>
      </c>
      <c r="D126" s="87">
        <v>1</v>
      </c>
      <c r="E126" s="17">
        <v>0</v>
      </c>
      <c r="F126" s="17">
        <v>57.1</v>
      </c>
      <c r="G126" s="17">
        <v>0</v>
      </c>
      <c r="H126" s="17">
        <v>0</v>
      </c>
      <c r="I126" s="17">
        <v>0</v>
      </c>
      <c r="J126" s="17">
        <v>0</v>
      </c>
      <c r="K126" s="17">
        <v>0</v>
      </c>
      <c r="L126" s="17">
        <v>0</v>
      </c>
      <c r="M126" s="17">
        <v>14.3</v>
      </c>
      <c r="N126" s="17">
        <v>0</v>
      </c>
      <c r="O126" s="17">
        <v>28.6</v>
      </c>
      <c r="P126" s="17">
        <v>0</v>
      </c>
      <c r="Q126" s="17">
        <v>0</v>
      </c>
      <c r="R126" s="17">
        <v>0</v>
      </c>
      <c r="S126" s="17">
        <v>0</v>
      </c>
      <c r="T126" s="17">
        <v>0</v>
      </c>
      <c r="U126" s="41">
        <v>0</v>
      </c>
      <c r="V126" s="41">
        <v>0</v>
      </c>
      <c r="W126" s="17">
        <v>0</v>
      </c>
      <c r="X126" s="17">
        <v>0</v>
      </c>
      <c r="Y126" s="17">
        <v>0</v>
      </c>
      <c r="Z126" s="17">
        <v>0</v>
      </c>
      <c r="AA126" s="17">
        <v>0</v>
      </c>
      <c r="AB126" s="17">
        <v>0</v>
      </c>
      <c r="AC126" s="17">
        <v>0</v>
      </c>
      <c r="AD126" s="41">
        <v>0</v>
      </c>
      <c r="AE126" s="88">
        <v>23.2</v>
      </c>
      <c r="AF126" s="91" t="s">
        <v>3</v>
      </c>
      <c r="AG126" s="87" t="s">
        <v>504</v>
      </c>
      <c r="AJ126" s="87" t="s">
        <v>507</v>
      </c>
      <c r="AL126" s="17">
        <f t="shared" si="21"/>
        <v>100</v>
      </c>
      <c r="AM126" s="17">
        <f t="shared" si="22"/>
        <v>0.14300000000000002</v>
      </c>
      <c r="AN126" s="17">
        <f t="shared" si="23"/>
        <v>0</v>
      </c>
      <c r="AO126" s="17">
        <f t="shared" si="24"/>
        <v>0.57100000000000006</v>
      </c>
      <c r="AP126" s="17">
        <f t="shared" si="25"/>
        <v>0.28600000000000003</v>
      </c>
      <c r="AQ126" s="17">
        <f t="shared" si="26"/>
        <v>0.23199999999999998</v>
      </c>
      <c r="AS126" s="17">
        <f t="shared" si="27"/>
        <v>0.50087565674255696</v>
      </c>
      <c r="AT126" s="17">
        <f t="shared" si="28"/>
        <v>0.25043782837127848</v>
      </c>
      <c r="AU126" s="17">
        <f t="shared" si="29"/>
        <v>0.53130472854640987</v>
      </c>
      <c r="AV126" s="17">
        <f t="shared" si="30"/>
        <v>0.62521891418563924</v>
      </c>
      <c r="AW126" s="17">
        <f t="shared" si="31"/>
        <v>0.25043782837127848</v>
      </c>
      <c r="AX126" s="17">
        <f t="shared" si="32"/>
        <v>0.25043782837127848</v>
      </c>
      <c r="AY126" s="17">
        <f t="shared" si="33"/>
        <v>1.8437828371278497E-2</v>
      </c>
      <c r="BA126" s="17">
        <f t="shared" si="34"/>
        <v>0.50087565674255696</v>
      </c>
      <c r="BB126" s="17">
        <f t="shared" si="35"/>
        <v>0.25043782837127848</v>
      </c>
      <c r="BC126" s="17">
        <f t="shared" si="36"/>
        <v>0.4576502180568619</v>
      </c>
      <c r="BD126" s="17">
        <f t="shared" si="39"/>
        <v>0.25043782837127848</v>
      </c>
      <c r="BE126" s="17">
        <f t="shared" si="37"/>
        <v>0.25043782837127848</v>
      </c>
      <c r="BF126" s="17">
        <f t="shared" si="38"/>
        <v>3.399535150487223E-4</v>
      </c>
      <c r="BG126" s="17">
        <f t="shared" si="40"/>
        <v>2.8845630485542752E-2</v>
      </c>
    </row>
    <row r="127" spans="1:59" x14ac:dyDescent="0.25">
      <c r="A127" s="84">
        <v>664</v>
      </c>
      <c r="B127" s="84">
        <v>361</v>
      </c>
      <c r="C127" s="17" t="s">
        <v>491</v>
      </c>
      <c r="D127" s="86">
        <v>1</v>
      </c>
      <c r="E127" s="17">
        <f>'EWG-CCP-127 (1)'!C37</f>
        <v>3.7965701360148882</v>
      </c>
      <c r="F127" s="17">
        <f>'EWG-CCP-127 (1)'!D37</f>
        <v>9.1156047366981738</v>
      </c>
      <c r="G127" s="17">
        <f>'EWG-CCP-127 (1)'!E37</f>
        <v>7.853721349904121</v>
      </c>
      <c r="H127" s="17">
        <v>0</v>
      </c>
      <c r="I127" s="17">
        <f>'EWG-CCP-127 (1)'!G37</f>
        <v>2.1857169351612478</v>
      </c>
      <c r="J127" s="17">
        <f>'EWG-CCP-127 (1)'!H37</f>
        <v>0.16236408964816257</v>
      </c>
      <c r="K127" s="17">
        <f>'EWG-CCP-127 (1)'!R37</f>
        <v>8.8779156253914628</v>
      </c>
      <c r="L127" s="17">
        <f>'EWG-CCP-127 (1)'!J37</f>
        <v>4.0937940226336424</v>
      </c>
      <c r="M127" s="17">
        <f>'EWG-CCP-127 (1)'!K37</f>
        <v>7.9352009162765693</v>
      </c>
      <c r="N127" s="17">
        <v>0</v>
      </c>
      <c r="O127" s="17">
        <f>'EWG-CCP-127 (1)'!N37</f>
        <v>50.592331495316365</v>
      </c>
      <c r="P127" s="17">
        <v>0</v>
      </c>
      <c r="Q127" s="17">
        <f>'EWG-CCP-127 (1)'!O37</f>
        <v>1.1124290702267619</v>
      </c>
      <c r="R127" s="17">
        <f>'EWG-CCP-127 (1)'!P37</f>
        <v>2.7293327422818034</v>
      </c>
      <c r="S127" s="17">
        <f>'EWG-CCP-127 (1)'!Q37</f>
        <v>1.5450188804467953</v>
      </c>
      <c r="T127" s="17">
        <v>0</v>
      </c>
      <c r="U127" s="17">
        <v>0</v>
      </c>
      <c r="V127" s="17">
        <v>0</v>
      </c>
      <c r="W127" s="17">
        <v>0</v>
      </c>
      <c r="X127" s="17">
        <v>0</v>
      </c>
      <c r="Y127" s="17">
        <v>0</v>
      </c>
      <c r="Z127" s="17">
        <v>0</v>
      </c>
      <c r="AA127" s="17">
        <v>0</v>
      </c>
      <c r="AB127" s="17">
        <v>0</v>
      </c>
      <c r="AC127" s="17">
        <v>0</v>
      </c>
      <c r="AD127" s="17">
        <v>0</v>
      </c>
      <c r="AE127" s="88">
        <v>53</v>
      </c>
      <c r="AF127" s="17" t="s">
        <v>3</v>
      </c>
      <c r="AG127" s="87" t="s">
        <v>506</v>
      </c>
      <c r="AL127" s="17">
        <f t="shared" si="21"/>
        <v>99.999999999999986</v>
      </c>
      <c r="AM127" s="17">
        <f t="shared" si="22"/>
        <v>0.16975480631316195</v>
      </c>
      <c r="AN127" s="17">
        <f t="shared" si="23"/>
        <v>3.796570136014888E-2</v>
      </c>
      <c r="AO127" s="17">
        <f t="shared" si="24"/>
        <v>9.1156047366981741E-2</v>
      </c>
      <c r="AP127" s="17">
        <f t="shared" si="25"/>
        <v>0.50592331495316367</v>
      </c>
      <c r="AQ127" s="17">
        <f t="shared" si="26"/>
        <v>0.53</v>
      </c>
      <c r="AS127" s="17">
        <f t="shared" si="27"/>
        <v>3.9181882211208068</v>
      </c>
      <c r="AT127" s="17">
        <f t="shared" si="28"/>
        <v>1.3146879436391468</v>
      </c>
      <c r="AU127" s="17">
        <f t="shared" si="29"/>
        <v>0.74488676382005048</v>
      </c>
      <c r="AV127" s="17">
        <f t="shared" si="30"/>
        <v>1.4795470552802017</v>
      </c>
      <c r="AW127" s="17">
        <f t="shared" si="31"/>
        <v>0.74488676382005048</v>
      </c>
      <c r="AX127" s="17">
        <f t="shared" si="32"/>
        <v>0.74488676382005048</v>
      </c>
      <c r="AY127" s="17">
        <f t="shared" si="33"/>
        <v>0.21488676382005045</v>
      </c>
      <c r="BA127" s="17">
        <f t="shared" si="34"/>
        <v>1.7483648283055371</v>
      </c>
      <c r="BB127" s="17">
        <f t="shared" si="35"/>
        <v>0.84023753284580194</v>
      </c>
      <c r="BC127" s="17">
        <f t="shared" si="36"/>
        <v>0.53097022602322519</v>
      </c>
      <c r="BD127" s="17">
        <f t="shared" si="39"/>
        <v>0.54824771502261838</v>
      </c>
      <c r="BE127" s="17">
        <f t="shared" si="37"/>
        <v>0.54824771502261838</v>
      </c>
      <c r="BF127" s="17">
        <f t="shared" si="38"/>
        <v>3.3297910354669136E-4</v>
      </c>
      <c r="BG127" s="17">
        <f t="shared" si="40"/>
        <v>1.6424981913406172E-2</v>
      </c>
    </row>
    <row r="128" spans="1:59" x14ac:dyDescent="0.25">
      <c r="A128" s="84">
        <v>367</v>
      </c>
      <c r="B128" s="84">
        <v>383</v>
      </c>
      <c r="C128" s="58">
        <v>17</v>
      </c>
      <c r="D128" s="87">
        <v>1</v>
      </c>
      <c r="E128" s="17">
        <v>0</v>
      </c>
      <c r="F128" s="17">
        <f>'EWG-CCP-127 (1)'!M180</f>
        <v>10</v>
      </c>
      <c r="G128" s="17">
        <v>0</v>
      </c>
      <c r="H128" s="17">
        <v>0</v>
      </c>
      <c r="I128" s="17">
        <v>0</v>
      </c>
      <c r="J128" s="17">
        <v>0</v>
      </c>
      <c r="K128" s="17">
        <v>0</v>
      </c>
      <c r="L128" s="17">
        <v>0</v>
      </c>
      <c r="M128" s="17">
        <f>'EWG-CCP-127 (1)'!L180</f>
        <v>60</v>
      </c>
      <c r="N128" s="17">
        <v>0</v>
      </c>
      <c r="O128" s="17">
        <f>'EWG-CCP-127 (1)'!K180</f>
        <v>30</v>
      </c>
      <c r="P128" s="17">
        <v>0</v>
      </c>
      <c r="Q128" s="17">
        <v>0</v>
      </c>
      <c r="R128" s="17">
        <v>0</v>
      </c>
      <c r="S128" s="17">
        <v>0</v>
      </c>
      <c r="T128" s="17">
        <v>0</v>
      </c>
      <c r="U128" s="41">
        <v>0</v>
      </c>
      <c r="V128" s="41">
        <v>0</v>
      </c>
      <c r="W128" s="17">
        <v>0</v>
      </c>
      <c r="X128" s="17">
        <v>0</v>
      </c>
      <c r="Y128" s="17">
        <v>0</v>
      </c>
      <c r="Z128" s="17">
        <v>0</v>
      </c>
      <c r="AA128" s="17">
        <v>0</v>
      </c>
      <c r="AB128" s="17">
        <v>0</v>
      </c>
      <c r="AC128" s="17">
        <v>0</v>
      </c>
      <c r="AD128" s="41">
        <v>0</v>
      </c>
      <c r="AE128" s="88">
        <f>'EWG-CCP-127 (1)'!E180</f>
        <v>0</v>
      </c>
      <c r="AF128" s="41" t="s">
        <v>3</v>
      </c>
      <c r="AG128" s="87" t="s">
        <v>506</v>
      </c>
      <c r="AL128" s="17">
        <f t="shared" si="21"/>
        <v>100</v>
      </c>
      <c r="AM128" s="17">
        <f t="shared" si="22"/>
        <v>0.6</v>
      </c>
      <c r="AN128" s="17">
        <f t="shared" si="23"/>
        <v>0</v>
      </c>
      <c r="AO128" s="17">
        <f t="shared" si="24"/>
        <v>0.1</v>
      </c>
      <c r="AP128" s="17">
        <f t="shared" si="25"/>
        <v>0.3</v>
      </c>
      <c r="AQ128" s="17">
        <f t="shared" si="26"/>
        <v>0</v>
      </c>
      <c r="AS128" s="17">
        <f t="shared" si="27"/>
        <v>2.9999999999999996</v>
      </c>
      <c r="AT128" s="17">
        <f t="shared" si="28"/>
        <v>5.9999999999999991</v>
      </c>
      <c r="AU128" s="17">
        <f t="shared" si="29"/>
        <v>0.6875</v>
      </c>
      <c r="AV128" s="17">
        <f t="shared" si="30"/>
        <v>1.25</v>
      </c>
      <c r="AW128" s="17">
        <f t="shared" si="31"/>
        <v>-0.18333333333333324</v>
      </c>
      <c r="AX128" s="17">
        <f t="shared" si="32"/>
        <v>-0.18333333333333324</v>
      </c>
      <c r="AY128" s="17">
        <f t="shared" si="33"/>
        <v>0.18333333333333324</v>
      </c>
      <c r="BA128" s="17">
        <f t="shared" si="34"/>
        <v>3</v>
      </c>
      <c r="BB128" s="17">
        <f t="shared" si="35"/>
        <v>6</v>
      </c>
      <c r="BC128" s="17">
        <f t="shared" si="36"/>
        <v>0.60453391126519007</v>
      </c>
      <c r="BD128" s="17">
        <f t="shared" si="39"/>
        <v>1.8467427996357467E-2</v>
      </c>
      <c r="BE128" s="17">
        <f t="shared" si="37"/>
        <v>1.8467427996357467E-2</v>
      </c>
      <c r="BF128" s="17">
        <f t="shared" si="38"/>
        <v>3.4104589680064758E-4</v>
      </c>
      <c r="BG128" s="17">
        <f t="shared" si="40"/>
        <v>0.16147539715915243</v>
      </c>
    </row>
    <row r="129" spans="1:59" x14ac:dyDescent="0.25">
      <c r="A129" s="84">
        <v>357</v>
      </c>
      <c r="B129" s="84">
        <v>377</v>
      </c>
      <c r="C129" s="58">
        <v>7</v>
      </c>
      <c r="D129" s="86">
        <v>1</v>
      </c>
      <c r="E129" s="17">
        <v>0</v>
      </c>
      <c r="F129" s="17">
        <f>'EWG-CCP-127 (1)'!M170</f>
        <v>18.181818181818183</v>
      </c>
      <c r="G129" s="17">
        <v>0</v>
      </c>
      <c r="H129" s="17">
        <v>0</v>
      </c>
      <c r="I129" s="17">
        <v>0</v>
      </c>
      <c r="J129" s="17">
        <v>0</v>
      </c>
      <c r="K129" s="17">
        <v>0</v>
      </c>
      <c r="L129" s="17">
        <v>0</v>
      </c>
      <c r="M129" s="17">
        <f>'EWG-CCP-127 (1)'!L170</f>
        <v>45.454545454545453</v>
      </c>
      <c r="N129" s="17">
        <v>0</v>
      </c>
      <c r="O129" s="17">
        <f>'EWG-CCP-127 (1)'!K170</f>
        <v>36.363636363636367</v>
      </c>
      <c r="P129" s="17">
        <v>0</v>
      </c>
      <c r="Q129" s="17">
        <v>0</v>
      </c>
      <c r="R129" s="17">
        <v>0</v>
      </c>
      <c r="S129" s="17">
        <v>0</v>
      </c>
      <c r="T129" s="17">
        <v>0</v>
      </c>
      <c r="U129" s="41">
        <v>0</v>
      </c>
      <c r="V129" s="41">
        <v>0</v>
      </c>
      <c r="W129" s="17">
        <v>0</v>
      </c>
      <c r="X129" s="17">
        <v>0</v>
      </c>
      <c r="Y129" s="17">
        <v>0</v>
      </c>
      <c r="Z129" s="17">
        <v>0</v>
      </c>
      <c r="AA129" s="17">
        <v>0</v>
      </c>
      <c r="AB129" s="17">
        <v>0</v>
      </c>
      <c r="AC129" s="17">
        <v>0</v>
      </c>
      <c r="AD129" s="41">
        <v>0</v>
      </c>
      <c r="AE129" s="88">
        <f>'EWG-CCP-127 (1)'!E170</f>
        <v>35</v>
      </c>
      <c r="AF129" s="41" t="s">
        <v>3</v>
      </c>
      <c r="AG129" s="87" t="s">
        <v>506</v>
      </c>
      <c r="AL129" s="17">
        <f t="shared" si="21"/>
        <v>100</v>
      </c>
      <c r="AM129" s="17">
        <f t="shared" si="22"/>
        <v>0.45454545454545453</v>
      </c>
      <c r="AN129" s="17">
        <f t="shared" si="23"/>
        <v>0</v>
      </c>
      <c r="AO129" s="17">
        <f t="shared" si="24"/>
        <v>0.18181818181818182</v>
      </c>
      <c r="AP129" s="17">
        <f t="shared" si="25"/>
        <v>0.36363636363636365</v>
      </c>
      <c r="AQ129" s="17">
        <f t="shared" si="26"/>
        <v>0.35</v>
      </c>
      <c r="AS129" s="17">
        <f t="shared" si="27"/>
        <v>2</v>
      </c>
      <c r="AT129" s="17">
        <f t="shared" si="28"/>
        <v>2.5</v>
      </c>
      <c r="AU129" s="17">
        <f t="shared" si="29"/>
        <v>0.625</v>
      </c>
      <c r="AV129" s="17">
        <f t="shared" si="30"/>
        <v>1</v>
      </c>
      <c r="AW129" s="17">
        <f t="shared" si="31"/>
        <v>0.3125</v>
      </c>
      <c r="AX129" s="17">
        <f t="shared" si="32"/>
        <v>0.3125</v>
      </c>
      <c r="AY129" s="17">
        <f t="shared" si="33"/>
        <v>3.7499999999999978E-2</v>
      </c>
      <c r="BA129" s="17">
        <f t="shared" si="34"/>
        <v>2</v>
      </c>
      <c r="BB129" s="17">
        <f t="shared" si="35"/>
        <v>2.4999999999999996</v>
      </c>
      <c r="BC129" s="17">
        <f t="shared" si="36"/>
        <v>0.54575984761981144</v>
      </c>
      <c r="BD129" s="17">
        <f t="shared" si="39"/>
        <v>0.33256667178345961</v>
      </c>
      <c r="BE129" s="17">
        <f t="shared" si="37"/>
        <v>0.33256667178345961</v>
      </c>
      <c r="BF129" s="17">
        <f t="shared" si="38"/>
        <v>3.0392093270562254E-4</v>
      </c>
      <c r="BG129" s="17">
        <f t="shared" si="40"/>
        <v>2.6873870912067876E-3</v>
      </c>
    </row>
    <row r="130" spans="1:59" x14ac:dyDescent="0.25">
      <c r="A130" s="84">
        <v>216</v>
      </c>
      <c r="B130" s="84">
        <v>136</v>
      </c>
      <c r="C130" s="17">
        <v>44</v>
      </c>
      <c r="D130" s="87">
        <v>1</v>
      </c>
      <c r="E130" s="17">
        <v>0</v>
      </c>
      <c r="F130" s="17">
        <v>23</v>
      </c>
      <c r="G130" s="17">
        <v>0</v>
      </c>
      <c r="H130" s="17">
        <v>0</v>
      </c>
      <c r="I130" s="17">
        <v>0</v>
      </c>
      <c r="J130" s="17">
        <v>0</v>
      </c>
      <c r="K130" s="17">
        <v>0</v>
      </c>
      <c r="L130" s="17">
        <v>0</v>
      </c>
      <c r="M130" s="17">
        <v>30.8</v>
      </c>
      <c r="N130" s="17">
        <v>0</v>
      </c>
      <c r="O130" s="17">
        <v>46.2</v>
      </c>
      <c r="P130" s="17">
        <v>0</v>
      </c>
      <c r="Q130" s="17">
        <v>0</v>
      </c>
      <c r="R130" s="17">
        <v>0</v>
      </c>
      <c r="S130" s="17">
        <v>0</v>
      </c>
      <c r="T130" s="17">
        <v>0</v>
      </c>
      <c r="U130" s="41">
        <v>0</v>
      </c>
      <c r="V130" s="41">
        <v>0</v>
      </c>
      <c r="W130" s="17">
        <v>0</v>
      </c>
      <c r="X130" s="17">
        <v>0</v>
      </c>
      <c r="Y130" s="17">
        <v>0</v>
      </c>
      <c r="Z130" s="17">
        <v>0</v>
      </c>
      <c r="AA130" s="17">
        <v>0</v>
      </c>
      <c r="AB130" s="17">
        <v>0</v>
      </c>
      <c r="AC130" s="17">
        <v>0</v>
      </c>
      <c r="AD130" s="41">
        <v>0</v>
      </c>
      <c r="AE130" s="88">
        <v>57</v>
      </c>
      <c r="AF130" s="91" t="s">
        <v>3</v>
      </c>
      <c r="AG130" s="87" t="s">
        <v>504</v>
      </c>
      <c r="AL130" s="17">
        <f t="shared" ref="AL130:AL193" si="41">SUM(E130:AD130)</f>
        <v>100</v>
      </c>
      <c r="AM130" s="17">
        <f t="shared" ref="AM130:AM193" si="42">(J130+K130+M130+V130)/100</f>
        <v>0.308</v>
      </c>
      <c r="AN130" s="17">
        <f t="shared" ref="AN130:AN193" si="43">E130/100</f>
        <v>0</v>
      </c>
      <c r="AO130" s="17">
        <f t="shared" ref="AO130:AO193" si="44">F130/100</f>
        <v>0.23</v>
      </c>
      <c r="AP130" s="17">
        <f t="shared" ref="AP130:AP193" si="45">O130/100</f>
        <v>0.46200000000000002</v>
      </c>
      <c r="AQ130" s="17">
        <f t="shared" ref="AQ130:AQ193" si="46">AE130/100</f>
        <v>0.56999999999999995</v>
      </c>
      <c r="AS130" s="17">
        <f t="shared" ref="AS130:AS193" si="47">AP130/(AO130+AN130)</f>
        <v>2.008695652173913</v>
      </c>
      <c r="AT130" s="17">
        <f t="shared" ref="AT130:AT193" si="48">AM130/(AN130+AO130)</f>
        <v>1.3391304347826085</v>
      </c>
      <c r="AU130" s="17">
        <f t="shared" ref="AU130:AU193" si="49">0.5+AS130/16</f>
        <v>0.62554347826086953</v>
      </c>
      <c r="AV130" s="17">
        <f t="shared" ref="AV130:AV193" si="50">0.5+AS130/4</f>
        <v>1.0021739130434781</v>
      </c>
      <c r="AW130" s="17">
        <f t="shared" ref="AW130:AW193" si="51">IF(AT130&lt;=AU130,AT130,IF(AT130&lt;=AV130,AU130,AU130-(AT130-AV130)*(8+AS130)/(12*(2+AS130))))</f>
        <v>0.55543556854978149</v>
      </c>
      <c r="AX130" s="17">
        <f t="shared" ref="AX130:AX193" si="52">IF(AW130&lt;1,AW130,1)</f>
        <v>0.55543556854978149</v>
      </c>
      <c r="AY130" s="17">
        <f t="shared" ref="AY130:AY193" si="53">ABS(AX130-AQ130)</f>
        <v>1.4564431450218462E-2</v>
      </c>
      <c r="BA130" s="17">
        <f t="shared" ref="BA130:BA193" si="54">(O130)/($BJ$3*F130+$BJ$4*E130+$BJ$5*N130+$BJ$6*I130+$BJ$7*Q130+$BJ$8*S130+$BJ$9*W130)</f>
        <v>2.008695652173913</v>
      </c>
      <c r="BB130" s="17">
        <f t="shared" ref="BB130:BB193" si="55">(M130+$BJ$11*K130+$BJ$12*J130+$BJ$13*V130+$BJ$14*AB130+$BJ$15*G130+$BJ$16*L130+$BJ$17*Z130+$BJ$18*T130+$BJ$19*R130+$BJ$20*Y130+$BJ$21*X130+$BJ$22*AD130+$BJ$23*U130)/($BJ$3*$F130+$BJ$4*$E130+$BJ$5*$N130+$BJ$6*$I130+$BJ$7*$Q130+$BJ$8*$S130+$BJ$9*$W130)</f>
        <v>1.3391304347826087</v>
      </c>
      <c r="BC130" s="17">
        <f t="shared" ref="BC130:BC193" si="56">$BJ$25+BA130*$BJ$26</f>
        <v>0.54627092643411901</v>
      </c>
      <c r="BD130" s="17">
        <f t="shared" si="39"/>
        <v>0.55233083244991821</v>
      </c>
      <c r="BE130" s="17">
        <f t="shared" ref="BE130:BE193" si="57">IF(BD130&lt;1,IF(BD130&gt;0,BD130,0),1)</f>
        <v>0.55233083244991821</v>
      </c>
      <c r="BF130" s="17">
        <f t="shared" ref="BF130:BF193" si="58">(BE130-AQ130)^2</f>
        <v>3.121994819128617E-4</v>
      </c>
      <c r="BG130" s="17">
        <f t="shared" si="40"/>
        <v>2.827778076278379E-2</v>
      </c>
    </row>
    <row r="131" spans="1:59" x14ac:dyDescent="0.25">
      <c r="A131" s="84">
        <v>591</v>
      </c>
      <c r="B131" s="84">
        <v>618</v>
      </c>
      <c r="D131" s="86">
        <v>1</v>
      </c>
      <c r="E131" s="17">
        <v>0</v>
      </c>
      <c r="F131" s="17">
        <f>100-J131</f>
        <v>62</v>
      </c>
      <c r="G131" s="17">
        <v>0</v>
      </c>
      <c r="H131" s="17">
        <v>0</v>
      </c>
      <c r="I131" s="17">
        <v>0</v>
      </c>
      <c r="J131" s="17">
        <v>38</v>
      </c>
      <c r="K131" s="17">
        <v>0</v>
      </c>
      <c r="L131" s="17">
        <v>0</v>
      </c>
      <c r="M131" s="17">
        <v>0</v>
      </c>
      <c r="N131" s="17">
        <v>0</v>
      </c>
      <c r="O131" s="17">
        <v>0</v>
      </c>
      <c r="P131" s="17">
        <v>0</v>
      </c>
      <c r="Q131" s="17">
        <v>0</v>
      </c>
      <c r="R131" s="17">
        <v>0</v>
      </c>
      <c r="S131" s="17">
        <v>0</v>
      </c>
      <c r="T131" s="17">
        <v>0</v>
      </c>
      <c r="U131" s="17">
        <v>0</v>
      </c>
      <c r="V131" s="17">
        <v>0</v>
      </c>
      <c r="W131" s="17">
        <v>0</v>
      </c>
      <c r="X131" s="17">
        <v>0</v>
      </c>
      <c r="Y131" s="17">
        <v>0</v>
      </c>
      <c r="Z131" s="17">
        <v>0</v>
      </c>
      <c r="AA131" s="17">
        <v>0</v>
      </c>
      <c r="AB131" s="17">
        <v>0</v>
      </c>
      <c r="AC131" s="17">
        <v>0</v>
      </c>
      <c r="AD131" s="17">
        <v>0</v>
      </c>
      <c r="AE131" s="88">
        <v>40</v>
      </c>
      <c r="AF131" s="92" t="s">
        <v>3</v>
      </c>
      <c r="AG131" s="87" t="s">
        <v>541</v>
      </c>
      <c r="AL131" s="17">
        <f t="shared" si="41"/>
        <v>100</v>
      </c>
      <c r="AM131" s="17">
        <f t="shared" si="42"/>
        <v>0.38</v>
      </c>
      <c r="AN131" s="17">
        <f t="shared" si="43"/>
        <v>0</v>
      </c>
      <c r="AO131" s="17">
        <f t="shared" si="44"/>
        <v>0.62</v>
      </c>
      <c r="AP131" s="17">
        <f t="shared" si="45"/>
        <v>0</v>
      </c>
      <c r="AQ131" s="17">
        <f t="shared" si="46"/>
        <v>0.4</v>
      </c>
      <c r="AS131" s="17">
        <f t="shared" si="47"/>
        <v>0</v>
      </c>
      <c r="AT131" s="17">
        <f t="shared" si="48"/>
        <v>0.61290322580645162</v>
      </c>
      <c r="AU131" s="17">
        <f t="shared" si="49"/>
        <v>0.5</v>
      </c>
      <c r="AV131" s="17">
        <f t="shared" si="50"/>
        <v>0.5</v>
      </c>
      <c r="AW131" s="17">
        <f t="shared" si="51"/>
        <v>0.46236559139784944</v>
      </c>
      <c r="AX131" s="17">
        <f t="shared" si="52"/>
        <v>0.46236559139784944</v>
      </c>
      <c r="AY131" s="17">
        <f t="shared" si="53"/>
        <v>6.2365591397849418E-2</v>
      </c>
      <c r="BA131" s="17">
        <f t="shared" si="54"/>
        <v>0</v>
      </c>
      <c r="BB131" s="17">
        <f t="shared" si="55"/>
        <v>0.61290322580645162</v>
      </c>
      <c r="BC131" s="17">
        <f t="shared" si="56"/>
        <v>0.42821172032905402</v>
      </c>
      <c r="BD131" s="17">
        <f t="shared" ref="BD131:BD194" si="59">IF(BB131&lt;BC131,BB131,$BJ$28*($BJ$29+BB131)*($BJ$30-BB131/($BJ$31+BA131)*$BJ$32)^5)</f>
        <v>0.41856044107477375</v>
      </c>
      <c r="BE131" s="17">
        <f t="shared" si="57"/>
        <v>0.41856044107477375</v>
      </c>
      <c r="BF131" s="17">
        <f t="shared" si="58"/>
        <v>3.4448997289014764E-4</v>
      </c>
      <c r="BG131" s="17">
        <f t="shared" ref="BG131:BG194" si="60">(AQ131-AVERAGE($AQ$2:$AQ$639))^2</f>
        <v>3.385652928835335E-6</v>
      </c>
    </row>
    <row r="132" spans="1:59" x14ac:dyDescent="0.25">
      <c r="A132" s="84">
        <v>275</v>
      </c>
      <c r="B132" s="84">
        <v>165</v>
      </c>
      <c r="C132" s="17">
        <f>'EWG-CCP-127 (1)'!B90</f>
        <v>35</v>
      </c>
      <c r="D132" s="87">
        <v>1</v>
      </c>
      <c r="E132" s="17">
        <v>0</v>
      </c>
      <c r="F132" s="17">
        <f>'EWG-CCP-127 (1)'!M90</f>
        <v>16.666666666666664</v>
      </c>
      <c r="G132" s="17">
        <v>0</v>
      </c>
      <c r="H132" s="17">
        <v>0</v>
      </c>
      <c r="I132" s="17">
        <v>0</v>
      </c>
      <c r="J132" s="17">
        <v>0</v>
      </c>
      <c r="K132" s="17">
        <v>0</v>
      </c>
      <c r="L132" s="17">
        <v>0</v>
      </c>
      <c r="M132" s="17">
        <f>'EWG-CCP-127 (1)'!L90</f>
        <v>33.333333333333329</v>
      </c>
      <c r="N132" s="17">
        <v>0</v>
      </c>
      <c r="O132" s="17">
        <f>'EWG-CCP-127 (1)'!K90</f>
        <v>50</v>
      </c>
      <c r="P132" s="17">
        <v>0</v>
      </c>
      <c r="Q132" s="17">
        <v>0</v>
      </c>
      <c r="R132" s="17">
        <v>0</v>
      </c>
      <c r="S132" s="17">
        <v>0</v>
      </c>
      <c r="T132" s="17">
        <v>0</v>
      </c>
      <c r="U132" s="41">
        <v>0</v>
      </c>
      <c r="V132" s="41">
        <v>0</v>
      </c>
      <c r="W132" s="17">
        <v>0</v>
      </c>
      <c r="X132" s="17">
        <v>0</v>
      </c>
      <c r="Y132" s="17">
        <v>0</v>
      </c>
      <c r="Z132" s="17">
        <v>0</v>
      </c>
      <c r="AA132" s="17">
        <v>0</v>
      </c>
      <c r="AB132" s="17">
        <v>0</v>
      </c>
      <c r="AC132" s="17">
        <v>0</v>
      </c>
      <c r="AD132" s="41">
        <v>0</v>
      </c>
      <c r="AE132" s="88">
        <f>'EWG-CCP-127 (1)'!E90</f>
        <v>55.000000000000007</v>
      </c>
      <c r="AF132" s="41" t="s">
        <v>3</v>
      </c>
      <c r="AG132" s="87" t="s">
        <v>506</v>
      </c>
      <c r="AL132" s="17">
        <f t="shared" si="41"/>
        <v>100</v>
      </c>
      <c r="AM132" s="17">
        <f t="shared" si="42"/>
        <v>0.33333333333333326</v>
      </c>
      <c r="AN132" s="17">
        <f t="shared" si="43"/>
        <v>0</v>
      </c>
      <c r="AO132" s="17">
        <f t="shared" si="44"/>
        <v>0.16666666666666663</v>
      </c>
      <c r="AP132" s="17">
        <f t="shared" si="45"/>
        <v>0.5</v>
      </c>
      <c r="AQ132" s="17">
        <f t="shared" si="46"/>
        <v>0.55000000000000004</v>
      </c>
      <c r="AS132" s="17">
        <f t="shared" si="47"/>
        <v>3.0000000000000009</v>
      </c>
      <c r="AT132" s="17">
        <f t="shared" si="48"/>
        <v>2</v>
      </c>
      <c r="AU132" s="17">
        <f t="shared" si="49"/>
        <v>0.6875</v>
      </c>
      <c r="AV132" s="17">
        <f t="shared" si="50"/>
        <v>1.2500000000000002</v>
      </c>
      <c r="AW132" s="17">
        <f t="shared" si="51"/>
        <v>0.55000000000000004</v>
      </c>
      <c r="AX132" s="17">
        <f t="shared" si="52"/>
        <v>0.55000000000000004</v>
      </c>
      <c r="AY132" s="17">
        <f t="shared" si="53"/>
        <v>0</v>
      </c>
      <c r="BA132" s="17">
        <f t="shared" si="54"/>
        <v>3.0000000000000004</v>
      </c>
      <c r="BB132" s="17">
        <f t="shared" si="55"/>
        <v>2</v>
      </c>
      <c r="BC132" s="17">
        <f t="shared" si="56"/>
        <v>0.60453391126519018</v>
      </c>
      <c r="BD132" s="17">
        <f t="shared" si="59"/>
        <v>0.57097629135778127</v>
      </c>
      <c r="BE132" s="17">
        <f t="shared" si="57"/>
        <v>0.57097629135778127</v>
      </c>
      <c r="BF132" s="17">
        <f t="shared" si="58"/>
        <v>4.4000479912652751E-4</v>
      </c>
      <c r="BG132" s="17">
        <f t="shared" si="60"/>
        <v>2.1951381338094999E-2</v>
      </c>
    </row>
    <row r="133" spans="1:59" x14ac:dyDescent="0.25">
      <c r="A133" s="84">
        <v>524</v>
      </c>
      <c r="B133" s="84">
        <v>578</v>
      </c>
      <c r="C133" s="17" t="str">
        <f>'EWG-CCP-127 (1)'!B307</f>
        <v>Cs-R0.6</v>
      </c>
      <c r="D133" s="86">
        <v>1</v>
      </c>
      <c r="E133" s="17">
        <v>0</v>
      </c>
      <c r="F133" s="17">
        <f>'EWG-CCP-127 (1)'!J307</f>
        <v>62.5</v>
      </c>
      <c r="G133" s="17">
        <v>0</v>
      </c>
      <c r="H133" s="17">
        <v>0</v>
      </c>
      <c r="I133" s="17">
        <v>0</v>
      </c>
      <c r="J133" s="17">
        <f>'EWG-CCP-127 (1)'!M307</f>
        <v>0</v>
      </c>
      <c r="K133" s="17">
        <v>0</v>
      </c>
      <c r="L133" s="17">
        <v>0</v>
      </c>
      <c r="M133" s="17">
        <f>'EWG-CCP-127 (1)'!L307</f>
        <v>0</v>
      </c>
      <c r="N133" s="17">
        <v>0</v>
      </c>
      <c r="O133" s="17">
        <v>0</v>
      </c>
      <c r="P133" s="17">
        <v>0</v>
      </c>
      <c r="Q133" s="17">
        <v>0</v>
      </c>
      <c r="R133" s="17">
        <v>0</v>
      </c>
      <c r="S133" s="17">
        <v>0</v>
      </c>
      <c r="T133" s="17">
        <v>0</v>
      </c>
      <c r="U133" s="17">
        <v>0</v>
      </c>
      <c r="V133" s="17">
        <f>'EWG-CCP-127 (1)'!O307</f>
        <v>37.499999999999993</v>
      </c>
      <c r="W133" s="17">
        <v>0</v>
      </c>
      <c r="X133" s="17">
        <v>0</v>
      </c>
      <c r="Y133" s="17">
        <v>0</v>
      </c>
      <c r="Z133" s="17">
        <v>0</v>
      </c>
      <c r="AA133" s="17">
        <v>0</v>
      </c>
      <c r="AB133" s="17">
        <f>'EWG-CCP-127 (1)'!N307</f>
        <v>0</v>
      </c>
      <c r="AC133" s="17">
        <v>0</v>
      </c>
      <c r="AD133" s="17">
        <v>0</v>
      </c>
      <c r="AE133" s="88">
        <f>'EWG-CCP-127 (1)'!I307</f>
        <v>40</v>
      </c>
      <c r="AF133" s="92" t="s">
        <v>3</v>
      </c>
      <c r="AG133" s="87" t="s">
        <v>531</v>
      </c>
      <c r="AL133" s="17">
        <f t="shared" si="41"/>
        <v>100</v>
      </c>
      <c r="AM133" s="17">
        <f t="shared" si="42"/>
        <v>0.37499999999999994</v>
      </c>
      <c r="AN133" s="17">
        <f t="shared" si="43"/>
        <v>0</v>
      </c>
      <c r="AO133" s="17">
        <f t="shared" si="44"/>
        <v>0.625</v>
      </c>
      <c r="AP133" s="17">
        <f t="shared" si="45"/>
        <v>0</v>
      </c>
      <c r="AQ133" s="17">
        <f t="shared" si="46"/>
        <v>0.4</v>
      </c>
      <c r="AS133" s="17">
        <f t="shared" si="47"/>
        <v>0</v>
      </c>
      <c r="AT133" s="17">
        <f t="shared" si="48"/>
        <v>0.59999999999999987</v>
      </c>
      <c r="AU133" s="17">
        <f t="shared" si="49"/>
        <v>0.5</v>
      </c>
      <c r="AV133" s="17">
        <f t="shared" si="50"/>
        <v>0.5</v>
      </c>
      <c r="AW133" s="17">
        <f t="shared" si="51"/>
        <v>0.46666666666666673</v>
      </c>
      <c r="AX133" s="17">
        <f t="shared" si="52"/>
        <v>0.46666666666666673</v>
      </c>
      <c r="AY133" s="17">
        <f t="shared" si="53"/>
        <v>6.6666666666666707E-2</v>
      </c>
      <c r="BA133" s="17">
        <f t="shared" si="54"/>
        <v>0</v>
      </c>
      <c r="BB133" s="17">
        <f t="shared" si="55"/>
        <v>0.59999999999999987</v>
      </c>
      <c r="BC133" s="17">
        <f t="shared" si="56"/>
        <v>0.42821172032905402</v>
      </c>
      <c r="BD133" s="17">
        <f t="shared" si="59"/>
        <v>0.4188002433510768</v>
      </c>
      <c r="BE133" s="17">
        <f t="shared" si="57"/>
        <v>0.4188002433510768</v>
      </c>
      <c r="BF133" s="17">
        <f t="shared" si="58"/>
        <v>3.534491500597064E-4</v>
      </c>
      <c r="BG133" s="17">
        <f t="shared" si="60"/>
        <v>3.385652928835335E-6</v>
      </c>
    </row>
    <row r="134" spans="1:59" x14ac:dyDescent="0.25">
      <c r="A134" s="84">
        <v>112</v>
      </c>
      <c r="B134" s="84">
        <v>438</v>
      </c>
      <c r="C134" s="17" t="s">
        <v>135</v>
      </c>
      <c r="D134" s="87">
        <v>1</v>
      </c>
      <c r="E134" s="17">
        <v>0</v>
      </c>
      <c r="F134" s="17">
        <v>65.2</v>
      </c>
      <c r="G134" s="17">
        <v>0</v>
      </c>
      <c r="H134" s="17">
        <v>0</v>
      </c>
      <c r="I134" s="17">
        <v>0</v>
      </c>
      <c r="J134" s="17">
        <v>34.799999999999997</v>
      </c>
      <c r="K134" s="17">
        <v>0</v>
      </c>
      <c r="L134" s="17">
        <v>0</v>
      </c>
      <c r="M134" s="17">
        <v>0</v>
      </c>
      <c r="N134" s="17">
        <v>0</v>
      </c>
      <c r="O134" s="17">
        <v>0</v>
      </c>
      <c r="P134" s="17">
        <v>0</v>
      </c>
      <c r="Q134" s="17">
        <v>0</v>
      </c>
      <c r="R134" s="17">
        <v>0</v>
      </c>
      <c r="S134" s="17">
        <v>0</v>
      </c>
      <c r="T134" s="17">
        <v>0</v>
      </c>
      <c r="U134" s="41">
        <v>0</v>
      </c>
      <c r="V134" s="41">
        <v>0</v>
      </c>
      <c r="W134" s="17">
        <v>0</v>
      </c>
      <c r="X134" s="17">
        <v>0</v>
      </c>
      <c r="Y134" s="17">
        <v>0</v>
      </c>
      <c r="Z134" s="41">
        <v>0</v>
      </c>
      <c r="AA134" s="17">
        <v>0</v>
      </c>
      <c r="AB134" s="17">
        <v>0</v>
      </c>
      <c r="AC134" s="41">
        <v>0</v>
      </c>
      <c r="AD134" s="41">
        <v>0</v>
      </c>
      <c r="AE134" s="88">
        <v>40</v>
      </c>
      <c r="AF134" s="94"/>
      <c r="AG134" s="87" t="s">
        <v>504</v>
      </c>
      <c r="AL134" s="17">
        <f t="shared" si="41"/>
        <v>100</v>
      </c>
      <c r="AM134" s="17">
        <f t="shared" si="42"/>
        <v>0.34799999999999998</v>
      </c>
      <c r="AN134" s="17">
        <f t="shared" si="43"/>
        <v>0</v>
      </c>
      <c r="AO134" s="17">
        <f t="shared" si="44"/>
        <v>0.65200000000000002</v>
      </c>
      <c r="AP134" s="17">
        <f t="shared" si="45"/>
        <v>0</v>
      </c>
      <c r="AQ134" s="17">
        <f t="shared" si="46"/>
        <v>0.4</v>
      </c>
      <c r="AS134" s="17">
        <f t="shared" si="47"/>
        <v>0</v>
      </c>
      <c r="AT134" s="17">
        <f t="shared" si="48"/>
        <v>0.53374233128834347</v>
      </c>
      <c r="AU134" s="17">
        <f t="shared" si="49"/>
        <v>0.5</v>
      </c>
      <c r="AV134" s="17">
        <f t="shared" si="50"/>
        <v>0.5</v>
      </c>
      <c r="AW134" s="17">
        <f t="shared" si="51"/>
        <v>0.48875255623721886</v>
      </c>
      <c r="AX134" s="17">
        <f t="shared" si="52"/>
        <v>0.48875255623721886</v>
      </c>
      <c r="AY134" s="17">
        <f t="shared" si="53"/>
        <v>8.8752556237218838E-2</v>
      </c>
      <c r="BA134" s="17">
        <f t="shared" si="54"/>
        <v>0</v>
      </c>
      <c r="BB134" s="17">
        <f t="shared" si="55"/>
        <v>0.53374233128834347</v>
      </c>
      <c r="BC134" s="17">
        <f t="shared" si="56"/>
        <v>0.42821172032905402</v>
      </c>
      <c r="BD134" s="17">
        <f t="shared" si="59"/>
        <v>0.41828189037090852</v>
      </c>
      <c r="BE134" s="17">
        <f t="shared" si="57"/>
        <v>0.41828189037090852</v>
      </c>
      <c r="BF134" s="17">
        <f t="shared" si="58"/>
        <v>3.342275155339167E-4</v>
      </c>
      <c r="BG134" s="17">
        <f t="shared" si="60"/>
        <v>3.385652928835335E-6</v>
      </c>
    </row>
    <row r="135" spans="1:59" x14ac:dyDescent="0.25">
      <c r="A135" s="84">
        <v>510</v>
      </c>
      <c r="B135" s="84">
        <v>564</v>
      </c>
      <c r="C135" s="17" t="str">
        <f>'EWG-CCP-127 (1)'!B293</f>
        <v>K-R0.54</v>
      </c>
      <c r="D135" s="86">
        <v>1</v>
      </c>
      <c r="E135" s="17">
        <v>0</v>
      </c>
      <c r="F135" s="17">
        <f>'EWG-CCP-127 (1)'!J293</f>
        <v>64.935064935064929</v>
      </c>
      <c r="G135" s="17">
        <v>0</v>
      </c>
      <c r="H135" s="17">
        <v>0</v>
      </c>
      <c r="I135" s="17">
        <v>0</v>
      </c>
      <c r="J135" s="17">
        <f>'EWG-CCP-127 (1)'!M293</f>
        <v>35.064935064935064</v>
      </c>
      <c r="K135" s="17">
        <v>0</v>
      </c>
      <c r="L135" s="17">
        <v>0</v>
      </c>
      <c r="M135" s="17">
        <f>'EWG-CCP-127 (1)'!L293</f>
        <v>0</v>
      </c>
      <c r="N135" s="17">
        <v>0</v>
      </c>
      <c r="O135" s="17">
        <v>0</v>
      </c>
      <c r="P135" s="17">
        <v>0</v>
      </c>
      <c r="Q135" s="17">
        <v>0</v>
      </c>
      <c r="R135" s="17">
        <v>0</v>
      </c>
      <c r="S135" s="17">
        <v>0</v>
      </c>
      <c r="T135" s="17">
        <v>0</v>
      </c>
      <c r="U135" s="17">
        <v>0</v>
      </c>
      <c r="V135" s="17">
        <f>'EWG-CCP-127 (1)'!O293</f>
        <v>0</v>
      </c>
      <c r="W135" s="17">
        <v>0</v>
      </c>
      <c r="X135" s="17">
        <v>0</v>
      </c>
      <c r="Y135" s="17">
        <v>0</v>
      </c>
      <c r="Z135" s="17">
        <v>0</v>
      </c>
      <c r="AA135" s="17">
        <v>0</v>
      </c>
      <c r="AB135" s="17">
        <f>'EWG-CCP-127 (1)'!N293</f>
        <v>0</v>
      </c>
      <c r="AC135" s="17">
        <v>0</v>
      </c>
      <c r="AD135" s="17">
        <v>0</v>
      </c>
      <c r="AE135" s="88">
        <f>'EWG-CCP-127 (1)'!I293</f>
        <v>40</v>
      </c>
      <c r="AF135" s="92" t="s">
        <v>3</v>
      </c>
      <c r="AG135" s="87" t="s">
        <v>531</v>
      </c>
      <c r="AL135" s="17">
        <f t="shared" si="41"/>
        <v>100</v>
      </c>
      <c r="AM135" s="17">
        <f t="shared" si="42"/>
        <v>0.35064935064935066</v>
      </c>
      <c r="AN135" s="17">
        <f t="shared" si="43"/>
        <v>0</v>
      </c>
      <c r="AO135" s="17">
        <f t="shared" si="44"/>
        <v>0.64935064935064934</v>
      </c>
      <c r="AP135" s="17">
        <f t="shared" si="45"/>
        <v>0</v>
      </c>
      <c r="AQ135" s="17">
        <f t="shared" si="46"/>
        <v>0.4</v>
      </c>
      <c r="AS135" s="17">
        <f t="shared" si="47"/>
        <v>0</v>
      </c>
      <c r="AT135" s="17">
        <f t="shared" si="48"/>
        <v>0.54</v>
      </c>
      <c r="AU135" s="17">
        <f t="shared" si="49"/>
        <v>0.5</v>
      </c>
      <c r="AV135" s="17">
        <f t="shared" si="50"/>
        <v>0.5</v>
      </c>
      <c r="AW135" s="17">
        <f t="shared" si="51"/>
        <v>0.48666666666666664</v>
      </c>
      <c r="AX135" s="17">
        <f t="shared" si="52"/>
        <v>0.48666666666666664</v>
      </c>
      <c r="AY135" s="17">
        <f t="shared" si="53"/>
        <v>8.6666666666666614E-2</v>
      </c>
      <c r="BA135" s="17">
        <f t="shared" si="54"/>
        <v>0</v>
      </c>
      <c r="BB135" s="17">
        <f t="shared" si="55"/>
        <v>0.54</v>
      </c>
      <c r="BC135" s="17">
        <f t="shared" si="56"/>
        <v>0.42821172032905402</v>
      </c>
      <c r="BD135" s="17">
        <f t="shared" si="59"/>
        <v>0.41846181026749452</v>
      </c>
      <c r="BE135" s="17">
        <f t="shared" si="57"/>
        <v>0.41846181026749452</v>
      </c>
      <c r="BF135" s="17">
        <f t="shared" si="58"/>
        <v>3.4083843835296514E-4</v>
      </c>
      <c r="BG135" s="17">
        <f t="shared" si="60"/>
        <v>3.385652928835335E-6</v>
      </c>
    </row>
    <row r="136" spans="1:59" x14ac:dyDescent="0.25">
      <c r="A136" s="84">
        <v>360</v>
      </c>
      <c r="B136" s="84">
        <v>380</v>
      </c>
      <c r="C136" s="58">
        <v>10</v>
      </c>
      <c r="D136" s="87">
        <v>1</v>
      </c>
      <c r="E136" s="17">
        <v>0</v>
      </c>
      <c r="F136" s="17">
        <f>'EWG-CCP-127 (1)'!M173</f>
        <v>12.5</v>
      </c>
      <c r="G136" s="17">
        <v>0</v>
      </c>
      <c r="H136" s="17">
        <v>0</v>
      </c>
      <c r="I136" s="17">
        <v>0</v>
      </c>
      <c r="J136" s="17">
        <v>0</v>
      </c>
      <c r="K136" s="17">
        <v>0</v>
      </c>
      <c r="L136" s="17">
        <v>0</v>
      </c>
      <c r="M136" s="17">
        <f>'EWG-CCP-127 (1)'!L173</f>
        <v>62.5</v>
      </c>
      <c r="N136" s="17">
        <v>0</v>
      </c>
      <c r="O136" s="17">
        <f>'EWG-CCP-127 (1)'!K173</f>
        <v>25</v>
      </c>
      <c r="P136" s="17">
        <v>0</v>
      </c>
      <c r="Q136" s="17">
        <v>0</v>
      </c>
      <c r="R136" s="17">
        <v>0</v>
      </c>
      <c r="S136" s="17">
        <v>0</v>
      </c>
      <c r="T136" s="17">
        <v>0</v>
      </c>
      <c r="U136" s="41">
        <v>0</v>
      </c>
      <c r="V136" s="41">
        <v>0</v>
      </c>
      <c r="W136" s="17">
        <v>0</v>
      </c>
      <c r="X136" s="17">
        <v>0</v>
      </c>
      <c r="Y136" s="17">
        <v>0</v>
      </c>
      <c r="Z136" s="17">
        <v>0</v>
      </c>
      <c r="AA136" s="17">
        <v>0</v>
      </c>
      <c r="AB136" s="17">
        <v>0</v>
      </c>
      <c r="AC136" s="17">
        <v>0</v>
      </c>
      <c r="AD136" s="41">
        <v>0</v>
      </c>
      <c r="AE136" s="88">
        <f>'EWG-CCP-127 (1)'!E173</f>
        <v>0</v>
      </c>
      <c r="AF136" s="41" t="s">
        <v>3</v>
      </c>
      <c r="AG136" s="87" t="s">
        <v>506</v>
      </c>
      <c r="AL136" s="17">
        <f t="shared" si="41"/>
        <v>100</v>
      </c>
      <c r="AM136" s="17">
        <f t="shared" si="42"/>
        <v>0.625</v>
      </c>
      <c r="AN136" s="17">
        <f t="shared" si="43"/>
        <v>0</v>
      </c>
      <c r="AO136" s="17">
        <f t="shared" si="44"/>
        <v>0.125</v>
      </c>
      <c r="AP136" s="17">
        <f t="shared" si="45"/>
        <v>0.25</v>
      </c>
      <c r="AQ136" s="17">
        <f t="shared" si="46"/>
        <v>0</v>
      </c>
      <c r="AS136" s="17">
        <f t="shared" si="47"/>
        <v>2</v>
      </c>
      <c r="AT136" s="17">
        <f t="shared" si="48"/>
        <v>5</v>
      </c>
      <c r="AU136" s="17">
        <f t="shared" si="49"/>
        <v>0.625</v>
      </c>
      <c r="AV136" s="17">
        <f t="shared" si="50"/>
        <v>1</v>
      </c>
      <c r="AW136" s="17">
        <f t="shared" si="51"/>
        <v>-0.20833333333333337</v>
      </c>
      <c r="AX136" s="17">
        <f t="shared" si="52"/>
        <v>-0.20833333333333337</v>
      </c>
      <c r="AY136" s="17">
        <f t="shared" si="53"/>
        <v>0.20833333333333337</v>
      </c>
      <c r="BA136" s="17">
        <f t="shared" si="54"/>
        <v>2</v>
      </c>
      <c r="BB136" s="17">
        <f t="shared" si="55"/>
        <v>5</v>
      </c>
      <c r="BC136" s="17">
        <f t="shared" si="56"/>
        <v>0.54575984761981144</v>
      </c>
      <c r="BD136" s="17">
        <f t="shared" si="59"/>
        <v>1.9654324389068178E-2</v>
      </c>
      <c r="BE136" s="17">
        <f t="shared" si="57"/>
        <v>1.9654324389068178E-2</v>
      </c>
      <c r="BF136" s="17">
        <f t="shared" si="58"/>
        <v>3.8629246719072019E-4</v>
      </c>
      <c r="BG136" s="17">
        <f t="shared" si="60"/>
        <v>0.16147539715915243</v>
      </c>
    </row>
    <row r="137" spans="1:59" x14ac:dyDescent="0.25">
      <c r="A137" s="84">
        <v>655</v>
      </c>
      <c r="B137" s="84">
        <v>665</v>
      </c>
      <c r="D137" s="86">
        <v>1</v>
      </c>
      <c r="E137" s="17">
        <v>0</v>
      </c>
      <c r="F137" s="17">
        <f>'EWG-CCP-127 (1)'!H383</f>
        <v>76.92603561675449</v>
      </c>
      <c r="G137" s="17">
        <v>0</v>
      </c>
      <c r="H137" s="17">
        <v>0</v>
      </c>
      <c r="I137" s="17">
        <v>0</v>
      </c>
      <c r="J137" s="17">
        <v>0</v>
      </c>
      <c r="K137" s="17">
        <v>0</v>
      </c>
      <c r="L137" s="17">
        <v>0</v>
      </c>
      <c r="M137" s="17">
        <v>0</v>
      </c>
      <c r="N137" s="17">
        <v>0</v>
      </c>
      <c r="O137" s="17">
        <v>0</v>
      </c>
      <c r="P137" s="17">
        <v>0</v>
      </c>
      <c r="Q137" s="17">
        <v>0</v>
      </c>
      <c r="R137" s="17">
        <v>0</v>
      </c>
      <c r="S137" s="17">
        <v>0</v>
      </c>
      <c r="T137" s="17">
        <v>0</v>
      </c>
      <c r="U137" s="17">
        <v>0</v>
      </c>
      <c r="V137" s="17">
        <f>'EWG-CCP-127 (1)'!I383</f>
        <v>23.07396438324551</v>
      </c>
      <c r="W137" s="17">
        <v>0</v>
      </c>
      <c r="X137" s="17">
        <v>0</v>
      </c>
      <c r="Y137" s="17">
        <v>0</v>
      </c>
      <c r="Z137" s="17">
        <v>0</v>
      </c>
      <c r="AA137" s="17">
        <v>0</v>
      </c>
      <c r="AB137" s="17">
        <v>0</v>
      </c>
      <c r="AC137" s="17">
        <v>0</v>
      </c>
      <c r="AD137" s="17">
        <v>0</v>
      </c>
      <c r="AE137" s="88">
        <f>'EWG-CCP-127 (1)'!E383</f>
        <v>31.974000000000004</v>
      </c>
      <c r="AF137" s="95" t="s">
        <v>3</v>
      </c>
      <c r="AG137" s="87" t="s">
        <v>556</v>
      </c>
      <c r="AL137" s="17">
        <f t="shared" si="41"/>
        <v>100</v>
      </c>
      <c r="AM137" s="17">
        <f t="shared" si="42"/>
        <v>0.2307396438324551</v>
      </c>
      <c r="AN137" s="17">
        <f t="shared" si="43"/>
        <v>0</v>
      </c>
      <c r="AO137" s="17">
        <f t="shared" si="44"/>
        <v>0.76926035616754485</v>
      </c>
      <c r="AP137" s="17">
        <f t="shared" si="45"/>
        <v>0</v>
      </c>
      <c r="AQ137" s="17">
        <f t="shared" si="46"/>
        <v>0.31974000000000002</v>
      </c>
      <c r="AS137" s="17">
        <f t="shared" si="47"/>
        <v>0</v>
      </c>
      <c r="AT137" s="17">
        <f t="shared" si="48"/>
        <v>0.29995000000000005</v>
      </c>
      <c r="AU137" s="17">
        <f t="shared" si="49"/>
        <v>0.5</v>
      </c>
      <c r="AV137" s="17">
        <f t="shared" si="50"/>
        <v>0.5</v>
      </c>
      <c r="AW137" s="17">
        <f t="shared" si="51"/>
        <v>0.29995000000000005</v>
      </c>
      <c r="AX137" s="17">
        <f t="shared" si="52"/>
        <v>0.29995000000000005</v>
      </c>
      <c r="AY137" s="17">
        <f t="shared" si="53"/>
        <v>1.9789999999999974E-2</v>
      </c>
      <c r="BA137" s="17">
        <f t="shared" si="54"/>
        <v>0</v>
      </c>
      <c r="BB137" s="17">
        <f t="shared" si="55"/>
        <v>0.29994999999999999</v>
      </c>
      <c r="BC137" s="17">
        <f t="shared" si="56"/>
        <v>0.42821172032905402</v>
      </c>
      <c r="BD137" s="17">
        <f t="shared" si="59"/>
        <v>0.29994999999999999</v>
      </c>
      <c r="BE137" s="17">
        <f t="shared" si="57"/>
        <v>0.29994999999999999</v>
      </c>
      <c r="BF137" s="17">
        <f t="shared" si="58"/>
        <v>3.9164410000000119E-4</v>
      </c>
      <c r="BG137" s="17">
        <f t="shared" si="60"/>
        <v>6.7404123616525962E-3</v>
      </c>
    </row>
    <row r="138" spans="1:59" x14ac:dyDescent="0.25">
      <c r="A138" s="84">
        <v>468</v>
      </c>
      <c r="B138" s="84">
        <v>315</v>
      </c>
      <c r="C138" s="17" t="s">
        <v>311</v>
      </c>
      <c r="D138" s="87">
        <v>1</v>
      </c>
      <c r="E138" s="17">
        <v>0</v>
      </c>
      <c r="F138" s="17">
        <v>20.6</v>
      </c>
      <c r="G138" s="17">
        <v>0</v>
      </c>
      <c r="H138" s="17">
        <v>0</v>
      </c>
      <c r="I138" s="17">
        <v>0</v>
      </c>
      <c r="J138" s="17">
        <v>0</v>
      </c>
      <c r="K138" s="17">
        <v>0</v>
      </c>
      <c r="L138" s="17">
        <v>0</v>
      </c>
      <c r="M138" s="17">
        <v>35.4</v>
      </c>
      <c r="N138" s="17">
        <v>0</v>
      </c>
      <c r="O138" s="17">
        <v>43.9</v>
      </c>
      <c r="P138" s="17">
        <v>0</v>
      </c>
      <c r="Q138" s="17">
        <v>0</v>
      </c>
      <c r="R138" s="17">
        <v>0</v>
      </c>
      <c r="S138" s="17">
        <v>0</v>
      </c>
      <c r="T138" s="17">
        <v>0</v>
      </c>
      <c r="U138" s="41">
        <v>0</v>
      </c>
      <c r="V138" s="17">
        <v>0</v>
      </c>
      <c r="W138" s="17">
        <v>0</v>
      </c>
      <c r="X138" s="17">
        <v>0</v>
      </c>
      <c r="Y138" s="17">
        <v>0</v>
      </c>
      <c r="Z138" s="17">
        <v>0</v>
      </c>
      <c r="AA138" s="17">
        <v>0</v>
      </c>
      <c r="AB138" s="17">
        <v>0</v>
      </c>
      <c r="AC138" s="17">
        <v>0</v>
      </c>
      <c r="AD138" s="41">
        <v>0</v>
      </c>
      <c r="AE138" s="88">
        <v>49</v>
      </c>
      <c r="AF138" s="17" t="s">
        <v>3</v>
      </c>
      <c r="AG138" s="87" t="s">
        <v>506</v>
      </c>
      <c r="AL138" s="17">
        <f t="shared" si="41"/>
        <v>99.9</v>
      </c>
      <c r="AM138" s="17">
        <f t="shared" si="42"/>
        <v>0.35399999999999998</v>
      </c>
      <c r="AN138" s="17">
        <f t="shared" si="43"/>
        <v>0</v>
      </c>
      <c r="AO138" s="17">
        <f t="shared" si="44"/>
        <v>0.20600000000000002</v>
      </c>
      <c r="AP138" s="17">
        <f t="shared" si="45"/>
        <v>0.439</v>
      </c>
      <c r="AQ138" s="17">
        <f t="shared" si="46"/>
        <v>0.49</v>
      </c>
      <c r="AS138" s="17">
        <f t="shared" si="47"/>
        <v>2.1310679611650483</v>
      </c>
      <c r="AT138" s="17">
        <f t="shared" si="48"/>
        <v>1.7184466019417473</v>
      </c>
      <c r="AU138" s="17">
        <f t="shared" si="49"/>
        <v>0.63319174757281549</v>
      </c>
      <c r="AV138" s="17">
        <f t="shared" si="50"/>
        <v>1.032766990291262</v>
      </c>
      <c r="AW138" s="17">
        <f t="shared" si="51"/>
        <v>0.49306118064032789</v>
      </c>
      <c r="AX138" s="17">
        <f t="shared" si="52"/>
        <v>0.49306118064032789</v>
      </c>
      <c r="AY138" s="17">
        <f t="shared" si="53"/>
        <v>3.0611806403278985E-3</v>
      </c>
      <c r="BA138" s="17">
        <f t="shared" si="54"/>
        <v>2.1310679611650483</v>
      </c>
      <c r="BB138" s="17">
        <f t="shared" si="55"/>
        <v>1.7184466019417475</v>
      </c>
      <c r="BC138" s="17">
        <f t="shared" si="56"/>
        <v>0.55346324431119598</v>
      </c>
      <c r="BD138" s="17">
        <f t="shared" si="59"/>
        <v>0.51141239979772646</v>
      </c>
      <c r="BE138" s="17">
        <f t="shared" si="57"/>
        <v>0.51141239979772646</v>
      </c>
      <c r="BF138" s="17">
        <f t="shared" si="58"/>
        <v>4.5849086509767642E-4</v>
      </c>
      <c r="BG138" s="17">
        <f t="shared" si="60"/>
        <v>7.772183064028524E-3</v>
      </c>
    </row>
    <row r="139" spans="1:59" x14ac:dyDescent="0.25">
      <c r="A139" s="84">
        <v>33</v>
      </c>
      <c r="B139" s="84">
        <v>21</v>
      </c>
      <c r="C139" s="17" t="s">
        <v>41</v>
      </c>
      <c r="D139" s="86">
        <v>1</v>
      </c>
      <c r="E139" s="41">
        <v>0</v>
      </c>
      <c r="F139" s="17">
        <v>17</v>
      </c>
      <c r="G139" s="17">
        <v>4</v>
      </c>
      <c r="H139" s="17">
        <v>0</v>
      </c>
      <c r="I139" s="41">
        <v>0</v>
      </c>
      <c r="J139" s="41">
        <v>0</v>
      </c>
      <c r="K139" s="41">
        <v>0</v>
      </c>
      <c r="L139" s="41">
        <v>0</v>
      </c>
      <c r="M139" s="17">
        <v>10</v>
      </c>
      <c r="N139" s="17">
        <v>0</v>
      </c>
      <c r="O139" s="17">
        <v>69</v>
      </c>
      <c r="P139" s="17">
        <v>0</v>
      </c>
      <c r="Q139" s="17">
        <v>0</v>
      </c>
      <c r="R139" s="17">
        <v>0</v>
      </c>
      <c r="S139" s="17">
        <v>0</v>
      </c>
      <c r="T139" s="41">
        <v>0</v>
      </c>
      <c r="U139" s="41">
        <v>0</v>
      </c>
      <c r="V139" s="41">
        <v>0</v>
      </c>
      <c r="W139" s="41">
        <v>0</v>
      </c>
      <c r="X139" s="41">
        <v>0</v>
      </c>
      <c r="Y139" s="17">
        <v>0</v>
      </c>
      <c r="Z139" s="41">
        <v>0</v>
      </c>
      <c r="AA139" s="17">
        <v>0</v>
      </c>
      <c r="AB139" s="17">
        <v>0</v>
      </c>
      <c r="AC139" s="41">
        <v>0</v>
      </c>
      <c r="AD139" s="41">
        <v>0</v>
      </c>
      <c r="AE139" s="88">
        <v>61</v>
      </c>
      <c r="AF139" s="41" t="s">
        <v>3</v>
      </c>
      <c r="AG139" s="87" t="s">
        <v>506</v>
      </c>
      <c r="AI139" s="87" t="s">
        <v>505</v>
      </c>
      <c r="AJ139" s="87" t="s">
        <v>507</v>
      </c>
      <c r="AL139" s="17">
        <f t="shared" si="41"/>
        <v>100</v>
      </c>
      <c r="AM139" s="17">
        <f t="shared" si="42"/>
        <v>0.1</v>
      </c>
      <c r="AN139" s="17">
        <f t="shared" si="43"/>
        <v>0</v>
      </c>
      <c r="AO139" s="17">
        <f t="shared" si="44"/>
        <v>0.17</v>
      </c>
      <c r="AP139" s="17">
        <f t="shared" si="45"/>
        <v>0.69</v>
      </c>
      <c r="AQ139" s="17">
        <f t="shared" si="46"/>
        <v>0.61</v>
      </c>
      <c r="AS139" s="17">
        <f t="shared" si="47"/>
        <v>4.0588235294117645</v>
      </c>
      <c r="AT139" s="17">
        <f t="shared" si="48"/>
        <v>0.58823529411764708</v>
      </c>
      <c r="AU139" s="17">
        <f t="shared" si="49"/>
        <v>0.75367647058823528</v>
      </c>
      <c r="AV139" s="17">
        <f t="shared" si="50"/>
        <v>1.5147058823529411</v>
      </c>
      <c r="AW139" s="17">
        <f t="shared" si="51"/>
        <v>0.58823529411764708</v>
      </c>
      <c r="AX139" s="17">
        <f t="shared" si="52"/>
        <v>0.58823529411764708</v>
      </c>
      <c r="AY139" s="17">
        <f t="shared" si="53"/>
        <v>2.1764705882352908E-2</v>
      </c>
      <c r="BA139" s="17">
        <f t="shared" si="54"/>
        <v>4.0588235294117645</v>
      </c>
      <c r="BB139" s="17">
        <f t="shared" si="55"/>
        <v>0.70588235294117652</v>
      </c>
      <c r="BC139" s="17">
        <f t="shared" si="56"/>
        <v>0.66676527277206166</v>
      </c>
      <c r="BD139" s="17">
        <f t="shared" si="59"/>
        <v>0.62842082478189698</v>
      </c>
      <c r="BE139" s="17">
        <f t="shared" si="57"/>
        <v>0.62842082478189698</v>
      </c>
      <c r="BF139" s="17">
        <f t="shared" si="58"/>
        <v>3.3932678564535041E-4</v>
      </c>
      <c r="BG139" s="17">
        <f t="shared" si="60"/>
        <v>4.3330579612161441E-2</v>
      </c>
    </row>
    <row r="140" spans="1:59" x14ac:dyDescent="0.25">
      <c r="A140" s="84">
        <v>407</v>
      </c>
      <c r="B140" s="84">
        <v>518</v>
      </c>
      <c r="D140" s="87">
        <v>1</v>
      </c>
      <c r="E140" s="17">
        <v>0</v>
      </c>
      <c r="F140" s="17">
        <f>'EWG-CCP-127 (1)'!M203</f>
        <v>52.631578947368418</v>
      </c>
      <c r="G140" s="17">
        <v>0</v>
      </c>
      <c r="H140" s="17">
        <v>0</v>
      </c>
      <c r="I140" s="17">
        <v>0</v>
      </c>
      <c r="J140" s="17">
        <v>0</v>
      </c>
      <c r="K140" s="17">
        <v>0</v>
      </c>
      <c r="L140" s="17">
        <v>0</v>
      </c>
      <c r="M140" s="17">
        <f>'EWG-CCP-127 (1)'!L203</f>
        <v>21.05263157894737</v>
      </c>
      <c r="N140" s="17">
        <v>0</v>
      </c>
      <c r="O140" s="17">
        <f>'EWG-CCP-127 (1)'!K203</f>
        <v>26.315789473684209</v>
      </c>
      <c r="P140" s="17">
        <v>0</v>
      </c>
      <c r="Q140" s="17">
        <v>0</v>
      </c>
      <c r="R140" s="17">
        <v>0</v>
      </c>
      <c r="S140" s="17">
        <v>0</v>
      </c>
      <c r="T140" s="17">
        <v>0</v>
      </c>
      <c r="U140" s="41">
        <v>0</v>
      </c>
      <c r="V140" s="41">
        <v>0</v>
      </c>
      <c r="W140" s="17">
        <v>0</v>
      </c>
      <c r="X140" s="17">
        <v>0</v>
      </c>
      <c r="Y140" s="17">
        <v>0</v>
      </c>
      <c r="Z140" s="17">
        <v>0</v>
      </c>
      <c r="AA140" s="17">
        <v>0</v>
      </c>
      <c r="AB140" s="17">
        <v>0</v>
      </c>
      <c r="AC140" s="17">
        <v>0</v>
      </c>
      <c r="AD140" s="41">
        <v>0</v>
      </c>
      <c r="AE140" s="88">
        <f>'EWG-CCP-127 (1)'!E203</f>
        <v>42</v>
      </c>
      <c r="AF140" s="41" t="s">
        <v>3</v>
      </c>
      <c r="AG140" s="87" t="s">
        <v>506</v>
      </c>
      <c r="AL140" s="17">
        <f t="shared" si="41"/>
        <v>99.999999999999986</v>
      </c>
      <c r="AM140" s="17">
        <f t="shared" si="42"/>
        <v>0.2105263157894737</v>
      </c>
      <c r="AN140" s="17">
        <f t="shared" si="43"/>
        <v>0</v>
      </c>
      <c r="AO140" s="17">
        <f t="shared" si="44"/>
        <v>0.52631578947368418</v>
      </c>
      <c r="AP140" s="17">
        <f t="shared" si="45"/>
        <v>0.26315789473684209</v>
      </c>
      <c r="AQ140" s="17">
        <f t="shared" si="46"/>
        <v>0.42</v>
      </c>
      <c r="AS140" s="17">
        <f t="shared" si="47"/>
        <v>0.5</v>
      </c>
      <c r="AT140" s="17">
        <f t="shared" si="48"/>
        <v>0.40000000000000008</v>
      </c>
      <c r="AU140" s="17">
        <f t="shared" si="49"/>
        <v>0.53125</v>
      </c>
      <c r="AV140" s="17">
        <f t="shared" si="50"/>
        <v>0.625</v>
      </c>
      <c r="AW140" s="17">
        <f t="shared" si="51"/>
        <v>0.40000000000000008</v>
      </c>
      <c r="AX140" s="17">
        <f t="shared" si="52"/>
        <v>0.40000000000000008</v>
      </c>
      <c r="AY140" s="17">
        <f t="shared" si="53"/>
        <v>1.9999999999999907E-2</v>
      </c>
      <c r="BA140" s="17">
        <f t="shared" si="54"/>
        <v>0.5</v>
      </c>
      <c r="BB140" s="17">
        <f t="shared" si="55"/>
        <v>0.40000000000000008</v>
      </c>
      <c r="BC140" s="17">
        <f t="shared" si="56"/>
        <v>0.45759875215174339</v>
      </c>
      <c r="BD140" s="17">
        <f t="shared" si="59"/>
        <v>0.40000000000000008</v>
      </c>
      <c r="BE140" s="17">
        <f t="shared" si="57"/>
        <v>0.40000000000000008</v>
      </c>
      <c r="BF140" s="17">
        <f t="shared" si="58"/>
        <v>3.9999999999999628E-4</v>
      </c>
      <c r="BG140" s="17">
        <f t="shared" si="60"/>
        <v>3.2978507761765495E-4</v>
      </c>
    </row>
    <row r="141" spans="1:59" x14ac:dyDescent="0.25">
      <c r="A141" s="84">
        <v>252</v>
      </c>
      <c r="B141" s="84">
        <v>144</v>
      </c>
      <c r="C141" s="17">
        <f>'EWG-CCP-127 (1)'!B67</f>
        <v>12</v>
      </c>
      <c r="D141" s="86">
        <v>1</v>
      </c>
      <c r="E141" s="17">
        <v>0</v>
      </c>
      <c r="F141" s="17">
        <f>'EWG-CCP-127 (1)'!M67</f>
        <v>42.918454935622321</v>
      </c>
      <c r="G141" s="17">
        <v>0</v>
      </c>
      <c r="H141" s="17">
        <v>0</v>
      </c>
      <c r="I141" s="17">
        <v>0</v>
      </c>
      <c r="J141" s="17">
        <v>0</v>
      </c>
      <c r="K141" s="17">
        <v>0</v>
      </c>
      <c r="L141" s="17">
        <v>0</v>
      </c>
      <c r="M141" s="17">
        <f>'EWG-CCP-127 (1)'!L67</f>
        <v>14.163090128755366</v>
      </c>
      <c r="N141" s="17">
        <v>0</v>
      </c>
      <c r="O141" s="17">
        <f>'EWG-CCP-127 (1)'!K67</f>
        <v>42.918454935622321</v>
      </c>
      <c r="P141" s="17">
        <v>0</v>
      </c>
      <c r="Q141" s="17">
        <v>0</v>
      </c>
      <c r="R141" s="17">
        <v>0</v>
      </c>
      <c r="S141" s="17">
        <v>0</v>
      </c>
      <c r="T141" s="17">
        <v>0</v>
      </c>
      <c r="U141" s="41">
        <v>0</v>
      </c>
      <c r="V141" s="41">
        <v>0</v>
      </c>
      <c r="W141" s="17">
        <v>0</v>
      </c>
      <c r="X141" s="17">
        <v>0</v>
      </c>
      <c r="Y141" s="17">
        <v>0</v>
      </c>
      <c r="Z141" s="17">
        <v>0</v>
      </c>
      <c r="AA141" s="17">
        <v>0</v>
      </c>
      <c r="AB141" s="17">
        <v>0</v>
      </c>
      <c r="AC141" s="17">
        <v>0</v>
      </c>
      <c r="AD141" s="41">
        <v>0</v>
      </c>
      <c r="AE141" s="88">
        <f>'EWG-CCP-127 (1)'!E67</f>
        <v>35</v>
      </c>
      <c r="AF141" s="41" t="s">
        <v>3</v>
      </c>
      <c r="AG141" s="87" t="s">
        <v>506</v>
      </c>
      <c r="AL141" s="17">
        <f t="shared" si="41"/>
        <v>100</v>
      </c>
      <c r="AM141" s="17">
        <f t="shared" si="42"/>
        <v>0.14163090128755365</v>
      </c>
      <c r="AN141" s="17">
        <f t="shared" si="43"/>
        <v>0</v>
      </c>
      <c r="AO141" s="17">
        <f t="shared" si="44"/>
        <v>0.42918454935622319</v>
      </c>
      <c r="AP141" s="17">
        <f t="shared" si="45"/>
        <v>0.42918454935622319</v>
      </c>
      <c r="AQ141" s="17">
        <f t="shared" si="46"/>
        <v>0.35</v>
      </c>
      <c r="AS141" s="17">
        <f t="shared" si="47"/>
        <v>1</v>
      </c>
      <c r="AT141" s="17">
        <f t="shared" si="48"/>
        <v>0.33</v>
      </c>
      <c r="AU141" s="17">
        <f t="shared" si="49"/>
        <v>0.5625</v>
      </c>
      <c r="AV141" s="17">
        <f t="shared" si="50"/>
        <v>0.75</v>
      </c>
      <c r="AW141" s="17">
        <f t="shared" si="51"/>
        <v>0.33</v>
      </c>
      <c r="AX141" s="17">
        <f t="shared" si="52"/>
        <v>0.33</v>
      </c>
      <c r="AY141" s="17">
        <f t="shared" si="53"/>
        <v>1.9999999999999962E-2</v>
      </c>
      <c r="BA141" s="17">
        <f t="shared" si="54"/>
        <v>1</v>
      </c>
      <c r="BB141" s="17">
        <f t="shared" si="55"/>
        <v>0.33</v>
      </c>
      <c r="BC141" s="17">
        <f t="shared" si="56"/>
        <v>0.48698578397443271</v>
      </c>
      <c r="BD141" s="17">
        <f t="shared" si="59"/>
        <v>0.33</v>
      </c>
      <c r="BE141" s="17">
        <f t="shared" si="57"/>
        <v>0.33</v>
      </c>
      <c r="BF141" s="17">
        <f t="shared" si="58"/>
        <v>3.999999999999985E-4</v>
      </c>
      <c r="BG141" s="17">
        <f t="shared" si="60"/>
        <v>2.6873870912067876E-3</v>
      </c>
    </row>
    <row r="142" spans="1:59" x14ac:dyDescent="0.25">
      <c r="A142" s="84">
        <v>289</v>
      </c>
      <c r="B142" s="84">
        <v>178</v>
      </c>
      <c r="D142" s="87">
        <v>1</v>
      </c>
      <c r="E142" s="17">
        <v>0</v>
      </c>
      <c r="F142" s="17">
        <f>'EWG-CCP-127 (1)'!M107</f>
        <v>30.03003003003003</v>
      </c>
      <c r="G142" s="17">
        <v>0</v>
      </c>
      <c r="H142" s="17">
        <v>0</v>
      </c>
      <c r="I142" s="17">
        <v>0</v>
      </c>
      <c r="J142" s="17">
        <v>0</v>
      </c>
      <c r="K142" s="17">
        <v>0</v>
      </c>
      <c r="L142" s="17">
        <v>0</v>
      </c>
      <c r="M142" s="17">
        <f>'EWG-CCP-127 (1)'!L107</f>
        <v>9.9099099099099099</v>
      </c>
      <c r="N142" s="17">
        <v>0</v>
      </c>
      <c r="O142" s="17">
        <f>'EWG-CCP-127 (1)'!K107</f>
        <v>60.06006006006006</v>
      </c>
      <c r="P142" s="17">
        <v>0</v>
      </c>
      <c r="Q142" s="17">
        <v>0</v>
      </c>
      <c r="R142" s="17">
        <v>0</v>
      </c>
      <c r="S142" s="17">
        <v>0</v>
      </c>
      <c r="T142" s="17">
        <v>0</v>
      </c>
      <c r="U142" s="41">
        <v>0</v>
      </c>
      <c r="V142" s="41">
        <v>0</v>
      </c>
      <c r="W142" s="17">
        <v>0</v>
      </c>
      <c r="X142" s="17">
        <v>0</v>
      </c>
      <c r="Y142" s="17">
        <v>0</v>
      </c>
      <c r="Z142" s="17">
        <v>0</v>
      </c>
      <c r="AA142" s="17">
        <v>0</v>
      </c>
      <c r="AB142" s="17">
        <v>0</v>
      </c>
      <c r="AC142" s="17">
        <v>0</v>
      </c>
      <c r="AD142" s="41">
        <v>0</v>
      </c>
      <c r="AE142" s="88">
        <f>'EWG-CCP-127 (1)'!E107</f>
        <v>35</v>
      </c>
      <c r="AF142" s="91" t="s">
        <v>3</v>
      </c>
      <c r="AG142" s="87" t="s">
        <v>504</v>
      </c>
      <c r="AL142" s="17">
        <f t="shared" si="41"/>
        <v>100</v>
      </c>
      <c r="AM142" s="17">
        <f t="shared" si="42"/>
        <v>9.90990990990991E-2</v>
      </c>
      <c r="AN142" s="17">
        <f t="shared" si="43"/>
        <v>0</v>
      </c>
      <c r="AO142" s="17">
        <f t="shared" si="44"/>
        <v>0.3003003003003003</v>
      </c>
      <c r="AP142" s="17">
        <f t="shared" si="45"/>
        <v>0.60060060060060061</v>
      </c>
      <c r="AQ142" s="17">
        <f t="shared" si="46"/>
        <v>0.35</v>
      </c>
      <c r="AS142" s="17">
        <f t="shared" si="47"/>
        <v>2</v>
      </c>
      <c r="AT142" s="17">
        <f t="shared" si="48"/>
        <v>0.33</v>
      </c>
      <c r="AU142" s="17">
        <f t="shared" si="49"/>
        <v>0.625</v>
      </c>
      <c r="AV142" s="17">
        <f t="shared" si="50"/>
        <v>1</v>
      </c>
      <c r="AW142" s="17">
        <f t="shared" si="51"/>
        <v>0.33</v>
      </c>
      <c r="AX142" s="17">
        <f t="shared" si="52"/>
        <v>0.33</v>
      </c>
      <c r="AY142" s="17">
        <f t="shared" si="53"/>
        <v>1.9999999999999962E-2</v>
      </c>
      <c r="BA142" s="17">
        <f t="shared" si="54"/>
        <v>2</v>
      </c>
      <c r="BB142" s="17">
        <f t="shared" si="55"/>
        <v>0.33</v>
      </c>
      <c r="BC142" s="17">
        <f t="shared" si="56"/>
        <v>0.54575984761981144</v>
      </c>
      <c r="BD142" s="17">
        <f t="shared" si="59"/>
        <v>0.33</v>
      </c>
      <c r="BE142" s="17">
        <f t="shared" si="57"/>
        <v>0.33</v>
      </c>
      <c r="BF142" s="17">
        <f t="shared" si="58"/>
        <v>3.999999999999985E-4</v>
      </c>
      <c r="BG142" s="17">
        <f t="shared" si="60"/>
        <v>2.6873870912067876E-3</v>
      </c>
    </row>
    <row r="143" spans="1:59" x14ac:dyDescent="0.25">
      <c r="A143" s="84">
        <v>21</v>
      </c>
      <c r="B143" s="84">
        <v>12</v>
      </c>
      <c r="C143" s="41" t="s">
        <v>16</v>
      </c>
      <c r="D143" s="86">
        <v>1</v>
      </c>
      <c r="E143" s="41">
        <v>0</v>
      </c>
      <c r="F143" s="41">
        <v>30.8</v>
      </c>
      <c r="G143" s="41">
        <v>0</v>
      </c>
      <c r="H143" s="17">
        <v>0</v>
      </c>
      <c r="I143" s="41">
        <v>0</v>
      </c>
      <c r="J143" s="41">
        <v>0</v>
      </c>
      <c r="K143" s="41">
        <v>0</v>
      </c>
      <c r="L143" s="41">
        <v>0</v>
      </c>
      <c r="M143" s="41">
        <v>7.7</v>
      </c>
      <c r="N143" s="41">
        <v>0</v>
      </c>
      <c r="O143" s="41">
        <v>61.5</v>
      </c>
      <c r="P143" s="17">
        <v>0</v>
      </c>
      <c r="Q143" s="17">
        <v>0</v>
      </c>
      <c r="R143" s="17">
        <v>0</v>
      </c>
      <c r="S143" s="41">
        <v>0</v>
      </c>
      <c r="T143" s="41">
        <v>0</v>
      </c>
      <c r="U143" s="41">
        <v>0</v>
      </c>
      <c r="V143" s="41">
        <v>0</v>
      </c>
      <c r="W143" s="41">
        <v>0</v>
      </c>
      <c r="X143" s="41">
        <v>0</v>
      </c>
      <c r="Y143" s="17">
        <v>0</v>
      </c>
      <c r="Z143" s="41">
        <v>0</v>
      </c>
      <c r="AA143" s="17">
        <v>0</v>
      </c>
      <c r="AB143" s="17">
        <v>0</v>
      </c>
      <c r="AC143" s="41">
        <v>0</v>
      </c>
      <c r="AD143" s="41">
        <v>0</v>
      </c>
      <c r="AE143" s="90">
        <v>23</v>
      </c>
      <c r="AF143" s="91" t="s">
        <v>3</v>
      </c>
      <c r="AG143" s="87" t="s">
        <v>504</v>
      </c>
      <c r="AL143" s="17">
        <f t="shared" si="41"/>
        <v>100</v>
      </c>
      <c r="AM143" s="17">
        <f t="shared" si="42"/>
        <v>7.6999999999999999E-2</v>
      </c>
      <c r="AN143" s="17">
        <f t="shared" si="43"/>
        <v>0</v>
      </c>
      <c r="AO143" s="17">
        <f t="shared" si="44"/>
        <v>0.308</v>
      </c>
      <c r="AP143" s="17">
        <f t="shared" si="45"/>
        <v>0.61499999999999999</v>
      </c>
      <c r="AQ143" s="17">
        <f t="shared" si="46"/>
        <v>0.23</v>
      </c>
      <c r="AS143" s="17">
        <f t="shared" si="47"/>
        <v>1.9967532467532467</v>
      </c>
      <c r="AT143" s="17">
        <f t="shared" si="48"/>
        <v>0.25</v>
      </c>
      <c r="AU143" s="17">
        <f t="shared" si="49"/>
        <v>0.62479707792207795</v>
      </c>
      <c r="AV143" s="17">
        <f t="shared" si="50"/>
        <v>0.99918831168831168</v>
      </c>
      <c r="AW143" s="17">
        <f t="shared" si="51"/>
        <v>0.25</v>
      </c>
      <c r="AX143" s="17">
        <f t="shared" si="52"/>
        <v>0.25</v>
      </c>
      <c r="AY143" s="17">
        <f t="shared" si="53"/>
        <v>1.999999999999999E-2</v>
      </c>
      <c r="BA143" s="17">
        <f t="shared" si="54"/>
        <v>1.9967532467532467</v>
      </c>
      <c r="BB143" s="17">
        <f t="shared" si="55"/>
        <v>0.25</v>
      </c>
      <c r="BC143" s="17">
        <f t="shared" si="56"/>
        <v>0.54556902273784591</v>
      </c>
      <c r="BD143" s="17">
        <f t="shared" si="59"/>
        <v>0.25</v>
      </c>
      <c r="BE143" s="17">
        <f t="shared" si="57"/>
        <v>0.25</v>
      </c>
      <c r="BF143" s="17">
        <f t="shared" si="58"/>
        <v>3.9999999999999959E-4</v>
      </c>
      <c r="BG143" s="17">
        <f t="shared" si="60"/>
        <v>2.9528990543073862E-2</v>
      </c>
    </row>
    <row r="144" spans="1:59" x14ac:dyDescent="0.25">
      <c r="A144" s="84">
        <v>251</v>
      </c>
      <c r="B144" s="84">
        <v>143</v>
      </c>
      <c r="C144" s="17">
        <f>'EWG-CCP-127 (1)'!B66</f>
        <v>11</v>
      </c>
      <c r="D144" s="87">
        <v>1</v>
      </c>
      <c r="E144" s="17">
        <v>0</v>
      </c>
      <c r="F144" s="17">
        <f>'EWG-CCP-127 (1)'!M66</f>
        <v>45.454545454545453</v>
      </c>
      <c r="G144" s="17">
        <v>0</v>
      </c>
      <c r="H144" s="17">
        <v>0</v>
      </c>
      <c r="I144" s="17">
        <v>0</v>
      </c>
      <c r="J144" s="17">
        <v>0</v>
      </c>
      <c r="K144" s="17">
        <v>0</v>
      </c>
      <c r="L144" s="17">
        <v>0</v>
      </c>
      <c r="M144" s="17">
        <f>'EWG-CCP-127 (1)'!L66</f>
        <v>9.0909090909090917</v>
      </c>
      <c r="N144" s="17">
        <v>0</v>
      </c>
      <c r="O144" s="17">
        <f>'EWG-CCP-127 (1)'!K66</f>
        <v>45.454545454545453</v>
      </c>
      <c r="P144" s="17">
        <v>0</v>
      </c>
      <c r="Q144" s="17">
        <v>0</v>
      </c>
      <c r="R144" s="17">
        <v>0</v>
      </c>
      <c r="S144" s="17">
        <v>0</v>
      </c>
      <c r="T144" s="17">
        <v>0</v>
      </c>
      <c r="U144" s="41">
        <v>0</v>
      </c>
      <c r="V144" s="41">
        <v>0</v>
      </c>
      <c r="W144" s="17">
        <v>0</v>
      </c>
      <c r="X144" s="17">
        <v>0</v>
      </c>
      <c r="Y144" s="17">
        <v>0</v>
      </c>
      <c r="Z144" s="17">
        <v>0</v>
      </c>
      <c r="AA144" s="17">
        <v>0</v>
      </c>
      <c r="AB144" s="17">
        <v>0</v>
      </c>
      <c r="AC144" s="17">
        <v>0</v>
      </c>
      <c r="AD144" s="41">
        <v>0</v>
      </c>
      <c r="AE144" s="88">
        <f>'EWG-CCP-127 (1)'!E66</f>
        <v>22</v>
      </c>
      <c r="AF144" s="41" t="s">
        <v>3</v>
      </c>
      <c r="AG144" s="87" t="s">
        <v>506</v>
      </c>
      <c r="AL144" s="17">
        <f t="shared" si="41"/>
        <v>100</v>
      </c>
      <c r="AM144" s="17">
        <f t="shared" si="42"/>
        <v>9.0909090909090912E-2</v>
      </c>
      <c r="AN144" s="17">
        <f t="shared" si="43"/>
        <v>0</v>
      </c>
      <c r="AO144" s="17">
        <f t="shared" si="44"/>
        <v>0.45454545454545453</v>
      </c>
      <c r="AP144" s="17">
        <f t="shared" si="45"/>
        <v>0.45454545454545453</v>
      </c>
      <c r="AQ144" s="17">
        <f t="shared" si="46"/>
        <v>0.22</v>
      </c>
      <c r="AS144" s="17">
        <f t="shared" si="47"/>
        <v>1</v>
      </c>
      <c r="AT144" s="17">
        <f t="shared" si="48"/>
        <v>0.2</v>
      </c>
      <c r="AU144" s="17">
        <f t="shared" si="49"/>
        <v>0.5625</v>
      </c>
      <c r="AV144" s="17">
        <f t="shared" si="50"/>
        <v>0.75</v>
      </c>
      <c r="AW144" s="17">
        <f t="shared" si="51"/>
        <v>0.2</v>
      </c>
      <c r="AX144" s="17">
        <f t="shared" si="52"/>
        <v>0.2</v>
      </c>
      <c r="AY144" s="17">
        <f t="shared" si="53"/>
        <v>1.999999999999999E-2</v>
      </c>
      <c r="BA144" s="17">
        <f t="shared" si="54"/>
        <v>1</v>
      </c>
      <c r="BB144" s="17">
        <f t="shared" si="55"/>
        <v>0.2</v>
      </c>
      <c r="BC144" s="17">
        <f t="shared" si="56"/>
        <v>0.48698578397443271</v>
      </c>
      <c r="BD144" s="17">
        <f t="shared" si="59"/>
        <v>0.2</v>
      </c>
      <c r="BE144" s="17">
        <f t="shared" si="57"/>
        <v>0.2</v>
      </c>
      <c r="BF144" s="17">
        <f t="shared" si="58"/>
        <v>3.9999999999999959E-4</v>
      </c>
      <c r="BG144" s="17">
        <f t="shared" si="60"/>
        <v>3.3065790830729455E-2</v>
      </c>
    </row>
    <row r="145" spans="1:59" x14ac:dyDescent="0.25">
      <c r="A145" s="84">
        <v>496</v>
      </c>
      <c r="B145" s="84">
        <v>550</v>
      </c>
      <c r="C145" s="17" t="str">
        <f>'EWG-CCP-127 (1)'!B279</f>
        <v>Li-R0.1</v>
      </c>
      <c r="D145" s="86">
        <v>1</v>
      </c>
      <c r="E145" s="17">
        <v>0</v>
      </c>
      <c r="F145" s="17">
        <f>'EWG-CCP-127 (1)'!J279</f>
        <v>90.909090909090907</v>
      </c>
      <c r="G145" s="17">
        <v>0</v>
      </c>
      <c r="H145" s="17">
        <v>0</v>
      </c>
      <c r="I145" s="17">
        <v>0</v>
      </c>
      <c r="J145" s="17">
        <f>'EWG-CCP-127 (1)'!M279</f>
        <v>0</v>
      </c>
      <c r="K145" s="17">
        <v>9.0909090909090917</v>
      </c>
      <c r="L145" s="17">
        <v>0</v>
      </c>
      <c r="M145" s="17">
        <f>'EWG-CCP-127 (1)'!L279</f>
        <v>0</v>
      </c>
      <c r="N145" s="17">
        <v>0</v>
      </c>
      <c r="O145" s="17">
        <v>0</v>
      </c>
      <c r="P145" s="17">
        <v>0</v>
      </c>
      <c r="Q145" s="17">
        <v>0</v>
      </c>
      <c r="R145" s="17">
        <v>0</v>
      </c>
      <c r="S145" s="17">
        <v>0</v>
      </c>
      <c r="T145" s="17">
        <v>0</v>
      </c>
      <c r="U145" s="17">
        <v>0</v>
      </c>
      <c r="V145" s="17">
        <f>'EWG-CCP-127 (1)'!O279</f>
        <v>0</v>
      </c>
      <c r="W145" s="17">
        <v>0</v>
      </c>
      <c r="X145" s="17">
        <v>0</v>
      </c>
      <c r="Y145" s="17">
        <v>0</v>
      </c>
      <c r="Z145" s="17">
        <v>0</v>
      </c>
      <c r="AA145" s="17">
        <v>0</v>
      </c>
      <c r="AB145" s="17">
        <f>'EWG-CCP-127 (1)'!N279</f>
        <v>0</v>
      </c>
      <c r="AC145" s="17">
        <v>0</v>
      </c>
      <c r="AD145" s="41">
        <v>0</v>
      </c>
      <c r="AE145" s="88">
        <f>'EWG-CCP-127 (1)'!I279</f>
        <v>12</v>
      </c>
      <c r="AF145" s="92" t="s">
        <v>3</v>
      </c>
      <c r="AG145" s="87" t="s">
        <v>531</v>
      </c>
      <c r="AL145" s="17">
        <f t="shared" si="41"/>
        <v>100</v>
      </c>
      <c r="AM145" s="17">
        <f t="shared" si="42"/>
        <v>9.0909090909090912E-2</v>
      </c>
      <c r="AN145" s="17">
        <f t="shared" si="43"/>
        <v>0</v>
      </c>
      <c r="AO145" s="17">
        <f t="shared" si="44"/>
        <v>0.90909090909090906</v>
      </c>
      <c r="AP145" s="17">
        <f t="shared" si="45"/>
        <v>0</v>
      </c>
      <c r="AQ145" s="17">
        <f t="shared" si="46"/>
        <v>0.12</v>
      </c>
      <c r="AS145" s="17">
        <f t="shared" si="47"/>
        <v>0</v>
      </c>
      <c r="AT145" s="17">
        <f t="shared" si="48"/>
        <v>0.1</v>
      </c>
      <c r="AU145" s="17">
        <f t="shared" si="49"/>
        <v>0.5</v>
      </c>
      <c r="AV145" s="17">
        <f t="shared" si="50"/>
        <v>0.5</v>
      </c>
      <c r="AW145" s="17">
        <f t="shared" si="51"/>
        <v>0.1</v>
      </c>
      <c r="AX145" s="17">
        <f t="shared" si="52"/>
        <v>0.1</v>
      </c>
      <c r="AY145" s="17">
        <f t="shared" si="53"/>
        <v>1.999999999999999E-2</v>
      </c>
      <c r="BA145" s="17">
        <f t="shared" si="54"/>
        <v>0</v>
      </c>
      <c r="BB145" s="17">
        <f t="shared" si="55"/>
        <v>0.1</v>
      </c>
      <c r="BC145" s="17">
        <f t="shared" si="56"/>
        <v>0.42821172032905402</v>
      </c>
      <c r="BD145" s="17">
        <f t="shared" si="59"/>
        <v>0.1</v>
      </c>
      <c r="BE145" s="17">
        <f t="shared" si="57"/>
        <v>0.1</v>
      </c>
      <c r="BF145" s="17">
        <f t="shared" si="58"/>
        <v>3.9999999999999959E-4</v>
      </c>
      <c r="BG145" s="17">
        <f t="shared" si="60"/>
        <v>7.9433793707285358E-2</v>
      </c>
    </row>
    <row r="146" spans="1:59" x14ac:dyDescent="0.25">
      <c r="A146" s="84">
        <v>512</v>
      </c>
      <c r="B146" s="84">
        <v>566</v>
      </c>
      <c r="C146" s="17" t="str">
        <f>'EWG-CCP-127 (1)'!B295</f>
        <v>Rb-R0.1</v>
      </c>
      <c r="D146" s="87">
        <v>1</v>
      </c>
      <c r="E146" s="17">
        <v>0</v>
      </c>
      <c r="F146" s="17">
        <f>'EWG-CCP-127 (1)'!J295</f>
        <v>90.909090909090907</v>
      </c>
      <c r="G146" s="17">
        <v>0</v>
      </c>
      <c r="H146" s="17">
        <v>0</v>
      </c>
      <c r="I146" s="17">
        <v>0</v>
      </c>
      <c r="J146" s="17">
        <f>'EWG-CCP-127 (1)'!M295</f>
        <v>0</v>
      </c>
      <c r="K146" s="17">
        <v>0</v>
      </c>
      <c r="L146" s="17">
        <v>0</v>
      </c>
      <c r="M146" s="17">
        <f>'EWG-CCP-127 (1)'!L295</f>
        <v>0</v>
      </c>
      <c r="N146" s="17">
        <v>0</v>
      </c>
      <c r="O146" s="17">
        <v>0</v>
      </c>
      <c r="P146" s="17">
        <v>0</v>
      </c>
      <c r="Q146" s="17">
        <v>0</v>
      </c>
      <c r="R146" s="17">
        <v>0</v>
      </c>
      <c r="S146" s="17">
        <v>0</v>
      </c>
      <c r="T146" s="17">
        <v>0</v>
      </c>
      <c r="U146" s="17">
        <v>0</v>
      </c>
      <c r="V146" s="17">
        <f>'EWG-CCP-127 (1)'!O295</f>
        <v>0</v>
      </c>
      <c r="W146" s="17">
        <v>0</v>
      </c>
      <c r="X146" s="17">
        <v>0</v>
      </c>
      <c r="Y146" s="17">
        <v>0</v>
      </c>
      <c r="Z146" s="17">
        <v>0</v>
      </c>
      <c r="AA146" s="17">
        <v>0</v>
      </c>
      <c r="AB146" s="17">
        <f>'EWG-CCP-127 (1)'!N295</f>
        <v>9.0909090909090917</v>
      </c>
      <c r="AC146" s="17">
        <v>0</v>
      </c>
      <c r="AD146" s="17">
        <v>0</v>
      </c>
      <c r="AE146" s="88">
        <f>'EWG-CCP-127 (1)'!I295</f>
        <v>12</v>
      </c>
      <c r="AF146" s="92" t="s">
        <v>3</v>
      </c>
      <c r="AG146" s="87" t="s">
        <v>531</v>
      </c>
      <c r="AL146" s="17">
        <f t="shared" si="41"/>
        <v>100</v>
      </c>
      <c r="AM146" s="17">
        <f t="shared" si="42"/>
        <v>0</v>
      </c>
      <c r="AN146" s="17">
        <f t="shared" si="43"/>
        <v>0</v>
      </c>
      <c r="AO146" s="17">
        <f t="shared" si="44"/>
        <v>0.90909090909090906</v>
      </c>
      <c r="AP146" s="17">
        <f t="shared" si="45"/>
        <v>0</v>
      </c>
      <c r="AQ146" s="17">
        <f t="shared" si="46"/>
        <v>0.12</v>
      </c>
      <c r="AS146" s="17">
        <f t="shared" si="47"/>
        <v>0</v>
      </c>
      <c r="AT146" s="17">
        <f t="shared" si="48"/>
        <v>0</v>
      </c>
      <c r="AU146" s="17">
        <f t="shared" si="49"/>
        <v>0.5</v>
      </c>
      <c r="AV146" s="17">
        <f t="shared" si="50"/>
        <v>0.5</v>
      </c>
      <c r="AW146" s="17">
        <f t="shared" si="51"/>
        <v>0</v>
      </c>
      <c r="AX146" s="17">
        <f t="shared" si="52"/>
        <v>0</v>
      </c>
      <c r="AY146" s="17">
        <f t="shared" si="53"/>
        <v>0.12</v>
      </c>
      <c r="BA146" s="17">
        <f t="shared" si="54"/>
        <v>0</v>
      </c>
      <c r="BB146" s="17">
        <f t="shared" si="55"/>
        <v>0.1</v>
      </c>
      <c r="BC146" s="17">
        <f t="shared" si="56"/>
        <v>0.42821172032905402</v>
      </c>
      <c r="BD146" s="17">
        <f t="shared" si="59"/>
        <v>0.1</v>
      </c>
      <c r="BE146" s="17">
        <f t="shared" si="57"/>
        <v>0.1</v>
      </c>
      <c r="BF146" s="17">
        <f t="shared" si="58"/>
        <v>3.9999999999999959E-4</v>
      </c>
      <c r="BG146" s="17">
        <f t="shared" si="60"/>
        <v>7.9433793707285358E-2</v>
      </c>
    </row>
    <row r="147" spans="1:59" x14ac:dyDescent="0.25">
      <c r="A147" s="84">
        <v>519</v>
      </c>
      <c r="B147" s="84">
        <v>573</v>
      </c>
      <c r="C147" s="17" t="str">
        <f>'EWG-CCP-127 (1)'!B302</f>
        <v>Cs-R0.1</v>
      </c>
      <c r="D147" s="86">
        <v>1</v>
      </c>
      <c r="E147" s="17">
        <v>0</v>
      </c>
      <c r="F147" s="17">
        <f>'EWG-CCP-127 (1)'!J302</f>
        <v>90.909090909090907</v>
      </c>
      <c r="G147" s="17">
        <v>0</v>
      </c>
      <c r="H147" s="17">
        <v>0</v>
      </c>
      <c r="I147" s="17">
        <v>0</v>
      </c>
      <c r="J147" s="17">
        <f>'EWG-CCP-127 (1)'!M302</f>
        <v>0</v>
      </c>
      <c r="K147" s="17">
        <v>0</v>
      </c>
      <c r="L147" s="17">
        <v>0</v>
      </c>
      <c r="M147" s="17">
        <f>'EWG-CCP-127 (1)'!L302</f>
        <v>0</v>
      </c>
      <c r="N147" s="17">
        <v>0</v>
      </c>
      <c r="O147" s="17">
        <v>0</v>
      </c>
      <c r="P147" s="17">
        <v>0</v>
      </c>
      <c r="Q147" s="17">
        <v>0</v>
      </c>
      <c r="R147" s="17">
        <v>0</v>
      </c>
      <c r="S147" s="17">
        <v>0</v>
      </c>
      <c r="T147" s="17">
        <v>0</v>
      </c>
      <c r="U147" s="17">
        <v>0</v>
      </c>
      <c r="V147" s="17">
        <f>'EWG-CCP-127 (1)'!O302</f>
        <v>9.0909090909090917</v>
      </c>
      <c r="W147" s="17">
        <v>0</v>
      </c>
      <c r="X147" s="17">
        <v>0</v>
      </c>
      <c r="Y147" s="17">
        <v>0</v>
      </c>
      <c r="Z147" s="17">
        <v>0</v>
      </c>
      <c r="AA147" s="17">
        <v>0</v>
      </c>
      <c r="AB147" s="17">
        <f>'EWG-CCP-127 (1)'!N302</f>
        <v>0</v>
      </c>
      <c r="AC147" s="17">
        <v>0</v>
      </c>
      <c r="AD147" s="17">
        <v>0</v>
      </c>
      <c r="AE147" s="88">
        <f>'EWG-CCP-127 (1)'!I302</f>
        <v>12</v>
      </c>
      <c r="AF147" s="92" t="s">
        <v>3</v>
      </c>
      <c r="AG147" s="87" t="s">
        <v>531</v>
      </c>
      <c r="AL147" s="17">
        <f t="shared" si="41"/>
        <v>100</v>
      </c>
      <c r="AM147" s="17">
        <f t="shared" si="42"/>
        <v>9.0909090909090912E-2</v>
      </c>
      <c r="AN147" s="17">
        <f t="shared" si="43"/>
        <v>0</v>
      </c>
      <c r="AO147" s="17">
        <f t="shared" si="44"/>
        <v>0.90909090909090906</v>
      </c>
      <c r="AP147" s="17">
        <f t="shared" si="45"/>
        <v>0</v>
      </c>
      <c r="AQ147" s="17">
        <f t="shared" si="46"/>
        <v>0.12</v>
      </c>
      <c r="AS147" s="17">
        <f t="shared" si="47"/>
        <v>0</v>
      </c>
      <c r="AT147" s="17">
        <f t="shared" si="48"/>
        <v>0.1</v>
      </c>
      <c r="AU147" s="17">
        <f t="shared" si="49"/>
        <v>0.5</v>
      </c>
      <c r="AV147" s="17">
        <f t="shared" si="50"/>
        <v>0.5</v>
      </c>
      <c r="AW147" s="17">
        <f t="shared" si="51"/>
        <v>0.1</v>
      </c>
      <c r="AX147" s="17">
        <f t="shared" si="52"/>
        <v>0.1</v>
      </c>
      <c r="AY147" s="17">
        <f t="shared" si="53"/>
        <v>1.999999999999999E-2</v>
      </c>
      <c r="BA147" s="17">
        <f t="shared" si="54"/>
        <v>0</v>
      </c>
      <c r="BB147" s="17">
        <f t="shared" si="55"/>
        <v>0.1</v>
      </c>
      <c r="BC147" s="17">
        <f t="shared" si="56"/>
        <v>0.42821172032905402</v>
      </c>
      <c r="BD147" s="17">
        <f t="shared" si="59"/>
        <v>0.1</v>
      </c>
      <c r="BE147" s="17">
        <f t="shared" si="57"/>
        <v>0.1</v>
      </c>
      <c r="BF147" s="17">
        <f t="shared" si="58"/>
        <v>3.9999999999999959E-4</v>
      </c>
      <c r="BG147" s="17">
        <f t="shared" si="60"/>
        <v>7.9433793707285358E-2</v>
      </c>
    </row>
    <row r="148" spans="1:59" x14ac:dyDescent="0.25">
      <c r="A148" s="84">
        <v>518</v>
      </c>
      <c r="B148" s="84">
        <v>572</v>
      </c>
      <c r="C148" s="17" t="str">
        <f>'EWG-CCP-127 (1)'!B301</f>
        <v>Cs-R0.03</v>
      </c>
      <c r="D148" s="87">
        <v>1</v>
      </c>
      <c r="E148" s="17">
        <v>0</v>
      </c>
      <c r="F148" s="17">
        <f>'EWG-CCP-127 (1)'!J301</f>
        <v>97.087378640776706</v>
      </c>
      <c r="G148" s="17">
        <v>0</v>
      </c>
      <c r="H148" s="17">
        <v>0</v>
      </c>
      <c r="I148" s="17">
        <v>0</v>
      </c>
      <c r="J148" s="17">
        <f>'EWG-CCP-127 (1)'!M301</f>
        <v>0</v>
      </c>
      <c r="K148" s="17">
        <v>0</v>
      </c>
      <c r="L148" s="17">
        <v>0</v>
      </c>
      <c r="M148" s="17">
        <f>'EWG-CCP-127 (1)'!L301</f>
        <v>0</v>
      </c>
      <c r="N148" s="17">
        <v>0</v>
      </c>
      <c r="O148" s="17">
        <v>0</v>
      </c>
      <c r="P148" s="17">
        <v>0</v>
      </c>
      <c r="Q148" s="17">
        <v>0</v>
      </c>
      <c r="R148" s="17">
        <v>0</v>
      </c>
      <c r="S148" s="17">
        <v>0</v>
      </c>
      <c r="T148" s="17">
        <v>0</v>
      </c>
      <c r="U148" s="17">
        <v>0</v>
      </c>
      <c r="V148" s="17">
        <f>'EWG-CCP-127 (1)'!O301</f>
        <v>2.9126213592233006</v>
      </c>
      <c r="W148" s="17">
        <v>0</v>
      </c>
      <c r="X148" s="17">
        <v>0</v>
      </c>
      <c r="Y148" s="17">
        <v>0</v>
      </c>
      <c r="Z148" s="17">
        <v>0</v>
      </c>
      <c r="AA148" s="17">
        <v>0</v>
      </c>
      <c r="AB148" s="17">
        <f>'EWG-CCP-127 (1)'!N301</f>
        <v>0</v>
      </c>
      <c r="AC148" s="17">
        <v>0</v>
      </c>
      <c r="AD148" s="17">
        <v>0</v>
      </c>
      <c r="AE148" s="88">
        <f>'EWG-CCP-127 (1)'!I301</f>
        <v>5</v>
      </c>
      <c r="AF148" s="92" t="s">
        <v>3</v>
      </c>
      <c r="AG148" s="87" t="s">
        <v>531</v>
      </c>
      <c r="AL148" s="17">
        <f t="shared" si="41"/>
        <v>100</v>
      </c>
      <c r="AM148" s="17">
        <f t="shared" si="42"/>
        <v>2.9126213592233007E-2</v>
      </c>
      <c r="AN148" s="17">
        <f t="shared" si="43"/>
        <v>0</v>
      </c>
      <c r="AO148" s="17">
        <f t="shared" si="44"/>
        <v>0.970873786407767</v>
      </c>
      <c r="AP148" s="17">
        <f t="shared" si="45"/>
        <v>0</v>
      </c>
      <c r="AQ148" s="17">
        <f t="shared" si="46"/>
        <v>0.05</v>
      </c>
      <c r="AS148" s="17">
        <f t="shared" si="47"/>
        <v>0</v>
      </c>
      <c r="AT148" s="17">
        <f t="shared" si="48"/>
        <v>2.9999999999999995E-2</v>
      </c>
      <c r="AU148" s="17">
        <f t="shared" si="49"/>
        <v>0.5</v>
      </c>
      <c r="AV148" s="17">
        <f t="shared" si="50"/>
        <v>0.5</v>
      </c>
      <c r="AW148" s="17">
        <f t="shared" si="51"/>
        <v>2.9999999999999995E-2</v>
      </c>
      <c r="AX148" s="17">
        <f t="shared" si="52"/>
        <v>2.9999999999999995E-2</v>
      </c>
      <c r="AY148" s="17">
        <f t="shared" si="53"/>
        <v>2.0000000000000007E-2</v>
      </c>
      <c r="BA148" s="17">
        <f t="shared" si="54"/>
        <v>0</v>
      </c>
      <c r="BB148" s="17">
        <f t="shared" si="55"/>
        <v>2.9999999999999995E-2</v>
      </c>
      <c r="BC148" s="17">
        <f t="shared" si="56"/>
        <v>0.42821172032905402</v>
      </c>
      <c r="BD148" s="17">
        <f t="shared" si="59"/>
        <v>2.9999999999999995E-2</v>
      </c>
      <c r="BE148" s="17">
        <f t="shared" si="57"/>
        <v>2.9999999999999995E-2</v>
      </c>
      <c r="BF148" s="17">
        <f t="shared" si="58"/>
        <v>4.0000000000000029E-4</v>
      </c>
      <c r="BG148" s="17">
        <f t="shared" si="60"/>
        <v>0.1237913957208745</v>
      </c>
    </row>
    <row r="149" spans="1:59" x14ac:dyDescent="0.25">
      <c r="A149" s="84">
        <v>262</v>
      </c>
      <c r="B149" s="84">
        <v>153</v>
      </c>
      <c r="C149" s="17">
        <f>'EWG-CCP-127 (1)'!B77</f>
        <v>22</v>
      </c>
      <c r="D149" s="86">
        <v>1</v>
      </c>
      <c r="E149" s="17">
        <v>0</v>
      </c>
      <c r="F149" s="17">
        <f>'EWG-CCP-127 (1)'!M77</f>
        <v>30.03003003003003</v>
      </c>
      <c r="G149" s="17">
        <v>0</v>
      </c>
      <c r="H149" s="17">
        <v>0</v>
      </c>
      <c r="I149" s="17">
        <v>0</v>
      </c>
      <c r="J149" s="17">
        <v>0</v>
      </c>
      <c r="K149" s="17">
        <v>0</v>
      </c>
      <c r="L149" s="17">
        <v>0</v>
      </c>
      <c r="M149" s="17">
        <f>'EWG-CCP-127 (1)'!L77</f>
        <v>9.9099099099099099</v>
      </c>
      <c r="N149" s="17">
        <v>0</v>
      </c>
      <c r="O149" s="17">
        <f>'EWG-CCP-127 (1)'!K77</f>
        <v>60.06006006006006</v>
      </c>
      <c r="P149" s="17">
        <v>0</v>
      </c>
      <c r="Q149" s="17">
        <v>0</v>
      </c>
      <c r="R149" s="17">
        <v>0</v>
      </c>
      <c r="S149" s="17">
        <v>0</v>
      </c>
      <c r="T149" s="17">
        <v>0</v>
      </c>
      <c r="U149" s="41">
        <v>0</v>
      </c>
      <c r="V149" s="41">
        <v>0</v>
      </c>
      <c r="W149" s="17">
        <v>0</v>
      </c>
      <c r="X149" s="17">
        <v>0</v>
      </c>
      <c r="Y149" s="17">
        <v>0</v>
      </c>
      <c r="Z149" s="17">
        <v>0</v>
      </c>
      <c r="AA149" s="17">
        <v>0</v>
      </c>
      <c r="AB149" s="17">
        <v>0</v>
      </c>
      <c r="AC149" s="17">
        <v>0</v>
      </c>
      <c r="AD149" s="41">
        <v>0</v>
      </c>
      <c r="AE149" s="88">
        <f>'EWG-CCP-127 (1)'!E77</f>
        <v>31</v>
      </c>
      <c r="AF149" s="41" t="s">
        <v>3</v>
      </c>
      <c r="AG149" s="87" t="s">
        <v>506</v>
      </c>
      <c r="AL149" s="17">
        <f t="shared" si="41"/>
        <v>100</v>
      </c>
      <c r="AM149" s="17">
        <f t="shared" si="42"/>
        <v>9.90990990990991E-2</v>
      </c>
      <c r="AN149" s="17">
        <f t="shared" si="43"/>
        <v>0</v>
      </c>
      <c r="AO149" s="17">
        <f t="shared" si="44"/>
        <v>0.3003003003003003</v>
      </c>
      <c r="AP149" s="17">
        <f t="shared" si="45"/>
        <v>0.60060060060060061</v>
      </c>
      <c r="AQ149" s="17">
        <f t="shared" si="46"/>
        <v>0.31</v>
      </c>
      <c r="AS149" s="17">
        <f t="shared" si="47"/>
        <v>2</v>
      </c>
      <c r="AT149" s="17">
        <f t="shared" si="48"/>
        <v>0.33</v>
      </c>
      <c r="AU149" s="17">
        <f t="shared" si="49"/>
        <v>0.625</v>
      </c>
      <c r="AV149" s="17">
        <f t="shared" si="50"/>
        <v>1</v>
      </c>
      <c r="AW149" s="17">
        <f t="shared" si="51"/>
        <v>0.33</v>
      </c>
      <c r="AX149" s="17">
        <f t="shared" si="52"/>
        <v>0.33</v>
      </c>
      <c r="AY149" s="17">
        <f t="shared" si="53"/>
        <v>2.0000000000000018E-2</v>
      </c>
      <c r="BA149" s="17">
        <f t="shared" si="54"/>
        <v>2</v>
      </c>
      <c r="BB149" s="17">
        <f t="shared" si="55"/>
        <v>0.33</v>
      </c>
      <c r="BC149" s="17">
        <f t="shared" si="56"/>
        <v>0.54575984761981144</v>
      </c>
      <c r="BD149" s="17">
        <f t="shared" si="59"/>
        <v>0.33</v>
      </c>
      <c r="BE149" s="17">
        <f t="shared" si="57"/>
        <v>0.33</v>
      </c>
      <c r="BF149" s="17">
        <f t="shared" si="58"/>
        <v>4.0000000000000072E-4</v>
      </c>
      <c r="BG149" s="17">
        <f t="shared" si="60"/>
        <v>8.4345882418291451E-3</v>
      </c>
    </row>
    <row r="150" spans="1:59" x14ac:dyDescent="0.25">
      <c r="A150" s="84">
        <v>278</v>
      </c>
      <c r="B150" s="84">
        <v>168</v>
      </c>
      <c r="D150" s="87">
        <v>1</v>
      </c>
      <c r="E150" s="17">
        <v>0</v>
      </c>
      <c r="F150" s="17">
        <f>'EWG-CCP-127 (1)'!M96</f>
        <v>43.103448275862064</v>
      </c>
      <c r="G150" s="17">
        <v>0</v>
      </c>
      <c r="H150" s="17">
        <v>0</v>
      </c>
      <c r="I150" s="17">
        <v>0</v>
      </c>
      <c r="J150" s="17">
        <v>0</v>
      </c>
      <c r="K150" s="17">
        <v>0</v>
      </c>
      <c r="L150" s="17">
        <v>0</v>
      </c>
      <c r="M150" s="17">
        <f>'EWG-CCP-127 (1)'!L96</f>
        <v>13.793103448275861</v>
      </c>
      <c r="N150" s="17">
        <v>0</v>
      </c>
      <c r="O150" s="17">
        <f>'EWG-CCP-127 (1)'!K96</f>
        <v>43.103448275862064</v>
      </c>
      <c r="P150" s="17">
        <v>0</v>
      </c>
      <c r="Q150" s="17">
        <v>0</v>
      </c>
      <c r="R150" s="17">
        <v>0</v>
      </c>
      <c r="S150" s="17">
        <v>0</v>
      </c>
      <c r="T150" s="17">
        <v>0</v>
      </c>
      <c r="U150" s="41">
        <v>0</v>
      </c>
      <c r="V150" s="41">
        <v>0</v>
      </c>
      <c r="W150" s="17">
        <v>0</v>
      </c>
      <c r="X150" s="17">
        <v>0</v>
      </c>
      <c r="Y150" s="17">
        <v>0</v>
      </c>
      <c r="Z150" s="17">
        <v>0</v>
      </c>
      <c r="AA150" s="17">
        <v>0</v>
      </c>
      <c r="AB150" s="17">
        <v>0</v>
      </c>
      <c r="AC150" s="17">
        <v>0</v>
      </c>
      <c r="AD150" s="41">
        <v>0</v>
      </c>
      <c r="AE150" s="88">
        <f>'EWG-CCP-127 (1)'!E96</f>
        <v>34</v>
      </c>
      <c r="AF150" s="91" t="s">
        <v>3</v>
      </c>
      <c r="AG150" s="87" t="s">
        <v>504</v>
      </c>
      <c r="AL150" s="17">
        <f t="shared" si="41"/>
        <v>99.999999999999986</v>
      </c>
      <c r="AM150" s="17">
        <f t="shared" si="42"/>
        <v>0.13793103448275862</v>
      </c>
      <c r="AN150" s="17">
        <f t="shared" si="43"/>
        <v>0</v>
      </c>
      <c r="AO150" s="17">
        <f t="shared" si="44"/>
        <v>0.43103448275862066</v>
      </c>
      <c r="AP150" s="17">
        <f t="shared" si="45"/>
        <v>0.43103448275862066</v>
      </c>
      <c r="AQ150" s="17">
        <f t="shared" si="46"/>
        <v>0.34</v>
      </c>
      <c r="AS150" s="17">
        <f t="shared" si="47"/>
        <v>1</v>
      </c>
      <c r="AT150" s="17">
        <f t="shared" si="48"/>
        <v>0.32</v>
      </c>
      <c r="AU150" s="17">
        <f t="shared" si="49"/>
        <v>0.5625</v>
      </c>
      <c r="AV150" s="17">
        <f t="shared" si="50"/>
        <v>0.75</v>
      </c>
      <c r="AW150" s="17">
        <f t="shared" si="51"/>
        <v>0.32</v>
      </c>
      <c r="AX150" s="17">
        <f t="shared" si="52"/>
        <v>0.32</v>
      </c>
      <c r="AY150" s="17">
        <f t="shared" si="53"/>
        <v>2.0000000000000018E-2</v>
      </c>
      <c r="BA150" s="17">
        <f t="shared" si="54"/>
        <v>1</v>
      </c>
      <c r="BB150" s="17">
        <f t="shared" si="55"/>
        <v>0.32</v>
      </c>
      <c r="BC150" s="17">
        <f t="shared" si="56"/>
        <v>0.48698578397443271</v>
      </c>
      <c r="BD150" s="17">
        <f t="shared" si="59"/>
        <v>0.32</v>
      </c>
      <c r="BE150" s="17">
        <f t="shared" si="57"/>
        <v>0.32</v>
      </c>
      <c r="BF150" s="17">
        <f t="shared" si="58"/>
        <v>4.0000000000000072E-4</v>
      </c>
      <c r="BG150" s="17">
        <f t="shared" si="60"/>
        <v>3.8241873788623722E-3</v>
      </c>
    </row>
    <row r="151" spans="1:59" x14ac:dyDescent="0.25">
      <c r="A151" s="84">
        <v>280</v>
      </c>
      <c r="B151" s="84">
        <v>170</v>
      </c>
      <c r="D151" s="86">
        <v>1</v>
      </c>
      <c r="E151" s="17">
        <v>0</v>
      </c>
      <c r="F151" s="17">
        <f>'EWG-CCP-127 (1)'!M98</f>
        <v>41.666666666666671</v>
      </c>
      <c r="G151" s="17">
        <v>0</v>
      </c>
      <c r="H151" s="17">
        <v>0</v>
      </c>
      <c r="I151" s="17">
        <v>0</v>
      </c>
      <c r="J151" s="17">
        <v>0</v>
      </c>
      <c r="K151" s="17">
        <v>0</v>
      </c>
      <c r="L151" s="17">
        <v>0</v>
      </c>
      <c r="M151" s="17">
        <f>'EWG-CCP-127 (1)'!L98</f>
        <v>16.666666666666668</v>
      </c>
      <c r="N151" s="17">
        <v>0</v>
      </c>
      <c r="O151" s="17">
        <f>'EWG-CCP-127 (1)'!K98</f>
        <v>41.666666666666671</v>
      </c>
      <c r="P151" s="17">
        <v>0</v>
      </c>
      <c r="Q151" s="17">
        <v>0</v>
      </c>
      <c r="R151" s="17">
        <v>0</v>
      </c>
      <c r="S151" s="17">
        <v>0</v>
      </c>
      <c r="T151" s="17">
        <v>0</v>
      </c>
      <c r="U151" s="41">
        <v>0</v>
      </c>
      <c r="V151" s="41">
        <v>0</v>
      </c>
      <c r="W151" s="17">
        <v>0</v>
      </c>
      <c r="X151" s="17">
        <v>0</v>
      </c>
      <c r="Y151" s="17">
        <v>0</v>
      </c>
      <c r="Z151" s="17">
        <v>0</v>
      </c>
      <c r="AA151" s="17">
        <v>0</v>
      </c>
      <c r="AB151" s="17">
        <v>0</v>
      </c>
      <c r="AC151" s="17">
        <v>0</v>
      </c>
      <c r="AD151" s="41">
        <v>0</v>
      </c>
      <c r="AE151" s="88">
        <f>'EWG-CCP-127 (1)'!E98</f>
        <v>42</v>
      </c>
      <c r="AF151" s="91" t="s">
        <v>3</v>
      </c>
      <c r="AG151" s="87" t="s">
        <v>504</v>
      </c>
      <c r="AL151" s="17">
        <f t="shared" si="41"/>
        <v>100.00000000000001</v>
      </c>
      <c r="AM151" s="17">
        <f t="shared" si="42"/>
        <v>0.16666666666666669</v>
      </c>
      <c r="AN151" s="17">
        <f t="shared" si="43"/>
        <v>0</v>
      </c>
      <c r="AO151" s="17">
        <f t="shared" si="44"/>
        <v>0.41666666666666674</v>
      </c>
      <c r="AP151" s="17">
        <f t="shared" si="45"/>
        <v>0.41666666666666674</v>
      </c>
      <c r="AQ151" s="17">
        <f t="shared" si="46"/>
        <v>0.42</v>
      </c>
      <c r="AS151" s="17">
        <f t="shared" si="47"/>
        <v>1</v>
      </c>
      <c r="AT151" s="17">
        <f t="shared" si="48"/>
        <v>0.39999999999999997</v>
      </c>
      <c r="AU151" s="17">
        <f t="shared" si="49"/>
        <v>0.5625</v>
      </c>
      <c r="AV151" s="17">
        <f t="shared" si="50"/>
        <v>0.75</v>
      </c>
      <c r="AW151" s="17">
        <f t="shared" si="51"/>
        <v>0.39999999999999997</v>
      </c>
      <c r="AX151" s="17">
        <f t="shared" si="52"/>
        <v>0.39999999999999997</v>
      </c>
      <c r="AY151" s="17">
        <f t="shared" si="53"/>
        <v>2.0000000000000018E-2</v>
      </c>
      <c r="BA151" s="17">
        <f t="shared" si="54"/>
        <v>1</v>
      </c>
      <c r="BB151" s="17">
        <f t="shared" si="55"/>
        <v>0.39999999999999997</v>
      </c>
      <c r="BC151" s="17">
        <f t="shared" si="56"/>
        <v>0.48698578397443271</v>
      </c>
      <c r="BD151" s="17">
        <f t="shared" si="59"/>
        <v>0.39999999999999997</v>
      </c>
      <c r="BE151" s="17">
        <f t="shared" si="57"/>
        <v>0.39999999999999997</v>
      </c>
      <c r="BF151" s="17">
        <f t="shared" si="58"/>
        <v>4.0000000000000072E-4</v>
      </c>
      <c r="BG151" s="17">
        <f t="shared" si="60"/>
        <v>3.2978507761765495E-4</v>
      </c>
    </row>
    <row r="152" spans="1:59" x14ac:dyDescent="0.25">
      <c r="A152" s="84">
        <v>288</v>
      </c>
      <c r="B152" s="84">
        <v>177</v>
      </c>
      <c r="D152" s="87">
        <v>1</v>
      </c>
      <c r="E152" s="17">
        <v>0</v>
      </c>
      <c r="F152" s="17">
        <f>'EWG-CCP-127 (1)'!M106</f>
        <v>30.76923076923077</v>
      </c>
      <c r="G152" s="17">
        <v>0</v>
      </c>
      <c r="H152" s="17">
        <v>0</v>
      </c>
      <c r="I152" s="17">
        <v>0</v>
      </c>
      <c r="J152" s="17">
        <v>0</v>
      </c>
      <c r="K152" s="17">
        <v>0</v>
      </c>
      <c r="L152" s="17">
        <v>0</v>
      </c>
      <c r="M152" s="17">
        <f>'EWG-CCP-127 (1)'!L106</f>
        <v>7.6923076923076925</v>
      </c>
      <c r="N152" s="17">
        <v>0</v>
      </c>
      <c r="O152" s="17">
        <f>'EWG-CCP-127 (1)'!K106</f>
        <v>61.53846153846154</v>
      </c>
      <c r="P152" s="17">
        <v>0</v>
      </c>
      <c r="Q152" s="17">
        <v>0</v>
      </c>
      <c r="R152" s="17">
        <v>0</v>
      </c>
      <c r="S152" s="17">
        <v>0</v>
      </c>
      <c r="T152" s="17">
        <v>0</v>
      </c>
      <c r="U152" s="41">
        <v>0</v>
      </c>
      <c r="V152" s="41">
        <v>0</v>
      </c>
      <c r="W152" s="17">
        <v>0</v>
      </c>
      <c r="X152" s="17">
        <v>0</v>
      </c>
      <c r="Y152" s="17">
        <v>0</v>
      </c>
      <c r="Z152" s="17">
        <v>0</v>
      </c>
      <c r="AA152" s="17">
        <v>0</v>
      </c>
      <c r="AB152" s="17">
        <v>0</v>
      </c>
      <c r="AC152" s="17">
        <v>0</v>
      </c>
      <c r="AD152" s="41">
        <v>0</v>
      </c>
      <c r="AE152" s="88">
        <f>'EWG-CCP-127 (1)'!E106</f>
        <v>27</v>
      </c>
      <c r="AF152" s="91" t="s">
        <v>3</v>
      </c>
      <c r="AG152" s="87" t="s">
        <v>504</v>
      </c>
      <c r="AL152" s="17">
        <f t="shared" si="41"/>
        <v>100</v>
      </c>
      <c r="AM152" s="17">
        <f t="shared" si="42"/>
        <v>7.6923076923076927E-2</v>
      </c>
      <c r="AN152" s="17">
        <f t="shared" si="43"/>
        <v>0</v>
      </c>
      <c r="AO152" s="17">
        <f t="shared" si="44"/>
        <v>0.30769230769230771</v>
      </c>
      <c r="AP152" s="17">
        <f t="shared" si="45"/>
        <v>0.61538461538461542</v>
      </c>
      <c r="AQ152" s="17">
        <f t="shared" si="46"/>
        <v>0.27</v>
      </c>
      <c r="AS152" s="17">
        <f t="shared" si="47"/>
        <v>2</v>
      </c>
      <c r="AT152" s="17">
        <f t="shared" si="48"/>
        <v>0.25</v>
      </c>
      <c r="AU152" s="17">
        <f t="shared" si="49"/>
        <v>0.625</v>
      </c>
      <c r="AV152" s="17">
        <f t="shared" si="50"/>
        <v>1</v>
      </c>
      <c r="AW152" s="17">
        <f t="shared" si="51"/>
        <v>0.25</v>
      </c>
      <c r="AX152" s="17">
        <f t="shared" si="52"/>
        <v>0.25</v>
      </c>
      <c r="AY152" s="17">
        <f t="shared" si="53"/>
        <v>2.0000000000000018E-2</v>
      </c>
      <c r="BA152" s="17">
        <f t="shared" si="54"/>
        <v>2</v>
      </c>
      <c r="BB152" s="17">
        <f t="shared" si="55"/>
        <v>0.25</v>
      </c>
      <c r="BC152" s="17">
        <f t="shared" si="56"/>
        <v>0.54575984761981144</v>
      </c>
      <c r="BD152" s="17">
        <f t="shared" si="59"/>
        <v>0.25</v>
      </c>
      <c r="BE152" s="17">
        <f t="shared" si="57"/>
        <v>0.25</v>
      </c>
      <c r="BF152" s="17">
        <f t="shared" si="58"/>
        <v>4.0000000000000072E-4</v>
      </c>
      <c r="BG152" s="17">
        <f t="shared" si="60"/>
        <v>1.73817893924515E-2</v>
      </c>
    </row>
    <row r="153" spans="1:59" x14ac:dyDescent="0.25">
      <c r="A153" s="84">
        <v>301</v>
      </c>
      <c r="B153" s="84">
        <v>188</v>
      </c>
      <c r="D153" s="86">
        <v>1</v>
      </c>
      <c r="E153" s="17">
        <v>0</v>
      </c>
      <c r="F153" s="17">
        <f>'EWG-CCP-127 (1)'!M119</f>
        <v>28.08988764044944</v>
      </c>
      <c r="G153" s="17">
        <v>0</v>
      </c>
      <c r="H153" s="17">
        <v>0</v>
      </c>
      <c r="I153" s="17">
        <v>0</v>
      </c>
      <c r="J153" s="17">
        <v>0</v>
      </c>
      <c r="K153" s="17">
        <v>0</v>
      </c>
      <c r="L153" s="17">
        <v>0</v>
      </c>
      <c r="M153" s="17">
        <f>'EWG-CCP-127 (1)'!L119</f>
        <v>4.213483146067416</v>
      </c>
      <c r="N153" s="17">
        <v>0</v>
      </c>
      <c r="O153" s="17">
        <f>'EWG-CCP-127 (1)'!K119</f>
        <v>67.696629213483149</v>
      </c>
      <c r="P153" s="17">
        <v>0</v>
      </c>
      <c r="Q153" s="17">
        <v>0</v>
      </c>
      <c r="R153" s="17">
        <v>0</v>
      </c>
      <c r="S153" s="17">
        <v>0</v>
      </c>
      <c r="T153" s="17">
        <v>0</v>
      </c>
      <c r="U153" s="41">
        <v>0</v>
      </c>
      <c r="V153" s="41">
        <v>0</v>
      </c>
      <c r="W153" s="17">
        <v>0</v>
      </c>
      <c r="X153" s="17">
        <v>0</v>
      </c>
      <c r="Y153" s="17">
        <v>0</v>
      </c>
      <c r="Z153" s="17">
        <v>0</v>
      </c>
      <c r="AA153" s="17">
        <v>0</v>
      </c>
      <c r="AB153" s="17">
        <v>0</v>
      </c>
      <c r="AC153" s="17">
        <v>0</v>
      </c>
      <c r="AD153" s="41">
        <v>0</v>
      </c>
      <c r="AE153" s="88">
        <f>'EWG-CCP-127 (1)'!E119</f>
        <v>17</v>
      </c>
      <c r="AF153" s="91" t="s">
        <v>3</v>
      </c>
      <c r="AG153" s="87" t="s">
        <v>504</v>
      </c>
      <c r="AL153" s="17">
        <f t="shared" si="41"/>
        <v>100</v>
      </c>
      <c r="AM153" s="17">
        <f t="shared" si="42"/>
        <v>4.2134831460674163E-2</v>
      </c>
      <c r="AN153" s="17">
        <f t="shared" si="43"/>
        <v>0</v>
      </c>
      <c r="AO153" s="17">
        <f t="shared" si="44"/>
        <v>0.2808988764044944</v>
      </c>
      <c r="AP153" s="17">
        <f t="shared" si="45"/>
        <v>0.6769662921348315</v>
      </c>
      <c r="AQ153" s="17">
        <f t="shared" si="46"/>
        <v>0.17</v>
      </c>
      <c r="AS153" s="17">
        <f t="shared" si="47"/>
        <v>2.41</v>
      </c>
      <c r="AT153" s="17">
        <f t="shared" si="48"/>
        <v>0.15000000000000002</v>
      </c>
      <c r="AU153" s="17">
        <f t="shared" si="49"/>
        <v>0.65062500000000001</v>
      </c>
      <c r="AV153" s="17">
        <f t="shared" si="50"/>
        <v>1.1025</v>
      </c>
      <c r="AW153" s="17">
        <f t="shared" si="51"/>
        <v>0.15000000000000002</v>
      </c>
      <c r="AX153" s="17">
        <f t="shared" si="52"/>
        <v>0.15000000000000002</v>
      </c>
      <c r="AY153" s="17">
        <f t="shared" si="53"/>
        <v>1.999999999999999E-2</v>
      </c>
      <c r="BA153" s="17">
        <f t="shared" si="54"/>
        <v>2.41</v>
      </c>
      <c r="BB153" s="17">
        <f t="shared" si="55"/>
        <v>0.15</v>
      </c>
      <c r="BC153" s="17">
        <f t="shared" si="56"/>
        <v>0.56985721371441667</v>
      </c>
      <c r="BD153" s="17">
        <f t="shared" si="59"/>
        <v>0.15</v>
      </c>
      <c r="BE153" s="17">
        <f t="shared" si="57"/>
        <v>0.15</v>
      </c>
      <c r="BF153" s="17">
        <f t="shared" si="58"/>
        <v>4.0000000000000072E-4</v>
      </c>
      <c r="BG153" s="17">
        <f t="shared" si="60"/>
        <v>5.3749792269007397E-2</v>
      </c>
    </row>
    <row r="154" spans="1:59" x14ac:dyDescent="0.25">
      <c r="A154" s="84">
        <v>229</v>
      </c>
      <c r="B154" s="84">
        <v>488</v>
      </c>
      <c r="C154" s="17" t="str">
        <f>'EWG-CCP-127 (1)'!B44</f>
        <v>a)</v>
      </c>
      <c r="D154" s="87">
        <v>1</v>
      </c>
      <c r="E154" s="17">
        <v>0</v>
      </c>
      <c r="F154" s="17">
        <f>'EWG-CCP-127 (1)'!M44</f>
        <v>82.987551867219906</v>
      </c>
      <c r="G154" s="17">
        <v>0</v>
      </c>
      <c r="H154" s="17">
        <v>0</v>
      </c>
      <c r="I154" s="17">
        <v>0</v>
      </c>
      <c r="J154" s="17">
        <v>0</v>
      </c>
      <c r="K154" s="17">
        <v>0</v>
      </c>
      <c r="L154" s="17">
        <v>0</v>
      </c>
      <c r="M154" s="17">
        <f>'EWG-CCP-127 (1)'!L44</f>
        <v>17.012448132780079</v>
      </c>
      <c r="N154" s="17">
        <v>0</v>
      </c>
      <c r="O154" s="17">
        <f>'EWG-CCP-127 (1)'!K44</f>
        <v>0</v>
      </c>
      <c r="P154" s="17">
        <v>0</v>
      </c>
      <c r="Q154" s="17">
        <v>0</v>
      </c>
      <c r="R154" s="17">
        <v>0</v>
      </c>
      <c r="S154" s="17">
        <v>0</v>
      </c>
      <c r="T154" s="17">
        <v>0</v>
      </c>
      <c r="U154" s="41">
        <v>0</v>
      </c>
      <c r="V154" s="41">
        <v>0</v>
      </c>
      <c r="W154" s="17">
        <v>0</v>
      </c>
      <c r="X154" s="17">
        <v>0</v>
      </c>
      <c r="Y154" s="17">
        <v>0</v>
      </c>
      <c r="Z154" s="17">
        <v>0</v>
      </c>
      <c r="AA154" s="17">
        <v>0</v>
      </c>
      <c r="AB154" s="17">
        <v>0</v>
      </c>
      <c r="AC154" s="17">
        <v>0</v>
      </c>
      <c r="AD154" s="41">
        <v>0</v>
      </c>
      <c r="AE154" s="88">
        <f>'EWG-CCP-127 (1)'!E44</f>
        <v>22.5</v>
      </c>
      <c r="AF154" s="41" t="s">
        <v>3</v>
      </c>
      <c r="AG154" s="87" t="s">
        <v>506</v>
      </c>
      <c r="AL154" s="17">
        <f t="shared" si="41"/>
        <v>99.999999999999986</v>
      </c>
      <c r="AM154" s="17">
        <f t="shared" si="42"/>
        <v>0.17012448132780078</v>
      </c>
      <c r="AN154" s="17">
        <f t="shared" si="43"/>
        <v>0</v>
      </c>
      <c r="AO154" s="17">
        <f t="shared" si="44"/>
        <v>0.82987551867219911</v>
      </c>
      <c r="AP154" s="17">
        <f t="shared" si="45"/>
        <v>0</v>
      </c>
      <c r="AQ154" s="17">
        <f t="shared" si="46"/>
        <v>0.22500000000000001</v>
      </c>
      <c r="AS154" s="17">
        <f t="shared" si="47"/>
        <v>0</v>
      </c>
      <c r="AT154" s="17">
        <f t="shared" si="48"/>
        <v>0.20499999999999996</v>
      </c>
      <c r="AU154" s="17">
        <f t="shared" si="49"/>
        <v>0.5</v>
      </c>
      <c r="AV154" s="17">
        <f t="shared" si="50"/>
        <v>0.5</v>
      </c>
      <c r="AW154" s="17">
        <f t="shared" si="51"/>
        <v>0.20499999999999996</v>
      </c>
      <c r="AX154" s="17">
        <f t="shared" si="52"/>
        <v>0.20499999999999996</v>
      </c>
      <c r="AY154" s="17">
        <f t="shared" si="53"/>
        <v>2.0000000000000046E-2</v>
      </c>
      <c r="BA154" s="17">
        <f t="shared" si="54"/>
        <v>0</v>
      </c>
      <c r="BB154" s="17">
        <f t="shared" si="55"/>
        <v>0.20499999999999999</v>
      </c>
      <c r="BC154" s="17">
        <f t="shared" si="56"/>
        <v>0.42821172032905402</v>
      </c>
      <c r="BD154" s="17">
        <f t="shared" si="59"/>
        <v>0.20499999999999999</v>
      </c>
      <c r="BE154" s="17">
        <f t="shared" si="57"/>
        <v>0.20499999999999999</v>
      </c>
      <c r="BF154" s="17">
        <f t="shared" si="58"/>
        <v>4.0000000000000072E-4</v>
      </c>
      <c r="BG154" s="17">
        <f t="shared" si="60"/>
        <v>3.1272390686901658E-2</v>
      </c>
    </row>
    <row r="155" spans="1:59" x14ac:dyDescent="0.25">
      <c r="A155" s="84">
        <v>498</v>
      </c>
      <c r="B155" s="84">
        <v>552</v>
      </c>
      <c r="C155" s="17" t="str">
        <f>'EWG-CCP-127 (1)'!B281</f>
        <v>Li-R0.3</v>
      </c>
      <c r="D155" s="86">
        <v>1</v>
      </c>
      <c r="E155" s="17">
        <v>0</v>
      </c>
      <c r="F155" s="17">
        <f>'EWG-CCP-127 (1)'!J281</f>
        <v>76.92307692307692</v>
      </c>
      <c r="G155" s="17">
        <v>0</v>
      </c>
      <c r="H155" s="17">
        <v>0</v>
      </c>
      <c r="I155" s="17">
        <v>0</v>
      </c>
      <c r="J155" s="17">
        <f>'EWG-CCP-127 (1)'!M281</f>
        <v>0</v>
      </c>
      <c r="K155" s="17">
        <v>23.076923076923077</v>
      </c>
      <c r="L155" s="17">
        <v>0</v>
      </c>
      <c r="M155" s="17">
        <f>'EWG-CCP-127 (1)'!L281</f>
        <v>0</v>
      </c>
      <c r="N155" s="17">
        <v>0</v>
      </c>
      <c r="O155" s="17">
        <v>0</v>
      </c>
      <c r="P155" s="17">
        <v>0</v>
      </c>
      <c r="Q155" s="17">
        <v>0</v>
      </c>
      <c r="R155" s="17">
        <v>0</v>
      </c>
      <c r="S155" s="17">
        <v>0</v>
      </c>
      <c r="T155" s="17">
        <v>0</v>
      </c>
      <c r="U155" s="17">
        <v>0</v>
      </c>
      <c r="V155" s="17">
        <f>'EWG-CCP-127 (1)'!O281</f>
        <v>0</v>
      </c>
      <c r="W155" s="17">
        <v>0</v>
      </c>
      <c r="X155" s="17">
        <v>0</v>
      </c>
      <c r="Y155" s="17">
        <v>0</v>
      </c>
      <c r="Z155" s="17">
        <v>0</v>
      </c>
      <c r="AA155" s="17">
        <v>0</v>
      </c>
      <c r="AB155" s="17">
        <f>'EWG-CCP-127 (1)'!N281</f>
        <v>0</v>
      </c>
      <c r="AC155" s="17">
        <v>0</v>
      </c>
      <c r="AD155" s="17">
        <v>0</v>
      </c>
      <c r="AE155" s="88">
        <f>'EWG-CCP-127 (1)'!I281</f>
        <v>32</v>
      </c>
      <c r="AF155" s="92" t="s">
        <v>3</v>
      </c>
      <c r="AG155" s="87" t="s">
        <v>531</v>
      </c>
      <c r="AL155" s="17">
        <f t="shared" si="41"/>
        <v>100</v>
      </c>
      <c r="AM155" s="17">
        <f t="shared" si="42"/>
        <v>0.23076923076923075</v>
      </c>
      <c r="AN155" s="17">
        <f t="shared" si="43"/>
        <v>0</v>
      </c>
      <c r="AO155" s="17">
        <f t="shared" si="44"/>
        <v>0.76923076923076916</v>
      </c>
      <c r="AP155" s="17">
        <f t="shared" si="45"/>
        <v>0</v>
      </c>
      <c r="AQ155" s="17">
        <f t="shared" si="46"/>
        <v>0.32</v>
      </c>
      <c r="AS155" s="17">
        <f t="shared" si="47"/>
        <v>0</v>
      </c>
      <c r="AT155" s="17">
        <f t="shared" si="48"/>
        <v>0.3</v>
      </c>
      <c r="AU155" s="17">
        <f t="shared" si="49"/>
        <v>0.5</v>
      </c>
      <c r="AV155" s="17">
        <f t="shared" si="50"/>
        <v>0.5</v>
      </c>
      <c r="AW155" s="17">
        <f t="shared" si="51"/>
        <v>0.3</v>
      </c>
      <c r="AX155" s="17">
        <f t="shared" si="52"/>
        <v>0.3</v>
      </c>
      <c r="AY155" s="17">
        <f t="shared" si="53"/>
        <v>2.0000000000000018E-2</v>
      </c>
      <c r="BA155" s="17">
        <f t="shared" si="54"/>
        <v>0</v>
      </c>
      <c r="BB155" s="17">
        <f t="shared" si="55"/>
        <v>0.3</v>
      </c>
      <c r="BC155" s="17">
        <f t="shared" si="56"/>
        <v>0.42821172032905402</v>
      </c>
      <c r="BD155" s="17">
        <f t="shared" si="59"/>
        <v>0.3</v>
      </c>
      <c r="BE155" s="17">
        <f t="shared" si="57"/>
        <v>0.3</v>
      </c>
      <c r="BF155" s="17">
        <f t="shared" si="58"/>
        <v>4.0000000000000072E-4</v>
      </c>
      <c r="BG155" s="17">
        <f t="shared" si="60"/>
        <v>6.6977879541735537E-3</v>
      </c>
    </row>
    <row r="156" spans="1:59" x14ac:dyDescent="0.25">
      <c r="A156" s="84">
        <v>505</v>
      </c>
      <c r="B156" s="84">
        <v>559</v>
      </c>
      <c r="C156" s="17" t="str">
        <f>'EWG-CCP-127 (1)'!B288</f>
        <v>Na-R0.2</v>
      </c>
      <c r="D156" s="87">
        <v>1</v>
      </c>
      <c r="E156" s="17">
        <v>0</v>
      </c>
      <c r="F156" s="17">
        <f>'EWG-CCP-127 (1)'!J288</f>
        <v>83.333333333333343</v>
      </c>
      <c r="G156" s="17">
        <v>0</v>
      </c>
      <c r="H156" s="17">
        <v>0</v>
      </c>
      <c r="I156" s="17">
        <v>0</v>
      </c>
      <c r="J156" s="17">
        <f>'EWG-CCP-127 (1)'!M288</f>
        <v>0</v>
      </c>
      <c r="K156" s="17">
        <v>0</v>
      </c>
      <c r="L156" s="17">
        <v>0</v>
      </c>
      <c r="M156" s="17">
        <f>'EWG-CCP-127 (1)'!L288</f>
        <v>16.666666666666668</v>
      </c>
      <c r="N156" s="17">
        <v>0</v>
      </c>
      <c r="O156" s="17">
        <v>0</v>
      </c>
      <c r="P156" s="17">
        <v>0</v>
      </c>
      <c r="Q156" s="17">
        <v>0</v>
      </c>
      <c r="R156" s="17">
        <v>0</v>
      </c>
      <c r="S156" s="17">
        <v>0</v>
      </c>
      <c r="T156" s="17">
        <v>0</v>
      </c>
      <c r="U156" s="17">
        <v>0</v>
      </c>
      <c r="V156" s="17">
        <f>'EWG-CCP-127 (1)'!O288</f>
        <v>0</v>
      </c>
      <c r="W156" s="17">
        <v>0</v>
      </c>
      <c r="X156" s="17">
        <v>0</v>
      </c>
      <c r="Y156" s="17">
        <v>0</v>
      </c>
      <c r="Z156" s="17">
        <v>0</v>
      </c>
      <c r="AA156" s="17">
        <v>0</v>
      </c>
      <c r="AB156" s="17">
        <f>'EWG-CCP-127 (1)'!N288</f>
        <v>0</v>
      </c>
      <c r="AC156" s="17">
        <v>0</v>
      </c>
      <c r="AD156" s="17">
        <v>0</v>
      </c>
      <c r="AE156" s="88">
        <f>'EWG-CCP-127 (1)'!I288</f>
        <v>22</v>
      </c>
      <c r="AF156" s="92" t="s">
        <v>3</v>
      </c>
      <c r="AG156" s="87" t="s">
        <v>531</v>
      </c>
      <c r="AL156" s="17">
        <f t="shared" si="41"/>
        <v>100.00000000000001</v>
      </c>
      <c r="AM156" s="17">
        <f t="shared" si="42"/>
        <v>0.16666666666666669</v>
      </c>
      <c r="AN156" s="17">
        <f t="shared" si="43"/>
        <v>0</v>
      </c>
      <c r="AO156" s="17">
        <f t="shared" si="44"/>
        <v>0.83333333333333348</v>
      </c>
      <c r="AP156" s="17">
        <f t="shared" si="45"/>
        <v>0</v>
      </c>
      <c r="AQ156" s="17">
        <f t="shared" si="46"/>
        <v>0.22</v>
      </c>
      <c r="AS156" s="17">
        <f t="shared" si="47"/>
        <v>0</v>
      </c>
      <c r="AT156" s="17">
        <f t="shared" si="48"/>
        <v>0.19999999999999998</v>
      </c>
      <c r="AU156" s="17">
        <f t="shared" si="49"/>
        <v>0.5</v>
      </c>
      <c r="AV156" s="17">
        <f t="shared" si="50"/>
        <v>0.5</v>
      </c>
      <c r="AW156" s="17">
        <f t="shared" si="51"/>
        <v>0.19999999999999998</v>
      </c>
      <c r="AX156" s="17">
        <f t="shared" si="52"/>
        <v>0.19999999999999998</v>
      </c>
      <c r="AY156" s="17">
        <f t="shared" si="53"/>
        <v>2.0000000000000018E-2</v>
      </c>
      <c r="BA156" s="17">
        <f t="shared" si="54"/>
        <v>0</v>
      </c>
      <c r="BB156" s="17">
        <f t="shared" si="55"/>
        <v>0.19999999999999998</v>
      </c>
      <c r="BC156" s="17">
        <f t="shared" si="56"/>
        <v>0.42821172032905402</v>
      </c>
      <c r="BD156" s="17">
        <f t="shared" si="59"/>
        <v>0.19999999999999998</v>
      </c>
      <c r="BE156" s="17">
        <f t="shared" si="57"/>
        <v>0.19999999999999998</v>
      </c>
      <c r="BF156" s="17">
        <f t="shared" si="58"/>
        <v>4.0000000000000072E-4</v>
      </c>
      <c r="BG156" s="17">
        <f t="shared" si="60"/>
        <v>3.3065790830729455E-2</v>
      </c>
    </row>
    <row r="157" spans="1:59" x14ac:dyDescent="0.25">
      <c r="A157" s="84">
        <v>513</v>
      </c>
      <c r="B157" s="84">
        <v>567</v>
      </c>
      <c r="C157" s="17" t="str">
        <f>'EWG-CCP-127 (1)'!B296</f>
        <v>Rb-R0.2</v>
      </c>
      <c r="D157" s="86">
        <v>1</v>
      </c>
      <c r="E157" s="17">
        <v>0</v>
      </c>
      <c r="F157" s="17">
        <f>'EWG-CCP-127 (1)'!J296</f>
        <v>83.333333333333343</v>
      </c>
      <c r="G157" s="17">
        <v>0</v>
      </c>
      <c r="H157" s="17">
        <v>0</v>
      </c>
      <c r="I157" s="17">
        <v>0</v>
      </c>
      <c r="J157" s="17">
        <f>'EWG-CCP-127 (1)'!M296</f>
        <v>0</v>
      </c>
      <c r="K157" s="17">
        <v>0</v>
      </c>
      <c r="L157" s="17">
        <v>0</v>
      </c>
      <c r="M157" s="17">
        <f>'EWG-CCP-127 (1)'!L296</f>
        <v>0</v>
      </c>
      <c r="N157" s="17">
        <v>0</v>
      </c>
      <c r="O157" s="17">
        <v>0</v>
      </c>
      <c r="P157" s="17">
        <v>0</v>
      </c>
      <c r="Q157" s="17">
        <v>0</v>
      </c>
      <c r="R157" s="17">
        <v>0</v>
      </c>
      <c r="S157" s="17">
        <v>0</v>
      </c>
      <c r="T157" s="17">
        <v>0</v>
      </c>
      <c r="U157" s="17">
        <v>0</v>
      </c>
      <c r="V157" s="17">
        <f>'EWG-CCP-127 (1)'!O296</f>
        <v>0</v>
      </c>
      <c r="W157" s="17">
        <v>0</v>
      </c>
      <c r="X157" s="17">
        <v>0</v>
      </c>
      <c r="Y157" s="17">
        <v>0</v>
      </c>
      <c r="Z157" s="17">
        <v>0</v>
      </c>
      <c r="AA157" s="17">
        <v>0</v>
      </c>
      <c r="AB157" s="17">
        <f>'EWG-CCP-127 (1)'!N296</f>
        <v>16.666666666666668</v>
      </c>
      <c r="AC157" s="17">
        <v>0</v>
      </c>
      <c r="AD157" s="17">
        <v>0</v>
      </c>
      <c r="AE157" s="88">
        <f>'EWG-CCP-127 (1)'!I296</f>
        <v>22</v>
      </c>
      <c r="AF157" s="92" t="s">
        <v>3</v>
      </c>
      <c r="AG157" s="87" t="s">
        <v>531</v>
      </c>
      <c r="AL157" s="17">
        <f t="shared" si="41"/>
        <v>100.00000000000001</v>
      </c>
      <c r="AM157" s="17">
        <f t="shared" si="42"/>
        <v>0</v>
      </c>
      <c r="AN157" s="17">
        <f t="shared" si="43"/>
        <v>0</v>
      </c>
      <c r="AO157" s="17">
        <f t="shared" si="44"/>
        <v>0.83333333333333348</v>
      </c>
      <c r="AP157" s="17">
        <f t="shared" si="45"/>
        <v>0</v>
      </c>
      <c r="AQ157" s="17">
        <f t="shared" si="46"/>
        <v>0.22</v>
      </c>
      <c r="AS157" s="17">
        <f t="shared" si="47"/>
        <v>0</v>
      </c>
      <c r="AT157" s="17">
        <f t="shared" si="48"/>
        <v>0</v>
      </c>
      <c r="AU157" s="17">
        <f t="shared" si="49"/>
        <v>0.5</v>
      </c>
      <c r="AV157" s="17">
        <f t="shared" si="50"/>
        <v>0.5</v>
      </c>
      <c r="AW157" s="17">
        <f t="shared" si="51"/>
        <v>0</v>
      </c>
      <c r="AX157" s="17">
        <f t="shared" si="52"/>
        <v>0</v>
      </c>
      <c r="AY157" s="17">
        <f t="shared" si="53"/>
        <v>0.22</v>
      </c>
      <c r="BA157" s="17">
        <f t="shared" si="54"/>
        <v>0</v>
      </c>
      <c r="BB157" s="17">
        <f t="shared" si="55"/>
        <v>0.19999999999999998</v>
      </c>
      <c r="BC157" s="17">
        <f t="shared" si="56"/>
        <v>0.42821172032905402</v>
      </c>
      <c r="BD157" s="17">
        <f t="shared" si="59"/>
        <v>0.19999999999999998</v>
      </c>
      <c r="BE157" s="17">
        <f t="shared" si="57"/>
        <v>0.19999999999999998</v>
      </c>
      <c r="BF157" s="17">
        <f t="shared" si="58"/>
        <v>4.0000000000000072E-4</v>
      </c>
      <c r="BG157" s="17">
        <f t="shared" si="60"/>
        <v>3.3065790830729455E-2</v>
      </c>
    </row>
    <row r="158" spans="1:59" x14ac:dyDescent="0.25">
      <c r="A158" s="84">
        <v>499</v>
      </c>
      <c r="B158" s="84">
        <v>553</v>
      </c>
      <c r="C158" s="17" t="str">
        <f>'EWG-CCP-127 (1)'!B282</f>
        <v>Li-R0.4</v>
      </c>
      <c r="D158" s="87">
        <v>1</v>
      </c>
      <c r="E158" s="17">
        <v>0</v>
      </c>
      <c r="F158" s="17">
        <f>'EWG-CCP-127 (1)'!J282</f>
        <v>71.428571428571431</v>
      </c>
      <c r="G158" s="17">
        <v>0</v>
      </c>
      <c r="H158" s="17">
        <v>0</v>
      </c>
      <c r="I158" s="17">
        <v>0</v>
      </c>
      <c r="J158" s="17">
        <f>'EWG-CCP-127 (1)'!M282</f>
        <v>0</v>
      </c>
      <c r="K158" s="17">
        <v>28.571428571428577</v>
      </c>
      <c r="L158" s="17">
        <v>0</v>
      </c>
      <c r="M158" s="17">
        <f>'EWG-CCP-127 (1)'!L282</f>
        <v>0</v>
      </c>
      <c r="N158" s="17">
        <v>0</v>
      </c>
      <c r="O158" s="17">
        <v>0</v>
      </c>
      <c r="P158" s="17">
        <v>0</v>
      </c>
      <c r="Q158" s="17">
        <v>0</v>
      </c>
      <c r="R158" s="17">
        <v>0</v>
      </c>
      <c r="S158" s="17">
        <v>0</v>
      </c>
      <c r="T158" s="17">
        <v>0</v>
      </c>
      <c r="U158" s="17">
        <v>0</v>
      </c>
      <c r="V158" s="17">
        <f>'EWG-CCP-127 (1)'!O282</f>
        <v>0</v>
      </c>
      <c r="W158" s="17">
        <v>0</v>
      </c>
      <c r="X158" s="17">
        <v>0</v>
      </c>
      <c r="Y158" s="17">
        <v>0</v>
      </c>
      <c r="Z158" s="17">
        <v>0</v>
      </c>
      <c r="AA158" s="17">
        <v>0</v>
      </c>
      <c r="AB158" s="17">
        <f>'EWG-CCP-127 (1)'!N282</f>
        <v>0</v>
      </c>
      <c r="AC158" s="17">
        <v>0</v>
      </c>
      <c r="AD158" s="17">
        <v>0</v>
      </c>
      <c r="AE158" s="88">
        <f>'EWG-CCP-127 (1)'!I282</f>
        <v>38</v>
      </c>
      <c r="AF158" s="92" t="s">
        <v>3</v>
      </c>
      <c r="AG158" s="87" t="s">
        <v>531</v>
      </c>
      <c r="AL158" s="17">
        <f t="shared" si="41"/>
        <v>100</v>
      </c>
      <c r="AM158" s="17">
        <f t="shared" si="42"/>
        <v>0.28571428571428575</v>
      </c>
      <c r="AN158" s="17">
        <f t="shared" si="43"/>
        <v>0</v>
      </c>
      <c r="AO158" s="17">
        <f t="shared" si="44"/>
        <v>0.7142857142857143</v>
      </c>
      <c r="AP158" s="17">
        <f t="shared" si="45"/>
        <v>0</v>
      </c>
      <c r="AQ158" s="17">
        <f t="shared" si="46"/>
        <v>0.38</v>
      </c>
      <c r="AS158" s="17">
        <f t="shared" si="47"/>
        <v>0</v>
      </c>
      <c r="AT158" s="17">
        <f t="shared" si="48"/>
        <v>0.4</v>
      </c>
      <c r="AU158" s="17">
        <f t="shared" si="49"/>
        <v>0.5</v>
      </c>
      <c r="AV158" s="17">
        <f t="shared" si="50"/>
        <v>0.5</v>
      </c>
      <c r="AW158" s="17">
        <f t="shared" si="51"/>
        <v>0.4</v>
      </c>
      <c r="AX158" s="17">
        <f t="shared" si="52"/>
        <v>0.4</v>
      </c>
      <c r="AY158" s="17">
        <f t="shared" si="53"/>
        <v>2.0000000000000018E-2</v>
      </c>
      <c r="BA158" s="17">
        <f t="shared" si="54"/>
        <v>0</v>
      </c>
      <c r="BB158" s="17">
        <f t="shared" si="55"/>
        <v>0.40000000000000008</v>
      </c>
      <c r="BC158" s="17">
        <f t="shared" si="56"/>
        <v>0.42821172032905402</v>
      </c>
      <c r="BD158" s="17">
        <f t="shared" si="59"/>
        <v>0.40000000000000008</v>
      </c>
      <c r="BE158" s="17">
        <f t="shared" si="57"/>
        <v>0.40000000000000008</v>
      </c>
      <c r="BF158" s="17">
        <f t="shared" si="58"/>
        <v>4.0000000000000295E-4</v>
      </c>
      <c r="BG158" s="17">
        <f t="shared" si="60"/>
        <v>4.7698622824001515E-4</v>
      </c>
    </row>
    <row r="159" spans="1:59" x14ac:dyDescent="0.25">
      <c r="A159" s="84">
        <v>506</v>
      </c>
      <c r="B159" s="84">
        <v>560</v>
      </c>
      <c r="C159" s="17" t="str">
        <f>'EWG-CCP-127 (1)'!B289</f>
        <v>Na-R0.4</v>
      </c>
      <c r="D159" s="86">
        <v>1</v>
      </c>
      <c r="E159" s="17">
        <v>0</v>
      </c>
      <c r="F159" s="17">
        <f>'EWG-CCP-127 (1)'!J289</f>
        <v>71.428571428571431</v>
      </c>
      <c r="G159" s="17">
        <v>0</v>
      </c>
      <c r="H159" s="17">
        <v>0</v>
      </c>
      <c r="I159" s="17">
        <v>0</v>
      </c>
      <c r="J159" s="17">
        <f>'EWG-CCP-127 (1)'!M289</f>
        <v>0</v>
      </c>
      <c r="K159" s="17">
        <v>0</v>
      </c>
      <c r="L159" s="17">
        <v>0</v>
      </c>
      <c r="M159" s="17">
        <f>'EWG-CCP-127 (1)'!L289</f>
        <v>28.571428571428577</v>
      </c>
      <c r="N159" s="17">
        <v>0</v>
      </c>
      <c r="O159" s="17">
        <v>0</v>
      </c>
      <c r="P159" s="17">
        <v>0</v>
      </c>
      <c r="Q159" s="17">
        <v>0</v>
      </c>
      <c r="R159" s="17">
        <v>0</v>
      </c>
      <c r="S159" s="17">
        <v>0</v>
      </c>
      <c r="T159" s="17">
        <v>0</v>
      </c>
      <c r="U159" s="17">
        <v>0</v>
      </c>
      <c r="V159" s="17">
        <f>'EWG-CCP-127 (1)'!O289</f>
        <v>0</v>
      </c>
      <c r="W159" s="17">
        <v>0</v>
      </c>
      <c r="X159" s="17">
        <v>0</v>
      </c>
      <c r="Y159" s="17">
        <v>0</v>
      </c>
      <c r="Z159" s="17">
        <v>0</v>
      </c>
      <c r="AA159" s="17">
        <v>0</v>
      </c>
      <c r="AB159" s="17">
        <f>'EWG-CCP-127 (1)'!N289</f>
        <v>0</v>
      </c>
      <c r="AC159" s="17">
        <v>0</v>
      </c>
      <c r="AD159" s="17">
        <v>0</v>
      </c>
      <c r="AE159" s="88">
        <f>'EWG-CCP-127 (1)'!I289</f>
        <v>38</v>
      </c>
      <c r="AF159" s="92" t="s">
        <v>3</v>
      </c>
      <c r="AG159" s="87" t="s">
        <v>531</v>
      </c>
      <c r="AL159" s="17">
        <f t="shared" si="41"/>
        <v>100</v>
      </c>
      <c r="AM159" s="17">
        <f t="shared" si="42"/>
        <v>0.28571428571428575</v>
      </c>
      <c r="AN159" s="17">
        <f t="shared" si="43"/>
        <v>0</v>
      </c>
      <c r="AO159" s="17">
        <f t="shared" si="44"/>
        <v>0.7142857142857143</v>
      </c>
      <c r="AP159" s="17">
        <f t="shared" si="45"/>
        <v>0</v>
      </c>
      <c r="AQ159" s="17">
        <f t="shared" si="46"/>
        <v>0.38</v>
      </c>
      <c r="AS159" s="17">
        <f t="shared" si="47"/>
        <v>0</v>
      </c>
      <c r="AT159" s="17">
        <f t="shared" si="48"/>
        <v>0.4</v>
      </c>
      <c r="AU159" s="17">
        <f t="shared" si="49"/>
        <v>0.5</v>
      </c>
      <c r="AV159" s="17">
        <f t="shared" si="50"/>
        <v>0.5</v>
      </c>
      <c r="AW159" s="17">
        <f t="shared" si="51"/>
        <v>0.4</v>
      </c>
      <c r="AX159" s="17">
        <f t="shared" si="52"/>
        <v>0.4</v>
      </c>
      <c r="AY159" s="17">
        <f t="shared" si="53"/>
        <v>2.0000000000000018E-2</v>
      </c>
      <c r="BA159" s="17">
        <f t="shared" si="54"/>
        <v>0</v>
      </c>
      <c r="BB159" s="17">
        <f t="shared" si="55"/>
        <v>0.40000000000000008</v>
      </c>
      <c r="BC159" s="17">
        <f t="shared" si="56"/>
        <v>0.42821172032905402</v>
      </c>
      <c r="BD159" s="17">
        <f t="shared" si="59"/>
        <v>0.40000000000000008</v>
      </c>
      <c r="BE159" s="17">
        <f t="shared" si="57"/>
        <v>0.40000000000000008</v>
      </c>
      <c r="BF159" s="17">
        <f t="shared" si="58"/>
        <v>4.0000000000000295E-4</v>
      </c>
      <c r="BG159" s="17">
        <f t="shared" si="60"/>
        <v>4.7698622824001515E-4</v>
      </c>
    </row>
    <row r="160" spans="1:59" x14ac:dyDescent="0.25">
      <c r="A160" s="84">
        <v>343</v>
      </c>
      <c r="B160" s="84">
        <v>510</v>
      </c>
      <c r="C160" s="17" t="s">
        <v>241</v>
      </c>
      <c r="D160" s="87">
        <v>1</v>
      </c>
      <c r="E160" s="17">
        <v>0</v>
      </c>
      <c r="F160" s="17">
        <v>50</v>
      </c>
      <c r="G160" s="17">
        <v>0</v>
      </c>
      <c r="H160" s="17">
        <v>0</v>
      </c>
      <c r="I160" s="17">
        <v>0</v>
      </c>
      <c r="J160" s="17">
        <v>0</v>
      </c>
      <c r="K160" s="17">
        <v>0</v>
      </c>
      <c r="L160" s="17">
        <v>0</v>
      </c>
      <c r="M160" s="17">
        <v>25</v>
      </c>
      <c r="N160" s="17">
        <v>0</v>
      </c>
      <c r="O160" s="17">
        <v>25</v>
      </c>
      <c r="P160" s="17">
        <v>0</v>
      </c>
      <c r="Q160" s="17">
        <v>0</v>
      </c>
      <c r="R160" s="17">
        <v>0</v>
      </c>
      <c r="S160" s="17">
        <v>0</v>
      </c>
      <c r="T160" s="17">
        <v>0</v>
      </c>
      <c r="U160" s="41">
        <v>0</v>
      </c>
      <c r="V160" s="41">
        <v>0</v>
      </c>
      <c r="W160" s="17">
        <v>0</v>
      </c>
      <c r="X160" s="17">
        <v>0</v>
      </c>
      <c r="Y160" s="17">
        <v>0</v>
      </c>
      <c r="Z160" s="17">
        <v>0</v>
      </c>
      <c r="AA160" s="17">
        <v>0</v>
      </c>
      <c r="AB160" s="17">
        <v>0</v>
      </c>
      <c r="AC160" s="17">
        <v>0</v>
      </c>
      <c r="AD160" s="41">
        <v>0</v>
      </c>
      <c r="AE160" s="88">
        <v>42.7</v>
      </c>
      <c r="AF160" s="91" t="s">
        <v>3</v>
      </c>
      <c r="AG160" s="87" t="s">
        <v>504</v>
      </c>
      <c r="AL160" s="17">
        <f t="shared" si="41"/>
        <v>100</v>
      </c>
      <c r="AM160" s="17">
        <f t="shared" si="42"/>
        <v>0.25</v>
      </c>
      <c r="AN160" s="17">
        <f t="shared" si="43"/>
        <v>0</v>
      </c>
      <c r="AO160" s="17">
        <f t="shared" si="44"/>
        <v>0.5</v>
      </c>
      <c r="AP160" s="17">
        <f t="shared" si="45"/>
        <v>0.25</v>
      </c>
      <c r="AQ160" s="17">
        <f t="shared" si="46"/>
        <v>0.42700000000000005</v>
      </c>
      <c r="AS160" s="17">
        <f t="shared" si="47"/>
        <v>0.5</v>
      </c>
      <c r="AT160" s="17">
        <f t="shared" si="48"/>
        <v>0.5</v>
      </c>
      <c r="AU160" s="17">
        <f t="shared" si="49"/>
        <v>0.53125</v>
      </c>
      <c r="AV160" s="17">
        <f t="shared" si="50"/>
        <v>0.625</v>
      </c>
      <c r="AW160" s="17">
        <f t="shared" si="51"/>
        <v>0.5</v>
      </c>
      <c r="AX160" s="17">
        <f t="shared" si="52"/>
        <v>0.5</v>
      </c>
      <c r="AY160" s="17">
        <f t="shared" si="53"/>
        <v>7.2999999999999954E-2</v>
      </c>
      <c r="BA160" s="17">
        <f t="shared" si="54"/>
        <v>0.5</v>
      </c>
      <c r="BB160" s="17">
        <f t="shared" si="55"/>
        <v>0.5</v>
      </c>
      <c r="BC160" s="17">
        <f t="shared" si="56"/>
        <v>0.45759875215174339</v>
      </c>
      <c r="BD160" s="17">
        <f t="shared" si="59"/>
        <v>0.44521583128245334</v>
      </c>
      <c r="BE160" s="17">
        <f t="shared" si="57"/>
        <v>0.44521583128245334</v>
      </c>
      <c r="BF160" s="17">
        <f t="shared" si="58"/>
        <v>3.3181650931080417E-4</v>
      </c>
      <c r="BG160" s="17">
        <f t="shared" si="60"/>
        <v>6.3302487625874486E-4</v>
      </c>
    </row>
    <row r="161" spans="1:59" x14ac:dyDescent="0.25">
      <c r="A161" s="84">
        <v>17</v>
      </c>
      <c r="B161" s="84">
        <v>411</v>
      </c>
      <c r="C161" s="41" t="s">
        <v>5</v>
      </c>
      <c r="D161" s="86">
        <v>1</v>
      </c>
      <c r="E161" s="41">
        <v>0</v>
      </c>
      <c r="F161" s="41">
        <v>83</v>
      </c>
      <c r="G161" s="41">
        <v>0</v>
      </c>
      <c r="H161" s="17">
        <v>0</v>
      </c>
      <c r="I161" s="41">
        <v>0</v>
      </c>
      <c r="J161" s="41">
        <v>0</v>
      </c>
      <c r="K161" s="41">
        <v>0</v>
      </c>
      <c r="L161" s="41">
        <v>0</v>
      </c>
      <c r="M161" s="41">
        <v>17</v>
      </c>
      <c r="N161" s="41">
        <v>0</v>
      </c>
      <c r="O161" s="17">
        <v>0</v>
      </c>
      <c r="P161" s="17">
        <v>0</v>
      </c>
      <c r="Q161" s="17">
        <v>0</v>
      </c>
      <c r="R161" s="17">
        <v>0</v>
      </c>
      <c r="S161" s="41">
        <v>0</v>
      </c>
      <c r="T161" s="41">
        <v>0</v>
      </c>
      <c r="U161" s="41">
        <v>0</v>
      </c>
      <c r="V161" s="41">
        <v>0</v>
      </c>
      <c r="W161" s="41">
        <v>0</v>
      </c>
      <c r="X161" s="41">
        <v>0</v>
      </c>
      <c r="Y161" s="17">
        <v>0</v>
      </c>
      <c r="Z161" s="41">
        <v>0</v>
      </c>
      <c r="AA161" s="17">
        <v>0</v>
      </c>
      <c r="AB161" s="17">
        <v>0</v>
      </c>
      <c r="AC161" s="41">
        <v>0</v>
      </c>
      <c r="AD161" s="41">
        <v>0</v>
      </c>
      <c r="AE161" s="90">
        <v>22.5</v>
      </c>
      <c r="AF161" s="91" t="s">
        <v>3</v>
      </c>
      <c r="AG161" s="87" t="s">
        <v>504</v>
      </c>
      <c r="AL161" s="17">
        <f t="shared" si="41"/>
        <v>100</v>
      </c>
      <c r="AM161" s="17">
        <f t="shared" si="42"/>
        <v>0.17</v>
      </c>
      <c r="AN161" s="17">
        <f t="shared" si="43"/>
        <v>0</v>
      </c>
      <c r="AO161" s="17">
        <f t="shared" si="44"/>
        <v>0.83</v>
      </c>
      <c r="AP161" s="17">
        <f t="shared" si="45"/>
        <v>0</v>
      </c>
      <c r="AQ161" s="17">
        <f t="shared" si="46"/>
        <v>0.22500000000000001</v>
      </c>
      <c r="AS161" s="17">
        <f t="shared" si="47"/>
        <v>0</v>
      </c>
      <c r="AT161" s="17">
        <f t="shared" si="48"/>
        <v>0.20481927710843376</v>
      </c>
      <c r="AU161" s="17">
        <f t="shared" si="49"/>
        <v>0.5</v>
      </c>
      <c r="AV161" s="17">
        <f t="shared" si="50"/>
        <v>0.5</v>
      </c>
      <c r="AW161" s="17">
        <f t="shared" si="51"/>
        <v>0.20481927710843376</v>
      </c>
      <c r="AX161" s="17">
        <f t="shared" si="52"/>
        <v>0.20481927710843376</v>
      </c>
      <c r="AY161" s="17">
        <f t="shared" si="53"/>
        <v>2.018072289156625E-2</v>
      </c>
      <c r="BA161" s="17">
        <f t="shared" si="54"/>
        <v>0</v>
      </c>
      <c r="BB161" s="17">
        <f t="shared" si="55"/>
        <v>0.20481927710843373</v>
      </c>
      <c r="BC161" s="17">
        <f t="shared" si="56"/>
        <v>0.42821172032905402</v>
      </c>
      <c r="BD161" s="17">
        <f t="shared" si="59"/>
        <v>0.20481927710843373</v>
      </c>
      <c r="BE161" s="17">
        <f t="shared" si="57"/>
        <v>0.20481927710843373</v>
      </c>
      <c r="BF161" s="17">
        <f t="shared" si="58"/>
        <v>4.0726157642618718E-4</v>
      </c>
      <c r="BG161" s="17">
        <f t="shared" si="60"/>
        <v>3.1272390686901658E-2</v>
      </c>
    </row>
    <row r="162" spans="1:59" x14ac:dyDescent="0.25">
      <c r="A162" s="84">
        <v>294</v>
      </c>
      <c r="B162" s="84">
        <v>183</v>
      </c>
      <c r="D162" s="87">
        <v>1</v>
      </c>
      <c r="E162" s="17">
        <v>0</v>
      </c>
      <c r="F162" s="17">
        <f>'EWG-CCP-127 (1)'!M112</f>
        <v>27.027027027027025</v>
      </c>
      <c r="G162" s="17">
        <v>0</v>
      </c>
      <c r="H162" s="17">
        <v>0</v>
      </c>
      <c r="I162" s="17">
        <v>0</v>
      </c>
      <c r="J162" s="17">
        <v>0</v>
      </c>
      <c r="K162" s="17">
        <v>0</v>
      </c>
      <c r="L162" s="17">
        <v>0</v>
      </c>
      <c r="M162" s="17">
        <f>'EWG-CCP-127 (1)'!L112</f>
        <v>18.918918918918916</v>
      </c>
      <c r="N162" s="17">
        <v>0</v>
      </c>
      <c r="O162" s="17">
        <f>'EWG-CCP-127 (1)'!K112</f>
        <v>54.054054054054049</v>
      </c>
      <c r="P162" s="17">
        <v>0</v>
      </c>
      <c r="Q162" s="17">
        <v>0</v>
      </c>
      <c r="R162" s="17">
        <v>0</v>
      </c>
      <c r="S162" s="17">
        <v>0</v>
      </c>
      <c r="T162" s="17">
        <v>0</v>
      </c>
      <c r="U162" s="41">
        <v>0</v>
      </c>
      <c r="V162" s="41">
        <v>0</v>
      </c>
      <c r="W162" s="17">
        <v>0</v>
      </c>
      <c r="X162" s="17">
        <v>0</v>
      </c>
      <c r="Y162" s="17">
        <v>0</v>
      </c>
      <c r="Z162" s="17">
        <v>0</v>
      </c>
      <c r="AA162" s="17">
        <v>0</v>
      </c>
      <c r="AB162" s="17">
        <v>0</v>
      </c>
      <c r="AC162" s="17">
        <v>0</v>
      </c>
      <c r="AD162" s="41">
        <v>0</v>
      </c>
      <c r="AE162" s="88">
        <f>'EWG-CCP-127 (1)'!E112</f>
        <v>56.999999999999993</v>
      </c>
      <c r="AF162" s="91" t="s">
        <v>3</v>
      </c>
      <c r="AG162" s="87" t="s">
        <v>504</v>
      </c>
      <c r="AL162" s="17">
        <f t="shared" si="41"/>
        <v>99.999999999999986</v>
      </c>
      <c r="AM162" s="17">
        <f t="shared" si="42"/>
        <v>0.18918918918918914</v>
      </c>
      <c r="AN162" s="17">
        <f t="shared" si="43"/>
        <v>0</v>
      </c>
      <c r="AO162" s="17">
        <f t="shared" si="44"/>
        <v>0.27027027027027023</v>
      </c>
      <c r="AP162" s="17">
        <f t="shared" si="45"/>
        <v>0.54054054054054046</v>
      </c>
      <c r="AQ162" s="17">
        <f t="shared" si="46"/>
        <v>0.56999999999999995</v>
      </c>
      <c r="AS162" s="17">
        <f t="shared" si="47"/>
        <v>2</v>
      </c>
      <c r="AT162" s="17">
        <f t="shared" si="48"/>
        <v>0.7</v>
      </c>
      <c r="AU162" s="17">
        <f t="shared" si="49"/>
        <v>0.625</v>
      </c>
      <c r="AV162" s="17">
        <f t="shared" si="50"/>
        <v>1</v>
      </c>
      <c r="AW162" s="17">
        <f t="shared" si="51"/>
        <v>0.625</v>
      </c>
      <c r="AX162" s="17">
        <f t="shared" si="52"/>
        <v>0.625</v>
      </c>
      <c r="AY162" s="17">
        <f t="shared" si="53"/>
        <v>5.5000000000000049E-2</v>
      </c>
      <c r="BA162" s="17">
        <f t="shared" si="54"/>
        <v>2</v>
      </c>
      <c r="BB162" s="17">
        <f t="shared" si="55"/>
        <v>0.7</v>
      </c>
      <c r="BC162" s="17">
        <f t="shared" si="56"/>
        <v>0.54575984761981144</v>
      </c>
      <c r="BD162" s="17">
        <f t="shared" si="59"/>
        <v>0.54834479584185492</v>
      </c>
      <c r="BE162" s="17">
        <f t="shared" si="57"/>
        <v>0.54834479584185492</v>
      </c>
      <c r="BF162" s="17">
        <f t="shared" si="58"/>
        <v>4.6894786713094208E-4</v>
      </c>
      <c r="BG162" s="17">
        <f t="shared" si="60"/>
        <v>2.827778076278379E-2</v>
      </c>
    </row>
    <row r="163" spans="1:59" x14ac:dyDescent="0.25">
      <c r="A163" s="84">
        <v>599</v>
      </c>
      <c r="B163" s="84">
        <v>620</v>
      </c>
      <c r="C163" s="17" t="s">
        <v>433</v>
      </c>
      <c r="D163" s="86">
        <v>1</v>
      </c>
      <c r="E163" s="17">
        <v>0</v>
      </c>
      <c r="F163" s="17">
        <f>'EWG-CCP-127 (1)'!G260</f>
        <v>52.631578947368418</v>
      </c>
      <c r="G163" s="17">
        <v>0</v>
      </c>
      <c r="H163" s="17">
        <v>0</v>
      </c>
      <c r="I163" s="17">
        <v>0</v>
      </c>
      <c r="J163" s="17">
        <v>0</v>
      </c>
      <c r="K163" s="17">
        <f>'EWG-CCP-127 (1)'!H260</f>
        <v>47.368421052631582</v>
      </c>
      <c r="L163" s="17">
        <v>0</v>
      </c>
      <c r="M163" s="17">
        <v>0</v>
      </c>
      <c r="N163" s="17">
        <v>0</v>
      </c>
      <c r="O163" s="17">
        <v>0</v>
      </c>
      <c r="P163" s="17">
        <v>0</v>
      </c>
      <c r="Q163" s="17">
        <v>0</v>
      </c>
      <c r="R163" s="17">
        <v>0</v>
      </c>
      <c r="S163" s="17">
        <v>0</v>
      </c>
      <c r="T163" s="17">
        <v>0</v>
      </c>
      <c r="U163" s="17">
        <v>0</v>
      </c>
      <c r="V163" s="17">
        <f>'EWG-CCP-127 (1)'!I260</f>
        <v>0</v>
      </c>
      <c r="W163" s="17">
        <v>0</v>
      </c>
      <c r="X163" s="17">
        <v>0</v>
      </c>
      <c r="Y163" s="17">
        <v>0</v>
      </c>
      <c r="Z163" s="17">
        <v>0</v>
      </c>
      <c r="AA163" s="17">
        <v>0</v>
      </c>
      <c r="AB163" s="17">
        <v>0</v>
      </c>
      <c r="AC163" s="17">
        <v>0</v>
      </c>
      <c r="AD163" s="17">
        <v>0</v>
      </c>
      <c r="AE163" s="88">
        <v>41</v>
      </c>
      <c r="AF163" s="95" t="s">
        <v>3</v>
      </c>
      <c r="AG163" s="87" t="s">
        <v>556</v>
      </c>
      <c r="AL163" s="17">
        <f t="shared" si="41"/>
        <v>100</v>
      </c>
      <c r="AM163" s="17">
        <f t="shared" si="42"/>
        <v>0.47368421052631582</v>
      </c>
      <c r="AN163" s="17">
        <f t="shared" si="43"/>
        <v>0</v>
      </c>
      <c r="AO163" s="17">
        <f t="shared" si="44"/>
        <v>0.52631578947368418</v>
      </c>
      <c r="AP163" s="17">
        <f t="shared" si="45"/>
        <v>0</v>
      </c>
      <c r="AQ163" s="17">
        <f t="shared" si="46"/>
        <v>0.41</v>
      </c>
      <c r="AS163" s="17">
        <f t="shared" si="47"/>
        <v>0</v>
      </c>
      <c r="AT163" s="17">
        <f t="shared" si="48"/>
        <v>0.90000000000000013</v>
      </c>
      <c r="AU163" s="17">
        <f t="shared" si="49"/>
        <v>0.5</v>
      </c>
      <c r="AV163" s="17">
        <f t="shared" si="50"/>
        <v>0.5</v>
      </c>
      <c r="AW163" s="17">
        <f t="shared" si="51"/>
        <v>0.36666666666666659</v>
      </c>
      <c r="AX163" s="17">
        <f t="shared" si="52"/>
        <v>0.36666666666666659</v>
      </c>
      <c r="AY163" s="17">
        <f t="shared" si="53"/>
        <v>4.333333333333339E-2</v>
      </c>
      <c r="BA163" s="17">
        <f t="shared" si="54"/>
        <v>0</v>
      </c>
      <c r="BB163" s="17">
        <f t="shared" si="55"/>
        <v>0.90000000000000013</v>
      </c>
      <c r="BC163" s="17">
        <f t="shared" si="56"/>
        <v>0.42821172032905402</v>
      </c>
      <c r="BD163" s="17">
        <f t="shared" si="59"/>
        <v>0.39048409926451211</v>
      </c>
      <c r="BE163" s="17">
        <f t="shared" si="57"/>
        <v>0.39048409926451211</v>
      </c>
      <c r="BF163" s="17">
        <f t="shared" si="58"/>
        <v>3.8087038151741592E-4</v>
      </c>
      <c r="BG163" s="17">
        <f t="shared" si="60"/>
        <v>6.6585365273245055E-5</v>
      </c>
    </row>
    <row r="164" spans="1:59" x14ac:dyDescent="0.25">
      <c r="A164" s="84">
        <v>253</v>
      </c>
      <c r="B164" s="84">
        <v>145</v>
      </c>
      <c r="C164" s="17">
        <f>'EWG-CCP-127 (1)'!B68</f>
        <v>13</v>
      </c>
      <c r="D164" s="87">
        <v>1</v>
      </c>
      <c r="E164" s="17">
        <v>0</v>
      </c>
      <c r="F164" s="17">
        <f>'EWG-CCP-127 (1)'!M68</f>
        <v>40</v>
      </c>
      <c r="G164" s="17">
        <v>0</v>
      </c>
      <c r="H164" s="17">
        <v>0</v>
      </c>
      <c r="I164" s="17">
        <v>0</v>
      </c>
      <c r="J164" s="17">
        <v>0</v>
      </c>
      <c r="K164" s="17">
        <v>0</v>
      </c>
      <c r="L164" s="17">
        <v>0</v>
      </c>
      <c r="M164" s="17">
        <f>'EWG-CCP-127 (1)'!L68</f>
        <v>20</v>
      </c>
      <c r="N164" s="17">
        <v>0</v>
      </c>
      <c r="O164" s="17">
        <f>'EWG-CCP-127 (1)'!K68</f>
        <v>40</v>
      </c>
      <c r="P164" s="17">
        <v>0</v>
      </c>
      <c r="Q164" s="17">
        <v>0</v>
      </c>
      <c r="R164" s="17">
        <v>0</v>
      </c>
      <c r="S164" s="17">
        <v>0</v>
      </c>
      <c r="T164" s="17">
        <v>0</v>
      </c>
      <c r="U164" s="41">
        <v>0</v>
      </c>
      <c r="V164" s="41">
        <v>0</v>
      </c>
      <c r="W164" s="17">
        <v>0</v>
      </c>
      <c r="X164" s="17">
        <v>0</v>
      </c>
      <c r="Y164" s="17">
        <v>0</v>
      </c>
      <c r="Z164" s="17">
        <v>0</v>
      </c>
      <c r="AA164" s="17">
        <v>0</v>
      </c>
      <c r="AB164" s="17">
        <v>0</v>
      </c>
      <c r="AC164" s="17">
        <v>0</v>
      </c>
      <c r="AD164" s="41">
        <v>0</v>
      </c>
      <c r="AE164" s="88">
        <f>'EWG-CCP-127 (1)'!E68</f>
        <v>45</v>
      </c>
      <c r="AF164" s="41" t="s">
        <v>3</v>
      </c>
      <c r="AG164" s="87" t="s">
        <v>506</v>
      </c>
      <c r="AL164" s="17">
        <f t="shared" si="41"/>
        <v>100</v>
      </c>
      <c r="AM164" s="17">
        <f t="shared" si="42"/>
        <v>0.2</v>
      </c>
      <c r="AN164" s="17">
        <f t="shared" si="43"/>
        <v>0</v>
      </c>
      <c r="AO164" s="17">
        <f t="shared" si="44"/>
        <v>0.4</v>
      </c>
      <c r="AP164" s="17">
        <f t="shared" si="45"/>
        <v>0.4</v>
      </c>
      <c r="AQ164" s="17">
        <f t="shared" si="46"/>
        <v>0.45</v>
      </c>
      <c r="AS164" s="17">
        <f t="shared" si="47"/>
        <v>1</v>
      </c>
      <c r="AT164" s="17">
        <f t="shared" si="48"/>
        <v>0.5</v>
      </c>
      <c r="AU164" s="17">
        <f t="shared" si="49"/>
        <v>0.5625</v>
      </c>
      <c r="AV164" s="17">
        <f t="shared" si="50"/>
        <v>0.75</v>
      </c>
      <c r="AW164" s="17">
        <f t="shared" si="51"/>
        <v>0.5</v>
      </c>
      <c r="AX164" s="17">
        <f t="shared" si="52"/>
        <v>0.5</v>
      </c>
      <c r="AY164" s="17">
        <f t="shared" si="53"/>
        <v>4.9999999999999989E-2</v>
      </c>
      <c r="BA164" s="17">
        <f t="shared" si="54"/>
        <v>1</v>
      </c>
      <c r="BB164" s="17">
        <f t="shared" si="55"/>
        <v>0.5</v>
      </c>
      <c r="BC164" s="17">
        <f t="shared" si="56"/>
        <v>0.48698578397443271</v>
      </c>
      <c r="BD164" s="17">
        <f t="shared" si="59"/>
        <v>0.46875471620858106</v>
      </c>
      <c r="BE164" s="17">
        <f t="shared" si="57"/>
        <v>0.46875471620858106</v>
      </c>
      <c r="BF164" s="17">
        <f t="shared" si="58"/>
        <v>3.5173938006441261E-4</v>
      </c>
      <c r="BG164" s="17">
        <f t="shared" si="60"/>
        <v>2.3193842146508868E-3</v>
      </c>
    </row>
    <row r="165" spans="1:59" x14ac:dyDescent="0.25">
      <c r="A165" s="84">
        <v>640</v>
      </c>
      <c r="B165" s="84">
        <v>650</v>
      </c>
      <c r="D165" s="86">
        <v>1</v>
      </c>
      <c r="E165" s="17">
        <v>0</v>
      </c>
      <c r="F165" s="17">
        <f>'EWG-CCP-127 (1)'!C364</f>
        <v>95.184269999999998</v>
      </c>
      <c r="G165" s="17">
        <v>0</v>
      </c>
      <c r="H165" s="17">
        <v>0</v>
      </c>
      <c r="I165" s="17">
        <v>0</v>
      </c>
      <c r="J165" s="17">
        <v>0</v>
      </c>
      <c r="K165" s="17">
        <v>0</v>
      </c>
      <c r="L165" s="17">
        <v>0</v>
      </c>
      <c r="M165" s="17">
        <f>'EWG-CCP-127 (1)'!D364</f>
        <v>4.8157300000000003</v>
      </c>
      <c r="N165" s="17">
        <v>0</v>
      </c>
      <c r="O165" s="17">
        <v>0</v>
      </c>
      <c r="P165" s="17">
        <v>0</v>
      </c>
      <c r="Q165" s="17">
        <v>0</v>
      </c>
      <c r="R165" s="17">
        <v>0</v>
      </c>
      <c r="S165" s="17">
        <v>0</v>
      </c>
      <c r="T165" s="17">
        <v>0</v>
      </c>
      <c r="U165" s="17">
        <v>0</v>
      </c>
      <c r="V165" s="17">
        <v>0</v>
      </c>
      <c r="W165" s="17">
        <v>0</v>
      </c>
      <c r="X165" s="17">
        <v>0</v>
      </c>
      <c r="Y165" s="17">
        <v>0</v>
      </c>
      <c r="Z165" s="17">
        <v>0</v>
      </c>
      <c r="AA165" s="17">
        <v>0</v>
      </c>
      <c r="AB165" s="17">
        <v>0</v>
      </c>
      <c r="AC165" s="17">
        <v>0</v>
      </c>
      <c r="AD165" s="17">
        <v>0</v>
      </c>
      <c r="AE165" s="88">
        <f>'EWG-CCP-127 (1)'!F364</f>
        <v>7.1609999999999996</v>
      </c>
      <c r="AF165" s="17" t="s">
        <v>3</v>
      </c>
      <c r="AG165" s="87" t="s">
        <v>506</v>
      </c>
      <c r="AL165" s="17">
        <f t="shared" si="41"/>
        <v>100</v>
      </c>
      <c r="AM165" s="17">
        <f t="shared" si="42"/>
        <v>4.81573E-2</v>
      </c>
      <c r="AN165" s="17">
        <f t="shared" si="43"/>
        <v>0</v>
      </c>
      <c r="AO165" s="17">
        <f t="shared" si="44"/>
        <v>0.95184269999999993</v>
      </c>
      <c r="AP165" s="17">
        <f t="shared" si="45"/>
        <v>0</v>
      </c>
      <c r="AQ165" s="17">
        <f t="shared" si="46"/>
        <v>7.1609999999999993E-2</v>
      </c>
      <c r="AS165" s="17">
        <f t="shared" si="47"/>
        <v>0</v>
      </c>
      <c r="AT165" s="17">
        <f t="shared" si="48"/>
        <v>5.0593758821704471E-2</v>
      </c>
      <c r="AU165" s="17">
        <f t="shared" si="49"/>
        <v>0.5</v>
      </c>
      <c r="AV165" s="17">
        <f t="shared" si="50"/>
        <v>0.5</v>
      </c>
      <c r="AW165" s="17">
        <f t="shared" si="51"/>
        <v>5.0593758821704471E-2</v>
      </c>
      <c r="AX165" s="17">
        <f t="shared" si="52"/>
        <v>5.0593758821704471E-2</v>
      </c>
      <c r="AY165" s="17">
        <f t="shared" si="53"/>
        <v>2.1016241178295522E-2</v>
      </c>
      <c r="BA165" s="17">
        <f t="shared" si="54"/>
        <v>0</v>
      </c>
      <c r="BB165" s="17">
        <f t="shared" si="55"/>
        <v>5.0593758821704471E-2</v>
      </c>
      <c r="BC165" s="17">
        <f t="shared" si="56"/>
        <v>0.42821172032905402</v>
      </c>
      <c r="BD165" s="17">
        <f t="shared" si="59"/>
        <v>5.0593758821704471E-2</v>
      </c>
      <c r="BE165" s="17">
        <f t="shared" si="57"/>
        <v>5.0593758821704471E-2</v>
      </c>
      <c r="BF165" s="17">
        <f t="shared" si="58"/>
        <v>4.4168239326428435E-4</v>
      </c>
      <c r="BG165" s="17">
        <f t="shared" si="60"/>
        <v>0.10905186239925074</v>
      </c>
    </row>
    <row r="166" spans="1:59" x14ac:dyDescent="0.25">
      <c r="A166" s="84">
        <v>99</v>
      </c>
      <c r="B166" s="84">
        <v>64</v>
      </c>
      <c r="C166" s="17" t="s">
        <v>120</v>
      </c>
      <c r="D166" s="87">
        <v>1</v>
      </c>
      <c r="E166" s="17">
        <v>8</v>
      </c>
      <c r="F166" s="17">
        <v>21</v>
      </c>
      <c r="G166" s="17">
        <v>20</v>
      </c>
      <c r="H166" s="17">
        <v>0</v>
      </c>
      <c r="I166" s="41">
        <v>0</v>
      </c>
      <c r="J166" s="17">
        <v>0</v>
      </c>
      <c r="K166" s="17">
        <v>0</v>
      </c>
      <c r="L166" s="17">
        <v>0</v>
      </c>
      <c r="M166" s="17">
        <v>0</v>
      </c>
      <c r="N166" s="17">
        <v>0</v>
      </c>
      <c r="O166" s="17">
        <v>51</v>
      </c>
      <c r="P166" s="17">
        <v>0</v>
      </c>
      <c r="Q166" s="17">
        <v>0</v>
      </c>
      <c r="R166" s="17">
        <v>0</v>
      </c>
      <c r="S166" s="17">
        <v>0</v>
      </c>
      <c r="T166" s="41">
        <v>0</v>
      </c>
      <c r="U166" s="41">
        <v>0</v>
      </c>
      <c r="V166" s="41">
        <v>0</v>
      </c>
      <c r="W166" s="17">
        <v>0</v>
      </c>
      <c r="X166" s="17">
        <v>0</v>
      </c>
      <c r="Y166" s="17">
        <v>0</v>
      </c>
      <c r="Z166" s="41">
        <v>0</v>
      </c>
      <c r="AA166" s="17">
        <v>0</v>
      </c>
      <c r="AB166" s="17">
        <v>0</v>
      </c>
      <c r="AC166" s="41">
        <v>0</v>
      </c>
      <c r="AD166" s="41">
        <v>0</v>
      </c>
      <c r="AE166" s="88">
        <v>21</v>
      </c>
      <c r="AF166" s="91" t="s">
        <v>3</v>
      </c>
      <c r="AG166" s="87" t="s">
        <v>504</v>
      </c>
      <c r="AL166" s="17">
        <f t="shared" si="41"/>
        <v>100</v>
      </c>
      <c r="AM166" s="17">
        <f t="shared" si="42"/>
        <v>0</v>
      </c>
      <c r="AN166" s="17">
        <f t="shared" si="43"/>
        <v>0.08</v>
      </c>
      <c r="AO166" s="17">
        <f t="shared" si="44"/>
        <v>0.21</v>
      </c>
      <c r="AP166" s="17">
        <f t="shared" si="45"/>
        <v>0.51</v>
      </c>
      <c r="AQ166" s="17">
        <f t="shared" si="46"/>
        <v>0.21</v>
      </c>
      <c r="AS166" s="17">
        <f t="shared" si="47"/>
        <v>1.7586206896551726</v>
      </c>
      <c r="AT166" s="17">
        <f t="shared" si="48"/>
        <v>0</v>
      </c>
      <c r="AU166" s="17">
        <f t="shared" si="49"/>
        <v>0.60991379310344829</v>
      </c>
      <c r="AV166" s="17">
        <f t="shared" si="50"/>
        <v>0.93965517241379315</v>
      </c>
      <c r="AW166" s="17">
        <f t="shared" si="51"/>
        <v>0</v>
      </c>
      <c r="AX166" s="17">
        <f t="shared" si="52"/>
        <v>0</v>
      </c>
      <c r="AY166" s="17">
        <f t="shared" si="53"/>
        <v>0.21</v>
      </c>
      <c r="BA166" s="17">
        <f t="shared" si="54"/>
        <v>0.96226415094339623</v>
      </c>
      <c r="BB166" s="17">
        <f t="shared" si="55"/>
        <v>0.18867924528301888</v>
      </c>
      <c r="BC166" s="17">
        <f t="shared" si="56"/>
        <v>0.48476789478026749</v>
      </c>
      <c r="BD166" s="17">
        <f t="shared" si="59"/>
        <v>0.18867924528301888</v>
      </c>
      <c r="BE166" s="17">
        <f t="shared" si="57"/>
        <v>0.18867924528301888</v>
      </c>
      <c r="BF166" s="17">
        <f t="shared" si="58"/>
        <v>4.5457458170167231E-4</v>
      </c>
      <c r="BG166" s="17">
        <f t="shared" si="60"/>
        <v>3.6802591118385047E-2</v>
      </c>
    </row>
    <row r="167" spans="1:59" x14ac:dyDescent="0.25">
      <c r="A167" s="84">
        <v>569</v>
      </c>
      <c r="B167" s="84">
        <v>404</v>
      </c>
      <c r="C167" s="17" t="s">
        <v>408</v>
      </c>
      <c r="D167" s="86">
        <v>1</v>
      </c>
      <c r="E167" s="17">
        <v>8</v>
      </c>
      <c r="F167" s="17">
        <v>21</v>
      </c>
      <c r="G167" s="17">
        <v>20</v>
      </c>
      <c r="H167" s="17">
        <v>0</v>
      </c>
      <c r="I167" s="17">
        <v>0</v>
      </c>
      <c r="J167" s="17">
        <v>0</v>
      </c>
      <c r="K167" s="17">
        <v>0</v>
      </c>
      <c r="L167" s="17">
        <v>0</v>
      </c>
      <c r="M167" s="17">
        <v>0</v>
      </c>
      <c r="N167" s="17">
        <v>0</v>
      </c>
      <c r="O167" s="17">
        <v>51</v>
      </c>
      <c r="P167" s="17">
        <v>0</v>
      </c>
      <c r="Q167" s="17">
        <v>0</v>
      </c>
      <c r="R167" s="17">
        <v>0</v>
      </c>
      <c r="S167" s="17">
        <v>0</v>
      </c>
      <c r="T167" s="17">
        <v>0</v>
      </c>
      <c r="U167" s="17">
        <v>0</v>
      </c>
      <c r="V167" s="17">
        <v>0</v>
      </c>
      <c r="W167" s="17">
        <v>0</v>
      </c>
      <c r="X167" s="17">
        <v>0</v>
      </c>
      <c r="Y167" s="17">
        <v>0</v>
      </c>
      <c r="Z167" s="17">
        <v>0</v>
      </c>
      <c r="AA167" s="17">
        <v>0</v>
      </c>
      <c r="AB167" s="17">
        <v>0</v>
      </c>
      <c r="AC167" s="17">
        <v>0</v>
      </c>
      <c r="AD167" s="17">
        <v>0</v>
      </c>
      <c r="AE167" s="88">
        <v>21</v>
      </c>
      <c r="AF167" s="92" t="s">
        <v>3</v>
      </c>
      <c r="AG167" s="87" t="s">
        <v>504</v>
      </c>
      <c r="AK167" s="17">
        <v>17</v>
      </c>
      <c r="AL167" s="17">
        <f t="shared" si="41"/>
        <v>100</v>
      </c>
      <c r="AM167" s="17">
        <f t="shared" si="42"/>
        <v>0</v>
      </c>
      <c r="AN167" s="17">
        <f t="shared" si="43"/>
        <v>0.08</v>
      </c>
      <c r="AO167" s="17">
        <f t="shared" si="44"/>
        <v>0.21</v>
      </c>
      <c r="AP167" s="17">
        <f t="shared" si="45"/>
        <v>0.51</v>
      </c>
      <c r="AQ167" s="17">
        <f t="shared" si="46"/>
        <v>0.21</v>
      </c>
      <c r="AS167" s="17">
        <f t="shared" si="47"/>
        <v>1.7586206896551726</v>
      </c>
      <c r="AT167" s="17">
        <f t="shared" si="48"/>
        <v>0</v>
      </c>
      <c r="AU167" s="17">
        <f t="shared" si="49"/>
        <v>0.60991379310344829</v>
      </c>
      <c r="AV167" s="17">
        <f t="shared" si="50"/>
        <v>0.93965517241379315</v>
      </c>
      <c r="AW167" s="17">
        <f t="shared" si="51"/>
        <v>0</v>
      </c>
      <c r="AX167" s="17">
        <f t="shared" si="52"/>
        <v>0</v>
      </c>
      <c r="AY167" s="17">
        <f t="shared" si="53"/>
        <v>0.21</v>
      </c>
      <c r="BA167" s="17">
        <f t="shared" si="54"/>
        <v>0.96226415094339623</v>
      </c>
      <c r="BB167" s="17">
        <f t="shared" si="55"/>
        <v>0.18867924528301888</v>
      </c>
      <c r="BC167" s="17">
        <f t="shared" si="56"/>
        <v>0.48476789478026749</v>
      </c>
      <c r="BD167" s="17">
        <f t="shared" si="59"/>
        <v>0.18867924528301888</v>
      </c>
      <c r="BE167" s="17">
        <f t="shared" si="57"/>
        <v>0.18867924528301888</v>
      </c>
      <c r="BF167" s="17">
        <f t="shared" si="58"/>
        <v>4.5457458170167231E-4</v>
      </c>
      <c r="BG167" s="17">
        <f t="shared" si="60"/>
        <v>3.6802591118385047E-2</v>
      </c>
    </row>
    <row r="168" spans="1:59" x14ac:dyDescent="0.25">
      <c r="A168" s="84">
        <v>249</v>
      </c>
      <c r="B168" s="84">
        <v>508</v>
      </c>
      <c r="C168" s="17">
        <f>'EWG-CCP-127 (1)'!B64</f>
        <v>9</v>
      </c>
      <c r="D168" s="87">
        <v>1</v>
      </c>
      <c r="E168" s="17">
        <v>0</v>
      </c>
      <c r="F168" s="17">
        <f>'EWG-CCP-127 (1)'!M64</f>
        <v>40</v>
      </c>
      <c r="G168" s="17">
        <v>0</v>
      </c>
      <c r="H168" s="17">
        <v>0</v>
      </c>
      <c r="I168" s="17">
        <v>0</v>
      </c>
      <c r="J168" s="17">
        <v>0</v>
      </c>
      <c r="K168" s="17">
        <v>0</v>
      </c>
      <c r="L168" s="17">
        <v>0</v>
      </c>
      <c r="M168" s="17">
        <f>'EWG-CCP-127 (1)'!L64</f>
        <v>40</v>
      </c>
      <c r="N168" s="17">
        <v>0</v>
      </c>
      <c r="O168" s="17">
        <f>'EWG-CCP-127 (1)'!K64</f>
        <v>20</v>
      </c>
      <c r="P168" s="17">
        <v>0</v>
      </c>
      <c r="Q168" s="17">
        <v>0</v>
      </c>
      <c r="R168" s="17">
        <v>0</v>
      </c>
      <c r="S168" s="17">
        <v>0</v>
      </c>
      <c r="T168" s="17">
        <v>0</v>
      </c>
      <c r="U168" s="41">
        <v>0</v>
      </c>
      <c r="V168" s="41">
        <v>0</v>
      </c>
      <c r="W168" s="17">
        <v>0</v>
      </c>
      <c r="X168" s="17">
        <v>0</v>
      </c>
      <c r="Y168" s="17">
        <v>0</v>
      </c>
      <c r="Z168" s="17">
        <v>0</v>
      </c>
      <c r="AA168" s="17">
        <v>0</v>
      </c>
      <c r="AB168" s="17">
        <v>0</v>
      </c>
      <c r="AC168" s="17">
        <v>0</v>
      </c>
      <c r="AD168" s="41">
        <v>0</v>
      </c>
      <c r="AE168" s="88">
        <f>'EWG-CCP-127 (1)'!E64</f>
        <v>41</v>
      </c>
      <c r="AF168" s="41" t="s">
        <v>3</v>
      </c>
      <c r="AG168" s="87" t="s">
        <v>506</v>
      </c>
      <c r="AL168" s="17">
        <f t="shared" si="41"/>
        <v>100</v>
      </c>
      <c r="AM168" s="17">
        <f t="shared" si="42"/>
        <v>0.4</v>
      </c>
      <c r="AN168" s="17">
        <f t="shared" si="43"/>
        <v>0</v>
      </c>
      <c r="AO168" s="17">
        <f t="shared" si="44"/>
        <v>0.4</v>
      </c>
      <c r="AP168" s="17">
        <f t="shared" si="45"/>
        <v>0.2</v>
      </c>
      <c r="AQ168" s="17">
        <f t="shared" si="46"/>
        <v>0.41</v>
      </c>
      <c r="AS168" s="17">
        <f t="shared" si="47"/>
        <v>0.5</v>
      </c>
      <c r="AT168" s="17">
        <f t="shared" si="48"/>
        <v>1</v>
      </c>
      <c r="AU168" s="17">
        <f t="shared" si="49"/>
        <v>0.53125</v>
      </c>
      <c r="AV168" s="17">
        <f t="shared" si="50"/>
        <v>0.625</v>
      </c>
      <c r="AW168" s="17">
        <f t="shared" si="51"/>
        <v>0.42499999999999999</v>
      </c>
      <c r="AX168" s="17">
        <f t="shared" si="52"/>
        <v>0.42499999999999999</v>
      </c>
      <c r="AY168" s="17">
        <f t="shared" si="53"/>
        <v>1.5000000000000013E-2</v>
      </c>
      <c r="BA168" s="17">
        <f t="shared" si="54"/>
        <v>0.5</v>
      </c>
      <c r="BB168" s="17">
        <f t="shared" si="55"/>
        <v>1</v>
      </c>
      <c r="BC168" s="17">
        <f t="shared" si="56"/>
        <v>0.45759875215174339</v>
      </c>
      <c r="BD168" s="17">
        <f t="shared" si="59"/>
        <v>0.43237703463327348</v>
      </c>
      <c r="BE168" s="17">
        <f t="shared" si="57"/>
        <v>0.43237703463327348</v>
      </c>
      <c r="BF168" s="17">
        <f t="shared" si="58"/>
        <v>5.0073167897872202E-4</v>
      </c>
      <c r="BG168" s="17">
        <f t="shared" si="60"/>
        <v>6.6585365273245055E-5</v>
      </c>
    </row>
    <row r="169" spans="1:59" x14ac:dyDescent="0.25">
      <c r="A169" s="84">
        <v>20</v>
      </c>
      <c r="B169" s="84">
        <v>414</v>
      </c>
      <c r="C169" s="41" t="s">
        <v>8</v>
      </c>
      <c r="D169" s="86">
        <v>1</v>
      </c>
      <c r="E169" s="41">
        <v>0</v>
      </c>
      <c r="F169" s="41">
        <v>60</v>
      </c>
      <c r="G169" s="41">
        <v>0</v>
      </c>
      <c r="H169" s="17">
        <v>0</v>
      </c>
      <c r="I169" s="41">
        <v>0</v>
      </c>
      <c r="J169" s="41">
        <v>0</v>
      </c>
      <c r="K169" s="41">
        <v>0</v>
      </c>
      <c r="L169" s="41">
        <v>0</v>
      </c>
      <c r="M169" s="41">
        <v>40</v>
      </c>
      <c r="N169" s="41">
        <v>0</v>
      </c>
      <c r="O169" s="17">
        <v>0</v>
      </c>
      <c r="P169" s="17">
        <v>0</v>
      </c>
      <c r="Q169" s="17">
        <v>0</v>
      </c>
      <c r="R169" s="17">
        <v>0</v>
      </c>
      <c r="S169" s="41">
        <v>0</v>
      </c>
      <c r="T169" s="41">
        <v>0</v>
      </c>
      <c r="U169" s="41">
        <v>0</v>
      </c>
      <c r="V169" s="41">
        <v>0</v>
      </c>
      <c r="W169" s="41">
        <v>0</v>
      </c>
      <c r="X169" s="41">
        <v>0</v>
      </c>
      <c r="Y169" s="17">
        <v>0</v>
      </c>
      <c r="Z169" s="41">
        <v>0</v>
      </c>
      <c r="AA169" s="17">
        <v>0</v>
      </c>
      <c r="AB169" s="17">
        <v>0</v>
      </c>
      <c r="AC169" s="41">
        <v>0</v>
      </c>
      <c r="AD169" s="41">
        <v>0</v>
      </c>
      <c r="AE169" s="90">
        <v>43.8</v>
      </c>
      <c r="AF169" s="91" t="s">
        <v>3</v>
      </c>
      <c r="AG169" s="87" t="s">
        <v>504</v>
      </c>
      <c r="AL169" s="17">
        <f t="shared" si="41"/>
        <v>100</v>
      </c>
      <c r="AM169" s="17">
        <f t="shared" si="42"/>
        <v>0.4</v>
      </c>
      <c r="AN169" s="17">
        <f t="shared" si="43"/>
        <v>0</v>
      </c>
      <c r="AO169" s="17">
        <f t="shared" si="44"/>
        <v>0.6</v>
      </c>
      <c r="AP169" s="17">
        <f t="shared" si="45"/>
        <v>0</v>
      </c>
      <c r="AQ169" s="17">
        <f t="shared" si="46"/>
        <v>0.43799999999999994</v>
      </c>
      <c r="AS169" s="17">
        <f t="shared" si="47"/>
        <v>0</v>
      </c>
      <c r="AT169" s="17">
        <f t="shared" si="48"/>
        <v>0.66666666666666674</v>
      </c>
      <c r="AU169" s="17">
        <f t="shared" si="49"/>
        <v>0.5</v>
      </c>
      <c r="AV169" s="17">
        <f t="shared" si="50"/>
        <v>0.5</v>
      </c>
      <c r="AW169" s="17">
        <f t="shared" si="51"/>
        <v>0.44444444444444442</v>
      </c>
      <c r="AX169" s="17">
        <f t="shared" si="52"/>
        <v>0.44444444444444442</v>
      </c>
      <c r="AY169" s="17">
        <f t="shared" si="53"/>
        <v>6.4444444444444748E-3</v>
      </c>
      <c r="BA169" s="17">
        <f t="shared" si="54"/>
        <v>0</v>
      </c>
      <c r="BB169" s="17">
        <f t="shared" si="55"/>
        <v>0.66666666666666663</v>
      </c>
      <c r="BC169" s="17">
        <f t="shared" si="56"/>
        <v>0.42821172032905402</v>
      </c>
      <c r="BD169" s="17">
        <f t="shared" si="59"/>
        <v>0.41646175167419774</v>
      </c>
      <c r="BE169" s="17">
        <f t="shared" si="57"/>
        <v>0.41646175167419774</v>
      </c>
      <c r="BF169" s="17">
        <f t="shared" si="58"/>
        <v>4.6389614094392129E-4</v>
      </c>
      <c r="BG169" s="17">
        <f t="shared" si="60"/>
        <v>1.3075445598375896E-3</v>
      </c>
    </row>
    <row r="170" spans="1:59" x14ac:dyDescent="0.25">
      <c r="A170" s="84">
        <v>138</v>
      </c>
      <c r="B170" s="84">
        <v>461</v>
      </c>
      <c r="C170" s="17" t="s">
        <v>165</v>
      </c>
      <c r="D170" s="87">
        <v>1</v>
      </c>
      <c r="E170" s="17">
        <v>0</v>
      </c>
      <c r="F170" s="17">
        <v>70.5</v>
      </c>
      <c r="G170" s="17">
        <v>0</v>
      </c>
      <c r="H170" s="17">
        <v>0</v>
      </c>
      <c r="I170" s="17">
        <v>0</v>
      </c>
      <c r="J170" s="17">
        <v>0</v>
      </c>
      <c r="K170" s="17">
        <v>29.5</v>
      </c>
      <c r="L170" s="17">
        <v>0</v>
      </c>
      <c r="M170" s="17">
        <v>0</v>
      </c>
      <c r="N170" s="17">
        <v>0</v>
      </c>
      <c r="O170" s="17">
        <v>0</v>
      </c>
      <c r="P170" s="17">
        <v>0</v>
      </c>
      <c r="Q170" s="17">
        <v>0</v>
      </c>
      <c r="R170" s="17">
        <v>0</v>
      </c>
      <c r="S170" s="17">
        <v>0</v>
      </c>
      <c r="T170" s="17">
        <v>0</v>
      </c>
      <c r="U170" s="41">
        <v>0</v>
      </c>
      <c r="V170" s="41">
        <v>0</v>
      </c>
      <c r="W170" s="17">
        <v>0</v>
      </c>
      <c r="X170" s="17">
        <v>0</v>
      </c>
      <c r="Y170" s="17">
        <v>0</v>
      </c>
      <c r="Z170" s="41">
        <v>0</v>
      </c>
      <c r="AA170" s="17">
        <v>0</v>
      </c>
      <c r="AB170" s="17">
        <v>0</v>
      </c>
      <c r="AC170" s="41">
        <v>0</v>
      </c>
      <c r="AD170" s="41">
        <v>0</v>
      </c>
      <c r="AE170" s="88">
        <v>39.700000000000003</v>
      </c>
      <c r="AF170" s="41" t="s">
        <v>3</v>
      </c>
      <c r="AG170" s="87" t="s">
        <v>506</v>
      </c>
      <c r="AL170" s="17">
        <f t="shared" si="41"/>
        <v>100</v>
      </c>
      <c r="AM170" s="17">
        <f t="shared" si="42"/>
        <v>0.29499999999999998</v>
      </c>
      <c r="AN170" s="17">
        <f t="shared" si="43"/>
        <v>0</v>
      </c>
      <c r="AO170" s="17">
        <f t="shared" si="44"/>
        <v>0.70499999999999996</v>
      </c>
      <c r="AP170" s="17">
        <f t="shared" si="45"/>
        <v>0</v>
      </c>
      <c r="AQ170" s="17">
        <f t="shared" si="46"/>
        <v>0.39700000000000002</v>
      </c>
      <c r="AS170" s="17">
        <f t="shared" si="47"/>
        <v>0</v>
      </c>
      <c r="AT170" s="17">
        <f t="shared" si="48"/>
        <v>0.41843971631205673</v>
      </c>
      <c r="AU170" s="17">
        <f t="shared" si="49"/>
        <v>0.5</v>
      </c>
      <c r="AV170" s="17">
        <f t="shared" si="50"/>
        <v>0.5</v>
      </c>
      <c r="AW170" s="17">
        <f t="shared" si="51"/>
        <v>0.41843971631205673</v>
      </c>
      <c r="AX170" s="17">
        <f t="shared" si="52"/>
        <v>0.41843971631205673</v>
      </c>
      <c r="AY170" s="17">
        <f t="shared" si="53"/>
        <v>2.1439716312056711E-2</v>
      </c>
      <c r="BA170" s="17">
        <f t="shared" si="54"/>
        <v>0</v>
      </c>
      <c r="BB170" s="17">
        <f t="shared" si="55"/>
        <v>0.41843971631205673</v>
      </c>
      <c r="BC170" s="17">
        <f t="shared" si="56"/>
        <v>0.42821172032905402</v>
      </c>
      <c r="BD170" s="17">
        <f t="shared" si="59"/>
        <v>0.41843971631205673</v>
      </c>
      <c r="BE170" s="17">
        <f t="shared" si="57"/>
        <v>0.41843971631205673</v>
      </c>
      <c r="BF170" s="17">
        <f t="shared" si="58"/>
        <v>4.5966143554147061E-4</v>
      </c>
      <c r="BG170" s="17">
        <f t="shared" si="60"/>
        <v>2.3425739225512214E-5</v>
      </c>
    </row>
    <row r="171" spans="1:59" x14ac:dyDescent="0.25">
      <c r="A171" s="84">
        <v>354</v>
      </c>
      <c r="B171" s="84">
        <v>376</v>
      </c>
      <c r="C171" s="58">
        <v>4</v>
      </c>
      <c r="D171" s="86">
        <v>1</v>
      </c>
      <c r="E171" s="17">
        <v>0</v>
      </c>
      <c r="F171" s="17">
        <f>'EWG-CCP-127 (1)'!M167</f>
        <v>16.666666666666664</v>
      </c>
      <c r="G171" s="17">
        <v>0</v>
      </c>
      <c r="H171" s="17">
        <v>0</v>
      </c>
      <c r="I171" s="17">
        <v>0</v>
      </c>
      <c r="J171" s="17">
        <v>0</v>
      </c>
      <c r="K171" s="17">
        <v>0</v>
      </c>
      <c r="L171" s="17">
        <v>0</v>
      </c>
      <c r="M171" s="17">
        <f>'EWG-CCP-127 (1)'!L167</f>
        <v>66.666666666666657</v>
      </c>
      <c r="N171" s="17">
        <v>0</v>
      </c>
      <c r="O171" s="17">
        <f>'EWG-CCP-127 (1)'!K167</f>
        <v>16.666666666666664</v>
      </c>
      <c r="P171" s="17">
        <v>0</v>
      </c>
      <c r="Q171" s="17">
        <v>0</v>
      </c>
      <c r="R171" s="17">
        <v>0</v>
      </c>
      <c r="S171" s="17">
        <v>0</v>
      </c>
      <c r="T171" s="17">
        <v>0</v>
      </c>
      <c r="U171" s="41">
        <v>0</v>
      </c>
      <c r="V171" s="41">
        <v>0</v>
      </c>
      <c r="W171" s="17">
        <v>0</v>
      </c>
      <c r="X171" s="17">
        <v>0</v>
      </c>
      <c r="Y171" s="17">
        <v>0</v>
      </c>
      <c r="Z171" s="17">
        <v>0</v>
      </c>
      <c r="AA171" s="17">
        <v>0</v>
      </c>
      <c r="AB171" s="17">
        <v>0</v>
      </c>
      <c r="AC171" s="17">
        <v>0</v>
      </c>
      <c r="AD171" s="41">
        <v>0</v>
      </c>
      <c r="AE171" s="88">
        <f>'EWG-CCP-127 (1)'!E167</f>
        <v>0</v>
      </c>
      <c r="AF171" s="41" t="s">
        <v>3</v>
      </c>
      <c r="AG171" s="87" t="s">
        <v>506</v>
      </c>
      <c r="AL171" s="17">
        <f t="shared" si="41"/>
        <v>99.999999999999972</v>
      </c>
      <c r="AM171" s="17">
        <f t="shared" si="42"/>
        <v>0.66666666666666652</v>
      </c>
      <c r="AN171" s="17">
        <f t="shared" si="43"/>
        <v>0</v>
      </c>
      <c r="AO171" s="17">
        <f t="shared" si="44"/>
        <v>0.16666666666666663</v>
      </c>
      <c r="AP171" s="17">
        <f t="shared" si="45"/>
        <v>0.16666666666666663</v>
      </c>
      <c r="AQ171" s="17">
        <f t="shared" si="46"/>
        <v>0</v>
      </c>
      <c r="AS171" s="17">
        <f t="shared" si="47"/>
        <v>1</v>
      </c>
      <c r="AT171" s="17">
        <f t="shared" si="48"/>
        <v>4</v>
      </c>
      <c r="AU171" s="17">
        <f t="shared" si="49"/>
        <v>0.5625</v>
      </c>
      <c r="AV171" s="17">
        <f t="shared" si="50"/>
        <v>0.75</v>
      </c>
      <c r="AW171" s="17">
        <f t="shared" si="51"/>
        <v>-0.25</v>
      </c>
      <c r="AX171" s="17">
        <f t="shared" si="52"/>
        <v>-0.25</v>
      </c>
      <c r="AY171" s="17">
        <f t="shared" si="53"/>
        <v>0.25</v>
      </c>
      <c r="BA171" s="17">
        <f t="shared" si="54"/>
        <v>1</v>
      </c>
      <c r="BB171" s="17">
        <f t="shared" si="55"/>
        <v>4</v>
      </c>
      <c r="BC171" s="17">
        <f t="shared" si="56"/>
        <v>0.48698578397443271</v>
      </c>
      <c r="BD171" s="17">
        <f t="shared" si="59"/>
        <v>2.1862409451480568E-2</v>
      </c>
      <c r="BE171" s="17">
        <f t="shared" si="57"/>
        <v>2.1862409451480568E-2</v>
      </c>
      <c r="BF171" s="17">
        <f t="shared" si="58"/>
        <v>4.7796494702418687E-4</v>
      </c>
      <c r="BG171" s="17">
        <f t="shared" si="60"/>
        <v>0.16147539715915243</v>
      </c>
    </row>
    <row r="172" spans="1:59" x14ac:dyDescent="0.25">
      <c r="A172" s="84">
        <v>432</v>
      </c>
      <c r="B172" s="84">
        <v>287</v>
      </c>
      <c r="D172" s="87">
        <v>1</v>
      </c>
      <c r="E172" s="17">
        <f>'EWG-CCP-127 (1)'!E219</f>
        <v>3.1</v>
      </c>
      <c r="F172" s="17">
        <f>'EWG-CCP-127 (1)'!F219</f>
        <v>15.7</v>
      </c>
      <c r="G172" s="17">
        <v>0</v>
      </c>
      <c r="H172" s="17">
        <v>0</v>
      </c>
      <c r="I172" s="17">
        <v>0</v>
      </c>
      <c r="J172" s="17">
        <v>0</v>
      </c>
      <c r="K172" s="17">
        <v>0</v>
      </c>
      <c r="L172" s="17">
        <v>0</v>
      </c>
      <c r="M172" s="17">
        <f>'EWG-CCP-127 (1)'!C219</f>
        <v>13.900000000000002</v>
      </c>
      <c r="N172" s="17">
        <v>0</v>
      </c>
      <c r="O172" s="17">
        <f>'EWG-CCP-127 (1)'!D219</f>
        <v>67.300000000000011</v>
      </c>
      <c r="P172" s="17">
        <v>0</v>
      </c>
      <c r="Q172" s="17">
        <v>0</v>
      </c>
      <c r="R172" s="17">
        <v>0</v>
      </c>
      <c r="S172" s="17">
        <v>0</v>
      </c>
      <c r="T172" s="17">
        <v>0</v>
      </c>
      <c r="U172" s="41">
        <v>0</v>
      </c>
      <c r="V172" s="17">
        <v>0</v>
      </c>
      <c r="W172" s="17">
        <v>0</v>
      </c>
      <c r="X172" s="17">
        <v>0</v>
      </c>
      <c r="Y172" s="17">
        <v>0</v>
      </c>
      <c r="Z172" s="17">
        <v>0</v>
      </c>
      <c r="AA172" s="17">
        <v>0</v>
      </c>
      <c r="AB172" s="17">
        <v>0</v>
      </c>
      <c r="AC172" s="17">
        <v>0</v>
      </c>
      <c r="AD172" s="41">
        <v>0</v>
      </c>
      <c r="AE172" s="88">
        <f>'EWG-CCP-127 (1)'!J219</f>
        <v>51.632779999999997</v>
      </c>
      <c r="AF172" s="41" t="s">
        <v>3</v>
      </c>
      <c r="AG172" s="87" t="s">
        <v>506</v>
      </c>
      <c r="AL172" s="17">
        <f t="shared" si="41"/>
        <v>100.00000000000001</v>
      </c>
      <c r="AM172" s="17">
        <f t="shared" si="42"/>
        <v>0.13900000000000001</v>
      </c>
      <c r="AN172" s="17">
        <f t="shared" si="43"/>
        <v>3.1E-2</v>
      </c>
      <c r="AO172" s="17">
        <f t="shared" si="44"/>
        <v>0.157</v>
      </c>
      <c r="AP172" s="17">
        <f t="shared" si="45"/>
        <v>0.67300000000000015</v>
      </c>
      <c r="AQ172" s="17">
        <f t="shared" si="46"/>
        <v>0.5163278</v>
      </c>
      <c r="AS172" s="17">
        <f t="shared" si="47"/>
        <v>3.5797872340425538</v>
      </c>
      <c r="AT172" s="17">
        <f t="shared" si="48"/>
        <v>0.73936170212765961</v>
      </c>
      <c r="AU172" s="17">
        <f t="shared" si="49"/>
        <v>0.72373670212765961</v>
      </c>
      <c r="AV172" s="17">
        <f t="shared" si="50"/>
        <v>1.3949468085106385</v>
      </c>
      <c r="AW172" s="17">
        <f t="shared" si="51"/>
        <v>0.72373670212765961</v>
      </c>
      <c r="AX172" s="17">
        <f t="shared" si="52"/>
        <v>0.72373670212765961</v>
      </c>
      <c r="AY172" s="17">
        <f t="shared" si="53"/>
        <v>0.20740890212765961</v>
      </c>
      <c r="BA172" s="17">
        <f t="shared" si="54"/>
        <v>2.3950177935943064</v>
      </c>
      <c r="BB172" s="17">
        <f t="shared" si="55"/>
        <v>0.49466192170818513</v>
      </c>
      <c r="BC172" s="17">
        <f t="shared" si="56"/>
        <v>0.56897664856158026</v>
      </c>
      <c r="BD172" s="17">
        <f t="shared" si="59"/>
        <v>0.49466192170818513</v>
      </c>
      <c r="BE172" s="17">
        <f t="shared" si="57"/>
        <v>0.49466192170818513</v>
      </c>
      <c r="BF172" s="17">
        <f t="shared" si="58"/>
        <v>4.6941028215573516E-4</v>
      </c>
      <c r="BG172" s="17">
        <f t="shared" si="60"/>
        <v>1.3107453055534643E-2</v>
      </c>
    </row>
    <row r="173" spans="1:59" x14ac:dyDescent="0.25">
      <c r="A173" s="84">
        <v>59</v>
      </c>
      <c r="B173" s="84">
        <v>400</v>
      </c>
      <c r="C173" s="17" t="s">
        <v>71</v>
      </c>
      <c r="D173" s="86">
        <v>1</v>
      </c>
      <c r="E173" s="17">
        <v>15.04</v>
      </c>
      <c r="F173" s="17">
        <v>23.5</v>
      </c>
      <c r="G173" s="17">
        <v>15.38</v>
      </c>
      <c r="H173" s="17">
        <v>0</v>
      </c>
      <c r="I173" s="41">
        <v>0</v>
      </c>
      <c r="J173" s="41">
        <v>0</v>
      </c>
      <c r="K173" s="41">
        <v>0</v>
      </c>
      <c r="L173" s="41">
        <v>0</v>
      </c>
      <c r="M173" s="17">
        <v>0</v>
      </c>
      <c r="N173" s="17">
        <v>0</v>
      </c>
      <c r="O173" s="17">
        <v>45.66</v>
      </c>
      <c r="P173" s="17">
        <v>0</v>
      </c>
      <c r="Q173" s="17">
        <v>0</v>
      </c>
      <c r="R173" s="17">
        <v>0</v>
      </c>
      <c r="S173" s="17">
        <v>0</v>
      </c>
      <c r="T173" s="41">
        <v>0</v>
      </c>
      <c r="U173" s="41">
        <v>0</v>
      </c>
      <c r="V173" s="41">
        <v>0</v>
      </c>
      <c r="W173" s="41">
        <v>0</v>
      </c>
      <c r="X173" s="17">
        <v>0</v>
      </c>
      <c r="Y173" s="17">
        <v>0</v>
      </c>
      <c r="Z173" s="41">
        <v>0</v>
      </c>
      <c r="AA173" s="17">
        <v>0</v>
      </c>
      <c r="AB173" s="17">
        <v>0</v>
      </c>
      <c r="AC173" s="41">
        <v>0</v>
      </c>
      <c r="AD173" s="41">
        <v>0</v>
      </c>
      <c r="AE173" s="88">
        <v>7</v>
      </c>
      <c r="AF173" s="93" t="s">
        <v>3</v>
      </c>
      <c r="AG173" s="87" t="s">
        <v>556</v>
      </c>
      <c r="AL173" s="17">
        <f t="shared" si="41"/>
        <v>99.58</v>
      </c>
      <c r="AM173" s="17">
        <f t="shared" si="42"/>
        <v>0</v>
      </c>
      <c r="AN173" s="17">
        <f t="shared" si="43"/>
        <v>0.15039999999999998</v>
      </c>
      <c r="AO173" s="17">
        <f t="shared" si="44"/>
        <v>0.23499999999999999</v>
      </c>
      <c r="AP173" s="17">
        <f t="shared" si="45"/>
        <v>0.45659999999999995</v>
      </c>
      <c r="AQ173" s="17">
        <f t="shared" si="46"/>
        <v>7.0000000000000007E-2</v>
      </c>
      <c r="AS173" s="17">
        <f t="shared" si="47"/>
        <v>1.184743124026985</v>
      </c>
      <c r="AT173" s="17">
        <f t="shared" si="48"/>
        <v>0</v>
      </c>
      <c r="AU173" s="17">
        <f t="shared" si="49"/>
        <v>0.57404644525168658</v>
      </c>
      <c r="AV173" s="17">
        <f t="shared" si="50"/>
        <v>0.79618578100674631</v>
      </c>
      <c r="AW173" s="17">
        <f t="shared" si="51"/>
        <v>0</v>
      </c>
      <c r="AX173" s="17">
        <f t="shared" si="52"/>
        <v>0</v>
      </c>
      <c r="AY173" s="17">
        <f t="shared" si="53"/>
        <v>7.0000000000000007E-2</v>
      </c>
      <c r="BA173" s="17">
        <f t="shared" si="54"/>
        <v>0.54578054028209422</v>
      </c>
      <c r="BB173" s="17">
        <f t="shared" si="55"/>
        <v>9.1919674874491999E-2</v>
      </c>
      <c r="BC173" s="17">
        <f t="shared" si="56"/>
        <v>0.46028946054000297</v>
      </c>
      <c r="BD173" s="17">
        <f t="shared" si="59"/>
        <v>9.1919674874491999E-2</v>
      </c>
      <c r="BE173" s="17">
        <f t="shared" si="57"/>
        <v>9.1919674874491999E-2</v>
      </c>
      <c r="BF173" s="17">
        <f t="shared" si="58"/>
        <v>4.8047214660343557E-4</v>
      </c>
      <c r="BG173" s="17">
        <f t="shared" si="60"/>
        <v>0.1101177951455633</v>
      </c>
    </row>
    <row r="174" spans="1:59" x14ac:dyDescent="0.25">
      <c r="A174" s="84">
        <v>381</v>
      </c>
      <c r="B174" s="84">
        <v>250</v>
      </c>
      <c r="C174" s="58">
        <v>31</v>
      </c>
      <c r="D174" s="87">
        <v>1</v>
      </c>
      <c r="E174" s="17">
        <v>0</v>
      </c>
      <c r="F174" s="17">
        <f>'EWG-CCP-127 (1)'!M194</f>
        <v>10</v>
      </c>
      <c r="G174" s="17">
        <v>0</v>
      </c>
      <c r="H174" s="17">
        <v>0</v>
      </c>
      <c r="I174" s="17">
        <v>0</v>
      </c>
      <c r="J174" s="17">
        <v>0</v>
      </c>
      <c r="K174" s="17">
        <v>0</v>
      </c>
      <c r="L174" s="17">
        <v>0</v>
      </c>
      <c r="M174" s="17">
        <f>'EWG-CCP-127 (1)'!L194</f>
        <v>30</v>
      </c>
      <c r="N174" s="17">
        <v>0</v>
      </c>
      <c r="O174" s="17">
        <f>'EWG-CCP-127 (1)'!K194</f>
        <v>60</v>
      </c>
      <c r="P174" s="17">
        <v>0</v>
      </c>
      <c r="Q174" s="17">
        <v>0</v>
      </c>
      <c r="R174" s="17">
        <v>0</v>
      </c>
      <c r="S174" s="17">
        <v>0</v>
      </c>
      <c r="T174" s="17">
        <v>0</v>
      </c>
      <c r="U174" s="41">
        <v>0</v>
      </c>
      <c r="V174" s="41">
        <v>0</v>
      </c>
      <c r="W174" s="17">
        <v>0</v>
      </c>
      <c r="X174" s="17">
        <v>0</v>
      </c>
      <c r="Y174" s="17">
        <v>0</v>
      </c>
      <c r="Z174" s="17">
        <v>0</v>
      </c>
      <c r="AA174" s="17">
        <v>0</v>
      </c>
      <c r="AB174" s="17">
        <v>0</v>
      </c>
      <c r="AC174" s="17">
        <v>0</v>
      </c>
      <c r="AD174" s="41">
        <v>0</v>
      </c>
      <c r="AE174" s="88">
        <f>'EWG-CCP-127 (1)'!E194</f>
        <v>75</v>
      </c>
      <c r="AF174" s="41" t="s">
        <v>3</v>
      </c>
      <c r="AG174" s="87" t="s">
        <v>506</v>
      </c>
      <c r="AL174" s="17">
        <f t="shared" si="41"/>
        <v>100</v>
      </c>
      <c r="AM174" s="17">
        <f t="shared" si="42"/>
        <v>0.3</v>
      </c>
      <c r="AN174" s="17">
        <f t="shared" si="43"/>
        <v>0</v>
      </c>
      <c r="AO174" s="17">
        <f t="shared" si="44"/>
        <v>0.1</v>
      </c>
      <c r="AP174" s="17">
        <f t="shared" si="45"/>
        <v>0.6</v>
      </c>
      <c r="AQ174" s="17">
        <f t="shared" si="46"/>
        <v>0.75</v>
      </c>
      <c r="AS174" s="17">
        <f t="shared" si="47"/>
        <v>5.9999999999999991</v>
      </c>
      <c r="AT174" s="17">
        <f t="shared" si="48"/>
        <v>2.9999999999999996</v>
      </c>
      <c r="AU174" s="17">
        <f t="shared" si="49"/>
        <v>0.875</v>
      </c>
      <c r="AV174" s="17">
        <f t="shared" si="50"/>
        <v>1.9999999999999998</v>
      </c>
      <c r="AW174" s="17">
        <f t="shared" si="51"/>
        <v>0.72916666666666674</v>
      </c>
      <c r="AX174" s="17">
        <f t="shared" si="52"/>
        <v>0.72916666666666674</v>
      </c>
      <c r="AY174" s="17">
        <f t="shared" si="53"/>
        <v>2.0833333333333259E-2</v>
      </c>
      <c r="BA174" s="17">
        <f t="shared" si="54"/>
        <v>6</v>
      </c>
      <c r="BB174" s="17">
        <f t="shared" si="55"/>
        <v>3</v>
      </c>
      <c r="BC174" s="17">
        <f t="shared" si="56"/>
        <v>0.78085610220132617</v>
      </c>
      <c r="BD174" s="17">
        <f t="shared" si="59"/>
        <v>0.77367522153553325</v>
      </c>
      <c r="BE174" s="17">
        <f t="shared" si="57"/>
        <v>0.77367522153553325</v>
      </c>
      <c r="BF174" s="17">
        <f t="shared" si="58"/>
        <v>5.6051611475657756E-4</v>
      </c>
      <c r="BG174" s="17">
        <f t="shared" si="60"/>
        <v>0.12121537558498319</v>
      </c>
    </row>
    <row r="175" spans="1:59" x14ac:dyDescent="0.25">
      <c r="A175" s="84">
        <v>372</v>
      </c>
      <c r="B175" s="84">
        <v>244</v>
      </c>
      <c r="C175" s="58">
        <v>22</v>
      </c>
      <c r="D175" s="86">
        <v>1</v>
      </c>
      <c r="E175" s="17">
        <v>0</v>
      </c>
      <c r="F175" s="17">
        <f>'EWG-CCP-127 (1)'!M185</f>
        <v>13.333333333333334</v>
      </c>
      <c r="G175" s="17">
        <v>0</v>
      </c>
      <c r="H175" s="17">
        <v>0</v>
      </c>
      <c r="I175" s="17">
        <v>0</v>
      </c>
      <c r="J175" s="17">
        <v>0</v>
      </c>
      <c r="K175" s="17">
        <v>0</v>
      </c>
      <c r="L175" s="17">
        <v>0</v>
      </c>
      <c r="M175" s="17">
        <f>'EWG-CCP-127 (1)'!L185</f>
        <v>33.333333333333329</v>
      </c>
      <c r="N175" s="17">
        <v>0</v>
      </c>
      <c r="O175" s="17">
        <f>'EWG-CCP-127 (1)'!K185</f>
        <v>53.333333333333336</v>
      </c>
      <c r="P175" s="17">
        <v>0</v>
      </c>
      <c r="Q175" s="17">
        <v>0</v>
      </c>
      <c r="R175" s="17">
        <v>0</v>
      </c>
      <c r="S175" s="17">
        <v>0</v>
      </c>
      <c r="T175" s="17">
        <v>0</v>
      </c>
      <c r="U175" s="41">
        <v>0</v>
      </c>
      <c r="V175" s="41">
        <v>0</v>
      </c>
      <c r="W175" s="17">
        <v>0</v>
      </c>
      <c r="X175" s="17">
        <v>0</v>
      </c>
      <c r="Y175" s="17">
        <v>0</v>
      </c>
      <c r="Z175" s="17">
        <v>0</v>
      </c>
      <c r="AA175" s="17">
        <v>0</v>
      </c>
      <c r="AB175" s="17">
        <v>0</v>
      </c>
      <c r="AC175" s="17">
        <v>0</v>
      </c>
      <c r="AD175" s="41">
        <v>0</v>
      </c>
      <c r="AE175" s="88">
        <f>'EWG-CCP-127 (1)'!E185</f>
        <v>63</v>
      </c>
      <c r="AF175" s="41" t="s">
        <v>3</v>
      </c>
      <c r="AG175" s="87" t="s">
        <v>506</v>
      </c>
      <c r="AL175" s="17">
        <f t="shared" si="41"/>
        <v>100</v>
      </c>
      <c r="AM175" s="17">
        <f t="shared" si="42"/>
        <v>0.33333333333333326</v>
      </c>
      <c r="AN175" s="17">
        <f t="shared" si="43"/>
        <v>0</v>
      </c>
      <c r="AO175" s="17">
        <f t="shared" si="44"/>
        <v>0.13333333333333333</v>
      </c>
      <c r="AP175" s="17">
        <f t="shared" si="45"/>
        <v>0.53333333333333333</v>
      </c>
      <c r="AQ175" s="17">
        <f t="shared" si="46"/>
        <v>0.63</v>
      </c>
      <c r="AS175" s="17">
        <f t="shared" si="47"/>
        <v>4</v>
      </c>
      <c r="AT175" s="17">
        <f t="shared" si="48"/>
        <v>2.4999999999999996</v>
      </c>
      <c r="AU175" s="17">
        <f t="shared" si="49"/>
        <v>0.75</v>
      </c>
      <c r="AV175" s="17">
        <f t="shared" si="50"/>
        <v>1.5</v>
      </c>
      <c r="AW175" s="17">
        <f t="shared" si="51"/>
        <v>0.58333333333333337</v>
      </c>
      <c r="AX175" s="17">
        <f t="shared" si="52"/>
        <v>0.58333333333333337</v>
      </c>
      <c r="AY175" s="17">
        <f t="shared" si="53"/>
        <v>4.6666666666666634E-2</v>
      </c>
      <c r="BA175" s="17">
        <f t="shared" si="54"/>
        <v>4</v>
      </c>
      <c r="BB175" s="17">
        <f t="shared" si="55"/>
        <v>2.4999999999999996</v>
      </c>
      <c r="BC175" s="17">
        <f t="shared" si="56"/>
        <v>0.66330797491056881</v>
      </c>
      <c r="BD175" s="17">
        <f t="shared" si="59"/>
        <v>0.60903974796110405</v>
      </c>
      <c r="BE175" s="17">
        <f t="shared" si="57"/>
        <v>0.60903974796110405</v>
      </c>
      <c r="BF175" s="17">
        <f t="shared" si="58"/>
        <v>4.39332165534042E-4</v>
      </c>
      <c r="BG175" s="17">
        <f t="shared" si="60"/>
        <v>5.2056979036850269E-2</v>
      </c>
    </row>
    <row r="176" spans="1:59" x14ac:dyDescent="0.25">
      <c r="A176" s="84">
        <v>650</v>
      </c>
      <c r="B176" s="84">
        <v>660</v>
      </c>
      <c r="D176" s="87">
        <v>1</v>
      </c>
      <c r="E176" s="17">
        <v>0</v>
      </c>
      <c r="F176" s="17">
        <f>'EWG-CCP-127 (1)'!C376</f>
        <v>77.502579999999995</v>
      </c>
      <c r="G176" s="17">
        <v>0</v>
      </c>
      <c r="H176" s="17">
        <v>0</v>
      </c>
      <c r="I176" s="17">
        <v>0</v>
      </c>
      <c r="J176" s="17">
        <f>'EWG-CCP-127 (1)'!D376</f>
        <v>22.497420000000002</v>
      </c>
      <c r="K176" s="17">
        <v>0</v>
      </c>
      <c r="L176" s="17">
        <v>0</v>
      </c>
      <c r="M176" s="17">
        <v>0</v>
      </c>
      <c r="N176" s="17">
        <v>0</v>
      </c>
      <c r="O176" s="17">
        <v>0</v>
      </c>
      <c r="P176" s="17">
        <v>0</v>
      </c>
      <c r="Q176" s="17">
        <v>0</v>
      </c>
      <c r="R176" s="17">
        <v>0</v>
      </c>
      <c r="S176" s="17">
        <v>0</v>
      </c>
      <c r="T176" s="17">
        <v>0</v>
      </c>
      <c r="U176" s="17">
        <v>0</v>
      </c>
      <c r="V176" s="17">
        <v>0</v>
      </c>
      <c r="W176" s="17">
        <v>0</v>
      </c>
      <c r="X176" s="17">
        <v>0</v>
      </c>
      <c r="Y176" s="17">
        <v>0</v>
      </c>
      <c r="Z176" s="17">
        <v>0</v>
      </c>
      <c r="AA176" s="17">
        <v>0</v>
      </c>
      <c r="AB176" s="17">
        <v>0</v>
      </c>
      <c r="AC176" s="17">
        <v>0</v>
      </c>
      <c r="AD176" s="17">
        <v>0</v>
      </c>
      <c r="AE176" s="88">
        <f>'EWG-CCP-127 (1)'!E376</f>
        <v>26.77506</v>
      </c>
      <c r="AF176" s="95" t="s">
        <v>3</v>
      </c>
      <c r="AG176" s="87" t="s">
        <v>556</v>
      </c>
      <c r="AL176" s="17">
        <f t="shared" si="41"/>
        <v>100</v>
      </c>
      <c r="AM176" s="17">
        <f t="shared" si="42"/>
        <v>0.22497420000000001</v>
      </c>
      <c r="AN176" s="17">
        <f t="shared" si="43"/>
        <v>0</v>
      </c>
      <c r="AO176" s="17">
        <f t="shared" si="44"/>
        <v>0.77502579999999999</v>
      </c>
      <c r="AP176" s="17">
        <f t="shared" si="45"/>
        <v>0</v>
      </c>
      <c r="AQ176" s="17">
        <f t="shared" si="46"/>
        <v>0.26775060000000001</v>
      </c>
      <c r="AS176" s="17">
        <f t="shared" si="47"/>
        <v>0</v>
      </c>
      <c r="AT176" s="17">
        <f t="shared" si="48"/>
        <v>0.29027962682016523</v>
      </c>
      <c r="AU176" s="17">
        <f t="shared" si="49"/>
        <v>0.5</v>
      </c>
      <c r="AV176" s="17">
        <f t="shared" si="50"/>
        <v>0.5</v>
      </c>
      <c r="AW176" s="17">
        <f t="shared" si="51"/>
        <v>0.29027962682016523</v>
      </c>
      <c r="AX176" s="17">
        <f t="shared" si="52"/>
        <v>0.29027962682016523</v>
      </c>
      <c r="AY176" s="17">
        <f t="shared" si="53"/>
        <v>2.2529026820165221E-2</v>
      </c>
      <c r="BA176" s="17">
        <f t="shared" si="54"/>
        <v>0</v>
      </c>
      <c r="BB176" s="17">
        <f t="shared" si="55"/>
        <v>0.29027962682016528</v>
      </c>
      <c r="BC176" s="17">
        <f t="shared" si="56"/>
        <v>0.42821172032905402</v>
      </c>
      <c r="BD176" s="17">
        <f t="shared" si="59"/>
        <v>0.29027962682016528</v>
      </c>
      <c r="BE176" s="17">
        <f t="shared" si="57"/>
        <v>0.29027962682016528</v>
      </c>
      <c r="BF176" s="17">
        <f t="shared" si="58"/>
        <v>5.0755704946372636E-4</v>
      </c>
      <c r="BG176" s="17">
        <f t="shared" si="60"/>
        <v>1.7979971049516753E-2</v>
      </c>
    </row>
    <row r="177" spans="1:59" x14ac:dyDescent="0.25">
      <c r="A177" s="84">
        <v>80</v>
      </c>
      <c r="B177" s="84">
        <v>426</v>
      </c>
      <c r="C177" s="17" t="s">
        <v>100</v>
      </c>
      <c r="D177" s="86">
        <v>1</v>
      </c>
      <c r="E177" s="17">
        <v>15.34</v>
      </c>
      <c r="F177" s="17">
        <v>64.66</v>
      </c>
      <c r="G177" s="17">
        <v>0</v>
      </c>
      <c r="H177" s="17">
        <v>0</v>
      </c>
      <c r="I177" s="41">
        <v>0</v>
      </c>
      <c r="J177" s="17">
        <v>0</v>
      </c>
      <c r="K177" s="17">
        <v>0</v>
      </c>
      <c r="L177" s="17">
        <v>0</v>
      </c>
      <c r="M177" s="17">
        <v>20</v>
      </c>
      <c r="N177" s="17">
        <v>0</v>
      </c>
      <c r="O177" s="17">
        <v>0</v>
      </c>
      <c r="P177" s="17">
        <v>0</v>
      </c>
      <c r="Q177" s="17">
        <v>0</v>
      </c>
      <c r="R177" s="17">
        <v>0</v>
      </c>
      <c r="S177" s="17">
        <v>0</v>
      </c>
      <c r="T177" s="41">
        <v>0</v>
      </c>
      <c r="U177" s="41">
        <v>0</v>
      </c>
      <c r="V177" s="41">
        <v>0</v>
      </c>
      <c r="W177" s="17">
        <v>0</v>
      </c>
      <c r="X177" s="17">
        <v>0</v>
      </c>
      <c r="Y177" s="17">
        <v>0</v>
      </c>
      <c r="Z177" s="41">
        <v>0</v>
      </c>
      <c r="AA177" s="17">
        <v>0</v>
      </c>
      <c r="AB177" s="17">
        <v>0</v>
      </c>
      <c r="AC177" s="41">
        <v>0</v>
      </c>
      <c r="AD177" s="41">
        <v>0</v>
      </c>
      <c r="AE177" s="88">
        <v>13.6</v>
      </c>
      <c r="AF177" s="41" t="s">
        <v>3</v>
      </c>
      <c r="AG177" s="87" t="s">
        <v>506</v>
      </c>
      <c r="AL177" s="17">
        <f t="shared" si="41"/>
        <v>100</v>
      </c>
      <c r="AM177" s="17">
        <f t="shared" si="42"/>
        <v>0.2</v>
      </c>
      <c r="AN177" s="17">
        <f t="shared" si="43"/>
        <v>0.15340000000000001</v>
      </c>
      <c r="AO177" s="17">
        <f t="shared" si="44"/>
        <v>0.64659999999999995</v>
      </c>
      <c r="AP177" s="17">
        <f t="shared" si="45"/>
        <v>0</v>
      </c>
      <c r="AQ177" s="17">
        <f t="shared" si="46"/>
        <v>0.13600000000000001</v>
      </c>
      <c r="AS177" s="17">
        <f t="shared" si="47"/>
        <v>0</v>
      </c>
      <c r="AT177" s="17">
        <f t="shared" si="48"/>
        <v>0.25000000000000006</v>
      </c>
      <c r="AU177" s="17">
        <f t="shared" si="49"/>
        <v>0.5</v>
      </c>
      <c r="AV177" s="17">
        <f t="shared" si="50"/>
        <v>0.5</v>
      </c>
      <c r="AW177" s="17">
        <f t="shared" si="51"/>
        <v>0.25000000000000006</v>
      </c>
      <c r="AX177" s="17">
        <f t="shared" si="52"/>
        <v>0.25000000000000006</v>
      </c>
      <c r="AY177" s="17">
        <f t="shared" si="53"/>
        <v>0.11400000000000005</v>
      </c>
      <c r="BA177" s="17">
        <f t="shared" si="54"/>
        <v>0</v>
      </c>
      <c r="BB177" s="17">
        <f t="shared" si="55"/>
        <v>0.15870496746548168</v>
      </c>
      <c r="BC177" s="17">
        <f t="shared" si="56"/>
        <v>0.42821172032905402</v>
      </c>
      <c r="BD177" s="17">
        <f t="shared" si="59"/>
        <v>0.15870496746548168</v>
      </c>
      <c r="BE177" s="17">
        <f t="shared" si="57"/>
        <v>0.15870496746548168</v>
      </c>
      <c r="BF177" s="17">
        <f t="shared" si="58"/>
        <v>5.1551554760858134E-4</v>
      </c>
      <c r="BG177" s="17">
        <f t="shared" si="60"/>
        <v>7.0670913247036407E-2</v>
      </c>
    </row>
    <row r="178" spans="1:59" x14ac:dyDescent="0.25">
      <c r="A178" s="84">
        <v>633</v>
      </c>
      <c r="B178" s="84">
        <v>643</v>
      </c>
      <c r="D178" s="87">
        <v>1</v>
      </c>
      <c r="E178" s="17">
        <v>0</v>
      </c>
      <c r="F178" s="17">
        <f>'EWG-CCP-127 (1)'!G355</f>
        <v>85.689802913453292</v>
      </c>
      <c r="G178" s="17">
        <v>0</v>
      </c>
      <c r="H178" s="17">
        <v>0</v>
      </c>
      <c r="I178" s="17">
        <v>0</v>
      </c>
      <c r="J178" s="17">
        <v>0</v>
      </c>
      <c r="K178" s="17">
        <v>0</v>
      </c>
      <c r="L178" s="17">
        <v>0</v>
      </c>
      <c r="M178" s="17">
        <v>0</v>
      </c>
      <c r="N178" s="17">
        <v>0</v>
      </c>
      <c r="O178" s="17">
        <v>0</v>
      </c>
      <c r="P178" s="17">
        <v>0</v>
      </c>
      <c r="Q178" s="17">
        <v>0</v>
      </c>
      <c r="R178" s="17">
        <v>0</v>
      </c>
      <c r="S178" s="17">
        <v>0</v>
      </c>
      <c r="T178" s="17">
        <v>0</v>
      </c>
      <c r="U178" s="17">
        <v>0</v>
      </c>
      <c r="V178" s="17">
        <f>'EWG-CCP-127 (1)'!H335</f>
        <v>14.310197086546703</v>
      </c>
      <c r="W178" s="17">
        <v>0</v>
      </c>
      <c r="X178" s="17">
        <v>0</v>
      </c>
      <c r="Y178" s="17">
        <v>0</v>
      </c>
      <c r="Z178" s="17">
        <v>0</v>
      </c>
      <c r="AA178" s="17">
        <v>0</v>
      </c>
      <c r="AB178" s="17">
        <v>0</v>
      </c>
      <c r="AC178" s="17">
        <v>0</v>
      </c>
      <c r="AD178" s="17">
        <v>0</v>
      </c>
      <c r="AE178" s="88">
        <f>'EWG-CCP-127 (1)'!L355</f>
        <v>14.41</v>
      </c>
      <c r="AF178" s="17" t="s">
        <v>3</v>
      </c>
      <c r="AG178" s="87" t="s">
        <v>506</v>
      </c>
      <c r="AL178" s="17">
        <f t="shared" si="41"/>
        <v>100</v>
      </c>
      <c r="AM178" s="17">
        <f t="shared" si="42"/>
        <v>0.14310197086546703</v>
      </c>
      <c r="AN178" s="17">
        <f t="shared" si="43"/>
        <v>0</v>
      </c>
      <c r="AO178" s="17">
        <f t="shared" si="44"/>
        <v>0.85689802913453295</v>
      </c>
      <c r="AP178" s="17">
        <f t="shared" si="45"/>
        <v>0</v>
      </c>
      <c r="AQ178" s="17">
        <f t="shared" si="46"/>
        <v>0.14410000000000001</v>
      </c>
      <c r="AS178" s="17">
        <f t="shared" si="47"/>
        <v>0</v>
      </c>
      <c r="AT178" s="17">
        <f t="shared" si="48"/>
        <v>0.16700000000000004</v>
      </c>
      <c r="AU178" s="17">
        <f t="shared" si="49"/>
        <v>0.5</v>
      </c>
      <c r="AV178" s="17">
        <f t="shared" si="50"/>
        <v>0.5</v>
      </c>
      <c r="AW178" s="17">
        <f t="shared" si="51"/>
        <v>0.16700000000000004</v>
      </c>
      <c r="AX178" s="17">
        <f t="shared" si="52"/>
        <v>0.16700000000000004</v>
      </c>
      <c r="AY178" s="17">
        <f t="shared" si="53"/>
        <v>2.2900000000000031E-2</v>
      </c>
      <c r="BA178" s="17">
        <f t="shared" si="54"/>
        <v>0</v>
      </c>
      <c r="BB178" s="17">
        <f t="shared" si="55"/>
        <v>0.16700000000000004</v>
      </c>
      <c r="BC178" s="17">
        <f t="shared" si="56"/>
        <v>0.42821172032905402</v>
      </c>
      <c r="BD178" s="17">
        <f t="shared" si="59"/>
        <v>0.16700000000000004</v>
      </c>
      <c r="BE178" s="17">
        <f t="shared" si="57"/>
        <v>0.16700000000000004</v>
      </c>
      <c r="BF178" s="17">
        <f t="shared" si="58"/>
        <v>5.2441000000000141E-4</v>
      </c>
      <c r="BG178" s="17">
        <f t="shared" si="60"/>
        <v>6.6429915014035376E-2</v>
      </c>
    </row>
    <row r="179" spans="1:59" x14ac:dyDescent="0.25">
      <c r="A179" s="84">
        <v>420</v>
      </c>
      <c r="B179" s="84">
        <v>275</v>
      </c>
      <c r="D179" s="86">
        <v>1</v>
      </c>
      <c r="E179" s="17">
        <v>0</v>
      </c>
      <c r="F179" s="17">
        <v>17.898</v>
      </c>
      <c r="G179" s="17">
        <v>0</v>
      </c>
      <c r="H179" s="17">
        <v>0</v>
      </c>
      <c r="I179" s="17">
        <v>0</v>
      </c>
      <c r="J179" s="17">
        <v>0</v>
      </c>
      <c r="K179" s="17">
        <v>9.9179999999999993</v>
      </c>
      <c r="L179" s="17">
        <v>0</v>
      </c>
      <c r="M179" s="17">
        <v>10.148999999999999</v>
      </c>
      <c r="N179" s="17">
        <v>0</v>
      </c>
      <c r="O179" s="17">
        <v>58.415999999999997</v>
      </c>
      <c r="P179" s="17">
        <v>0</v>
      </c>
      <c r="Q179" s="17">
        <v>0</v>
      </c>
      <c r="R179" s="17">
        <v>0</v>
      </c>
      <c r="S179" s="17">
        <v>0</v>
      </c>
      <c r="T179" s="17">
        <v>0</v>
      </c>
      <c r="U179" s="41">
        <v>0</v>
      </c>
      <c r="V179" s="17">
        <v>3.62</v>
      </c>
      <c r="W179" s="17">
        <v>0</v>
      </c>
      <c r="X179" s="17">
        <v>0</v>
      </c>
      <c r="Y179" s="17">
        <v>0</v>
      </c>
      <c r="Z179" s="17">
        <v>0</v>
      </c>
      <c r="AA179" s="17">
        <v>0</v>
      </c>
      <c r="AB179" s="17">
        <v>0</v>
      </c>
      <c r="AC179" s="17">
        <v>0</v>
      </c>
      <c r="AD179" s="41">
        <v>0</v>
      </c>
      <c r="AE179" s="88">
        <v>69</v>
      </c>
      <c r="AF179" s="41" t="s">
        <v>3</v>
      </c>
      <c r="AG179" s="87" t="s">
        <v>506</v>
      </c>
      <c r="AL179" s="17">
        <f t="shared" si="41"/>
        <v>100.001</v>
      </c>
      <c r="AM179" s="17">
        <f t="shared" si="42"/>
        <v>0.23687000000000002</v>
      </c>
      <c r="AN179" s="17">
        <f t="shared" si="43"/>
        <v>0</v>
      </c>
      <c r="AO179" s="17">
        <f t="shared" si="44"/>
        <v>0.17898</v>
      </c>
      <c r="AP179" s="17">
        <f t="shared" si="45"/>
        <v>0.58416000000000001</v>
      </c>
      <c r="AQ179" s="17">
        <f t="shared" si="46"/>
        <v>0.69</v>
      </c>
      <c r="AS179" s="17">
        <f t="shared" si="47"/>
        <v>3.2638283607106939</v>
      </c>
      <c r="AT179" s="17">
        <f t="shared" si="48"/>
        <v>1.3234439602190191</v>
      </c>
      <c r="AU179" s="17">
        <f t="shared" si="49"/>
        <v>0.70398927254441834</v>
      </c>
      <c r="AV179" s="17">
        <f t="shared" si="50"/>
        <v>1.3159570901776734</v>
      </c>
      <c r="AW179" s="17">
        <f t="shared" si="51"/>
        <v>0.70265420464760464</v>
      </c>
      <c r="AX179" s="17">
        <f t="shared" si="52"/>
        <v>0.70265420464760464</v>
      </c>
      <c r="AY179" s="17">
        <f t="shared" si="53"/>
        <v>1.2654204647604694E-2</v>
      </c>
      <c r="BA179" s="17">
        <f t="shared" si="54"/>
        <v>3.2638283607106939</v>
      </c>
      <c r="BB179" s="17">
        <f t="shared" si="55"/>
        <v>1.3234439602190189</v>
      </c>
      <c r="BC179" s="17">
        <f t="shared" si="56"/>
        <v>0.62004017612905638</v>
      </c>
      <c r="BD179" s="17">
        <f t="shared" si="59"/>
        <v>0.66799881951892182</v>
      </c>
      <c r="BE179" s="17">
        <f t="shared" si="57"/>
        <v>0.66799881951892182</v>
      </c>
      <c r="BF179" s="17">
        <f t="shared" si="58"/>
        <v>4.8405194256097333E-4</v>
      </c>
      <c r="BG179" s="17">
        <f t="shared" si="60"/>
        <v>8.3036177310916698E-2</v>
      </c>
    </row>
    <row r="180" spans="1:59" ht="18.75" x14ac:dyDescent="0.25">
      <c r="A180" s="84">
        <v>14</v>
      </c>
      <c r="B180" s="84">
        <v>11</v>
      </c>
      <c r="C180" s="41" t="s">
        <v>38</v>
      </c>
      <c r="D180" s="87">
        <v>1</v>
      </c>
      <c r="E180" s="41">
        <v>0</v>
      </c>
      <c r="F180" s="41">
        <v>24.3</v>
      </c>
      <c r="G180" s="41">
        <v>23.3</v>
      </c>
      <c r="H180" s="17">
        <v>0</v>
      </c>
      <c r="I180" s="41">
        <v>0</v>
      </c>
      <c r="J180" s="41">
        <v>0</v>
      </c>
      <c r="K180" s="41">
        <v>0</v>
      </c>
      <c r="L180" s="41">
        <v>0</v>
      </c>
      <c r="M180" s="41">
        <v>24.1</v>
      </c>
      <c r="N180" s="41">
        <v>4</v>
      </c>
      <c r="O180" s="41">
        <v>24.3</v>
      </c>
      <c r="P180" s="17">
        <v>0</v>
      </c>
      <c r="Q180" s="17">
        <v>0</v>
      </c>
      <c r="R180" s="17">
        <v>0</v>
      </c>
      <c r="S180" s="41">
        <v>0</v>
      </c>
      <c r="T180" s="41">
        <v>0</v>
      </c>
      <c r="U180" s="41">
        <v>0</v>
      </c>
      <c r="V180" s="41">
        <v>0</v>
      </c>
      <c r="W180" s="41">
        <v>0</v>
      </c>
      <c r="X180" s="41">
        <v>0</v>
      </c>
      <c r="Y180" s="17">
        <v>0</v>
      </c>
      <c r="Z180" s="41">
        <v>0</v>
      </c>
      <c r="AA180" s="17">
        <v>0</v>
      </c>
      <c r="AB180" s="17">
        <v>0</v>
      </c>
      <c r="AC180" s="41">
        <v>0</v>
      </c>
      <c r="AD180" s="41">
        <v>0</v>
      </c>
      <c r="AE180" s="90">
        <v>43.3</v>
      </c>
      <c r="AF180" s="91" t="s">
        <v>3</v>
      </c>
      <c r="AG180" s="87" t="s">
        <v>504</v>
      </c>
      <c r="AL180" s="17">
        <f t="shared" si="41"/>
        <v>100</v>
      </c>
      <c r="AM180" s="17">
        <f t="shared" si="42"/>
        <v>0.24100000000000002</v>
      </c>
      <c r="AN180" s="17">
        <f t="shared" si="43"/>
        <v>0</v>
      </c>
      <c r="AO180" s="17">
        <f t="shared" si="44"/>
        <v>0.24299999999999999</v>
      </c>
      <c r="AP180" s="17">
        <f t="shared" si="45"/>
        <v>0.24299999999999999</v>
      </c>
      <c r="AQ180" s="17">
        <f t="shared" si="46"/>
        <v>0.433</v>
      </c>
      <c r="AS180" s="17">
        <f t="shared" si="47"/>
        <v>1</v>
      </c>
      <c r="AT180" s="17">
        <f t="shared" si="48"/>
        <v>0.99176954732510303</v>
      </c>
      <c r="AU180" s="17">
        <f t="shared" si="49"/>
        <v>0.5625</v>
      </c>
      <c r="AV180" s="17">
        <f t="shared" si="50"/>
        <v>0.75</v>
      </c>
      <c r="AW180" s="17">
        <f t="shared" si="51"/>
        <v>0.50205761316872421</v>
      </c>
      <c r="AX180" s="17">
        <f t="shared" si="52"/>
        <v>0.50205761316872421</v>
      </c>
      <c r="AY180" s="17">
        <f t="shared" si="53"/>
        <v>6.9057613168724219E-2</v>
      </c>
      <c r="BA180" s="17">
        <f t="shared" si="54"/>
        <v>1</v>
      </c>
      <c r="BB180" s="17">
        <f t="shared" si="55"/>
        <v>1.4711934156378601</v>
      </c>
      <c r="BC180" s="17">
        <f t="shared" si="56"/>
        <v>0.48698578397443271</v>
      </c>
      <c r="BD180" s="17">
        <f t="shared" si="59"/>
        <v>0.41157691427892512</v>
      </c>
      <c r="BE180" s="17">
        <f t="shared" si="57"/>
        <v>0.41157691427892512</v>
      </c>
      <c r="BF180" s="17">
        <f t="shared" si="58"/>
        <v>4.5894860181252216E-4</v>
      </c>
      <c r="BG180" s="17">
        <f t="shared" si="60"/>
        <v>9.7094470366538828E-4</v>
      </c>
    </row>
    <row r="181" spans="1:59" x14ac:dyDescent="0.25">
      <c r="A181" s="84">
        <v>31</v>
      </c>
      <c r="B181" s="84">
        <v>20</v>
      </c>
      <c r="C181" s="41" t="s">
        <v>26</v>
      </c>
      <c r="D181" s="86">
        <v>1</v>
      </c>
      <c r="E181" s="41">
        <v>0</v>
      </c>
      <c r="F181" s="41">
        <v>24.3</v>
      </c>
      <c r="G181" s="41">
        <v>23.3</v>
      </c>
      <c r="H181" s="17">
        <v>0</v>
      </c>
      <c r="I181" s="41">
        <v>0</v>
      </c>
      <c r="J181" s="41">
        <v>0</v>
      </c>
      <c r="K181" s="41">
        <v>0</v>
      </c>
      <c r="L181" s="41">
        <v>0</v>
      </c>
      <c r="M181" s="41">
        <v>24.1</v>
      </c>
      <c r="N181" s="41">
        <v>4</v>
      </c>
      <c r="O181" s="41">
        <v>24.3</v>
      </c>
      <c r="P181" s="17">
        <v>0</v>
      </c>
      <c r="Q181" s="17">
        <v>0</v>
      </c>
      <c r="R181" s="17">
        <v>0</v>
      </c>
      <c r="S181" s="41">
        <v>0</v>
      </c>
      <c r="T181" s="41">
        <v>0</v>
      </c>
      <c r="U181" s="41">
        <v>0</v>
      </c>
      <c r="V181" s="41">
        <v>0</v>
      </c>
      <c r="W181" s="41">
        <v>0</v>
      </c>
      <c r="X181" s="41">
        <v>0</v>
      </c>
      <c r="Y181" s="17">
        <v>0</v>
      </c>
      <c r="Z181" s="41">
        <v>0</v>
      </c>
      <c r="AA181" s="17">
        <v>0</v>
      </c>
      <c r="AB181" s="17">
        <v>0</v>
      </c>
      <c r="AC181" s="41">
        <v>0</v>
      </c>
      <c r="AD181" s="41">
        <v>0</v>
      </c>
      <c r="AE181" s="90">
        <v>43.3</v>
      </c>
      <c r="AF181" s="91" t="s">
        <v>3</v>
      </c>
      <c r="AG181" s="87" t="s">
        <v>504</v>
      </c>
      <c r="AL181" s="17">
        <f t="shared" si="41"/>
        <v>100</v>
      </c>
      <c r="AM181" s="17">
        <f t="shared" si="42"/>
        <v>0.24100000000000002</v>
      </c>
      <c r="AN181" s="17">
        <f t="shared" si="43"/>
        <v>0</v>
      </c>
      <c r="AO181" s="17">
        <f t="shared" si="44"/>
        <v>0.24299999999999999</v>
      </c>
      <c r="AP181" s="17">
        <f t="shared" si="45"/>
        <v>0.24299999999999999</v>
      </c>
      <c r="AQ181" s="17">
        <f t="shared" si="46"/>
        <v>0.433</v>
      </c>
      <c r="AS181" s="17">
        <f t="shared" si="47"/>
        <v>1</v>
      </c>
      <c r="AT181" s="17">
        <f t="shared" si="48"/>
        <v>0.99176954732510303</v>
      </c>
      <c r="AU181" s="17">
        <f t="shared" si="49"/>
        <v>0.5625</v>
      </c>
      <c r="AV181" s="17">
        <f t="shared" si="50"/>
        <v>0.75</v>
      </c>
      <c r="AW181" s="17">
        <f t="shared" si="51"/>
        <v>0.50205761316872421</v>
      </c>
      <c r="AX181" s="17">
        <f t="shared" si="52"/>
        <v>0.50205761316872421</v>
      </c>
      <c r="AY181" s="17">
        <f t="shared" si="53"/>
        <v>6.9057613168724219E-2</v>
      </c>
      <c r="BA181" s="17">
        <f t="shared" si="54"/>
        <v>1</v>
      </c>
      <c r="BB181" s="17">
        <f t="shared" si="55"/>
        <v>1.4711934156378601</v>
      </c>
      <c r="BC181" s="17">
        <f t="shared" si="56"/>
        <v>0.48698578397443271</v>
      </c>
      <c r="BD181" s="17">
        <f t="shared" si="59"/>
        <v>0.41157691427892512</v>
      </c>
      <c r="BE181" s="17">
        <f t="shared" si="57"/>
        <v>0.41157691427892512</v>
      </c>
      <c r="BF181" s="17">
        <f t="shared" si="58"/>
        <v>4.5894860181252216E-4</v>
      </c>
      <c r="BG181" s="17">
        <f t="shared" si="60"/>
        <v>9.7094470366538828E-4</v>
      </c>
    </row>
    <row r="182" spans="1:59" x14ac:dyDescent="0.25">
      <c r="A182" s="84">
        <v>654</v>
      </c>
      <c r="B182" s="84">
        <v>664</v>
      </c>
      <c r="D182" s="87">
        <v>1</v>
      </c>
      <c r="E182" s="17">
        <v>0</v>
      </c>
      <c r="F182" s="17">
        <f>'EWG-CCP-127 (1)'!H382</f>
        <v>83.464093746870091</v>
      </c>
      <c r="G182" s="17">
        <v>0</v>
      </c>
      <c r="H182" s="17">
        <v>0</v>
      </c>
      <c r="I182" s="17">
        <v>0</v>
      </c>
      <c r="J182" s="17">
        <v>0</v>
      </c>
      <c r="K182" s="17">
        <v>0</v>
      </c>
      <c r="L182" s="17">
        <v>0</v>
      </c>
      <c r="M182" s="17">
        <v>0</v>
      </c>
      <c r="N182" s="17">
        <v>0</v>
      </c>
      <c r="O182" s="17">
        <v>0</v>
      </c>
      <c r="P182" s="17">
        <v>0</v>
      </c>
      <c r="Q182" s="17">
        <v>0</v>
      </c>
      <c r="R182" s="17">
        <v>0</v>
      </c>
      <c r="S182" s="17">
        <v>0</v>
      </c>
      <c r="T182" s="17">
        <v>0</v>
      </c>
      <c r="U182" s="17">
        <v>0</v>
      </c>
      <c r="V182" s="17">
        <f>'EWG-CCP-127 (1)'!I382</f>
        <v>16.535906253129902</v>
      </c>
      <c r="W182" s="17">
        <v>0</v>
      </c>
      <c r="X182" s="17">
        <v>0</v>
      </c>
      <c r="Y182" s="17">
        <v>0</v>
      </c>
      <c r="Z182" s="17">
        <v>0</v>
      </c>
      <c r="AA182" s="17">
        <v>0</v>
      </c>
      <c r="AB182" s="17">
        <v>0</v>
      </c>
      <c r="AC182" s="17">
        <v>0</v>
      </c>
      <c r="AD182" s="17">
        <v>0</v>
      </c>
      <c r="AE182" s="88">
        <f>'EWG-CCP-127 (1)'!E382</f>
        <v>22.159000000000002</v>
      </c>
      <c r="AF182" s="95" t="s">
        <v>3</v>
      </c>
      <c r="AG182" s="87" t="s">
        <v>556</v>
      </c>
      <c r="AL182" s="17">
        <f t="shared" si="41"/>
        <v>100</v>
      </c>
      <c r="AM182" s="17">
        <f t="shared" si="42"/>
        <v>0.16535906253129901</v>
      </c>
      <c r="AN182" s="17">
        <f t="shared" si="43"/>
        <v>0</v>
      </c>
      <c r="AO182" s="17">
        <f t="shared" si="44"/>
        <v>0.83464093746870094</v>
      </c>
      <c r="AP182" s="17">
        <f t="shared" si="45"/>
        <v>0</v>
      </c>
      <c r="AQ182" s="17">
        <f t="shared" si="46"/>
        <v>0.22159000000000004</v>
      </c>
      <c r="AS182" s="17">
        <f t="shared" si="47"/>
        <v>0</v>
      </c>
      <c r="AT182" s="17">
        <f t="shared" si="48"/>
        <v>0.19811999999999996</v>
      </c>
      <c r="AU182" s="17">
        <f t="shared" si="49"/>
        <v>0.5</v>
      </c>
      <c r="AV182" s="17">
        <f t="shared" si="50"/>
        <v>0.5</v>
      </c>
      <c r="AW182" s="17">
        <f t="shared" si="51"/>
        <v>0.19811999999999996</v>
      </c>
      <c r="AX182" s="17">
        <f t="shared" si="52"/>
        <v>0.19811999999999996</v>
      </c>
      <c r="AY182" s="17">
        <f t="shared" si="53"/>
        <v>2.3470000000000074E-2</v>
      </c>
      <c r="BA182" s="17">
        <f t="shared" si="54"/>
        <v>0</v>
      </c>
      <c r="BB182" s="17">
        <f t="shared" si="55"/>
        <v>0.19811999999999999</v>
      </c>
      <c r="BC182" s="17">
        <f t="shared" si="56"/>
        <v>0.42821172032905402</v>
      </c>
      <c r="BD182" s="17">
        <f t="shared" si="59"/>
        <v>0.19811999999999999</v>
      </c>
      <c r="BE182" s="17">
        <f t="shared" si="57"/>
        <v>0.19811999999999999</v>
      </c>
      <c r="BF182" s="17">
        <f t="shared" si="58"/>
        <v>5.5084090000000218E-4</v>
      </c>
      <c r="BG182" s="17">
        <f t="shared" si="60"/>
        <v>3.2490067684992199E-2</v>
      </c>
    </row>
    <row r="183" spans="1:59" x14ac:dyDescent="0.25">
      <c r="A183" s="84">
        <v>370</v>
      </c>
      <c r="B183" s="84">
        <v>242</v>
      </c>
      <c r="C183" s="58">
        <v>20</v>
      </c>
      <c r="D183" s="86">
        <v>1</v>
      </c>
      <c r="E183" s="17">
        <v>0</v>
      </c>
      <c r="F183" s="17">
        <f>'EWG-CCP-127 (1)'!M183</f>
        <v>15.384615384615385</v>
      </c>
      <c r="G183" s="17">
        <v>0</v>
      </c>
      <c r="H183" s="17">
        <v>0</v>
      </c>
      <c r="I183" s="17">
        <v>0</v>
      </c>
      <c r="J183" s="17">
        <v>0</v>
      </c>
      <c r="K183" s="17">
        <v>0</v>
      </c>
      <c r="L183" s="17">
        <v>0</v>
      </c>
      <c r="M183" s="17">
        <f>'EWG-CCP-127 (1)'!L183</f>
        <v>23.076923076923077</v>
      </c>
      <c r="N183" s="17">
        <v>0</v>
      </c>
      <c r="O183" s="17">
        <f>'EWG-CCP-127 (1)'!K183</f>
        <v>61.53846153846154</v>
      </c>
      <c r="P183" s="17">
        <v>0</v>
      </c>
      <c r="Q183" s="17">
        <v>0</v>
      </c>
      <c r="R183" s="17">
        <v>0</v>
      </c>
      <c r="S183" s="17">
        <v>0</v>
      </c>
      <c r="T183" s="17">
        <v>0</v>
      </c>
      <c r="U183" s="41">
        <v>0</v>
      </c>
      <c r="V183" s="41">
        <v>0</v>
      </c>
      <c r="W183" s="17">
        <v>0</v>
      </c>
      <c r="X183" s="17">
        <v>0</v>
      </c>
      <c r="Y183" s="17">
        <v>0</v>
      </c>
      <c r="Z183" s="17">
        <v>0</v>
      </c>
      <c r="AA183" s="17">
        <v>0</v>
      </c>
      <c r="AB183" s="17">
        <v>0</v>
      </c>
      <c r="AC183" s="17">
        <v>0</v>
      </c>
      <c r="AD183" s="41">
        <v>0</v>
      </c>
      <c r="AE183" s="88">
        <f>'EWG-CCP-127 (1)'!E183</f>
        <v>70</v>
      </c>
      <c r="AF183" s="41" t="s">
        <v>3</v>
      </c>
      <c r="AG183" s="87" t="s">
        <v>506</v>
      </c>
      <c r="AL183" s="17">
        <f t="shared" si="41"/>
        <v>100</v>
      </c>
      <c r="AM183" s="17">
        <f t="shared" si="42"/>
        <v>0.23076923076923075</v>
      </c>
      <c r="AN183" s="17">
        <f t="shared" si="43"/>
        <v>0</v>
      </c>
      <c r="AO183" s="17">
        <f t="shared" si="44"/>
        <v>0.15384615384615385</v>
      </c>
      <c r="AP183" s="17">
        <f t="shared" si="45"/>
        <v>0.61538461538461542</v>
      </c>
      <c r="AQ183" s="17">
        <f t="shared" si="46"/>
        <v>0.7</v>
      </c>
      <c r="AS183" s="17">
        <f t="shared" si="47"/>
        <v>4</v>
      </c>
      <c r="AT183" s="17">
        <f t="shared" si="48"/>
        <v>1.4999999999999998</v>
      </c>
      <c r="AU183" s="17">
        <f t="shared" si="49"/>
        <v>0.75</v>
      </c>
      <c r="AV183" s="17">
        <f t="shared" si="50"/>
        <v>1.5</v>
      </c>
      <c r="AW183" s="17">
        <f t="shared" si="51"/>
        <v>0.75</v>
      </c>
      <c r="AX183" s="17">
        <f t="shared" si="52"/>
        <v>0.75</v>
      </c>
      <c r="AY183" s="17">
        <f t="shared" si="53"/>
        <v>5.0000000000000044E-2</v>
      </c>
      <c r="BA183" s="17">
        <f t="shared" si="54"/>
        <v>4</v>
      </c>
      <c r="BB183" s="17">
        <f t="shared" si="55"/>
        <v>1.5</v>
      </c>
      <c r="BC183" s="17">
        <f t="shared" si="56"/>
        <v>0.66330797491056881</v>
      </c>
      <c r="BD183" s="17">
        <f t="shared" si="59"/>
        <v>0.72497442721112892</v>
      </c>
      <c r="BE183" s="17">
        <f t="shared" si="57"/>
        <v>0.72497442721112892</v>
      </c>
      <c r="BF183" s="17">
        <f t="shared" si="58"/>
        <v>6.2372201452397908E-4</v>
      </c>
      <c r="BG183" s="17">
        <f t="shared" si="60"/>
        <v>8.8899377023261117E-2</v>
      </c>
    </row>
    <row r="184" spans="1:59" x14ac:dyDescent="0.25">
      <c r="A184" s="84">
        <v>604</v>
      </c>
      <c r="B184" s="84">
        <v>348</v>
      </c>
      <c r="C184" s="17" t="s">
        <v>441</v>
      </c>
      <c r="D184" s="87">
        <v>1</v>
      </c>
      <c r="E184" s="17">
        <v>4.04</v>
      </c>
      <c r="F184" s="17">
        <v>16.8</v>
      </c>
      <c r="G184" s="17">
        <v>0</v>
      </c>
      <c r="H184" s="17">
        <v>0</v>
      </c>
      <c r="I184" s="17">
        <v>0</v>
      </c>
      <c r="J184" s="17">
        <v>5.34</v>
      </c>
      <c r="K184" s="17">
        <v>0</v>
      </c>
      <c r="L184" s="17">
        <v>0</v>
      </c>
      <c r="M184" s="17">
        <v>8</v>
      </c>
      <c r="N184" s="17">
        <v>0</v>
      </c>
      <c r="O184" s="17">
        <v>63.47</v>
      </c>
      <c r="P184" s="17">
        <v>0</v>
      </c>
      <c r="Q184" s="17">
        <v>0</v>
      </c>
      <c r="R184" s="17">
        <v>0</v>
      </c>
      <c r="S184" s="17">
        <v>2.35</v>
      </c>
      <c r="T184" s="17">
        <v>0</v>
      </c>
      <c r="U184" s="17">
        <v>0</v>
      </c>
      <c r="V184" s="17">
        <v>0</v>
      </c>
      <c r="W184" s="17">
        <v>0</v>
      </c>
      <c r="X184" s="17">
        <v>0</v>
      </c>
      <c r="Y184" s="17">
        <v>0</v>
      </c>
      <c r="Z184" s="17">
        <v>0</v>
      </c>
      <c r="AA184" s="17">
        <v>0</v>
      </c>
      <c r="AB184" s="17">
        <v>0</v>
      </c>
      <c r="AC184" s="17">
        <v>0</v>
      </c>
      <c r="AD184" s="17">
        <v>0</v>
      </c>
      <c r="AE184" s="88">
        <f>'EWG-CCP-127 (1)'!I267</f>
        <v>35.725130843291716</v>
      </c>
      <c r="AF184" s="17" t="s">
        <v>3</v>
      </c>
      <c r="AG184" s="87" t="s">
        <v>506</v>
      </c>
      <c r="AL184" s="17">
        <f t="shared" si="41"/>
        <v>100</v>
      </c>
      <c r="AM184" s="17">
        <f t="shared" si="42"/>
        <v>0.13339999999999999</v>
      </c>
      <c r="AN184" s="17">
        <f t="shared" si="43"/>
        <v>4.0399999999999998E-2</v>
      </c>
      <c r="AO184" s="17">
        <f t="shared" si="44"/>
        <v>0.16800000000000001</v>
      </c>
      <c r="AP184" s="17">
        <f t="shared" si="45"/>
        <v>0.63470000000000004</v>
      </c>
      <c r="AQ184" s="17">
        <f t="shared" si="46"/>
        <v>0.35725130843291714</v>
      </c>
      <c r="AS184" s="17">
        <f t="shared" si="47"/>
        <v>3.0455854126679465</v>
      </c>
      <c r="AT184" s="17">
        <f t="shared" si="48"/>
        <v>0.64011516314779271</v>
      </c>
      <c r="AU184" s="17">
        <f t="shared" si="49"/>
        <v>0.69034908829174668</v>
      </c>
      <c r="AV184" s="17">
        <f t="shared" si="50"/>
        <v>1.2613963531669867</v>
      </c>
      <c r="AW184" s="17">
        <f t="shared" si="51"/>
        <v>0.64011516314779271</v>
      </c>
      <c r="AX184" s="17">
        <f t="shared" si="52"/>
        <v>0.64011516314779271</v>
      </c>
      <c r="AY184" s="17">
        <f t="shared" si="53"/>
        <v>0.28286385471487557</v>
      </c>
      <c r="BA184" s="17">
        <f t="shared" si="54"/>
        <v>1.5863534116470881</v>
      </c>
      <c r="BB184" s="17">
        <f t="shared" si="55"/>
        <v>0.3334166458385403</v>
      </c>
      <c r="BC184" s="17">
        <f t="shared" si="56"/>
        <v>0.52144815670926359</v>
      </c>
      <c r="BD184" s="17">
        <f t="shared" si="59"/>
        <v>0.3334166458385403</v>
      </c>
      <c r="BE184" s="17">
        <f t="shared" si="57"/>
        <v>0.3334166458385403</v>
      </c>
      <c r="BF184" s="17">
        <f t="shared" si="58"/>
        <v>5.6809114098778618E-4</v>
      </c>
      <c r="BG184" s="17">
        <f t="shared" si="60"/>
        <v>1.988152698283291E-3</v>
      </c>
    </row>
    <row r="185" spans="1:59" x14ac:dyDescent="0.25">
      <c r="A185" s="84">
        <v>51</v>
      </c>
      <c r="B185" s="84">
        <v>39</v>
      </c>
      <c r="C185" s="17" t="s">
        <v>62</v>
      </c>
      <c r="D185" s="86">
        <v>1</v>
      </c>
      <c r="E185" s="41">
        <v>0</v>
      </c>
      <c r="F185" s="17">
        <v>18</v>
      </c>
      <c r="G185" s="17">
        <v>4</v>
      </c>
      <c r="H185" s="17">
        <v>0</v>
      </c>
      <c r="I185" s="41">
        <v>0</v>
      </c>
      <c r="J185" s="41">
        <v>0</v>
      </c>
      <c r="K185" s="41">
        <v>0</v>
      </c>
      <c r="L185" s="41">
        <v>0</v>
      </c>
      <c r="M185" s="17">
        <v>16</v>
      </c>
      <c r="N185" s="17">
        <v>0</v>
      </c>
      <c r="O185" s="17">
        <v>62</v>
      </c>
      <c r="P185" s="17">
        <v>0</v>
      </c>
      <c r="Q185" s="17">
        <v>0</v>
      </c>
      <c r="R185" s="17">
        <v>0</v>
      </c>
      <c r="S185" s="17">
        <v>0</v>
      </c>
      <c r="T185" s="41">
        <v>0</v>
      </c>
      <c r="U185" s="41">
        <v>0</v>
      </c>
      <c r="V185" s="41">
        <v>0</v>
      </c>
      <c r="W185" s="41">
        <v>0</v>
      </c>
      <c r="X185" s="17">
        <v>0</v>
      </c>
      <c r="Y185" s="17">
        <v>0</v>
      </c>
      <c r="Z185" s="41">
        <v>0</v>
      </c>
      <c r="AA185" s="17">
        <v>0</v>
      </c>
      <c r="AB185" s="17">
        <v>0</v>
      </c>
      <c r="AC185" s="41">
        <v>0</v>
      </c>
      <c r="AD185" s="41">
        <v>0</v>
      </c>
      <c r="AE185" s="88">
        <v>64</v>
      </c>
      <c r="AF185" s="41" t="s">
        <v>3</v>
      </c>
      <c r="AG185" s="87" t="s">
        <v>506</v>
      </c>
      <c r="AL185" s="17">
        <f t="shared" si="41"/>
        <v>100</v>
      </c>
      <c r="AM185" s="17">
        <f t="shared" si="42"/>
        <v>0.16</v>
      </c>
      <c r="AN185" s="17">
        <f t="shared" si="43"/>
        <v>0</v>
      </c>
      <c r="AO185" s="17">
        <f t="shared" si="44"/>
        <v>0.18</v>
      </c>
      <c r="AP185" s="17">
        <f t="shared" si="45"/>
        <v>0.62</v>
      </c>
      <c r="AQ185" s="17">
        <f t="shared" si="46"/>
        <v>0.64</v>
      </c>
      <c r="AS185" s="17">
        <f t="shared" si="47"/>
        <v>3.4444444444444446</v>
      </c>
      <c r="AT185" s="17">
        <f t="shared" si="48"/>
        <v>0.88888888888888895</v>
      </c>
      <c r="AU185" s="17">
        <f t="shared" si="49"/>
        <v>0.71527777777777779</v>
      </c>
      <c r="AV185" s="17">
        <f t="shared" si="50"/>
        <v>1.3611111111111112</v>
      </c>
      <c r="AW185" s="17">
        <f t="shared" si="51"/>
        <v>0.71527777777777779</v>
      </c>
      <c r="AX185" s="17">
        <f t="shared" si="52"/>
        <v>0.71527777777777779</v>
      </c>
      <c r="AY185" s="17">
        <f t="shared" si="53"/>
        <v>7.5277777777777777E-2</v>
      </c>
      <c r="BA185" s="17">
        <f t="shared" si="54"/>
        <v>3.4444444444444446</v>
      </c>
      <c r="BB185" s="17">
        <f t="shared" si="55"/>
        <v>1</v>
      </c>
      <c r="BC185" s="17">
        <f t="shared" si="56"/>
        <v>0.63065571732980286</v>
      </c>
      <c r="BD185" s="17">
        <f t="shared" si="59"/>
        <v>0.66395965863878548</v>
      </c>
      <c r="BE185" s="17">
        <f t="shared" si="57"/>
        <v>0.66395965863878548</v>
      </c>
      <c r="BF185" s="17">
        <f t="shared" si="58"/>
        <v>5.7406524208712694E-4</v>
      </c>
      <c r="BG185" s="17">
        <f t="shared" si="60"/>
        <v>5.6720178749194682E-2</v>
      </c>
    </row>
    <row r="186" spans="1:59" x14ac:dyDescent="0.25">
      <c r="A186" s="84">
        <v>507</v>
      </c>
      <c r="B186" s="84">
        <v>561</v>
      </c>
      <c r="C186" s="17" t="str">
        <f>'EWG-CCP-127 (1)'!B290</f>
        <v>Na-R0.7</v>
      </c>
      <c r="D186" s="87">
        <v>1</v>
      </c>
      <c r="E186" s="17">
        <v>0</v>
      </c>
      <c r="F186" s="17">
        <f>'EWG-CCP-127 (1)'!J290</f>
        <v>58.82352941176471</v>
      </c>
      <c r="G186" s="17">
        <v>0</v>
      </c>
      <c r="H186" s="17">
        <v>0</v>
      </c>
      <c r="I186" s="17">
        <v>0</v>
      </c>
      <c r="J186" s="17">
        <f>'EWG-CCP-127 (1)'!M290</f>
        <v>0</v>
      </c>
      <c r="K186" s="17">
        <v>0</v>
      </c>
      <c r="L186" s="17">
        <v>0</v>
      </c>
      <c r="M186" s="17">
        <f>'EWG-CCP-127 (1)'!L290</f>
        <v>41.17647058823529</v>
      </c>
      <c r="N186" s="17">
        <v>0</v>
      </c>
      <c r="O186" s="17">
        <v>0</v>
      </c>
      <c r="P186" s="17">
        <v>0</v>
      </c>
      <c r="Q186" s="17">
        <v>0</v>
      </c>
      <c r="R186" s="17">
        <v>0</v>
      </c>
      <c r="S186" s="17">
        <v>0</v>
      </c>
      <c r="T186" s="17">
        <v>0</v>
      </c>
      <c r="U186" s="17">
        <v>0</v>
      </c>
      <c r="V186" s="17">
        <f>'EWG-CCP-127 (1)'!O290</f>
        <v>0</v>
      </c>
      <c r="W186" s="17">
        <v>0</v>
      </c>
      <c r="X186" s="17">
        <v>0</v>
      </c>
      <c r="Y186" s="17">
        <v>0</v>
      </c>
      <c r="Z186" s="17">
        <v>0</v>
      </c>
      <c r="AA186" s="17">
        <v>0</v>
      </c>
      <c r="AB186" s="17">
        <f>'EWG-CCP-127 (1)'!N290</f>
        <v>0</v>
      </c>
      <c r="AC186" s="17">
        <v>0</v>
      </c>
      <c r="AD186" s="17">
        <v>0</v>
      </c>
      <c r="AE186" s="88">
        <f>'EWG-CCP-127 (1)'!I290</f>
        <v>39</v>
      </c>
      <c r="AF186" s="92" t="s">
        <v>3</v>
      </c>
      <c r="AG186" s="87" t="s">
        <v>531</v>
      </c>
      <c r="AL186" s="17">
        <f t="shared" si="41"/>
        <v>100</v>
      </c>
      <c r="AM186" s="17">
        <f t="shared" si="42"/>
        <v>0.41176470588235292</v>
      </c>
      <c r="AN186" s="17">
        <f t="shared" si="43"/>
        <v>0</v>
      </c>
      <c r="AO186" s="17">
        <f t="shared" si="44"/>
        <v>0.58823529411764708</v>
      </c>
      <c r="AP186" s="17">
        <f t="shared" si="45"/>
        <v>0</v>
      </c>
      <c r="AQ186" s="17">
        <f t="shared" si="46"/>
        <v>0.39</v>
      </c>
      <c r="AS186" s="17">
        <f t="shared" si="47"/>
        <v>0</v>
      </c>
      <c r="AT186" s="17">
        <f t="shared" si="48"/>
        <v>0.7</v>
      </c>
      <c r="AU186" s="17">
        <f t="shared" si="49"/>
        <v>0.5</v>
      </c>
      <c r="AV186" s="17">
        <f t="shared" si="50"/>
        <v>0.5</v>
      </c>
      <c r="AW186" s="17">
        <f t="shared" si="51"/>
        <v>0.43333333333333335</v>
      </c>
      <c r="AX186" s="17">
        <f t="shared" si="52"/>
        <v>0.43333333333333335</v>
      </c>
      <c r="AY186" s="17">
        <f t="shared" si="53"/>
        <v>4.3333333333333335E-2</v>
      </c>
      <c r="BA186" s="17">
        <f t="shared" si="54"/>
        <v>0</v>
      </c>
      <c r="BB186" s="17">
        <f t="shared" si="55"/>
        <v>0.69999999999999984</v>
      </c>
      <c r="BC186" s="17">
        <f t="shared" si="56"/>
        <v>0.42821172032905402</v>
      </c>
      <c r="BD186" s="17">
        <f t="shared" si="59"/>
        <v>0.41432603648764282</v>
      </c>
      <c r="BE186" s="17">
        <f t="shared" si="57"/>
        <v>0.41432603648764282</v>
      </c>
      <c r="BF186" s="17">
        <f t="shared" si="58"/>
        <v>5.9175605119812932E-4</v>
      </c>
      <c r="BG186" s="17">
        <f t="shared" si="60"/>
        <v>1.4018594058442507E-4</v>
      </c>
    </row>
    <row r="187" spans="1:59" x14ac:dyDescent="0.25">
      <c r="A187" s="84">
        <v>386</v>
      </c>
      <c r="B187" s="84">
        <v>254</v>
      </c>
      <c r="C187" s="17" t="s">
        <v>251</v>
      </c>
      <c r="D187" s="86">
        <v>1</v>
      </c>
      <c r="E187" s="17">
        <v>3.8</v>
      </c>
      <c r="F187" s="17">
        <v>16</v>
      </c>
      <c r="G187" s="17">
        <v>5.7</v>
      </c>
      <c r="H187" s="17">
        <v>0</v>
      </c>
      <c r="I187" s="17">
        <v>0</v>
      </c>
      <c r="J187" s="17">
        <v>0</v>
      </c>
      <c r="K187" s="17">
        <v>0</v>
      </c>
      <c r="L187" s="17">
        <v>0</v>
      </c>
      <c r="M187" s="17">
        <v>12.6</v>
      </c>
      <c r="N187" s="17">
        <v>0</v>
      </c>
      <c r="O187" s="17">
        <v>60.2</v>
      </c>
      <c r="P187" s="17">
        <v>0</v>
      </c>
      <c r="Q187" s="17">
        <v>0</v>
      </c>
      <c r="R187" s="17">
        <v>0</v>
      </c>
      <c r="S187" s="17">
        <v>1.7</v>
      </c>
      <c r="T187" s="17">
        <v>0</v>
      </c>
      <c r="U187" s="41">
        <v>0</v>
      </c>
      <c r="V187" s="41">
        <v>0</v>
      </c>
      <c r="W187" s="17">
        <v>0</v>
      </c>
      <c r="X187" s="17">
        <v>0</v>
      </c>
      <c r="Y187" s="17">
        <v>0</v>
      </c>
      <c r="Z187" s="17">
        <v>0</v>
      </c>
      <c r="AA187" s="17">
        <v>0</v>
      </c>
      <c r="AB187" s="17">
        <v>0</v>
      </c>
      <c r="AC187" s="17">
        <v>0</v>
      </c>
      <c r="AD187" s="41">
        <v>0</v>
      </c>
      <c r="AE187" s="88">
        <v>45</v>
      </c>
      <c r="AF187" s="91" t="s">
        <v>3</v>
      </c>
      <c r="AG187" s="87" t="s">
        <v>504</v>
      </c>
      <c r="AJ187" s="87" t="s">
        <v>510</v>
      </c>
      <c r="AL187" s="17">
        <f t="shared" si="41"/>
        <v>100.00000000000001</v>
      </c>
      <c r="AM187" s="17">
        <f t="shared" si="42"/>
        <v>0.126</v>
      </c>
      <c r="AN187" s="17">
        <f t="shared" si="43"/>
        <v>3.7999999999999999E-2</v>
      </c>
      <c r="AO187" s="17">
        <f t="shared" si="44"/>
        <v>0.16</v>
      </c>
      <c r="AP187" s="17">
        <f t="shared" si="45"/>
        <v>0.60199999999999998</v>
      </c>
      <c r="AQ187" s="17">
        <f t="shared" si="46"/>
        <v>0.45</v>
      </c>
      <c r="AS187" s="17">
        <f t="shared" si="47"/>
        <v>3.0404040404040402</v>
      </c>
      <c r="AT187" s="17">
        <f t="shared" si="48"/>
        <v>0.63636363636363635</v>
      </c>
      <c r="AU187" s="17">
        <f t="shared" si="49"/>
        <v>0.69002525252525249</v>
      </c>
      <c r="AV187" s="17">
        <f t="shared" si="50"/>
        <v>1.2601010101010099</v>
      </c>
      <c r="AW187" s="17">
        <f t="shared" si="51"/>
        <v>0.63636363636363635</v>
      </c>
      <c r="AX187" s="17">
        <f t="shared" si="52"/>
        <v>0.63636363636363635</v>
      </c>
      <c r="AY187" s="17">
        <f t="shared" si="53"/>
        <v>0.18636363636363634</v>
      </c>
      <c r="BA187" s="17">
        <f t="shared" si="54"/>
        <v>1.6584022038567494</v>
      </c>
      <c r="BB187" s="17">
        <f t="shared" si="55"/>
        <v>0.42561983471074383</v>
      </c>
      <c r="BC187" s="17">
        <f t="shared" si="56"/>
        <v>0.52568275700816691</v>
      </c>
      <c r="BD187" s="17">
        <f t="shared" si="59"/>
        <v>0.42561983471074383</v>
      </c>
      <c r="BE187" s="17">
        <f t="shared" si="57"/>
        <v>0.42561983471074383</v>
      </c>
      <c r="BF187" s="17">
        <f t="shared" si="58"/>
        <v>5.9439245953145207E-4</v>
      </c>
      <c r="BG187" s="17">
        <f t="shared" si="60"/>
        <v>2.3193842146508868E-3</v>
      </c>
    </row>
    <row r="188" spans="1:59" x14ac:dyDescent="0.25">
      <c r="A188" s="84">
        <v>403</v>
      </c>
      <c r="B188" s="84">
        <v>515</v>
      </c>
      <c r="C188" s="17" t="s">
        <v>268</v>
      </c>
      <c r="D188" s="87">
        <v>1</v>
      </c>
      <c r="E188" s="17">
        <v>3.2</v>
      </c>
      <c r="F188" s="17">
        <v>39.6</v>
      </c>
      <c r="G188" s="17">
        <v>0</v>
      </c>
      <c r="H188" s="17">
        <v>0</v>
      </c>
      <c r="I188" s="17">
        <v>0</v>
      </c>
      <c r="J188" s="17">
        <v>0</v>
      </c>
      <c r="K188" s="17">
        <v>0</v>
      </c>
      <c r="L188" s="17">
        <v>0</v>
      </c>
      <c r="M188" s="17">
        <v>21.2</v>
      </c>
      <c r="N188" s="17">
        <v>0</v>
      </c>
      <c r="O188" s="17">
        <v>36</v>
      </c>
      <c r="P188" s="17">
        <v>0</v>
      </c>
      <c r="Q188" s="17">
        <v>0</v>
      </c>
      <c r="R188" s="17">
        <v>0</v>
      </c>
      <c r="S188" s="17">
        <v>0</v>
      </c>
      <c r="T188" s="17">
        <v>0</v>
      </c>
      <c r="U188" s="41">
        <v>0</v>
      </c>
      <c r="V188" s="41">
        <v>0</v>
      </c>
      <c r="W188" s="17">
        <v>0</v>
      </c>
      <c r="X188" s="17">
        <v>0</v>
      </c>
      <c r="Y188" s="17">
        <v>0</v>
      </c>
      <c r="Z188" s="17">
        <v>0</v>
      </c>
      <c r="AA188" s="17">
        <v>0</v>
      </c>
      <c r="AB188" s="17">
        <v>0</v>
      </c>
      <c r="AC188" s="17">
        <v>0</v>
      </c>
      <c r="AD188" s="41">
        <v>0</v>
      </c>
      <c r="AE188" s="88">
        <v>38</v>
      </c>
      <c r="AF188" s="91" t="s">
        <v>3</v>
      </c>
      <c r="AG188" s="87" t="s">
        <v>504</v>
      </c>
      <c r="AL188" s="17">
        <f t="shared" si="41"/>
        <v>100</v>
      </c>
      <c r="AM188" s="17">
        <f t="shared" si="42"/>
        <v>0.21199999999999999</v>
      </c>
      <c r="AN188" s="17">
        <f t="shared" si="43"/>
        <v>3.2000000000000001E-2</v>
      </c>
      <c r="AO188" s="17">
        <f t="shared" si="44"/>
        <v>0.39600000000000002</v>
      </c>
      <c r="AP188" s="17">
        <f t="shared" si="45"/>
        <v>0.36</v>
      </c>
      <c r="AQ188" s="17">
        <f t="shared" si="46"/>
        <v>0.38</v>
      </c>
      <c r="AS188" s="17">
        <f t="shared" si="47"/>
        <v>0.84112149532710268</v>
      </c>
      <c r="AT188" s="17">
        <f t="shared" si="48"/>
        <v>0.49532710280373826</v>
      </c>
      <c r="AU188" s="17">
        <f t="shared" si="49"/>
        <v>0.55257009345794394</v>
      </c>
      <c r="AV188" s="17">
        <f t="shared" si="50"/>
        <v>0.71028037383177567</v>
      </c>
      <c r="AW188" s="17">
        <f t="shared" si="51"/>
        <v>0.49532710280373826</v>
      </c>
      <c r="AX188" s="17">
        <f t="shared" si="52"/>
        <v>0.49532710280373826</v>
      </c>
      <c r="AY188" s="17">
        <f t="shared" si="53"/>
        <v>0.11532710280373826</v>
      </c>
      <c r="BA188" s="17">
        <f t="shared" si="54"/>
        <v>0.6870229007633587</v>
      </c>
      <c r="BB188" s="17">
        <f t="shared" si="55"/>
        <v>0.40458015267175568</v>
      </c>
      <c r="BC188" s="17">
        <f t="shared" si="56"/>
        <v>0.46859084802435236</v>
      </c>
      <c r="BD188" s="17">
        <f t="shared" si="59"/>
        <v>0.40458015267175568</v>
      </c>
      <c r="BE188" s="17">
        <f t="shared" si="57"/>
        <v>0.40458015267175568</v>
      </c>
      <c r="BF188" s="17">
        <f t="shared" si="58"/>
        <v>6.0418390536681754E-4</v>
      </c>
      <c r="BG188" s="17">
        <f t="shared" si="60"/>
        <v>4.7698622824001515E-4</v>
      </c>
    </row>
    <row r="189" spans="1:59" x14ac:dyDescent="0.25">
      <c r="A189" s="84">
        <v>61</v>
      </c>
      <c r="B189" s="84">
        <v>418</v>
      </c>
      <c r="C189" s="17" t="s">
        <v>76</v>
      </c>
      <c r="D189" s="86">
        <v>1</v>
      </c>
      <c r="E189" s="17">
        <v>25</v>
      </c>
      <c r="F189" s="17">
        <v>50</v>
      </c>
      <c r="G189" s="17">
        <v>25</v>
      </c>
      <c r="H189" s="17">
        <v>0</v>
      </c>
      <c r="I189" s="41">
        <v>0</v>
      </c>
      <c r="J189" s="41">
        <v>0</v>
      </c>
      <c r="K189" s="41">
        <v>0</v>
      </c>
      <c r="L189" s="17">
        <v>0</v>
      </c>
      <c r="M189" s="17">
        <v>0</v>
      </c>
      <c r="N189" s="17">
        <v>0</v>
      </c>
      <c r="O189" s="17">
        <v>0</v>
      </c>
      <c r="P189" s="17">
        <v>0</v>
      </c>
      <c r="Q189" s="17">
        <v>0</v>
      </c>
      <c r="R189" s="17">
        <v>0</v>
      </c>
      <c r="S189" s="17">
        <v>0</v>
      </c>
      <c r="T189" s="41">
        <v>0</v>
      </c>
      <c r="U189" s="41">
        <v>0</v>
      </c>
      <c r="V189" s="41">
        <v>0</v>
      </c>
      <c r="W189" s="41">
        <v>0</v>
      </c>
      <c r="X189" s="17">
        <v>0</v>
      </c>
      <c r="Y189" s="17">
        <v>0</v>
      </c>
      <c r="Z189" s="41">
        <v>0</v>
      </c>
      <c r="AA189" s="17">
        <v>0</v>
      </c>
      <c r="AB189" s="17">
        <v>0</v>
      </c>
      <c r="AC189" s="41">
        <v>0</v>
      </c>
      <c r="AD189" s="41">
        <v>0</v>
      </c>
      <c r="AE189" s="88">
        <v>10.8</v>
      </c>
      <c r="AF189" s="91" t="s">
        <v>3</v>
      </c>
      <c r="AG189" s="87" t="s">
        <v>504</v>
      </c>
      <c r="AL189" s="17">
        <f t="shared" si="41"/>
        <v>100</v>
      </c>
      <c r="AM189" s="17">
        <f t="shared" si="42"/>
        <v>0</v>
      </c>
      <c r="AN189" s="17">
        <f t="shared" si="43"/>
        <v>0.25</v>
      </c>
      <c r="AO189" s="17">
        <f t="shared" si="44"/>
        <v>0.5</v>
      </c>
      <c r="AP189" s="17">
        <f t="shared" si="45"/>
        <v>0</v>
      </c>
      <c r="AQ189" s="17">
        <f t="shared" si="46"/>
        <v>0.10800000000000001</v>
      </c>
      <c r="AS189" s="17">
        <f t="shared" si="47"/>
        <v>0</v>
      </c>
      <c r="AT189" s="17">
        <f t="shared" si="48"/>
        <v>0</v>
      </c>
      <c r="AU189" s="17">
        <f t="shared" si="49"/>
        <v>0.5</v>
      </c>
      <c r="AV189" s="17">
        <f t="shared" si="50"/>
        <v>0.5</v>
      </c>
      <c r="AW189" s="17">
        <f t="shared" si="51"/>
        <v>0</v>
      </c>
      <c r="AX189" s="17">
        <f t="shared" si="52"/>
        <v>0</v>
      </c>
      <c r="AY189" s="17">
        <f t="shared" si="53"/>
        <v>0.10800000000000001</v>
      </c>
      <c r="BA189" s="17">
        <f t="shared" si="54"/>
        <v>0</v>
      </c>
      <c r="BB189" s="17">
        <f t="shared" si="55"/>
        <v>8.3333333333333329E-2</v>
      </c>
      <c r="BC189" s="17">
        <f t="shared" si="56"/>
        <v>0.42821172032905402</v>
      </c>
      <c r="BD189" s="17">
        <f t="shared" si="59"/>
        <v>8.3333333333333329E-2</v>
      </c>
      <c r="BE189" s="17">
        <f t="shared" si="57"/>
        <v>8.3333333333333329E-2</v>
      </c>
      <c r="BF189" s="17">
        <f t="shared" si="58"/>
        <v>6.0844444444444531E-4</v>
      </c>
      <c r="BG189" s="17">
        <f t="shared" si="60"/>
        <v>8.6341954052472067E-2</v>
      </c>
    </row>
    <row r="190" spans="1:59" x14ac:dyDescent="0.25">
      <c r="A190" s="84">
        <v>274</v>
      </c>
      <c r="B190" s="84">
        <v>164</v>
      </c>
      <c r="C190" s="17">
        <f>'EWG-CCP-127 (1)'!B89</f>
        <v>34</v>
      </c>
      <c r="D190" s="87">
        <v>1</v>
      </c>
      <c r="E190" s="17">
        <v>0</v>
      </c>
      <c r="F190" s="17">
        <f>'EWG-CCP-127 (1)'!M89</f>
        <v>18.181818181818183</v>
      </c>
      <c r="G190" s="17">
        <v>0</v>
      </c>
      <c r="H190" s="17">
        <v>0</v>
      </c>
      <c r="I190" s="17">
        <v>0</v>
      </c>
      <c r="J190" s="17">
        <v>0</v>
      </c>
      <c r="K190" s="17">
        <v>0</v>
      </c>
      <c r="L190" s="17">
        <v>0</v>
      </c>
      <c r="M190" s="17">
        <f>'EWG-CCP-127 (1)'!L89</f>
        <v>27.27272727272727</v>
      </c>
      <c r="N190" s="17">
        <v>0</v>
      </c>
      <c r="O190" s="17">
        <f>'EWG-CCP-127 (1)'!K89</f>
        <v>54.54545454545454</v>
      </c>
      <c r="P190" s="17">
        <v>0</v>
      </c>
      <c r="Q190" s="17">
        <v>0</v>
      </c>
      <c r="R190" s="17">
        <v>0</v>
      </c>
      <c r="S190" s="17">
        <v>0</v>
      </c>
      <c r="T190" s="17">
        <v>0</v>
      </c>
      <c r="U190" s="41">
        <v>0</v>
      </c>
      <c r="V190" s="41">
        <v>0</v>
      </c>
      <c r="W190" s="17">
        <v>0</v>
      </c>
      <c r="X190" s="17">
        <v>0</v>
      </c>
      <c r="Y190" s="17">
        <v>0</v>
      </c>
      <c r="Z190" s="17">
        <v>0</v>
      </c>
      <c r="AA190" s="17">
        <v>0</v>
      </c>
      <c r="AB190" s="17">
        <v>0</v>
      </c>
      <c r="AC190" s="17">
        <v>0</v>
      </c>
      <c r="AD190" s="41">
        <v>0</v>
      </c>
      <c r="AE190" s="88">
        <f>'EWG-CCP-127 (1)'!E89</f>
        <v>61</v>
      </c>
      <c r="AF190" s="41" t="s">
        <v>3</v>
      </c>
      <c r="AG190" s="87" t="s">
        <v>506</v>
      </c>
      <c r="AL190" s="17">
        <f t="shared" si="41"/>
        <v>100</v>
      </c>
      <c r="AM190" s="17">
        <f t="shared" si="42"/>
        <v>0.27272727272727271</v>
      </c>
      <c r="AN190" s="17">
        <f t="shared" si="43"/>
        <v>0</v>
      </c>
      <c r="AO190" s="17">
        <f t="shared" si="44"/>
        <v>0.18181818181818182</v>
      </c>
      <c r="AP190" s="17">
        <f t="shared" si="45"/>
        <v>0.54545454545454541</v>
      </c>
      <c r="AQ190" s="17">
        <f t="shared" si="46"/>
        <v>0.61</v>
      </c>
      <c r="AS190" s="17">
        <f t="shared" si="47"/>
        <v>2.9999999999999996</v>
      </c>
      <c r="AT190" s="17">
        <f t="shared" si="48"/>
        <v>1.4999999999999998</v>
      </c>
      <c r="AU190" s="17">
        <f t="shared" si="49"/>
        <v>0.6875</v>
      </c>
      <c r="AV190" s="17">
        <f t="shared" si="50"/>
        <v>1.25</v>
      </c>
      <c r="AW190" s="17">
        <f t="shared" si="51"/>
        <v>0.64166666666666672</v>
      </c>
      <c r="AX190" s="17">
        <f t="shared" si="52"/>
        <v>0.64166666666666672</v>
      </c>
      <c r="AY190" s="17">
        <f t="shared" si="53"/>
        <v>3.1666666666666732E-2</v>
      </c>
      <c r="BA190" s="17">
        <f t="shared" si="54"/>
        <v>2.9999999999999996</v>
      </c>
      <c r="BB190" s="17">
        <f t="shared" si="55"/>
        <v>1.4999999999999998</v>
      </c>
      <c r="BC190" s="17">
        <f t="shared" si="56"/>
        <v>0.60453391126519007</v>
      </c>
      <c r="BD190" s="17">
        <f t="shared" si="59"/>
        <v>0.63630096628625155</v>
      </c>
      <c r="BE190" s="17">
        <f t="shared" si="57"/>
        <v>0.63630096628625155</v>
      </c>
      <c r="BF190" s="17">
        <f t="shared" si="58"/>
        <v>6.9174082759054117E-4</v>
      </c>
      <c r="BG190" s="17">
        <f t="shared" si="60"/>
        <v>4.3330579612161441E-2</v>
      </c>
    </row>
    <row r="191" spans="1:59" x14ac:dyDescent="0.25">
      <c r="A191" s="84">
        <v>23</v>
      </c>
      <c r="B191" s="84">
        <v>14</v>
      </c>
      <c r="C191" s="41" t="s">
        <v>18</v>
      </c>
      <c r="D191" s="86">
        <v>1</v>
      </c>
      <c r="E191" s="41">
        <v>0</v>
      </c>
      <c r="F191" s="41">
        <v>26.7</v>
      </c>
      <c r="G191" s="41">
        <v>0</v>
      </c>
      <c r="H191" s="17">
        <v>0</v>
      </c>
      <c r="I191" s="41">
        <v>0</v>
      </c>
      <c r="J191" s="41">
        <v>0</v>
      </c>
      <c r="K191" s="41">
        <v>0</v>
      </c>
      <c r="L191" s="41">
        <v>0</v>
      </c>
      <c r="M191" s="41">
        <v>20</v>
      </c>
      <c r="N191" s="41">
        <v>0</v>
      </c>
      <c r="O191" s="41">
        <v>53.3</v>
      </c>
      <c r="P191" s="17">
        <v>0</v>
      </c>
      <c r="Q191" s="17">
        <v>0</v>
      </c>
      <c r="R191" s="17">
        <v>0</v>
      </c>
      <c r="S191" s="41">
        <v>0</v>
      </c>
      <c r="T191" s="41">
        <v>0</v>
      </c>
      <c r="U191" s="41">
        <v>0</v>
      </c>
      <c r="V191" s="41">
        <v>0</v>
      </c>
      <c r="W191" s="41">
        <v>0</v>
      </c>
      <c r="X191" s="41">
        <v>0</v>
      </c>
      <c r="Y191" s="17">
        <v>0</v>
      </c>
      <c r="Z191" s="41">
        <v>0</v>
      </c>
      <c r="AA191" s="17">
        <v>0</v>
      </c>
      <c r="AB191" s="17">
        <v>0</v>
      </c>
      <c r="AC191" s="41">
        <v>0</v>
      </c>
      <c r="AD191" s="41">
        <v>0</v>
      </c>
      <c r="AE191" s="90">
        <v>58.1</v>
      </c>
      <c r="AF191" s="91" t="s">
        <v>3</v>
      </c>
      <c r="AG191" s="87" t="s">
        <v>504</v>
      </c>
      <c r="AL191" s="17">
        <f t="shared" si="41"/>
        <v>100</v>
      </c>
      <c r="AM191" s="17">
        <f t="shared" si="42"/>
        <v>0.2</v>
      </c>
      <c r="AN191" s="17">
        <f t="shared" si="43"/>
        <v>0</v>
      </c>
      <c r="AO191" s="17">
        <f t="shared" si="44"/>
        <v>0.26700000000000002</v>
      </c>
      <c r="AP191" s="17">
        <f t="shared" si="45"/>
        <v>0.53299999999999992</v>
      </c>
      <c r="AQ191" s="17">
        <f t="shared" si="46"/>
        <v>0.58099999999999996</v>
      </c>
      <c r="AS191" s="17">
        <f t="shared" si="47"/>
        <v>1.9962546816479396</v>
      </c>
      <c r="AT191" s="17">
        <f t="shared" si="48"/>
        <v>0.74906367041198507</v>
      </c>
      <c r="AU191" s="17">
        <f t="shared" si="49"/>
        <v>0.62476591760299627</v>
      </c>
      <c r="AV191" s="17">
        <f t="shared" si="50"/>
        <v>0.99906367041198485</v>
      </c>
      <c r="AW191" s="17">
        <f t="shared" si="51"/>
        <v>0.62476591760299627</v>
      </c>
      <c r="AX191" s="17">
        <f t="shared" si="52"/>
        <v>0.62476591760299627</v>
      </c>
      <c r="AY191" s="17">
        <f t="shared" si="53"/>
        <v>4.3765917602996307E-2</v>
      </c>
      <c r="BA191" s="17">
        <f t="shared" si="54"/>
        <v>1.9962546816479401</v>
      </c>
      <c r="BB191" s="17">
        <f t="shared" si="55"/>
        <v>0.74906367041198507</v>
      </c>
      <c r="BC191" s="17">
        <f t="shared" si="56"/>
        <v>0.54553972004061524</v>
      </c>
      <c r="BD191" s="17">
        <f t="shared" si="59"/>
        <v>0.55493135075422606</v>
      </c>
      <c r="BE191" s="17">
        <f t="shared" si="57"/>
        <v>0.55493135075422606</v>
      </c>
      <c r="BF191" s="17">
        <f t="shared" si="58"/>
        <v>6.7957447349918816E-4</v>
      </c>
      <c r="BG191" s="17">
        <f t="shared" si="60"/>
        <v>3.2098300446362645E-2</v>
      </c>
    </row>
    <row r="192" spans="1:59" x14ac:dyDescent="0.25">
      <c r="A192" s="84">
        <v>501</v>
      </c>
      <c r="B192" s="84">
        <v>555</v>
      </c>
      <c r="C192" s="17" t="str">
        <f>'EWG-CCP-127 (1)'!B284</f>
        <v>Li-R0.7</v>
      </c>
      <c r="D192" s="87">
        <v>1</v>
      </c>
      <c r="E192" s="17">
        <v>0</v>
      </c>
      <c r="F192" s="17">
        <f>'EWG-CCP-127 (1)'!J284</f>
        <v>58.82352941176471</v>
      </c>
      <c r="G192" s="17">
        <v>0</v>
      </c>
      <c r="H192" s="17">
        <v>0</v>
      </c>
      <c r="I192" s="17">
        <v>0</v>
      </c>
      <c r="J192" s="17">
        <f>'EWG-CCP-127 (1)'!M284</f>
        <v>0</v>
      </c>
      <c r="K192" s="17">
        <v>41.17647058823529</v>
      </c>
      <c r="L192" s="17">
        <v>0</v>
      </c>
      <c r="M192" s="17">
        <f>'EWG-CCP-127 (1)'!L284</f>
        <v>0</v>
      </c>
      <c r="N192" s="17">
        <v>0</v>
      </c>
      <c r="O192" s="17">
        <v>0</v>
      </c>
      <c r="P192" s="17">
        <v>0</v>
      </c>
      <c r="Q192" s="17">
        <v>0</v>
      </c>
      <c r="R192" s="17">
        <v>0</v>
      </c>
      <c r="S192" s="17">
        <v>0</v>
      </c>
      <c r="T192" s="17">
        <v>0</v>
      </c>
      <c r="U192" s="17">
        <v>0</v>
      </c>
      <c r="V192" s="17">
        <f>'EWG-CCP-127 (1)'!O284</f>
        <v>0</v>
      </c>
      <c r="W192" s="17">
        <v>0</v>
      </c>
      <c r="X192" s="17">
        <v>0</v>
      </c>
      <c r="Y192" s="17">
        <v>0</v>
      </c>
      <c r="Z192" s="17">
        <v>0</v>
      </c>
      <c r="AA192" s="17">
        <v>0</v>
      </c>
      <c r="AB192" s="17">
        <f>'EWG-CCP-127 (1)'!N284</f>
        <v>0</v>
      </c>
      <c r="AC192" s="17">
        <v>0</v>
      </c>
      <c r="AD192" s="17">
        <v>0</v>
      </c>
      <c r="AE192" s="88">
        <f>'EWG-CCP-127 (1)'!I284</f>
        <v>44</v>
      </c>
      <c r="AF192" s="92" t="s">
        <v>3</v>
      </c>
      <c r="AG192" s="87" t="s">
        <v>531</v>
      </c>
      <c r="AL192" s="17">
        <f t="shared" si="41"/>
        <v>100</v>
      </c>
      <c r="AM192" s="17">
        <f t="shared" si="42"/>
        <v>0.41176470588235292</v>
      </c>
      <c r="AN192" s="17">
        <f t="shared" si="43"/>
        <v>0</v>
      </c>
      <c r="AO192" s="17">
        <f t="shared" si="44"/>
        <v>0.58823529411764708</v>
      </c>
      <c r="AP192" s="17">
        <f t="shared" si="45"/>
        <v>0</v>
      </c>
      <c r="AQ192" s="17">
        <f t="shared" si="46"/>
        <v>0.44</v>
      </c>
      <c r="AS192" s="17">
        <f t="shared" si="47"/>
        <v>0</v>
      </c>
      <c r="AT192" s="17">
        <f t="shared" si="48"/>
        <v>0.7</v>
      </c>
      <c r="AU192" s="17">
        <f t="shared" si="49"/>
        <v>0.5</v>
      </c>
      <c r="AV192" s="17">
        <f t="shared" si="50"/>
        <v>0.5</v>
      </c>
      <c r="AW192" s="17">
        <f t="shared" si="51"/>
        <v>0.43333333333333335</v>
      </c>
      <c r="AX192" s="17">
        <f t="shared" si="52"/>
        <v>0.43333333333333335</v>
      </c>
      <c r="AY192" s="17">
        <f t="shared" si="53"/>
        <v>6.6666666666666541E-3</v>
      </c>
      <c r="BA192" s="17">
        <f t="shared" si="54"/>
        <v>0</v>
      </c>
      <c r="BB192" s="17">
        <f t="shared" si="55"/>
        <v>0.69999999999999984</v>
      </c>
      <c r="BC192" s="17">
        <f t="shared" si="56"/>
        <v>0.42821172032905402</v>
      </c>
      <c r="BD192" s="17">
        <f t="shared" si="59"/>
        <v>0.41432603648764282</v>
      </c>
      <c r="BE192" s="17">
        <f t="shared" si="57"/>
        <v>0.41432603648764282</v>
      </c>
      <c r="BF192" s="17">
        <f t="shared" si="58"/>
        <v>6.5915240243384773E-4</v>
      </c>
      <c r="BG192" s="17">
        <f t="shared" si="60"/>
        <v>1.4561845023064758E-3</v>
      </c>
    </row>
    <row r="193" spans="1:59" x14ac:dyDescent="0.25">
      <c r="A193" s="84">
        <v>371</v>
      </c>
      <c r="B193" s="84">
        <v>243</v>
      </c>
      <c r="C193" s="58">
        <v>21</v>
      </c>
      <c r="D193" s="86">
        <v>1</v>
      </c>
      <c r="E193" s="17">
        <v>0</v>
      </c>
      <c r="F193" s="17">
        <f>'EWG-CCP-127 (1)'!M184</f>
        <v>14.285714285714285</v>
      </c>
      <c r="G193" s="17">
        <v>0</v>
      </c>
      <c r="H193" s="17">
        <v>0</v>
      </c>
      <c r="I193" s="17">
        <v>0</v>
      </c>
      <c r="J193" s="17">
        <v>0</v>
      </c>
      <c r="K193" s="17">
        <v>0</v>
      </c>
      <c r="L193" s="17">
        <v>0</v>
      </c>
      <c r="M193" s="17">
        <f>'EWG-CCP-127 (1)'!L184</f>
        <v>28.571428571428569</v>
      </c>
      <c r="N193" s="17">
        <v>0</v>
      </c>
      <c r="O193" s="17">
        <f>'EWG-CCP-127 (1)'!K184</f>
        <v>57.142857142857139</v>
      </c>
      <c r="P193" s="17">
        <v>0</v>
      </c>
      <c r="Q193" s="17">
        <v>0</v>
      </c>
      <c r="R193" s="17">
        <v>0</v>
      </c>
      <c r="S193" s="17">
        <v>0</v>
      </c>
      <c r="T193" s="17">
        <v>0</v>
      </c>
      <c r="U193" s="41">
        <v>0</v>
      </c>
      <c r="V193" s="41">
        <v>0</v>
      </c>
      <c r="W193" s="17">
        <v>0</v>
      </c>
      <c r="X193" s="17">
        <v>0</v>
      </c>
      <c r="Y193" s="17">
        <v>0</v>
      </c>
      <c r="Z193" s="17">
        <v>0</v>
      </c>
      <c r="AA193" s="17">
        <v>0</v>
      </c>
      <c r="AB193" s="17">
        <v>0</v>
      </c>
      <c r="AC193" s="17">
        <v>0</v>
      </c>
      <c r="AD193" s="41">
        <v>0</v>
      </c>
      <c r="AE193" s="88">
        <f>'EWG-CCP-127 (1)'!E184</f>
        <v>66</v>
      </c>
      <c r="AF193" s="41" t="s">
        <v>3</v>
      </c>
      <c r="AG193" s="87" t="s">
        <v>506</v>
      </c>
      <c r="AL193" s="17">
        <f t="shared" si="41"/>
        <v>100</v>
      </c>
      <c r="AM193" s="17">
        <f t="shared" si="42"/>
        <v>0.2857142857142857</v>
      </c>
      <c r="AN193" s="17">
        <f t="shared" si="43"/>
        <v>0</v>
      </c>
      <c r="AO193" s="17">
        <f t="shared" si="44"/>
        <v>0.14285714285714285</v>
      </c>
      <c r="AP193" s="17">
        <f t="shared" si="45"/>
        <v>0.5714285714285714</v>
      </c>
      <c r="AQ193" s="17">
        <f t="shared" si="46"/>
        <v>0.66</v>
      </c>
      <c r="AS193" s="17">
        <f t="shared" si="47"/>
        <v>4</v>
      </c>
      <c r="AT193" s="17">
        <f t="shared" si="48"/>
        <v>2</v>
      </c>
      <c r="AU193" s="17">
        <f t="shared" si="49"/>
        <v>0.75</v>
      </c>
      <c r="AV193" s="17">
        <f t="shared" si="50"/>
        <v>1.5</v>
      </c>
      <c r="AW193" s="17">
        <f t="shared" si="51"/>
        <v>0.66666666666666663</v>
      </c>
      <c r="AX193" s="17">
        <f t="shared" si="52"/>
        <v>0.66666666666666663</v>
      </c>
      <c r="AY193" s="17">
        <f t="shared" si="53"/>
        <v>6.6666666666665986E-3</v>
      </c>
      <c r="BA193" s="17">
        <f t="shared" si="54"/>
        <v>4</v>
      </c>
      <c r="BB193" s="17">
        <f t="shared" si="55"/>
        <v>2</v>
      </c>
      <c r="BC193" s="17">
        <f t="shared" si="56"/>
        <v>0.66330797491056881</v>
      </c>
      <c r="BD193" s="17">
        <f t="shared" si="59"/>
        <v>0.68750408685693387</v>
      </c>
      <c r="BE193" s="17">
        <f t="shared" si="57"/>
        <v>0.68750408685693387</v>
      </c>
      <c r="BF193" s="17">
        <f t="shared" si="58"/>
        <v>7.5647479383376081E-4</v>
      </c>
      <c r="BG193" s="17">
        <f t="shared" si="60"/>
        <v>6.6646578173883517E-2</v>
      </c>
    </row>
    <row r="194" spans="1:59" x14ac:dyDescent="0.25">
      <c r="A194" s="84">
        <v>658</v>
      </c>
      <c r="B194" s="84">
        <v>668</v>
      </c>
      <c r="D194" s="87">
        <v>1</v>
      </c>
      <c r="E194" s="17">
        <v>0</v>
      </c>
      <c r="F194" s="17">
        <f>'EWG-CCP-127 (1)'!H386</f>
        <v>66.632905994296223</v>
      </c>
      <c r="G194" s="17">
        <v>0</v>
      </c>
      <c r="H194" s="17">
        <v>0</v>
      </c>
      <c r="I194" s="17">
        <v>0</v>
      </c>
      <c r="J194" s="17">
        <v>0</v>
      </c>
      <c r="K194" s="17">
        <v>0</v>
      </c>
      <c r="L194" s="17">
        <v>0</v>
      </c>
      <c r="M194" s="17">
        <v>0</v>
      </c>
      <c r="N194" s="17">
        <v>0</v>
      </c>
      <c r="O194" s="17">
        <v>0</v>
      </c>
      <c r="P194" s="17">
        <v>0</v>
      </c>
      <c r="Q194" s="17">
        <v>0</v>
      </c>
      <c r="R194" s="17">
        <v>0</v>
      </c>
      <c r="S194" s="17">
        <v>0</v>
      </c>
      <c r="T194" s="17">
        <v>0</v>
      </c>
      <c r="U194" s="17">
        <v>0</v>
      </c>
      <c r="V194" s="17">
        <f>'EWG-CCP-127 (1)'!I386</f>
        <v>33.367094005703777</v>
      </c>
      <c r="W194" s="17">
        <v>0</v>
      </c>
      <c r="X194" s="17">
        <v>0</v>
      </c>
      <c r="Y194" s="17">
        <v>0</v>
      </c>
      <c r="Z194" s="17">
        <v>0</v>
      </c>
      <c r="AA194" s="17">
        <v>0</v>
      </c>
      <c r="AB194" s="17">
        <v>0</v>
      </c>
      <c r="AC194" s="17">
        <v>0</v>
      </c>
      <c r="AD194" s="17">
        <v>0</v>
      </c>
      <c r="AE194" s="88">
        <f>'EWG-CCP-127 (1)'!E386</f>
        <v>39.204000000000001</v>
      </c>
      <c r="AF194" s="95" t="s">
        <v>3</v>
      </c>
      <c r="AG194" s="87" t="s">
        <v>556</v>
      </c>
      <c r="AL194" s="17">
        <f t="shared" ref="AL194:AL257" si="61">SUM(E194:AD194)</f>
        <v>100</v>
      </c>
      <c r="AM194" s="17">
        <f t="shared" ref="AM194:AM257" si="62">(J194+K194+M194+V194)/100</f>
        <v>0.33367094005703779</v>
      </c>
      <c r="AN194" s="17">
        <f t="shared" ref="AN194:AN257" si="63">E194/100</f>
        <v>0</v>
      </c>
      <c r="AO194" s="17">
        <f t="shared" ref="AO194:AO257" si="64">F194/100</f>
        <v>0.66632905994296221</v>
      </c>
      <c r="AP194" s="17">
        <f t="shared" ref="AP194:AP257" si="65">O194/100</f>
        <v>0</v>
      </c>
      <c r="AQ194" s="17">
        <f t="shared" ref="AQ194:AQ257" si="66">AE194/100</f>
        <v>0.39204</v>
      </c>
      <c r="AS194" s="17">
        <f t="shared" ref="AS194:AS257" si="67">AP194/(AO194+AN194)</f>
        <v>0</v>
      </c>
      <c r="AT194" s="17">
        <f t="shared" ref="AT194:AT257" si="68">AM194/(AN194+AO194)</f>
        <v>0.50076000000000009</v>
      </c>
      <c r="AU194" s="17">
        <f t="shared" ref="AU194:AU257" si="69">0.5+AS194/16</f>
        <v>0.5</v>
      </c>
      <c r="AV194" s="17">
        <f t="shared" ref="AV194:AV257" si="70">0.5+AS194/4</f>
        <v>0.5</v>
      </c>
      <c r="AW194" s="17">
        <f t="shared" ref="AW194:AW257" si="71">IF(AT194&lt;=AU194,AT194,IF(AT194&lt;=AV194,AU194,AU194-(AT194-AV194)*(8+AS194)/(12*(2+AS194))))</f>
        <v>0.49974666666666662</v>
      </c>
      <c r="AX194" s="17">
        <f t="shared" ref="AX194:AX257" si="72">IF(AW194&lt;1,AW194,1)</f>
        <v>0.49974666666666662</v>
      </c>
      <c r="AY194" s="17">
        <f t="shared" ref="AY194:AY257" si="73">ABS(AX194-AQ194)</f>
        <v>0.10770666666666662</v>
      </c>
      <c r="BA194" s="17">
        <f t="shared" ref="BA194:BA257" si="74">(O194)/($BJ$3*F194+$BJ$4*E194+$BJ$5*N194+$BJ$6*I194+$BJ$7*Q194+$BJ$8*S194+$BJ$9*W194)</f>
        <v>0</v>
      </c>
      <c r="BB194" s="17">
        <f t="shared" ref="BB194:BB257" si="75">(M194+$BJ$11*K194+$BJ$12*J194+$BJ$13*V194+$BJ$14*AB194+$BJ$15*G194+$BJ$16*L194+$BJ$17*Z194+$BJ$18*T194+$BJ$19*R194+$BJ$20*Y194+$BJ$21*X194+$BJ$22*AD194+$BJ$23*U194)/($BJ$3*$F194+$BJ$4*$E194+$BJ$5*$N194+$BJ$6*$I194+$BJ$7*$Q194+$BJ$8*$S194+$BJ$9*$W194)</f>
        <v>0.50075999999999998</v>
      </c>
      <c r="BC194" s="17">
        <f t="shared" ref="BC194:BC257" si="76">$BJ$25+BA194*$BJ$26</f>
        <v>0.42821172032905402</v>
      </c>
      <c r="BD194" s="17">
        <f t="shared" si="59"/>
        <v>0.41685456001723131</v>
      </c>
      <c r="BE194" s="17">
        <f t="shared" ref="BE194:BE257" si="77">IF(BD194&lt;1,IF(BD194&gt;0,BD194,0),1)</f>
        <v>0.41685456001723131</v>
      </c>
      <c r="BF194" s="17">
        <f t="shared" ref="BF194:BF257" si="78">(BE194-AQ194)^2</f>
        <v>6.1576238884877485E-4</v>
      </c>
      <c r="BG194" s="17">
        <f t="shared" si="60"/>
        <v>9.6040281902685029E-5</v>
      </c>
    </row>
    <row r="195" spans="1:59" x14ac:dyDescent="0.25">
      <c r="A195" s="84">
        <v>258</v>
      </c>
      <c r="B195" s="84">
        <v>150</v>
      </c>
      <c r="C195" s="17">
        <f>'EWG-CCP-127 (1)'!B73</f>
        <v>18</v>
      </c>
      <c r="D195" s="86">
        <v>1</v>
      </c>
      <c r="E195" s="17">
        <v>0</v>
      </c>
      <c r="F195" s="17">
        <f>'EWG-CCP-127 (1)'!M73</f>
        <v>33.333333333333329</v>
      </c>
      <c r="G195" s="17">
        <v>0</v>
      </c>
      <c r="H195" s="17">
        <v>0</v>
      </c>
      <c r="I195" s="17">
        <v>0</v>
      </c>
      <c r="J195" s="17">
        <v>0</v>
      </c>
      <c r="K195" s="17">
        <v>0</v>
      </c>
      <c r="L195" s="17">
        <v>0</v>
      </c>
      <c r="M195" s="17">
        <f>'EWG-CCP-127 (1)'!L73</f>
        <v>33.333333333333329</v>
      </c>
      <c r="N195" s="17">
        <v>0</v>
      </c>
      <c r="O195" s="17">
        <f>'EWG-CCP-127 (1)'!K73</f>
        <v>33.333333333333329</v>
      </c>
      <c r="P195" s="17">
        <v>0</v>
      </c>
      <c r="Q195" s="17">
        <v>0</v>
      </c>
      <c r="R195" s="17">
        <v>0</v>
      </c>
      <c r="S195" s="17">
        <v>0</v>
      </c>
      <c r="T195" s="17">
        <v>0</v>
      </c>
      <c r="U195" s="41">
        <v>0</v>
      </c>
      <c r="V195" s="41">
        <v>0</v>
      </c>
      <c r="W195" s="17">
        <v>0</v>
      </c>
      <c r="X195" s="17">
        <v>0</v>
      </c>
      <c r="Y195" s="17">
        <v>0</v>
      </c>
      <c r="Z195" s="17">
        <v>0</v>
      </c>
      <c r="AA195" s="17">
        <v>0</v>
      </c>
      <c r="AB195" s="17">
        <v>0</v>
      </c>
      <c r="AC195" s="17">
        <v>0</v>
      </c>
      <c r="AD195" s="41">
        <v>0</v>
      </c>
      <c r="AE195" s="88">
        <f>'EWG-CCP-127 (1)'!E73</f>
        <v>51</v>
      </c>
      <c r="AF195" s="41" t="s">
        <v>3</v>
      </c>
      <c r="AG195" s="87" t="s">
        <v>506</v>
      </c>
      <c r="AL195" s="17">
        <f t="shared" si="61"/>
        <v>99.999999999999986</v>
      </c>
      <c r="AM195" s="17">
        <f t="shared" si="62"/>
        <v>0.33333333333333326</v>
      </c>
      <c r="AN195" s="17">
        <f t="shared" si="63"/>
        <v>0</v>
      </c>
      <c r="AO195" s="17">
        <f t="shared" si="64"/>
        <v>0.33333333333333326</v>
      </c>
      <c r="AP195" s="17">
        <f t="shared" si="65"/>
        <v>0.33333333333333326</v>
      </c>
      <c r="AQ195" s="17">
        <f t="shared" si="66"/>
        <v>0.51</v>
      </c>
      <c r="AS195" s="17">
        <f t="shared" si="67"/>
        <v>1</v>
      </c>
      <c r="AT195" s="17">
        <f t="shared" si="68"/>
        <v>1</v>
      </c>
      <c r="AU195" s="17">
        <f t="shared" si="69"/>
        <v>0.5625</v>
      </c>
      <c r="AV195" s="17">
        <f t="shared" si="70"/>
        <v>0.75</v>
      </c>
      <c r="AW195" s="17">
        <f t="shared" si="71"/>
        <v>0.5</v>
      </c>
      <c r="AX195" s="17">
        <f t="shared" si="72"/>
        <v>0.5</v>
      </c>
      <c r="AY195" s="17">
        <f t="shared" si="73"/>
        <v>1.0000000000000009E-2</v>
      </c>
      <c r="BA195" s="17">
        <f t="shared" si="74"/>
        <v>1</v>
      </c>
      <c r="BB195" s="17">
        <f t="shared" si="75"/>
        <v>1</v>
      </c>
      <c r="BC195" s="17">
        <f t="shared" si="76"/>
        <v>0.48698578397443271</v>
      </c>
      <c r="BD195" s="17">
        <f t="shared" ref="BD195:BD258" si="79">IF(BB195&lt;BC195,BB195,$BJ$28*($BJ$29+BB195)*($BJ$30-BB195/($BJ$31+BA195)*$BJ$32)^5)</f>
        <v>0.48441864229556253</v>
      </c>
      <c r="BE195" s="17">
        <f t="shared" si="77"/>
        <v>0.48441864229556253</v>
      </c>
      <c r="BF195" s="17">
        <f t="shared" si="78"/>
        <v>6.5440586200238282E-4</v>
      </c>
      <c r="BG195" s="17">
        <f t="shared" ref="BG195:BG258" si="80">(AQ195-AVERAGE($AQ$2:$AQ$639))^2</f>
        <v>1.1698582488717349E-2</v>
      </c>
    </row>
    <row r="196" spans="1:59" x14ac:dyDescent="0.25">
      <c r="A196" s="84">
        <v>454</v>
      </c>
      <c r="B196" s="84">
        <v>394</v>
      </c>
      <c r="C196" s="17" t="s">
        <v>296</v>
      </c>
      <c r="D196" s="87">
        <v>1</v>
      </c>
      <c r="E196" s="17">
        <v>0</v>
      </c>
      <c r="F196" s="17">
        <v>30</v>
      </c>
      <c r="G196" s="17">
        <v>0</v>
      </c>
      <c r="H196" s="17">
        <v>0</v>
      </c>
      <c r="I196" s="17">
        <v>0</v>
      </c>
      <c r="J196" s="17">
        <v>0</v>
      </c>
      <c r="K196" s="17">
        <v>0</v>
      </c>
      <c r="L196" s="17">
        <v>0</v>
      </c>
      <c r="M196" s="17">
        <v>40</v>
      </c>
      <c r="N196" s="17">
        <v>0</v>
      </c>
      <c r="O196" s="17">
        <v>30</v>
      </c>
      <c r="P196" s="17">
        <v>0</v>
      </c>
      <c r="Q196" s="17">
        <v>0</v>
      </c>
      <c r="R196" s="17">
        <v>0</v>
      </c>
      <c r="S196" s="17">
        <v>0</v>
      </c>
      <c r="T196" s="17">
        <v>0</v>
      </c>
      <c r="U196" s="41">
        <v>0</v>
      </c>
      <c r="V196" s="17">
        <v>0</v>
      </c>
      <c r="W196" s="17">
        <v>0</v>
      </c>
      <c r="X196" s="17">
        <v>0</v>
      </c>
      <c r="Y196" s="17">
        <v>0</v>
      </c>
      <c r="Z196" s="17">
        <v>0</v>
      </c>
      <c r="AA196" s="17">
        <v>0</v>
      </c>
      <c r="AB196" s="17">
        <v>0</v>
      </c>
      <c r="AC196" s="17">
        <v>0</v>
      </c>
      <c r="AD196" s="41">
        <v>0</v>
      </c>
      <c r="AE196" s="88">
        <v>41</v>
      </c>
      <c r="AF196" s="92" t="s">
        <v>3</v>
      </c>
      <c r="AG196" s="87" t="s">
        <v>504</v>
      </c>
      <c r="AJ196" s="87" t="s">
        <v>510</v>
      </c>
      <c r="AL196" s="17">
        <f t="shared" si="61"/>
        <v>100</v>
      </c>
      <c r="AM196" s="17">
        <f t="shared" si="62"/>
        <v>0.4</v>
      </c>
      <c r="AN196" s="17">
        <f t="shared" si="63"/>
        <v>0</v>
      </c>
      <c r="AO196" s="17">
        <f t="shared" si="64"/>
        <v>0.3</v>
      </c>
      <c r="AP196" s="17">
        <f t="shared" si="65"/>
        <v>0.3</v>
      </c>
      <c r="AQ196" s="17">
        <f t="shared" si="66"/>
        <v>0.41</v>
      </c>
      <c r="AS196" s="17">
        <f t="shared" si="67"/>
        <v>1</v>
      </c>
      <c r="AT196" s="17">
        <f t="shared" si="68"/>
        <v>1.3333333333333335</v>
      </c>
      <c r="AU196" s="17">
        <f t="shared" si="69"/>
        <v>0.5625</v>
      </c>
      <c r="AV196" s="17">
        <f t="shared" si="70"/>
        <v>0.75</v>
      </c>
      <c r="AW196" s="17">
        <f t="shared" si="71"/>
        <v>0.41666666666666663</v>
      </c>
      <c r="AX196" s="17">
        <f t="shared" si="72"/>
        <v>0.41666666666666663</v>
      </c>
      <c r="AY196" s="17">
        <f t="shared" si="73"/>
        <v>6.6666666666666541E-3</v>
      </c>
      <c r="BA196" s="17">
        <f t="shared" si="74"/>
        <v>1</v>
      </c>
      <c r="BB196" s="17">
        <f t="shared" si="75"/>
        <v>1.3333333333333333</v>
      </c>
      <c r="BC196" s="17">
        <f t="shared" si="76"/>
        <v>0.48698578397443271</v>
      </c>
      <c r="BD196" s="17">
        <f t="shared" si="79"/>
        <v>0.43791534648018354</v>
      </c>
      <c r="BE196" s="17">
        <f t="shared" si="77"/>
        <v>0.43791534648018354</v>
      </c>
      <c r="BF196" s="17">
        <f t="shared" si="78"/>
        <v>7.7926656910869705E-4</v>
      </c>
      <c r="BG196" s="17">
        <f t="shared" si="80"/>
        <v>6.6585365273245055E-5</v>
      </c>
    </row>
    <row r="197" spans="1:59" x14ac:dyDescent="0.25">
      <c r="A197" s="84">
        <v>418</v>
      </c>
      <c r="B197" s="84">
        <v>273</v>
      </c>
      <c r="D197" s="86">
        <v>1</v>
      </c>
      <c r="E197" s="17">
        <v>0</v>
      </c>
      <c r="F197" s="17">
        <v>18.57</v>
      </c>
      <c r="G197" s="17">
        <v>0</v>
      </c>
      <c r="H197" s="17">
        <v>0</v>
      </c>
      <c r="I197" s="17">
        <v>0</v>
      </c>
      <c r="J197" s="17">
        <v>0</v>
      </c>
      <c r="K197" s="17">
        <v>10.29</v>
      </c>
      <c r="L197" s="17">
        <v>0</v>
      </c>
      <c r="M197" s="17">
        <v>10.53</v>
      </c>
      <c r="N197" s="17">
        <v>0</v>
      </c>
      <c r="O197" s="17">
        <v>60.61</v>
      </c>
      <c r="P197" s="17">
        <v>0</v>
      </c>
      <c r="Q197" s="17">
        <v>0</v>
      </c>
      <c r="R197" s="17">
        <v>0</v>
      </c>
      <c r="S197" s="17">
        <v>0</v>
      </c>
      <c r="T197" s="17">
        <v>0</v>
      </c>
      <c r="U197" s="41">
        <v>0</v>
      </c>
      <c r="V197" s="17">
        <v>0</v>
      </c>
      <c r="W197" s="17">
        <v>0</v>
      </c>
      <c r="X197" s="17">
        <v>0</v>
      </c>
      <c r="Y197" s="17">
        <v>0</v>
      </c>
      <c r="Z197" s="17">
        <v>0</v>
      </c>
      <c r="AA197" s="17">
        <v>0</v>
      </c>
      <c r="AB197" s="17">
        <v>0</v>
      </c>
      <c r="AC197" s="17">
        <v>0</v>
      </c>
      <c r="AD197" s="41">
        <v>0</v>
      </c>
      <c r="AE197" s="88">
        <v>69</v>
      </c>
      <c r="AF197" s="41" t="s">
        <v>3</v>
      </c>
      <c r="AG197" s="87" t="s">
        <v>506</v>
      </c>
      <c r="AH197" s="87" t="s">
        <v>527</v>
      </c>
      <c r="AJ197" s="87" t="s">
        <v>510</v>
      </c>
      <c r="AL197" s="17">
        <f t="shared" si="61"/>
        <v>100</v>
      </c>
      <c r="AM197" s="17">
        <f t="shared" si="62"/>
        <v>0.2082</v>
      </c>
      <c r="AN197" s="17">
        <f t="shared" si="63"/>
        <v>0</v>
      </c>
      <c r="AO197" s="17">
        <f t="shared" si="64"/>
        <v>0.1857</v>
      </c>
      <c r="AP197" s="17">
        <f t="shared" si="65"/>
        <v>0.60609999999999997</v>
      </c>
      <c r="AQ197" s="17">
        <f t="shared" si="66"/>
        <v>0.69</v>
      </c>
      <c r="AS197" s="17">
        <f t="shared" si="67"/>
        <v>3.2638664512654816</v>
      </c>
      <c r="AT197" s="17">
        <f t="shared" si="68"/>
        <v>1.1211631663974151</v>
      </c>
      <c r="AU197" s="17">
        <f t="shared" si="69"/>
        <v>0.70399165320409263</v>
      </c>
      <c r="AV197" s="17">
        <f t="shared" si="70"/>
        <v>1.3159666128163705</v>
      </c>
      <c r="AW197" s="17">
        <f t="shared" si="71"/>
        <v>0.70399165320409263</v>
      </c>
      <c r="AX197" s="17">
        <f t="shared" si="72"/>
        <v>0.70399165320409263</v>
      </c>
      <c r="AY197" s="17">
        <f t="shared" si="73"/>
        <v>1.399165320409268E-2</v>
      </c>
      <c r="BA197" s="17">
        <f t="shared" si="74"/>
        <v>3.263866451265482</v>
      </c>
      <c r="BB197" s="17">
        <f t="shared" si="75"/>
        <v>1.1211631663974151</v>
      </c>
      <c r="BC197" s="17">
        <f t="shared" si="76"/>
        <v>0.62004241486574774</v>
      </c>
      <c r="BD197" s="17">
        <f t="shared" si="79"/>
        <v>0.66371438056329612</v>
      </c>
      <c r="BE197" s="17">
        <f t="shared" si="77"/>
        <v>0.66371438056329612</v>
      </c>
      <c r="BF197" s="17">
        <f t="shared" si="78"/>
        <v>6.9093378917122177E-4</v>
      </c>
      <c r="BG197" s="17">
        <f t="shared" si="80"/>
        <v>8.3036177310916698E-2</v>
      </c>
    </row>
    <row r="198" spans="1:59" x14ac:dyDescent="0.25">
      <c r="A198" s="84">
        <v>25</v>
      </c>
      <c r="B198" s="84">
        <v>415</v>
      </c>
      <c r="C198" s="41" t="s">
        <v>20</v>
      </c>
      <c r="D198" s="87">
        <v>1</v>
      </c>
      <c r="E198" s="41">
        <v>0</v>
      </c>
      <c r="F198" s="41">
        <v>50</v>
      </c>
      <c r="G198" s="41">
        <v>0</v>
      </c>
      <c r="H198" s="17">
        <v>0</v>
      </c>
      <c r="I198" s="41">
        <v>0</v>
      </c>
      <c r="J198" s="41">
        <v>0</v>
      </c>
      <c r="K198" s="41">
        <v>0</v>
      </c>
      <c r="L198" s="41">
        <v>0</v>
      </c>
      <c r="M198" s="41">
        <v>25</v>
      </c>
      <c r="N198" s="41">
        <v>0</v>
      </c>
      <c r="O198" s="41">
        <v>25</v>
      </c>
      <c r="P198" s="17">
        <v>0</v>
      </c>
      <c r="Q198" s="17">
        <v>0</v>
      </c>
      <c r="R198" s="17">
        <v>0</v>
      </c>
      <c r="S198" s="41">
        <v>0</v>
      </c>
      <c r="T198" s="41">
        <v>0</v>
      </c>
      <c r="U198" s="41">
        <v>0</v>
      </c>
      <c r="V198" s="41">
        <v>0</v>
      </c>
      <c r="W198" s="41">
        <v>0</v>
      </c>
      <c r="X198" s="41">
        <v>0</v>
      </c>
      <c r="Y198" s="17">
        <v>0</v>
      </c>
      <c r="Z198" s="41">
        <v>0</v>
      </c>
      <c r="AA198" s="17">
        <v>0</v>
      </c>
      <c r="AB198" s="17">
        <v>0</v>
      </c>
      <c r="AC198" s="41">
        <v>0</v>
      </c>
      <c r="AD198" s="41">
        <v>0</v>
      </c>
      <c r="AE198" s="90">
        <v>42</v>
      </c>
      <c r="AF198" s="91" t="s">
        <v>3</v>
      </c>
      <c r="AG198" s="87" t="s">
        <v>504</v>
      </c>
      <c r="AL198" s="17">
        <f t="shared" si="61"/>
        <v>100</v>
      </c>
      <c r="AM198" s="17">
        <f t="shared" si="62"/>
        <v>0.25</v>
      </c>
      <c r="AN198" s="17">
        <f t="shared" si="63"/>
        <v>0</v>
      </c>
      <c r="AO198" s="17">
        <f t="shared" si="64"/>
        <v>0.5</v>
      </c>
      <c r="AP198" s="17">
        <f t="shared" si="65"/>
        <v>0.25</v>
      </c>
      <c r="AQ198" s="17">
        <f t="shared" si="66"/>
        <v>0.42</v>
      </c>
      <c r="AS198" s="17">
        <f t="shared" si="67"/>
        <v>0.5</v>
      </c>
      <c r="AT198" s="17">
        <f t="shared" si="68"/>
        <v>0.5</v>
      </c>
      <c r="AU198" s="17">
        <f t="shared" si="69"/>
        <v>0.53125</v>
      </c>
      <c r="AV198" s="17">
        <f t="shared" si="70"/>
        <v>0.625</v>
      </c>
      <c r="AW198" s="17">
        <f t="shared" si="71"/>
        <v>0.5</v>
      </c>
      <c r="AX198" s="17">
        <f t="shared" si="72"/>
        <v>0.5</v>
      </c>
      <c r="AY198" s="17">
        <f t="shared" si="73"/>
        <v>8.0000000000000016E-2</v>
      </c>
      <c r="BA198" s="17">
        <f t="shared" si="74"/>
        <v>0.5</v>
      </c>
      <c r="BB198" s="17">
        <f t="shared" si="75"/>
        <v>0.5</v>
      </c>
      <c r="BC198" s="17">
        <f t="shared" si="76"/>
        <v>0.45759875215174339</v>
      </c>
      <c r="BD198" s="17">
        <f t="shared" si="79"/>
        <v>0.44521583128245334</v>
      </c>
      <c r="BE198" s="17">
        <f t="shared" si="77"/>
        <v>0.44521583128245334</v>
      </c>
      <c r="BF198" s="17">
        <f t="shared" si="78"/>
        <v>6.3583814726515353E-4</v>
      </c>
      <c r="BG198" s="17">
        <f t="shared" si="80"/>
        <v>3.2978507761765495E-4</v>
      </c>
    </row>
    <row r="199" spans="1:59" x14ac:dyDescent="0.25">
      <c r="A199" s="84">
        <v>369</v>
      </c>
      <c r="B199" s="84">
        <v>241</v>
      </c>
      <c r="C199" s="58">
        <v>19</v>
      </c>
      <c r="D199" s="86">
        <v>1</v>
      </c>
      <c r="E199" s="17">
        <v>0</v>
      </c>
      <c r="F199" s="17">
        <f>'EWG-CCP-127 (1)'!M182</f>
        <v>16.666666666666664</v>
      </c>
      <c r="G199" s="17">
        <v>0</v>
      </c>
      <c r="H199" s="17">
        <v>0</v>
      </c>
      <c r="I199" s="17">
        <v>0</v>
      </c>
      <c r="J199" s="17">
        <v>0</v>
      </c>
      <c r="K199" s="17">
        <v>0</v>
      </c>
      <c r="L199" s="17">
        <v>0</v>
      </c>
      <c r="M199" s="17">
        <f>'EWG-CCP-127 (1)'!L182</f>
        <v>16.666666666666664</v>
      </c>
      <c r="N199" s="17">
        <v>0</v>
      </c>
      <c r="O199" s="17">
        <f>'EWG-CCP-127 (1)'!K182</f>
        <v>66.666666666666657</v>
      </c>
      <c r="P199" s="17">
        <v>0</v>
      </c>
      <c r="Q199" s="17">
        <v>0</v>
      </c>
      <c r="R199" s="17">
        <v>0</v>
      </c>
      <c r="S199" s="17">
        <v>0</v>
      </c>
      <c r="T199" s="17">
        <v>0</v>
      </c>
      <c r="U199" s="41">
        <v>0</v>
      </c>
      <c r="V199" s="41">
        <v>0</v>
      </c>
      <c r="W199" s="17">
        <v>0</v>
      </c>
      <c r="X199" s="17">
        <v>0</v>
      </c>
      <c r="Y199" s="17">
        <v>0</v>
      </c>
      <c r="Z199" s="17">
        <v>0</v>
      </c>
      <c r="AA199" s="17">
        <v>0</v>
      </c>
      <c r="AB199" s="17">
        <v>0</v>
      </c>
      <c r="AC199" s="17">
        <v>0</v>
      </c>
      <c r="AD199" s="41">
        <v>0</v>
      </c>
      <c r="AE199" s="88">
        <f>'EWG-CCP-127 (1)'!E182</f>
        <v>72</v>
      </c>
      <c r="AF199" s="41" t="s">
        <v>3</v>
      </c>
      <c r="AG199" s="87" t="s">
        <v>506</v>
      </c>
      <c r="AL199" s="17">
        <f t="shared" si="61"/>
        <v>99.999999999999986</v>
      </c>
      <c r="AM199" s="17">
        <f t="shared" si="62"/>
        <v>0.16666666666666663</v>
      </c>
      <c r="AN199" s="17">
        <f t="shared" si="63"/>
        <v>0</v>
      </c>
      <c r="AO199" s="17">
        <f t="shared" si="64"/>
        <v>0.16666666666666663</v>
      </c>
      <c r="AP199" s="17">
        <f t="shared" si="65"/>
        <v>0.66666666666666652</v>
      </c>
      <c r="AQ199" s="17">
        <f t="shared" si="66"/>
        <v>0.72</v>
      </c>
      <c r="AS199" s="17">
        <f t="shared" si="67"/>
        <v>4</v>
      </c>
      <c r="AT199" s="17">
        <f t="shared" si="68"/>
        <v>1</v>
      </c>
      <c r="AU199" s="17">
        <f t="shared" si="69"/>
        <v>0.75</v>
      </c>
      <c r="AV199" s="17">
        <f t="shared" si="70"/>
        <v>1.5</v>
      </c>
      <c r="AW199" s="17">
        <f t="shared" si="71"/>
        <v>0.75</v>
      </c>
      <c r="AX199" s="17">
        <f t="shared" si="72"/>
        <v>0.75</v>
      </c>
      <c r="AY199" s="17">
        <f t="shared" si="73"/>
        <v>3.0000000000000027E-2</v>
      </c>
      <c r="BA199" s="17">
        <f t="shared" si="74"/>
        <v>4</v>
      </c>
      <c r="BB199" s="17">
        <f t="shared" si="75"/>
        <v>1</v>
      </c>
      <c r="BC199" s="17">
        <f t="shared" si="76"/>
        <v>0.66330797491056881</v>
      </c>
      <c r="BD199" s="17">
        <f t="shared" si="79"/>
        <v>0.69277154043764855</v>
      </c>
      <c r="BE199" s="17">
        <f t="shared" si="77"/>
        <v>0.69277154043764855</v>
      </c>
      <c r="BF199" s="17">
        <f t="shared" si="78"/>
        <v>7.4138901013860682E-4</v>
      </c>
      <c r="BG199" s="17">
        <f t="shared" si="80"/>
        <v>0.10122577644794994</v>
      </c>
    </row>
    <row r="200" spans="1:59" x14ac:dyDescent="0.25">
      <c r="A200" s="84">
        <v>469</v>
      </c>
      <c r="B200" s="84">
        <v>316</v>
      </c>
      <c r="C200" s="17" t="s">
        <v>313</v>
      </c>
      <c r="D200" s="87">
        <v>1</v>
      </c>
      <c r="E200" s="17">
        <v>1.4</v>
      </c>
      <c r="F200" s="17">
        <v>11.6</v>
      </c>
      <c r="G200" s="17">
        <v>0</v>
      </c>
      <c r="H200" s="17">
        <v>0</v>
      </c>
      <c r="I200" s="17">
        <v>0</v>
      </c>
      <c r="J200" s="17">
        <v>0</v>
      </c>
      <c r="K200" s="17">
        <v>0</v>
      </c>
      <c r="L200" s="17">
        <v>0</v>
      </c>
      <c r="M200" s="17">
        <v>4</v>
      </c>
      <c r="N200" s="17">
        <v>0</v>
      </c>
      <c r="O200" s="17">
        <v>83</v>
      </c>
      <c r="P200" s="17">
        <v>0</v>
      </c>
      <c r="Q200" s="17">
        <v>0</v>
      </c>
      <c r="R200" s="17">
        <v>0</v>
      </c>
      <c r="S200" s="17">
        <v>0</v>
      </c>
      <c r="T200" s="17">
        <v>0</v>
      </c>
      <c r="U200" s="41">
        <v>0</v>
      </c>
      <c r="V200" s="17">
        <v>0</v>
      </c>
      <c r="W200" s="17">
        <v>0</v>
      </c>
      <c r="X200" s="17">
        <v>0</v>
      </c>
      <c r="Y200" s="17">
        <v>0</v>
      </c>
      <c r="Z200" s="17">
        <v>0</v>
      </c>
      <c r="AA200" s="17">
        <v>0</v>
      </c>
      <c r="AB200" s="17">
        <v>0</v>
      </c>
      <c r="AC200" s="17">
        <v>0</v>
      </c>
      <c r="AD200" s="41">
        <v>0</v>
      </c>
      <c r="AE200" s="88">
        <v>26</v>
      </c>
      <c r="AF200" s="17" t="s">
        <v>3</v>
      </c>
      <c r="AG200" s="87" t="s">
        <v>506</v>
      </c>
      <c r="AH200" s="87" t="s">
        <v>509</v>
      </c>
      <c r="AL200" s="17">
        <f t="shared" si="61"/>
        <v>100</v>
      </c>
      <c r="AM200" s="17">
        <f t="shared" si="62"/>
        <v>0.04</v>
      </c>
      <c r="AN200" s="17">
        <f t="shared" si="63"/>
        <v>1.3999999999999999E-2</v>
      </c>
      <c r="AO200" s="17">
        <f t="shared" si="64"/>
        <v>0.11599999999999999</v>
      </c>
      <c r="AP200" s="17">
        <f t="shared" si="65"/>
        <v>0.83</v>
      </c>
      <c r="AQ200" s="17">
        <f t="shared" si="66"/>
        <v>0.26</v>
      </c>
      <c r="AS200" s="17">
        <f t="shared" si="67"/>
        <v>6.3846153846153841</v>
      </c>
      <c r="AT200" s="17">
        <f t="shared" si="68"/>
        <v>0.30769230769230771</v>
      </c>
      <c r="AU200" s="17">
        <f t="shared" si="69"/>
        <v>0.89903846153846145</v>
      </c>
      <c r="AV200" s="17">
        <f t="shared" si="70"/>
        <v>2.0961538461538458</v>
      </c>
      <c r="AW200" s="17">
        <f t="shared" si="71"/>
        <v>0.30769230769230771</v>
      </c>
      <c r="AX200" s="17">
        <f t="shared" si="72"/>
        <v>0.30769230769230771</v>
      </c>
      <c r="AY200" s="17">
        <f t="shared" si="73"/>
        <v>4.7692307692307701E-2</v>
      </c>
      <c r="BA200" s="17">
        <f t="shared" si="74"/>
        <v>4.8255813953488378</v>
      </c>
      <c r="BB200" s="17">
        <f t="shared" si="75"/>
        <v>0.23255813953488372</v>
      </c>
      <c r="BC200" s="17">
        <f t="shared" si="76"/>
        <v>0.71183074838524196</v>
      </c>
      <c r="BD200" s="17">
        <f t="shared" si="79"/>
        <v>0.23255813953488372</v>
      </c>
      <c r="BE200" s="17">
        <f t="shared" si="77"/>
        <v>0.23255813953488372</v>
      </c>
      <c r="BF200" s="17">
        <f t="shared" si="78"/>
        <v>7.5305570578691251E-4</v>
      </c>
      <c r="BG200" s="17">
        <f t="shared" si="80"/>
        <v>2.0118589680107091E-2</v>
      </c>
    </row>
    <row r="201" spans="1:59" x14ac:dyDescent="0.25">
      <c r="A201" s="84">
        <v>189</v>
      </c>
      <c r="B201" s="84">
        <v>469</v>
      </c>
      <c r="C201" s="17">
        <v>17</v>
      </c>
      <c r="D201" s="86">
        <v>1</v>
      </c>
      <c r="E201" s="17">
        <v>0</v>
      </c>
      <c r="F201" s="17">
        <v>65</v>
      </c>
      <c r="G201" s="17">
        <v>0</v>
      </c>
      <c r="H201" s="17">
        <v>0</v>
      </c>
      <c r="I201" s="17">
        <v>0</v>
      </c>
      <c r="J201" s="17">
        <v>0</v>
      </c>
      <c r="K201" s="17">
        <v>0</v>
      </c>
      <c r="L201" s="17">
        <v>0</v>
      </c>
      <c r="M201" s="17">
        <v>20</v>
      </c>
      <c r="N201" s="17">
        <v>0</v>
      </c>
      <c r="O201" s="17">
        <v>15</v>
      </c>
      <c r="P201" s="17">
        <v>0</v>
      </c>
      <c r="Q201" s="17">
        <v>0</v>
      </c>
      <c r="R201" s="17">
        <v>0</v>
      </c>
      <c r="S201" s="17">
        <v>0</v>
      </c>
      <c r="T201" s="17">
        <v>0</v>
      </c>
      <c r="U201" s="41">
        <v>0</v>
      </c>
      <c r="V201" s="41">
        <v>0</v>
      </c>
      <c r="W201" s="17">
        <v>0</v>
      </c>
      <c r="X201" s="17">
        <v>0</v>
      </c>
      <c r="Y201" s="17">
        <v>0</v>
      </c>
      <c r="Z201" s="17">
        <v>0</v>
      </c>
      <c r="AA201" s="17">
        <v>0</v>
      </c>
      <c r="AB201" s="17">
        <v>0</v>
      </c>
      <c r="AC201" s="17">
        <v>0</v>
      </c>
      <c r="AD201" s="41">
        <v>0</v>
      </c>
      <c r="AE201" s="88">
        <v>28</v>
      </c>
      <c r="AF201" s="91" t="s">
        <v>3</v>
      </c>
      <c r="AG201" s="87" t="s">
        <v>504</v>
      </c>
      <c r="AL201" s="17">
        <f t="shared" si="61"/>
        <v>100</v>
      </c>
      <c r="AM201" s="17">
        <f t="shared" si="62"/>
        <v>0.2</v>
      </c>
      <c r="AN201" s="17">
        <f t="shared" si="63"/>
        <v>0</v>
      </c>
      <c r="AO201" s="17">
        <f t="shared" si="64"/>
        <v>0.65</v>
      </c>
      <c r="AP201" s="17">
        <f t="shared" si="65"/>
        <v>0.15</v>
      </c>
      <c r="AQ201" s="17">
        <f t="shared" si="66"/>
        <v>0.28000000000000003</v>
      </c>
      <c r="AS201" s="17">
        <f t="shared" si="67"/>
        <v>0.23076923076923075</v>
      </c>
      <c r="AT201" s="17">
        <f t="shared" si="68"/>
        <v>0.30769230769230771</v>
      </c>
      <c r="AU201" s="17">
        <f t="shared" si="69"/>
        <v>0.51442307692307687</v>
      </c>
      <c r="AV201" s="17">
        <f t="shared" si="70"/>
        <v>0.55769230769230771</v>
      </c>
      <c r="AW201" s="17">
        <f t="shared" si="71"/>
        <v>0.30769230769230771</v>
      </c>
      <c r="AX201" s="17">
        <f t="shared" si="72"/>
        <v>0.30769230769230771</v>
      </c>
      <c r="AY201" s="17">
        <f t="shared" si="73"/>
        <v>2.7692307692307683E-2</v>
      </c>
      <c r="BA201" s="17">
        <f t="shared" si="74"/>
        <v>0.23076923076923078</v>
      </c>
      <c r="BB201" s="17">
        <f t="shared" si="75"/>
        <v>0.30769230769230771</v>
      </c>
      <c r="BC201" s="17">
        <f t="shared" si="76"/>
        <v>0.44177496578567987</v>
      </c>
      <c r="BD201" s="17">
        <f t="shared" si="79"/>
        <v>0.30769230769230771</v>
      </c>
      <c r="BE201" s="17">
        <f t="shared" si="77"/>
        <v>0.30769230769230771</v>
      </c>
      <c r="BF201" s="17">
        <f t="shared" si="78"/>
        <v>7.6686390532544331E-4</v>
      </c>
      <c r="BG201" s="17">
        <f t="shared" si="80"/>
        <v>1.4844989104795909E-2</v>
      </c>
    </row>
    <row r="202" spans="1:59" x14ac:dyDescent="0.25">
      <c r="A202" s="84">
        <v>259</v>
      </c>
      <c r="B202" s="84">
        <v>368</v>
      </c>
      <c r="C202" s="17">
        <f>'EWG-CCP-127 (1)'!B74</f>
        <v>19</v>
      </c>
      <c r="D202" s="87">
        <v>1</v>
      </c>
      <c r="E202" s="17">
        <v>0</v>
      </c>
      <c r="F202" s="17">
        <f>'EWG-CCP-127 (1)'!M74</f>
        <v>30.303030303030305</v>
      </c>
      <c r="G202" s="17">
        <v>0</v>
      </c>
      <c r="H202" s="17">
        <v>0</v>
      </c>
      <c r="I202" s="17">
        <v>0</v>
      </c>
      <c r="J202" s="17">
        <v>0</v>
      </c>
      <c r="K202" s="17">
        <v>0</v>
      </c>
      <c r="L202" s="17">
        <v>0</v>
      </c>
      <c r="M202" s="17">
        <f>'EWG-CCP-127 (1)'!L74</f>
        <v>39.393939393939398</v>
      </c>
      <c r="N202" s="17">
        <v>0</v>
      </c>
      <c r="O202" s="17">
        <f>'EWG-CCP-127 (1)'!K74</f>
        <v>30.303030303030305</v>
      </c>
      <c r="P202" s="17">
        <v>0</v>
      </c>
      <c r="Q202" s="17">
        <v>0</v>
      </c>
      <c r="R202" s="17">
        <v>0</v>
      </c>
      <c r="S202" s="17">
        <v>0</v>
      </c>
      <c r="T202" s="17">
        <v>0</v>
      </c>
      <c r="U202" s="41">
        <v>0</v>
      </c>
      <c r="V202" s="41">
        <v>0</v>
      </c>
      <c r="W202" s="17">
        <v>0</v>
      </c>
      <c r="X202" s="17">
        <v>0</v>
      </c>
      <c r="Y202" s="17">
        <v>0</v>
      </c>
      <c r="Z202" s="17">
        <v>0</v>
      </c>
      <c r="AA202" s="17">
        <v>0</v>
      </c>
      <c r="AB202" s="17">
        <v>0</v>
      </c>
      <c r="AC202" s="17">
        <v>0</v>
      </c>
      <c r="AD202" s="41">
        <v>0</v>
      </c>
      <c r="AE202" s="88">
        <f>'EWG-CCP-127 (1)'!E74</f>
        <v>47</v>
      </c>
      <c r="AF202" s="41" t="s">
        <v>3</v>
      </c>
      <c r="AG202" s="87" t="s">
        <v>506</v>
      </c>
      <c r="AL202" s="17">
        <f t="shared" si="61"/>
        <v>100</v>
      </c>
      <c r="AM202" s="17">
        <f t="shared" si="62"/>
        <v>0.39393939393939398</v>
      </c>
      <c r="AN202" s="17">
        <f t="shared" si="63"/>
        <v>0</v>
      </c>
      <c r="AO202" s="17">
        <f t="shared" si="64"/>
        <v>0.30303030303030304</v>
      </c>
      <c r="AP202" s="17">
        <f t="shared" si="65"/>
        <v>0.30303030303030304</v>
      </c>
      <c r="AQ202" s="17">
        <f t="shared" si="66"/>
        <v>0.47</v>
      </c>
      <c r="AS202" s="17">
        <f t="shared" si="67"/>
        <v>1</v>
      </c>
      <c r="AT202" s="17">
        <f t="shared" si="68"/>
        <v>1.3</v>
      </c>
      <c r="AU202" s="17">
        <f t="shared" si="69"/>
        <v>0.5625</v>
      </c>
      <c r="AV202" s="17">
        <f t="shared" si="70"/>
        <v>0.75</v>
      </c>
      <c r="AW202" s="17">
        <f t="shared" si="71"/>
        <v>0.42499999999999999</v>
      </c>
      <c r="AX202" s="17">
        <f t="shared" si="72"/>
        <v>0.42499999999999999</v>
      </c>
      <c r="AY202" s="17">
        <f t="shared" si="73"/>
        <v>4.4999999999999984E-2</v>
      </c>
      <c r="BA202" s="17">
        <f t="shared" si="74"/>
        <v>1</v>
      </c>
      <c r="BB202" s="17">
        <f t="shared" si="75"/>
        <v>1.3</v>
      </c>
      <c r="BC202" s="17">
        <f t="shared" si="76"/>
        <v>0.48698578397443271</v>
      </c>
      <c r="BD202" s="17">
        <f t="shared" si="79"/>
        <v>0.44379790443017919</v>
      </c>
      <c r="BE202" s="17">
        <f t="shared" si="77"/>
        <v>0.44379790443017919</v>
      </c>
      <c r="BF202" s="17">
        <f t="shared" si="78"/>
        <v>6.8654981225002186E-4</v>
      </c>
      <c r="BG202" s="17">
        <f t="shared" si="80"/>
        <v>4.6457836393397024E-3</v>
      </c>
    </row>
    <row r="203" spans="1:59" x14ac:dyDescent="0.25">
      <c r="A203" s="84">
        <v>234</v>
      </c>
      <c r="B203" s="84">
        <v>493</v>
      </c>
      <c r="C203" s="17" t="str">
        <f>'EWG-CCP-127 (1)'!B49</f>
        <v>a)</v>
      </c>
      <c r="D203" s="86">
        <v>1</v>
      </c>
      <c r="E203" s="17">
        <v>0</v>
      </c>
      <c r="F203" s="17">
        <f>'EWG-CCP-127 (1)'!M49</f>
        <v>71.02272727272728</v>
      </c>
      <c r="G203" s="17">
        <v>0</v>
      </c>
      <c r="H203" s="17">
        <v>0</v>
      </c>
      <c r="I203" s="17">
        <v>0</v>
      </c>
      <c r="J203" s="17">
        <v>0</v>
      </c>
      <c r="K203" s="17">
        <v>0</v>
      </c>
      <c r="L203" s="17">
        <v>0</v>
      </c>
      <c r="M203" s="17">
        <f>'EWG-CCP-127 (1)'!L49</f>
        <v>28.97727272727273</v>
      </c>
      <c r="N203" s="17">
        <v>0</v>
      </c>
      <c r="O203" s="17">
        <f>'EWG-CCP-127 (1)'!K49</f>
        <v>0</v>
      </c>
      <c r="P203" s="17">
        <v>0</v>
      </c>
      <c r="Q203" s="17">
        <v>0</v>
      </c>
      <c r="R203" s="17">
        <v>0</v>
      </c>
      <c r="S203" s="17">
        <v>0</v>
      </c>
      <c r="T203" s="17">
        <v>0</v>
      </c>
      <c r="U203" s="41">
        <v>0</v>
      </c>
      <c r="V203" s="41">
        <v>0</v>
      </c>
      <c r="W203" s="17">
        <v>0</v>
      </c>
      <c r="X203" s="17">
        <v>0</v>
      </c>
      <c r="Y203" s="17">
        <v>0</v>
      </c>
      <c r="Z203" s="17">
        <v>0</v>
      </c>
      <c r="AA203" s="17">
        <v>0</v>
      </c>
      <c r="AB203" s="17">
        <v>0</v>
      </c>
      <c r="AC203" s="17">
        <v>0</v>
      </c>
      <c r="AD203" s="41">
        <v>0</v>
      </c>
      <c r="AE203" s="88">
        <f>'EWG-CCP-127 (1)'!E49</f>
        <v>38</v>
      </c>
      <c r="AF203" s="41" t="s">
        <v>3</v>
      </c>
      <c r="AG203" s="87" t="s">
        <v>506</v>
      </c>
      <c r="AL203" s="17">
        <f t="shared" si="61"/>
        <v>100.00000000000001</v>
      </c>
      <c r="AM203" s="17">
        <f t="shared" si="62"/>
        <v>0.28977272727272729</v>
      </c>
      <c r="AN203" s="17">
        <f t="shared" si="63"/>
        <v>0</v>
      </c>
      <c r="AO203" s="17">
        <f t="shared" si="64"/>
        <v>0.71022727272727282</v>
      </c>
      <c r="AP203" s="17">
        <f t="shared" si="65"/>
        <v>0</v>
      </c>
      <c r="AQ203" s="17">
        <f t="shared" si="66"/>
        <v>0.38</v>
      </c>
      <c r="AS203" s="17">
        <f t="shared" si="67"/>
        <v>0</v>
      </c>
      <c r="AT203" s="17">
        <f t="shared" si="68"/>
        <v>0.40799999999999997</v>
      </c>
      <c r="AU203" s="17">
        <f t="shared" si="69"/>
        <v>0.5</v>
      </c>
      <c r="AV203" s="17">
        <f t="shared" si="70"/>
        <v>0.5</v>
      </c>
      <c r="AW203" s="17">
        <f t="shared" si="71"/>
        <v>0.40799999999999997</v>
      </c>
      <c r="AX203" s="17">
        <f t="shared" si="72"/>
        <v>0.40799999999999997</v>
      </c>
      <c r="AY203" s="17">
        <f t="shared" si="73"/>
        <v>2.7999999999999969E-2</v>
      </c>
      <c r="BA203" s="17">
        <f t="shared" si="74"/>
        <v>0</v>
      </c>
      <c r="BB203" s="17">
        <f t="shared" si="75"/>
        <v>0.40799999999999997</v>
      </c>
      <c r="BC203" s="17">
        <f t="shared" si="76"/>
        <v>0.42821172032905402</v>
      </c>
      <c r="BD203" s="17">
        <f t="shared" si="79"/>
        <v>0.40799999999999997</v>
      </c>
      <c r="BE203" s="17">
        <f t="shared" si="77"/>
        <v>0.40799999999999997</v>
      </c>
      <c r="BF203" s="17">
        <f t="shared" si="78"/>
        <v>7.8399999999999824E-4</v>
      </c>
      <c r="BG203" s="17">
        <f t="shared" si="80"/>
        <v>4.7698622824001515E-4</v>
      </c>
    </row>
    <row r="204" spans="1:59" x14ac:dyDescent="0.25">
      <c r="A204" s="84">
        <v>67</v>
      </c>
      <c r="B204" s="84">
        <v>45</v>
      </c>
      <c r="C204" s="17" t="s">
        <v>83</v>
      </c>
      <c r="D204" s="87">
        <v>1</v>
      </c>
      <c r="E204" s="17">
        <v>0</v>
      </c>
      <c r="F204" s="17">
        <v>27.5</v>
      </c>
      <c r="G204" s="17">
        <v>0</v>
      </c>
      <c r="H204" s="17">
        <v>0</v>
      </c>
      <c r="I204" s="41">
        <v>0</v>
      </c>
      <c r="J204" s="17">
        <v>0</v>
      </c>
      <c r="K204" s="17">
        <v>0</v>
      </c>
      <c r="L204" s="17">
        <v>0</v>
      </c>
      <c r="M204" s="17">
        <v>17.5</v>
      </c>
      <c r="N204" s="17">
        <v>0</v>
      </c>
      <c r="O204" s="17">
        <v>55</v>
      </c>
      <c r="P204" s="17">
        <v>0</v>
      </c>
      <c r="Q204" s="17">
        <v>0</v>
      </c>
      <c r="R204" s="17">
        <v>0</v>
      </c>
      <c r="S204" s="17">
        <v>0</v>
      </c>
      <c r="T204" s="41">
        <v>0</v>
      </c>
      <c r="U204" s="41">
        <v>0</v>
      </c>
      <c r="V204" s="41">
        <v>0</v>
      </c>
      <c r="W204" s="41">
        <v>0</v>
      </c>
      <c r="X204" s="17">
        <v>0</v>
      </c>
      <c r="Y204" s="17">
        <v>0</v>
      </c>
      <c r="Z204" s="41">
        <v>0</v>
      </c>
      <c r="AA204" s="17">
        <v>0</v>
      </c>
      <c r="AB204" s="17">
        <v>0</v>
      </c>
      <c r="AC204" s="41">
        <v>0</v>
      </c>
      <c r="AD204" s="41">
        <v>0</v>
      </c>
      <c r="AE204" s="88">
        <v>56.7</v>
      </c>
      <c r="AF204" s="91" t="s">
        <v>3</v>
      </c>
      <c r="AG204" s="87" t="s">
        <v>504</v>
      </c>
      <c r="AL204" s="17">
        <f t="shared" si="61"/>
        <v>100</v>
      </c>
      <c r="AM204" s="17">
        <f t="shared" si="62"/>
        <v>0.17499999999999999</v>
      </c>
      <c r="AN204" s="17">
        <f t="shared" si="63"/>
        <v>0</v>
      </c>
      <c r="AO204" s="17">
        <f t="shared" si="64"/>
        <v>0.27500000000000002</v>
      </c>
      <c r="AP204" s="17">
        <f t="shared" si="65"/>
        <v>0.55000000000000004</v>
      </c>
      <c r="AQ204" s="17">
        <f t="shared" si="66"/>
        <v>0.56700000000000006</v>
      </c>
      <c r="AS204" s="17">
        <f t="shared" si="67"/>
        <v>2</v>
      </c>
      <c r="AT204" s="17">
        <f t="shared" si="68"/>
        <v>0.63636363636363624</v>
      </c>
      <c r="AU204" s="17">
        <f t="shared" si="69"/>
        <v>0.625</v>
      </c>
      <c r="AV204" s="17">
        <f t="shared" si="70"/>
        <v>1</v>
      </c>
      <c r="AW204" s="17">
        <f t="shared" si="71"/>
        <v>0.625</v>
      </c>
      <c r="AX204" s="17">
        <f t="shared" si="72"/>
        <v>0.625</v>
      </c>
      <c r="AY204" s="17">
        <f t="shared" si="73"/>
        <v>5.799999999999994E-2</v>
      </c>
      <c r="BA204" s="17">
        <f t="shared" si="74"/>
        <v>2</v>
      </c>
      <c r="BB204" s="17">
        <f t="shared" si="75"/>
        <v>0.63636363636363635</v>
      </c>
      <c r="BC204" s="17">
        <f t="shared" si="76"/>
        <v>0.54575984761981144</v>
      </c>
      <c r="BD204" s="17">
        <f t="shared" si="79"/>
        <v>0.53745122208582108</v>
      </c>
      <c r="BE204" s="17">
        <f t="shared" si="77"/>
        <v>0.53745122208582108</v>
      </c>
      <c r="BF204" s="17">
        <f t="shared" si="78"/>
        <v>8.7313027622147154E-4</v>
      </c>
      <c r="BG204" s="17">
        <f t="shared" si="80"/>
        <v>2.7277820849080502E-2</v>
      </c>
    </row>
    <row r="205" spans="1:59" x14ac:dyDescent="0.25">
      <c r="A205" s="84">
        <v>465</v>
      </c>
      <c r="B205" s="84">
        <v>312</v>
      </c>
      <c r="C205" s="17" t="s">
        <v>308</v>
      </c>
      <c r="D205" s="86">
        <v>1</v>
      </c>
      <c r="E205" s="17">
        <v>0</v>
      </c>
      <c r="F205" s="17">
        <v>25.5</v>
      </c>
      <c r="G205" s="17">
        <v>0</v>
      </c>
      <c r="H205" s="17">
        <v>0</v>
      </c>
      <c r="I205" s="17">
        <v>0</v>
      </c>
      <c r="J205" s="17">
        <v>0</v>
      </c>
      <c r="K205" s="17">
        <v>0</v>
      </c>
      <c r="L205" s="17">
        <v>0</v>
      </c>
      <c r="M205" s="17">
        <v>20.3</v>
      </c>
      <c r="N205" s="17">
        <v>0</v>
      </c>
      <c r="O205" s="17">
        <v>54.2</v>
      </c>
      <c r="P205" s="17">
        <v>0</v>
      </c>
      <c r="Q205" s="17">
        <v>0</v>
      </c>
      <c r="R205" s="17">
        <v>0</v>
      </c>
      <c r="S205" s="17">
        <v>0</v>
      </c>
      <c r="T205" s="17">
        <v>0</v>
      </c>
      <c r="U205" s="41">
        <v>0</v>
      </c>
      <c r="V205" s="17">
        <v>0</v>
      </c>
      <c r="W205" s="17">
        <v>0</v>
      </c>
      <c r="X205" s="17">
        <v>0</v>
      </c>
      <c r="Y205" s="17">
        <v>0</v>
      </c>
      <c r="Z205" s="17">
        <v>0</v>
      </c>
      <c r="AA205" s="17">
        <v>0</v>
      </c>
      <c r="AB205" s="17">
        <v>0</v>
      </c>
      <c r="AC205" s="17">
        <v>0</v>
      </c>
      <c r="AD205" s="41">
        <v>0</v>
      </c>
      <c r="AE205" s="88">
        <v>54</v>
      </c>
      <c r="AF205" s="17" t="s">
        <v>3</v>
      </c>
      <c r="AG205" s="87" t="s">
        <v>506</v>
      </c>
      <c r="AL205" s="17">
        <f t="shared" si="61"/>
        <v>100</v>
      </c>
      <c r="AM205" s="17">
        <f t="shared" si="62"/>
        <v>0.20300000000000001</v>
      </c>
      <c r="AN205" s="17">
        <f t="shared" si="63"/>
        <v>0</v>
      </c>
      <c r="AO205" s="17">
        <f t="shared" si="64"/>
        <v>0.255</v>
      </c>
      <c r="AP205" s="17">
        <f t="shared" si="65"/>
        <v>0.54200000000000004</v>
      </c>
      <c r="AQ205" s="17">
        <f t="shared" si="66"/>
        <v>0.54</v>
      </c>
      <c r="AS205" s="17">
        <f t="shared" si="67"/>
        <v>2.1254901960784314</v>
      </c>
      <c r="AT205" s="17">
        <f t="shared" si="68"/>
        <v>0.79607843137254908</v>
      </c>
      <c r="AU205" s="17">
        <f t="shared" si="69"/>
        <v>0.63284313725490193</v>
      </c>
      <c r="AV205" s="17">
        <f t="shared" si="70"/>
        <v>1.0313725490196077</v>
      </c>
      <c r="AW205" s="17">
        <f t="shared" si="71"/>
        <v>0.63284313725490193</v>
      </c>
      <c r="AX205" s="17">
        <f t="shared" si="72"/>
        <v>0.63284313725490193</v>
      </c>
      <c r="AY205" s="17">
        <f t="shared" si="73"/>
        <v>9.2843137254901897E-2</v>
      </c>
      <c r="BA205" s="17">
        <f t="shared" si="74"/>
        <v>2.1254901960784314</v>
      </c>
      <c r="BB205" s="17">
        <f t="shared" si="75"/>
        <v>0.79607843137254908</v>
      </c>
      <c r="BC205" s="17">
        <f t="shared" si="76"/>
        <v>0.55313541639099617</v>
      </c>
      <c r="BD205" s="17">
        <f t="shared" si="79"/>
        <v>0.56750086248967768</v>
      </c>
      <c r="BE205" s="17">
        <f t="shared" si="77"/>
        <v>0.56750086248967768</v>
      </c>
      <c r="BF205" s="17">
        <f t="shared" si="78"/>
        <v>7.5629743767615905E-4</v>
      </c>
      <c r="BG205" s="17">
        <f t="shared" si="80"/>
        <v>1.9088181625750586E-2</v>
      </c>
    </row>
    <row r="206" spans="1:59" x14ac:dyDescent="0.25">
      <c r="A206" s="84">
        <v>237</v>
      </c>
      <c r="B206" s="84">
        <v>496</v>
      </c>
      <c r="C206" s="17" t="str">
        <f>'EWG-CCP-127 (1)'!B52</f>
        <v>a)</v>
      </c>
      <c r="D206" s="87">
        <v>1</v>
      </c>
      <c r="E206" s="17">
        <v>0</v>
      </c>
      <c r="F206" s="17">
        <f>'EWG-CCP-127 (1)'!M52</f>
        <v>59.988002399520092</v>
      </c>
      <c r="G206" s="17">
        <v>0</v>
      </c>
      <c r="H206" s="17">
        <v>0</v>
      </c>
      <c r="I206" s="17">
        <v>0</v>
      </c>
      <c r="J206" s="17">
        <v>0</v>
      </c>
      <c r="K206" s="17">
        <v>0</v>
      </c>
      <c r="L206" s="17">
        <v>0</v>
      </c>
      <c r="M206" s="17">
        <f>'EWG-CCP-127 (1)'!L52</f>
        <v>40.011997600479901</v>
      </c>
      <c r="N206" s="17">
        <v>0</v>
      </c>
      <c r="O206" s="17">
        <f>'EWG-CCP-127 (1)'!K52</f>
        <v>0</v>
      </c>
      <c r="P206" s="17">
        <v>0</v>
      </c>
      <c r="Q206" s="17">
        <v>0</v>
      </c>
      <c r="R206" s="17">
        <v>0</v>
      </c>
      <c r="S206" s="17">
        <v>0</v>
      </c>
      <c r="T206" s="17">
        <v>0</v>
      </c>
      <c r="U206" s="41">
        <v>0</v>
      </c>
      <c r="V206" s="41">
        <v>0</v>
      </c>
      <c r="W206" s="17">
        <v>0</v>
      </c>
      <c r="X206" s="17">
        <v>0</v>
      </c>
      <c r="Y206" s="17">
        <v>0</v>
      </c>
      <c r="Z206" s="17">
        <v>0</v>
      </c>
      <c r="AA206" s="17">
        <v>0</v>
      </c>
      <c r="AB206" s="17">
        <v>0</v>
      </c>
      <c r="AC206" s="17">
        <v>0</v>
      </c>
      <c r="AD206" s="41">
        <v>0</v>
      </c>
      <c r="AE206" s="88">
        <f>'EWG-CCP-127 (1)'!E52</f>
        <v>44.5</v>
      </c>
      <c r="AF206" s="41" t="s">
        <v>3</v>
      </c>
      <c r="AG206" s="87" t="s">
        <v>506</v>
      </c>
      <c r="AL206" s="17">
        <f t="shared" si="61"/>
        <v>100</v>
      </c>
      <c r="AM206" s="17">
        <f t="shared" si="62"/>
        <v>0.40011997600479904</v>
      </c>
      <c r="AN206" s="17">
        <f t="shared" si="63"/>
        <v>0</v>
      </c>
      <c r="AO206" s="17">
        <f t="shared" si="64"/>
        <v>0.59988002399520091</v>
      </c>
      <c r="AP206" s="17">
        <f t="shared" si="65"/>
        <v>0</v>
      </c>
      <c r="AQ206" s="17">
        <f t="shared" si="66"/>
        <v>0.44500000000000001</v>
      </c>
      <c r="AS206" s="17">
        <f t="shared" si="67"/>
        <v>0</v>
      </c>
      <c r="AT206" s="17">
        <f t="shared" si="68"/>
        <v>0.66700000000000004</v>
      </c>
      <c r="AU206" s="17">
        <f t="shared" si="69"/>
        <v>0.5</v>
      </c>
      <c r="AV206" s="17">
        <f t="shared" si="70"/>
        <v>0.5</v>
      </c>
      <c r="AW206" s="17">
        <f t="shared" si="71"/>
        <v>0.4443333333333333</v>
      </c>
      <c r="AX206" s="17">
        <f t="shared" si="72"/>
        <v>0.4443333333333333</v>
      </c>
      <c r="AY206" s="17">
        <f t="shared" si="73"/>
        <v>6.6666666666670427E-4</v>
      </c>
      <c r="BA206" s="17">
        <f t="shared" si="74"/>
        <v>0</v>
      </c>
      <c r="BB206" s="17">
        <f t="shared" si="75"/>
        <v>0.66700000000000004</v>
      </c>
      <c r="BC206" s="17">
        <f t="shared" si="76"/>
        <v>0.42821172032905402</v>
      </c>
      <c r="BD206" s="17">
        <f t="shared" si="79"/>
        <v>0.41644344357045032</v>
      </c>
      <c r="BE206" s="17">
        <f t="shared" si="77"/>
        <v>0.41644344357045032</v>
      </c>
      <c r="BF206" s="17">
        <f t="shared" si="78"/>
        <v>8.1547691511405537E-4</v>
      </c>
      <c r="BG206" s="17">
        <f t="shared" si="80"/>
        <v>1.8627843584786811E-3</v>
      </c>
    </row>
    <row r="207" spans="1:59" x14ac:dyDescent="0.25">
      <c r="A207" s="84">
        <v>78</v>
      </c>
      <c r="B207" s="84">
        <v>424</v>
      </c>
      <c r="C207" s="17" t="s">
        <v>98</v>
      </c>
      <c r="D207" s="86">
        <v>1</v>
      </c>
      <c r="E207" s="17">
        <v>5.38</v>
      </c>
      <c r="F207" s="17">
        <v>74.180000000000007</v>
      </c>
      <c r="G207" s="17">
        <v>0</v>
      </c>
      <c r="H207" s="17">
        <v>0</v>
      </c>
      <c r="I207" s="41">
        <v>0</v>
      </c>
      <c r="J207" s="17">
        <v>0</v>
      </c>
      <c r="K207" s="17">
        <v>0</v>
      </c>
      <c r="L207" s="17">
        <v>0</v>
      </c>
      <c r="M207" s="17">
        <v>20.43</v>
      </c>
      <c r="N207" s="17">
        <v>0</v>
      </c>
      <c r="O207" s="17">
        <v>0</v>
      </c>
      <c r="P207" s="17">
        <v>0</v>
      </c>
      <c r="Q207" s="17">
        <v>0</v>
      </c>
      <c r="R207" s="17">
        <v>0</v>
      </c>
      <c r="S207" s="17">
        <v>0</v>
      </c>
      <c r="T207" s="41">
        <v>0</v>
      </c>
      <c r="U207" s="41">
        <v>0</v>
      </c>
      <c r="V207" s="41">
        <v>0</v>
      </c>
      <c r="W207" s="17">
        <v>0</v>
      </c>
      <c r="X207" s="17">
        <v>0</v>
      </c>
      <c r="Y207" s="17">
        <v>0</v>
      </c>
      <c r="Z207" s="41">
        <v>0</v>
      </c>
      <c r="AA207" s="17">
        <v>0</v>
      </c>
      <c r="AB207" s="17">
        <v>0</v>
      </c>
      <c r="AC207" s="41">
        <v>0</v>
      </c>
      <c r="AD207" s="41">
        <v>0</v>
      </c>
      <c r="AE207" s="88">
        <v>24.2</v>
      </c>
      <c r="AF207" s="41" t="s">
        <v>3</v>
      </c>
      <c r="AG207" s="87" t="s">
        <v>506</v>
      </c>
      <c r="AL207" s="17">
        <f t="shared" si="61"/>
        <v>99.990000000000009</v>
      </c>
      <c r="AM207" s="17">
        <f t="shared" si="62"/>
        <v>0.20430000000000001</v>
      </c>
      <c r="AN207" s="17">
        <f t="shared" si="63"/>
        <v>5.3800000000000001E-2</v>
      </c>
      <c r="AO207" s="17">
        <f t="shared" si="64"/>
        <v>0.74180000000000001</v>
      </c>
      <c r="AP207" s="17">
        <f t="shared" si="65"/>
        <v>0</v>
      </c>
      <c r="AQ207" s="17">
        <f t="shared" si="66"/>
        <v>0.24199999999999999</v>
      </c>
      <c r="AS207" s="17">
        <f t="shared" si="67"/>
        <v>0</v>
      </c>
      <c r="AT207" s="17">
        <f t="shared" si="68"/>
        <v>0.25678733031674211</v>
      </c>
      <c r="AU207" s="17">
        <f t="shared" si="69"/>
        <v>0.5</v>
      </c>
      <c r="AV207" s="17">
        <f t="shared" si="70"/>
        <v>0.5</v>
      </c>
      <c r="AW207" s="17">
        <f t="shared" si="71"/>
        <v>0.25678733031674211</v>
      </c>
      <c r="AX207" s="17">
        <f t="shared" si="72"/>
        <v>0.25678733031674211</v>
      </c>
      <c r="AY207" s="17">
        <f t="shared" si="73"/>
        <v>1.478733031674212E-2</v>
      </c>
      <c r="BA207" s="17">
        <f t="shared" si="74"/>
        <v>0</v>
      </c>
      <c r="BB207" s="17">
        <f t="shared" si="75"/>
        <v>0.2134796238244514</v>
      </c>
      <c r="BC207" s="17">
        <f t="shared" si="76"/>
        <v>0.42821172032905402</v>
      </c>
      <c r="BD207" s="17">
        <f t="shared" si="79"/>
        <v>0.2134796238244514</v>
      </c>
      <c r="BE207" s="17">
        <f t="shared" si="77"/>
        <v>0.2134796238244514</v>
      </c>
      <c r="BF207" s="17">
        <f t="shared" si="78"/>
        <v>8.1341185719479962E-4</v>
      </c>
      <c r="BG207" s="17">
        <f t="shared" si="80"/>
        <v>2.554883019788716E-2</v>
      </c>
    </row>
    <row r="208" spans="1:59" x14ac:dyDescent="0.25">
      <c r="A208" s="84">
        <v>455</v>
      </c>
      <c r="B208" s="84">
        <v>395</v>
      </c>
      <c r="C208" s="17" t="s">
        <v>297</v>
      </c>
      <c r="D208" s="87">
        <v>1</v>
      </c>
      <c r="E208" s="17">
        <v>1.5</v>
      </c>
      <c r="F208" s="17">
        <v>30</v>
      </c>
      <c r="G208" s="17">
        <v>0</v>
      </c>
      <c r="H208" s="17">
        <v>0</v>
      </c>
      <c r="I208" s="17">
        <v>0</v>
      </c>
      <c r="J208" s="17">
        <v>0</v>
      </c>
      <c r="K208" s="17">
        <v>0</v>
      </c>
      <c r="L208" s="17">
        <v>0</v>
      </c>
      <c r="M208" s="17">
        <v>38.5</v>
      </c>
      <c r="N208" s="17">
        <v>0</v>
      </c>
      <c r="O208" s="17">
        <v>30</v>
      </c>
      <c r="P208" s="17">
        <v>0</v>
      </c>
      <c r="Q208" s="17">
        <v>0</v>
      </c>
      <c r="R208" s="17">
        <v>0</v>
      </c>
      <c r="S208" s="17">
        <v>0</v>
      </c>
      <c r="T208" s="17">
        <v>0</v>
      </c>
      <c r="U208" s="41">
        <v>0</v>
      </c>
      <c r="V208" s="17">
        <v>0</v>
      </c>
      <c r="W208" s="17">
        <v>0</v>
      </c>
      <c r="X208" s="17">
        <v>0</v>
      </c>
      <c r="Y208" s="17">
        <v>0</v>
      </c>
      <c r="Z208" s="17">
        <v>0</v>
      </c>
      <c r="AA208" s="17">
        <v>0</v>
      </c>
      <c r="AB208" s="17">
        <v>0</v>
      </c>
      <c r="AC208" s="17">
        <v>0</v>
      </c>
      <c r="AD208" s="41">
        <v>0</v>
      </c>
      <c r="AE208" s="88">
        <v>43</v>
      </c>
      <c r="AF208" s="92" t="s">
        <v>3</v>
      </c>
      <c r="AG208" s="87" t="s">
        <v>504</v>
      </c>
      <c r="AL208" s="17">
        <f t="shared" si="61"/>
        <v>100</v>
      </c>
      <c r="AM208" s="17">
        <f t="shared" si="62"/>
        <v>0.38500000000000001</v>
      </c>
      <c r="AN208" s="17">
        <f t="shared" si="63"/>
        <v>1.4999999999999999E-2</v>
      </c>
      <c r="AO208" s="17">
        <f t="shared" si="64"/>
        <v>0.3</v>
      </c>
      <c r="AP208" s="17">
        <f t="shared" si="65"/>
        <v>0.3</v>
      </c>
      <c r="AQ208" s="17">
        <f t="shared" si="66"/>
        <v>0.43</v>
      </c>
      <c r="AS208" s="17">
        <f t="shared" si="67"/>
        <v>0.95238095238095233</v>
      </c>
      <c r="AT208" s="17">
        <f t="shared" si="68"/>
        <v>1.2222222222222223</v>
      </c>
      <c r="AU208" s="17">
        <f t="shared" si="69"/>
        <v>0.55952380952380953</v>
      </c>
      <c r="AV208" s="17">
        <f t="shared" si="70"/>
        <v>0.73809523809523814</v>
      </c>
      <c r="AW208" s="17">
        <f t="shared" si="71"/>
        <v>0.43719064686806619</v>
      </c>
      <c r="AX208" s="17">
        <f t="shared" si="72"/>
        <v>0.43719064686806619</v>
      </c>
      <c r="AY208" s="17">
        <f t="shared" si="73"/>
        <v>7.1906468680661972E-3</v>
      </c>
      <c r="BA208" s="17">
        <f t="shared" si="74"/>
        <v>0.83333333333333337</v>
      </c>
      <c r="BB208" s="17">
        <f t="shared" si="75"/>
        <v>1.0694444444444444</v>
      </c>
      <c r="BC208" s="17">
        <f t="shared" si="76"/>
        <v>0.47719010670020295</v>
      </c>
      <c r="BD208" s="17">
        <f t="shared" si="79"/>
        <v>0.45965378108528171</v>
      </c>
      <c r="BE208" s="17">
        <f t="shared" si="77"/>
        <v>0.45965378108528171</v>
      </c>
      <c r="BF208" s="17">
        <f t="shared" si="78"/>
        <v>8.7934673265381168E-4</v>
      </c>
      <c r="BG208" s="17">
        <f t="shared" si="80"/>
        <v>7.9298478996206521E-4</v>
      </c>
    </row>
    <row r="209" spans="1:59" x14ac:dyDescent="0.25">
      <c r="A209" s="84">
        <v>540</v>
      </c>
      <c r="B209" s="84">
        <v>586</v>
      </c>
      <c r="C209" s="17" t="s">
        <v>382</v>
      </c>
      <c r="D209" s="86">
        <v>1</v>
      </c>
      <c r="E209" s="17">
        <v>14</v>
      </c>
      <c r="F209" s="17">
        <v>28</v>
      </c>
      <c r="G209" s="17">
        <v>0</v>
      </c>
      <c r="H209" s="17">
        <v>0</v>
      </c>
      <c r="I209" s="17">
        <v>0</v>
      </c>
      <c r="J209" s="17">
        <f>'EWG-CCP-127 (1)'!M324</f>
        <v>0</v>
      </c>
      <c r="K209" s="17">
        <v>0</v>
      </c>
      <c r="L209" s="17">
        <v>0</v>
      </c>
      <c r="M209" s="17">
        <v>0</v>
      </c>
      <c r="N209" s="17">
        <v>0</v>
      </c>
      <c r="O209" s="17">
        <v>14</v>
      </c>
      <c r="P209" s="17">
        <v>0</v>
      </c>
      <c r="Q209" s="17">
        <v>0</v>
      </c>
      <c r="R209" s="17">
        <v>0</v>
      </c>
      <c r="S209" s="17">
        <v>0</v>
      </c>
      <c r="T209" s="17">
        <v>0</v>
      </c>
      <c r="U209" s="17">
        <v>0</v>
      </c>
      <c r="V209" s="17">
        <v>0</v>
      </c>
      <c r="W209" s="17">
        <v>0</v>
      </c>
      <c r="X209" s="17">
        <v>0</v>
      </c>
      <c r="Y209" s="17">
        <v>0</v>
      </c>
      <c r="Z209" s="17">
        <v>0</v>
      </c>
      <c r="AA209" s="17">
        <v>0</v>
      </c>
      <c r="AB209" s="17">
        <v>0</v>
      </c>
      <c r="AC209" s="17">
        <v>0</v>
      </c>
      <c r="AD209" s="17">
        <v>43</v>
      </c>
      <c r="AE209" s="88">
        <v>14.2</v>
      </c>
      <c r="AF209" s="92" t="s">
        <v>3</v>
      </c>
      <c r="AG209" s="87" t="s">
        <v>504</v>
      </c>
      <c r="AL209" s="17">
        <f t="shared" si="61"/>
        <v>99</v>
      </c>
      <c r="AM209" s="17">
        <f t="shared" si="62"/>
        <v>0</v>
      </c>
      <c r="AN209" s="17">
        <f t="shared" si="63"/>
        <v>0.14000000000000001</v>
      </c>
      <c r="AO209" s="17">
        <f t="shared" si="64"/>
        <v>0.28000000000000003</v>
      </c>
      <c r="AP209" s="17">
        <f t="shared" si="65"/>
        <v>0.14000000000000001</v>
      </c>
      <c r="AQ209" s="17">
        <f t="shared" si="66"/>
        <v>0.14199999999999999</v>
      </c>
      <c r="AS209" s="17">
        <f t="shared" si="67"/>
        <v>0.33333333333333331</v>
      </c>
      <c r="AT209" s="17">
        <f t="shared" si="68"/>
        <v>0</v>
      </c>
      <c r="AU209" s="17">
        <f t="shared" si="69"/>
        <v>0.52083333333333337</v>
      </c>
      <c r="AV209" s="17">
        <f t="shared" si="70"/>
        <v>0.58333333333333337</v>
      </c>
      <c r="AW209" s="17">
        <f t="shared" si="71"/>
        <v>0</v>
      </c>
      <c r="AX209" s="17">
        <f t="shared" si="72"/>
        <v>0</v>
      </c>
      <c r="AY209" s="17">
        <f t="shared" si="73"/>
        <v>0.14199999999999999</v>
      </c>
      <c r="BA209" s="17">
        <f t="shared" si="74"/>
        <v>0.16666666666666666</v>
      </c>
      <c r="BB209" s="17">
        <f t="shared" si="75"/>
        <v>0.17063492063492061</v>
      </c>
      <c r="BC209" s="17">
        <f t="shared" si="76"/>
        <v>0.43800739760328378</v>
      </c>
      <c r="BD209" s="17">
        <f t="shared" si="79"/>
        <v>0.17063492063492061</v>
      </c>
      <c r="BE209" s="17">
        <f t="shared" si="77"/>
        <v>0.17063492063492061</v>
      </c>
      <c r="BF209" s="17">
        <f t="shared" si="78"/>
        <v>8.1995867976820296E-4</v>
      </c>
      <c r="BG209" s="17">
        <f t="shared" si="80"/>
        <v>6.7516833074443047E-2</v>
      </c>
    </row>
    <row r="210" spans="1:59" x14ac:dyDescent="0.25">
      <c r="A210" s="84">
        <v>615</v>
      </c>
      <c r="B210" s="84">
        <v>625</v>
      </c>
      <c r="D210" s="87">
        <v>1</v>
      </c>
      <c r="E210" s="17">
        <v>0</v>
      </c>
      <c r="F210" s="17">
        <f>'EWG-CCP-127 (1)'!G337</f>
        <v>66.666666666666657</v>
      </c>
      <c r="G210" s="17">
        <v>0</v>
      </c>
      <c r="H210" s="17">
        <v>0</v>
      </c>
      <c r="I210" s="17">
        <v>0</v>
      </c>
      <c r="J210" s="17">
        <v>0</v>
      </c>
      <c r="K210" s="17">
        <f>'EWG-CCP-127 (1)'!H337</f>
        <v>33.333333333333329</v>
      </c>
      <c r="L210" s="17">
        <v>0</v>
      </c>
      <c r="M210" s="17">
        <v>0</v>
      </c>
      <c r="N210" s="17">
        <v>0</v>
      </c>
      <c r="O210" s="17">
        <v>0</v>
      </c>
      <c r="P210" s="17">
        <v>0</v>
      </c>
      <c r="Q210" s="17">
        <v>0</v>
      </c>
      <c r="R210" s="17">
        <v>0</v>
      </c>
      <c r="S210" s="17">
        <v>0</v>
      </c>
      <c r="T210" s="17">
        <v>0</v>
      </c>
      <c r="U210" s="17">
        <v>0</v>
      </c>
      <c r="V210" s="17">
        <v>0</v>
      </c>
      <c r="W210" s="17">
        <v>0</v>
      </c>
      <c r="X210" s="17">
        <v>0</v>
      </c>
      <c r="Y210" s="17">
        <v>0</v>
      </c>
      <c r="Z210" s="17">
        <v>0</v>
      </c>
      <c r="AA210" s="17">
        <v>0</v>
      </c>
      <c r="AB210" s="17">
        <v>0</v>
      </c>
      <c r="AC210" s="17">
        <v>0</v>
      </c>
      <c r="AD210" s="17">
        <v>0</v>
      </c>
      <c r="AE210" s="88">
        <f>'EWG-CCP-127 (1)'!L337</f>
        <v>38.934000000000005</v>
      </c>
      <c r="AF210" s="17" t="s">
        <v>3</v>
      </c>
      <c r="AG210" s="87" t="s">
        <v>506</v>
      </c>
      <c r="AL210" s="17">
        <f t="shared" si="61"/>
        <v>99.999999999999986</v>
      </c>
      <c r="AM210" s="17">
        <f t="shared" si="62"/>
        <v>0.33333333333333326</v>
      </c>
      <c r="AN210" s="17">
        <f t="shared" si="63"/>
        <v>0</v>
      </c>
      <c r="AO210" s="17">
        <f t="shared" si="64"/>
        <v>0.66666666666666652</v>
      </c>
      <c r="AP210" s="17">
        <f t="shared" si="65"/>
        <v>0</v>
      </c>
      <c r="AQ210" s="17">
        <f t="shared" si="66"/>
        <v>0.38934000000000002</v>
      </c>
      <c r="AS210" s="17">
        <f t="shared" si="67"/>
        <v>0</v>
      </c>
      <c r="AT210" s="17">
        <f t="shared" si="68"/>
        <v>0.5</v>
      </c>
      <c r="AU210" s="17">
        <f t="shared" si="69"/>
        <v>0.5</v>
      </c>
      <c r="AV210" s="17">
        <f t="shared" si="70"/>
        <v>0.5</v>
      </c>
      <c r="AW210" s="17">
        <f t="shared" si="71"/>
        <v>0.5</v>
      </c>
      <c r="AX210" s="17">
        <f t="shared" si="72"/>
        <v>0.5</v>
      </c>
      <c r="AY210" s="17">
        <f t="shared" si="73"/>
        <v>0.11065999999999998</v>
      </c>
      <c r="BA210" s="17">
        <f t="shared" si="74"/>
        <v>0</v>
      </c>
      <c r="BB210" s="17">
        <f t="shared" si="75"/>
        <v>0.5</v>
      </c>
      <c r="BC210" s="17">
        <f t="shared" si="76"/>
        <v>0.42821172032905402</v>
      </c>
      <c r="BD210" s="17">
        <f t="shared" si="79"/>
        <v>0.41681195301902951</v>
      </c>
      <c r="BE210" s="17">
        <f t="shared" si="77"/>
        <v>0.41681195301902951</v>
      </c>
      <c r="BF210" s="17">
        <f t="shared" si="78"/>
        <v>7.5470820267976369E-4</v>
      </c>
      <c r="BG210" s="17">
        <f t="shared" si="80"/>
        <v>1.5625035956969382E-4</v>
      </c>
    </row>
    <row r="211" spans="1:59" x14ac:dyDescent="0.25">
      <c r="A211" s="84">
        <v>551</v>
      </c>
      <c r="B211" s="84">
        <v>593</v>
      </c>
      <c r="D211" s="86">
        <v>1</v>
      </c>
      <c r="E211" s="17">
        <v>0</v>
      </c>
      <c r="F211" s="17">
        <v>20</v>
      </c>
      <c r="G211" s="17">
        <v>0</v>
      </c>
      <c r="H211" s="17">
        <v>0</v>
      </c>
      <c r="I211" s="17">
        <v>0</v>
      </c>
      <c r="J211" s="17">
        <v>0</v>
      </c>
      <c r="K211" s="17">
        <v>0</v>
      </c>
      <c r="L211" s="17">
        <v>0</v>
      </c>
      <c r="M211" s="17">
        <v>0</v>
      </c>
      <c r="N211" s="17">
        <v>0</v>
      </c>
      <c r="O211" s="17">
        <v>0</v>
      </c>
      <c r="P211" s="17">
        <v>0</v>
      </c>
      <c r="Q211" s="17">
        <v>0</v>
      </c>
      <c r="R211" s="17">
        <v>0</v>
      </c>
      <c r="S211" s="17">
        <v>0</v>
      </c>
      <c r="T211" s="17">
        <v>0</v>
      </c>
      <c r="U211" s="17">
        <v>0</v>
      </c>
      <c r="V211" s="17">
        <v>0</v>
      </c>
      <c r="W211" s="17">
        <v>0</v>
      </c>
      <c r="X211" s="17">
        <v>0</v>
      </c>
      <c r="Y211" s="17">
        <v>80</v>
      </c>
      <c r="Z211" s="17">
        <v>0</v>
      </c>
      <c r="AA211" s="17">
        <v>0</v>
      </c>
      <c r="AB211" s="17">
        <v>0</v>
      </c>
      <c r="AC211" s="17">
        <v>0</v>
      </c>
      <c r="AD211" s="17">
        <v>0</v>
      </c>
      <c r="AE211" s="88">
        <v>12</v>
      </c>
      <c r="AF211" s="17" t="s">
        <v>3</v>
      </c>
      <c r="AG211" s="87" t="s">
        <v>506</v>
      </c>
      <c r="AJ211" s="87" t="s">
        <v>510</v>
      </c>
      <c r="AL211" s="17">
        <f t="shared" si="61"/>
        <v>100</v>
      </c>
      <c r="AM211" s="17">
        <f t="shared" si="62"/>
        <v>0</v>
      </c>
      <c r="AN211" s="17">
        <f t="shared" si="63"/>
        <v>0</v>
      </c>
      <c r="AO211" s="17">
        <f t="shared" si="64"/>
        <v>0.2</v>
      </c>
      <c r="AP211" s="17">
        <f t="shared" si="65"/>
        <v>0</v>
      </c>
      <c r="AQ211" s="17">
        <f t="shared" si="66"/>
        <v>0.12</v>
      </c>
      <c r="AS211" s="17">
        <f t="shared" si="67"/>
        <v>0</v>
      </c>
      <c r="AT211" s="17">
        <f t="shared" si="68"/>
        <v>0</v>
      </c>
      <c r="AU211" s="17">
        <f t="shared" si="69"/>
        <v>0.5</v>
      </c>
      <c r="AV211" s="17">
        <f t="shared" si="70"/>
        <v>0.5</v>
      </c>
      <c r="AW211" s="17">
        <f t="shared" si="71"/>
        <v>0</v>
      </c>
      <c r="AX211" s="17">
        <f t="shared" si="72"/>
        <v>0</v>
      </c>
      <c r="AY211" s="17">
        <f t="shared" si="73"/>
        <v>0.12</v>
      </c>
      <c r="BA211" s="17">
        <f t="shared" si="74"/>
        <v>0</v>
      </c>
      <c r="BB211" s="17">
        <f t="shared" si="75"/>
        <v>2</v>
      </c>
      <c r="BC211" s="17">
        <f t="shared" si="76"/>
        <v>0.42821172032905402</v>
      </c>
      <c r="BD211" s="17">
        <f t="shared" si="79"/>
        <v>0.15087330820319417</v>
      </c>
      <c r="BE211" s="17">
        <f t="shared" si="77"/>
        <v>0.15087330820319417</v>
      </c>
      <c r="BF211" s="17">
        <f t="shared" si="78"/>
        <v>9.5316115940941655E-4</v>
      </c>
      <c r="BG211" s="17">
        <f t="shared" si="80"/>
        <v>7.9433793707285358E-2</v>
      </c>
    </row>
    <row r="212" spans="1:59" x14ac:dyDescent="0.25">
      <c r="A212" s="84">
        <v>487</v>
      </c>
      <c r="B212" s="84">
        <v>541</v>
      </c>
      <c r="C212" s="17" t="s">
        <v>332</v>
      </c>
      <c r="D212" s="87">
        <v>1</v>
      </c>
      <c r="E212" s="17">
        <v>4</v>
      </c>
      <c r="F212" s="17">
        <v>36</v>
      </c>
      <c r="G212" s="17">
        <v>0</v>
      </c>
      <c r="H212" s="17">
        <v>0</v>
      </c>
      <c r="I212" s="17">
        <v>0</v>
      </c>
      <c r="J212" s="17">
        <v>0</v>
      </c>
      <c r="K212" s="17">
        <v>0</v>
      </c>
      <c r="L212" s="17">
        <v>0</v>
      </c>
      <c r="M212" s="17">
        <v>0</v>
      </c>
      <c r="N212" s="17">
        <v>0</v>
      </c>
      <c r="O212" s="17">
        <v>10</v>
      </c>
      <c r="P212" s="17">
        <v>0</v>
      </c>
      <c r="Q212" s="17">
        <v>0</v>
      </c>
      <c r="R212" s="17">
        <v>0</v>
      </c>
      <c r="S212" s="17">
        <v>0</v>
      </c>
      <c r="T212" s="17">
        <v>0</v>
      </c>
      <c r="U212" s="17">
        <v>50</v>
      </c>
      <c r="V212" s="17">
        <v>0</v>
      </c>
      <c r="W212" s="17">
        <v>0</v>
      </c>
      <c r="X212" s="17">
        <v>0</v>
      </c>
      <c r="Y212" s="17">
        <v>0</v>
      </c>
      <c r="Z212" s="17">
        <v>0</v>
      </c>
      <c r="AA212" s="17">
        <v>0</v>
      </c>
      <c r="AB212" s="17">
        <v>0</v>
      </c>
      <c r="AC212" s="17">
        <v>0</v>
      </c>
      <c r="AD212" s="41">
        <v>0</v>
      </c>
      <c r="AE212" s="88">
        <v>35</v>
      </c>
      <c r="AF212" s="17" t="s">
        <v>3</v>
      </c>
      <c r="AG212" s="87" t="s">
        <v>506</v>
      </c>
      <c r="AL212" s="17">
        <f t="shared" si="61"/>
        <v>100</v>
      </c>
      <c r="AM212" s="17">
        <f t="shared" si="62"/>
        <v>0</v>
      </c>
      <c r="AN212" s="17">
        <f t="shared" si="63"/>
        <v>0.04</v>
      </c>
      <c r="AO212" s="17">
        <f t="shared" si="64"/>
        <v>0.36</v>
      </c>
      <c r="AP212" s="17">
        <f t="shared" si="65"/>
        <v>0.1</v>
      </c>
      <c r="AQ212" s="17">
        <f t="shared" si="66"/>
        <v>0.35</v>
      </c>
      <c r="AS212" s="17">
        <f t="shared" si="67"/>
        <v>0.25000000000000006</v>
      </c>
      <c r="AT212" s="17">
        <f t="shared" si="68"/>
        <v>0</v>
      </c>
      <c r="AU212" s="17">
        <f t="shared" si="69"/>
        <v>0.515625</v>
      </c>
      <c r="AV212" s="17">
        <f t="shared" si="70"/>
        <v>0.5625</v>
      </c>
      <c r="AW212" s="17">
        <f t="shared" si="71"/>
        <v>0</v>
      </c>
      <c r="AX212" s="17">
        <f t="shared" si="72"/>
        <v>0</v>
      </c>
      <c r="AY212" s="17">
        <f t="shared" si="73"/>
        <v>0.35</v>
      </c>
      <c r="BA212" s="17">
        <f t="shared" si="74"/>
        <v>0.19230769230769232</v>
      </c>
      <c r="BB212" s="17">
        <f t="shared" si="75"/>
        <v>0.32051282051282048</v>
      </c>
      <c r="BC212" s="17">
        <f t="shared" si="76"/>
        <v>0.43951442487624226</v>
      </c>
      <c r="BD212" s="17">
        <f t="shared" si="79"/>
        <v>0.32051282051282048</v>
      </c>
      <c r="BE212" s="17">
        <f t="shared" si="77"/>
        <v>0.32051282051282048</v>
      </c>
      <c r="BF212" s="17">
        <f t="shared" si="78"/>
        <v>8.6949375410913911E-4</v>
      </c>
      <c r="BG212" s="17">
        <f t="shared" si="80"/>
        <v>2.6873870912067876E-3</v>
      </c>
    </row>
    <row r="213" spans="1:59" x14ac:dyDescent="0.25">
      <c r="A213" s="84">
        <v>515</v>
      </c>
      <c r="B213" s="84">
        <v>569</v>
      </c>
      <c r="C213" s="17" t="str">
        <f>'EWG-CCP-127 (1)'!B298</f>
        <v>Rb-R0.54</v>
      </c>
      <c r="D213" s="86">
        <v>1</v>
      </c>
      <c r="E213" s="17">
        <v>0</v>
      </c>
      <c r="F213" s="17">
        <f>'EWG-CCP-127 (1)'!J298</f>
        <v>64.935064935064929</v>
      </c>
      <c r="G213" s="17">
        <v>0</v>
      </c>
      <c r="H213" s="17">
        <v>0</v>
      </c>
      <c r="I213" s="17">
        <v>0</v>
      </c>
      <c r="J213" s="17">
        <f>'EWG-CCP-127 (1)'!M298</f>
        <v>0</v>
      </c>
      <c r="K213" s="17">
        <v>0</v>
      </c>
      <c r="L213" s="17">
        <v>0</v>
      </c>
      <c r="M213" s="17">
        <f>'EWG-CCP-127 (1)'!L298</f>
        <v>0</v>
      </c>
      <c r="N213" s="17">
        <v>0</v>
      </c>
      <c r="O213" s="17">
        <v>0</v>
      </c>
      <c r="P213" s="17">
        <v>0</v>
      </c>
      <c r="Q213" s="17">
        <v>0</v>
      </c>
      <c r="R213" s="17">
        <v>0</v>
      </c>
      <c r="S213" s="17">
        <v>0</v>
      </c>
      <c r="T213" s="17">
        <v>0</v>
      </c>
      <c r="U213" s="17">
        <v>0</v>
      </c>
      <c r="V213" s="17">
        <f>'EWG-CCP-127 (1)'!O298</f>
        <v>0</v>
      </c>
      <c r="W213" s="17">
        <v>0</v>
      </c>
      <c r="X213" s="17">
        <v>0</v>
      </c>
      <c r="Y213" s="17">
        <v>0</v>
      </c>
      <c r="Z213" s="17">
        <v>0</v>
      </c>
      <c r="AA213" s="17">
        <v>0</v>
      </c>
      <c r="AB213" s="17">
        <f>'EWG-CCP-127 (1)'!N298</f>
        <v>35.064935064935064</v>
      </c>
      <c r="AC213" s="17">
        <v>0</v>
      </c>
      <c r="AD213" s="17">
        <v>0</v>
      </c>
      <c r="AE213" s="88">
        <f>'EWG-CCP-127 (1)'!I298</f>
        <v>39</v>
      </c>
      <c r="AF213" s="92" t="s">
        <v>3</v>
      </c>
      <c r="AG213" s="87" t="s">
        <v>531</v>
      </c>
      <c r="AL213" s="17">
        <f t="shared" si="61"/>
        <v>100</v>
      </c>
      <c r="AM213" s="17">
        <f t="shared" si="62"/>
        <v>0</v>
      </c>
      <c r="AN213" s="17">
        <f t="shared" si="63"/>
        <v>0</v>
      </c>
      <c r="AO213" s="17">
        <f t="shared" si="64"/>
        <v>0.64935064935064934</v>
      </c>
      <c r="AP213" s="17">
        <f t="shared" si="65"/>
        <v>0</v>
      </c>
      <c r="AQ213" s="17">
        <f t="shared" si="66"/>
        <v>0.39</v>
      </c>
      <c r="AS213" s="17">
        <f t="shared" si="67"/>
        <v>0</v>
      </c>
      <c r="AT213" s="17">
        <f t="shared" si="68"/>
        <v>0</v>
      </c>
      <c r="AU213" s="17">
        <f t="shared" si="69"/>
        <v>0.5</v>
      </c>
      <c r="AV213" s="17">
        <f t="shared" si="70"/>
        <v>0.5</v>
      </c>
      <c r="AW213" s="17">
        <f t="shared" si="71"/>
        <v>0</v>
      </c>
      <c r="AX213" s="17">
        <f t="shared" si="72"/>
        <v>0</v>
      </c>
      <c r="AY213" s="17">
        <f t="shared" si="73"/>
        <v>0.39</v>
      </c>
      <c r="BA213" s="17">
        <f t="shared" si="74"/>
        <v>0</v>
      </c>
      <c r="BB213" s="17">
        <f t="shared" si="75"/>
        <v>0.54</v>
      </c>
      <c r="BC213" s="17">
        <f t="shared" si="76"/>
        <v>0.42821172032905402</v>
      </c>
      <c r="BD213" s="17">
        <f t="shared" si="79"/>
        <v>0.41846181026749452</v>
      </c>
      <c r="BE213" s="17">
        <f t="shared" si="77"/>
        <v>0.41846181026749452</v>
      </c>
      <c r="BF213" s="17">
        <f t="shared" si="78"/>
        <v>8.1007464370285549E-4</v>
      </c>
      <c r="BG213" s="17">
        <f t="shared" si="80"/>
        <v>1.4018594058442507E-4</v>
      </c>
    </row>
    <row r="214" spans="1:59" x14ac:dyDescent="0.25">
      <c r="A214" s="84">
        <v>653</v>
      </c>
      <c r="B214" s="84">
        <v>663</v>
      </c>
      <c r="D214" s="87">
        <v>1</v>
      </c>
      <c r="E214" s="17">
        <v>0</v>
      </c>
      <c r="F214" s="17">
        <f>'EWG-CCP-127 (1)'!H381</f>
        <v>90.876870927580228</v>
      </c>
      <c r="G214" s="17">
        <v>0</v>
      </c>
      <c r="H214" s="17">
        <v>0</v>
      </c>
      <c r="I214" s="17">
        <v>0</v>
      </c>
      <c r="J214" s="17">
        <v>0</v>
      </c>
      <c r="K214" s="17">
        <v>0</v>
      </c>
      <c r="L214" s="17">
        <v>0</v>
      </c>
      <c r="M214" s="17">
        <v>0</v>
      </c>
      <c r="N214" s="17">
        <v>0</v>
      </c>
      <c r="O214" s="17">
        <v>0</v>
      </c>
      <c r="P214" s="17">
        <v>0</v>
      </c>
      <c r="Q214" s="17">
        <v>0</v>
      </c>
      <c r="R214" s="17">
        <v>0</v>
      </c>
      <c r="S214" s="17">
        <v>0</v>
      </c>
      <c r="T214" s="17">
        <v>0</v>
      </c>
      <c r="U214" s="17">
        <v>0</v>
      </c>
      <c r="V214" s="17">
        <f>'EWG-CCP-127 (1)'!I381</f>
        <v>9.1231290724197773</v>
      </c>
      <c r="W214" s="17">
        <v>0</v>
      </c>
      <c r="X214" s="17">
        <v>0</v>
      </c>
      <c r="Y214" s="17">
        <v>0</v>
      </c>
      <c r="Z214" s="17">
        <v>0</v>
      </c>
      <c r="AA214" s="17">
        <v>0</v>
      </c>
      <c r="AB214" s="17">
        <v>0</v>
      </c>
      <c r="AC214" s="17">
        <v>0</v>
      </c>
      <c r="AD214" s="17">
        <v>0</v>
      </c>
      <c r="AE214" s="88">
        <f>'EWG-CCP-127 (1)'!E381</f>
        <v>13.011000000000001</v>
      </c>
      <c r="AF214" s="95" t="s">
        <v>3</v>
      </c>
      <c r="AG214" s="87" t="s">
        <v>556</v>
      </c>
      <c r="AL214" s="17">
        <f t="shared" si="61"/>
        <v>100</v>
      </c>
      <c r="AM214" s="17">
        <f t="shared" si="62"/>
        <v>9.1231290724197778E-2</v>
      </c>
      <c r="AN214" s="17">
        <f t="shared" si="63"/>
        <v>0</v>
      </c>
      <c r="AO214" s="17">
        <f t="shared" si="64"/>
        <v>0.90876870927580233</v>
      </c>
      <c r="AP214" s="17">
        <f t="shared" si="65"/>
        <v>0</v>
      </c>
      <c r="AQ214" s="17">
        <f t="shared" si="66"/>
        <v>0.13011</v>
      </c>
      <c r="AS214" s="17">
        <f t="shared" si="67"/>
        <v>0</v>
      </c>
      <c r="AT214" s="17">
        <f t="shared" si="68"/>
        <v>0.10038999999999998</v>
      </c>
      <c r="AU214" s="17">
        <f t="shared" si="69"/>
        <v>0.5</v>
      </c>
      <c r="AV214" s="17">
        <f t="shared" si="70"/>
        <v>0.5</v>
      </c>
      <c r="AW214" s="17">
        <f t="shared" si="71"/>
        <v>0.10038999999999998</v>
      </c>
      <c r="AX214" s="17">
        <f t="shared" si="72"/>
        <v>0.10038999999999998</v>
      </c>
      <c r="AY214" s="17">
        <f t="shared" si="73"/>
        <v>2.9720000000000024E-2</v>
      </c>
      <c r="BA214" s="17">
        <f t="shared" si="74"/>
        <v>0</v>
      </c>
      <c r="BB214" s="17">
        <f t="shared" si="75"/>
        <v>0.10038999999999998</v>
      </c>
      <c r="BC214" s="17">
        <f t="shared" si="76"/>
        <v>0.42821172032905402</v>
      </c>
      <c r="BD214" s="17">
        <f t="shared" si="79"/>
        <v>0.10038999999999998</v>
      </c>
      <c r="BE214" s="17">
        <f t="shared" si="77"/>
        <v>0.10038999999999998</v>
      </c>
      <c r="BF214" s="17">
        <f t="shared" si="78"/>
        <v>8.8327840000000147E-4</v>
      </c>
      <c r="BG214" s="17">
        <f t="shared" si="80"/>
        <v>7.3837200716465545E-2</v>
      </c>
    </row>
    <row r="215" spans="1:59" x14ac:dyDescent="0.25">
      <c r="A215" s="84">
        <v>414</v>
      </c>
      <c r="B215" s="84">
        <v>271</v>
      </c>
      <c r="D215" s="86">
        <v>1</v>
      </c>
      <c r="E215" s="17">
        <v>0</v>
      </c>
      <c r="F215" s="17">
        <f>'EWG-CCP-127 (1)'!M210</f>
        <v>25</v>
      </c>
      <c r="G215" s="17">
        <v>0</v>
      </c>
      <c r="H215" s="17">
        <v>0</v>
      </c>
      <c r="I215" s="17">
        <v>0</v>
      </c>
      <c r="J215" s="17">
        <v>0</v>
      </c>
      <c r="K215" s="17">
        <v>0</v>
      </c>
      <c r="L215" s="17">
        <v>0</v>
      </c>
      <c r="M215" s="17">
        <f>'EWG-CCP-127 (1)'!L210</f>
        <v>25</v>
      </c>
      <c r="N215" s="17">
        <v>0</v>
      </c>
      <c r="O215" s="17">
        <f>'EWG-CCP-127 (1)'!K210</f>
        <v>50</v>
      </c>
      <c r="P215" s="17">
        <v>0</v>
      </c>
      <c r="Q215" s="17">
        <v>0</v>
      </c>
      <c r="R215" s="17">
        <v>0</v>
      </c>
      <c r="S215" s="17">
        <v>0</v>
      </c>
      <c r="T215" s="17">
        <v>0</v>
      </c>
      <c r="U215" s="41">
        <v>0</v>
      </c>
      <c r="V215" s="41">
        <v>0</v>
      </c>
      <c r="W215" s="17">
        <v>0</v>
      </c>
      <c r="X215" s="17">
        <v>0</v>
      </c>
      <c r="Y215" s="17">
        <v>0</v>
      </c>
      <c r="Z215" s="17">
        <v>0</v>
      </c>
      <c r="AA215" s="17">
        <v>0</v>
      </c>
      <c r="AB215" s="17">
        <v>0</v>
      </c>
      <c r="AC215" s="17">
        <v>0</v>
      </c>
      <c r="AD215" s="41">
        <v>0</v>
      </c>
      <c r="AE215" s="88">
        <f>'EWG-CCP-127 (1)'!E210</f>
        <v>60</v>
      </c>
      <c r="AF215" s="41" t="s">
        <v>3</v>
      </c>
      <c r="AG215" s="87" t="s">
        <v>506</v>
      </c>
      <c r="AL215" s="17">
        <f t="shared" si="61"/>
        <v>100</v>
      </c>
      <c r="AM215" s="17">
        <f t="shared" si="62"/>
        <v>0.25</v>
      </c>
      <c r="AN215" s="17">
        <f t="shared" si="63"/>
        <v>0</v>
      </c>
      <c r="AO215" s="17">
        <f t="shared" si="64"/>
        <v>0.25</v>
      </c>
      <c r="AP215" s="17">
        <f t="shared" si="65"/>
        <v>0.5</v>
      </c>
      <c r="AQ215" s="17">
        <f t="shared" si="66"/>
        <v>0.6</v>
      </c>
      <c r="AS215" s="17">
        <f t="shared" si="67"/>
        <v>2</v>
      </c>
      <c r="AT215" s="17">
        <f t="shared" si="68"/>
        <v>1</v>
      </c>
      <c r="AU215" s="17">
        <f t="shared" si="69"/>
        <v>0.625</v>
      </c>
      <c r="AV215" s="17">
        <f t="shared" si="70"/>
        <v>1</v>
      </c>
      <c r="AW215" s="17">
        <f t="shared" si="71"/>
        <v>0.625</v>
      </c>
      <c r="AX215" s="17">
        <f t="shared" si="72"/>
        <v>0.625</v>
      </c>
      <c r="AY215" s="17">
        <f t="shared" si="73"/>
        <v>2.5000000000000022E-2</v>
      </c>
      <c r="BA215" s="17">
        <f t="shared" si="74"/>
        <v>2</v>
      </c>
      <c r="BB215" s="17">
        <f t="shared" si="75"/>
        <v>1</v>
      </c>
      <c r="BC215" s="17">
        <f t="shared" si="76"/>
        <v>0.54575984761981144</v>
      </c>
      <c r="BD215" s="17">
        <f t="shared" si="79"/>
        <v>0.5705748278035998</v>
      </c>
      <c r="BE215" s="17">
        <f t="shared" si="77"/>
        <v>0.5705748278035998</v>
      </c>
      <c r="BF215" s="17">
        <f t="shared" si="78"/>
        <v>8.6584075878780179E-4</v>
      </c>
      <c r="BG215" s="17">
        <f t="shared" si="80"/>
        <v>3.9267379899817025E-2</v>
      </c>
    </row>
    <row r="216" spans="1:59" x14ac:dyDescent="0.25">
      <c r="A216" s="84">
        <v>96</v>
      </c>
      <c r="B216" s="84">
        <v>61</v>
      </c>
      <c r="C216" s="17" t="s">
        <v>117</v>
      </c>
      <c r="D216" s="87">
        <v>1</v>
      </c>
      <c r="E216" s="17">
        <v>8</v>
      </c>
      <c r="F216" s="17">
        <v>21</v>
      </c>
      <c r="G216" s="17">
        <v>5</v>
      </c>
      <c r="H216" s="17">
        <v>0</v>
      </c>
      <c r="I216" s="41">
        <v>0</v>
      </c>
      <c r="J216" s="17">
        <v>0</v>
      </c>
      <c r="K216" s="17">
        <v>0</v>
      </c>
      <c r="L216" s="17">
        <v>0</v>
      </c>
      <c r="M216" s="17">
        <v>15</v>
      </c>
      <c r="N216" s="17">
        <v>0</v>
      </c>
      <c r="O216" s="17">
        <v>51</v>
      </c>
      <c r="P216" s="17">
        <v>0</v>
      </c>
      <c r="Q216" s="17">
        <v>0</v>
      </c>
      <c r="R216" s="17">
        <v>0</v>
      </c>
      <c r="S216" s="17">
        <v>0</v>
      </c>
      <c r="T216" s="41">
        <v>0</v>
      </c>
      <c r="U216" s="41">
        <v>0</v>
      </c>
      <c r="V216" s="41">
        <v>0</v>
      </c>
      <c r="W216" s="17">
        <v>0</v>
      </c>
      <c r="X216" s="17">
        <v>0</v>
      </c>
      <c r="Y216" s="17">
        <v>0</v>
      </c>
      <c r="Z216" s="41">
        <v>0</v>
      </c>
      <c r="AA216" s="17">
        <v>0</v>
      </c>
      <c r="AB216" s="17">
        <v>0</v>
      </c>
      <c r="AC216" s="41">
        <v>0</v>
      </c>
      <c r="AD216" s="41">
        <v>0</v>
      </c>
      <c r="AE216" s="88">
        <v>36</v>
      </c>
      <c r="AF216" s="91" t="s">
        <v>3</v>
      </c>
      <c r="AG216" s="87" t="s">
        <v>504</v>
      </c>
      <c r="AL216" s="17">
        <f t="shared" si="61"/>
        <v>100</v>
      </c>
      <c r="AM216" s="17">
        <f t="shared" si="62"/>
        <v>0.15</v>
      </c>
      <c r="AN216" s="17">
        <f t="shared" si="63"/>
        <v>0.08</v>
      </c>
      <c r="AO216" s="17">
        <f t="shared" si="64"/>
        <v>0.21</v>
      </c>
      <c r="AP216" s="17">
        <f t="shared" si="65"/>
        <v>0.51</v>
      </c>
      <c r="AQ216" s="17">
        <f t="shared" si="66"/>
        <v>0.36</v>
      </c>
      <c r="AS216" s="17">
        <f t="shared" si="67"/>
        <v>1.7586206896551726</v>
      </c>
      <c r="AT216" s="17">
        <f t="shared" si="68"/>
        <v>0.51724137931034486</v>
      </c>
      <c r="AU216" s="17">
        <f t="shared" si="69"/>
        <v>0.60991379310344829</v>
      </c>
      <c r="AV216" s="17">
        <f t="shared" si="70"/>
        <v>0.93965517241379315</v>
      </c>
      <c r="AW216" s="17">
        <f t="shared" si="71"/>
        <v>0.51724137931034486</v>
      </c>
      <c r="AX216" s="17">
        <f t="shared" si="72"/>
        <v>0.51724137931034486</v>
      </c>
      <c r="AY216" s="17">
        <f t="shared" si="73"/>
        <v>0.15724137931034488</v>
      </c>
      <c r="BA216" s="17">
        <f t="shared" si="74"/>
        <v>0.96226415094339623</v>
      </c>
      <c r="BB216" s="17">
        <f t="shared" si="75"/>
        <v>0.330188679245283</v>
      </c>
      <c r="BC216" s="17">
        <f t="shared" si="76"/>
        <v>0.48476789478026749</v>
      </c>
      <c r="BD216" s="17">
        <f t="shared" si="79"/>
        <v>0.330188679245283</v>
      </c>
      <c r="BE216" s="17">
        <f t="shared" si="77"/>
        <v>0.330188679245283</v>
      </c>
      <c r="BF216" s="17">
        <f t="shared" si="78"/>
        <v>8.8871484514061968E-4</v>
      </c>
      <c r="BG216" s="17">
        <f t="shared" si="80"/>
        <v>1.7505868035511964E-3</v>
      </c>
    </row>
    <row r="217" spans="1:59" x14ac:dyDescent="0.25">
      <c r="A217" s="84">
        <v>233</v>
      </c>
      <c r="B217" s="84">
        <v>492</v>
      </c>
      <c r="C217" s="17" t="str">
        <f>'EWG-CCP-127 (1)'!B48</f>
        <v>a)</v>
      </c>
      <c r="D217" s="86">
        <v>1</v>
      </c>
      <c r="E217" s="17">
        <v>0</v>
      </c>
      <c r="F217" s="17">
        <f>'EWG-CCP-127 (1)'!M48</f>
        <v>72.992700729927009</v>
      </c>
      <c r="G217" s="17">
        <v>0</v>
      </c>
      <c r="H217" s="17">
        <v>0</v>
      </c>
      <c r="I217" s="17">
        <v>0</v>
      </c>
      <c r="J217" s="17">
        <v>0</v>
      </c>
      <c r="K217" s="17">
        <v>0</v>
      </c>
      <c r="L217" s="17">
        <v>0</v>
      </c>
      <c r="M217" s="17">
        <f>'EWG-CCP-127 (1)'!L48</f>
        <v>27.007299270072991</v>
      </c>
      <c r="N217" s="17">
        <v>0</v>
      </c>
      <c r="O217" s="17">
        <f>'EWG-CCP-127 (1)'!K48</f>
        <v>0</v>
      </c>
      <c r="P217" s="17">
        <v>0</v>
      </c>
      <c r="Q217" s="17">
        <v>0</v>
      </c>
      <c r="R217" s="17">
        <v>0</v>
      </c>
      <c r="S217" s="17">
        <v>0</v>
      </c>
      <c r="T217" s="17">
        <v>0</v>
      </c>
      <c r="U217" s="41">
        <v>0</v>
      </c>
      <c r="V217" s="41">
        <v>0</v>
      </c>
      <c r="W217" s="17">
        <v>0</v>
      </c>
      <c r="X217" s="17">
        <v>0</v>
      </c>
      <c r="Y217" s="17">
        <v>0</v>
      </c>
      <c r="Z217" s="17">
        <v>0</v>
      </c>
      <c r="AA217" s="17">
        <v>0</v>
      </c>
      <c r="AB217" s="17">
        <v>0</v>
      </c>
      <c r="AC217" s="17">
        <v>0</v>
      </c>
      <c r="AD217" s="41">
        <v>0</v>
      </c>
      <c r="AE217" s="88">
        <f>'EWG-CCP-127 (1)'!E48</f>
        <v>34</v>
      </c>
      <c r="AF217" s="41" t="s">
        <v>3</v>
      </c>
      <c r="AG217" s="87" t="s">
        <v>506</v>
      </c>
      <c r="AL217" s="17">
        <f t="shared" si="61"/>
        <v>100</v>
      </c>
      <c r="AM217" s="17">
        <f t="shared" si="62"/>
        <v>0.27007299270072993</v>
      </c>
      <c r="AN217" s="17">
        <f t="shared" si="63"/>
        <v>0</v>
      </c>
      <c r="AO217" s="17">
        <f t="shared" si="64"/>
        <v>0.72992700729927007</v>
      </c>
      <c r="AP217" s="17">
        <f t="shared" si="65"/>
        <v>0</v>
      </c>
      <c r="AQ217" s="17">
        <f t="shared" si="66"/>
        <v>0.34</v>
      </c>
      <c r="AS217" s="17">
        <f t="shared" si="67"/>
        <v>0</v>
      </c>
      <c r="AT217" s="17">
        <f t="shared" si="68"/>
        <v>0.37</v>
      </c>
      <c r="AU217" s="17">
        <f t="shared" si="69"/>
        <v>0.5</v>
      </c>
      <c r="AV217" s="17">
        <f t="shared" si="70"/>
        <v>0.5</v>
      </c>
      <c r="AW217" s="17">
        <f t="shared" si="71"/>
        <v>0.37</v>
      </c>
      <c r="AX217" s="17">
        <f t="shared" si="72"/>
        <v>0.37</v>
      </c>
      <c r="AY217" s="17">
        <f t="shared" si="73"/>
        <v>2.9999999999999971E-2</v>
      </c>
      <c r="BA217" s="17">
        <f t="shared" si="74"/>
        <v>0</v>
      </c>
      <c r="BB217" s="17">
        <f t="shared" si="75"/>
        <v>0.37</v>
      </c>
      <c r="BC217" s="17">
        <f t="shared" si="76"/>
        <v>0.42821172032905402</v>
      </c>
      <c r="BD217" s="17">
        <f t="shared" si="79"/>
        <v>0.37</v>
      </c>
      <c r="BE217" s="17">
        <f t="shared" si="77"/>
        <v>0.37</v>
      </c>
      <c r="BF217" s="17">
        <f t="shared" si="78"/>
        <v>8.9999999999999824E-4</v>
      </c>
      <c r="BG217" s="17">
        <f t="shared" si="80"/>
        <v>3.8241873788623722E-3</v>
      </c>
    </row>
    <row r="218" spans="1:59" x14ac:dyDescent="0.25">
      <c r="A218" s="84">
        <v>312</v>
      </c>
      <c r="B218" s="84">
        <v>199</v>
      </c>
      <c r="D218" s="87">
        <v>1</v>
      </c>
      <c r="E218" s="17">
        <v>0</v>
      </c>
      <c r="F218" s="17">
        <f>'EWG-CCP-127 (1)'!M130</f>
        <v>24.096385542168672</v>
      </c>
      <c r="G218" s="17">
        <v>0</v>
      </c>
      <c r="H218" s="17">
        <v>0</v>
      </c>
      <c r="I218" s="17">
        <v>0</v>
      </c>
      <c r="J218" s="17">
        <v>0</v>
      </c>
      <c r="K218" s="17">
        <v>0</v>
      </c>
      <c r="L218" s="17">
        <v>0</v>
      </c>
      <c r="M218" s="17">
        <f>'EWG-CCP-127 (1)'!L130</f>
        <v>3.6144578313253009</v>
      </c>
      <c r="N218" s="17">
        <v>0</v>
      </c>
      <c r="O218" s="17">
        <f>'EWG-CCP-127 (1)'!K130</f>
        <v>72.289156626506013</v>
      </c>
      <c r="P218" s="17">
        <v>0</v>
      </c>
      <c r="Q218" s="17">
        <v>0</v>
      </c>
      <c r="R218" s="17">
        <v>0</v>
      </c>
      <c r="S218" s="17">
        <v>0</v>
      </c>
      <c r="T218" s="17">
        <v>0</v>
      </c>
      <c r="U218" s="41">
        <v>0</v>
      </c>
      <c r="V218" s="41">
        <v>0</v>
      </c>
      <c r="W218" s="17">
        <v>0</v>
      </c>
      <c r="X218" s="17">
        <v>0</v>
      </c>
      <c r="Y218" s="17">
        <v>0</v>
      </c>
      <c r="Z218" s="17">
        <v>0</v>
      </c>
      <c r="AA218" s="17">
        <v>0</v>
      </c>
      <c r="AB218" s="17">
        <v>0</v>
      </c>
      <c r="AC218" s="17">
        <v>0</v>
      </c>
      <c r="AD218" s="41">
        <v>0</v>
      </c>
      <c r="AE218" s="88">
        <f>'EWG-CCP-127 (1)'!E130</f>
        <v>18</v>
      </c>
      <c r="AF218" s="91" t="s">
        <v>3</v>
      </c>
      <c r="AG218" s="87" t="s">
        <v>504</v>
      </c>
      <c r="AL218" s="17">
        <f t="shared" si="61"/>
        <v>99.999999999999986</v>
      </c>
      <c r="AM218" s="17">
        <f t="shared" si="62"/>
        <v>3.614457831325301E-2</v>
      </c>
      <c r="AN218" s="17">
        <f t="shared" si="63"/>
        <v>0</v>
      </c>
      <c r="AO218" s="17">
        <f t="shared" si="64"/>
        <v>0.24096385542168672</v>
      </c>
      <c r="AP218" s="17">
        <f t="shared" si="65"/>
        <v>0.72289156626506013</v>
      </c>
      <c r="AQ218" s="17">
        <f t="shared" si="66"/>
        <v>0.18</v>
      </c>
      <c r="AS218" s="17">
        <f t="shared" si="67"/>
        <v>3</v>
      </c>
      <c r="AT218" s="17">
        <f t="shared" si="68"/>
        <v>0.15000000000000002</v>
      </c>
      <c r="AU218" s="17">
        <f t="shared" si="69"/>
        <v>0.6875</v>
      </c>
      <c r="AV218" s="17">
        <f t="shared" si="70"/>
        <v>1.25</v>
      </c>
      <c r="AW218" s="17">
        <f t="shared" si="71"/>
        <v>0.15000000000000002</v>
      </c>
      <c r="AX218" s="17">
        <f t="shared" si="72"/>
        <v>0.15000000000000002</v>
      </c>
      <c r="AY218" s="17">
        <f t="shared" si="73"/>
        <v>2.9999999999999971E-2</v>
      </c>
      <c r="BA218" s="17">
        <f t="shared" si="74"/>
        <v>3</v>
      </c>
      <c r="BB218" s="17">
        <f t="shared" si="75"/>
        <v>0.15</v>
      </c>
      <c r="BC218" s="17">
        <f t="shared" si="76"/>
        <v>0.60453391126519007</v>
      </c>
      <c r="BD218" s="17">
        <f t="shared" si="79"/>
        <v>0.15</v>
      </c>
      <c r="BE218" s="17">
        <f t="shared" si="77"/>
        <v>0.15</v>
      </c>
      <c r="BF218" s="17">
        <f t="shared" si="78"/>
        <v>8.9999999999999998E-4</v>
      </c>
      <c r="BG218" s="17">
        <f t="shared" si="80"/>
        <v>4.9212991981351817E-2</v>
      </c>
    </row>
    <row r="219" spans="1:59" x14ac:dyDescent="0.25">
      <c r="A219" s="84">
        <v>313</v>
      </c>
      <c r="B219" s="84">
        <v>200</v>
      </c>
      <c r="D219" s="86">
        <v>1</v>
      </c>
      <c r="E219" s="17">
        <v>0</v>
      </c>
      <c r="F219" s="17">
        <f>'EWG-CCP-127 (1)'!M131</f>
        <v>23.52941176470588</v>
      </c>
      <c r="G219" s="17">
        <v>0</v>
      </c>
      <c r="H219" s="17">
        <v>0</v>
      </c>
      <c r="I219" s="17">
        <v>0</v>
      </c>
      <c r="J219" s="17">
        <v>0</v>
      </c>
      <c r="K219" s="17">
        <v>0</v>
      </c>
      <c r="L219" s="17">
        <v>0</v>
      </c>
      <c r="M219" s="17">
        <f>'EWG-CCP-127 (1)'!L131</f>
        <v>5.8823529411764701</v>
      </c>
      <c r="N219" s="17">
        <v>0</v>
      </c>
      <c r="O219" s="17">
        <f>'EWG-CCP-127 (1)'!K131</f>
        <v>70.588235294117652</v>
      </c>
      <c r="P219" s="17">
        <v>0</v>
      </c>
      <c r="Q219" s="17">
        <v>0</v>
      </c>
      <c r="R219" s="17">
        <v>0</v>
      </c>
      <c r="S219" s="17">
        <v>0</v>
      </c>
      <c r="T219" s="17">
        <v>0</v>
      </c>
      <c r="U219" s="41">
        <v>0</v>
      </c>
      <c r="V219" s="41">
        <v>0</v>
      </c>
      <c r="W219" s="17">
        <v>0</v>
      </c>
      <c r="X219" s="17">
        <v>0</v>
      </c>
      <c r="Y219" s="17">
        <v>0</v>
      </c>
      <c r="Z219" s="17">
        <v>0</v>
      </c>
      <c r="AA219" s="17">
        <v>0</v>
      </c>
      <c r="AB219" s="17">
        <v>0</v>
      </c>
      <c r="AC219" s="17">
        <v>0</v>
      </c>
      <c r="AD219" s="41">
        <v>0</v>
      </c>
      <c r="AE219" s="88">
        <f>'EWG-CCP-127 (1)'!E131</f>
        <v>28.000000000000004</v>
      </c>
      <c r="AF219" s="91" t="s">
        <v>3</v>
      </c>
      <c r="AG219" s="87" t="s">
        <v>504</v>
      </c>
      <c r="AL219" s="17">
        <f t="shared" si="61"/>
        <v>100</v>
      </c>
      <c r="AM219" s="17">
        <f t="shared" si="62"/>
        <v>5.8823529411764698E-2</v>
      </c>
      <c r="AN219" s="17">
        <f t="shared" si="63"/>
        <v>0</v>
      </c>
      <c r="AO219" s="17">
        <f t="shared" si="64"/>
        <v>0.23529411764705879</v>
      </c>
      <c r="AP219" s="17">
        <f t="shared" si="65"/>
        <v>0.70588235294117652</v>
      </c>
      <c r="AQ219" s="17">
        <f t="shared" si="66"/>
        <v>0.28000000000000003</v>
      </c>
      <c r="AS219" s="17">
        <f t="shared" si="67"/>
        <v>3.0000000000000004</v>
      </c>
      <c r="AT219" s="17">
        <f t="shared" si="68"/>
        <v>0.25</v>
      </c>
      <c r="AU219" s="17">
        <f t="shared" si="69"/>
        <v>0.6875</v>
      </c>
      <c r="AV219" s="17">
        <f t="shared" si="70"/>
        <v>1.25</v>
      </c>
      <c r="AW219" s="17">
        <f t="shared" si="71"/>
        <v>0.25</v>
      </c>
      <c r="AX219" s="17">
        <f t="shared" si="72"/>
        <v>0.25</v>
      </c>
      <c r="AY219" s="17">
        <f t="shared" si="73"/>
        <v>3.0000000000000027E-2</v>
      </c>
      <c r="BA219" s="17">
        <f t="shared" si="74"/>
        <v>3.0000000000000004</v>
      </c>
      <c r="BB219" s="17">
        <f t="shared" si="75"/>
        <v>0.25</v>
      </c>
      <c r="BC219" s="17">
        <f t="shared" si="76"/>
        <v>0.60453391126519018</v>
      </c>
      <c r="BD219" s="17">
        <f t="shared" si="79"/>
        <v>0.25</v>
      </c>
      <c r="BE219" s="17">
        <f t="shared" si="77"/>
        <v>0.25</v>
      </c>
      <c r="BF219" s="17">
        <f t="shared" si="78"/>
        <v>9.000000000000016E-4</v>
      </c>
      <c r="BG219" s="17">
        <f t="shared" si="80"/>
        <v>1.4844989104795909E-2</v>
      </c>
    </row>
    <row r="220" spans="1:59" x14ac:dyDescent="0.25">
      <c r="A220" s="84">
        <v>230</v>
      </c>
      <c r="B220" s="84">
        <v>489</v>
      </c>
      <c r="C220" s="17" t="str">
        <f>'EWG-CCP-127 (1)'!B45</f>
        <v>a)</v>
      </c>
      <c r="D220" s="87">
        <v>1</v>
      </c>
      <c r="E220" s="17">
        <v>0</v>
      </c>
      <c r="F220" s="17">
        <f>'EWG-CCP-127 (1)'!M45</f>
        <v>80</v>
      </c>
      <c r="G220" s="17">
        <v>0</v>
      </c>
      <c r="H220" s="17">
        <v>0</v>
      </c>
      <c r="I220" s="17">
        <v>0</v>
      </c>
      <c r="J220" s="17">
        <v>0</v>
      </c>
      <c r="K220" s="17">
        <v>0</v>
      </c>
      <c r="L220" s="17">
        <v>0</v>
      </c>
      <c r="M220" s="17">
        <f>'EWG-CCP-127 (1)'!L45</f>
        <v>20</v>
      </c>
      <c r="N220" s="17">
        <v>0</v>
      </c>
      <c r="O220" s="17">
        <f>'EWG-CCP-127 (1)'!K45</f>
        <v>0</v>
      </c>
      <c r="P220" s="17">
        <v>0</v>
      </c>
      <c r="Q220" s="17">
        <v>0</v>
      </c>
      <c r="R220" s="17">
        <v>0</v>
      </c>
      <c r="S220" s="17">
        <v>0</v>
      </c>
      <c r="T220" s="17">
        <v>0</v>
      </c>
      <c r="U220" s="41">
        <v>0</v>
      </c>
      <c r="V220" s="41">
        <v>0</v>
      </c>
      <c r="W220" s="17">
        <v>0</v>
      </c>
      <c r="X220" s="17">
        <v>0</v>
      </c>
      <c r="Y220" s="17">
        <v>0</v>
      </c>
      <c r="Z220" s="17">
        <v>0</v>
      </c>
      <c r="AA220" s="17">
        <v>0</v>
      </c>
      <c r="AB220" s="17">
        <v>0</v>
      </c>
      <c r="AC220" s="17">
        <v>0</v>
      </c>
      <c r="AD220" s="41">
        <v>0</v>
      </c>
      <c r="AE220" s="88">
        <f>'EWG-CCP-127 (1)'!E45</f>
        <v>28.000000000000004</v>
      </c>
      <c r="AF220" s="41" t="s">
        <v>3</v>
      </c>
      <c r="AG220" s="87" t="s">
        <v>506</v>
      </c>
      <c r="AL220" s="17">
        <f t="shared" si="61"/>
        <v>100</v>
      </c>
      <c r="AM220" s="17">
        <f t="shared" si="62"/>
        <v>0.2</v>
      </c>
      <c r="AN220" s="17">
        <f t="shared" si="63"/>
        <v>0</v>
      </c>
      <c r="AO220" s="17">
        <f t="shared" si="64"/>
        <v>0.8</v>
      </c>
      <c r="AP220" s="17">
        <f t="shared" si="65"/>
        <v>0</v>
      </c>
      <c r="AQ220" s="17">
        <f t="shared" si="66"/>
        <v>0.28000000000000003</v>
      </c>
      <c r="AS220" s="17">
        <f t="shared" si="67"/>
        <v>0</v>
      </c>
      <c r="AT220" s="17">
        <f t="shared" si="68"/>
        <v>0.25</v>
      </c>
      <c r="AU220" s="17">
        <f t="shared" si="69"/>
        <v>0.5</v>
      </c>
      <c r="AV220" s="17">
        <f t="shared" si="70"/>
        <v>0.5</v>
      </c>
      <c r="AW220" s="17">
        <f t="shared" si="71"/>
        <v>0.25</v>
      </c>
      <c r="AX220" s="17">
        <f t="shared" si="72"/>
        <v>0.25</v>
      </c>
      <c r="AY220" s="17">
        <f t="shared" si="73"/>
        <v>3.0000000000000027E-2</v>
      </c>
      <c r="BA220" s="17">
        <f t="shared" si="74"/>
        <v>0</v>
      </c>
      <c r="BB220" s="17">
        <f t="shared" si="75"/>
        <v>0.25</v>
      </c>
      <c r="BC220" s="17">
        <f t="shared" si="76"/>
        <v>0.42821172032905402</v>
      </c>
      <c r="BD220" s="17">
        <f t="shared" si="79"/>
        <v>0.25</v>
      </c>
      <c r="BE220" s="17">
        <f t="shared" si="77"/>
        <v>0.25</v>
      </c>
      <c r="BF220" s="17">
        <f t="shared" si="78"/>
        <v>9.000000000000016E-4</v>
      </c>
      <c r="BG220" s="17">
        <f t="shared" si="80"/>
        <v>1.4844989104795909E-2</v>
      </c>
    </row>
    <row r="221" spans="1:59" x14ac:dyDescent="0.25">
      <c r="A221" s="84">
        <v>520</v>
      </c>
      <c r="B221" s="84">
        <v>574</v>
      </c>
      <c r="C221" s="17" t="str">
        <f>'EWG-CCP-127 (1)'!B303</f>
        <v>Cs-R0.2</v>
      </c>
      <c r="D221" s="86">
        <v>1</v>
      </c>
      <c r="E221" s="17">
        <v>0</v>
      </c>
      <c r="F221" s="17">
        <f>'EWG-CCP-127 (1)'!J303</f>
        <v>83.333333333333343</v>
      </c>
      <c r="G221" s="17">
        <v>0</v>
      </c>
      <c r="H221" s="17">
        <v>0</v>
      </c>
      <c r="I221" s="17">
        <v>0</v>
      </c>
      <c r="J221" s="17">
        <f>'EWG-CCP-127 (1)'!M303</f>
        <v>0</v>
      </c>
      <c r="K221" s="17">
        <v>0</v>
      </c>
      <c r="L221" s="17">
        <v>0</v>
      </c>
      <c r="M221" s="17">
        <f>'EWG-CCP-127 (1)'!L303</f>
        <v>0</v>
      </c>
      <c r="N221" s="17">
        <v>0</v>
      </c>
      <c r="O221" s="17">
        <v>0</v>
      </c>
      <c r="P221" s="17">
        <v>0</v>
      </c>
      <c r="Q221" s="17">
        <v>0</v>
      </c>
      <c r="R221" s="17">
        <v>0</v>
      </c>
      <c r="S221" s="17">
        <v>0</v>
      </c>
      <c r="T221" s="17">
        <v>0</v>
      </c>
      <c r="U221" s="17">
        <v>0</v>
      </c>
      <c r="V221" s="17">
        <f>'EWG-CCP-127 (1)'!O303</f>
        <v>16.666666666666668</v>
      </c>
      <c r="W221" s="17">
        <v>0</v>
      </c>
      <c r="X221" s="17">
        <v>0</v>
      </c>
      <c r="Y221" s="17">
        <v>0</v>
      </c>
      <c r="Z221" s="17">
        <v>0</v>
      </c>
      <c r="AA221" s="17">
        <v>0</v>
      </c>
      <c r="AB221" s="17">
        <f>'EWG-CCP-127 (1)'!N303</f>
        <v>0</v>
      </c>
      <c r="AC221" s="17">
        <v>0</v>
      </c>
      <c r="AD221" s="17">
        <v>0</v>
      </c>
      <c r="AE221" s="88">
        <f>'EWG-CCP-127 (1)'!I303</f>
        <v>23</v>
      </c>
      <c r="AF221" s="92" t="s">
        <v>3</v>
      </c>
      <c r="AG221" s="87" t="s">
        <v>531</v>
      </c>
      <c r="AL221" s="17">
        <f t="shared" si="61"/>
        <v>100.00000000000001</v>
      </c>
      <c r="AM221" s="17">
        <f t="shared" si="62"/>
        <v>0.16666666666666669</v>
      </c>
      <c r="AN221" s="17">
        <f t="shared" si="63"/>
        <v>0</v>
      </c>
      <c r="AO221" s="17">
        <f t="shared" si="64"/>
        <v>0.83333333333333348</v>
      </c>
      <c r="AP221" s="17">
        <f t="shared" si="65"/>
        <v>0</v>
      </c>
      <c r="AQ221" s="17">
        <f t="shared" si="66"/>
        <v>0.23</v>
      </c>
      <c r="AS221" s="17">
        <f t="shared" si="67"/>
        <v>0</v>
      </c>
      <c r="AT221" s="17">
        <f t="shared" si="68"/>
        <v>0.19999999999999998</v>
      </c>
      <c r="AU221" s="17">
        <f t="shared" si="69"/>
        <v>0.5</v>
      </c>
      <c r="AV221" s="17">
        <f t="shared" si="70"/>
        <v>0.5</v>
      </c>
      <c r="AW221" s="17">
        <f t="shared" si="71"/>
        <v>0.19999999999999998</v>
      </c>
      <c r="AX221" s="17">
        <f t="shared" si="72"/>
        <v>0.19999999999999998</v>
      </c>
      <c r="AY221" s="17">
        <f t="shared" si="73"/>
        <v>3.0000000000000027E-2</v>
      </c>
      <c r="BA221" s="17">
        <f t="shared" si="74"/>
        <v>0</v>
      </c>
      <c r="BB221" s="17">
        <f t="shared" si="75"/>
        <v>0.19999999999999998</v>
      </c>
      <c r="BC221" s="17">
        <f t="shared" si="76"/>
        <v>0.42821172032905402</v>
      </c>
      <c r="BD221" s="17">
        <f t="shared" si="79"/>
        <v>0.19999999999999998</v>
      </c>
      <c r="BE221" s="17">
        <f t="shared" si="77"/>
        <v>0.19999999999999998</v>
      </c>
      <c r="BF221" s="17">
        <f t="shared" si="78"/>
        <v>9.000000000000016E-4</v>
      </c>
      <c r="BG221" s="17">
        <f t="shared" si="80"/>
        <v>2.9528990543073862E-2</v>
      </c>
    </row>
    <row r="222" spans="1:59" x14ac:dyDescent="0.25">
      <c r="A222" s="84">
        <v>603</v>
      </c>
      <c r="B222" s="84">
        <v>347</v>
      </c>
      <c r="C222" s="17" t="s">
        <v>440</v>
      </c>
      <c r="D222" s="87">
        <v>1</v>
      </c>
      <c r="E222" s="17">
        <v>4.04</v>
      </c>
      <c r="F222" s="17">
        <v>16.8</v>
      </c>
      <c r="G222" s="17">
        <v>0</v>
      </c>
      <c r="H222" s="17">
        <v>0</v>
      </c>
      <c r="I222" s="17">
        <v>0</v>
      </c>
      <c r="J222" s="17">
        <v>3.34</v>
      </c>
      <c r="K222" s="17">
        <v>0</v>
      </c>
      <c r="L222" s="17">
        <v>0</v>
      </c>
      <c r="M222" s="17">
        <v>10.01</v>
      </c>
      <c r="N222" s="17">
        <v>0</v>
      </c>
      <c r="O222" s="17">
        <v>63.47</v>
      </c>
      <c r="P222" s="17">
        <v>0</v>
      </c>
      <c r="Q222" s="17">
        <v>0</v>
      </c>
      <c r="R222" s="17">
        <v>0</v>
      </c>
      <c r="S222" s="17">
        <v>2.35</v>
      </c>
      <c r="T222" s="17">
        <v>0</v>
      </c>
      <c r="U222" s="17">
        <v>0</v>
      </c>
      <c r="V222" s="17">
        <v>0</v>
      </c>
      <c r="W222" s="17">
        <v>0</v>
      </c>
      <c r="X222" s="17">
        <v>0</v>
      </c>
      <c r="Y222" s="17">
        <v>0</v>
      </c>
      <c r="Z222" s="17">
        <v>0</v>
      </c>
      <c r="AA222" s="17">
        <v>0</v>
      </c>
      <c r="AB222" s="17">
        <v>0</v>
      </c>
      <c r="AC222" s="17">
        <v>0</v>
      </c>
      <c r="AD222" s="17">
        <v>0</v>
      </c>
      <c r="AE222" s="88">
        <f>'EWG-CCP-127 (1)'!I266</f>
        <v>36.368000523699209</v>
      </c>
      <c r="AF222" s="17" t="s">
        <v>3</v>
      </c>
      <c r="AG222" s="87" t="s">
        <v>506</v>
      </c>
      <c r="AL222" s="17">
        <f t="shared" si="61"/>
        <v>100.00999999999999</v>
      </c>
      <c r="AM222" s="17">
        <f t="shared" si="62"/>
        <v>0.13350000000000001</v>
      </c>
      <c r="AN222" s="17">
        <f t="shared" si="63"/>
        <v>4.0399999999999998E-2</v>
      </c>
      <c r="AO222" s="17">
        <f t="shared" si="64"/>
        <v>0.16800000000000001</v>
      </c>
      <c r="AP222" s="17">
        <f t="shared" si="65"/>
        <v>0.63470000000000004</v>
      </c>
      <c r="AQ222" s="17">
        <f t="shared" si="66"/>
        <v>0.36368000523699207</v>
      </c>
      <c r="AS222" s="17">
        <f t="shared" si="67"/>
        <v>3.0455854126679465</v>
      </c>
      <c r="AT222" s="17">
        <f t="shared" si="68"/>
        <v>0.64059500959692905</v>
      </c>
      <c r="AU222" s="17">
        <f t="shared" si="69"/>
        <v>0.69034908829174668</v>
      </c>
      <c r="AV222" s="17">
        <f t="shared" si="70"/>
        <v>1.2613963531669867</v>
      </c>
      <c r="AW222" s="17">
        <f t="shared" si="71"/>
        <v>0.64059500959692905</v>
      </c>
      <c r="AX222" s="17">
        <f t="shared" si="72"/>
        <v>0.64059500959692905</v>
      </c>
      <c r="AY222" s="17">
        <f t="shared" si="73"/>
        <v>0.27691500435993699</v>
      </c>
      <c r="BA222" s="17">
        <f t="shared" si="74"/>
        <v>1.5863534116470881</v>
      </c>
      <c r="BB222" s="17">
        <f t="shared" si="75"/>
        <v>0.33366658335416138</v>
      </c>
      <c r="BC222" s="17">
        <f t="shared" si="76"/>
        <v>0.52144815670926359</v>
      </c>
      <c r="BD222" s="17">
        <f t="shared" si="79"/>
        <v>0.33366658335416138</v>
      </c>
      <c r="BE222" s="17">
        <f t="shared" si="77"/>
        <v>0.33366658335416138</v>
      </c>
      <c r="BF222" s="17">
        <f t="shared" si="78"/>
        <v>9.0080549311677969E-4</v>
      </c>
      <c r="BG222" s="17">
        <f t="shared" si="80"/>
        <v>1.4561862980065805E-3</v>
      </c>
    </row>
    <row r="223" spans="1:59" x14ac:dyDescent="0.25">
      <c r="A223" s="84">
        <v>203</v>
      </c>
      <c r="B223" s="84">
        <v>476</v>
      </c>
      <c r="C223" s="17">
        <v>31</v>
      </c>
      <c r="D223" s="86">
        <v>1</v>
      </c>
      <c r="E223" s="17">
        <v>0</v>
      </c>
      <c r="F223" s="17">
        <v>40</v>
      </c>
      <c r="G223" s="17">
        <v>0</v>
      </c>
      <c r="H223" s="17">
        <v>0</v>
      </c>
      <c r="I223" s="17">
        <v>0</v>
      </c>
      <c r="J223" s="17">
        <v>0</v>
      </c>
      <c r="K223" s="17">
        <v>0</v>
      </c>
      <c r="L223" s="17">
        <v>0</v>
      </c>
      <c r="M223" s="17">
        <v>25</v>
      </c>
      <c r="N223" s="17">
        <v>0</v>
      </c>
      <c r="O223" s="17">
        <v>35</v>
      </c>
      <c r="P223" s="17">
        <v>0</v>
      </c>
      <c r="Q223" s="17">
        <v>0</v>
      </c>
      <c r="R223" s="17">
        <v>0</v>
      </c>
      <c r="S223" s="17">
        <v>0</v>
      </c>
      <c r="T223" s="17">
        <v>0</v>
      </c>
      <c r="U223" s="41">
        <v>0</v>
      </c>
      <c r="V223" s="41">
        <v>0</v>
      </c>
      <c r="W223" s="17">
        <v>0</v>
      </c>
      <c r="X223" s="17">
        <v>0</v>
      </c>
      <c r="Y223" s="17">
        <v>0</v>
      </c>
      <c r="Z223" s="17">
        <v>0</v>
      </c>
      <c r="AA223" s="17">
        <v>0</v>
      </c>
      <c r="AB223" s="17">
        <v>0</v>
      </c>
      <c r="AC223" s="17">
        <v>0</v>
      </c>
      <c r="AD223" s="41">
        <v>0</v>
      </c>
      <c r="AE223" s="88">
        <v>45</v>
      </c>
      <c r="AF223" s="91" t="s">
        <v>3</v>
      </c>
      <c r="AG223" s="87" t="s">
        <v>504</v>
      </c>
      <c r="AL223" s="17">
        <f t="shared" si="61"/>
        <v>100</v>
      </c>
      <c r="AM223" s="17">
        <f t="shared" si="62"/>
        <v>0.25</v>
      </c>
      <c r="AN223" s="17">
        <f t="shared" si="63"/>
        <v>0</v>
      </c>
      <c r="AO223" s="17">
        <f t="shared" si="64"/>
        <v>0.4</v>
      </c>
      <c r="AP223" s="17">
        <f t="shared" si="65"/>
        <v>0.35</v>
      </c>
      <c r="AQ223" s="17">
        <f t="shared" si="66"/>
        <v>0.45</v>
      </c>
      <c r="AS223" s="17">
        <f t="shared" si="67"/>
        <v>0.87499999999999989</v>
      </c>
      <c r="AT223" s="17">
        <f t="shared" si="68"/>
        <v>0.625</v>
      </c>
      <c r="AU223" s="17">
        <f t="shared" si="69"/>
        <v>0.5546875</v>
      </c>
      <c r="AV223" s="17">
        <f t="shared" si="70"/>
        <v>0.71875</v>
      </c>
      <c r="AW223" s="17">
        <f t="shared" si="71"/>
        <v>0.5546875</v>
      </c>
      <c r="AX223" s="17">
        <f t="shared" si="72"/>
        <v>0.5546875</v>
      </c>
      <c r="AY223" s="17">
        <f t="shared" si="73"/>
        <v>0.10468749999999999</v>
      </c>
      <c r="BA223" s="17">
        <f t="shared" si="74"/>
        <v>0.875</v>
      </c>
      <c r="BB223" s="17">
        <f t="shared" si="75"/>
        <v>0.625</v>
      </c>
      <c r="BC223" s="17">
        <f t="shared" si="76"/>
        <v>0.47963902601876041</v>
      </c>
      <c r="BD223" s="17">
        <f t="shared" si="79"/>
        <v>0.47893753184490734</v>
      </c>
      <c r="BE223" s="17">
        <f t="shared" si="77"/>
        <v>0.47893753184490734</v>
      </c>
      <c r="BF223" s="17">
        <f t="shared" si="78"/>
        <v>8.3738074927502569E-4</v>
      </c>
      <c r="BG223" s="17">
        <f t="shared" si="80"/>
        <v>2.3193842146508868E-3</v>
      </c>
    </row>
    <row r="224" spans="1:59" x14ac:dyDescent="0.25">
      <c r="A224" s="84">
        <v>37</v>
      </c>
      <c r="B224" s="84">
        <v>25</v>
      </c>
      <c r="C224" s="17" t="s">
        <v>45</v>
      </c>
      <c r="D224" s="87">
        <v>1</v>
      </c>
      <c r="E224" s="41">
        <v>0</v>
      </c>
      <c r="F224" s="17">
        <v>17</v>
      </c>
      <c r="G224" s="17">
        <v>6</v>
      </c>
      <c r="H224" s="17">
        <v>0</v>
      </c>
      <c r="I224" s="41">
        <v>0</v>
      </c>
      <c r="J224" s="41">
        <v>0</v>
      </c>
      <c r="K224" s="41">
        <v>0</v>
      </c>
      <c r="L224" s="41">
        <v>0</v>
      </c>
      <c r="M224" s="17">
        <v>13</v>
      </c>
      <c r="N224" s="17">
        <v>0</v>
      </c>
      <c r="O224" s="17">
        <v>62</v>
      </c>
      <c r="P224" s="17">
        <v>0</v>
      </c>
      <c r="Q224" s="17">
        <v>0</v>
      </c>
      <c r="R224" s="17">
        <v>0</v>
      </c>
      <c r="S224" s="17">
        <v>2</v>
      </c>
      <c r="T224" s="41">
        <v>0</v>
      </c>
      <c r="U224" s="41">
        <v>0</v>
      </c>
      <c r="V224" s="41">
        <v>0</v>
      </c>
      <c r="W224" s="41">
        <v>0</v>
      </c>
      <c r="X224" s="41">
        <v>0</v>
      </c>
      <c r="Y224" s="17">
        <v>0</v>
      </c>
      <c r="Z224" s="41">
        <v>0</v>
      </c>
      <c r="AA224" s="17">
        <v>0</v>
      </c>
      <c r="AB224" s="17">
        <v>0</v>
      </c>
      <c r="AC224" s="41">
        <v>0</v>
      </c>
      <c r="AD224" s="41">
        <v>0</v>
      </c>
      <c r="AE224" s="88">
        <v>61</v>
      </c>
      <c r="AF224" s="41" t="s">
        <v>3</v>
      </c>
      <c r="AG224" s="87" t="s">
        <v>506</v>
      </c>
      <c r="AL224" s="17">
        <f t="shared" si="61"/>
        <v>100</v>
      </c>
      <c r="AM224" s="17">
        <f t="shared" si="62"/>
        <v>0.13</v>
      </c>
      <c r="AN224" s="17">
        <f t="shared" si="63"/>
        <v>0</v>
      </c>
      <c r="AO224" s="17">
        <f t="shared" si="64"/>
        <v>0.17</v>
      </c>
      <c r="AP224" s="17">
        <f t="shared" si="65"/>
        <v>0.62</v>
      </c>
      <c r="AQ224" s="17">
        <f t="shared" si="66"/>
        <v>0.61</v>
      </c>
      <c r="AS224" s="17">
        <f t="shared" si="67"/>
        <v>3.6470588235294117</v>
      </c>
      <c r="AT224" s="17">
        <f t="shared" si="68"/>
        <v>0.76470588235294112</v>
      </c>
      <c r="AU224" s="17">
        <f t="shared" si="69"/>
        <v>0.7279411764705882</v>
      </c>
      <c r="AV224" s="17">
        <f t="shared" si="70"/>
        <v>1.4117647058823528</v>
      </c>
      <c r="AW224" s="17">
        <f t="shared" si="71"/>
        <v>0.7279411764705882</v>
      </c>
      <c r="AX224" s="17">
        <f t="shared" si="72"/>
        <v>0.7279411764705882</v>
      </c>
      <c r="AY224" s="17">
        <f t="shared" si="73"/>
        <v>0.11794117647058822</v>
      </c>
      <c r="BA224" s="17">
        <f t="shared" si="74"/>
        <v>2.6956521739130435</v>
      </c>
      <c r="BB224" s="17">
        <f t="shared" si="75"/>
        <v>0.69565217391304346</v>
      </c>
      <c r="BC224" s="17">
        <f t="shared" si="76"/>
        <v>0.58664615276442267</v>
      </c>
      <c r="BD224" s="17">
        <f t="shared" si="79"/>
        <v>0.57844043644579535</v>
      </c>
      <c r="BE224" s="17">
        <f t="shared" si="77"/>
        <v>0.57844043644579535</v>
      </c>
      <c r="BF224" s="17">
        <f t="shared" si="78"/>
        <v>9.9600605173188182E-4</v>
      </c>
      <c r="BG224" s="17">
        <f t="shared" si="80"/>
        <v>4.3330579612161441E-2</v>
      </c>
    </row>
    <row r="225" spans="1:59" x14ac:dyDescent="0.25">
      <c r="A225" s="84">
        <v>466</v>
      </c>
      <c r="B225" s="84">
        <v>313</v>
      </c>
      <c r="C225" s="17" t="s">
        <v>309</v>
      </c>
      <c r="D225" s="86">
        <v>1</v>
      </c>
      <c r="E225" s="17">
        <v>0</v>
      </c>
      <c r="F225" s="17">
        <v>23.9</v>
      </c>
      <c r="G225" s="17">
        <v>0</v>
      </c>
      <c r="H225" s="17">
        <v>0</v>
      </c>
      <c r="I225" s="17">
        <v>0</v>
      </c>
      <c r="J225" s="17">
        <v>0</v>
      </c>
      <c r="K225" s="17">
        <v>0</v>
      </c>
      <c r="L225" s="17">
        <v>0</v>
      </c>
      <c r="M225" s="17">
        <v>25.3</v>
      </c>
      <c r="N225" s="17">
        <v>0</v>
      </c>
      <c r="O225" s="17">
        <v>50.8</v>
      </c>
      <c r="P225" s="17">
        <v>0</v>
      </c>
      <c r="Q225" s="17">
        <v>0</v>
      </c>
      <c r="R225" s="17">
        <v>0</v>
      </c>
      <c r="S225" s="17">
        <v>0</v>
      </c>
      <c r="T225" s="17">
        <v>0</v>
      </c>
      <c r="U225" s="41">
        <v>0</v>
      </c>
      <c r="V225" s="17">
        <v>0</v>
      </c>
      <c r="W225" s="17">
        <v>0</v>
      </c>
      <c r="X225" s="17">
        <v>0</v>
      </c>
      <c r="Y225" s="17">
        <v>0</v>
      </c>
      <c r="Z225" s="17">
        <v>0</v>
      </c>
      <c r="AA225" s="17">
        <v>0</v>
      </c>
      <c r="AB225" s="17">
        <v>0</v>
      </c>
      <c r="AC225" s="17">
        <v>0</v>
      </c>
      <c r="AD225" s="41">
        <v>0</v>
      </c>
      <c r="AE225" s="88">
        <v>61</v>
      </c>
      <c r="AF225" s="17" t="s">
        <v>3</v>
      </c>
      <c r="AG225" s="87" t="s">
        <v>506</v>
      </c>
      <c r="AL225" s="17">
        <f t="shared" si="61"/>
        <v>100</v>
      </c>
      <c r="AM225" s="17">
        <f t="shared" si="62"/>
        <v>0.253</v>
      </c>
      <c r="AN225" s="17">
        <f t="shared" si="63"/>
        <v>0</v>
      </c>
      <c r="AO225" s="17">
        <f t="shared" si="64"/>
        <v>0.23899999999999999</v>
      </c>
      <c r="AP225" s="17">
        <f t="shared" si="65"/>
        <v>0.50800000000000001</v>
      </c>
      <c r="AQ225" s="17">
        <f t="shared" si="66"/>
        <v>0.61</v>
      </c>
      <c r="AS225" s="17">
        <f t="shared" si="67"/>
        <v>2.1255230125523012</v>
      </c>
      <c r="AT225" s="17">
        <f t="shared" si="68"/>
        <v>1.0585774058577406</v>
      </c>
      <c r="AU225" s="17">
        <f t="shared" si="69"/>
        <v>0.63284518828451886</v>
      </c>
      <c r="AV225" s="17">
        <f t="shared" si="70"/>
        <v>1.0313807531380754</v>
      </c>
      <c r="AW225" s="17">
        <f t="shared" si="71"/>
        <v>0.62728265451325538</v>
      </c>
      <c r="AX225" s="17">
        <f t="shared" si="72"/>
        <v>0.62728265451325538</v>
      </c>
      <c r="AY225" s="17">
        <f t="shared" si="73"/>
        <v>1.7282654513255391E-2</v>
      </c>
      <c r="BA225" s="17">
        <f t="shared" si="74"/>
        <v>2.1255230125523012</v>
      </c>
      <c r="BB225" s="17">
        <f t="shared" si="75"/>
        <v>1.0585774058577406</v>
      </c>
      <c r="BC225" s="17">
        <f t="shared" si="76"/>
        <v>0.55313734514851998</v>
      </c>
      <c r="BD225" s="17">
        <f t="shared" si="79"/>
        <v>0.58017035285700536</v>
      </c>
      <c r="BE225" s="17">
        <f t="shared" si="77"/>
        <v>0.58017035285700536</v>
      </c>
      <c r="BF225" s="17">
        <f t="shared" si="78"/>
        <v>8.898078486755677E-4</v>
      </c>
      <c r="BG225" s="17">
        <f t="shared" si="80"/>
        <v>4.3330579612161441E-2</v>
      </c>
    </row>
    <row r="226" spans="1:59" ht="18.75" x14ac:dyDescent="0.25">
      <c r="A226" s="84">
        <v>2</v>
      </c>
      <c r="B226" s="84">
        <v>2</v>
      </c>
      <c r="C226" s="41" t="s">
        <v>29</v>
      </c>
      <c r="D226" s="87">
        <v>1</v>
      </c>
      <c r="E226" s="41">
        <v>0</v>
      </c>
      <c r="F226" s="41">
        <v>9.1999999999999993</v>
      </c>
      <c r="G226" s="41">
        <v>26.7</v>
      </c>
      <c r="H226" s="17">
        <v>0</v>
      </c>
      <c r="I226" s="41">
        <v>0</v>
      </c>
      <c r="J226" s="41">
        <v>0</v>
      </c>
      <c r="K226" s="41">
        <v>0</v>
      </c>
      <c r="L226" s="41">
        <v>0</v>
      </c>
      <c r="M226" s="41">
        <v>24.6</v>
      </c>
      <c r="N226" s="41">
        <v>2.6</v>
      </c>
      <c r="O226" s="41">
        <v>36.9</v>
      </c>
      <c r="P226" s="17">
        <v>0</v>
      </c>
      <c r="Q226" s="17">
        <v>0</v>
      </c>
      <c r="R226" s="17">
        <v>0</v>
      </c>
      <c r="S226" s="41">
        <v>0</v>
      </c>
      <c r="T226" s="41">
        <v>0</v>
      </c>
      <c r="U226" s="41">
        <v>0</v>
      </c>
      <c r="V226" s="41">
        <v>0</v>
      </c>
      <c r="W226" s="41">
        <v>0</v>
      </c>
      <c r="X226" s="41">
        <v>0</v>
      </c>
      <c r="Y226" s="17">
        <v>0</v>
      </c>
      <c r="Z226" s="41">
        <v>0</v>
      </c>
      <c r="AA226" s="17">
        <v>0</v>
      </c>
      <c r="AB226" s="17">
        <v>0</v>
      </c>
      <c r="AC226" s="41">
        <v>0</v>
      </c>
      <c r="AD226" s="41">
        <v>0</v>
      </c>
      <c r="AE226" s="90">
        <v>26</v>
      </c>
      <c r="AF226" s="91" t="s">
        <v>3</v>
      </c>
      <c r="AG226" s="87" t="s">
        <v>504</v>
      </c>
      <c r="AL226" s="17">
        <f t="shared" si="61"/>
        <v>100</v>
      </c>
      <c r="AM226" s="17">
        <f t="shared" si="62"/>
        <v>0.24600000000000002</v>
      </c>
      <c r="AN226" s="17">
        <f t="shared" si="63"/>
        <v>0</v>
      </c>
      <c r="AO226" s="17">
        <f t="shared" si="64"/>
        <v>9.1999999999999998E-2</v>
      </c>
      <c r="AP226" s="17">
        <f t="shared" si="65"/>
        <v>0.36899999999999999</v>
      </c>
      <c r="AQ226" s="17">
        <f t="shared" si="66"/>
        <v>0.26</v>
      </c>
      <c r="AS226" s="17">
        <f t="shared" si="67"/>
        <v>4.0108695652173916</v>
      </c>
      <c r="AT226" s="17">
        <f t="shared" si="68"/>
        <v>2.6739130434782612</v>
      </c>
      <c r="AU226" s="17">
        <f t="shared" si="69"/>
        <v>0.75067934782608692</v>
      </c>
      <c r="AV226" s="17">
        <f t="shared" si="70"/>
        <v>1.5027173913043479</v>
      </c>
      <c r="AW226" s="17">
        <f t="shared" si="71"/>
        <v>0.55565656367114813</v>
      </c>
      <c r="AX226" s="17">
        <f t="shared" si="72"/>
        <v>0.55565656367114813</v>
      </c>
      <c r="AY226" s="17">
        <f t="shared" si="73"/>
        <v>0.29565656367114812</v>
      </c>
      <c r="BA226" s="17">
        <f t="shared" si="74"/>
        <v>4.0108695652173916</v>
      </c>
      <c r="BB226" s="17">
        <f t="shared" si="75"/>
        <v>4.1250000000000009</v>
      </c>
      <c r="BC226" s="17">
        <f t="shared" si="76"/>
        <v>0.66394682342845335</v>
      </c>
      <c r="BD226" s="17">
        <f t="shared" si="79"/>
        <v>0.29054188044726292</v>
      </c>
      <c r="BE226" s="17">
        <f t="shared" si="77"/>
        <v>0.29054188044726292</v>
      </c>
      <c r="BF226" s="17">
        <f t="shared" si="78"/>
        <v>9.328064612549007E-4</v>
      </c>
      <c r="BG226" s="17">
        <f t="shared" si="80"/>
        <v>2.0118589680107091E-2</v>
      </c>
    </row>
    <row r="227" spans="1:59" x14ac:dyDescent="0.25">
      <c r="A227" s="84">
        <v>364</v>
      </c>
      <c r="B227" s="84">
        <v>240</v>
      </c>
      <c r="C227" s="58">
        <v>14</v>
      </c>
      <c r="D227" s="86">
        <v>1</v>
      </c>
      <c r="E227" s="17">
        <v>0</v>
      </c>
      <c r="F227" s="17">
        <f>'EWG-CCP-127 (1)'!M177</f>
        <v>14.285714285714285</v>
      </c>
      <c r="G227" s="17">
        <v>0</v>
      </c>
      <c r="H227" s="17">
        <v>0</v>
      </c>
      <c r="I227" s="17">
        <v>0</v>
      </c>
      <c r="J227" s="17">
        <v>0</v>
      </c>
      <c r="K227" s="17">
        <v>0</v>
      </c>
      <c r="L227" s="17">
        <v>0</v>
      </c>
      <c r="M227" s="17">
        <f>'EWG-CCP-127 (1)'!L177</f>
        <v>42.857142857142854</v>
      </c>
      <c r="N227" s="17">
        <v>0</v>
      </c>
      <c r="O227" s="17">
        <f>'EWG-CCP-127 (1)'!K177</f>
        <v>42.857142857142854</v>
      </c>
      <c r="P227" s="17">
        <v>0</v>
      </c>
      <c r="Q227" s="17">
        <v>0</v>
      </c>
      <c r="R227" s="17">
        <v>0</v>
      </c>
      <c r="S227" s="17">
        <v>0</v>
      </c>
      <c r="T227" s="17">
        <v>0</v>
      </c>
      <c r="U227" s="41">
        <v>0</v>
      </c>
      <c r="V227" s="41">
        <v>0</v>
      </c>
      <c r="W227" s="17">
        <v>0</v>
      </c>
      <c r="X227" s="17">
        <v>0</v>
      </c>
      <c r="Y227" s="17">
        <v>0</v>
      </c>
      <c r="Z227" s="17">
        <v>0</v>
      </c>
      <c r="AA227" s="17">
        <v>0</v>
      </c>
      <c r="AB227" s="17">
        <v>0</v>
      </c>
      <c r="AC227" s="17">
        <v>0</v>
      </c>
      <c r="AD227" s="41">
        <v>0</v>
      </c>
      <c r="AE227" s="88">
        <f>'EWG-CCP-127 (1)'!E177</f>
        <v>40</v>
      </c>
      <c r="AF227" s="41" t="s">
        <v>3</v>
      </c>
      <c r="AG227" s="87" t="s">
        <v>506</v>
      </c>
      <c r="AL227" s="17">
        <f t="shared" si="61"/>
        <v>100</v>
      </c>
      <c r="AM227" s="17">
        <f t="shared" si="62"/>
        <v>0.42857142857142855</v>
      </c>
      <c r="AN227" s="17">
        <f t="shared" si="63"/>
        <v>0</v>
      </c>
      <c r="AO227" s="17">
        <f t="shared" si="64"/>
        <v>0.14285714285714285</v>
      </c>
      <c r="AP227" s="17">
        <f t="shared" si="65"/>
        <v>0.42857142857142855</v>
      </c>
      <c r="AQ227" s="17">
        <f t="shared" si="66"/>
        <v>0.4</v>
      </c>
      <c r="AS227" s="17">
        <f t="shared" si="67"/>
        <v>3</v>
      </c>
      <c r="AT227" s="17">
        <f t="shared" si="68"/>
        <v>3</v>
      </c>
      <c r="AU227" s="17">
        <f t="shared" si="69"/>
        <v>0.6875</v>
      </c>
      <c r="AV227" s="17">
        <f t="shared" si="70"/>
        <v>1.25</v>
      </c>
      <c r="AW227" s="17">
        <f t="shared" si="71"/>
        <v>0.36666666666666664</v>
      </c>
      <c r="AX227" s="17">
        <f t="shared" si="72"/>
        <v>0.36666666666666664</v>
      </c>
      <c r="AY227" s="17">
        <f t="shared" si="73"/>
        <v>3.3333333333333381E-2</v>
      </c>
      <c r="BA227" s="17">
        <f t="shared" si="74"/>
        <v>3</v>
      </c>
      <c r="BB227" s="17">
        <f t="shared" si="75"/>
        <v>3</v>
      </c>
      <c r="BC227" s="17">
        <f t="shared" si="76"/>
        <v>0.60453391126519007</v>
      </c>
      <c r="BD227" s="17">
        <f t="shared" si="79"/>
        <v>0.37020153508732362</v>
      </c>
      <c r="BE227" s="17">
        <f t="shared" si="77"/>
        <v>0.37020153508732362</v>
      </c>
      <c r="BF227" s="17">
        <f t="shared" si="78"/>
        <v>8.8794851115200674E-4</v>
      </c>
      <c r="BG227" s="17">
        <f t="shared" si="80"/>
        <v>3.385652928835335E-6</v>
      </c>
    </row>
    <row r="228" spans="1:59" ht="18.75" x14ac:dyDescent="0.25">
      <c r="A228" s="84">
        <v>13</v>
      </c>
      <c r="B228" s="84">
        <v>10</v>
      </c>
      <c r="C228" s="41" t="s">
        <v>37</v>
      </c>
      <c r="D228" s="87">
        <v>1</v>
      </c>
      <c r="E228" s="41">
        <v>0</v>
      </c>
      <c r="F228" s="41">
        <v>19.399999999999999</v>
      </c>
      <c r="G228" s="41">
        <v>23.3</v>
      </c>
      <c r="H228" s="17">
        <v>0</v>
      </c>
      <c r="I228" s="41">
        <v>0</v>
      </c>
      <c r="J228" s="41">
        <v>0</v>
      </c>
      <c r="K228" s="41">
        <v>0</v>
      </c>
      <c r="L228" s="41">
        <v>0</v>
      </c>
      <c r="M228" s="41">
        <v>24.1</v>
      </c>
      <c r="N228" s="41">
        <v>4</v>
      </c>
      <c r="O228" s="41">
        <v>29.2</v>
      </c>
      <c r="P228" s="17">
        <v>0</v>
      </c>
      <c r="Q228" s="17">
        <v>0</v>
      </c>
      <c r="R228" s="17">
        <v>0</v>
      </c>
      <c r="S228" s="41">
        <v>0</v>
      </c>
      <c r="T228" s="41">
        <v>0</v>
      </c>
      <c r="U228" s="41">
        <v>0</v>
      </c>
      <c r="V228" s="41">
        <v>0</v>
      </c>
      <c r="W228" s="41">
        <v>0</v>
      </c>
      <c r="X228" s="41">
        <v>0</v>
      </c>
      <c r="Y228" s="17">
        <v>0</v>
      </c>
      <c r="Z228" s="41">
        <v>0</v>
      </c>
      <c r="AA228" s="17">
        <v>0</v>
      </c>
      <c r="AB228" s="17">
        <v>0</v>
      </c>
      <c r="AC228" s="41">
        <v>0</v>
      </c>
      <c r="AD228" s="41">
        <v>0</v>
      </c>
      <c r="AE228" s="90">
        <v>43.3</v>
      </c>
      <c r="AF228" s="91" t="s">
        <v>3</v>
      </c>
      <c r="AG228" s="87" t="s">
        <v>504</v>
      </c>
      <c r="AL228" s="17">
        <f t="shared" si="61"/>
        <v>100.00000000000001</v>
      </c>
      <c r="AM228" s="17">
        <f t="shared" si="62"/>
        <v>0.24100000000000002</v>
      </c>
      <c r="AN228" s="17">
        <f t="shared" si="63"/>
        <v>0</v>
      </c>
      <c r="AO228" s="17">
        <f t="shared" si="64"/>
        <v>0.19399999999999998</v>
      </c>
      <c r="AP228" s="17">
        <f t="shared" si="65"/>
        <v>0.29199999999999998</v>
      </c>
      <c r="AQ228" s="17">
        <f t="shared" si="66"/>
        <v>0.433</v>
      </c>
      <c r="AS228" s="17">
        <f t="shared" si="67"/>
        <v>1.5051546391752577</v>
      </c>
      <c r="AT228" s="17">
        <f t="shared" si="68"/>
        <v>1.2422680412371137</v>
      </c>
      <c r="AU228" s="17">
        <f t="shared" si="69"/>
        <v>0.59407216494845361</v>
      </c>
      <c r="AV228" s="17">
        <f t="shared" si="70"/>
        <v>0.87628865979381443</v>
      </c>
      <c r="AW228" s="17">
        <f t="shared" si="71"/>
        <v>0.51136800080857081</v>
      </c>
      <c r="AX228" s="17">
        <f t="shared" si="72"/>
        <v>0.51136800080857081</v>
      </c>
      <c r="AY228" s="17">
        <f t="shared" si="73"/>
        <v>7.8368000808570815E-2</v>
      </c>
      <c r="BA228" s="17">
        <f t="shared" si="74"/>
        <v>1.5051546391752577</v>
      </c>
      <c r="BB228" s="17">
        <f t="shared" si="75"/>
        <v>1.8427835051546393</v>
      </c>
      <c r="BC228" s="17">
        <f t="shared" si="76"/>
        <v>0.51667577488807759</v>
      </c>
      <c r="BD228" s="17">
        <f t="shared" si="79"/>
        <v>0.40371745099455575</v>
      </c>
      <c r="BE228" s="17">
        <f t="shared" si="77"/>
        <v>0.40371745099455575</v>
      </c>
      <c r="BF228" s="17">
        <f t="shared" si="78"/>
        <v>8.5746767625624392E-4</v>
      </c>
      <c r="BG228" s="17">
        <f t="shared" si="80"/>
        <v>9.7094470366538828E-4</v>
      </c>
    </row>
    <row r="229" spans="1:59" x14ac:dyDescent="0.25">
      <c r="A229" s="84">
        <v>292</v>
      </c>
      <c r="B229" s="84">
        <v>181</v>
      </c>
      <c r="D229" s="86">
        <v>1</v>
      </c>
      <c r="E229" s="17">
        <v>0</v>
      </c>
      <c r="F229" s="17">
        <f>'EWG-CCP-127 (1)'!M110</f>
        <v>27.502750275027505</v>
      </c>
      <c r="G229" s="17">
        <v>0</v>
      </c>
      <c r="H229" s="17">
        <v>0</v>
      </c>
      <c r="I229" s="17">
        <v>0</v>
      </c>
      <c r="J229" s="17">
        <v>0</v>
      </c>
      <c r="K229" s="17">
        <v>0</v>
      </c>
      <c r="L229" s="17">
        <v>0</v>
      </c>
      <c r="M229" s="17">
        <f>'EWG-CCP-127 (1)'!L110</f>
        <v>17.491749174917494</v>
      </c>
      <c r="N229" s="17">
        <v>0</v>
      </c>
      <c r="O229" s="17">
        <f>'EWG-CCP-127 (1)'!K110</f>
        <v>55.005500550055011</v>
      </c>
      <c r="P229" s="17">
        <v>0</v>
      </c>
      <c r="Q229" s="17">
        <v>0</v>
      </c>
      <c r="R229" s="17">
        <v>0</v>
      </c>
      <c r="S229" s="17">
        <v>0</v>
      </c>
      <c r="T229" s="17">
        <v>0</v>
      </c>
      <c r="U229" s="41">
        <v>0</v>
      </c>
      <c r="V229" s="41">
        <v>0</v>
      </c>
      <c r="W229" s="17">
        <v>0</v>
      </c>
      <c r="X229" s="17">
        <v>0</v>
      </c>
      <c r="Y229" s="17">
        <v>0</v>
      </c>
      <c r="Z229" s="17">
        <v>0</v>
      </c>
      <c r="AA229" s="17">
        <v>0</v>
      </c>
      <c r="AB229" s="17">
        <v>0</v>
      </c>
      <c r="AC229" s="17">
        <v>0</v>
      </c>
      <c r="AD229" s="41">
        <v>0</v>
      </c>
      <c r="AE229" s="88">
        <f>'EWG-CCP-127 (1)'!E110</f>
        <v>56.999999999999993</v>
      </c>
      <c r="AF229" s="91" t="s">
        <v>3</v>
      </c>
      <c r="AG229" s="87" t="s">
        <v>504</v>
      </c>
      <c r="AL229" s="17">
        <f t="shared" si="61"/>
        <v>100</v>
      </c>
      <c r="AM229" s="17">
        <f t="shared" si="62"/>
        <v>0.17491749174917495</v>
      </c>
      <c r="AN229" s="17">
        <f t="shared" si="63"/>
        <v>0</v>
      </c>
      <c r="AO229" s="17">
        <f t="shared" si="64"/>
        <v>0.27502750275027504</v>
      </c>
      <c r="AP229" s="17">
        <f t="shared" si="65"/>
        <v>0.55005500550055009</v>
      </c>
      <c r="AQ229" s="17">
        <f t="shared" si="66"/>
        <v>0.56999999999999995</v>
      </c>
      <c r="AS229" s="17">
        <f t="shared" si="67"/>
        <v>2</v>
      </c>
      <c r="AT229" s="17">
        <f t="shared" si="68"/>
        <v>0.63600000000000012</v>
      </c>
      <c r="AU229" s="17">
        <f t="shared" si="69"/>
        <v>0.625</v>
      </c>
      <c r="AV229" s="17">
        <f t="shared" si="70"/>
        <v>1</v>
      </c>
      <c r="AW229" s="17">
        <f t="shared" si="71"/>
        <v>0.625</v>
      </c>
      <c r="AX229" s="17">
        <f t="shared" si="72"/>
        <v>0.625</v>
      </c>
      <c r="AY229" s="17">
        <f t="shared" si="73"/>
        <v>5.5000000000000049E-2</v>
      </c>
      <c r="BA229" s="17">
        <f t="shared" si="74"/>
        <v>2</v>
      </c>
      <c r="BB229" s="17">
        <f t="shared" si="75"/>
        <v>0.63600000000000001</v>
      </c>
      <c r="BC229" s="17">
        <f t="shared" si="76"/>
        <v>0.54575984761981144</v>
      </c>
      <c r="BD229" s="17">
        <f t="shared" si="79"/>
        <v>0.53738191193644502</v>
      </c>
      <c r="BE229" s="17">
        <f t="shared" si="77"/>
        <v>0.53738191193644502</v>
      </c>
      <c r="BF229" s="17">
        <f t="shared" si="78"/>
        <v>1.0639396689218245E-3</v>
      </c>
      <c r="BG229" s="17">
        <f t="shared" si="80"/>
        <v>2.827778076278379E-2</v>
      </c>
    </row>
    <row r="230" spans="1:59" ht="18.75" x14ac:dyDescent="0.25">
      <c r="A230" s="84">
        <v>3</v>
      </c>
      <c r="B230" s="84">
        <v>3</v>
      </c>
      <c r="C230" s="41" t="s">
        <v>13</v>
      </c>
      <c r="D230" s="87">
        <v>1</v>
      </c>
      <c r="E230" s="41">
        <v>0</v>
      </c>
      <c r="F230" s="41">
        <v>13.8</v>
      </c>
      <c r="G230" s="41">
        <v>26.7</v>
      </c>
      <c r="H230" s="17">
        <v>0</v>
      </c>
      <c r="I230" s="41">
        <v>0</v>
      </c>
      <c r="J230" s="41">
        <v>0</v>
      </c>
      <c r="K230" s="41">
        <v>0</v>
      </c>
      <c r="L230" s="41">
        <v>0</v>
      </c>
      <c r="M230" s="41">
        <v>24.6</v>
      </c>
      <c r="N230" s="41">
        <v>2.6</v>
      </c>
      <c r="O230" s="41">
        <v>32.200000000000003</v>
      </c>
      <c r="P230" s="17">
        <v>0</v>
      </c>
      <c r="Q230" s="17">
        <v>0</v>
      </c>
      <c r="R230" s="17">
        <v>0</v>
      </c>
      <c r="S230" s="41">
        <v>0</v>
      </c>
      <c r="T230" s="41">
        <v>0</v>
      </c>
      <c r="U230" s="41">
        <v>0</v>
      </c>
      <c r="V230" s="41">
        <v>0</v>
      </c>
      <c r="W230" s="41">
        <v>0</v>
      </c>
      <c r="X230" s="41">
        <v>0</v>
      </c>
      <c r="Y230" s="17">
        <v>0</v>
      </c>
      <c r="Z230" s="41">
        <v>0</v>
      </c>
      <c r="AA230" s="17">
        <v>0</v>
      </c>
      <c r="AB230" s="17">
        <v>0</v>
      </c>
      <c r="AC230" s="41">
        <v>0</v>
      </c>
      <c r="AD230" s="41">
        <v>0</v>
      </c>
      <c r="AE230" s="90">
        <v>29.5</v>
      </c>
      <c r="AF230" s="91" t="s">
        <v>3</v>
      </c>
      <c r="AG230" s="87" t="s">
        <v>504</v>
      </c>
      <c r="AL230" s="17">
        <f t="shared" si="61"/>
        <v>99.899999999999991</v>
      </c>
      <c r="AM230" s="17">
        <f t="shared" si="62"/>
        <v>0.24600000000000002</v>
      </c>
      <c r="AN230" s="17">
        <f t="shared" si="63"/>
        <v>0</v>
      </c>
      <c r="AO230" s="17">
        <f t="shared" si="64"/>
        <v>0.13800000000000001</v>
      </c>
      <c r="AP230" s="17">
        <f t="shared" si="65"/>
        <v>0.32200000000000001</v>
      </c>
      <c r="AQ230" s="17">
        <f t="shared" si="66"/>
        <v>0.29499999999999998</v>
      </c>
      <c r="AS230" s="17">
        <f t="shared" si="67"/>
        <v>2.333333333333333</v>
      </c>
      <c r="AT230" s="17">
        <f t="shared" si="68"/>
        <v>1.7826086956521738</v>
      </c>
      <c r="AU230" s="17">
        <f t="shared" si="69"/>
        <v>0.64583333333333326</v>
      </c>
      <c r="AV230" s="17">
        <f t="shared" si="70"/>
        <v>1.0833333333333333</v>
      </c>
      <c r="AW230" s="17">
        <f t="shared" si="71"/>
        <v>0.50687476774433293</v>
      </c>
      <c r="AX230" s="17">
        <f t="shared" si="72"/>
        <v>0.50687476774433293</v>
      </c>
      <c r="AY230" s="17">
        <f t="shared" si="73"/>
        <v>0.21187476774433295</v>
      </c>
      <c r="BA230" s="17">
        <f t="shared" si="74"/>
        <v>2.3333333333333335</v>
      </c>
      <c r="BB230" s="17">
        <f t="shared" si="75"/>
        <v>2.75</v>
      </c>
      <c r="BC230" s="17">
        <f t="shared" si="76"/>
        <v>0.56535120216827095</v>
      </c>
      <c r="BD230" s="17">
        <f t="shared" si="79"/>
        <v>0.32755224889105228</v>
      </c>
      <c r="BE230" s="17">
        <f t="shared" si="77"/>
        <v>0.32755224889105228</v>
      </c>
      <c r="BF230" s="17">
        <f t="shared" si="78"/>
        <v>1.0596489078650152E-3</v>
      </c>
      <c r="BG230" s="17">
        <f t="shared" si="80"/>
        <v>1.1414788673312533E-2</v>
      </c>
    </row>
    <row r="231" spans="1:59" x14ac:dyDescent="0.25">
      <c r="A231" s="84">
        <v>581</v>
      </c>
      <c r="B231" s="84">
        <v>337</v>
      </c>
      <c r="C231" s="17" t="s">
        <v>421</v>
      </c>
      <c r="D231" s="86">
        <v>1</v>
      </c>
      <c r="E231" s="17">
        <v>0</v>
      </c>
      <c r="F231" s="17">
        <v>13</v>
      </c>
      <c r="G231" s="17">
        <v>0</v>
      </c>
      <c r="H231" s="17">
        <v>0</v>
      </c>
      <c r="I231" s="17">
        <v>0</v>
      </c>
      <c r="J231" s="17">
        <v>7</v>
      </c>
      <c r="K231" s="17">
        <v>0</v>
      </c>
      <c r="L231" s="17">
        <v>0</v>
      </c>
      <c r="M231" s="17">
        <v>0</v>
      </c>
      <c r="N231" s="17">
        <v>0</v>
      </c>
      <c r="O231" s="17">
        <v>80</v>
      </c>
      <c r="P231" s="17">
        <v>0</v>
      </c>
      <c r="Q231" s="17">
        <v>0</v>
      </c>
      <c r="R231" s="17">
        <v>0</v>
      </c>
      <c r="S231" s="17">
        <v>0</v>
      </c>
      <c r="T231" s="17">
        <v>0</v>
      </c>
      <c r="U231" s="17">
        <v>0</v>
      </c>
      <c r="V231" s="17">
        <v>0</v>
      </c>
      <c r="W231" s="17">
        <v>0</v>
      </c>
      <c r="X231" s="17">
        <v>0</v>
      </c>
      <c r="Y231" s="17">
        <v>0</v>
      </c>
      <c r="Z231" s="17">
        <v>0</v>
      </c>
      <c r="AA231" s="17">
        <v>0</v>
      </c>
      <c r="AB231" s="17">
        <v>0</v>
      </c>
      <c r="AC231" s="17">
        <v>0</v>
      </c>
      <c r="AD231" s="17">
        <v>0</v>
      </c>
      <c r="AE231" s="88">
        <v>57</v>
      </c>
      <c r="AF231" s="17" t="s">
        <v>3</v>
      </c>
      <c r="AG231" s="87" t="s">
        <v>506</v>
      </c>
      <c r="AL231" s="17">
        <f t="shared" si="61"/>
        <v>100</v>
      </c>
      <c r="AM231" s="17">
        <f t="shared" si="62"/>
        <v>7.0000000000000007E-2</v>
      </c>
      <c r="AN231" s="17">
        <f t="shared" si="63"/>
        <v>0</v>
      </c>
      <c r="AO231" s="17">
        <f t="shared" si="64"/>
        <v>0.13</v>
      </c>
      <c r="AP231" s="17">
        <f t="shared" si="65"/>
        <v>0.8</v>
      </c>
      <c r="AQ231" s="17">
        <f t="shared" si="66"/>
        <v>0.56999999999999995</v>
      </c>
      <c r="AS231" s="17">
        <f t="shared" si="67"/>
        <v>6.1538461538461542</v>
      </c>
      <c r="AT231" s="17">
        <f t="shared" si="68"/>
        <v>0.53846153846153855</v>
      </c>
      <c r="AU231" s="17">
        <f t="shared" si="69"/>
        <v>0.88461538461538458</v>
      </c>
      <c r="AV231" s="17">
        <f t="shared" si="70"/>
        <v>2.0384615384615383</v>
      </c>
      <c r="AW231" s="17">
        <f t="shared" si="71"/>
        <v>0.53846153846153855</v>
      </c>
      <c r="AX231" s="17">
        <f t="shared" si="72"/>
        <v>0.53846153846153855</v>
      </c>
      <c r="AY231" s="17">
        <f t="shared" si="73"/>
        <v>3.1538461538461404E-2</v>
      </c>
      <c r="BA231" s="17">
        <f t="shared" si="74"/>
        <v>6.1538461538461542</v>
      </c>
      <c r="BB231" s="17">
        <f t="shared" si="75"/>
        <v>0.53846153846153844</v>
      </c>
      <c r="BC231" s="17">
        <f t="shared" si="76"/>
        <v>0.78989826583907674</v>
      </c>
      <c r="BD231" s="17">
        <f t="shared" si="79"/>
        <v>0.53846153846153844</v>
      </c>
      <c r="BE231" s="17">
        <f t="shared" si="77"/>
        <v>0.53846153846153844</v>
      </c>
      <c r="BF231" s="17">
        <f t="shared" si="78"/>
        <v>9.9467455621301626E-4</v>
      </c>
      <c r="BG231" s="17">
        <f t="shared" si="80"/>
        <v>2.827778076278379E-2</v>
      </c>
    </row>
    <row r="232" spans="1:59" x14ac:dyDescent="0.25">
      <c r="A232" s="84">
        <v>616</v>
      </c>
      <c r="B232" s="84">
        <v>626</v>
      </c>
      <c r="D232" s="87">
        <v>1</v>
      </c>
      <c r="E232" s="17">
        <v>0</v>
      </c>
      <c r="F232" s="17">
        <f>'EWG-CCP-127 (1)'!G338</f>
        <v>59.988002399520092</v>
      </c>
      <c r="G232" s="17">
        <v>0</v>
      </c>
      <c r="H232" s="17">
        <v>0</v>
      </c>
      <c r="I232" s="17">
        <v>0</v>
      </c>
      <c r="J232" s="17">
        <v>0</v>
      </c>
      <c r="K232" s="17">
        <f>'EWG-CCP-127 (1)'!H338</f>
        <v>40.011997600479901</v>
      </c>
      <c r="L232" s="17">
        <v>0</v>
      </c>
      <c r="M232" s="17">
        <v>0</v>
      </c>
      <c r="N232" s="17">
        <v>0</v>
      </c>
      <c r="O232" s="17">
        <v>0</v>
      </c>
      <c r="P232" s="17">
        <v>0</v>
      </c>
      <c r="Q232" s="17">
        <v>0</v>
      </c>
      <c r="R232" s="17">
        <v>0</v>
      </c>
      <c r="S232" s="17">
        <v>0</v>
      </c>
      <c r="T232" s="17">
        <v>0</v>
      </c>
      <c r="U232" s="17">
        <v>0</v>
      </c>
      <c r="V232" s="17">
        <v>0</v>
      </c>
      <c r="W232" s="17">
        <v>0</v>
      </c>
      <c r="X232" s="17">
        <v>0</v>
      </c>
      <c r="Y232" s="17">
        <v>0</v>
      </c>
      <c r="Z232" s="17">
        <v>0</v>
      </c>
      <c r="AA232" s="17">
        <v>0</v>
      </c>
      <c r="AB232" s="17">
        <v>0</v>
      </c>
      <c r="AC232" s="17">
        <v>0</v>
      </c>
      <c r="AD232" s="17">
        <v>0</v>
      </c>
      <c r="AE232" s="88">
        <f>'EWG-CCP-127 (1)'!L338</f>
        <v>44.830999999999996</v>
      </c>
      <c r="AF232" s="17" t="s">
        <v>3</v>
      </c>
      <c r="AG232" s="87" t="s">
        <v>506</v>
      </c>
      <c r="AL232" s="17">
        <f t="shared" si="61"/>
        <v>100</v>
      </c>
      <c r="AM232" s="17">
        <f t="shared" si="62"/>
        <v>0.40011997600479904</v>
      </c>
      <c r="AN232" s="17">
        <f t="shared" si="63"/>
        <v>0</v>
      </c>
      <c r="AO232" s="17">
        <f t="shared" si="64"/>
        <v>0.59988002399520091</v>
      </c>
      <c r="AP232" s="17">
        <f t="shared" si="65"/>
        <v>0</v>
      </c>
      <c r="AQ232" s="17">
        <f t="shared" si="66"/>
        <v>0.44830999999999999</v>
      </c>
      <c r="AS232" s="17">
        <f t="shared" si="67"/>
        <v>0</v>
      </c>
      <c r="AT232" s="17">
        <f t="shared" si="68"/>
        <v>0.66700000000000004</v>
      </c>
      <c r="AU232" s="17">
        <f t="shared" si="69"/>
        <v>0.5</v>
      </c>
      <c r="AV232" s="17">
        <f t="shared" si="70"/>
        <v>0.5</v>
      </c>
      <c r="AW232" s="17">
        <f t="shared" si="71"/>
        <v>0.4443333333333333</v>
      </c>
      <c r="AX232" s="17">
        <f t="shared" si="72"/>
        <v>0.4443333333333333</v>
      </c>
      <c r="AY232" s="17">
        <f t="shared" si="73"/>
        <v>3.9766666666666839E-3</v>
      </c>
      <c r="BA232" s="17">
        <f t="shared" si="74"/>
        <v>0</v>
      </c>
      <c r="BB232" s="17">
        <f t="shared" si="75"/>
        <v>0.66700000000000004</v>
      </c>
      <c r="BC232" s="17">
        <f t="shared" si="76"/>
        <v>0.42821172032905402</v>
      </c>
      <c r="BD232" s="17">
        <f t="shared" si="79"/>
        <v>0.41644344357045032</v>
      </c>
      <c r="BE232" s="17">
        <f t="shared" si="77"/>
        <v>0.41644344357045032</v>
      </c>
      <c r="BF232" s="17">
        <f t="shared" si="78"/>
        <v>1.0154774186776731E-3</v>
      </c>
      <c r="BG232" s="17">
        <f t="shared" si="80"/>
        <v>2.1594595632646791E-3</v>
      </c>
    </row>
    <row r="233" spans="1:59" x14ac:dyDescent="0.25">
      <c r="A233" s="84">
        <v>344</v>
      </c>
      <c r="B233" s="84">
        <v>511</v>
      </c>
      <c r="C233" s="17" t="s">
        <v>242</v>
      </c>
      <c r="D233" s="86">
        <v>1</v>
      </c>
      <c r="E233" s="17">
        <v>0</v>
      </c>
      <c r="F233" s="17">
        <v>44.4</v>
      </c>
      <c r="G233" s="17">
        <v>0</v>
      </c>
      <c r="H233" s="17">
        <v>0</v>
      </c>
      <c r="I233" s="17">
        <v>0</v>
      </c>
      <c r="J233" s="17">
        <v>0</v>
      </c>
      <c r="K233" s="17">
        <v>0</v>
      </c>
      <c r="L233" s="17">
        <v>0</v>
      </c>
      <c r="M233" s="17">
        <v>33.299999999999997</v>
      </c>
      <c r="N233" s="17">
        <v>0</v>
      </c>
      <c r="O233" s="17">
        <v>22.2</v>
      </c>
      <c r="P233" s="17">
        <v>0</v>
      </c>
      <c r="Q233" s="17">
        <v>0</v>
      </c>
      <c r="R233" s="17">
        <v>0</v>
      </c>
      <c r="S233" s="17">
        <v>0</v>
      </c>
      <c r="T233" s="17">
        <v>0</v>
      </c>
      <c r="U233" s="41">
        <v>0</v>
      </c>
      <c r="V233" s="41">
        <v>0</v>
      </c>
      <c r="W233" s="17">
        <v>0</v>
      </c>
      <c r="X233" s="17">
        <v>0</v>
      </c>
      <c r="Y233" s="17">
        <v>0</v>
      </c>
      <c r="Z233" s="17">
        <v>0</v>
      </c>
      <c r="AA233" s="17">
        <v>0</v>
      </c>
      <c r="AB233" s="17">
        <v>0</v>
      </c>
      <c r="AC233" s="17">
        <v>0</v>
      </c>
      <c r="AD233" s="41">
        <v>0</v>
      </c>
      <c r="AE233" s="88">
        <v>48.7</v>
      </c>
      <c r="AF233" s="91" t="s">
        <v>3</v>
      </c>
      <c r="AG233" s="87" t="s">
        <v>504</v>
      </c>
      <c r="AL233" s="17">
        <f t="shared" si="61"/>
        <v>99.899999999999991</v>
      </c>
      <c r="AM233" s="17">
        <f t="shared" si="62"/>
        <v>0.33299999999999996</v>
      </c>
      <c r="AN233" s="17">
        <f t="shared" si="63"/>
        <v>0</v>
      </c>
      <c r="AO233" s="17">
        <f t="shared" si="64"/>
        <v>0.44400000000000001</v>
      </c>
      <c r="AP233" s="17">
        <f t="shared" si="65"/>
        <v>0.222</v>
      </c>
      <c r="AQ233" s="17">
        <f t="shared" si="66"/>
        <v>0.48700000000000004</v>
      </c>
      <c r="AS233" s="17">
        <f t="shared" si="67"/>
        <v>0.5</v>
      </c>
      <c r="AT233" s="17">
        <f t="shared" si="68"/>
        <v>0.74999999999999989</v>
      </c>
      <c r="AU233" s="17">
        <f t="shared" si="69"/>
        <v>0.53125</v>
      </c>
      <c r="AV233" s="17">
        <f t="shared" si="70"/>
        <v>0.625</v>
      </c>
      <c r="AW233" s="17">
        <f t="shared" si="71"/>
        <v>0.49583333333333335</v>
      </c>
      <c r="AX233" s="17">
        <f t="shared" si="72"/>
        <v>0.49583333333333335</v>
      </c>
      <c r="AY233" s="17">
        <f t="shared" si="73"/>
        <v>8.8333333333333042E-3</v>
      </c>
      <c r="BA233" s="17">
        <f t="shared" si="74"/>
        <v>0.5</v>
      </c>
      <c r="BB233" s="17">
        <f t="shared" si="75"/>
        <v>0.75</v>
      </c>
      <c r="BC233" s="17">
        <f t="shared" si="76"/>
        <v>0.45759875215174339</v>
      </c>
      <c r="BD233" s="17">
        <f t="shared" si="79"/>
        <v>0.45516852277110065</v>
      </c>
      <c r="BE233" s="17">
        <f t="shared" si="77"/>
        <v>0.45516852277110065</v>
      </c>
      <c r="BF233" s="17">
        <f t="shared" si="78"/>
        <v>1.0132429425739407E-3</v>
      </c>
      <c r="BG233" s="17">
        <f t="shared" si="80"/>
        <v>7.2522231503252101E-3</v>
      </c>
    </row>
    <row r="234" spans="1:59" x14ac:dyDescent="0.25">
      <c r="A234" s="84">
        <v>318</v>
      </c>
      <c r="B234" s="84">
        <v>205</v>
      </c>
      <c r="D234" s="87">
        <v>1</v>
      </c>
      <c r="E234" s="17">
        <v>0</v>
      </c>
      <c r="F234" s="17">
        <f>'EWG-CCP-127 (1)'!M136</f>
        <v>20</v>
      </c>
      <c r="G234" s="17">
        <v>0</v>
      </c>
      <c r="H234" s="17">
        <v>0</v>
      </c>
      <c r="I234" s="17">
        <v>0</v>
      </c>
      <c r="J234" s="17">
        <v>0</v>
      </c>
      <c r="K234" s="17">
        <v>0</v>
      </c>
      <c r="L234" s="17">
        <v>0</v>
      </c>
      <c r="M234" s="17">
        <f>'EWG-CCP-127 (1)'!L136</f>
        <v>20</v>
      </c>
      <c r="N234" s="17">
        <v>0</v>
      </c>
      <c r="O234" s="17">
        <f>'EWG-CCP-127 (1)'!K136</f>
        <v>60</v>
      </c>
      <c r="P234" s="17">
        <v>0</v>
      </c>
      <c r="Q234" s="17">
        <v>0</v>
      </c>
      <c r="R234" s="17">
        <v>0</v>
      </c>
      <c r="S234" s="17">
        <v>0</v>
      </c>
      <c r="T234" s="17">
        <v>0</v>
      </c>
      <c r="U234" s="41">
        <v>0</v>
      </c>
      <c r="V234" s="41">
        <v>0</v>
      </c>
      <c r="W234" s="17">
        <v>0</v>
      </c>
      <c r="X234" s="17">
        <v>0</v>
      </c>
      <c r="Y234" s="17">
        <v>0</v>
      </c>
      <c r="Z234" s="17">
        <v>0</v>
      </c>
      <c r="AA234" s="17">
        <v>0</v>
      </c>
      <c r="AB234" s="17">
        <v>0</v>
      </c>
      <c r="AC234" s="17">
        <v>0</v>
      </c>
      <c r="AD234" s="41">
        <v>0</v>
      </c>
      <c r="AE234" s="88">
        <f>'EWG-CCP-127 (1)'!E136</f>
        <v>67</v>
      </c>
      <c r="AF234" s="91" t="s">
        <v>3</v>
      </c>
      <c r="AG234" s="87" t="s">
        <v>504</v>
      </c>
      <c r="AL234" s="17">
        <f t="shared" si="61"/>
        <v>100</v>
      </c>
      <c r="AM234" s="17">
        <f t="shared" si="62"/>
        <v>0.2</v>
      </c>
      <c r="AN234" s="17">
        <f t="shared" si="63"/>
        <v>0</v>
      </c>
      <c r="AO234" s="17">
        <f t="shared" si="64"/>
        <v>0.2</v>
      </c>
      <c r="AP234" s="17">
        <f t="shared" si="65"/>
        <v>0.6</v>
      </c>
      <c r="AQ234" s="17">
        <f t="shared" si="66"/>
        <v>0.67</v>
      </c>
      <c r="AS234" s="17">
        <f t="shared" si="67"/>
        <v>2.9999999999999996</v>
      </c>
      <c r="AT234" s="17">
        <f t="shared" si="68"/>
        <v>1</v>
      </c>
      <c r="AU234" s="17">
        <f t="shared" si="69"/>
        <v>0.6875</v>
      </c>
      <c r="AV234" s="17">
        <f t="shared" si="70"/>
        <v>1.25</v>
      </c>
      <c r="AW234" s="17">
        <f t="shared" si="71"/>
        <v>0.6875</v>
      </c>
      <c r="AX234" s="17">
        <f t="shared" si="72"/>
        <v>0.6875</v>
      </c>
      <c r="AY234" s="17">
        <f t="shared" si="73"/>
        <v>1.749999999999996E-2</v>
      </c>
      <c r="BA234" s="17">
        <f t="shared" si="74"/>
        <v>3</v>
      </c>
      <c r="BB234" s="17">
        <f t="shared" si="75"/>
        <v>1</v>
      </c>
      <c r="BC234" s="17">
        <f t="shared" si="76"/>
        <v>0.60453391126519007</v>
      </c>
      <c r="BD234" s="17">
        <f t="shared" si="79"/>
        <v>0.63836157511668534</v>
      </c>
      <c r="BE234" s="17">
        <f t="shared" si="77"/>
        <v>0.63836157511668534</v>
      </c>
      <c r="BF234" s="17">
        <f t="shared" si="78"/>
        <v>1.0009899290971465E-3</v>
      </c>
      <c r="BG234" s="17">
        <f t="shared" si="80"/>
        <v>7.1909777886227932E-2</v>
      </c>
    </row>
    <row r="235" spans="1:59" x14ac:dyDescent="0.25">
      <c r="A235" s="84">
        <v>267</v>
      </c>
      <c r="B235" s="84">
        <v>158</v>
      </c>
      <c r="C235" s="17">
        <f>'EWG-CCP-127 (1)'!B82</f>
        <v>27</v>
      </c>
      <c r="D235" s="86">
        <v>1</v>
      </c>
      <c r="E235" s="17">
        <v>0</v>
      </c>
      <c r="F235" s="17">
        <f>'EWG-CCP-127 (1)'!M82</f>
        <v>25.641025641025646</v>
      </c>
      <c r="G235" s="17">
        <v>0</v>
      </c>
      <c r="H235" s="17">
        <v>0</v>
      </c>
      <c r="I235" s="17">
        <v>0</v>
      </c>
      <c r="J235" s="17">
        <v>0</v>
      </c>
      <c r="K235" s="17">
        <v>0</v>
      </c>
      <c r="L235" s="17">
        <v>0</v>
      </c>
      <c r="M235" s="17">
        <f>'EWG-CCP-127 (1)'!L82</f>
        <v>23.076923076923077</v>
      </c>
      <c r="N235" s="17">
        <v>0</v>
      </c>
      <c r="O235" s="17">
        <f>'EWG-CCP-127 (1)'!K82</f>
        <v>51.282051282051292</v>
      </c>
      <c r="P235" s="17">
        <v>0</v>
      </c>
      <c r="Q235" s="17">
        <v>0</v>
      </c>
      <c r="R235" s="17">
        <v>0</v>
      </c>
      <c r="S235" s="17">
        <v>0</v>
      </c>
      <c r="T235" s="17">
        <v>0</v>
      </c>
      <c r="U235" s="41">
        <v>0</v>
      </c>
      <c r="V235" s="41">
        <v>0</v>
      </c>
      <c r="W235" s="17">
        <v>0</v>
      </c>
      <c r="X235" s="17">
        <v>0</v>
      </c>
      <c r="Y235" s="17">
        <v>0</v>
      </c>
      <c r="Z235" s="17">
        <v>0</v>
      </c>
      <c r="AA235" s="17">
        <v>0</v>
      </c>
      <c r="AB235" s="17">
        <v>0</v>
      </c>
      <c r="AC235" s="17">
        <v>0</v>
      </c>
      <c r="AD235" s="41">
        <v>0</v>
      </c>
      <c r="AE235" s="88">
        <f>'EWG-CCP-127 (1)'!E82</f>
        <v>60</v>
      </c>
      <c r="AF235" s="41" t="s">
        <v>3</v>
      </c>
      <c r="AG235" s="87" t="s">
        <v>506</v>
      </c>
      <c r="AL235" s="17">
        <f t="shared" si="61"/>
        <v>100.00000000000001</v>
      </c>
      <c r="AM235" s="17">
        <f t="shared" si="62"/>
        <v>0.23076923076923075</v>
      </c>
      <c r="AN235" s="17">
        <f t="shared" si="63"/>
        <v>0</v>
      </c>
      <c r="AO235" s="17">
        <f t="shared" si="64"/>
        <v>0.25641025641025644</v>
      </c>
      <c r="AP235" s="17">
        <f t="shared" si="65"/>
        <v>0.51282051282051289</v>
      </c>
      <c r="AQ235" s="17">
        <f t="shared" si="66"/>
        <v>0.6</v>
      </c>
      <c r="AS235" s="17">
        <f t="shared" si="67"/>
        <v>2</v>
      </c>
      <c r="AT235" s="17">
        <f t="shared" si="68"/>
        <v>0.8999999999999998</v>
      </c>
      <c r="AU235" s="17">
        <f t="shared" si="69"/>
        <v>0.625</v>
      </c>
      <c r="AV235" s="17">
        <f t="shared" si="70"/>
        <v>1</v>
      </c>
      <c r="AW235" s="17">
        <f t="shared" si="71"/>
        <v>0.625</v>
      </c>
      <c r="AX235" s="17">
        <f t="shared" si="72"/>
        <v>0.625</v>
      </c>
      <c r="AY235" s="17">
        <f t="shared" si="73"/>
        <v>2.5000000000000022E-2</v>
      </c>
      <c r="BA235" s="17">
        <f t="shared" si="74"/>
        <v>2</v>
      </c>
      <c r="BB235" s="17">
        <f t="shared" si="75"/>
        <v>0.8999999999999998</v>
      </c>
      <c r="BC235" s="17">
        <f t="shared" si="76"/>
        <v>0.54575984761981144</v>
      </c>
      <c r="BD235" s="17">
        <f t="shared" si="79"/>
        <v>0.56799901521768015</v>
      </c>
      <c r="BE235" s="17">
        <f t="shared" si="77"/>
        <v>0.56799901521768015</v>
      </c>
      <c r="BF235" s="17">
        <f t="shared" si="78"/>
        <v>1.0240630270382653E-3</v>
      </c>
      <c r="BG235" s="17">
        <f t="shared" si="80"/>
        <v>3.9267379899817025E-2</v>
      </c>
    </row>
    <row r="236" spans="1:59" x14ac:dyDescent="0.25">
      <c r="A236" s="84">
        <v>621</v>
      </c>
      <c r="B236" s="84">
        <v>631</v>
      </c>
      <c r="D236" s="87">
        <v>1</v>
      </c>
      <c r="E236" s="17">
        <v>0</v>
      </c>
      <c r="F236" s="17">
        <f>'EWG-CCP-127 (1)'!G343</f>
        <v>59.988002399520092</v>
      </c>
      <c r="G236" s="17">
        <v>0</v>
      </c>
      <c r="H236" s="17">
        <v>0</v>
      </c>
      <c r="I236" s="17">
        <v>0</v>
      </c>
      <c r="J236" s="17">
        <v>0</v>
      </c>
      <c r="K236" s="17">
        <v>0</v>
      </c>
      <c r="L236" s="17">
        <v>0</v>
      </c>
      <c r="M236" s="17">
        <f>'EWG-CCP-127 (1)'!H338</f>
        <v>40.011997600479901</v>
      </c>
      <c r="N236" s="17">
        <v>0</v>
      </c>
      <c r="O236" s="17">
        <v>0</v>
      </c>
      <c r="P236" s="17">
        <v>0</v>
      </c>
      <c r="Q236" s="17">
        <v>0</v>
      </c>
      <c r="R236" s="17">
        <v>0</v>
      </c>
      <c r="S236" s="17">
        <v>0</v>
      </c>
      <c r="T236" s="17">
        <v>0</v>
      </c>
      <c r="U236" s="17">
        <v>0</v>
      </c>
      <c r="V236" s="17">
        <v>0</v>
      </c>
      <c r="W236" s="17">
        <v>0</v>
      </c>
      <c r="X236" s="17">
        <v>0</v>
      </c>
      <c r="Y236" s="17">
        <v>0</v>
      </c>
      <c r="Z236" s="17">
        <v>0</v>
      </c>
      <c r="AA236" s="17">
        <v>0</v>
      </c>
      <c r="AB236" s="17">
        <v>0</v>
      </c>
      <c r="AC236" s="17">
        <v>0</v>
      </c>
      <c r="AD236" s="17">
        <v>0</v>
      </c>
      <c r="AE236" s="88">
        <f>'EWG-CCP-127 (1)'!L343</f>
        <v>38.411999999999999</v>
      </c>
      <c r="AF236" s="17" t="s">
        <v>3</v>
      </c>
      <c r="AG236" s="87" t="s">
        <v>506</v>
      </c>
      <c r="AL236" s="17">
        <f t="shared" si="61"/>
        <v>100</v>
      </c>
      <c r="AM236" s="17">
        <f t="shared" si="62"/>
        <v>0.40011997600479904</v>
      </c>
      <c r="AN236" s="17">
        <f t="shared" si="63"/>
        <v>0</v>
      </c>
      <c r="AO236" s="17">
        <f t="shared" si="64"/>
        <v>0.59988002399520091</v>
      </c>
      <c r="AP236" s="17">
        <f t="shared" si="65"/>
        <v>0</v>
      </c>
      <c r="AQ236" s="17">
        <f t="shared" si="66"/>
        <v>0.38412000000000002</v>
      </c>
      <c r="AS236" s="17">
        <f t="shared" si="67"/>
        <v>0</v>
      </c>
      <c r="AT236" s="17">
        <f t="shared" si="68"/>
        <v>0.66700000000000004</v>
      </c>
      <c r="AU236" s="17">
        <f t="shared" si="69"/>
        <v>0.5</v>
      </c>
      <c r="AV236" s="17">
        <f t="shared" si="70"/>
        <v>0.5</v>
      </c>
      <c r="AW236" s="17">
        <f t="shared" si="71"/>
        <v>0.4443333333333333</v>
      </c>
      <c r="AX236" s="17">
        <f t="shared" si="72"/>
        <v>0.4443333333333333</v>
      </c>
      <c r="AY236" s="17">
        <f t="shared" si="73"/>
        <v>6.0213333333333285E-2</v>
      </c>
      <c r="BA236" s="17">
        <f t="shared" si="74"/>
        <v>0</v>
      </c>
      <c r="BB236" s="17">
        <f t="shared" si="75"/>
        <v>0.66700000000000004</v>
      </c>
      <c r="BC236" s="17">
        <f t="shared" si="76"/>
        <v>0.42821172032905402</v>
      </c>
      <c r="BD236" s="17">
        <f t="shared" si="79"/>
        <v>0.41644344357045032</v>
      </c>
      <c r="BE236" s="17">
        <f t="shared" si="77"/>
        <v>0.41644344357045032</v>
      </c>
      <c r="BF236" s="17">
        <f t="shared" si="78"/>
        <v>1.0448050042520852E-3</v>
      </c>
      <c r="BG236" s="17">
        <f t="shared" si="80"/>
        <v>3.1399890972591169E-4</v>
      </c>
    </row>
    <row r="237" spans="1:59" x14ac:dyDescent="0.25">
      <c r="A237" s="84">
        <v>46</v>
      </c>
      <c r="B237" s="84">
        <v>34</v>
      </c>
      <c r="C237" s="17" t="s">
        <v>57</v>
      </c>
      <c r="D237" s="86">
        <v>1</v>
      </c>
      <c r="E237" s="41">
        <v>0</v>
      </c>
      <c r="F237" s="17">
        <v>17</v>
      </c>
      <c r="G237" s="17">
        <v>0</v>
      </c>
      <c r="H237" s="17">
        <v>0</v>
      </c>
      <c r="I237" s="41">
        <v>0</v>
      </c>
      <c r="J237" s="41">
        <v>0</v>
      </c>
      <c r="K237" s="41">
        <v>0</v>
      </c>
      <c r="L237" s="41">
        <v>0</v>
      </c>
      <c r="M237" s="17">
        <v>20</v>
      </c>
      <c r="N237" s="17">
        <v>0</v>
      </c>
      <c r="O237" s="17">
        <v>62</v>
      </c>
      <c r="P237" s="17">
        <v>0</v>
      </c>
      <c r="Q237" s="17">
        <v>0</v>
      </c>
      <c r="R237" s="17">
        <v>0</v>
      </c>
      <c r="S237" s="17">
        <v>0</v>
      </c>
      <c r="T237" s="41">
        <v>0</v>
      </c>
      <c r="U237" s="41">
        <v>0</v>
      </c>
      <c r="V237" s="41">
        <v>0</v>
      </c>
      <c r="W237" s="41">
        <v>0</v>
      </c>
      <c r="X237" s="17">
        <v>1</v>
      </c>
      <c r="Y237" s="17">
        <v>0</v>
      </c>
      <c r="Z237" s="41">
        <v>0</v>
      </c>
      <c r="AA237" s="17">
        <v>0</v>
      </c>
      <c r="AB237" s="17">
        <v>0</v>
      </c>
      <c r="AC237" s="41">
        <v>0</v>
      </c>
      <c r="AD237" s="41">
        <v>0</v>
      </c>
      <c r="AE237" s="88">
        <v>66</v>
      </c>
      <c r="AF237" s="41" t="s">
        <v>3</v>
      </c>
      <c r="AG237" s="87" t="s">
        <v>506</v>
      </c>
      <c r="AL237" s="17">
        <f t="shared" si="61"/>
        <v>100</v>
      </c>
      <c r="AM237" s="17">
        <f t="shared" si="62"/>
        <v>0.2</v>
      </c>
      <c r="AN237" s="17">
        <f t="shared" si="63"/>
        <v>0</v>
      </c>
      <c r="AO237" s="17">
        <f t="shared" si="64"/>
        <v>0.17</v>
      </c>
      <c r="AP237" s="17">
        <f t="shared" si="65"/>
        <v>0.62</v>
      </c>
      <c r="AQ237" s="17">
        <f t="shared" si="66"/>
        <v>0.66</v>
      </c>
      <c r="AS237" s="17">
        <f t="shared" si="67"/>
        <v>3.6470588235294117</v>
      </c>
      <c r="AT237" s="17">
        <f t="shared" si="68"/>
        <v>1.1764705882352942</v>
      </c>
      <c r="AU237" s="17">
        <f t="shared" si="69"/>
        <v>0.7279411764705882</v>
      </c>
      <c r="AV237" s="17">
        <f t="shared" si="70"/>
        <v>1.4117647058823528</v>
      </c>
      <c r="AW237" s="17">
        <f t="shared" si="71"/>
        <v>0.7279411764705882</v>
      </c>
      <c r="AX237" s="17">
        <f t="shared" si="72"/>
        <v>0.7279411764705882</v>
      </c>
      <c r="AY237" s="17">
        <f t="shared" si="73"/>
        <v>6.7941176470588172E-2</v>
      </c>
      <c r="BA237" s="17">
        <f t="shared" si="74"/>
        <v>3.6470588235294117</v>
      </c>
      <c r="BB237" s="17">
        <f t="shared" si="75"/>
        <v>1.196078431372549</v>
      </c>
      <c r="BC237" s="17">
        <f t="shared" si="76"/>
        <v>0.64256418774161161</v>
      </c>
      <c r="BD237" s="17">
        <f t="shared" si="79"/>
        <v>0.69329486400929352</v>
      </c>
      <c r="BE237" s="17">
        <f t="shared" si="77"/>
        <v>0.69329486400929352</v>
      </c>
      <c r="BF237" s="17">
        <f t="shared" si="78"/>
        <v>1.108547969397347E-3</v>
      </c>
      <c r="BG237" s="17">
        <f t="shared" si="80"/>
        <v>6.6646578173883517E-2</v>
      </c>
    </row>
    <row r="238" spans="1:59" x14ac:dyDescent="0.25">
      <c r="A238" s="84">
        <v>70</v>
      </c>
      <c r="B238" s="84">
        <v>48</v>
      </c>
      <c r="C238" s="17" t="s">
        <v>85</v>
      </c>
      <c r="D238" s="87">
        <v>1</v>
      </c>
      <c r="E238" s="17">
        <v>0</v>
      </c>
      <c r="F238" s="17">
        <v>26.7</v>
      </c>
      <c r="G238" s="17">
        <v>0</v>
      </c>
      <c r="H238" s="17">
        <v>0</v>
      </c>
      <c r="I238" s="41">
        <v>0</v>
      </c>
      <c r="J238" s="17">
        <v>10</v>
      </c>
      <c r="K238" s="17">
        <v>10</v>
      </c>
      <c r="L238" s="17">
        <v>0</v>
      </c>
      <c r="M238" s="17">
        <v>0</v>
      </c>
      <c r="N238" s="17">
        <v>0</v>
      </c>
      <c r="O238" s="17">
        <v>53.3</v>
      </c>
      <c r="P238" s="17">
        <v>0</v>
      </c>
      <c r="Q238" s="17">
        <v>0</v>
      </c>
      <c r="R238" s="17">
        <v>0</v>
      </c>
      <c r="S238" s="17">
        <v>0</v>
      </c>
      <c r="T238" s="41">
        <v>0</v>
      </c>
      <c r="U238" s="41">
        <v>0</v>
      </c>
      <c r="V238" s="41">
        <v>0</v>
      </c>
      <c r="W238" s="41">
        <v>0</v>
      </c>
      <c r="X238" s="17">
        <v>0</v>
      </c>
      <c r="Y238" s="17">
        <v>0</v>
      </c>
      <c r="Z238" s="41">
        <v>0</v>
      </c>
      <c r="AA238" s="17">
        <v>0</v>
      </c>
      <c r="AB238" s="17">
        <v>0</v>
      </c>
      <c r="AC238" s="41">
        <v>0</v>
      </c>
      <c r="AD238" s="41">
        <v>0</v>
      </c>
      <c r="AE238" s="88">
        <v>52.3</v>
      </c>
      <c r="AF238" s="91" t="s">
        <v>3</v>
      </c>
      <c r="AG238" s="87" t="s">
        <v>504</v>
      </c>
      <c r="AL238" s="17">
        <f t="shared" si="61"/>
        <v>100</v>
      </c>
      <c r="AM238" s="17">
        <f t="shared" si="62"/>
        <v>0.2</v>
      </c>
      <c r="AN238" s="17">
        <f t="shared" si="63"/>
        <v>0</v>
      </c>
      <c r="AO238" s="17">
        <f t="shared" si="64"/>
        <v>0.26700000000000002</v>
      </c>
      <c r="AP238" s="17">
        <f t="shared" si="65"/>
        <v>0.53299999999999992</v>
      </c>
      <c r="AQ238" s="17">
        <f t="shared" si="66"/>
        <v>0.52300000000000002</v>
      </c>
      <c r="AS238" s="17">
        <f t="shared" si="67"/>
        <v>1.9962546816479396</v>
      </c>
      <c r="AT238" s="17">
        <f t="shared" si="68"/>
        <v>0.74906367041198507</v>
      </c>
      <c r="AU238" s="17">
        <f t="shared" si="69"/>
        <v>0.62476591760299627</v>
      </c>
      <c r="AV238" s="17">
        <f t="shared" si="70"/>
        <v>0.99906367041198485</v>
      </c>
      <c r="AW238" s="17">
        <f t="shared" si="71"/>
        <v>0.62476591760299627</v>
      </c>
      <c r="AX238" s="17">
        <f t="shared" si="72"/>
        <v>0.62476591760299627</v>
      </c>
      <c r="AY238" s="17">
        <f t="shared" si="73"/>
        <v>0.10176591760299625</v>
      </c>
      <c r="BA238" s="17">
        <f t="shared" si="74"/>
        <v>1.9962546816479401</v>
      </c>
      <c r="BB238" s="17">
        <f t="shared" si="75"/>
        <v>0.74906367041198507</v>
      </c>
      <c r="BC238" s="17">
        <f t="shared" si="76"/>
        <v>0.54553972004061524</v>
      </c>
      <c r="BD238" s="17">
        <f t="shared" si="79"/>
        <v>0.55493135075422606</v>
      </c>
      <c r="BE238" s="17">
        <f t="shared" si="77"/>
        <v>0.55493135075422606</v>
      </c>
      <c r="BF238" s="17">
        <f t="shared" si="78"/>
        <v>1.0196111609894118E-3</v>
      </c>
      <c r="BG238" s="17">
        <f t="shared" si="80"/>
        <v>1.4679742114765084E-2</v>
      </c>
    </row>
    <row r="239" spans="1:59" x14ac:dyDescent="0.25">
      <c r="A239" s="84">
        <v>395</v>
      </c>
      <c r="B239" s="84">
        <v>262</v>
      </c>
      <c r="C239" s="17" t="s">
        <v>260</v>
      </c>
      <c r="D239" s="86">
        <v>1</v>
      </c>
      <c r="E239" s="17">
        <v>9.6</v>
      </c>
      <c r="F239" s="17">
        <v>4.7</v>
      </c>
      <c r="G239" s="17">
        <v>0</v>
      </c>
      <c r="H239" s="17">
        <v>0</v>
      </c>
      <c r="I239" s="17">
        <v>0</v>
      </c>
      <c r="J239" s="17">
        <v>0</v>
      </c>
      <c r="K239" s="17">
        <v>0</v>
      </c>
      <c r="L239" s="17">
        <v>0</v>
      </c>
      <c r="M239" s="17">
        <v>21</v>
      </c>
      <c r="N239" s="17">
        <v>0</v>
      </c>
      <c r="O239" s="17">
        <v>64.8</v>
      </c>
      <c r="P239" s="17">
        <v>0</v>
      </c>
      <c r="Q239" s="17">
        <v>0</v>
      </c>
      <c r="R239" s="17">
        <v>0</v>
      </c>
      <c r="S239" s="17">
        <v>0</v>
      </c>
      <c r="T239" s="17">
        <v>0</v>
      </c>
      <c r="U239" s="41">
        <v>0</v>
      </c>
      <c r="V239" s="41">
        <v>0</v>
      </c>
      <c r="W239" s="17">
        <v>0</v>
      </c>
      <c r="X239" s="17">
        <v>0</v>
      </c>
      <c r="Y239" s="17">
        <v>0</v>
      </c>
      <c r="Z239" s="17">
        <v>0</v>
      </c>
      <c r="AA239" s="17">
        <v>0</v>
      </c>
      <c r="AB239" s="17">
        <v>0</v>
      </c>
      <c r="AC239" s="17">
        <v>0</v>
      </c>
      <c r="AD239" s="41">
        <v>0</v>
      </c>
      <c r="AE239" s="88">
        <v>52</v>
      </c>
      <c r="AF239" s="91" t="s">
        <v>3</v>
      </c>
      <c r="AG239" s="87" t="s">
        <v>504</v>
      </c>
      <c r="AL239" s="17">
        <f t="shared" si="61"/>
        <v>100.1</v>
      </c>
      <c r="AM239" s="17">
        <f t="shared" si="62"/>
        <v>0.21</v>
      </c>
      <c r="AN239" s="17">
        <f t="shared" si="63"/>
        <v>9.6000000000000002E-2</v>
      </c>
      <c r="AO239" s="17">
        <f t="shared" si="64"/>
        <v>4.7E-2</v>
      </c>
      <c r="AP239" s="17">
        <f t="shared" si="65"/>
        <v>0.64800000000000002</v>
      </c>
      <c r="AQ239" s="17">
        <f t="shared" si="66"/>
        <v>0.52</v>
      </c>
      <c r="AS239" s="17">
        <f t="shared" si="67"/>
        <v>4.5314685314685308</v>
      </c>
      <c r="AT239" s="17">
        <f t="shared" si="68"/>
        <v>1.4685314685314683</v>
      </c>
      <c r="AU239" s="17">
        <f t="shared" si="69"/>
        <v>0.78321678321678312</v>
      </c>
      <c r="AV239" s="17">
        <f t="shared" si="70"/>
        <v>1.6328671328671327</v>
      </c>
      <c r="AW239" s="17">
        <f t="shared" si="71"/>
        <v>0.78321678321678312</v>
      </c>
      <c r="AX239" s="17">
        <f t="shared" si="72"/>
        <v>0.78321678321678312</v>
      </c>
      <c r="AY239" s="17">
        <f t="shared" si="73"/>
        <v>0.2632167832167831</v>
      </c>
      <c r="BA239" s="17">
        <f t="shared" si="74"/>
        <v>1.5034802784222736</v>
      </c>
      <c r="BB239" s="17">
        <f t="shared" si="75"/>
        <v>0.48723897911832947</v>
      </c>
      <c r="BC239" s="17">
        <f t="shared" si="76"/>
        <v>0.51657736590261638</v>
      </c>
      <c r="BD239" s="17">
        <f t="shared" si="79"/>
        <v>0.48723897911832947</v>
      </c>
      <c r="BE239" s="17">
        <f t="shared" si="77"/>
        <v>0.48723897911832947</v>
      </c>
      <c r="BF239" s="17">
        <f t="shared" si="78"/>
        <v>1.0732844892092535E-3</v>
      </c>
      <c r="BG239" s="17">
        <f t="shared" si="80"/>
        <v>1.396178220106176E-2</v>
      </c>
    </row>
    <row r="240" spans="1:59" x14ac:dyDescent="0.25">
      <c r="A240" s="84">
        <v>419</v>
      </c>
      <c r="B240" s="84">
        <v>274</v>
      </c>
      <c r="D240" s="87">
        <v>1</v>
      </c>
      <c r="E240" s="17">
        <v>0</v>
      </c>
      <c r="F240" s="17">
        <v>18.120999999999999</v>
      </c>
      <c r="G240" s="17">
        <v>0</v>
      </c>
      <c r="H240" s="17">
        <v>0</v>
      </c>
      <c r="I240" s="17">
        <v>0</v>
      </c>
      <c r="J240" s="17">
        <v>0</v>
      </c>
      <c r="K240" s="17">
        <v>10.041</v>
      </c>
      <c r="L240" s="17">
        <v>0</v>
      </c>
      <c r="M240" s="17">
        <v>10.275</v>
      </c>
      <c r="N240" s="17">
        <v>0</v>
      </c>
      <c r="O240" s="17">
        <v>59.143000000000001</v>
      </c>
      <c r="P240" s="17">
        <v>0</v>
      </c>
      <c r="Q240" s="17">
        <v>0</v>
      </c>
      <c r="R240" s="17">
        <v>0</v>
      </c>
      <c r="S240" s="17">
        <v>0</v>
      </c>
      <c r="T240" s="17">
        <v>0</v>
      </c>
      <c r="U240" s="41">
        <v>0</v>
      </c>
      <c r="V240" s="17">
        <v>2.42</v>
      </c>
      <c r="W240" s="17">
        <v>0</v>
      </c>
      <c r="X240" s="17">
        <v>0</v>
      </c>
      <c r="Y240" s="17">
        <v>0</v>
      </c>
      <c r="Z240" s="17">
        <v>0</v>
      </c>
      <c r="AA240" s="17">
        <v>0</v>
      </c>
      <c r="AB240" s="17">
        <v>0</v>
      </c>
      <c r="AC240" s="17">
        <v>0</v>
      </c>
      <c r="AD240" s="41">
        <v>0</v>
      </c>
      <c r="AE240" s="88">
        <v>70</v>
      </c>
      <c r="AF240" s="41" t="s">
        <v>3</v>
      </c>
      <c r="AG240" s="87" t="s">
        <v>506</v>
      </c>
      <c r="AL240" s="17">
        <f t="shared" si="61"/>
        <v>100</v>
      </c>
      <c r="AM240" s="17">
        <f t="shared" si="62"/>
        <v>0.22736000000000003</v>
      </c>
      <c r="AN240" s="17">
        <f t="shared" si="63"/>
        <v>0</v>
      </c>
      <c r="AO240" s="17">
        <f t="shared" si="64"/>
        <v>0.18120999999999998</v>
      </c>
      <c r="AP240" s="17">
        <f t="shared" si="65"/>
        <v>0.59143000000000001</v>
      </c>
      <c r="AQ240" s="17">
        <f t="shared" si="66"/>
        <v>0.7</v>
      </c>
      <c r="AS240" s="17">
        <f t="shared" si="67"/>
        <v>3.2637823519673312</v>
      </c>
      <c r="AT240" s="17">
        <f t="shared" si="68"/>
        <v>1.2546768942111366</v>
      </c>
      <c r="AU240" s="17">
        <f t="shared" si="69"/>
        <v>0.70398639699795817</v>
      </c>
      <c r="AV240" s="17">
        <f t="shared" si="70"/>
        <v>1.3159455879918327</v>
      </c>
      <c r="AW240" s="17">
        <f t="shared" si="71"/>
        <v>0.70398639699795817</v>
      </c>
      <c r="AX240" s="17">
        <f t="shared" si="72"/>
        <v>0.70398639699795817</v>
      </c>
      <c r="AY240" s="17">
        <f t="shared" si="73"/>
        <v>3.9863969979582192E-3</v>
      </c>
      <c r="BA240" s="17">
        <f t="shared" si="74"/>
        <v>3.2637823519673308</v>
      </c>
      <c r="BB240" s="17">
        <f t="shared" si="75"/>
        <v>1.2546768942111366</v>
      </c>
      <c r="BC240" s="17">
        <f t="shared" si="76"/>
        <v>0.62003747200824566</v>
      </c>
      <c r="BD240" s="17">
        <f t="shared" si="79"/>
        <v>0.66810933283470697</v>
      </c>
      <c r="BE240" s="17">
        <f t="shared" si="77"/>
        <v>0.66810933283470697</v>
      </c>
      <c r="BF240" s="17">
        <f t="shared" si="78"/>
        <v>1.0170146522474961E-3</v>
      </c>
      <c r="BG240" s="17">
        <f t="shared" si="80"/>
        <v>8.8899377023261117E-2</v>
      </c>
    </row>
    <row r="241" spans="1:59" x14ac:dyDescent="0.25">
      <c r="A241" s="84">
        <v>365</v>
      </c>
      <c r="B241" s="84">
        <v>381</v>
      </c>
      <c r="C241" s="58">
        <v>15</v>
      </c>
      <c r="D241" s="86">
        <v>1</v>
      </c>
      <c r="E241" s="17">
        <v>0</v>
      </c>
      <c r="F241" s="17">
        <f>'EWG-CCP-127 (1)'!M178</f>
        <v>12.5</v>
      </c>
      <c r="G241" s="17">
        <v>0</v>
      </c>
      <c r="H241" s="17">
        <v>0</v>
      </c>
      <c r="I241" s="17">
        <v>0</v>
      </c>
      <c r="J241" s="17">
        <v>0</v>
      </c>
      <c r="K241" s="17">
        <v>0</v>
      </c>
      <c r="L241" s="17">
        <v>0</v>
      </c>
      <c r="M241" s="17">
        <f>'EWG-CCP-127 (1)'!L178</f>
        <v>50</v>
      </c>
      <c r="N241" s="17">
        <v>0</v>
      </c>
      <c r="O241" s="17">
        <f>'EWG-CCP-127 (1)'!K178</f>
        <v>37.5</v>
      </c>
      <c r="P241" s="17">
        <v>0</v>
      </c>
      <c r="Q241" s="17">
        <v>0</v>
      </c>
      <c r="R241" s="17">
        <v>0</v>
      </c>
      <c r="S241" s="17">
        <v>0</v>
      </c>
      <c r="T241" s="17">
        <v>0</v>
      </c>
      <c r="U241" s="41">
        <v>0</v>
      </c>
      <c r="V241" s="41">
        <v>0</v>
      </c>
      <c r="W241" s="17">
        <v>0</v>
      </c>
      <c r="X241" s="17">
        <v>0</v>
      </c>
      <c r="Y241" s="17">
        <v>0</v>
      </c>
      <c r="Z241" s="17">
        <v>0</v>
      </c>
      <c r="AA241" s="17">
        <v>0</v>
      </c>
      <c r="AB241" s="17">
        <v>0</v>
      </c>
      <c r="AC241" s="17">
        <v>0</v>
      </c>
      <c r="AD241" s="41">
        <v>0</v>
      </c>
      <c r="AE241" s="88">
        <f>'EWG-CCP-127 (1)'!E178</f>
        <v>22</v>
      </c>
      <c r="AF241" s="41" t="s">
        <v>3</v>
      </c>
      <c r="AG241" s="87" t="s">
        <v>506</v>
      </c>
      <c r="AL241" s="17">
        <f t="shared" si="61"/>
        <v>100</v>
      </c>
      <c r="AM241" s="17">
        <f t="shared" si="62"/>
        <v>0.5</v>
      </c>
      <c r="AN241" s="17">
        <f t="shared" si="63"/>
        <v>0</v>
      </c>
      <c r="AO241" s="17">
        <f t="shared" si="64"/>
        <v>0.125</v>
      </c>
      <c r="AP241" s="17">
        <f t="shared" si="65"/>
        <v>0.375</v>
      </c>
      <c r="AQ241" s="17">
        <f t="shared" si="66"/>
        <v>0.22</v>
      </c>
      <c r="AS241" s="17">
        <f t="shared" si="67"/>
        <v>3</v>
      </c>
      <c r="AT241" s="17">
        <f t="shared" si="68"/>
        <v>4</v>
      </c>
      <c r="AU241" s="17">
        <f t="shared" si="69"/>
        <v>0.6875</v>
      </c>
      <c r="AV241" s="17">
        <f t="shared" si="70"/>
        <v>1.25</v>
      </c>
      <c r="AW241" s="17">
        <f t="shared" si="71"/>
        <v>0.18333333333333335</v>
      </c>
      <c r="AX241" s="17">
        <f t="shared" si="72"/>
        <v>0.18333333333333335</v>
      </c>
      <c r="AY241" s="17">
        <f t="shared" si="73"/>
        <v>3.6666666666666653E-2</v>
      </c>
      <c r="BA241" s="17">
        <f t="shared" si="74"/>
        <v>3</v>
      </c>
      <c r="BB241" s="17">
        <f t="shared" si="75"/>
        <v>4</v>
      </c>
      <c r="BC241" s="17">
        <f t="shared" si="76"/>
        <v>0.60453391126519007</v>
      </c>
      <c r="BD241" s="17">
        <f t="shared" si="79"/>
        <v>0.18724492012360777</v>
      </c>
      <c r="BE241" s="17">
        <f t="shared" si="77"/>
        <v>0.18724492012360777</v>
      </c>
      <c r="BF241" s="17">
        <f t="shared" si="78"/>
        <v>1.0728952577088351E-3</v>
      </c>
      <c r="BG241" s="17">
        <f t="shared" si="80"/>
        <v>3.3065790830729455E-2</v>
      </c>
    </row>
    <row r="242" spans="1:59" x14ac:dyDescent="0.25">
      <c r="A242" s="84">
        <v>425</v>
      </c>
      <c r="B242" s="84">
        <v>280</v>
      </c>
      <c r="C242" s="17" t="s">
        <v>275</v>
      </c>
      <c r="D242" s="87">
        <v>1</v>
      </c>
      <c r="E242" s="17">
        <v>0</v>
      </c>
      <c r="F242" s="17">
        <v>15.87</v>
      </c>
      <c r="G242" s="17">
        <v>0</v>
      </c>
      <c r="H242" s="17">
        <v>0</v>
      </c>
      <c r="I242" s="17">
        <v>0</v>
      </c>
      <c r="J242" s="17">
        <v>0</v>
      </c>
      <c r="K242" s="17">
        <v>12.8</v>
      </c>
      <c r="L242" s="17">
        <v>0</v>
      </c>
      <c r="M242" s="17">
        <v>10.01</v>
      </c>
      <c r="N242" s="17">
        <v>0</v>
      </c>
      <c r="O242" s="17">
        <v>60.8</v>
      </c>
      <c r="P242" s="17">
        <v>0</v>
      </c>
      <c r="Q242" s="17">
        <v>0</v>
      </c>
      <c r="R242" s="17">
        <v>0</v>
      </c>
      <c r="S242" s="17">
        <v>0</v>
      </c>
      <c r="T242" s="17">
        <v>0</v>
      </c>
      <c r="U242" s="41">
        <v>0</v>
      </c>
      <c r="V242" s="17">
        <v>0</v>
      </c>
      <c r="W242" s="17">
        <v>0</v>
      </c>
      <c r="X242" s="17">
        <v>0</v>
      </c>
      <c r="Y242" s="17">
        <v>0</v>
      </c>
      <c r="Z242" s="17">
        <v>0</v>
      </c>
      <c r="AA242" s="17">
        <v>0</v>
      </c>
      <c r="AB242" s="17">
        <v>0</v>
      </c>
      <c r="AC242" s="17">
        <v>0.52</v>
      </c>
      <c r="AD242" s="41">
        <v>0</v>
      </c>
      <c r="AE242" s="88">
        <v>74.400000000000006</v>
      </c>
      <c r="AF242" s="41" t="s">
        <v>3</v>
      </c>
      <c r="AG242" s="87" t="s">
        <v>506</v>
      </c>
      <c r="AL242" s="17">
        <f t="shared" si="61"/>
        <v>99.999999999999986</v>
      </c>
      <c r="AM242" s="17">
        <f t="shared" si="62"/>
        <v>0.22810000000000002</v>
      </c>
      <c r="AN242" s="17">
        <f t="shared" si="63"/>
        <v>0</v>
      </c>
      <c r="AO242" s="17">
        <f t="shared" si="64"/>
        <v>0.15869999999999998</v>
      </c>
      <c r="AP242" s="17">
        <f t="shared" si="65"/>
        <v>0.60799999999999998</v>
      </c>
      <c r="AQ242" s="17">
        <f t="shared" si="66"/>
        <v>0.74400000000000011</v>
      </c>
      <c r="AS242" s="17">
        <f t="shared" si="67"/>
        <v>3.831127914303718</v>
      </c>
      <c r="AT242" s="17">
        <f t="shared" si="68"/>
        <v>1.4373030875866417</v>
      </c>
      <c r="AU242" s="17">
        <f t="shared" si="69"/>
        <v>0.73944549464398235</v>
      </c>
      <c r="AV242" s="17">
        <f t="shared" si="70"/>
        <v>1.4577819785759294</v>
      </c>
      <c r="AW242" s="17">
        <f t="shared" si="71"/>
        <v>0.73944549464398235</v>
      </c>
      <c r="AX242" s="17">
        <f t="shared" si="72"/>
        <v>0.73944549464398235</v>
      </c>
      <c r="AY242" s="17">
        <f t="shared" si="73"/>
        <v>4.5545053560177573E-3</v>
      </c>
      <c r="BA242" s="17">
        <f t="shared" si="74"/>
        <v>3.8311279143037176</v>
      </c>
      <c r="BB242" s="17">
        <f t="shared" si="75"/>
        <v>1.4373030875866417</v>
      </c>
      <c r="BC242" s="17">
        <f t="shared" si="76"/>
        <v>0.65338267619792767</v>
      </c>
      <c r="BD242" s="17">
        <f t="shared" si="79"/>
        <v>0.71216567124160013</v>
      </c>
      <c r="BE242" s="17">
        <f t="shared" si="77"/>
        <v>0.71216567124160013</v>
      </c>
      <c r="BF242" s="17">
        <f t="shared" si="78"/>
        <v>1.0134244874978918E-3</v>
      </c>
      <c r="BG242" s="17">
        <f t="shared" si="80"/>
        <v>0.11707345575757662</v>
      </c>
    </row>
    <row r="243" spans="1:59" x14ac:dyDescent="0.25">
      <c r="A243" s="84">
        <v>426</v>
      </c>
      <c r="B243" s="84">
        <v>281</v>
      </c>
      <c r="C243" s="17" t="s">
        <v>276</v>
      </c>
      <c r="D243" s="86">
        <v>1</v>
      </c>
      <c r="E243" s="17">
        <v>0</v>
      </c>
      <c r="F243" s="17">
        <v>16.72</v>
      </c>
      <c r="G243" s="17">
        <v>0</v>
      </c>
      <c r="H243" s="17">
        <v>0</v>
      </c>
      <c r="I243" s="17">
        <v>0</v>
      </c>
      <c r="J243" s="17">
        <v>0</v>
      </c>
      <c r="K243" s="17">
        <v>12.01</v>
      </c>
      <c r="L243" s="17">
        <v>0</v>
      </c>
      <c r="M243" s="17">
        <v>9.9700000000000006</v>
      </c>
      <c r="N243" s="17">
        <v>0</v>
      </c>
      <c r="O243" s="17">
        <v>60.32</v>
      </c>
      <c r="P243" s="17">
        <v>0</v>
      </c>
      <c r="Q243" s="17">
        <v>0</v>
      </c>
      <c r="R243" s="17">
        <v>0</v>
      </c>
      <c r="S243" s="17">
        <v>0</v>
      </c>
      <c r="T243" s="17">
        <v>0</v>
      </c>
      <c r="U243" s="41">
        <v>0</v>
      </c>
      <c r="V243" s="17">
        <v>0</v>
      </c>
      <c r="W243" s="17">
        <v>0</v>
      </c>
      <c r="X243" s="17">
        <v>0</v>
      </c>
      <c r="Y243" s="17">
        <v>0</v>
      </c>
      <c r="Z243" s="17">
        <v>0</v>
      </c>
      <c r="AA243" s="17">
        <v>0</v>
      </c>
      <c r="AB243" s="17">
        <v>0</v>
      </c>
      <c r="AC243" s="17">
        <v>0.99</v>
      </c>
      <c r="AD243" s="41">
        <v>0</v>
      </c>
      <c r="AE243" s="88">
        <v>72.7</v>
      </c>
      <c r="AF243" s="41" t="s">
        <v>3</v>
      </c>
      <c r="AG243" s="87" t="s">
        <v>506</v>
      </c>
      <c r="AL243" s="17">
        <f t="shared" si="61"/>
        <v>100.00999999999999</v>
      </c>
      <c r="AM243" s="17">
        <f t="shared" si="62"/>
        <v>0.2198</v>
      </c>
      <c r="AN243" s="17">
        <f t="shared" si="63"/>
        <v>0</v>
      </c>
      <c r="AO243" s="17">
        <f t="shared" si="64"/>
        <v>0.16719999999999999</v>
      </c>
      <c r="AP243" s="17">
        <f t="shared" si="65"/>
        <v>0.60319999999999996</v>
      </c>
      <c r="AQ243" s="17">
        <f t="shared" si="66"/>
        <v>0.72699999999999998</v>
      </c>
      <c r="AS243" s="17">
        <f t="shared" si="67"/>
        <v>3.6076555023923444</v>
      </c>
      <c r="AT243" s="17">
        <f t="shared" si="68"/>
        <v>1.3145933014354068</v>
      </c>
      <c r="AU243" s="17">
        <f t="shared" si="69"/>
        <v>0.7254784688995215</v>
      </c>
      <c r="AV243" s="17">
        <f t="shared" si="70"/>
        <v>1.401913875598086</v>
      </c>
      <c r="AW243" s="17">
        <f t="shared" si="71"/>
        <v>0.7254784688995215</v>
      </c>
      <c r="AX243" s="17">
        <f t="shared" si="72"/>
        <v>0.7254784688995215</v>
      </c>
      <c r="AY243" s="17">
        <f t="shared" si="73"/>
        <v>1.5215311004784793E-3</v>
      </c>
      <c r="BA243" s="17">
        <f t="shared" si="74"/>
        <v>3.6076555023923449</v>
      </c>
      <c r="BB243" s="17">
        <f t="shared" si="75"/>
        <v>1.3145933014354068</v>
      </c>
      <c r="BC243" s="17">
        <f t="shared" si="76"/>
        <v>0.64024829443726228</v>
      </c>
      <c r="BD243" s="17">
        <f t="shared" si="79"/>
        <v>0.69464397110131737</v>
      </c>
      <c r="BE243" s="17">
        <f t="shared" si="77"/>
        <v>0.69464397110131737</v>
      </c>
      <c r="BF243" s="17">
        <f t="shared" si="78"/>
        <v>1.0469126060923841E-3</v>
      </c>
      <c r="BG243" s="17">
        <f t="shared" si="80"/>
        <v>0.10572901624659103</v>
      </c>
    </row>
    <row r="244" spans="1:59" x14ac:dyDescent="0.25">
      <c r="A244" s="84">
        <v>246</v>
      </c>
      <c r="B244" s="84">
        <v>505</v>
      </c>
      <c r="C244" s="17">
        <f>'EWG-CCP-127 (1)'!B61</f>
        <v>6</v>
      </c>
      <c r="D244" s="87">
        <v>1</v>
      </c>
      <c r="E244" s="17">
        <v>0</v>
      </c>
      <c r="F244" s="17">
        <f>'EWG-CCP-127 (1)'!M61</f>
        <v>45.454545454545453</v>
      </c>
      <c r="G244" s="17">
        <v>0</v>
      </c>
      <c r="H244" s="17">
        <v>0</v>
      </c>
      <c r="I244" s="17">
        <v>0</v>
      </c>
      <c r="J244" s="17">
        <v>0</v>
      </c>
      <c r="K244" s="17">
        <v>0</v>
      </c>
      <c r="L244" s="17">
        <v>0</v>
      </c>
      <c r="M244" s="17">
        <f>'EWG-CCP-127 (1)'!L61</f>
        <v>31.818181818181813</v>
      </c>
      <c r="N244" s="17">
        <v>0</v>
      </c>
      <c r="O244" s="17">
        <f>'EWG-CCP-127 (1)'!K61</f>
        <v>22.727272727272727</v>
      </c>
      <c r="P244" s="17">
        <v>0</v>
      </c>
      <c r="Q244" s="17">
        <v>0</v>
      </c>
      <c r="R244" s="17">
        <v>0</v>
      </c>
      <c r="S244" s="17">
        <v>0</v>
      </c>
      <c r="T244" s="17">
        <v>0</v>
      </c>
      <c r="U244" s="41">
        <v>0</v>
      </c>
      <c r="V244" s="41">
        <v>0</v>
      </c>
      <c r="W244" s="17">
        <v>0</v>
      </c>
      <c r="X244" s="17">
        <v>0</v>
      </c>
      <c r="Y244" s="17">
        <v>0</v>
      </c>
      <c r="Z244" s="17">
        <v>0</v>
      </c>
      <c r="AA244" s="17">
        <v>0</v>
      </c>
      <c r="AB244" s="17">
        <v>0</v>
      </c>
      <c r="AC244" s="17">
        <v>0</v>
      </c>
      <c r="AD244" s="41">
        <v>0</v>
      </c>
      <c r="AE244" s="88">
        <f>'EWG-CCP-127 (1)'!E61</f>
        <v>49</v>
      </c>
      <c r="AF244" s="41" t="s">
        <v>3</v>
      </c>
      <c r="AG244" s="87" t="s">
        <v>506</v>
      </c>
      <c r="AL244" s="17">
        <f t="shared" si="61"/>
        <v>100</v>
      </c>
      <c r="AM244" s="17">
        <f t="shared" si="62"/>
        <v>0.31818181818181812</v>
      </c>
      <c r="AN244" s="17">
        <f t="shared" si="63"/>
        <v>0</v>
      </c>
      <c r="AO244" s="17">
        <f t="shared" si="64"/>
        <v>0.45454545454545453</v>
      </c>
      <c r="AP244" s="17">
        <f t="shared" si="65"/>
        <v>0.22727272727272727</v>
      </c>
      <c r="AQ244" s="17">
        <f t="shared" si="66"/>
        <v>0.49</v>
      </c>
      <c r="AS244" s="17">
        <f t="shared" si="67"/>
        <v>0.5</v>
      </c>
      <c r="AT244" s="17">
        <f t="shared" si="68"/>
        <v>0.69999999999999984</v>
      </c>
      <c r="AU244" s="17">
        <f t="shared" si="69"/>
        <v>0.53125</v>
      </c>
      <c r="AV244" s="17">
        <f t="shared" si="70"/>
        <v>0.625</v>
      </c>
      <c r="AW244" s="17">
        <f t="shared" si="71"/>
        <v>0.51</v>
      </c>
      <c r="AX244" s="17">
        <f t="shared" si="72"/>
        <v>0.51</v>
      </c>
      <c r="AY244" s="17">
        <f t="shared" si="73"/>
        <v>2.0000000000000018E-2</v>
      </c>
      <c r="BA244" s="17">
        <f t="shared" si="74"/>
        <v>0.5</v>
      </c>
      <c r="BB244" s="17">
        <f t="shared" si="75"/>
        <v>0.7</v>
      </c>
      <c r="BC244" s="17">
        <f t="shared" si="76"/>
        <v>0.45759875215174339</v>
      </c>
      <c r="BD244" s="17">
        <f t="shared" si="79"/>
        <v>0.45625161513115681</v>
      </c>
      <c r="BE244" s="17">
        <f t="shared" si="77"/>
        <v>0.45625161513115681</v>
      </c>
      <c r="BF244" s="17">
        <f t="shared" si="78"/>
        <v>1.1389534812555637E-3</v>
      </c>
      <c r="BG244" s="17">
        <f t="shared" si="80"/>
        <v>7.772183064028524E-3</v>
      </c>
    </row>
    <row r="245" spans="1:59" x14ac:dyDescent="0.25">
      <c r="A245" s="84">
        <v>176</v>
      </c>
      <c r="B245" s="84">
        <v>110</v>
      </c>
      <c r="C245" s="17">
        <v>4</v>
      </c>
      <c r="D245" s="86">
        <v>1</v>
      </c>
      <c r="E245" s="17">
        <v>0</v>
      </c>
      <c r="F245" s="17">
        <v>33.5</v>
      </c>
      <c r="G245" s="17">
        <v>0</v>
      </c>
      <c r="H245" s="17">
        <v>0</v>
      </c>
      <c r="I245" s="17">
        <v>0</v>
      </c>
      <c r="J245" s="17">
        <v>0</v>
      </c>
      <c r="K245" s="17">
        <v>0</v>
      </c>
      <c r="L245" s="17">
        <v>0</v>
      </c>
      <c r="M245" s="17">
        <v>6.5</v>
      </c>
      <c r="N245" s="17">
        <v>0</v>
      </c>
      <c r="O245" s="17">
        <v>60</v>
      </c>
      <c r="P245" s="17">
        <v>0</v>
      </c>
      <c r="Q245" s="17">
        <v>0</v>
      </c>
      <c r="R245" s="17">
        <v>0</v>
      </c>
      <c r="S245" s="17">
        <v>0</v>
      </c>
      <c r="T245" s="17">
        <v>0</v>
      </c>
      <c r="U245" s="41">
        <v>0</v>
      </c>
      <c r="V245" s="41">
        <v>0</v>
      </c>
      <c r="W245" s="17">
        <v>0</v>
      </c>
      <c r="X245" s="17">
        <v>0</v>
      </c>
      <c r="Y245" s="17">
        <v>0</v>
      </c>
      <c r="Z245" s="17">
        <v>0</v>
      </c>
      <c r="AA245" s="17">
        <v>0</v>
      </c>
      <c r="AB245" s="17">
        <v>0</v>
      </c>
      <c r="AC245" s="17">
        <v>0</v>
      </c>
      <c r="AD245" s="41">
        <v>0</v>
      </c>
      <c r="AE245" s="88">
        <v>16</v>
      </c>
      <c r="AF245" s="91" t="s">
        <v>3</v>
      </c>
      <c r="AG245" s="87" t="s">
        <v>504</v>
      </c>
      <c r="AL245" s="17">
        <f t="shared" si="61"/>
        <v>100</v>
      </c>
      <c r="AM245" s="17">
        <f t="shared" si="62"/>
        <v>6.5000000000000002E-2</v>
      </c>
      <c r="AN245" s="17">
        <f t="shared" si="63"/>
        <v>0</v>
      </c>
      <c r="AO245" s="17">
        <f t="shared" si="64"/>
        <v>0.33500000000000002</v>
      </c>
      <c r="AP245" s="17">
        <f t="shared" si="65"/>
        <v>0.6</v>
      </c>
      <c r="AQ245" s="17">
        <f t="shared" si="66"/>
        <v>0.16</v>
      </c>
      <c r="AS245" s="17">
        <f t="shared" si="67"/>
        <v>1.7910447761194028</v>
      </c>
      <c r="AT245" s="17">
        <f t="shared" si="68"/>
        <v>0.19402985074626866</v>
      </c>
      <c r="AU245" s="17">
        <f t="shared" si="69"/>
        <v>0.61194029850746268</v>
      </c>
      <c r="AV245" s="17">
        <f t="shared" si="70"/>
        <v>0.94776119402985071</v>
      </c>
      <c r="AW245" s="17">
        <f t="shared" si="71"/>
        <v>0.19402985074626866</v>
      </c>
      <c r="AX245" s="17">
        <f t="shared" si="72"/>
        <v>0.19402985074626866</v>
      </c>
      <c r="AY245" s="17">
        <f t="shared" si="73"/>
        <v>3.4029850746268658E-2</v>
      </c>
      <c r="BA245" s="17">
        <f t="shared" si="74"/>
        <v>1.791044776119403</v>
      </c>
      <c r="BB245" s="17">
        <f t="shared" si="75"/>
        <v>0.19402985074626866</v>
      </c>
      <c r="BC245" s="17">
        <f t="shared" si="76"/>
        <v>0.53347869999241881</v>
      </c>
      <c r="BD245" s="17">
        <f t="shared" si="79"/>
        <v>0.19402985074626866</v>
      </c>
      <c r="BE245" s="17">
        <f t="shared" si="77"/>
        <v>0.19402985074626866</v>
      </c>
      <c r="BF245" s="17">
        <f t="shared" si="78"/>
        <v>1.1580307418133215E-3</v>
      </c>
      <c r="BG245" s="17">
        <f t="shared" si="80"/>
        <v>5.848659255666299E-2</v>
      </c>
    </row>
    <row r="246" spans="1:59" x14ac:dyDescent="0.25">
      <c r="A246" s="84">
        <v>98</v>
      </c>
      <c r="B246" s="84">
        <v>63</v>
      </c>
      <c r="C246" s="17" t="s">
        <v>119</v>
      </c>
      <c r="D246" s="87">
        <v>1</v>
      </c>
      <c r="E246" s="17">
        <v>8</v>
      </c>
      <c r="F246" s="17">
        <v>21</v>
      </c>
      <c r="G246" s="17">
        <v>15</v>
      </c>
      <c r="H246" s="17">
        <v>0</v>
      </c>
      <c r="I246" s="41">
        <v>0</v>
      </c>
      <c r="J246" s="17">
        <v>0</v>
      </c>
      <c r="K246" s="17">
        <v>0</v>
      </c>
      <c r="L246" s="17">
        <v>0</v>
      </c>
      <c r="M246" s="17">
        <v>5</v>
      </c>
      <c r="N246" s="17">
        <v>0</v>
      </c>
      <c r="O246" s="17">
        <v>51</v>
      </c>
      <c r="P246" s="17">
        <v>0</v>
      </c>
      <c r="Q246" s="17">
        <v>0</v>
      </c>
      <c r="R246" s="17">
        <v>0</v>
      </c>
      <c r="S246" s="17">
        <v>0</v>
      </c>
      <c r="T246" s="41">
        <v>0</v>
      </c>
      <c r="U246" s="41">
        <v>0</v>
      </c>
      <c r="V246" s="41">
        <v>0</v>
      </c>
      <c r="W246" s="17">
        <v>0</v>
      </c>
      <c r="X246" s="17">
        <v>0</v>
      </c>
      <c r="Y246" s="17">
        <v>0</v>
      </c>
      <c r="Z246" s="41">
        <v>0</v>
      </c>
      <c r="AA246" s="17">
        <v>0</v>
      </c>
      <c r="AB246" s="17">
        <v>0</v>
      </c>
      <c r="AC246" s="41">
        <v>0</v>
      </c>
      <c r="AD246" s="41">
        <v>0</v>
      </c>
      <c r="AE246" s="88">
        <v>27</v>
      </c>
      <c r="AF246" s="91" t="s">
        <v>3</v>
      </c>
      <c r="AG246" s="87" t="s">
        <v>504</v>
      </c>
      <c r="AL246" s="17">
        <f t="shared" si="61"/>
        <v>100</v>
      </c>
      <c r="AM246" s="17">
        <f t="shared" si="62"/>
        <v>0.05</v>
      </c>
      <c r="AN246" s="17">
        <f t="shared" si="63"/>
        <v>0.08</v>
      </c>
      <c r="AO246" s="17">
        <f t="shared" si="64"/>
        <v>0.21</v>
      </c>
      <c r="AP246" s="17">
        <f t="shared" si="65"/>
        <v>0.51</v>
      </c>
      <c r="AQ246" s="17">
        <f t="shared" si="66"/>
        <v>0.27</v>
      </c>
      <c r="AS246" s="17">
        <f t="shared" si="67"/>
        <v>1.7586206896551726</v>
      </c>
      <c r="AT246" s="17">
        <f t="shared" si="68"/>
        <v>0.17241379310344829</v>
      </c>
      <c r="AU246" s="17">
        <f t="shared" si="69"/>
        <v>0.60991379310344829</v>
      </c>
      <c r="AV246" s="17">
        <f t="shared" si="70"/>
        <v>0.93965517241379315</v>
      </c>
      <c r="AW246" s="17">
        <f t="shared" si="71"/>
        <v>0.17241379310344829</v>
      </c>
      <c r="AX246" s="17">
        <f t="shared" si="72"/>
        <v>0.17241379310344829</v>
      </c>
      <c r="AY246" s="17">
        <f t="shared" si="73"/>
        <v>9.758620689655173E-2</v>
      </c>
      <c r="BA246" s="17">
        <f t="shared" si="74"/>
        <v>0.96226415094339623</v>
      </c>
      <c r="BB246" s="17">
        <f t="shared" si="75"/>
        <v>0.23584905660377359</v>
      </c>
      <c r="BC246" s="17">
        <f t="shared" si="76"/>
        <v>0.48476789478026749</v>
      </c>
      <c r="BD246" s="17">
        <f t="shared" si="79"/>
        <v>0.23584905660377359</v>
      </c>
      <c r="BE246" s="17">
        <f t="shared" si="77"/>
        <v>0.23584905660377359</v>
      </c>
      <c r="BF246" s="17">
        <f t="shared" si="78"/>
        <v>1.1662869348522617E-3</v>
      </c>
      <c r="BG246" s="17">
        <f t="shared" si="80"/>
        <v>1.73817893924515E-2</v>
      </c>
    </row>
    <row r="247" spans="1:59" x14ac:dyDescent="0.25">
      <c r="A247" s="84">
        <v>605</v>
      </c>
      <c r="B247" s="84">
        <v>349</v>
      </c>
      <c r="C247" s="17" t="s">
        <v>442</v>
      </c>
      <c r="D247" s="86">
        <v>1</v>
      </c>
      <c r="E247" s="17">
        <v>4.04</v>
      </c>
      <c r="F247" s="17">
        <v>16.8</v>
      </c>
      <c r="G247" s="17">
        <v>0</v>
      </c>
      <c r="H247" s="17">
        <v>0</v>
      </c>
      <c r="I247" s="17">
        <v>0</v>
      </c>
      <c r="J247" s="17">
        <v>6.67</v>
      </c>
      <c r="K247" s="17">
        <v>0</v>
      </c>
      <c r="L247" s="17">
        <v>0</v>
      </c>
      <c r="M247" s="17">
        <v>6.67</v>
      </c>
      <c r="N247" s="17">
        <v>0</v>
      </c>
      <c r="O247" s="17">
        <v>63.47</v>
      </c>
      <c r="P247" s="17">
        <v>0</v>
      </c>
      <c r="Q247" s="17">
        <v>0</v>
      </c>
      <c r="R247" s="17">
        <v>0</v>
      </c>
      <c r="S247" s="17">
        <v>2.35</v>
      </c>
      <c r="T247" s="17">
        <v>0</v>
      </c>
      <c r="U247" s="17">
        <v>0</v>
      </c>
      <c r="V247" s="17">
        <v>0</v>
      </c>
      <c r="W247" s="17">
        <v>0</v>
      </c>
      <c r="X247" s="17">
        <v>0</v>
      </c>
      <c r="Y247" s="17">
        <v>0</v>
      </c>
      <c r="Z247" s="17">
        <v>0</v>
      </c>
      <c r="AA247" s="17">
        <v>0</v>
      </c>
      <c r="AB247" s="17">
        <v>0</v>
      </c>
      <c r="AC247" s="17">
        <v>0</v>
      </c>
      <c r="AD247" s="17">
        <v>0</v>
      </c>
      <c r="AE247" s="88">
        <f>'EWG-CCP-127 (1)'!I268</f>
        <v>36.771194916750012</v>
      </c>
      <c r="AF247" s="17" t="s">
        <v>3</v>
      </c>
      <c r="AG247" s="87" t="s">
        <v>506</v>
      </c>
      <c r="AL247" s="17">
        <f t="shared" si="61"/>
        <v>100</v>
      </c>
      <c r="AM247" s="17">
        <f t="shared" si="62"/>
        <v>0.13339999999999999</v>
      </c>
      <c r="AN247" s="17">
        <f t="shared" si="63"/>
        <v>4.0399999999999998E-2</v>
      </c>
      <c r="AO247" s="17">
        <f t="shared" si="64"/>
        <v>0.16800000000000001</v>
      </c>
      <c r="AP247" s="17">
        <f t="shared" si="65"/>
        <v>0.63470000000000004</v>
      </c>
      <c r="AQ247" s="17">
        <f t="shared" si="66"/>
        <v>0.36771194916750011</v>
      </c>
      <c r="AS247" s="17">
        <f t="shared" si="67"/>
        <v>3.0455854126679465</v>
      </c>
      <c r="AT247" s="17">
        <f t="shared" si="68"/>
        <v>0.64011516314779271</v>
      </c>
      <c r="AU247" s="17">
        <f t="shared" si="69"/>
        <v>0.69034908829174668</v>
      </c>
      <c r="AV247" s="17">
        <f t="shared" si="70"/>
        <v>1.2613963531669867</v>
      </c>
      <c r="AW247" s="17">
        <f t="shared" si="71"/>
        <v>0.64011516314779271</v>
      </c>
      <c r="AX247" s="17">
        <f t="shared" si="72"/>
        <v>0.64011516314779271</v>
      </c>
      <c r="AY247" s="17">
        <f t="shared" si="73"/>
        <v>0.2724032139802926</v>
      </c>
      <c r="BA247" s="17">
        <f t="shared" si="74"/>
        <v>1.5863534116470881</v>
      </c>
      <c r="BB247" s="17">
        <f t="shared" si="75"/>
        <v>0.3334166458385403</v>
      </c>
      <c r="BC247" s="17">
        <f t="shared" si="76"/>
        <v>0.52144815670926359</v>
      </c>
      <c r="BD247" s="17">
        <f t="shared" si="79"/>
        <v>0.3334166458385403</v>
      </c>
      <c r="BE247" s="17">
        <f t="shared" si="77"/>
        <v>0.3334166458385403</v>
      </c>
      <c r="BF247" s="17">
        <f t="shared" si="78"/>
        <v>1.1761678304253614E-3</v>
      </c>
      <c r="BG247" s="17">
        <f t="shared" si="80"/>
        <v>1.1647248353383632E-3</v>
      </c>
    </row>
    <row r="248" spans="1:59" x14ac:dyDescent="0.25">
      <c r="A248" s="84">
        <v>192</v>
      </c>
      <c r="B248" s="84">
        <v>472</v>
      </c>
      <c r="C248" s="17">
        <v>20</v>
      </c>
      <c r="D248" s="87">
        <v>1</v>
      </c>
      <c r="E248" s="17">
        <v>0</v>
      </c>
      <c r="F248" s="17">
        <v>45</v>
      </c>
      <c r="G248" s="17">
        <v>0</v>
      </c>
      <c r="H248" s="17">
        <v>0</v>
      </c>
      <c r="I248" s="17">
        <v>0</v>
      </c>
      <c r="J248" s="17">
        <v>0</v>
      </c>
      <c r="K248" s="17">
        <v>0</v>
      </c>
      <c r="L248" s="17">
        <v>0</v>
      </c>
      <c r="M248" s="17">
        <v>20</v>
      </c>
      <c r="N248" s="17">
        <v>0</v>
      </c>
      <c r="O248" s="17">
        <v>35</v>
      </c>
      <c r="P248" s="17">
        <v>0</v>
      </c>
      <c r="Q248" s="17">
        <v>0</v>
      </c>
      <c r="R248" s="17">
        <v>0</v>
      </c>
      <c r="S248" s="17">
        <v>0</v>
      </c>
      <c r="T248" s="17">
        <v>0</v>
      </c>
      <c r="U248" s="41">
        <v>0</v>
      </c>
      <c r="V248" s="41">
        <v>0</v>
      </c>
      <c r="W248" s="17">
        <v>0</v>
      </c>
      <c r="X248" s="17">
        <v>0</v>
      </c>
      <c r="Y248" s="17">
        <v>0</v>
      </c>
      <c r="Z248" s="17">
        <v>0</v>
      </c>
      <c r="AA248" s="17">
        <v>0</v>
      </c>
      <c r="AB248" s="17">
        <v>0</v>
      </c>
      <c r="AC248" s="17">
        <v>0</v>
      </c>
      <c r="AD248" s="41">
        <v>0</v>
      </c>
      <c r="AE248" s="88">
        <v>41</v>
      </c>
      <c r="AF248" s="91" t="s">
        <v>3</v>
      </c>
      <c r="AG248" s="87" t="s">
        <v>504</v>
      </c>
      <c r="AL248" s="17">
        <f t="shared" si="61"/>
        <v>100</v>
      </c>
      <c r="AM248" s="17">
        <f t="shared" si="62"/>
        <v>0.2</v>
      </c>
      <c r="AN248" s="17">
        <f t="shared" si="63"/>
        <v>0</v>
      </c>
      <c r="AO248" s="17">
        <f t="shared" si="64"/>
        <v>0.45</v>
      </c>
      <c r="AP248" s="17">
        <f t="shared" si="65"/>
        <v>0.35</v>
      </c>
      <c r="AQ248" s="17">
        <f t="shared" si="66"/>
        <v>0.41</v>
      </c>
      <c r="AS248" s="17">
        <f t="shared" si="67"/>
        <v>0.77777777777777768</v>
      </c>
      <c r="AT248" s="17">
        <f t="shared" si="68"/>
        <v>0.44444444444444448</v>
      </c>
      <c r="AU248" s="17">
        <f t="shared" si="69"/>
        <v>0.54861111111111116</v>
      </c>
      <c r="AV248" s="17">
        <f t="shared" si="70"/>
        <v>0.69444444444444442</v>
      </c>
      <c r="AW248" s="17">
        <f t="shared" si="71"/>
        <v>0.44444444444444448</v>
      </c>
      <c r="AX248" s="17">
        <f t="shared" si="72"/>
        <v>0.44444444444444448</v>
      </c>
      <c r="AY248" s="17">
        <f t="shared" si="73"/>
        <v>3.44444444444445E-2</v>
      </c>
      <c r="BA248" s="17">
        <f t="shared" si="74"/>
        <v>0.77777777777777779</v>
      </c>
      <c r="BB248" s="17">
        <f t="shared" si="75"/>
        <v>0.44444444444444442</v>
      </c>
      <c r="BC248" s="17">
        <f t="shared" si="76"/>
        <v>0.47392488094212637</v>
      </c>
      <c r="BD248" s="17">
        <f t="shared" si="79"/>
        <v>0.44444444444444442</v>
      </c>
      <c r="BE248" s="17">
        <f t="shared" si="77"/>
        <v>0.44444444444444442</v>
      </c>
      <c r="BF248" s="17">
        <f t="shared" si="78"/>
        <v>1.1864197530864198E-3</v>
      </c>
      <c r="BG248" s="17">
        <f t="shared" si="80"/>
        <v>6.6585365273245055E-5</v>
      </c>
    </row>
    <row r="249" spans="1:59" x14ac:dyDescent="0.25">
      <c r="A249" s="84">
        <v>421</v>
      </c>
      <c r="B249" s="84">
        <v>276</v>
      </c>
      <c r="D249" s="86">
        <v>1</v>
      </c>
      <c r="E249" s="17">
        <v>0</v>
      </c>
      <c r="F249" s="17">
        <v>17.672999999999998</v>
      </c>
      <c r="G249" s="17">
        <v>0</v>
      </c>
      <c r="H249" s="17">
        <v>0</v>
      </c>
      <c r="I249" s="17">
        <v>0</v>
      </c>
      <c r="J249" s="17">
        <v>0</v>
      </c>
      <c r="K249" s="17">
        <v>9.7929999999999993</v>
      </c>
      <c r="L249" s="17">
        <v>0</v>
      </c>
      <c r="M249" s="17">
        <v>10.021000000000001</v>
      </c>
      <c r="N249" s="17">
        <v>0</v>
      </c>
      <c r="O249" s="17">
        <v>57.683</v>
      </c>
      <c r="P249" s="17">
        <v>0</v>
      </c>
      <c r="Q249" s="17">
        <v>0</v>
      </c>
      <c r="R249" s="17">
        <v>0</v>
      </c>
      <c r="S249" s="17">
        <v>0</v>
      </c>
      <c r="T249" s="17">
        <v>0</v>
      </c>
      <c r="U249" s="41">
        <v>0</v>
      </c>
      <c r="V249" s="17">
        <v>4.83</v>
      </c>
      <c r="W249" s="17">
        <v>0</v>
      </c>
      <c r="X249" s="17">
        <v>0</v>
      </c>
      <c r="Y249" s="17">
        <v>0</v>
      </c>
      <c r="Z249" s="17">
        <v>0</v>
      </c>
      <c r="AA249" s="17">
        <v>0</v>
      </c>
      <c r="AB249" s="17">
        <v>0</v>
      </c>
      <c r="AC249" s="17">
        <v>0</v>
      </c>
      <c r="AD249" s="41">
        <v>0</v>
      </c>
      <c r="AE249" s="88">
        <v>70</v>
      </c>
      <c r="AF249" s="41" t="s">
        <v>3</v>
      </c>
      <c r="AG249" s="87" t="s">
        <v>506</v>
      </c>
      <c r="AL249" s="17">
        <f t="shared" si="61"/>
        <v>99.999999999999986</v>
      </c>
      <c r="AM249" s="17">
        <f t="shared" si="62"/>
        <v>0.24643999999999999</v>
      </c>
      <c r="AN249" s="17">
        <f t="shared" si="63"/>
        <v>0</v>
      </c>
      <c r="AO249" s="17">
        <f t="shared" si="64"/>
        <v>0.17672999999999997</v>
      </c>
      <c r="AP249" s="17">
        <f t="shared" si="65"/>
        <v>0.57682999999999995</v>
      </c>
      <c r="AQ249" s="17">
        <f t="shared" si="66"/>
        <v>0.7</v>
      </c>
      <c r="AS249" s="17">
        <f t="shared" si="67"/>
        <v>3.263905392406496</v>
      </c>
      <c r="AT249" s="17">
        <f t="shared" si="68"/>
        <v>1.3944435013862957</v>
      </c>
      <c r="AU249" s="17">
        <f t="shared" si="69"/>
        <v>0.703994087025406</v>
      </c>
      <c r="AV249" s="17">
        <f t="shared" si="70"/>
        <v>1.315976348101624</v>
      </c>
      <c r="AW249" s="17">
        <f t="shared" si="71"/>
        <v>0.69000183657758885</v>
      </c>
      <c r="AX249" s="17">
        <f t="shared" si="72"/>
        <v>0.69000183657758885</v>
      </c>
      <c r="AY249" s="17">
        <f t="shared" si="73"/>
        <v>9.9981634224111104E-3</v>
      </c>
      <c r="BA249" s="17">
        <f t="shared" si="74"/>
        <v>3.263905392406496</v>
      </c>
      <c r="BB249" s="17">
        <f t="shared" si="75"/>
        <v>1.3944435013862955</v>
      </c>
      <c r="BC249" s="17">
        <f t="shared" si="76"/>
        <v>0.62004470359484809</v>
      </c>
      <c r="BD249" s="17">
        <f t="shared" si="79"/>
        <v>0.66633994042365741</v>
      </c>
      <c r="BE249" s="17">
        <f t="shared" si="77"/>
        <v>0.66633994042365741</v>
      </c>
      <c r="BF249" s="17">
        <f t="shared" si="78"/>
        <v>1.1329996106829298E-3</v>
      </c>
      <c r="BG249" s="17">
        <f t="shared" si="80"/>
        <v>8.8899377023261117E-2</v>
      </c>
    </row>
    <row r="250" spans="1:59" x14ac:dyDescent="0.25">
      <c r="A250" s="84">
        <v>316</v>
      </c>
      <c r="B250" s="84">
        <v>203</v>
      </c>
      <c r="D250" s="87">
        <v>1</v>
      </c>
      <c r="E250" s="17">
        <v>0</v>
      </c>
      <c r="F250" s="17">
        <f>'EWG-CCP-127 (1)'!M134</f>
        <v>22.002200220022004</v>
      </c>
      <c r="G250" s="17">
        <v>0</v>
      </c>
      <c r="H250" s="17">
        <v>0</v>
      </c>
      <c r="I250" s="17">
        <v>0</v>
      </c>
      <c r="J250" s="17">
        <v>0</v>
      </c>
      <c r="K250" s="17">
        <v>0</v>
      </c>
      <c r="L250" s="17">
        <v>0</v>
      </c>
      <c r="M250" s="17">
        <f>'EWG-CCP-127 (1)'!L134</f>
        <v>11.991199119911993</v>
      </c>
      <c r="N250" s="17">
        <v>0</v>
      </c>
      <c r="O250" s="17">
        <f>'EWG-CCP-127 (1)'!K134</f>
        <v>66.006600660065999</v>
      </c>
      <c r="P250" s="17">
        <v>0</v>
      </c>
      <c r="Q250" s="17">
        <v>0</v>
      </c>
      <c r="R250" s="17">
        <v>0</v>
      </c>
      <c r="S250" s="17">
        <v>0</v>
      </c>
      <c r="T250" s="17">
        <v>0</v>
      </c>
      <c r="U250" s="41">
        <v>0</v>
      </c>
      <c r="V250" s="41">
        <v>0</v>
      </c>
      <c r="W250" s="17">
        <v>0</v>
      </c>
      <c r="X250" s="17">
        <v>0</v>
      </c>
      <c r="Y250" s="17">
        <v>0</v>
      </c>
      <c r="Z250" s="17">
        <v>0</v>
      </c>
      <c r="AA250" s="17">
        <v>0</v>
      </c>
      <c r="AB250" s="17">
        <v>0</v>
      </c>
      <c r="AC250" s="17">
        <v>0</v>
      </c>
      <c r="AD250" s="41">
        <v>0</v>
      </c>
      <c r="AE250" s="88">
        <f>'EWG-CCP-127 (1)'!E134</f>
        <v>51</v>
      </c>
      <c r="AF250" s="91" t="s">
        <v>3</v>
      </c>
      <c r="AG250" s="87" t="s">
        <v>504</v>
      </c>
      <c r="AL250" s="17">
        <f t="shared" si="61"/>
        <v>100</v>
      </c>
      <c r="AM250" s="17">
        <f t="shared" si="62"/>
        <v>0.11991199119911994</v>
      </c>
      <c r="AN250" s="17">
        <f t="shared" si="63"/>
        <v>0</v>
      </c>
      <c r="AO250" s="17">
        <f t="shared" si="64"/>
        <v>0.22002200220022006</v>
      </c>
      <c r="AP250" s="17">
        <f t="shared" si="65"/>
        <v>0.66006600660065995</v>
      </c>
      <c r="AQ250" s="17">
        <f t="shared" si="66"/>
        <v>0.51</v>
      </c>
      <c r="AS250" s="17">
        <f t="shared" si="67"/>
        <v>2.9999999999999991</v>
      </c>
      <c r="AT250" s="17">
        <f t="shared" si="68"/>
        <v>0.54500000000000004</v>
      </c>
      <c r="AU250" s="17">
        <f t="shared" si="69"/>
        <v>0.6875</v>
      </c>
      <c r="AV250" s="17">
        <f t="shared" si="70"/>
        <v>1.2499999999999998</v>
      </c>
      <c r="AW250" s="17">
        <f t="shared" si="71"/>
        <v>0.54500000000000004</v>
      </c>
      <c r="AX250" s="17">
        <f t="shared" si="72"/>
        <v>0.54500000000000004</v>
      </c>
      <c r="AY250" s="17">
        <f t="shared" si="73"/>
        <v>3.5000000000000031E-2</v>
      </c>
      <c r="BA250" s="17">
        <f t="shared" si="74"/>
        <v>2.9999999999999996</v>
      </c>
      <c r="BB250" s="17">
        <f t="shared" si="75"/>
        <v>0.54500000000000004</v>
      </c>
      <c r="BC250" s="17">
        <f t="shared" si="76"/>
        <v>0.60453391126519007</v>
      </c>
      <c r="BD250" s="17">
        <f t="shared" si="79"/>
        <v>0.54500000000000004</v>
      </c>
      <c r="BE250" s="17">
        <f t="shared" si="77"/>
        <v>0.54500000000000004</v>
      </c>
      <c r="BF250" s="17">
        <f t="shared" si="78"/>
        <v>1.2250000000000021E-3</v>
      </c>
      <c r="BG250" s="17">
        <f t="shared" si="80"/>
        <v>1.1698582488717349E-2</v>
      </c>
    </row>
    <row r="251" spans="1:59" x14ac:dyDescent="0.25">
      <c r="A251" s="84">
        <v>382</v>
      </c>
      <c r="B251" s="84">
        <v>251</v>
      </c>
      <c r="C251" s="58">
        <v>32</v>
      </c>
      <c r="D251" s="86">
        <v>1</v>
      </c>
      <c r="E251" s="17">
        <v>0</v>
      </c>
      <c r="F251" s="17">
        <f>'EWG-CCP-127 (1)'!M195</f>
        <v>9.0909090909090917</v>
      </c>
      <c r="G251" s="17">
        <v>0</v>
      </c>
      <c r="H251" s="17">
        <v>0</v>
      </c>
      <c r="I251" s="17">
        <v>0</v>
      </c>
      <c r="J251" s="17">
        <v>0</v>
      </c>
      <c r="K251" s="17">
        <v>0</v>
      </c>
      <c r="L251" s="17">
        <v>0</v>
      </c>
      <c r="M251" s="17">
        <f>'EWG-CCP-127 (1)'!L195</f>
        <v>36.363636363636367</v>
      </c>
      <c r="N251" s="17">
        <v>0</v>
      </c>
      <c r="O251" s="17">
        <f>'EWG-CCP-127 (1)'!K195</f>
        <v>54.54545454545454</v>
      </c>
      <c r="P251" s="17">
        <v>0</v>
      </c>
      <c r="Q251" s="17">
        <v>0</v>
      </c>
      <c r="R251" s="17">
        <v>0</v>
      </c>
      <c r="S251" s="17">
        <v>0</v>
      </c>
      <c r="T251" s="17">
        <v>0</v>
      </c>
      <c r="U251" s="41">
        <v>0</v>
      </c>
      <c r="V251" s="41">
        <v>0</v>
      </c>
      <c r="W251" s="17">
        <v>0</v>
      </c>
      <c r="X251" s="17">
        <v>0</v>
      </c>
      <c r="Y251" s="17">
        <v>0</v>
      </c>
      <c r="Z251" s="17">
        <v>0</v>
      </c>
      <c r="AA251" s="17">
        <v>0</v>
      </c>
      <c r="AB251" s="17">
        <v>0</v>
      </c>
      <c r="AC251" s="17">
        <v>0</v>
      </c>
      <c r="AD251" s="41">
        <v>0</v>
      </c>
      <c r="AE251" s="88">
        <f>'EWG-CCP-127 (1)'!E195</f>
        <v>62</v>
      </c>
      <c r="AF251" s="41" t="s">
        <v>3</v>
      </c>
      <c r="AG251" s="87" t="s">
        <v>506</v>
      </c>
      <c r="AL251" s="17">
        <f t="shared" si="61"/>
        <v>100</v>
      </c>
      <c r="AM251" s="17">
        <f t="shared" si="62"/>
        <v>0.36363636363636365</v>
      </c>
      <c r="AN251" s="17">
        <f t="shared" si="63"/>
        <v>0</v>
      </c>
      <c r="AO251" s="17">
        <f t="shared" si="64"/>
        <v>9.0909090909090912E-2</v>
      </c>
      <c r="AP251" s="17">
        <f t="shared" si="65"/>
        <v>0.54545454545454541</v>
      </c>
      <c r="AQ251" s="17">
        <f t="shared" si="66"/>
        <v>0.62</v>
      </c>
      <c r="AS251" s="17">
        <f t="shared" si="67"/>
        <v>5.9999999999999991</v>
      </c>
      <c r="AT251" s="17">
        <f t="shared" si="68"/>
        <v>4</v>
      </c>
      <c r="AU251" s="17">
        <f t="shared" si="69"/>
        <v>0.875</v>
      </c>
      <c r="AV251" s="17">
        <f t="shared" si="70"/>
        <v>1.9999999999999998</v>
      </c>
      <c r="AW251" s="17">
        <f t="shared" si="71"/>
        <v>0.58333333333333326</v>
      </c>
      <c r="AX251" s="17">
        <f t="shared" si="72"/>
        <v>0.58333333333333326</v>
      </c>
      <c r="AY251" s="17">
        <f t="shared" si="73"/>
        <v>3.6666666666666736E-2</v>
      </c>
      <c r="BA251" s="17">
        <f t="shared" si="74"/>
        <v>5.9999999999999991</v>
      </c>
      <c r="BB251" s="17">
        <f t="shared" si="75"/>
        <v>4</v>
      </c>
      <c r="BC251" s="17">
        <f t="shared" si="76"/>
        <v>0.78085610220132606</v>
      </c>
      <c r="BD251" s="17">
        <f t="shared" si="79"/>
        <v>0.58519140396423841</v>
      </c>
      <c r="BE251" s="17">
        <f t="shared" si="77"/>
        <v>0.58519140396423841</v>
      </c>
      <c r="BF251" s="17">
        <f t="shared" si="78"/>
        <v>1.2116383579808372E-3</v>
      </c>
      <c r="BG251" s="17">
        <f t="shared" si="80"/>
        <v>4.7593779324505855E-2</v>
      </c>
    </row>
    <row r="252" spans="1:59" x14ac:dyDescent="0.25">
      <c r="A252" s="84">
        <v>126</v>
      </c>
      <c r="B252" s="84">
        <v>452</v>
      </c>
      <c r="C252" s="17" t="s">
        <v>150</v>
      </c>
      <c r="D252" s="87">
        <v>1</v>
      </c>
      <c r="E252" s="17">
        <v>0</v>
      </c>
      <c r="F252" s="17">
        <v>50</v>
      </c>
      <c r="G252" s="17">
        <v>50</v>
      </c>
      <c r="H252" s="17">
        <v>0</v>
      </c>
      <c r="I252" s="17">
        <v>0</v>
      </c>
      <c r="J252" s="17">
        <v>0</v>
      </c>
      <c r="K252" s="17">
        <v>0</v>
      </c>
      <c r="L252" s="17">
        <v>0</v>
      </c>
      <c r="M252" s="17">
        <v>0</v>
      </c>
      <c r="N252" s="17">
        <v>0</v>
      </c>
      <c r="O252" s="17">
        <v>0</v>
      </c>
      <c r="P252" s="17">
        <v>0</v>
      </c>
      <c r="Q252" s="17">
        <v>0</v>
      </c>
      <c r="R252" s="17">
        <v>0</v>
      </c>
      <c r="S252" s="17">
        <v>0</v>
      </c>
      <c r="T252" s="17">
        <v>0</v>
      </c>
      <c r="U252" s="41">
        <v>0</v>
      </c>
      <c r="V252" s="41">
        <v>0</v>
      </c>
      <c r="W252" s="17">
        <v>0</v>
      </c>
      <c r="X252" s="17">
        <v>0</v>
      </c>
      <c r="Y252" s="17">
        <v>0</v>
      </c>
      <c r="Z252" s="41">
        <v>0</v>
      </c>
      <c r="AA252" s="17">
        <v>0</v>
      </c>
      <c r="AB252" s="17">
        <v>0</v>
      </c>
      <c r="AC252" s="41">
        <v>0</v>
      </c>
      <c r="AD252" s="41">
        <v>0</v>
      </c>
      <c r="AE252" s="88">
        <v>38.299999999999997</v>
      </c>
      <c r="AF252" s="91" t="s">
        <v>3</v>
      </c>
      <c r="AG252" s="87" t="s">
        <v>504</v>
      </c>
      <c r="AL252" s="17">
        <f t="shared" si="61"/>
        <v>100</v>
      </c>
      <c r="AM252" s="17">
        <f t="shared" si="62"/>
        <v>0</v>
      </c>
      <c r="AN252" s="17">
        <f t="shared" si="63"/>
        <v>0</v>
      </c>
      <c r="AO252" s="17">
        <f t="shared" si="64"/>
        <v>0.5</v>
      </c>
      <c r="AP252" s="17">
        <f t="shared" si="65"/>
        <v>0</v>
      </c>
      <c r="AQ252" s="17">
        <f t="shared" si="66"/>
        <v>0.38299999999999995</v>
      </c>
      <c r="AS252" s="17">
        <f t="shared" si="67"/>
        <v>0</v>
      </c>
      <c r="AT252" s="17">
        <f t="shared" si="68"/>
        <v>0</v>
      </c>
      <c r="AU252" s="17">
        <f t="shared" si="69"/>
        <v>0.5</v>
      </c>
      <c r="AV252" s="17">
        <f t="shared" si="70"/>
        <v>0.5</v>
      </c>
      <c r="AW252" s="17">
        <f t="shared" si="71"/>
        <v>0</v>
      </c>
      <c r="AX252" s="17">
        <f t="shared" si="72"/>
        <v>0</v>
      </c>
      <c r="AY252" s="17">
        <f t="shared" si="73"/>
        <v>0.38299999999999995</v>
      </c>
      <c r="BA252" s="17">
        <f t="shared" si="74"/>
        <v>0</v>
      </c>
      <c r="BB252" s="17">
        <f t="shared" si="75"/>
        <v>0.5</v>
      </c>
      <c r="BC252" s="17">
        <f t="shared" si="76"/>
        <v>0.42821172032905402</v>
      </c>
      <c r="BD252" s="17">
        <f t="shared" si="79"/>
        <v>0.41681195301902951</v>
      </c>
      <c r="BE252" s="17">
        <f t="shared" si="77"/>
        <v>0.41681195301902951</v>
      </c>
      <c r="BF252" s="17">
        <f t="shared" si="78"/>
        <v>1.1432481669610623E-3</v>
      </c>
      <c r="BG252" s="17">
        <f t="shared" si="80"/>
        <v>3.5494614194334019E-4</v>
      </c>
    </row>
    <row r="253" spans="1:59" x14ac:dyDescent="0.25">
      <c r="A253" s="84">
        <v>612</v>
      </c>
      <c r="B253" s="84">
        <v>356</v>
      </c>
      <c r="C253" s="17" t="s">
        <v>449</v>
      </c>
      <c r="D253" s="86">
        <v>1</v>
      </c>
      <c r="E253" s="17">
        <v>4.04</v>
      </c>
      <c r="F253" s="17">
        <v>16.8</v>
      </c>
      <c r="G253" s="17">
        <v>0</v>
      </c>
      <c r="H253" s="17">
        <v>0</v>
      </c>
      <c r="I253" s="17">
        <v>0</v>
      </c>
      <c r="J253" s="17">
        <v>0</v>
      </c>
      <c r="K253" s="17">
        <v>13.34</v>
      </c>
      <c r="L253" s="17">
        <v>0</v>
      </c>
      <c r="M253" s="17">
        <v>0</v>
      </c>
      <c r="N253" s="17">
        <v>0</v>
      </c>
      <c r="O253" s="17">
        <v>63.47</v>
      </c>
      <c r="P253" s="17">
        <v>0</v>
      </c>
      <c r="Q253" s="17">
        <v>0</v>
      </c>
      <c r="R253" s="17">
        <v>0</v>
      </c>
      <c r="S253" s="17">
        <v>2.35</v>
      </c>
      <c r="T253" s="17">
        <v>0</v>
      </c>
      <c r="U253" s="17">
        <v>0</v>
      </c>
      <c r="V253" s="17">
        <v>0</v>
      </c>
      <c r="W253" s="17">
        <v>0</v>
      </c>
      <c r="X253" s="17">
        <v>0</v>
      </c>
      <c r="Y253" s="17">
        <v>0</v>
      </c>
      <c r="Z253" s="17">
        <v>0</v>
      </c>
      <c r="AA253" s="17">
        <v>0</v>
      </c>
      <c r="AB253" s="17">
        <v>0</v>
      </c>
      <c r="AC253" s="17">
        <v>0</v>
      </c>
      <c r="AD253" s="17">
        <v>0</v>
      </c>
      <c r="AE253" s="88">
        <f>'EWG-CCP-127 (1)'!I275</f>
        <v>36.901186004118166</v>
      </c>
      <c r="AF253" s="17" t="s">
        <v>3</v>
      </c>
      <c r="AG253" s="87" t="s">
        <v>506</v>
      </c>
      <c r="AL253" s="17">
        <f t="shared" si="61"/>
        <v>100</v>
      </c>
      <c r="AM253" s="17">
        <f t="shared" si="62"/>
        <v>0.13339999999999999</v>
      </c>
      <c r="AN253" s="17">
        <f t="shared" si="63"/>
        <v>4.0399999999999998E-2</v>
      </c>
      <c r="AO253" s="17">
        <f t="shared" si="64"/>
        <v>0.16800000000000001</v>
      </c>
      <c r="AP253" s="17">
        <f t="shared" si="65"/>
        <v>0.63470000000000004</v>
      </c>
      <c r="AQ253" s="17">
        <f t="shared" si="66"/>
        <v>0.36901186004118164</v>
      </c>
      <c r="AS253" s="17">
        <f t="shared" si="67"/>
        <v>3.0455854126679465</v>
      </c>
      <c r="AT253" s="17">
        <f t="shared" si="68"/>
        <v>0.64011516314779271</v>
      </c>
      <c r="AU253" s="17">
        <f t="shared" si="69"/>
        <v>0.69034908829174668</v>
      </c>
      <c r="AV253" s="17">
        <f t="shared" si="70"/>
        <v>1.2613963531669867</v>
      </c>
      <c r="AW253" s="17">
        <f t="shared" si="71"/>
        <v>0.64011516314779271</v>
      </c>
      <c r="AX253" s="17">
        <f t="shared" si="72"/>
        <v>0.64011516314779271</v>
      </c>
      <c r="AY253" s="17">
        <f t="shared" si="73"/>
        <v>0.27110330310661107</v>
      </c>
      <c r="BA253" s="17">
        <f t="shared" si="74"/>
        <v>1.5863534116470881</v>
      </c>
      <c r="BB253" s="17">
        <f t="shared" si="75"/>
        <v>0.3334166458385403</v>
      </c>
      <c r="BC253" s="17">
        <f t="shared" si="76"/>
        <v>0.52144815670926359</v>
      </c>
      <c r="BD253" s="17">
        <f t="shared" si="79"/>
        <v>0.3334166458385403</v>
      </c>
      <c r="BE253" s="17">
        <f t="shared" si="77"/>
        <v>0.3334166458385403</v>
      </c>
      <c r="BF253" s="17">
        <f t="shared" si="78"/>
        <v>1.2670192741319193E-3</v>
      </c>
      <c r="BG253" s="17">
        <f t="shared" si="80"/>
        <v>1.0776877174757703E-3</v>
      </c>
    </row>
    <row r="254" spans="1:59" x14ac:dyDescent="0.25">
      <c r="A254" s="84">
        <v>45</v>
      </c>
      <c r="B254" s="84">
        <v>33</v>
      </c>
      <c r="C254" s="17" t="s">
        <v>56</v>
      </c>
      <c r="D254" s="87">
        <v>1</v>
      </c>
      <c r="E254" s="41">
        <v>0</v>
      </c>
      <c r="F254" s="17">
        <v>18</v>
      </c>
      <c r="G254" s="17">
        <v>0</v>
      </c>
      <c r="H254" s="17">
        <v>0</v>
      </c>
      <c r="I254" s="41">
        <v>0</v>
      </c>
      <c r="J254" s="41">
        <v>0</v>
      </c>
      <c r="K254" s="41">
        <v>0</v>
      </c>
      <c r="L254" s="41">
        <v>0</v>
      </c>
      <c r="M254" s="17">
        <v>20</v>
      </c>
      <c r="N254" s="17">
        <v>0</v>
      </c>
      <c r="O254" s="17">
        <v>62</v>
      </c>
      <c r="P254" s="17">
        <v>0</v>
      </c>
      <c r="Q254" s="17">
        <v>0</v>
      </c>
      <c r="R254" s="17">
        <v>0</v>
      </c>
      <c r="S254" s="17">
        <v>0</v>
      </c>
      <c r="T254" s="41">
        <v>0</v>
      </c>
      <c r="U254" s="41">
        <v>0</v>
      </c>
      <c r="V254" s="41">
        <v>0</v>
      </c>
      <c r="W254" s="41">
        <v>0</v>
      </c>
      <c r="X254" s="17">
        <v>0</v>
      </c>
      <c r="Y254" s="17">
        <v>0</v>
      </c>
      <c r="Z254" s="41">
        <v>0</v>
      </c>
      <c r="AA254" s="17">
        <v>0</v>
      </c>
      <c r="AB254" s="17">
        <v>0</v>
      </c>
      <c r="AC254" s="41">
        <v>0</v>
      </c>
      <c r="AD254" s="41">
        <v>0</v>
      </c>
      <c r="AE254" s="88">
        <v>71</v>
      </c>
      <c r="AF254" s="41" t="s">
        <v>3</v>
      </c>
      <c r="AG254" s="87" t="s">
        <v>506</v>
      </c>
      <c r="AJ254" s="87" t="s">
        <v>507</v>
      </c>
      <c r="AL254" s="17">
        <f t="shared" si="61"/>
        <v>100</v>
      </c>
      <c r="AM254" s="17">
        <f t="shared" si="62"/>
        <v>0.2</v>
      </c>
      <c r="AN254" s="17">
        <f t="shared" si="63"/>
        <v>0</v>
      </c>
      <c r="AO254" s="17">
        <f t="shared" si="64"/>
        <v>0.18</v>
      </c>
      <c r="AP254" s="17">
        <f t="shared" si="65"/>
        <v>0.62</v>
      </c>
      <c r="AQ254" s="17">
        <f t="shared" si="66"/>
        <v>0.71</v>
      </c>
      <c r="AS254" s="17">
        <f t="shared" si="67"/>
        <v>3.4444444444444446</v>
      </c>
      <c r="AT254" s="17">
        <f t="shared" si="68"/>
        <v>1.1111111111111112</v>
      </c>
      <c r="AU254" s="17">
        <f t="shared" si="69"/>
        <v>0.71527777777777779</v>
      </c>
      <c r="AV254" s="17">
        <f t="shared" si="70"/>
        <v>1.3611111111111112</v>
      </c>
      <c r="AW254" s="17">
        <f t="shared" si="71"/>
        <v>0.71527777777777779</v>
      </c>
      <c r="AX254" s="17">
        <f t="shared" si="72"/>
        <v>0.71527777777777779</v>
      </c>
      <c r="AY254" s="17">
        <f t="shared" si="73"/>
        <v>5.2777777777778256E-3</v>
      </c>
      <c r="BA254" s="17">
        <f t="shared" si="74"/>
        <v>3.4444444444444446</v>
      </c>
      <c r="BB254" s="17">
        <f t="shared" si="75"/>
        <v>1.1111111111111112</v>
      </c>
      <c r="BC254" s="17">
        <f t="shared" si="76"/>
        <v>0.63065571732980286</v>
      </c>
      <c r="BD254" s="17">
        <f t="shared" si="79"/>
        <v>0.67467385985915196</v>
      </c>
      <c r="BE254" s="17">
        <f t="shared" si="77"/>
        <v>0.67467385985915196</v>
      </c>
      <c r="BF254" s="17">
        <f t="shared" si="78"/>
        <v>1.2479361772508328E-3</v>
      </c>
      <c r="BG254" s="17">
        <f t="shared" si="80"/>
        <v>9.4962576735605528E-2</v>
      </c>
    </row>
    <row r="255" spans="1:59" x14ac:dyDescent="0.25">
      <c r="A255" s="84">
        <v>334</v>
      </c>
      <c r="B255" s="84">
        <v>221</v>
      </c>
      <c r="C255" s="58" t="s">
        <v>231</v>
      </c>
      <c r="D255" s="86">
        <v>1</v>
      </c>
      <c r="E255" s="17">
        <f>'EWG-CCP-127 (1)'!O154</f>
        <v>20</v>
      </c>
      <c r="F255" s="17">
        <f>'EWG-CCP-127 (1)'!P154</f>
        <v>5</v>
      </c>
      <c r="G255" s="17">
        <v>0</v>
      </c>
      <c r="H255" s="17">
        <v>0</v>
      </c>
      <c r="I255" s="17">
        <v>0</v>
      </c>
      <c r="J255" s="17">
        <v>0</v>
      </c>
      <c r="K255" s="17">
        <v>0</v>
      </c>
      <c r="L255" s="17">
        <v>0</v>
      </c>
      <c r="M255" s="17">
        <f>'EWG-CCP-127 (1)'!N154</f>
        <v>25</v>
      </c>
      <c r="N255" s="17">
        <v>0</v>
      </c>
      <c r="O255" s="17">
        <f>'EWG-CCP-127 (1)'!M154</f>
        <v>50</v>
      </c>
      <c r="P255" s="17">
        <v>0</v>
      </c>
      <c r="Q255" s="17">
        <v>0</v>
      </c>
      <c r="R255" s="17">
        <v>0</v>
      </c>
      <c r="S255" s="17">
        <v>0</v>
      </c>
      <c r="T255" s="17">
        <v>0</v>
      </c>
      <c r="U255" s="41">
        <v>0</v>
      </c>
      <c r="V255" s="41">
        <v>0</v>
      </c>
      <c r="W255" s="17">
        <v>0</v>
      </c>
      <c r="X255" s="17">
        <v>0</v>
      </c>
      <c r="Y255" s="17">
        <v>0</v>
      </c>
      <c r="Z255" s="17">
        <v>0</v>
      </c>
      <c r="AA255" s="17">
        <v>0</v>
      </c>
      <c r="AB255" s="17">
        <v>0</v>
      </c>
      <c r="AC255" s="17">
        <v>0</v>
      </c>
      <c r="AD255" s="41">
        <v>0</v>
      </c>
      <c r="AE255" s="88">
        <f>'EWG-CCP-127 (1)'!E154</f>
        <v>33</v>
      </c>
      <c r="AF255" s="41" t="s">
        <v>3</v>
      </c>
      <c r="AG255" s="87" t="s">
        <v>528</v>
      </c>
      <c r="AL255" s="17">
        <f t="shared" si="61"/>
        <v>100</v>
      </c>
      <c r="AM255" s="17">
        <f t="shared" si="62"/>
        <v>0.25</v>
      </c>
      <c r="AN255" s="17">
        <f t="shared" si="63"/>
        <v>0.2</v>
      </c>
      <c r="AO255" s="17">
        <f t="shared" si="64"/>
        <v>0.05</v>
      </c>
      <c r="AP255" s="17">
        <f t="shared" si="65"/>
        <v>0.5</v>
      </c>
      <c r="AQ255" s="17">
        <f t="shared" si="66"/>
        <v>0.33</v>
      </c>
      <c r="AS255" s="17">
        <f t="shared" si="67"/>
        <v>2</v>
      </c>
      <c r="AT255" s="17">
        <f t="shared" si="68"/>
        <v>1</v>
      </c>
      <c r="AU255" s="17">
        <f t="shared" si="69"/>
        <v>0.625</v>
      </c>
      <c r="AV255" s="17">
        <f t="shared" si="70"/>
        <v>1</v>
      </c>
      <c r="AW255" s="17">
        <f t="shared" si="71"/>
        <v>0.625</v>
      </c>
      <c r="AX255" s="17">
        <f t="shared" si="72"/>
        <v>0.625</v>
      </c>
      <c r="AY255" s="17">
        <f t="shared" si="73"/>
        <v>0.29499999999999998</v>
      </c>
      <c r="BA255" s="17">
        <f t="shared" si="74"/>
        <v>0.58823529411764708</v>
      </c>
      <c r="BB255" s="17">
        <f t="shared" si="75"/>
        <v>0.29411764705882354</v>
      </c>
      <c r="BC255" s="17">
        <f t="shared" si="76"/>
        <v>0.46278469894398266</v>
      </c>
      <c r="BD255" s="17">
        <f t="shared" si="79"/>
        <v>0.29411764705882354</v>
      </c>
      <c r="BE255" s="17">
        <f t="shared" si="77"/>
        <v>0.29411764705882354</v>
      </c>
      <c r="BF255" s="17">
        <f t="shared" si="78"/>
        <v>1.2875432525951561E-3</v>
      </c>
      <c r="BG255" s="17">
        <f t="shared" si="80"/>
        <v>5.1609876665179629E-3</v>
      </c>
    </row>
    <row r="256" spans="1:59" x14ac:dyDescent="0.25">
      <c r="A256" s="84">
        <v>402</v>
      </c>
      <c r="B256" s="84">
        <v>267</v>
      </c>
      <c r="C256" s="17" t="s">
        <v>267</v>
      </c>
      <c r="D256" s="87">
        <v>1</v>
      </c>
      <c r="E256" s="17">
        <v>5</v>
      </c>
      <c r="F256" s="17">
        <v>23.1</v>
      </c>
      <c r="G256" s="17">
        <v>8</v>
      </c>
      <c r="H256" s="17">
        <v>0</v>
      </c>
      <c r="I256" s="17">
        <v>0</v>
      </c>
      <c r="J256" s="17">
        <v>0</v>
      </c>
      <c r="K256" s="17">
        <v>0</v>
      </c>
      <c r="L256" s="17">
        <v>0</v>
      </c>
      <c r="M256" s="17">
        <v>10.4</v>
      </c>
      <c r="N256" s="17">
        <v>0</v>
      </c>
      <c r="O256" s="17">
        <v>53.5</v>
      </c>
      <c r="P256" s="17">
        <v>0</v>
      </c>
      <c r="Q256" s="17">
        <v>0</v>
      </c>
      <c r="R256" s="17">
        <v>0</v>
      </c>
      <c r="S256" s="17">
        <v>0</v>
      </c>
      <c r="T256" s="17">
        <v>0</v>
      </c>
      <c r="U256" s="41">
        <v>0</v>
      </c>
      <c r="V256" s="41">
        <v>0</v>
      </c>
      <c r="W256" s="17">
        <v>0</v>
      </c>
      <c r="X256" s="17">
        <v>0</v>
      </c>
      <c r="Y256" s="17">
        <v>0</v>
      </c>
      <c r="Z256" s="17">
        <v>0</v>
      </c>
      <c r="AA256" s="17">
        <v>0</v>
      </c>
      <c r="AB256" s="17">
        <v>0</v>
      </c>
      <c r="AC256" s="17">
        <v>0</v>
      </c>
      <c r="AD256" s="41">
        <v>0</v>
      </c>
      <c r="AE256" s="88">
        <v>37</v>
      </c>
      <c r="AF256" s="91" t="s">
        <v>3</v>
      </c>
      <c r="AG256" s="87" t="s">
        <v>504</v>
      </c>
      <c r="AL256" s="17">
        <f t="shared" si="61"/>
        <v>100</v>
      </c>
      <c r="AM256" s="17">
        <f t="shared" si="62"/>
        <v>0.10400000000000001</v>
      </c>
      <c r="AN256" s="17">
        <f t="shared" si="63"/>
        <v>0.05</v>
      </c>
      <c r="AO256" s="17">
        <f t="shared" si="64"/>
        <v>0.23100000000000001</v>
      </c>
      <c r="AP256" s="17">
        <f t="shared" si="65"/>
        <v>0.53500000000000003</v>
      </c>
      <c r="AQ256" s="17">
        <f t="shared" si="66"/>
        <v>0.37</v>
      </c>
      <c r="AS256" s="17">
        <f t="shared" si="67"/>
        <v>1.9039145907473309</v>
      </c>
      <c r="AT256" s="17">
        <f t="shared" si="68"/>
        <v>0.37010676156583627</v>
      </c>
      <c r="AU256" s="17">
        <f t="shared" si="69"/>
        <v>0.61899466192170816</v>
      </c>
      <c r="AV256" s="17">
        <f t="shared" si="70"/>
        <v>0.97597864768683273</v>
      </c>
      <c r="AW256" s="17">
        <f t="shared" si="71"/>
        <v>0.37010676156583627</v>
      </c>
      <c r="AX256" s="17">
        <f t="shared" si="72"/>
        <v>0.37010676156583627</v>
      </c>
      <c r="AY256" s="17">
        <f t="shared" si="73"/>
        <v>1.0676156583627749E-4</v>
      </c>
      <c r="BA256" s="17">
        <f t="shared" si="74"/>
        <v>1.2412993039443154</v>
      </c>
      <c r="BB256" s="17">
        <f t="shared" si="75"/>
        <v>0.33410672853828305</v>
      </c>
      <c r="BC256" s="17">
        <f t="shared" si="76"/>
        <v>0.50116792462204152</v>
      </c>
      <c r="BD256" s="17">
        <f t="shared" si="79"/>
        <v>0.33410672853828305</v>
      </c>
      <c r="BE256" s="17">
        <f t="shared" si="77"/>
        <v>0.33410672853828305</v>
      </c>
      <c r="BF256" s="17">
        <f t="shared" si="78"/>
        <v>1.2883269362245042E-3</v>
      </c>
      <c r="BG256" s="17">
        <f t="shared" si="80"/>
        <v>1.0137865158956056E-3</v>
      </c>
    </row>
    <row r="257" spans="1:59" x14ac:dyDescent="0.25">
      <c r="A257" s="84">
        <v>58</v>
      </c>
      <c r="B257" s="84">
        <v>399</v>
      </c>
      <c r="C257" s="17" t="s">
        <v>70</v>
      </c>
      <c r="D257" s="86">
        <v>1</v>
      </c>
      <c r="E257" s="17">
        <v>14.96</v>
      </c>
      <c r="F257" s="17">
        <v>19.149999999999999</v>
      </c>
      <c r="G257" s="17">
        <v>15.28</v>
      </c>
      <c r="H257" s="17">
        <v>0</v>
      </c>
      <c r="I257" s="41">
        <v>0</v>
      </c>
      <c r="J257" s="41">
        <v>0</v>
      </c>
      <c r="K257" s="41">
        <v>0</v>
      </c>
      <c r="L257" s="41">
        <v>0</v>
      </c>
      <c r="M257" s="17">
        <v>0</v>
      </c>
      <c r="N257" s="17">
        <v>0</v>
      </c>
      <c r="O257" s="17">
        <v>50.19</v>
      </c>
      <c r="P257" s="17">
        <v>0</v>
      </c>
      <c r="Q257" s="17">
        <v>0</v>
      </c>
      <c r="R257" s="17">
        <v>0</v>
      </c>
      <c r="S257" s="17">
        <v>0</v>
      </c>
      <c r="T257" s="41">
        <v>0</v>
      </c>
      <c r="U257" s="41">
        <v>0</v>
      </c>
      <c r="V257" s="41">
        <v>0</v>
      </c>
      <c r="W257" s="41">
        <v>0</v>
      </c>
      <c r="X257" s="17">
        <v>0</v>
      </c>
      <c r="Y257" s="17">
        <v>0</v>
      </c>
      <c r="Z257" s="41">
        <v>0</v>
      </c>
      <c r="AA257" s="17">
        <v>0</v>
      </c>
      <c r="AB257" s="17">
        <v>0</v>
      </c>
      <c r="AC257" s="41">
        <v>0</v>
      </c>
      <c r="AD257" s="41">
        <v>0</v>
      </c>
      <c r="AE257" s="88">
        <v>6</v>
      </c>
      <c r="AF257" s="93" t="s">
        <v>3</v>
      </c>
      <c r="AG257" s="87" t="s">
        <v>556</v>
      </c>
      <c r="AL257" s="17">
        <f t="shared" si="61"/>
        <v>99.58</v>
      </c>
      <c r="AM257" s="17">
        <f t="shared" si="62"/>
        <v>0</v>
      </c>
      <c r="AN257" s="17">
        <f t="shared" si="63"/>
        <v>0.14960000000000001</v>
      </c>
      <c r="AO257" s="17">
        <f t="shared" si="64"/>
        <v>0.19149999999999998</v>
      </c>
      <c r="AP257" s="17">
        <f t="shared" si="65"/>
        <v>0.50190000000000001</v>
      </c>
      <c r="AQ257" s="17">
        <f t="shared" si="66"/>
        <v>0.06</v>
      </c>
      <c r="AS257" s="17">
        <f t="shared" si="67"/>
        <v>1.47141600703606</v>
      </c>
      <c r="AT257" s="17">
        <f t="shared" si="68"/>
        <v>0</v>
      </c>
      <c r="AU257" s="17">
        <f t="shared" si="69"/>
        <v>0.59196350043975376</v>
      </c>
      <c r="AV257" s="17">
        <f t="shared" si="70"/>
        <v>0.86785400175901506</v>
      </c>
      <c r="AW257" s="17">
        <f t="shared" si="71"/>
        <v>0</v>
      </c>
      <c r="AX257" s="17">
        <f t="shared" si="72"/>
        <v>0</v>
      </c>
      <c r="AY257" s="17">
        <f t="shared" si="73"/>
        <v>0.06</v>
      </c>
      <c r="BA257" s="17">
        <f t="shared" si="74"/>
        <v>0.6353968856817318</v>
      </c>
      <c r="BB257" s="17">
        <f t="shared" si="75"/>
        <v>9.6721103937207231E-2</v>
      </c>
      <c r="BC257" s="17">
        <f t="shared" si="76"/>
        <v>0.46555657732818756</v>
      </c>
      <c r="BD257" s="17">
        <f t="shared" si="79"/>
        <v>9.6721103937207231E-2</v>
      </c>
      <c r="BE257" s="17">
        <f t="shared" si="77"/>
        <v>9.6721103937207231E-2</v>
      </c>
      <c r="BF257" s="17">
        <f t="shared" si="78"/>
        <v>1.3484394743671765E-3</v>
      </c>
      <c r="BG257" s="17">
        <f t="shared" si="80"/>
        <v>0.1168545954332189</v>
      </c>
    </row>
    <row r="258" spans="1:59" x14ac:dyDescent="0.25">
      <c r="A258" s="84">
        <v>85</v>
      </c>
      <c r="B258" s="84">
        <v>431</v>
      </c>
      <c r="C258" s="17" t="s">
        <v>105</v>
      </c>
      <c r="D258" s="87">
        <v>1</v>
      </c>
      <c r="E258" s="17">
        <v>20.190000000000001</v>
      </c>
      <c r="F258" s="17">
        <v>49.7</v>
      </c>
      <c r="G258" s="17">
        <v>0</v>
      </c>
      <c r="H258" s="17">
        <v>0</v>
      </c>
      <c r="I258" s="41">
        <v>0</v>
      </c>
      <c r="J258" s="17">
        <v>0</v>
      </c>
      <c r="K258" s="17">
        <v>0</v>
      </c>
      <c r="L258" s="17">
        <v>0</v>
      </c>
      <c r="M258" s="17">
        <v>30.11</v>
      </c>
      <c r="N258" s="17">
        <v>0</v>
      </c>
      <c r="O258" s="17">
        <v>0</v>
      </c>
      <c r="P258" s="17">
        <v>0</v>
      </c>
      <c r="Q258" s="17">
        <v>0</v>
      </c>
      <c r="R258" s="17">
        <v>0</v>
      </c>
      <c r="S258" s="17">
        <v>0</v>
      </c>
      <c r="T258" s="41">
        <v>0</v>
      </c>
      <c r="U258" s="41">
        <v>0</v>
      </c>
      <c r="V258" s="41">
        <v>0</v>
      </c>
      <c r="W258" s="17">
        <v>0</v>
      </c>
      <c r="X258" s="17">
        <v>0</v>
      </c>
      <c r="Y258" s="17">
        <v>0</v>
      </c>
      <c r="Z258" s="41">
        <v>0</v>
      </c>
      <c r="AA258" s="17">
        <v>0</v>
      </c>
      <c r="AB258" s="17">
        <v>0</v>
      </c>
      <c r="AC258" s="41">
        <v>0</v>
      </c>
      <c r="AD258" s="41">
        <v>0</v>
      </c>
      <c r="AE258" s="88">
        <v>19.399999999999999</v>
      </c>
      <c r="AF258" s="41" t="s">
        <v>3</v>
      </c>
      <c r="AG258" s="87" t="s">
        <v>506</v>
      </c>
      <c r="AL258" s="17">
        <f t="shared" ref="AL258:AL321" si="81">SUM(E258:AD258)</f>
        <v>100</v>
      </c>
      <c r="AM258" s="17">
        <f t="shared" ref="AM258:AM321" si="82">(J258+K258+M258+V258)/100</f>
        <v>0.30109999999999998</v>
      </c>
      <c r="AN258" s="17">
        <f t="shared" ref="AN258:AN321" si="83">E258/100</f>
        <v>0.20190000000000002</v>
      </c>
      <c r="AO258" s="17">
        <f t="shared" ref="AO258:AO321" si="84">F258/100</f>
        <v>0.49700000000000005</v>
      </c>
      <c r="AP258" s="17">
        <f t="shared" ref="AP258:AP321" si="85">O258/100</f>
        <v>0</v>
      </c>
      <c r="AQ258" s="17">
        <f t="shared" ref="AQ258:AQ321" si="86">AE258/100</f>
        <v>0.19399999999999998</v>
      </c>
      <c r="AS258" s="17">
        <f t="shared" ref="AS258:AS321" si="87">AP258/(AO258+AN258)</f>
        <v>0</v>
      </c>
      <c r="AT258" s="17">
        <f t="shared" ref="AT258:AT321" si="88">AM258/(AN258+AO258)</f>
        <v>0.43081985977965365</v>
      </c>
      <c r="AU258" s="17">
        <f t="shared" ref="AU258:AU321" si="89">0.5+AS258/16</f>
        <v>0.5</v>
      </c>
      <c r="AV258" s="17">
        <f t="shared" ref="AV258:AV321" si="90">0.5+AS258/4</f>
        <v>0.5</v>
      </c>
      <c r="AW258" s="17">
        <f t="shared" ref="AW258:AW321" si="91">IF(AT258&lt;=AU258,AT258,IF(AT258&lt;=AV258,AU258,AU258-(AT258-AV258)*(8+AS258)/(12*(2+AS258))))</f>
        <v>0.43081985977965365</v>
      </c>
      <c r="AX258" s="17">
        <f t="shared" ref="AX258:AX321" si="92">IF(AW258&lt;1,AW258,1)</f>
        <v>0.43081985977965365</v>
      </c>
      <c r="AY258" s="17">
        <f t="shared" ref="AY258:AY321" si="93">ABS(AX258-AQ258)</f>
        <v>0.23681985977965367</v>
      </c>
      <c r="BA258" s="17">
        <f t="shared" ref="BA258:BA300" si="94">(O258)/($BJ$3*F258+$BJ$4*E258+$BJ$5*N258+$BJ$6*I258+$BJ$7*Q258+$BJ$8*S258+$BJ$9*W258)</f>
        <v>0</v>
      </c>
      <c r="BB258" s="17">
        <f t="shared" ref="BB258:BB321" si="95">(M258+$BJ$11*K258+$BJ$12*J258+$BJ$13*V258+$BJ$14*AB258+$BJ$15*G258+$BJ$16*L258+$BJ$17*Z258+$BJ$18*T258+$BJ$19*R258+$BJ$20*Y258+$BJ$21*X258+$BJ$22*AD258+$BJ$23*U258)/($BJ$3*$F258+$BJ$4*$E258+$BJ$5*$N258+$BJ$6*$I258+$BJ$7*$Q258+$BJ$8*$S258+$BJ$9*$W258)</f>
        <v>0.23079871224896517</v>
      </c>
      <c r="BC258" s="17">
        <f t="shared" ref="BC258:BC321" si="96">$BJ$25+BA258*$BJ$26</f>
        <v>0.42821172032905402</v>
      </c>
      <c r="BD258" s="17">
        <f t="shared" si="79"/>
        <v>0.23079871224896517</v>
      </c>
      <c r="BE258" s="17">
        <f t="shared" ref="BE258:BE321" si="97">IF(BD258&lt;1,IF(BD258&gt;0,BD258,0),1)</f>
        <v>0.23079871224896517</v>
      </c>
      <c r="BF258" s="17">
        <f t="shared" ref="BF258:BF321" si="98">(BE258-AQ258)^2</f>
        <v>1.3541452231821409E-3</v>
      </c>
      <c r="BG258" s="17">
        <f t="shared" si="80"/>
        <v>4.3197471578633996E-2</v>
      </c>
    </row>
    <row r="259" spans="1:59" x14ac:dyDescent="0.25">
      <c r="A259" s="84">
        <v>384</v>
      </c>
      <c r="B259" s="84">
        <v>253</v>
      </c>
      <c r="C259" s="58">
        <v>34</v>
      </c>
      <c r="D259" s="86">
        <v>1</v>
      </c>
      <c r="E259" s="17">
        <v>0</v>
      </c>
      <c r="F259" s="17">
        <f>'EWG-CCP-127 (1)'!M197</f>
        <v>7.6923076923076925</v>
      </c>
      <c r="G259" s="17">
        <v>0</v>
      </c>
      <c r="H259" s="17">
        <v>0</v>
      </c>
      <c r="I259" s="17">
        <v>0</v>
      </c>
      <c r="J259" s="17">
        <v>0</v>
      </c>
      <c r="K259" s="17">
        <v>0</v>
      </c>
      <c r="L259" s="17">
        <v>0</v>
      </c>
      <c r="M259" s="17">
        <f>'EWG-CCP-127 (1)'!L197</f>
        <v>46.153846153846153</v>
      </c>
      <c r="N259" s="17">
        <v>0</v>
      </c>
      <c r="O259" s="17">
        <f>'EWG-CCP-127 (1)'!K197</f>
        <v>46.153846153846153</v>
      </c>
      <c r="P259" s="17">
        <v>0</v>
      </c>
      <c r="Q259" s="17">
        <v>0</v>
      </c>
      <c r="R259" s="17">
        <v>0</v>
      </c>
      <c r="S259" s="17">
        <v>0</v>
      </c>
      <c r="T259" s="17">
        <v>0</v>
      </c>
      <c r="U259" s="41">
        <v>0</v>
      </c>
      <c r="V259" s="41">
        <v>0</v>
      </c>
      <c r="W259" s="17">
        <v>0</v>
      </c>
      <c r="X259" s="17">
        <v>0</v>
      </c>
      <c r="Y259" s="17">
        <v>0</v>
      </c>
      <c r="Z259" s="17">
        <v>0</v>
      </c>
      <c r="AA259" s="17">
        <v>0</v>
      </c>
      <c r="AB259" s="17">
        <v>0</v>
      </c>
      <c r="AC259" s="17">
        <v>0</v>
      </c>
      <c r="AD259" s="41">
        <v>0</v>
      </c>
      <c r="AE259" s="88">
        <f>'EWG-CCP-127 (1)'!E197</f>
        <v>27</v>
      </c>
      <c r="AF259" s="41" t="s">
        <v>3</v>
      </c>
      <c r="AG259" s="87" t="s">
        <v>506</v>
      </c>
      <c r="AL259" s="17">
        <f t="shared" si="81"/>
        <v>100</v>
      </c>
      <c r="AM259" s="17">
        <f t="shared" si="82"/>
        <v>0.46153846153846151</v>
      </c>
      <c r="AN259" s="17">
        <f t="shared" si="83"/>
        <v>0</v>
      </c>
      <c r="AO259" s="17">
        <f t="shared" si="84"/>
        <v>7.6923076923076927E-2</v>
      </c>
      <c r="AP259" s="17">
        <f t="shared" si="85"/>
        <v>0.46153846153846151</v>
      </c>
      <c r="AQ259" s="17">
        <f t="shared" si="86"/>
        <v>0.27</v>
      </c>
      <c r="AS259" s="17">
        <f t="shared" si="87"/>
        <v>5.9999999999999991</v>
      </c>
      <c r="AT259" s="17">
        <f t="shared" si="88"/>
        <v>5.9999999999999991</v>
      </c>
      <c r="AU259" s="17">
        <f t="shared" si="89"/>
        <v>0.875</v>
      </c>
      <c r="AV259" s="17">
        <f t="shared" si="90"/>
        <v>1.9999999999999998</v>
      </c>
      <c r="AW259" s="17">
        <f t="shared" si="91"/>
        <v>0.29166666666666674</v>
      </c>
      <c r="AX259" s="17">
        <f t="shared" si="92"/>
        <v>0.29166666666666674</v>
      </c>
      <c r="AY259" s="17">
        <f t="shared" si="93"/>
        <v>2.1666666666666723E-2</v>
      </c>
      <c r="BA259" s="17">
        <f t="shared" si="94"/>
        <v>6</v>
      </c>
      <c r="BB259" s="17">
        <f t="shared" si="95"/>
        <v>6</v>
      </c>
      <c r="BC259" s="17">
        <f t="shared" si="96"/>
        <v>0.78085610220132617</v>
      </c>
      <c r="BD259" s="17">
        <f t="shared" ref="BD259:BD322" si="99">IF(BB259&lt;BC259,BB259,$BJ$28*($BJ$29+BB259)*($BJ$30-BB259/($BJ$31+BA259)*$BJ$32)^5)</f>
        <v>0.23191769974382101</v>
      </c>
      <c r="BE259" s="17">
        <f t="shared" si="97"/>
        <v>0.23191769974382101</v>
      </c>
      <c r="BF259" s="17">
        <f t="shared" si="98"/>
        <v>1.4502615928017716E-3</v>
      </c>
      <c r="BG259" s="17">
        <f t="shared" ref="BG259:BG322" si="100">(AQ259-AVERAGE($AQ$2:$AQ$639))^2</f>
        <v>1.73817893924515E-2</v>
      </c>
    </row>
    <row r="260" spans="1:59" x14ac:dyDescent="0.25">
      <c r="A260" s="84">
        <v>97</v>
      </c>
      <c r="B260" s="84">
        <v>62</v>
      </c>
      <c r="C260" s="17" t="s">
        <v>118</v>
      </c>
      <c r="D260" s="87">
        <v>1</v>
      </c>
      <c r="E260" s="17">
        <v>8</v>
      </c>
      <c r="F260" s="17">
        <v>21</v>
      </c>
      <c r="G260" s="17">
        <v>10</v>
      </c>
      <c r="H260" s="17">
        <v>0</v>
      </c>
      <c r="I260" s="41">
        <v>0</v>
      </c>
      <c r="J260" s="17">
        <v>0</v>
      </c>
      <c r="K260" s="17">
        <v>0</v>
      </c>
      <c r="L260" s="17">
        <v>0</v>
      </c>
      <c r="M260" s="17">
        <v>10</v>
      </c>
      <c r="N260" s="17">
        <v>0</v>
      </c>
      <c r="O260" s="17">
        <v>51</v>
      </c>
      <c r="P260" s="17">
        <v>0</v>
      </c>
      <c r="Q260" s="17">
        <v>0</v>
      </c>
      <c r="R260" s="17">
        <v>0</v>
      </c>
      <c r="S260" s="17">
        <v>0</v>
      </c>
      <c r="T260" s="41">
        <v>0</v>
      </c>
      <c r="U260" s="41">
        <v>0</v>
      </c>
      <c r="V260" s="41">
        <v>0</v>
      </c>
      <c r="W260" s="17">
        <v>0</v>
      </c>
      <c r="X260" s="17">
        <v>0</v>
      </c>
      <c r="Y260" s="17">
        <v>0</v>
      </c>
      <c r="Z260" s="41">
        <v>0</v>
      </c>
      <c r="AA260" s="17">
        <v>0</v>
      </c>
      <c r="AB260" s="17">
        <v>0</v>
      </c>
      <c r="AC260" s="41">
        <v>0</v>
      </c>
      <c r="AD260" s="41">
        <v>0</v>
      </c>
      <c r="AE260" s="88">
        <v>32</v>
      </c>
      <c r="AF260" s="91" t="s">
        <v>3</v>
      </c>
      <c r="AG260" s="87" t="s">
        <v>504</v>
      </c>
      <c r="AL260" s="17">
        <f t="shared" si="81"/>
        <v>100</v>
      </c>
      <c r="AM260" s="17">
        <f t="shared" si="82"/>
        <v>0.1</v>
      </c>
      <c r="AN260" s="17">
        <f t="shared" si="83"/>
        <v>0.08</v>
      </c>
      <c r="AO260" s="17">
        <f t="shared" si="84"/>
        <v>0.21</v>
      </c>
      <c r="AP260" s="17">
        <f t="shared" si="85"/>
        <v>0.51</v>
      </c>
      <c r="AQ260" s="17">
        <f t="shared" si="86"/>
        <v>0.32</v>
      </c>
      <c r="AS260" s="17">
        <f t="shared" si="87"/>
        <v>1.7586206896551726</v>
      </c>
      <c r="AT260" s="17">
        <f t="shared" si="88"/>
        <v>0.34482758620689657</v>
      </c>
      <c r="AU260" s="17">
        <f t="shared" si="89"/>
        <v>0.60991379310344829</v>
      </c>
      <c r="AV260" s="17">
        <f t="shared" si="90"/>
        <v>0.93965517241379315</v>
      </c>
      <c r="AW260" s="17">
        <f t="shared" si="91"/>
        <v>0.34482758620689657</v>
      </c>
      <c r="AX260" s="17">
        <f t="shared" si="92"/>
        <v>0.34482758620689657</v>
      </c>
      <c r="AY260" s="17">
        <f t="shared" si="93"/>
        <v>2.4827586206896568E-2</v>
      </c>
      <c r="BA260" s="17">
        <f t="shared" si="94"/>
        <v>0.96226415094339623</v>
      </c>
      <c r="BB260" s="17">
        <f t="shared" si="95"/>
        <v>0.28301886792452829</v>
      </c>
      <c r="BC260" s="17">
        <f t="shared" si="96"/>
        <v>0.48476789478026749</v>
      </c>
      <c r="BD260" s="17">
        <f t="shared" si="99"/>
        <v>0.28301886792452829</v>
      </c>
      <c r="BE260" s="17">
        <f t="shared" si="97"/>
        <v>0.28301886792452829</v>
      </c>
      <c r="BF260" s="17">
        <f t="shared" si="98"/>
        <v>1.3676041295834827E-3</v>
      </c>
      <c r="BG260" s="17">
        <f t="shared" si="100"/>
        <v>6.6977879541735537E-3</v>
      </c>
    </row>
    <row r="261" spans="1:59" x14ac:dyDescent="0.25">
      <c r="A261" s="84">
        <v>323</v>
      </c>
      <c r="B261" s="84">
        <v>210</v>
      </c>
      <c r="D261" s="86">
        <v>1</v>
      </c>
      <c r="E261" s="17">
        <v>0</v>
      </c>
      <c r="F261" s="17">
        <f>'EWG-CCP-127 (1)'!M141</f>
        <v>18.751171948246764</v>
      </c>
      <c r="G261" s="17">
        <v>0</v>
      </c>
      <c r="H261" s="17">
        <v>0</v>
      </c>
      <c r="I261" s="17">
        <v>0</v>
      </c>
      <c r="J261" s="17">
        <v>0</v>
      </c>
      <c r="K261" s="17">
        <v>0</v>
      </c>
      <c r="L261" s="17">
        <v>0</v>
      </c>
      <c r="M261" s="17">
        <f>'EWG-CCP-127 (1)'!L141</f>
        <v>6.2441402587661727</v>
      </c>
      <c r="N261" s="17">
        <v>0</v>
      </c>
      <c r="O261" s="17">
        <f>'EWG-CCP-127 (1)'!K141</f>
        <v>75.004687792987056</v>
      </c>
      <c r="P261" s="17">
        <v>0</v>
      </c>
      <c r="Q261" s="17">
        <v>0</v>
      </c>
      <c r="R261" s="17">
        <v>0</v>
      </c>
      <c r="S261" s="17">
        <v>0</v>
      </c>
      <c r="T261" s="17">
        <v>0</v>
      </c>
      <c r="U261" s="41">
        <v>0</v>
      </c>
      <c r="V261" s="41">
        <v>0</v>
      </c>
      <c r="W261" s="17">
        <v>0</v>
      </c>
      <c r="X261" s="17">
        <v>0</v>
      </c>
      <c r="Y261" s="17">
        <v>0</v>
      </c>
      <c r="Z261" s="17">
        <v>0</v>
      </c>
      <c r="AA261" s="17">
        <v>0</v>
      </c>
      <c r="AB261" s="17">
        <v>0</v>
      </c>
      <c r="AC261" s="17">
        <v>0</v>
      </c>
      <c r="AD261" s="41">
        <v>0</v>
      </c>
      <c r="AE261" s="88">
        <f>'EWG-CCP-127 (1)'!E141</f>
        <v>37</v>
      </c>
      <c r="AF261" s="91" t="s">
        <v>3</v>
      </c>
      <c r="AG261" s="87" t="s">
        <v>504</v>
      </c>
      <c r="AL261" s="17">
        <f t="shared" si="81"/>
        <v>100</v>
      </c>
      <c r="AM261" s="17">
        <f t="shared" si="82"/>
        <v>6.2441402587661725E-2</v>
      </c>
      <c r="AN261" s="17">
        <f t="shared" si="83"/>
        <v>0</v>
      </c>
      <c r="AO261" s="17">
        <f t="shared" si="84"/>
        <v>0.18751171948246764</v>
      </c>
      <c r="AP261" s="17">
        <f t="shared" si="85"/>
        <v>0.75004687792987057</v>
      </c>
      <c r="AQ261" s="17">
        <f t="shared" si="86"/>
        <v>0.37</v>
      </c>
      <c r="AS261" s="17">
        <f t="shared" si="87"/>
        <v>4</v>
      </c>
      <c r="AT261" s="17">
        <f t="shared" si="88"/>
        <v>0.33300000000000002</v>
      </c>
      <c r="AU261" s="17">
        <f t="shared" si="89"/>
        <v>0.75</v>
      </c>
      <c r="AV261" s="17">
        <f t="shared" si="90"/>
        <v>1.5</v>
      </c>
      <c r="AW261" s="17">
        <f t="shared" si="91"/>
        <v>0.33300000000000002</v>
      </c>
      <c r="AX261" s="17">
        <f t="shared" si="92"/>
        <v>0.33300000000000002</v>
      </c>
      <c r="AY261" s="17">
        <f t="shared" si="93"/>
        <v>3.6999999999999977E-2</v>
      </c>
      <c r="BA261" s="17">
        <f t="shared" si="94"/>
        <v>4</v>
      </c>
      <c r="BB261" s="17">
        <f t="shared" si="95"/>
        <v>0.33300000000000002</v>
      </c>
      <c r="BC261" s="17">
        <f t="shared" si="96"/>
        <v>0.66330797491056881</v>
      </c>
      <c r="BD261" s="17">
        <f t="shared" si="99"/>
        <v>0.33300000000000002</v>
      </c>
      <c r="BE261" s="17">
        <f t="shared" si="97"/>
        <v>0.33300000000000002</v>
      </c>
      <c r="BF261" s="17">
        <f t="shared" si="98"/>
        <v>1.3689999999999983E-3</v>
      </c>
      <c r="BG261" s="17">
        <f t="shared" si="100"/>
        <v>1.0137865158956056E-3</v>
      </c>
    </row>
    <row r="262" spans="1:59" x14ac:dyDescent="0.25">
      <c r="A262" s="84">
        <v>181</v>
      </c>
      <c r="B262" s="84">
        <v>114</v>
      </c>
      <c r="C262" s="17">
        <v>9</v>
      </c>
      <c r="D262" s="87">
        <v>1</v>
      </c>
      <c r="E262" s="17">
        <v>0</v>
      </c>
      <c r="F262" s="17">
        <v>42.5</v>
      </c>
      <c r="G262" s="17">
        <v>0</v>
      </c>
      <c r="H262" s="17">
        <v>0</v>
      </c>
      <c r="I262" s="17">
        <v>0</v>
      </c>
      <c r="J262" s="17">
        <v>0</v>
      </c>
      <c r="K262" s="17">
        <v>0</v>
      </c>
      <c r="L262" s="17">
        <v>0</v>
      </c>
      <c r="M262" s="17">
        <v>15</v>
      </c>
      <c r="N262" s="17">
        <v>0</v>
      </c>
      <c r="O262" s="17">
        <v>42.5</v>
      </c>
      <c r="P262" s="17">
        <v>0</v>
      </c>
      <c r="Q262" s="17">
        <v>0</v>
      </c>
      <c r="R262" s="17">
        <v>0</v>
      </c>
      <c r="S262" s="17">
        <v>0</v>
      </c>
      <c r="T262" s="17">
        <v>0</v>
      </c>
      <c r="U262" s="41">
        <v>0</v>
      </c>
      <c r="V262" s="41">
        <v>0</v>
      </c>
      <c r="W262" s="17">
        <v>0</v>
      </c>
      <c r="X262" s="17">
        <v>0</v>
      </c>
      <c r="Y262" s="17">
        <v>0</v>
      </c>
      <c r="Z262" s="17">
        <v>0</v>
      </c>
      <c r="AA262" s="17">
        <v>0</v>
      </c>
      <c r="AB262" s="17">
        <v>0</v>
      </c>
      <c r="AC262" s="17">
        <v>0</v>
      </c>
      <c r="AD262" s="41">
        <v>0</v>
      </c>
      <c r="AE262" s="88">
        <v>39</v>
      </c>
      <c r="AF262" s="91" t="s">
        <v>3</v>
      </c>
      <c r="AG262" s="87" t="s">
        <v>504</v>
      </c>
      <c r="AL262" s="17">
        <f t="shared" si="81"/>
        <v>100</v>
      </c>
      <c r="AM262" s="17">
        <f t="shared" si="82"/>
        <v>0.15</v>
      </c>
      <c r="AN262" s="17">
        <f t="shared" si="83"/>
        <v>0</v>
      </c>
      <c r="AO262" s="17">
        <f t="shared" si="84"/>
        <v>0.42499999999999999</v>
      </c>
      <c r="AP262" s="17">
        <f t="shared" si="85"/>
        <v>0.42499999999999999</v>
      </c>
      <c r="AQ262" s="17">
        <f t="shared" si="86"/>
        <v>0.39</v>
      </c>
      <c r="AS262" s="17">
        <f t="shared" si="87"/>
        <v>1</v>
      </c>
      <c r="AT262" s="17">
        <f t="shared" si="88"/>
        <v>0.35294117647058826</v>
      </c>
      <c r="AU262" s="17">
        <f t="shared" si="89"/>
        <v>0.5625</v>
      </c>
      <c r="AV262" s="17">
        <f t="shared" si="90"/>
        <v>0.75</v>
      </c>
      <c r="AW262" s="17">
        <f t="shared" si="91"/>
        <v>0.35294117647058826</v>
      </c>
      <c r="AX262" s="17">
        <f t="shared" si="92"/>
        <v>0.35294117647058826</v>
      </c>
      <c r="AY262" s="17">
        <f t="shared" si="93"/>
        <v>3.7058823529411755E-2</v>
      </c>
      <c r="BA262" s="17">
        <f t="shared" si="94"/>
        <v>1</v>
      </c>
      <c r="BB262" s="17">
        <f t="shared" si="95"/>
        <v>0.35294117647058826</v>
      </c>
      <c r="BC262" s="17">
        <f t="shared" si="96"/>
        <v>0.48698578397443271</v>
      </c>
      <c r="BD262" s="17">
        <f t="shared" si="99"/>
        <v>0.35294117647058826</v>
      </c>
      <c r="BE262" s="17">
        <f t="shared" si="97"/>
        <v>0.35294117647058826</v>
      </c>
      <c r="BF262" s="17">
        <f t="shared" si="98"/>
        <v>1.3733564013840823E-3</v>
      </c>
      <c r="BG262" s="17">
        <f t="shared" si="100"/>
        <v>1.4018594058442507E-4</v>
      </c>
    </row>
    <row r="263" spans="1:59" x14ac:dyDescent="0.25">
      <c r="A263" s="84">
        <v>271</v>
      </c>
      <c r="B263" s="84">
        <v>161</v>
      </c>
      <c r="C263" s="17">
        <f>'EWG-CCP-127 (1)'!B86</f>
        <v>31</v>
      </c>
      <c r="D263" s="86">
        <v>1</v>
      </c>
      <c r="E263" s="17">
        <v>0</v>
      </c>
      <c r="F263" s="17">
        <f>'EWG-CCP-127 (1)'!M86</f>
        <v>20.833333333333336</v>
      </c>
      <c r="G263" s="17">
        <v>0</v>
      </c>
      <c r="H263" s="17">
        <v>0</v>
      </c>
      <c r="I263" s="17">
        <v>0</v>
      </c>
      <c r="J263" s="17">
        <v>0</v>
      </c>
      <c r="K263" s="17">
        <v>0</v>
      </c>
      <c r="L263" s="17">
        <v>0</v>
      </c>
      <c r="M263" s="17">
        <f>'EWG-CCP-127 (1)'!L86</f>
        <v>16.666666666666668</v>
      </c>
      <c r="N263" s="17">
        <v>0</v>
      </c>
      <c r="O263" s="17">
        <f>'EWG-CCP-127 (1)'!K86</f>
        <v>62.5</v>
      </c>
      <c r="P263" s="17">
        <v>0</v>
      </c>
      <c r="Q263" s="17">
        <v>0</v>
      </c>
      <c r="R263" s="17">
        <v>0</v>
      </c>
      <c r="S263" s="17">
        <v>0</v>
      </c>
      <c r="T263" s="17">
        <v>0</v>
      </c>
      <c r="U263" s="41">
        <v>0</v>
      </c>
      <c r="V263" s="41">
        <v>0</v>
      </c>
      <c r="W263" s="17">
        <v>0</v>
      </c>
      <c r="X263" s="17">
        <v>0</v>
      </c>
      <c r="Y263" s="17">
        <v>0</v>
      </c>
      <c r="Z263" s="17">
        <v>0</v>
      </c>
      <c r="AA263" s="17">
        <v>0</v>
      </c>
      <c r="AB263" s="17">
        <v>0</v>
      </c>
      <c r="AC263" s="17">
        <v>0</v>
      </c>
      <c r="AD263" s="41">
        <v>0</v>
      </c>
      <c r="AE263" s="88">
        <f>'EWG-CCP-127 (1)'!E86</f>
        <v>65</v>
      </c>
      <c r="AF263" s="41" t="s">
        <v>3</v>
      </c>
      <c r="AG263" s="87" t="s">
        <v>506</v>
      </c>
      <c r="AL263" s="17">
        <f t="shared" si="81"/>
        <v>100</v>
      </c>
      <c r="AM263" s="17">
        <f t="shared" si="82"/>
        <v>0.16666666666666669</v>
      </c>
      <c r="AN263" s="17">
        <f t="shared" si="83"/>
        <v>0</v>
      </c>
      <c r="AO263" s="17">
        <f t="shared" si="84"/>
        <v>0.20833333333333337</v>
      </c>
      <c r="AP263" s="17">
        <f t="shared" si="85"/>
        <v>0.625</v>
      </c>
      <c r="AQ263" s="17">
        <f t="shared" si="86"/>
        <v>0.65</v>
      </c>
      <c r="AS263" s="17">
        <f t="shared" si="87"/>
        <v>2.9999999999999996</v>
      </c>
      <c r="AT263" s="17">
        <f t="shared" si="88"/>
        <v>0.79999999999999993</v>
      </c>
      <c r="AU263" s="17">
        <f t="shared" si="89"/>
        <v>0.6875</v>
      </c>
      <c r="AV263" s="17">
        <f t="shared" si="90"/>
        <v>1.25</v>
      </c>
      <c r="AW263" s="17">
        <f t="shared" si="91"/>
        <v>0.6875</v>
      </c>
      <c r="AX263" s="17">
        <f t="shared" si="92"/>
        <v>0.6875</v>
      </c>
      <c r="AY263" s="17">
        <f t="shared" si="93"/>
        <v>3.7499999999999978E-2</v>
      </c>
      <c r="BA263" s="17">
        <f t="shared" si="94"/>
        <v>2.9999999999999996</v>
      </c>
      <c r="BB263" s="17">
        <f t="shared" si="95"/>
        <v>0.79999999999999993</v>
      </c>
      <c r="BC263" s="17">
        <f t="shared" si="96"/>
        <v>0.60453391126519007</v>
      </c>
      <c r="BD263" s="17">
        <f t="shared" si="99"/>
        <v>0.61195894147480479</v>
      </c>
      <c r="BE263" s="17">
        <f t="shared" si="97"/>
        <v>0.61195894147480479</v>
      </c>
      <c r="BF263" s="17">
        <f t="shared" si="98"/>
        <v>1.4471221337173292E-3</v>
      </c>
      <c r="BG263" s="17">
        <f t="shared" si="100"/>
        <v>6.15833784615391E-2</v>
      </c>
    </row>
    <row r="264" spans="1:59" x14ac:dyDescent="0.25">
      <c r="A264" s="84">
        <v>409</v>
      </c>
      <c r="B264" s="84">
        <v>520</v>
      </c>
      <c r="D264" s="87">
        <v>1</v>
      </c>
      <c r="E264" s="17">
        <v>0</v>
      </c>
      <c r="F264" s="17">
        <f>'EWG-CCP-127 (1)'!M205</f>
        <v>43.478260869565219</v>
      </c>
      <c r="G264" s="17">
        <v>0</v>
      </c>
      <c r="H264" s="17">
        <v>0</v>
      </c>
      <c r="I264" s="17">
        <v>0</v>
      </c>
      <c r="J264" s="17">
        <v>0</v>
      </c>
      <c r="K264" s="17">
        <v>0</v>
      </c>
      <c r="L264" s="17">
        <v>0</v>
      </c>
      <c r="M264" s="17">
        <f>'EWG-CCP-127 (1)'!L205</f>
        <v>34.782608695652179</v>
      </c>
      <c r="N264" s="17">
        <v>0</v>
      </c>
      <c r="O264" s="17">
        <f>'EWG-CCP-127 (1)'!K205</f>
        <v>21.739130434782609</v>
      </c>
      <c r="P264" s="17">
        <v>0</v>
      </c>
      <c r="Q264" s="17">
        <v>0</v>
      </c>
      <c r="R264" s="17">
        <v>0</v>
      </c>
      <c r="S264" s="17">
        <v>0</v>
      </c>
      <c r="T264" s="17">
        <v>0</v>
      </c>
      <c r="U264" s="41">
        <v>0</v>
      </c>
      <c r="V264" s="41">
        <v>0</v>
      </c>
      <c r="W264" s="17">
        <v>0</v>
      </c>
      <c r="X264" s="17">
        <v>0</v>
      </c>
      <c r="Y264" s="17">
        <v>0</v>
      </c>
      <c r="Z264" s="17">
        <v>0</v>
      </c>
      <c r="AA264" s="17">
        <v>0</v>
      </c>
      <c r="AB264" s="17">
        <v>0</v>
      </c>
      <c r="AC264" s="17">
        <v>0</v>
      </c>
      <c r="AD264" s="41">
        <v>0</v>
      </c>
      <c r="AE264" s="88">
        <f>'EWG-CCP-127 (1)'!E205</f>
        <v>49</v>
      </c>
      <c r="AF264" s="41" t="s">
        <v>3</v>
      </c>
      <c r="AG264" s="87" t="s">
        <v>506</v>
      </c>
      <c r="AL264" s="17">
        <f t="shared" si="81"/>
        <v>100.00000000000001</v>
      </c>
      <c r="AM264" s="17">
        <f t="shared" si="82"/>
        <v>0.34782608695652178</v>
      </c>
      <c r="AN264" s="17">
        <f t="shared" si="83"/>
        <v>0</v>
      </c>
      <c r="AO264" s="17">
        <f t="shared" si="84"/>
        <v>0.43478260869565216</v>
      </c>
      <c r="AP264" s="17">
        <f t="shared" si="85"/>
        <v>0.21739130434782608</v>
      </c>
      <c r="AQ264" s="17">
        <f t="shared" si="86"/>
        <v>0.49</v>
      </c>
      <c r="AS264" s="17">
        <f t="shared" si="87"/>
        <v>0.5</v>
      </c>
      <c r="AT264" s="17">
        <f t="shared" si="88"/>
        <v>0.80000000000000016</v>
      </c>
      <c r="AU264" s="17">
        <f t="shared" si="89"/>
        <v>0.53125</v>
      </c>
      <c r="AV264" s="17">
        <f t="shared" si="90"/>
        <v>0.625</v>
      </c>
      <c r="AW264" s="17">
        <f t="shared" si="91"/>
        <v>0.48166666666666663</v>
      </c>
      <c r="AX264" s="17">
        <f t="shared" si="92"/>
        <v>0.48166666666666663</v>
      </c>
      <c r="AY264" s="17">
        <f t="shared" si="93"/>
        <v>8.3333333333333592E-3</v>
      </c>
      <c r="BA264" s="17">
        <f t="shared" si="94"/>
        <v>0.5</v>
      </c>
      <c r="BB264" s="17">
        <f t="shared" si="95"/>
        <v>0.8</v>
      </c>
      <c r="BC264" s="17">
        <f t="shared" si="96"/>
        <v>0.45759875215174339</v>
      </c>
      <c r="BD264" s="17">
        <f t="shared" si="99"/>
        <v>0.45278628362562273</v>
      </c>
      <c r="BE264" s="17">
        <f t="shared" si="97"/>
        <v>0.45278628362562273</v>
      </c>
      <c r="BF264" s="17">
        <f t="shared" si="98"/>
        <v>1.3848606863925941E-3</v>
      </c>
      <c r="BG264" s="17">
        <f t="shared" si="100"/>
        <v>7.772183064028524E-3</v>
      </c>
    </row>
    <row r="265" spans="1:59" x14ac:dyDescent="0.25">
      <c r="A265" s="84">
        <v>484</v>
      </c>
      <c r="B265" s="84">
        <v>538</v>
      </c>
      <c r="C265" s="17" t="s">
        <v>329</v>
      </c>
      <c r="D265" s="86">
        <v>1</v>
      </c>
      <c r="E265" s="17">
        <v>2</v>
      </c>
      <c r="F265" s="17">
        <v>38</v>
      </c>
      <c r="G265" s="17">
        <v>0</v>
      </c>
      <c r="H265" s="17">
        <v>0</v>
      </c>
      <c r="I265" s="17">
        <v>0</v>
      </c>
      <c r="J265" s="17">
        <v>0</v>
      </c>
      <c r="K265" s="17">
        <v>0</v>
      </c>
      <c r="L265" s="17">
        <v>0</v>
      </c>
      <c r="M265" s="17">
        <v>0</v>
      </c>
      <c r="N265" s="17">
        <v>0</v>
      </c>
      <c r="O265" s="17">
        <v>10</v>
      </c>
      <c r="P265" s="17">
        <v>0</v>
      </c>
      <c r="Q265" s="17">
        <v>0</v>
      </c>
      <c r="R265" s="17">
        <v>0</v>
      </c>
      <c r="S265" s="17">
        <v>0</v>
      </c>
      <c r="T265" s="17">
        <v>0</v>
      </c>
      <c r="U265" s="17">
        <v>50</v>
      </c>
      <c r="V265" s="17">
        <v>0</v>
      </c>
      <c r="W265" s="17">
        <v>0</v>
      </c>
      <c r="X265" s="17">
        <v>0</v>
      </c>
      <c r="Y265" s="17">
        <v>0</v>
      </c>
      <c r="Z265" s="17">
        <v>0</v>
      </c>
      <c r="AA265" s="17">
        <v>0</v>
      </c>
      <c r="AB265" s="17">
        <v>0</v>
      </c>
      <c r="AC265" s="17">
        <v>0</v>
      </c>
      <c r="AD265" s="41">
        <v>0</v>
      </c>
      <c r="AE265" s="88">
        <v>40</v>
      </c>
      <c r="AF265" s="17" t="s">
        <v>3</v>
      </c>
      <c r="AG265" s="87" t="s">
        <v>506</v>
      </c>
      <c r="AL265" s="17">
        <f t="shared" si="81"/>
        <v>100</v>
      </c>
      <c r="AM265" s="17">
        <f t="shared" si="82"/>
        <v>0</v>
      </c>
      <c r="AN265" s="17">
        <f t="shared" si="83"/>
        <v>0.02</v>
      </c>
      <c r="AO265" s="17">
        <f t="shared" si="84"/>
        <v>0.38</v>
      </c>
      <c r="AP265" s="17">
        <f t="shared" si="85"/>
        <v>0.1</v>
      </c>
      <c r="AQ265" s="17">
        <f t="shared" si="86"/>
        <v>0.4</v>
      </c>
      <c r="AS265" s="17">
        <f t="shared" si="87"/>
        <v>0.25</v>
      </c>
      <c r="AT265" s="17">
        <f t="shared" si="88"/>
        <v>0</v>
      </c>
      <c r="AU265" s="17">
        <f t="shared" si="89"/>
        <v>0.515625</v>
      </c>
      <c r="AV265" s="17">
        <f t="shared" si="90"/>
        <v>0.5625</v>
      </c>
      <c r="AW265" s="17">
        <f t="shared" si="91"/>
        <v>0</v>
      </c>
      <c r="AX265" s="17">
        <f t="shared" si="92"/>
        <v>0</v>
      </c>
      <c r="AY265" s="17">
        <f t="shared" si="93"/>
        <v>0.4</v>
      </c>
      <c r="BA265" s="17">
        <f t="shared" si="94"/>
        <v>0.21739130434782608</v>
      </c>
      <c r="BB265" s="17">
        <f t="shared" si="95"/>
        <v>0.36231884057971009</v>
      </c>
      <c r="BC265" s="17">
        <f t="shared" si="96"/>
        <v>0.44098869068674507</v>
      </c>
      <c r="BD265" s="17">
        <f t="shared" si="99"/>
        <v>0.36231884057971009</v>
      </c>
      <c r="BE265" s="17">
        <f t="shared" si="97"/>
        <v>0.36231884057971009</v>
      </c>
      <c r="BF265" s="17">
        <f t="shared" si="98"/>
        <v>1.4198697752573048E-3</v>
      </c>
      <c r="BG265" s="17">
        <f t="shared" si="100"/>
        <v>3.385652928835335E-6</v>
      </c>
    </row>
    <row r="266" spans="1:59" x14ac:dyDescent="0.25">
      <c r="A266" s="84">
        <v>433</v>
      </c>
      <c r="B266" s="84">
        <v>288</v>
      </c>
      <c r="D266" s="87">
        <v>1</v>
      </c>
      <c r="E266" s="17">
        <f>'EWG-CCP-127 (1)'!E220</f>
        <v>0</v>
      </c>
      <c r="F266" s="17">
        <f>'EWG-CCP-127 (1)'!F220</f>
        <v>18.8</v>
      </c>
      <c r="G266" s="17">
        <v>0</v>
      </c>
      <c r="H266" s="17">
        <v>0</v>
      </c>
      <c r="I266" s="17">
        <v>0</v>
      </c>
      <c r="J266" s="17">
        <v>0</v>
      </c>
      <c r="K266" s="17">
        <v>0</v>
      </c>
      <c r="L266" s="17">
        <v>0</v>
      </c>
      <c r="M266" s="17">
        <f>'EWG-CCP-127 (1)'!C220</f>
        <v>13.900000000000002</v>
      </c>
      <c r="N266" s="17">
        <v>0</v>
      </c>
      <c r="O266" s="17">
        <f>'EWG-CCP-127 (1)'!D220</f>
        <v>67.300000000000011</v>
      </c>
      <c r="P266" s="17">
        <v>0</v>
      </c>
      <c r="Q266" s="17">
        <v>0</v>
      </c>
      <c r="R266" s="17">
        <v>0</v>
      </c>
      <c r="S266" s="17">
        <v>0</v>
      </c>
      <c r="T266" s="17">
        <v>0</v>
      </c>
      <c r="U266" s="41">
        <v>0</v>
      </c>
      <c r="V266" s="17">
        <v>0</v>
      </c>
      <c r="W266" s="17">
        <v>0</v>
      </c>
      <c r="X266" s="17">
        <v>0</v>
      </c>
      <c r="Y266" s="17">
        <v>0</v>
      </c>
      <c r="Z266" s="17">
        <v>0</v>
      </c>
      <c r="AA266" s="17">
        <v>0</v>
      </c>
      <c r="AB266" s="17">
        <v>0</v>
      </c>
      <c r="AC266" s="17">
        <v>0</v>
      </c>
      <c r="AD266" s="41">
        <v>0</v>
      </c>
      <c r="AE266" s="88">
        <f>'EWG-CCP-127 (1)'!J220</f>
        <v>66.099080000000001</v>
      </c>
      <c r="AF266" s="41" t="s">
        <v>3</v>
      </c>
      <c r="AG266" s="87" t="s">
        <v>506</v>
      </c>
      <c r="AL266" s="17">
        <f t="shared" si="81"/>
        <v>100.00000000000001</v>
      </c>
      <c r="AM266" s="17">
        <f t="shared" si="82"/>
        <v>0.13900000000000001</v>
      </c>
      <c r="AN266" s="17">
        <f t="shared" si="83"/>
        <v>0</v>
      </c>
      <c r="AO266" s="17">
        <f t="shared" si="84"/>
        <v>0.188</v>
      </c>
      <c r="AP266" s="17">
        <f t="shared" si="85"/>
        <v>0.67300000000000015</v>
      </c>
      <c r="AQ266" s="17">
        <f t="shared" si="86"/>
        <v>0.66099079999999999</v>
      </c>
      <c r="AS266" s="17">
        <f t="shared" si="87"/>
        <v>3.5797872340425538</v>
      </c>
      <c r="AT266" s="17">
        <f t="shared" si="88"/>
        <v>0.73936170212765961</v>
      </c>
      <c r="AU266" s="17">
        <f t="shared" si="89"/>
        <v>0.72373670212765961</v>
      </c>
      <c r="AV266" s="17">
        <f t="shared" si="90"/>
        <v>1.3949468085106385</v>
      </c>
      <c r="AW266" s="17">
        <f t="shared" si="91"/>
        <v>0.72373670212765961</v>
      </c>
      <c r="AX266" s="17">
        <f t="shared" si="92"/>
        <v>0.72373670212765961</v>
      </c>
      <c r="AY266" s="17">
        <f t="shared" si="93"/>
        <v>6.2745902127659625E-2</v>
      </c>
      <c r="BA266" s="17">
        <f t="shared" si="94"/>
        <v>3.5797872340425538</v>
      </c>
      <c r="BB266" s="17">
        <f t="shared" si="95"/>
        <v>0.73936170212765961</v>
      </c>
      <c r="BC266" s="17">
        <f t="shared" si="96"/>
        <v>0.63861036305958518</v>
      </c>
      <c r="BD266" s="17">
        <f t="shared" si="99"/>
        <v>0.62207901440348357</v>
      </c>
      <c r="BE266" s="17">
        <f t="shared" si="97"/>
        <v>0.62207901440348357</v>
      </c>
      <c r="BF266" s="17">
        <f t="shared" si="98"/>
        <v>1.5141270583092631E-3</v>
      </c>
      <c r="BG266" s="17">
        <f t="shared" si="100"/>
        <v>6.715912968602257E-2</v>
      </c>
    </row>
    <row r="267" spans="1:59" x14ac:dyDescent="0.25">
      <c r="A267" s="84">
        <v>81</v>
      </c>
      <c r="B267" s="84">
        <v>427</v>
      </c>
      <c r="C267" s="17" t="s">
        <v>101</v>
      </c>
      <c r="D267" s="86">
        <v>1</v>
      </c>
      <c r="E267" s="17">
        <v>20.68</v>
      </c>
      <c r="F267" s="17">
        <v>59.69</v>
      </c>
      <c r="G267" s="17">
        <v>0</v>
      </c>
      <c r="H267" s="17">
        <v>0</v>
      </c>
      <c r="I267" s="41">
        <v>0</v>
      </c>
      <c r="J267" s="17">
        <v>0</v>
      </c>
      <c r="K267" s="17">
        <v>0</v>
      </c>
      <c r="L267" s="17">
        <v>0</v>
      </c>
      <c r="M267" s="17">
        <v>19.63</v>
      </c>
      <c r="N267" s="17">
        <v>0</v>
      </c>
      <c r="O267" s="17">
        <v>0</v>
      </c>
      <c r="P267" s="17">
        <v>0</v>
      </c>
      <c r="Q267" s="17">
        <v>0</v>
      </c>
      <c r="R267" s="17">
        <v>0</v>
      </c>
      <c r="S267" s="17">
        <v>0</v>
      </c>
      <c r="T267" s="41">
        <v>0</v>
      </c>
      <c r="U267" s="41">
        <v>0</v>
      </c>
      <c r="V267" s="41">
        <v>0</v>
      </c>
      <c r="W267" s="17">
        <v>0</v>
      </c>
      <c r="X267" s="17">
        <v>0</v>
      </c>
      <c r="Y267" s="17">
        <v>0</v>
      </c>
      <c r="Z267" s="41">
        <v>0</v>
      </c>
      <c r="AA267" s="17">
        <v>0</v>
      </c>
      <c r="AB267" s="17">
        <v>0</v>
      </c>
      <c r="AC267" s="41">
        <v>0</v>
      </c>
      <c r="AD267" s="41">
        <v>0</v>
      </c>
      <c r="AE267" s="88">
        <v>10</v>
      </c>
      <c r="AF267" s="41" t="s">
        <v>3</v>
      </c>
      <c r="AG267" s="87" t="s">
        <v>506</v>
      </c>
      <c r="AL267" s="17">
        <f t="shared" si="81"/>
        <v>100</v>
      </c>
      <c r="AM267" s="17">
        <f t="shared" si="82"/>
        <v>0.1963</v>
      </c>
      <c r="AN267" s="17">
        <f t="shared" si="83"/>
        <v>0.20679999999999998</v>
      </c>
      <c r="AO267" s="17">
        <f t="shared" si="84"/>
        <v>0.59689999999999999</v>
      </c>
      <c r="AP267" s="17">
        <f t="shared" si="85"/>
        <v>0</v>
      </c>
      <c r="AQ267" s="17">
        <f t="shared" si="86"/>
        <v>0.1</v>
      </c>
      <c r="AS267" s="17">
        <f t="shared" si="87"/>
        <v>0</v>
      </c>
      <c r="AT267" s="17">
        <f t="shared" si="88"/>
        <v>0.2442453651860147</v>
      </c>
      <c r="AU267" s="17">
        <f t="shared" si="89"/>
        <v>0.5</v>
      </c>
      <c r="AV267" s="17">
        <f t="shared" si="90"/>
        <v>0.5</v>
      </c>
      <c r="AW267" s="17">
        <f t="shared" si="91"/>
        <v>0.2442453651860147</v>
      </c>
      <c r="AX267" s="17">
        <f t="shared" si="92"/>
        <v>0.2442453651860147</v>
      </c>
      <c r="AY267" s="17">
        <f t="shared" si="93"/>
        <v>0.14424536518601469</v>
      </c>
      <c r="BA267" s="17">
        <f t="shared" si="94"/>
        <v>0</v>
      </c>
      <c r="BB267" s="17">
        <f t="shared" si="95"/>
        <v>0.13784144371883997</v>
      </c>
      <c r="BC267" s="17">
        <f t="shared" si="96"/>
        <v>0.42821172032905402</v>
      </c>
      <c r="BD267" s="17">
        <f t="shared" si="99"/>
        <v>0.13784144371883997</v>
      </c>
      <c r="BE267" s="17">
        <f t="shared" si="97"/>
        <v>0.13784144371883997</v>
      </c>
      <c r="BF267" s="17">
        <f t="shared" si="98"/>
        <v>1.4319748627261324E-3</v>
      </c>
      <c r="BG267" s="17">
        <f t="shared" si="100"/>
        <v>9.1107394282596552E-2</v>
      </c>
    </row>
    <row r="268" spans="1:59" x14ac:dyDescent="0.25">
      <c r="A268" s="84">
        <v>659</v>
      </c>
      <c r="B268" s="84">
        <v>669</v>
      </c>
      <c r="D268" s="87">
        <v>1</v>
      </c>
      <c r="E268" s="17">
        <v>0</v>
      </c>
      <c r="F268" s="17">
        <f>'EWG-CCP-127 (1)'!H387</f>
        <v>64.993728105237849</v>
      </c>
      <c r="G268" s="17">
        <v>0</v>
      </c>
      <c r="H268" s="17">
        <v>0</v>
      </c>
      <c r="I268" s="17">
        <v>0</v>
      </c>
      <c r="J268" s="17">
        <v>0</v>
      </c>
      <c r="K268" s="17">
        <v>0</v>
      </c>
      <c r="L268" s="17">
        <v>0</v>
      </c>
      <c r="M268" s="17">
        <v>0</v>
      </c>
      <c r="N268" s="17">
        <v>0</v>
      </c>
      <c r="O268" s="17">
        <v>0</v>
      </c>
      <c r="P268" s="17">
        <v>0</v>
      </c>
      <c r="Q268" s="17">
        <v>0</v>
      </c>
      <c r="R268" s="17">
        <v>0</v>
      </c>
      <c r="S268" s="17">
        <v>0</v>
      </c>
      <c r="T268" s="17">
        <v>0</v>
      </c>
      <c r="U268" s="17">
        <v>0</v>
      </c>
      <c r="V268" s="17">
        <f>'EWG-CCP-127 (1)'!I387</f>
        <v>35.006271894762158</v>
      </c>
      <c r="W268" s="17">
        <v>0</v>
      </c>
      <c r="X268" s="17">
        <v>0</v>
      </c>
      <c r="Y268" s="17">
        <v>0</v>
      </c>
      <c r="Z268" s="17">
        <v>0</v>
      </c>
      <c r="AA268" s="17">
        <v>0</v>
      </c>
      <c r="AB268" s="17">
        <v>0</v>
      </c>
      <c r="AC268" s="17">
        <v>0</v>
      </c>
      <c r="AD268" s="17">
        <v>0</v>
      </c>
      <c r="AE268" s="88">
        <f>'EWG-CCP-127 (1)'!E387</f>
        <v>38.165999999999997</v>
      </c>
      <c r="AF268" s="95" t="s">
        <v>3</v>
      </c>
      <c r="AG268" s="87" t="s">
        <v>556</v>
      </c>
      <c r="AL268" s="17">
        <f t="shared" si="81"/>
        <v>100</v>
      </c>
      <c r="AM268" s="17">
        <f t="shared" si="82"/>
        <v>0.35006271894762159</v>
      </c>
      <c r="AN268" s="17">
        <f t="shared" si="83"/>
        <v>0</v>
      </c>
      <c r="AO268" s="17">
        <f t="shared" si="84"/>
        <v>0.64993728105237847</v>
      </c>
      <c r="AP268" s="17">
        <f t="shared" si="85"/>
        <v>0</v>
      </c>
      <c r="AQ268" s="17">
        <f t="shared" si="86"/>
        <v>0.38165999999999994</v>
      </c>
      <c r="AS268" s="17">
        <f t="shared" si="87"/>
        <v>0</v>
      </c>
      <c r="AT268" s="17">
        <f t="shared" si="88"/>
        <v>0.53861000000000003</v>
      </c>
      <c r="AU268" s="17">
        <f t="shared" si="89"/>
        <v>0.5</v>
      </c>
      <c r="AV268" s="17">
        <f t="shared" si="90"/>
        <v>0.5</v>
      </c>
      <c r="AW268" s="17">
        <f t="shared" si="91"/>
        <v>0.48713000000000001</v>
      </c>
      <c r="AX268" s="17">
        <f t="shared" si="92"/>
        <v>0.48713000000000001</v>
      </c>
      <c r="AY268" s="17">
        <f t="shared" si="93"/>
        <v>0.10547000000000006</v>
      </c>
      <c r="BA268" s="17">
        <f t="shared" si="94"/>
        <v>0</v>
      </c>
      <c r="BB268" s="17">
        <f t="shared" si="95"/>
        <v>0.53861000000000003</v>
      </c>
      <c r="BC268" s="17">
        <f t="shared" si="96"/>
        <v>0.42821172032905402</v>
      </c>
      <c r="BD268" s="17">
        <f t="shared" si="99"/>
        <v>0.41842429353628324</v>
      </c>
      <c r="BE268" s="17">
        <f t="shared" si="97"/>
        <v>0.41842429353628324</v>
      </c>
      <c r="BF268" s="17">
        <f t="shared" si="98"/>
        <v>1.3516132792220021E-3</v>
      </c>
      <c r="BG268" s="17">
        <f t="shared" si="100"/>
        <v>4.0723298048918967E-4</v>
      </c>
    </row>
    <row r="269" spans="1:59" ht="18.75" x14ac:dyDescent="0.25">
      <c r="A269" s="84">
        <v>4</v>
      </c>
      <c r="B269" s="84">
        <v>4</v>
      </c>
      <c r="C269" s="41" t="s">
        <v>30</v>
      </c>
      <c r="D269" s="86">
        <v>1</v>
      </c>
      <c r="E269" s="41">
        <v>0</v>
      </c>
      <c r="F269" s="41">
        <v>18.399999999999999</v>
      </c>
      <c r="G269" s="41">
        <v>26.7</v>
      </c>
      <c r="H269" s="17">
        <v>0</v>
      </c>
      <c r="I269" s="41">
        <v>0</v>
      </c>
      <c r="J269" s="41">
        <v>0</v>
      </c>
      <c r="K269" s="41">
        <v>0</v>
      </c>
      <c r="L269" s="41">
        <v>0</v>
      </c>
      <c r="M269" s="41">
        <v>24.6</v>
      </c>
      <c r="N269" s="41">
        <v>2.6</v>
      </c>
      <c r="O269" s="41">
        <v>27.7</v>
      </c>
      <c r="P269" s="17">
        <v>0</v>
      </c>
      <c r="Q269" s="17">
        <v>0</v>
      </c>
      <c r="R269" s="17">
        <v>0</v>
      </c>
      <c r="S269" s="41">
        <v>0</v>
      </c>
      <c r="T269" s="41">
        <v>0</v>
      </c>
      <c r="U269" s="41">
        <v>0</v>
      </c>
      <c r="V269" s="41">
        <v>0</v>
      </c>
      <c r="W269" s="41">
        <v>0</v>
      </c>
      <c r="X269" s="41">
        <v>0</v>
      </c>
      <c r="Y269" s="17">
        <v>0</v>
      </c>
      <c r="Z269" s="41">
        <v>0</v>
      </c>
      <c r="AA269" s="17">
        <v>0</v>
      </c>
      <c r="AB269" s="17">
        <v>0</v>
      </c>
      <c r="AC269" s="41">
        <v>0</v>
      </c>
      <c r="AD269" s="41">
        <v>0</v>
      </c>
      <c r="AE269" s="90">
        <v>31.6</v>
      </c>
      <c r="AF269" s="91" t="s">
        <v>3</v>
      </c>
      <c r="AG269" s="87" t="s">
        <v>504</v>
      </c>
      <c r="AL269" s="17">
        <f t="shared" si="81"/>
        <v>99.999999999999986</v>
      </c>
      <c r="AM269" s="17">
        <f t="shared" si="82"/>
        <v>0.24600000000000002</v>
      </c>
      <c r="AN269" s="17">
        <f t="shared" si="83"/>
        <v>0</v>
      </c>
      <c r="AO269" s="17">
        <f t="shared" si="84"/>
        <v>0.184</v>
      </c>
      <c r="AP269" s="17">
        <f t="shared" si="85"/>
        <v>0.27699999999999997</v>
      </c>
      <c r="AQ269" s="17">
        <f t="shared" si="86"/>
        <v>0.316</v>
      </c>
      <c r="AS269" s="17">
        <f t="shared" si="87"/>
        <v>1.5054347826086956</v>
      </c>
      <c r="AT269" s="17">
        <f t="shared" si="88"/>
        <v>1.3369565217391306</v>
      </c>
      <c r="AU269" s="17">
        <f t="shared" si="89"/>
        <v>0.59408967391304346</v>
      </c>
      <c r="AV269" s="17">
        <f t="shared" si="90"/>
        <v>0.87635869565217384</v>
      </c>
      <c r="AW269" s="17">
        <f t="shared" si="91"/>
        <v>0.49000884732052569</v>
      </c>
      <c r="AX269" s="17">
        <f t="shared" si="92"/>
        <v>0.49000884732052569</v>
      </c>
      <c r="AY269" s="17">
        <f t="shared" si="93"/>
        <v>0.17400884732052568</v>
      </c>
      <c r="BA269" s="17">
        <f t="shared" si="94"/>
        <v>1.5054347826086958</v>
      </c>
      <c r="BB269" s="17">
        <f t="shared" si="95"/>
        <v>2.0625000000000004</v>
      </c>
      <c r="BC269" s="17">
        <f t="shared" si="96"/>
        <v>0.51669224005606429</v>
      </c>
      <c r="BD269" s="17">
        <f t="shared" si="99"/>
        <v>0.35598422714661376</v>
      </c>
      <c r="BE269" s="17">
        <f t="shared" si="97"/>
        <v>0.35598422714661376</v>
      </c>
      <c r="BF269" s="17">
        <f t="shared" si="98"/>
        <v>1.5987384205120047E-3</v>
      </c>
      <c r="BG269" s="17">
        <f t="shared" si="100"/>
        <v>7.3685080692357909E-3</v>
      </c>
    </row>
    <row r="270" spans="1:59" x14ac:dyDescent="0.25">
      <c r="A270" s="84">
        <v>492</v>
      </c>
      <c r="B270" s="84">
        <v>546</v>
      </c>
      <c r="C270" s="17" t="s">
        <v>336</v>
      </c>
      <c r="D270" s="87">
        <v>1</v>
      </c>
      <c r="E270" s="17">
        <v>8</v>
      </c>
      <c r="F270" s="17">
        <v>37</v>
      </c>
      <c r="G270" s="17">
        <v>0</v>
      </c>
      <c r="H270" s="17">
        <v>0</v>
      </c>
      <c r="I270" s="17">
        <v>0</v>
      </c>
      <c r="J270" s="17">
        <v>0</v>
      </c>
      <c r="K270" s="17">
        <v>0</v>
      </c>
      <c r="L270" s="17">
        <v>0</v>
      </c>
      <c r="M270" s="17">
        <v>0</v>
      </c>
      <c r="N270" s="17">
        <v>0</v>
      </c>
      <c r="O270" s="17">
        <v>5</v>
      </c>
      <c r="P270" s="17">
        <v>0</v>
      </c>
      <c r="Q270" s="17">
        <v>0</v>
      </c>
      <c r="R270" s="17">
        <v>0</v>
      </c>
      <c r="S270" s="17">
        <v>0</v>
      </c>
      <c r="T270" s="17">
        <v>0</v>
      </c>
      <c r="U270" s="17">
        <v>50</v>
      </c>
      <c r="V270" s="17">
        <v>0</v>
      </c>
      <c r="W270" s="17">
        <v>0</v>
      </c>
      <c r="X270" s="17">
        <v>0</v>
      </c>
      <c r="Y270" s="17">
        <v>0</v>
      </c>
      <c r="Z270" s="17">
        <v>0</v>
      </c>
      <c r="AA270" s="17">
        <v>0</v>
      </c>
      <c r="AB270" s="17">
        <v>0</v>
      </c>
      <c r="AC270" s="17">
        <v>0</v>
      </c>
      <c r="AD270" s="41">
        <v>0</v>
      </c>
      <c r="AE270" s="88">
        <v>28</v>
      </c>
      <c r="AF270" s="17" t="s">
        <v>3</v>
      </c>
      <c r="AG270" s="87" t="s">
        <v>506</v>
      </c>
      <c r="AL270" s="17">
        <f t="shared" si="81"/>
        <v>100</v>
      </c>
      <c r="AM270" s="17">
        <f t="shared" si="82"/>
        <v>0</v>
      </c>
      <c r="AN270" s="17">
        <f t="shared" si="83"/>
        <v>0.08</v>
      </c>
      <c r="AO270" s="17">
        <f t="shared" si="84"/>
        <v>0.37</v>
      </c>
      <c r="AP270" s="17">
        <f t="shared" si="85"/>
        <v>0.05</v>
      </c>
      <c r="AQ270" s="17">
        <f t="shared" si="86"/>
        <v>0.28000000000000003</v>
      </c>
      <c r="AS270" s="17">
        <f t="shared" si="87"/>
        <v>0.11111111111111112</v>
      </c>
      <c r="AT270" s="17">
        <f t="shared" si="88"/>
        <v>0</v>
      </c>
      <c r="AU270" s="17">
        <f t="shared" si="89"/>
        <v>0.50694444444444442</v>
      </c>
      <c r="AV270" s="17">
        <f t="shared" si="90"/>
        <v>0.52777777777777779</v>
      </c>
      <c r="AW270" s="17">
        <f t="shared" si="91"/>
        <v>0</v>
      </c>
      <c r="AX270" s="17">
        <f t="shared" si="92"/>
        <v>0</v>
      </c>
      <c r="AY270" s="17">
        <f t="shared" si="93"/>
        <v>0.28000000000000003</v>
      </c>
      <c r="BA270" s="17">
        <f t="shared" si="94"/>
        <v>7.2463768115942032E-2</v>
      </c>
      <c r="BB270" s="17">
        <f t="shared" si="95"/>
        <v>0.24154589371980673</v>
      </c>
      <c r="BC270" s="17">
        <f t="shared" si="96"/>
        <v>0.43247071044828439</v>
      </c>
      <c r="BD270" s="17">
        <f t="shared" si="99"/>
        <v>0.24154589371980673</v>
      </c>
      <c r="BE270" s="17">
        <f t="shared" si="97"/>
        <v>0.24154589371980673</v>
      </c>
      <c r="BF270" s="17">
        <f t="shared" si="98"/>
        <v>1.4787182898084018E-3</v>
      </c>
      <c r="BG270" s="17">
        <f t="shared" si="100"/>
        <v>1.4844989104795909E-2</v>
      </c>
    </row>
    <row r="271" spans="1:59" x14ac:dyDescent="0.25">
      <c r="A271" s="84">
        <v>163</v>
      </c>
      <c r="B271" s="84">
        <v>99</v>
      </c>
      <c r="D271" s="86">
        <v>1</v>
      </c>
      <c r="E271" s="17">
        <v>0</v>
      </c>
      <c r="F271" s="17">
        <v>26.3</v>
      </c>
      <c r="G271" s="17">
        <v>0</v>
      </c>
      <c r="H271" s="17">
        <v>0</v>
      </c>
      <c r="I271" s="17">
        <v>0</v>
      </c>
      <c r="J271" s="17">
        <v>0</v>
      </c>
      <c r="K271" s="17">
        <v>0</v>
      </c>
      <c r="L271" s="17">
        <v>0</v>
      </c>
      <c r="M271" s="17">
        <v>21.1</v>
      </c>
      <c r="N271" s="17">
        <v>0</v>
      </c>
      <c r="O271" s="17">
        <v>52.6</v>
      </c>
      <c r="P271" s="17">
        <v>0</v>
      </c>
      <c r="Q271" s="17">
        <v>0</v>
      </c>
      <c r="R271" s="17">
        <v>0</v>
      </c>
      <c r="S271" s="17">
        <v>0</v>
      </c>
      <c r="T271" s="17">
        <v>0</v>
      </c>
      <c r="U271" s="41">
        <v>0</v>
      </c>
      <c r="V271" s="41">
        <v>0</v>
      </c>
      <c r="W271" s="17">
        <v>0</v>
      </c>
      <c r="X271" s="17">
        <v>0</v>
      </c>
      <c r="Y271" s="17">
        <v>0</v>
      </c>
      <c r="Z271" s="41">
        <v>0</v>
      </c>
      <c r="AA271" s="17">
        <v>0</v>
      </c>
      <c r="AB271" s="17">
        <v>0</v>
      </c>
      <c r="AC271" s="41">
        <v>0</v>
      </c>
      <c r="AD271" s="41">
        <v>0</v>
      </c>
      <c r="AE271" s="88">
        <v>60</v>
      </c>
      <c r="AF271" s="41" t="s">
        <v>3</v>
      </c>
      <c r="AG271" s="87" t="s">
        <v>556</v>
      </c>
      <c r="AL271" s="17">
        <f t="shared" si="81"/>
        <v>100</v>
      </c>
      <c r="AM271" s="17">
        <f t="shared" si="82"/>
        <v>0.21100000000000002</v>
      </c>
      <c r="AN271" s="17">
        <f t="shared" si="83"/>
        <v>0</v>
      </c>
      <c r="AO271" s="17">
        <f t="shared" si="84"/>
        <v>0.26300000000000001</v>
      </c>
      <c r="AP271" s="17">
        <f t="shared" si="85"/>
        <v>0.52600000000000002</v>
      </c>
      <c r="AQ271" s="17">
        <f t="shared" si="86"/>
        <v>0.6</v>
      </c>
      <c r="AS271" s="17">
        <f t="shared" si="87"/>
        <v>2</v>
      </c>
      <c r="AT271" s="17">
        <f t="shared" si="88"/>
        <v>0.80228136882129286</v>
      </c>
      <c r="AU271" s="17">
        <f t="shared" si="89"/>
        <v>0.625</v>
      </c>
      <c r="AV271" s="17">
        <f t="shared" si="90"/>
        <v>1</v>
      </c>
      <c r="AW271" s="17">
        <f t="shared" si="91"/>
        <v>0.625</v>
      </c>
      <c r="AX271" s="17">
        <f t="shared" si="92"/>
        <v>0.625</v>
      </c>
      <c r="AY271" s="17">
        <f t="shared" si="93"/>
        <v>2.5000000000000022E-2</v>
      </c>
      <c r="BA271" s="17">
        <f t="shared" si="94"/>
        <v>2</v>
      </c>
      <c r="BB271" s="17">
        <f t="shared" si="95"/>
        <v>0.80228136882129286</v>
      </c>
      <c r="BC271" s="17">
        <f t="shared" si="96"/>
        <v>0.54575984761981144</v>
      </c>
      <c r="BD271" s="17">
        <f t="shared" si="99"/>
        <v>0.56099621756267548</v>
      </c>
      <c r="BE271" s="17">
        <f t="shared" si="97"/>
        <v>0.56099621756267548</v>
      </c>
      <c r="BF271" s="17">
        <f t="shared" si="98"/>
        <v>1.5212950444181428E-3</v>
      </c>
      <c r="BG271" s="17">
        <f t="shared" si="100"/>
        <v>3.9267379899817025E-2</v>
      </c>
    </row>
    <row r="272" spans="1:59" x14ac:dyDescent="0.25">
      <c r="A272" s="84">
        <v>396</v>
      </c>
      <c r="B272" s="84">
        <v>263</v>
      </c>
      <c r="C272" s="17" t="s">
        <v>261</v>
      </c>
      <c r="D272" s="87">
        <v>1</v>
      </c>
      <c r="E272" s="17">
        <v>9.6</v>
      </c>
      <c r="F272" s="17">
        <v>9.4</v>
      </c>
      <c r="G272" s="17">
        <v>0</v>
      </c>
      <c r="H272" s="17">
        <v>0</v>
      </c>
      <c r="I272" s="17">
        <v>0</v>
      </c>
      <c r="J272" s="17">
        <v>0</v>
      </c>
      <c r="K272" s="17">
        <v>0</v>
      </c>
      <c r="L272" s="17">
        <v>0</v>
      </c>
      <c r="M272" s="17">
        <v>21.1</v>
      </c>
      <c r="N272" s="17">
        <v>0</v>
      </c>
      <c r="O272" s="17">
        <v>59.9</v>
      </c>
      <c r="P272" s="17">
        <v>0</v>
      </c>
      <c r="Q272" s="17">
        <v>0</v>
      </c>
      <c r="R272" s="17">
        <v>0</v>
      </c>
      <c r="S272" s="17">
        <v>0</v>
      </c>
      <c r="T272" s="17">
        <v>0</v>
      </c>
      <c r="U272" s="41">
        <v>0</v>
      </c>
      <c r="V272" s="41">
        <v>0</v>
      </c>
      <c r="W272" s="17">
        <v>0</v>
      </c>
      <c r="X272" s="17">
        <v>0</v>
      </c>
      <c r="Y272" s="17">
        <v>0</v>
      </c>
      <c r="Z272" s="17">
        <v>0</v>
      </c>
      <c r="AA272" s="17">
        <v>0</v>
      </c>
      <c r="AB272" s="17">
        <v>0</v>
      </c>
      <c r="AC272" s="17">
        <v>0</v>
      </c>
      <c r="AD272" s="41">
        <v>0</v>
      </c>
      <c r="AE272" s="88">
        <v>48</v>
      </c>
      <c r="AF272" s="91" t="s">
        <v>3</v>
      </c>
      <c r="AG272" s="87" t="s">
        <v>504</v>
      </c>
      <c r="AL272" s="17">
        <f t="shared" si="81"/>
        <v>100</v>
      </c>
      <c r="AM272" s="17">
        <f t="shared" si="82"/>
        <v>0.21100000000000002</v>
      </c>
      <c r="AN272" s="17">
        <f t="shared" si="83"/>
        <v>9.6000000000000002E-2</v>
      </c>
      <c r="AO272" s="17">
        <f t="shared" si="84"/>
        <v>9.4E-2</v>
      </c>
      <c r="AP272" s="17">
        <f t="shared" si="85"/>
        <v>0.59899999999999998</v>
      </c>
      <c r="AQ272" s="17">
        <f t="shared" si="86"/>
        <v>0.48</v>
      </c>
      <c r="AS272" s="17">
        <f t="shared" si="87"/>
        <v>3.1526315789473682</v>
      </c>
      <c r="AT272" s="17">
        <f t="shared" si="88"/>
        <v>1.1105263157894738</v>
      </c>
      <c r="AU272" s="17">
        <f t="shared" si="89"/>
        <v>0.69703947368421049</v>
      </c>
      <c r="AV272" s="17">
        <f t="shared" si="90"/>
        <v>1.2881578947368419</v>
      </c>
      <c r="AW272" s="17">
        <f t="shared" si="91"/>
        <v>0.69703947368421049</v>
      </c>
      <c r="AX272" s="17">
        <f t="shared" si="92"/>
        <v>0.69703947368421049</v>
      </c>
      <c r="AY272" s="17">
        <f t="shared" si="93"/>
        <v>0.2170394736842105</v>
      </c>
      <c r="BA272" s="17">
        <f t="shared" si="94"/>
        <v>1.2531380753138075</v>
      </c>
      <c r="BB272" s="17">
        <f t="shared" si="95"/>
        <v>0.44142259414225948</v>
      </c>
      <c r="BC272" s="17">
        <f t="shared" si="96"/>
        <v>0.50186373732399514</v>
      </c>
      <c r="BD272" s="17">
        <f t="shared" si="99"/>
        <v>0.44142259414225948</v>
      </c>
      <c r="BE272" s="17">
        <f t="shared" si="97"/>
        <v>0.44142259414225948</v>
      </c>
      <c r="BF272" s="17">
        <f t="shared" si="98"/>
        <v>1.4882162427128308E-3</v>
      </c>
      <c r="BG272" s="17">
        <f t="shared" si="100"/>
        <v>6.1089833516841134E-3</v>
      </c>
    </row>
    <row r="273" spans="1:59" x14ac:dyDescent="0.25">
      <c r="A273" s="84">
        <v>427</v>
      </c>
      <c r="B273" s="84">
        <v>282</v>
      </c>
      <c r="C273" s="17" t="s">
        <v>277</v>
      </c>
      <c r="D273" s="86">
        <v>1</v>
      </c>
      <c r="E273" s="17">
        <v>0</v>
      </c>
      <c r="F273" s="17">
        <v>17.53</v>
      </c>
      <c r="G273" s="17">
        <v>0</v>
      </c>
      <c r="H273" s="17">
        <v>0</v>
      </c>
      <c r="I273" s="17">
        <v>0</v>
      </c>
      <c r="J273" s="17">
        <v>0</v>
      </c>
      <c r="K273" s="17">
        <v>11.76</v>
      </c>
      <c r="L273" s="17">
        <v>0</v>
      </c>
      <c r="M273" s="17">
        <v>10.48</v>
      </c>
      <c r="N273" s="17">
        <v>0</v>
      </c>
      <c r="O273" s="17">
        <v>58.39</v>
      </c>
      <c r="P273" s="17">
        <v>0</v>
      </c>
      <c r="Q273" s="17">
        <v>0</v>
      </c>
      <c r="R273" s="17">
        <v>0</v>
      </c>
      <c r="S273" s="17">
        <v>0</v>
      </c>
      <c r="T273" s="17">
        <v>0</v>
      </c>
      <c r="U273" s="41">
        <v>0</v>
      </c>
      <c r="V273" s="17">
        <v>0</v>
      </c>
      <c r="W273" s="17">
        <v>0</v>
      </c>
      <c r="X273" s="17">
        <v>0</v>
      </c>
      <c r="Y273" s="17">
        <v>0</v>
      </c>
      <c r="Z273" s="17">
        <v>0</v>
      </c>
      <c r="AA273" s="17">
        <v>0</v>
      </c>
      <c r="AB273" s="17">
        <v>0</v>
      </c>
      <c r="AC273" s="17">
        <v>1.84</v>
      </c>
      <c r="AD273" s="41">
        <v>0</v>
      </c>
      <c r="AE273" s="88">
        <v>71.099999999999994</v>
      </c>
      <c r="AF273" s="41" t="s">
        <v>3</v>
      </c>
      <c r="AG273" s="87" t="s">
        <v>506</v>
      </c>
      <c r="AL273" s="17">
        <f t="shared" si="81"/>
        <v>100</v>
      </c>
      <c r="AM273" s="17">
        <f t="shared" si="82"/>
        <v>0.22240000000000001</v>
      </c>
      <c r="AN273" s="17">
        <f t="shared" si="83"/>
        <v>0</v>
      </c>
      <c r="AO273" s="17">
        <f t="shared" si="84"/>
        <v>0.17530000000000001</v>
      </c>
      <c r="AP273" s="17">
        <f t="shared" si="85"/>
        <v>0.58389999999999997</v>
      </c>
      <c r="AQ273" s="17">
        <f t="shared" si="86"/>
        <v>0.71099999999999997</v>
      </c>
      <c r="AS273" s="17">
        <f t="shared" si="87"/>
        <v>3.3308613804905871</v>
      </c>
      <c r="AT273" s="17">
        <f t="shared" si="88"/>
        <v>1.2686822589845979</v>
      </c>
      <c r="AU273" s="17">
        <f t="shared" si="89"/>
        <v>0.70817883628066169</v>
      </c>
      <c r="AV273" s="17">
        <f t="shared" si="90"/>
        <v>1.3327153451226468</v>
      </c>
      <c r="AW273" s="17">
        <f t="shared" si="91"/>
        <v>0.70817883628066169</v>
      </c>
      <c r="AX273" s="17">
        <f t="shared" si="92"/>
        <v>0.70817883628066169</v>
      </c>
      <c r="AY273" s="17">
        <f t="shared" si="93"/>
        <v>2.821163719338271E-3</v>
      </c>
      <c r="BA273" s="17">
        <f t="shared" si="94"/>
        <v>3.3308613804905876</v>
      </c>
      <c r="BB273" s="17">
        <f t="shared" si="95"/>
        <v>1.2686822589845979</v>
      </c>
      <c r="BC273" s="17">
        <f t="shared" si="96"/>
        <v>0.62397997909994174</v>
      </c>
      <c r="BD273" s="17">
        <f t="shared" si="99"/>
        <v>0.67330949168405796</v>
      </c>
      <c r="BE273" s="17">
        <f t="shared" si="97"/>
        <v>0.67330949168405796</v>
      </c>
      <c r="BF273" s="17">
        <f t="shared" si="98"/>
        <v>1.4205744171140935E-3</v>
      </c>
      <c r="BG273" s="17">
        <f t="shared" si="100"/>
        <v>9.5579896706839973E-2</v>
      </c>
    </row>
    <row r="274" spans="1:59" x14ac:dyDescent="0.25">
      <c r="A274" s="84">
        <v>410</v>
      </c>
      <c r="B274" s="84">
        <v>521</v>
      </c>
      <c r="D274" s="87">
        <v>1</v>
      </c>
      <c r="E274" s="17">
        <v>0</v>
      </c>
      <c r="F274" s="17">
        <f>'EWG-CCP-127 (1)'!M206</f>
        <v>40</v>
      </c>
      <c r="G274" s="17">
        <v>0</v>
      </c>
      <c r="H274" s="17">
        <v>0</v>
      </c>
      <c r="I274" s="17">
        <v>0</v>
      </c>
      <c r="J274" s="17">
        <v>0</v>
      </c>
      <c r="K274" s="17">
        <v>0</v>
      </c>
      <c r="L274" s="17">
        <v>0</v>
      </c>
      <c r="M274" s="17">
        <f>'EWG-CCP-127 (1)'!L206</f>
        <v>40</v>
      </c>
      <c r="N274" s="17">
        <v>0</v>
      </c>
      <c r="O274" s="17">
        <f>'EWG-CCP-127 (1)'!K206</f>
        <v>20</v>
      </c>
      <c r="P274" s="17">
        <v>0</v>
      </c>
      <c r="Q274" s="17">
        <v>0</v>
      </c>
      <c r="R274" s="17">
        <v>0</v>
      </c>
      <c r="S274" s="17">
        <v>0</v>
      </c>
      <c r="T274" s="17">
        <v>0</v>
      </c>
      <c r="U274" s="41">
        <v>0</v>
      </c>
      <c r="V274" s="41">
        <v>0</v>
      </c>
      <c r="W274" s="17">
        <v>0</v>
      </c>
      <c r="X274" s="17">
        <v>0</v>
      </c>
      <c r="Y274" s="17">
        <v>0</v>
      </c>
      <c r="Z274" s="17">
        <v>0</v>
      </c>
      <c r="AA274" s="17">
        <v>0</v>
      </c>
      <c r="AB274" s="17">
        <v>0</v>
      </c>
      <c r="AC274" s="17">
        <v>0</v>
      </c>
      <c r="AD274" s="41">
        <v>0</v>
      </c>
      <c r="AE274" s="88">
        <f>'EWG-CCP-127 (1)'!E206</f>
        <v>47</v>
      </c>
      <c r="AF274" s="41" t="s">
        <v>3</v>
      </c>
      <c r="AG274" s="87" t="s">
        <v>506</v>
      </c>
      <c r="AL274" s="17">
        <f t="shared" si="81"/>
        <v>100</v>
      </c>
      <c r="AM274" s="17">
        <f t="shared" si="82"/>
        <v>0.4</v>
      </c>
      <c r="AN274" s="17">
        <f t="shared" si="83"/>
        <v>0</v>
      </c>
      <c r="AO274" s="17">
        <f t="shared" si="84"/>
        <v>0.4</v>
      </c>
      <c r="AP274" s="17">
        <f t="shared" si="85"/>
        <v>0.2</v>
      </c>
      <c r="AQ274" s="17">
        <f t="shared" si="86"/>
        <v>0.47</v>
      </c>
      <c r="AS274" s="17">
        <f t="shared" si="87"/>
        <v>0.5</v>
      </c>
      <c r="AT274" s="17">
        <f t="shared" si="88"/>
        <v>1</v>
      </c>
      <c r="AU274" s="17">
        <f t="shared" si="89"/>
        <v>0.53125</v>
      </c>
      <c r="AV274" s="17">
        <f t="shared" si="90"/>
        <v>0.625</v>
      </c>
      <c r="AW274" s="17">
        <f t="shared" si="91"/>
        <v>0.42499999999999999</v>
      </c>
      <c r="AX274" s="17">
        <f t="shared" si="92"/>
        <v>0.42499999999999999</v>
      </c>
      <c r="AY274" s="17">
        <f t="shared" si="93"/>
        <v>4.4999999999999984E-2</v>
      </c>
      <c r="BA274" s="17">
        <f t="shared" si="94"/>
        <v>0.5</v>
      </c>
      <c r="BB274" s="17">
        <f t="shared" si="95"/>
        <v>1</v>
      </c>
      <c r="BC274" s="17">
        <f t="shared" si="96"/>
        <v>0.45759875215174339</v>
      </c>
      <c r="BD274" s="17">
        <f t="shared" si="99"/>
        <v>0.43237703463327348</v>
      </c>
      <c r="BE274" s="17">
        <f t="shared" si="97"/>
        <v>0.43237703463327348</v>
      </c>
      <c r="BF274" s="17">
        <f t="shared" si="98"/>
        <v>1.4154875229859009E-3</v>
      </c>
      <c r="BG274" s="17">
        <f t="shared" si="100"/>
        <v>4.6457836393397024E-3</v>
      </c>
    </row>
    <row r="275" spans="1:59" x14ac:dyDescent="0.25">
      <c r="A275" s="84">
        <v>266</v>
      </c>
      <c r="B275" s="84">
        <v>157</v>
      </c>
      <c r="C275" s="17">
        <f>'EWG-CCP-127 (1)'!B81</f>
        <v>26</v>
      </c>
      <c r="D275" s="86">
        <v>1</v>
      </c>
      <c r="E275" s="17">
        <v>0</v>
      </c>
      <c r="F275" s="17">
        <f>'EWG-CCP-127 (1)'!M81</f>
        <v>26.315789473684209</v>
      </c>
      <c r="G275" s="17">
        <v>0</v>
      </c>
      <c r="H275" s="17">
        <v>0</v>
      </c>
      <c r="I275" s="17">
        <v>0</v>
      </c>
      <c r="J275" s="17">
        <v>0</v>
      </c>
      <c r="K275" s="17">
        <v>0</v>
      </c>
      <c r="L275" s="17">
        <v>0</v>
      </c>
      <c r="M275" s="17">
        <f>'EWG-CCP-127 (1)'!L81</f>
        <v>21.05263157894737</v>
      </c>
      <c r="N275" s="17">
        <v>0</v>
      </c>
      <c r="O275" s="17">
        <f>'EWG-CCP-127 (1)'!K81</f>
        <v>52.631578947368418</v>
      </c>
      <c r="P275" s="17">
        <v>0</v>
      </c>
      <c r="Q275" s="17">
        <v>0</v>
      </c>
      <c r="R275" s="17">
        <v>0</v>
      </c>
      <c r="S275" s="17">
        <v>0</v>
      </c>
      <c r="T275" s="17">
        <v>0</v>
      </c>
      <c r="U275" s="41">
        <v>0</v>
      </c>
      <c r="V275" s="41">
        <v>0</v>
      </c>
      <c r="W275" s="17">
        <v>0</v>
      </c>
      <c r="X275" s="17">
        <v>0</v>
      </c>
      <c r="Y275" s="17">
        <v>0</v>
      </c>
      <c r="Z275" s="17">
        <v>0</v>
      </c>
      <c r="AA275" s="17">
        <v>0</v>
      </c>
      <c r="AB275" s="17">
        <v>0</v>
      </c>
      <c r="AC275" s="17">
        <v>0</v>
      </c>
      <c r="AD275" s="41">
        <v>0</v>
      </c>
      <c r="AE275" s="88">
        <f>'EWG-CCP-127 (1)'!E81</f>
        <v>60</v>
      </c>
      <c r="AF275" s="41" t="s">
        <v>3</v>
      </c>
      <c r="AG275" s="87" t="s">
        <v>506</v>
      </c>
      <c r="AL275" s="17">
        <f t="shared" si="81"/>
        <v>100</v>
      </c>
      <c r="AM275" s="17">
        <f t="shared" si="82"/>
        <v>0.2105263157894737</v>
      </c>
      <c r="AN275" s="17">
        <f t="shared" si="83"/>
        <v>0</v>
      </c>
      <c r="AO275" s="17">
        <f t="shared" si="84"/>
        <v>0.26315789473684209</v>
      </c>
      <c r="AP275" s="17">
        <f t="shared" si="85"/>
        <v>0.52631578947368418</v>
      </c>
      <c r="AQ275" s="17">
        <f t="shared" si="86"/>
        <v>0.6</v>
      </c>
      <c r="AS275" s="17">
        <f t="shared" si="87"/>
        <v>2</v>
      </c>
      <c r="AT275" s="17">
        <f t="shared" si="88"/>
        <v>0.80000000000000016</v>
      </c>
      <c r="AU275" s="17">
        <f t="shared" si="89"/>
        <v>0.625</v>
      </c>
      <c r="AV275" s="17">
        <f t="shared" si="90"/>
        <v>1</v>
      </c>
      <c r="AW275" s="17">
        <f t="shared" si="91"/>
        <v>0.625</v>
      </c>
      <c r="AX275" s="17">
        <f t="shared" si="92"/>
        <v>0.625</v>
      </c>
      <c r="AY275" s="17">
        <f t="shared" si="93"/>
        <v>2.5000000000000022E-2</v>
      </c>
      <c r="BA275" s="17">
        <f t="shared" si="94"/>
        <v>2</v>
      </c>
      <c r="BB275" s="17">
        <f t="shared" si="95"/>
        <v>0.80000000000000016</v>
      </c>
      <c r="BC275" s="17">
        <f t="shared" si="96"/>
        <v>0.54575984761981144</v>
      </c>
      <c r="BD275" s="17">
        <f t="shared" si="99"/>
        <v>0.56077557720801019</v>
      </c>
      <c r="BE275" s="17">
        <f t="shared" si="97"/>
        <v>0.56077557720801019</v>
      </c>
      <c r="BF275" s="17">
        <f t="shared" si="98"/>
        <v>1.5385553433647679E-3</v>
      </c>
      <c r="BG275" s="17">
        <f t="shared" si="100"/>
        <v>3.9267379899817025E-2</v>
      </c>
    </row>
    <row r="276" spans="1:59" x14ac:dyDescent="0.25">
      <c r="A276" s="84">
        <v>462</v>
      </c>
      <c r="B276" s="84">
        <v>524</v>
      </c>
      <c r="C276" s="17" t="s">
        <v>304</v>
      </c>
      <c r="D276" s="87">
        <v>1</v>
      </c>
      <c r="E276" s="17">
        <v>14</v>
      </c>
      <c r="F276" s="17">
        <v>71</v>
      </c>
      <c r="G276" s="17">
        <v>0</v>
      </c>
      <c r="H276" s="17">
        <v>0</v>
      </c>
      <c r="I276" s="17">
        <v>0</v>
      </c>
      <c r="J276" s="17">
        <v>0</v>
      </c>
      <c r="K276" s="17">
        <v>0</v>
      </c>
      <c r="L276" s="17">
        <v>0</v>
      </c>
      <c r="M276" s="17">
        <v>10</v>
      </c>
      <c r="N276" s="17">
        <v>0</v>
      </c>
      <c r="O276" s="17">
        <v>5</v>
      </c>
      <c r="P276" s="17">
        <v>0</v>
      </c>
      <c r="Q276" s="17">
        <v>0</v>
      </c>
      <c r="R276" s="17">
        <v>0</v>
      </c>
      <c r="S276" s="17">
        <v>0</v>
      </c>
      <c r="T276" s="17">
        <v>0</v>
      </c>
      <c r="U276" s="41">
        <v>0</v>
      </c>
      <c r="V276" s="17">
        <v>0</v>
      </c>
      <c r="W276" s="17">
        <v>0</v>
      </c>
      <c r="X276" s="17">
        <v>0</v>
      </c>
      <c r="Y276" s="17">
        <v>0</v>
      </c>
      <c r="Z276" s="17">
        <v>0</v>
      </c>
      <c r="AA276" s="17">
        <v>0</v>
      </c>
      <c r="AB276" s="17">
        <v>0</v>
      </c>
      <c r="AC276" s="17">
        <v>0</v>
      </c>
      <c r="AD276" s="41">
        <v>0</v>
      </c>
      <c r="AE276" s="88">
        <v>4</v>
      </c>
      <c r="AF276" s="92" t="s">
        <v>3</v>
      </c>
      <c r="AG276" s="87" t="s">
        <v>504</v>
      </c>
      <c r="AL276" s="17">
        <f t="shared" si="81"/>
        <v>100</v>
      </c>
      <c r="AM276" s="17">
        <f t="shared" si="82"/>
        <v>0.1</v>
      </c>
      <c r="AN276" s="17">
        <f t="shared" si="83"/>
        <v>0.14000000000000001</v>
      </c>
      <c r="AO276" s="17">
        <f t="shared" si="84"/>
        <v>0.71</v>
      </c>
      <c r="AP276" s="17">
        <f t="shared" si="85"/>
        <v>0.05</v>
      </c>
      <c r="AQ276" s="17">
        <f t="shared" si="86"/>
        <v>0.04</v>
      </c>
      <c r="AS276" s="17">
        <f t="shared" si="87"/>
        <v>5.8823529411764712E-2</v>
      </c>
      <c r="AT276" s="17">
        <f t="shared" si="88"/>
        <v>0.11764705882352942</v>
      </c>
      <c r="AU276" s="17">
        <f t="shared" si="89"/>
        <v>0.50367647058823528</v>
      </c>
      <c r="AV276" s="17">
        <f t="shared" si="90"/>
        <v>0.51470588235294112</v>
      </c>
      <c r="AW276" s="17">
        <f t="shared" si="91"/>
        <v>0.11764705882352942</v>
      </c>
      <c r="AX276" s="17">
        <f t="shared" si="92"/>
        <v>0.11764705882352942</v>
      </c>
      <c r="AY276" s="17">
        <f t="shared" si="93"/>
        <v>7.764705882352943E-2</v>
      </c>
      <c r="BA276" s="17">
        <f t="shared" si="94"/>
        <v>3.937007874015748E-2</v>
      </c>
      <c r="BB276" s="17">
        <f t="shared" si="95"/>
        <v>7.874015748031496E-2</v>
      </c>
      <c r="BC276" s="17">
        <f t="shared" si="96"/>
        <v>0.43052565984265162</v>
      </c>
      <c r="BD276" s="17">
        <f t="shared" si="99"/>
        <v>7.874015748031496E-2</v>
      </c>
      <c r="BE276" s="17">
        <f t="shared" si="97"/>
        <v>7.874015748031496E-2</v>
      </c>
      <c r="BF276" s="17">
        <f t="shared" si="98"/>
        <v>1.500799801599603E-3</v>
      </c>
      <c r="BG276" s="17">
        <f t="shared" si="100"/>
        <v>0.13092819600853009</v>
      </c>
    </row>
    <row r="277" spans="1:59" x14ac:dyDescent="0.25">
      <c r="A277" s="84">
        <v>175</v>
      </c>
      <c r="B277" s="84">
        <v>466</v>
      </c>
      <c r="C277" s="17">
        <v>3</v>
      </c>
      <c r="D277" s="86">
        <v>1</v>
      </c>
      <c r="E277" s="17">
        <v>0</v>
      </c>
      <c r="F277" s="17">
        <v>85</v>
      </c>
      <c r="G277" s="17">
        <v>0</v>
      </c>
      <c r="H277" s="17">
        <v>0</v>
      </c>
      <c r="I277" s="17">
        <v>0</v>
      </c>
      <c r="J277" s="17">
        <v>0</v>
      </c>
      <c r="K277" s="17">
        <v>0</v>
      </c>
      <c r="L277" s="17">
        <v>0</v>
      </c>
      <c r="M277" s="17">
        <v>5</v>
      </c>
      <c r="N277" s="17">
        <v>0</v>
      </c>
      <c r="O277" s="17">
        <v>10</v>
      </c>
      <c r="P277" s="17">
        <v>0</v>
      </c>
      <c r="Q277" s="17">
        <v>0</v>
      </c>
      <c r="R277" s="17">
        <v>0</v>
      </c>
      <c r="S277" s="17">
        <v>0</v>
      </c>
      <c r="T277" s="17">
        <v>0</v>
      </c>
      <c r="U277" s="41">
        <v>0</v>
      </c>
      <c r="V277" s="41">
        <v>0</v>
      </c>
      <c r="W277" s="17">
        <v>0</v>
      </c>
      <c r="X277" s="17">
        <v>0</v>
      </c>
      <c r="Y277" s="17">
        <v>0</v>
      </c>
      <c r="Z277" s="17">
        <v>0</v>
      </c>
      <c r="AA277" s="17">
        <v>0</v>
      </c>
      <c r="AB277" s="17">
        <v>0</v>
      </c>
      <c r="AC277" s="41">
        <v>0</v>
      </c>
      <c r="AD277" s="41">
        <v>0</v>
      </c>
      <c r="AE277" s="88">
        <v>2</v>
      </c>
      <c r="AF277" s="91" t="s">
        <v>3</v>
      </c>
      <c r="AG277" s="87" t="s">
        <v>504</v>
      </c>
      <c r="AL277" s="17">
        <f t="shared" si="81"/>
        <v>100</v>
      </c>
      <c r="AM277" s="17">
        <f t="shared" si="82"/>
        <v>0.05</v>
      </c>
      <c r="AN277" s="17">
        <f t="shared" si="83"/>
        <v>0</v>
      </c>
      <c r="AO277" s="17">
        <f t="shared" si="84"/>
        <v>0.85</v>
      </c>
      <c r="AP277" s="17">
        <f t="shared" si="85"/>
        <v>0.1</v>
      </c>
      <c r="AQ277" s="17">
        <f t="shared" si="86"/>
        <v>0.02</v>
      </c>
      <c r="AS277" s="17">
        <f t="shared" si="87"/>
        <v>0.11764705882352942</v>
      </c>
      <c r="AT277" s="17">
        <f t="shared" si="88"/>
        <v>5.8823529411764712E-2</v>
      </c>
      <c r="AU277" s="17">
        <f t="shared" si="89"/>
        <v>0.50735294117647056</v>
      </c>
      <c r="AV277" s="17">
        <f t="shared" si="90"/>
        <v>0.52941176470588236</v>
      </c>
      <c r="AW277" s="17">
        <f t="shared" si="91"/>
        <v>5.8823529411764712E-2</v>
      </c>
      <c r="AX277" s="17">
        <f t="shared" si="92"/>
        <v>5.8823529411764712E-2</v>
      </c>
      <c r="AY277" s="17">
        <f t="shared" si="93"/>
        <v>3.8823529411764715E-2</v>
      </c>
      <c r="BA277" s="17">
        <f t="shared" si="94"/>
        <v>0.11764705882352941</v>
      </c>
      <c r="BB277" s="17">
        <f t="shared" si="95"/>
        <v>5.8823529411764705E-2</v>
      </c>
      <c r="BC277" s="17">
        <f t="shared" si="96"/>
        <v>0.43512631605203977</v>
      </c>
      <c r="BD277" s="17">
        <f t="shared" si="99"/>
        <v>5.8823529411764705E-2</v>
      </c>
      <c r="BE277" s="17">
        <f t="shared" si="97"/>
        <v>5.8823529411764705E-2</v>
      </c>
      <c r="BF277" s="17">
        <f t="shared" si="98"/>
        <v>1.5072664359861588E-3</v>
      </c>
      <c r="BG277" s="17">
        <f t="shared" si="100"/>
        <v>0.14580179658384124</v>
      </c>
    </row>
    <row r="278" spans="1:59" x14ac:dyDescent="0.25">
      <c r="A278" s="84">
        <v>589</v>
      </c>
      <c r="B278" s="84">
        <v>616</v>
      </c>
      <c r="D278" s="87">
        <v>1</v>
      </c>
      <c r="E278" s="17">
        <v>0</v>
      </c>
      <c r="F278" s="17">
        <f>100-J278</f>
        <v>72</v>
      </c>
      <c r="G278" s="17">
        <v>0</v>
      </c>
      <c r="H278" s="17">
        <v>0</v>
      </c>
      <c r="I278" s="17">
        <v>0</v>
      </c>
      <c r="J278" s="17">
        <v>28</v>
      </c>
      <c r="K278" s="17">
        <v>0</v>
      </c>
      <c r="L278" s="17">
        <v>0</v>
      </c>
      <c r="M278" s="17">
        <v>0</v>
      </c>
      <c r="N278" s="17">
        <v>0</v>
      </c>
      <c r="O278" s="17">
        <v>0</v>
      </c>
      <c r="P278" s="17">
        <v>0</v>
      </c>
      <c r="Q278" s="17">
        <v>0</v>
      </c>
      <c r="R278" s="17">
        <v>0</v>
      </c>
      <c r="S278" s="17">
        <v>0</v>
      </c>
      <c r="T278" s="17">
        <v>0</v>
      </c>
      <c r="U278" s="17">
        <v>0</v>
      </c>
      <c r="V278" s="17">
        <v>0</v>
      </c>
      <c r="W278" s="17">
        <v>0</v>
      </c>
      <c r="X278" s="17">
        <v>0</v>
      </c>
      <c r="Y278" s="17">
        <v>0</v>
      </c>
      <c r="Z278" s="17">
        <v>0</v>
      </c>
      <c r="AA278" s="17">
        <v>0</v>
      </c>
      <c r="AB278" s="17">
        <v>0</v>
      </c>
      <c r="AC278" s="17">
        <v>0</v>
      </c>
      <c r="AD278" s="17">
        <v>0</v>
      </c>
      <c r="AE278" s="88">
        <v>35</v>
      </c>
      <c r="AF278" s="92" t="s">
        <v>3</v>
      </c>
      <c r="AG278" s="87" t="s">
        <v>541</v>
      </c>
      <c r="AL278" s="17">
        <f t="shared" si="81"/>
        <v>100</v>
      </c>
      <c r="AM278" s="17">
        <f t="shared" si="82"/>
        <v>0.28000000000000003</v>
      </c>
      <c r="AN278" s="17">
        <f t="shared" si="83"/>
        <v>0</v>
      </c>
      <c r="AO278" s="17">
        <f t="shared" si="84"/>
        <v>0.72</v>
      </c>
      <c r="AP278" s="17">
        <f t="shared" si="85"/>
        <v>0</v>
      </c>
      <c r="AQ278" s="17">
        <f t="shared" si="86"/>
        <v>0.35</v>
      </c>
      <c r="AS278" s="17">
        <f t="shared" si="87"/>
        <v>0</v>
      </c>
      <c r="AT278" s="17">
        <f t="shared" si="88"/>
        <v>0.38888888888888895</v>
      </c>
      <c r="AU278" s="17">
        <f t="shared" si="89"/>
        <v>0.5</v>
      </c>
      <c r="AV278" s="17">
        <f t="shared" si="90"/>
        <v>0.5</v>
      </c>
      <c r="AW278" s="17">
        <f t="shared" si="91"/>
        <v>0.38888888888888895</v>
      </c>
      <c r="AX278" s="17">
        <f t="shared" si="92"/>
        <v>0.38888888888888895</v>
      </c>
      <c r="AY278" s="17">
        <f t="shared" si="93"/>
        <v>3.8888888888888973E-2</v>
      </c>
      <c r="BA278" s="17">
        <f t="shared" si="94"/>
        <v>0</v>
      </c>
      <c r="BB278" s="17">
        <f t="shared" si="95"/>
        <v>0.3888888888888889</v>
      </c>
      <c r="BC278" s="17">
        <f t="shared" si="96"/>
        <v>0.42821172032905402</v>
      </c>
      <c r="BD278" s="17">
        <f t="shared" si="99"/>
        <v>0.3888888888888889</v>
      </c>
      <c r="BE278" s="17">
        <f t="shared" si="97"/>
        <v>0.3888888888888889</v>
      </c>
      <c r="BF278" s="17">
        <f t="shared" si="98"/>
        <v>1.5123456790123479E-3</v>
      </c>
      <c r="BG278" s="17">
        <f t="shared" si="100"/>
        <v>2.6873870912067876E-3</v>
      </c>
    </row>
    <row r="279" spans="1:59" x14ac:dyDescent="0.25">
      <c r="A279" s="84">
        <v>26</v>
      </c>
      <c r="B279" s="84">
        <v>15</v>
      </c>
      <c r="C279" s="41" t="s">
        <v>22</v>
      </c>
      <c r="D279" s="86">
        <v>1</v>
      </c>
      <c r="E279" s="41">
        <v>0</v>
      </c>
      <c r="F279" s="41">
        <v>13.5</v>
      </c>
      <c r="G279" s="41">
        <v>0</v>
      </c>
      <c r="H279" s="17">
        <v>0</v>
      </c>
      <c r="I279" s="41">
        <v>0</v>
      </c>
      <c r="J279" s="41">
        <v>0</v>
      </c>
      <c r="K279" s="41">
        <v>0</v>
      </c>
      <c r="L279" s="41">
        <v>0</v>
      </c>
      <c r="M279" s="41">
        <v>17.7</v>
      </c>
      <c r="N279" s="41">
        <v>0</v>
      </c>
      <c r="O279" s="41">
        <v>68.8</v>
      </c>
      <c r="P279" s="17">
        <v>0</v>
      </c>
      <c r="Q279" s="17">
        <v>0</v>
      </c>
      <c r="R279" s="17">
        <v>0</v>
      </c>
      <c r="S279" s="41">
        <v>0</v>
      </c>
      <c r="T279" s="41">
        <v>0</v>
      </c>
      <c r="U279" s="41">
        <v>0</v>
      </c>
      <c r="V279" s="41">
        <v>0</v>
      </c>
      <c r="W279" s="41">
        <v>0</v>
      </c>
      <c r="X279" s="41">
        <v>0</v>
      </c>
      <c r="Y279" s="17">
        <v>0</v>
      </c>
      <c r="Z279" s="41">
        <v>0</v>
      </c>
      <c r="AA279" s="17">
        <v>0</v>
      </c>
      <c r="AB279" s="17">
        <v>0</v>
      </c>
      <c r="AC279" s="41">
        <v>0</v>
      </c>
      <c r="AD279" s="41">
        <v>0</v>
      </c>
      <c r="AE279" s="90">
        <v>83</v>
      </c>
      <c r="AF279" s="91" t="s">
        <v>3</v>
      </c>
      <c r="AG279" s="87" t="s">
        <v>504</v>
      </c>
      <c r="AL279" s="17">
        <f t="shared" si="81"/>
        <v>100</v>
      </c>
      <c r="AM279" s="17">
        <f t="shared" si="82"/>
        <v>0.17699999999999999</v>
      </c>
      <c r="AN279" s="17">
        <f t="shared" si="83"/>
        <v>0</v>
      </c>
      <c r="AO279" s="17">
        <f t="shared" si="84"/>
        <v>0.13500000000000001</v>
      </c>
      <c r="AP279" s="17">
        <f t="shared" si="85"/>
        <v>0.68799999999999994</v>
      </c>
      <c r="AQ279" s="17">
        <f t="shared" si="86"/>
        <v>0.83</v>
      </c>
      <c r="AS279" s="17">
        <f t="shared" si="87"/>
        <v>5.0962962962962957</v>
      </c>
      <c r="AT279" s="17">
        <f t="shared" si="88"/>
        <v>1.3111111111111109</v>
      </c>
      <c r="AU279" s="17">
        <f t="shared" si="89"/>
        <v>0.81851851851851842</v>
      </c>
      <c r="AV279" s="17">
        <f t="shared" si="90"/>
        <v>1.7740740740740739</v>
      </c>
      <c r="AW279" s="17">
        <f t="shared" si="91"/>
        <v>0.81851851851851842</v>
      </c>
      <c r="AX279" s="17">
        <f t="shared" si="92"/>
        <v>0.81851851851851842</v>
      </c>
      <c r="AY279" s="17">
        <f t="shared" si="93"/>
        <v>1.1481481481481537E-2</v>
      </c>
      <c r="BA279" s="17">
        <f t="shared" si="94"/>
        <v>5.0962962962962957</v>
      </c>
      <c r="BB279" s="17">
        <f t="shared" si="95"/>
        <v>1.3111111111111111</v>
      </c>
      <c r="BC279" s="17">
        <f t="shared" si="96"/>
        <v>0.72774176320328021</v>
      </c>
      <c r="BD279" s="17">
        <f t="shared" si="99"/>
        <v>0.79197433544915563</v>
      </c>
      <c r="BE279" s="17">
        <f t="shared" si="97"/>
        <v>0.79197433544915563</v>
      </c>
      <c r="BF279" s="17">
        <f t="shared" si="98"/>
        <v>1.445951164533339E-3</v>
      </c>
      <c r="BG279" s="17">
        <f t="shared" si="100"/>
        <v>0.18332097328373842</v>
      </c>
    </row>
    <row r="280" spans="1:59" x14ac:dyDescent="0.25">
      <c r="A280" s="84">
        <v>385</v>
      </c>
      <c r="B280" s="84">
        <v>388</v>
      </c>
      <c r="C280" s="58">
        <v>35</v>
      </c>
      <c r="D280" s="87">
        <v>1</v>
      </c>
      <c r="E280" s="17">
        <v>0</v>
      </c>
      <c r="F280" s="17">
        <f>'EWG-CCP-127 (1)'!M198</f>
        <v>7.1428571428571423</v>
      </c>
      <c r="G280" s="17">
        <v>0</v>
      </c>
      <c r="H280" s="17">
        <v>0</v>
      </c>
      <c r="I280" s="17">
        <v>0</v>
      </c>
      <c r="J280" s="17">
        <v>0</v>
      </c>
      <c r="K280" s="17">
        <v>0</v>
      </c>
      <c r="L280" s="17">
        <v>0</v>
      </c>
      <c r="M280" s="17">
        <f>'EWG-CCP-127 (1)'!L198</f>
        <v>50</v>
      </c>
      <c r="N280" s="17">
        <v>0</v>
      </c>
      <c r="O280" s="17">
        <f>'EWG-CCP-127 (1)'!K198</f>
        <v>42.857142857142854</v>
      </c>
      <c r="P280" s="17">
        <v>0</v>
      </c>
      <c r="Q280" s="17">
        <v>0</v>
      </c>
      <c r="R280" s="17">
        <v>0</v>
      </c>
      <c r="S280" s="17">
        <v>0</v>
      </c>
      <c r="T280" s="17">
        <v>0</v>
      </c>
      <c r="U280" s="41">
        <v>0</v>
      </c>
      <c r="V280" s="41">
        <v>0</v>
      </c>
      <c r="W280" s="17">
        <v>0</v>
      </c>
      <c r="X280" s="17">
        <v>0</v>
      </c>
      <c r="Y280" s="17">
        <v>0</v>
      </c>
      <c r="Z280" s="17">
        <v>0</v>
      </c>
      <c r="AA280" s="17">
        <v>0</v>
      </c>
      <c r="AB280" s="17">
        <v>0</v>
      </c>
      <c r="AC280" s="17">
        <v>0</v>
      </c>
      <c r="AD280" s="41">
        <v>0</v>
      </c>
      <c r="AE280" s="88">
        <v>16</v>
      </c>
      <c r="AF280" s="41" t="s">
        <v>3</v>
      </c>
      <c r="AG280" s="87" t="s">
        <v>506</v>
      </c>
      <c r="AL280" s="17">
        <f t="shared" si="81"/>
        <v>100</v>
      </c>
      <c r="AM280" s="17">
        <f t="shared" si="82"/>
        <v>0.5</v>
      </c>
      <c r="AN280" s="17">
        <f t="shared" si="83"/>
        <v>0</v>
      </c>
      <c r="AO280" s="17">
        <f t="shared" si="84"/>
        <v>7.1428571428571425E-2</v>
      </c>
      <c r="AP280" s="17">
        <f t="shared" si="85"/>
        <v>0.42857142857142855</v>
      </c>
      <c r="AQ280" s="17">
        <f t="shared" si="86"/>
        <v>0.16</v>
      </c>
      <c r="AS280" s="17">
        <f t="shared" si="87"/>
        <v>6</v>
      </c>
      <c r="AT280" s="17">
        <f t="shared" si="88"/>
        <v>7</v>
      </c>
      <c r="AU280" s="17">
        <f t="shared" si="89"/>
        <v>0.875</v>
      </c>
      <c r="AV280" s="17">
        <f t="shared" si="90"/>
        <v>2</v>
      </c>
      <c r="AW280" s="17">
        <f t="shared" si="91"/>
        <v>0.14583333333333337</v>
      </c>
      <c r="AX280" s="17">
        <f t="shared" si="92"/>
        <v>0.14583333333333337</v>
      </c>
      <c r="AY280" s="17">
        <f t="shared" si="93"/>
        <v>1.4166666666666633E-2</v>
      </c>
      <c r="BA280" s="17">
        <f t="shared" si="94"/>
        <v>6</v>
      </c>
      <c r="BB280" s="17">
        <f t="shared" si="95"/>
        <v>7.0000000000000009</v>
      </c>
      <c r="BC280" s="17">
        <f t="shared" si="96"/>
        <v>0.78085610220132617</v>
      </c>
      <c r="BD280" s="17">
        <f t="shared" si="99"/>
        <v>0.11957725683835707</v>
      </c>
      <c r="BE280" s="17">
        <f t="shared" si="97"/>
        <v>0.11957725683835707</v>
      </c>
      <c r="BF280" s="17">
        <f t="shared" si="98"/>
        <v>1.6339981647121504E-3</v>
      </c>
      <c r="BG280" s="17">
        <f t="shared" si="100"/>
        <v>5.848659255666299E-2</v>
      </c>
    </row>
    <row r="281" spans="1:59" x14ac:dyDescent="0.25">
      <c r="A281" s="84">
        <v>586</v>
      </c>
      <c r="B281" s="84">
        <v>613</v>
      </c>
      <c r="D281" s="86">
        <v>1</v>
      </c>
      <c r="E281" s="17">
        <v>0</v>
      </c>
      <c r="F281" s="17">
        <f>100-J281</f>
        <v>87</v>
      </c>
      <c r="G281" s="17">
        <v>0</v>
      </c>
      <c r="H281" s="17">
        <v>0</v>
      </c>
      <c r="I281" s="17">
        <v>0</v>
      </c>
      <c r="J281" s="17">
        <v>13</v>
      </c>
      <c r="K281" s="17">
        <v>0</v>
      </c>
      <c r="L281" s="17">
        <v>0</v>
      </c>
      <c r="M281" s="17">
        <v>0</v>
      </c>
      <c r="N281" s="17">
        <v>0</v>
      </c>
      <c r="O281" s="17">
        <v>0</v>
      </c>
      <c r="P281" s="17">
        <v>0</v>
      </c>
      <c r="Q281" s="17">
        <v>0</v>
      </c>
      <c r="R281" s="17">
        <v>0</v>
      </c>
      <c r="S281" s="17">
        <v>0</v>
      </c>
      <c r="T281" s="17">
        <v>0</v>
      </c>
      <c r="U281" s="17">
        <v>0</v>
      </c>
      <c r="V281" s="17">
        <v>0</v>
      </c>
      <c r="W281" s="17">
        <v>0</v>
      </c>
      <c r="X281" s="17">
        <v>0</v>
      </c>
      <c r="Y281" s="17">
        <v>0</v>
      </c>
      <c r="Z281" s="17">
        <v>0</v>
      </c>
      <c r="AA281" s="17">
        <v>0</v>
      </c>
      <c r="AB281" s="17">
        <v>0</v>
      </c>
      <c r="AC281" s="17">
        <v>0</v>
      </c>
      <c r="AD281" s="17">
        <v>0</v>
      </c>
      <c r="AE281" s="88">
        <v>11</v>
      </c>
      <c r="AF281" s="92" t="s">
        <v>3</v>
      </c>
      <c r="AG281" s="87" t="s">
        <v>541</v>
      </c>
      <c r="AL281" s="17">
        <f t="shared" si="81"/>
        <v>100</v>
      </c>
      <c r="AM281" s="17">
        <f t="shared" si="82"/>
        <v>0.13</v>
      </c>
      <c r="AN281" s="17">
        <f t="shared" si="83"/>
        <v>0</v>
      </c>
      <c r="AO281" s="17">
        <f t="shared" si="84"/>
        <v>0.87</v>
      </c>
      <c r="AP281" s="17">
        <f t="shared" si="85"/>
        <v>0</v>
      </c>
      <c r="AQ281" s="17">
        <f t="shared" si="86"/>
        <v>0.11</v>
      </c>
      <c r="AS281" s="17">
        <f t="shared" si="87"/>
        <v>0</v>
      </c>
      <c r="AT281" s="17">
        <f t="shared" si="88"/>
        <v>0.14942528735632185</v>
      </c>
      <c r="AU281" s="17">
        <f t="shared" si="89"/>
        <v>0.5</v>
      </c>
      <c r="AV281" s="17">
        <f t="shared" si="90"/>
        <v>0.5</v>
      </c>
      <c r="AW281" s="17">
        <f t="shared" si="91"/>
        <v>0.14942528735632185</v>
      </c>
      <c r="AX281" s="17">
        <f t="shared" si="92"/>
        <v>0.14942528735632185</v>
      </c>
      <c r="AY281" s="17">
        <f t="shared" si="93"/>
        <v>3.942528735632185E-2</v>
      </c>
      <c r="BA281" s="17">
        <f t="shared" si="94"/>
        <v>0</v>
      </c>
      <c r="BB281" s="17">
        <f t="shared" si="95"/>
        <v>0.14942528735632185</v>
      </c>
      <c r="BC281" s="17">
        <f t="shared" si="96"/>
        <v>0.42821172032905402</v>
      </c>
      <c r="BD281" s="17">
        <f t="shared" si="99"/>
        <v>0.14942528735632185</v>
      </c>
      <c r="BE281" s="17">
        <f t="shared" si="97"/>
        <v>0.14942528735632185</v>
      </c>
      <c r="BF281" s="17">
        <f t="shared" si="98"/>
        <v>1.5543532831285515E-3</v>
      </c>
      <c r="BG281" s="17">
        <f t="shared" si="100"/>
        <v>8.5170593994940952E-2</v>
      </c>
    </row>
    <row r="282" spans="1:59" x14ac:dyDescent="0.25">
      <c r="A282" s="84">
        <v>667</v>
      </c>
      <c r="B282" s="84">
        <v>364</v>
      </c>
      <c r="C282" s="17" t="s">
        <v>495</v>
      </c>
      <c r="D282" s="87">
        <v>1</v>
      </c>
      <c r="E282" s="17">
        <v>15</v>
      </c>
      <c r="F282" s="17">
        <v>10</v>
      </c>
      <c r="G282" s="17">
        <v>0</v>
      </c>
      <c r="H282" s="17">
        <v>0</v>
      </c>
      <c r="I282" s="17">
        <v>0</v>
      </c>
      <c r="J282" s="17">
        <v>0</v>
      </c>
      <c r="K282" s="17">
        <v>0</v>
      </c>
      <c r="L282" s="17">
        <v>0</v>
      </c>
      <c r="M282" s="17">
        <v>25</v>
      </c>
      <c r="N282" s="17">
        <v>0</v>
      </c>
      <c r="O282" s="17">
        <v>50</v>
      </c>
      <c r="P282" s="17">
        <v>0</v>
      </c>
      <c r="Q282" s="17">
        <v>0</v>
      </c>
      <c r="R282" s="17">
        <v>0</v>
      </c>
      <c r="S282" s="17">
        <v>0</v>
      </c>
      <c r="T282" s="17">
        <v>0</v>
      </c>
      <c r="U282" s="17">
        <v>0</v>
      </c>
      <c r="V282" s="17">
        <v>0</v>
      </c>
      <c r="W282" s="17">
        <v>0</v>
      </c>
      <c r="X282" s="17">
        <v>0</v>
      </c>
      <c r="Y282" s="17">
        <v>0</v>
      </c>
      <c r="Z282" s="17">
        <v>0</v>
      </c>
      <c r="AA282" s="17">
        <v>0</v>
      </c>
      <c r="AB282" s="17">
        <v>0</v>
      </c>
      <c r="AC282" s="17">
        <v>0</v>
      </c>
      <c r="AD282" s="17">
        <v>0</v>
      </c>
      <c r="AE282" s="88">
        <v>39.700000000000003</v>
      </c>
      <c r="AF282" s="17" t="s">
        <v>3</v>
      </c>
      <c r="AG282" s="87" t="s">
        <v>506</v>
      </c>
      <c r="AL282" s="17">
        <f t="shared" si="81"/>
        <v>100</v>
      </c>
      <c r="AM282" s="17">
        <f t="shared" si="82"/>
        <v>0.25</v>
      </c>
      <c r="AN282" s="17">
        <f t="shared" si="83"/>
        <v>0.15</v>
      </c>
      <c r="AO282" s="17">
        <f t="shared" si="84"/>
        <v>0.1</v>
      </c>
      <c r="AP282" s="17">
        <f t="shared" si="85"/>
        <v>0.5</v>
      </c>
      <c r="AQ282" s="17">
        <f t="shared" si="86"/>
        <v>0.39700000000000002</v>
      </c>
      <c r="AS282" s="17">
        <f t="shared" si="87"/>
        <v>2</v>
      </c>
      <c r="AT282" s="17">
        <f t="shared" si="88"/>
        <v>1</v>
      </c>
      <c r="AU282" s="17">
        <f t="shared" si="89"/>
        <v>0.625</v>
      </c>
      <c r="AV282" s="17">
        <f t="shared" si="90"/>
        <v>1</v>
      </c>
      <c r="AW282" s="17">
        <f t="shared" si="91"/>
        <v>0.625</v>
      </c>
      <c r="AX282" s="17">
        <f t="shared" si="92"/>
        <v>0.625</v>
      </c>
      <c r="AY282" s="17">
        <f t="shared" si="93"/>
        <v>0.22799999999999998</v>
      </c>
      <c r="BA282" s="17">
        <f t="shared" si="94"/>
        <v>0.7142857142857143</v>
      </c>
      <c r="BB282" s="17">
        <f t="shared" si="95"/>
        <v>0.35714285714285715</v>
      </c>
      <c r="BC282" s="17">
        <f t="shared" si="96"/>
        <v>0.47019319436146739</v>
      </c>
      <c r="BD282" s="17">
        <f t="shared" si="99"/>
        <v>0.35714285714285715</v>
      </c>
      <c r="BE282" s="17">
        <f t="shared" si="97"/>
        <v>0.35714285714285715</v>
      </c>
      <c r="BF282" s="17">
        <f t="shared" si="98"/>
        <v>1.5885918367346949E-3</v>
      </c>
      <c r="BG282" s="17">
        <f t="shared" si="100"/>
        <v>2.3425739225512214E-5</v>
      </c>
    </row>
    <row r="283" spans="1:59" x14ac:dyDescent="0.25">
      <c r="A283" s="84">
        <v>178</v>
      </c>
      <c r="B283" s="84">
        <v>467</v>
      </c>
      <c r="C283" s="17">
        <v>6</v>
      </c>
      <c r="D283" s="86">
        <v>1</v>
      </c>
      <c r="E283" s="17">
        <v>0</v>
      </c>
      <c r="F283" s="17">
        <v>62.5</v>
      </c>
      <c r="G283" s="17">
        <v>0</v>
      </c>
      <c r="H283" s="17">
        <v>0</v>
      </c>
      <c r="I283" s="17">
        <v>0</v>
      </c>
      <c r="J283" s="17">
        <v>0</v>
      </c>
      <c r="K283" s="17">
        <v>0</v>
      </c>
      <c r="L283" s="17">
        <v>0</v>
      </c>
      <c r="M283" s="17">
        <v>12.5</v>
      </c>
      <c r="N283" s="17">
        <v>0</v>
      </c>
      <c r="O283" s="17">
        <v>25</v>
      </c>
      <c r="P283" s="17">
        <v>0</v>
      </c>
      <c r="Q283" s="17">
        <v>0</v>
      </c>
      <c r="R283" s="17">
        <v>0</v>
      </c>
      <c r="S283" s="17">
        <v>0</v>
      </c>
      <c r="T283" s="17">
        <v>0</v>
      </c>
      <c r="U283" s="41">
        <v>0</v>
      </c>
      <c r="V283" s="41">
        <v>0</v>
      </c>
      <c r="W283" s="17">
        <v>0</v>
      </c>
      <c r="X283" s="17">
        <v>0</v>
      </c>
      <c r="Y283" s="17">
        <v>0</v>
      </c>
      <c r="Z283" s="17">
        <v>0</v>
      </c>
      <c r="AA283" s="17">
        <v>0</v>
      </c>
      <c r="AB283" s="17">
        <v>0</v>
      </c>
      <c r="AC283" s="17">
        <v>0</v>
      </c>
      <c r="AD283" s="41">
        <v>0</v>
      </c>
      <c r="AE283" s="88">
        <v>24</v>
      </c>
      <c r="AF283" s="91" t="s">
        <v>3</v>
      </c>
      <c r="AG283" s="87" t="s">
        <v>504</v>
      </c>
      <c r="AL283" s="17">
        <f t="shared" si="81"/>
        <v>100</v>
      </c>
      <c r="AM283" s="17">
        <f t="shared" si="82"/>
        <v>0.125</v>
      </c>
      <c r="AN283" s="17">
        <f t="shared" si="83"/>
        <v>0</v>
      </c>
      <c r="AO283" s="17">
        <f t="shared" si="84"/>
        <v>0.625</v>
      </c>
      <c r="AP283" s="17">
        <f t="shared" si="85"/>
        <v>0.25</v>
      </c>
      <c r="AQ283" s="17">
        <f t="shared" si="86"/>
        <v>0.24</v>
      </c>
      <c r="AS283" s="17">
        <f t="shared" si="87"/>
        <v>0.4</v>
      </c>
      <c r="AT283" s="17">
        <f t="shared" si="88"/>
        <v>0.2</v>
      </c>
      <c r="AU283" s="17">
        <f t="shared" si="89"/>
        <v>0.52500000000000002</v>
      </c>
      <c r="AV283" s="17">
        <f t="shared" si="90"/>
        <v>0.6</v>
      </c>
      <c r="AW283" s="17">
        <f t="shared" si="91"/>
        <v>0.2</v>
      </c>
      <c r="AX283" s="17">
        <f t="shared" si="92"/>
        <v>0.2</v>
      </c>
      <c r="AY283" s="17">
        <f t="shared" si="93"/>
        <v>3.999999999999998E-2</v>
      </c>
      <c r="BA283" s="17">
        <f t="shared" si="94"/>
        <v>0.4</v>
      </c>
      <c r="BB283" s="17">
        <f t="shared" si="95"/>
        <v>0.2</v>
      </c>
      <c r="BC283" s="17">
        <f t="shared" si="96"/>
        <v>0.45172134578720552</v>
      </c>
      <c r="BD283" s="17">
        <f t="shared" si="99"/>
        <v>0.2</v>
      </c>
      <c r="BE283" s="17">
        <f t="shared" si="97"/>
        <v>0.2</v>
      </c>
      <c r="BF283" s="17">
        <f t="shared" si="98"/>
        <v>1.5999999999999983E-3</v>
      </c>
      <c r="BG283" s="17">
        <f t="shared" si="100"/>
        <v>2.6192190255418277E-2</v>
      </c>
    </row>
    <row r="284" spans="1:59" x14ac:dyDescent="0.25">
      <c r="A284" s="84">
        <v>110</v>
      </c>
      <c r="B284" s="84">
        <v>436</v>
      </c>
      <c r="C284" s="17" t="s">
        <v>133</v>
      </c>
      <c r="D284" s="87">
        <v>1</v>
      </c>
      <c r="E284" s="17">
        <v>0</v>
      </c>
      <c r="F284" s="17">
        <v>62.9</v>
      </c>
      <c r="G284" s="17">
        <v>0</v>
      </c>
      <c r="H284" s="17">
        <v>0</v>
      </c>
      <c r="I284" s="17">
        <v>0</v>
      </c>
      <c r="J284" s="17">
        <v>0</v>
      </c>
      <c r="K284" s="17">
        <v>37.1</v>
      </c>
      <c r="L284" s="17">
        <v>0</v>
      </c>
      <c r="M284" s="17">
        <v>0</v>
      </c>
      <c r="N284" s="17">
        <v>0</v>
      </c>
      <c r="O284" s="17">
        <v>0</v>
      </c>
      <c r="P284" s="17">
        <v>0</v>
      </c>
      <c r="Q284" s="17">
        <v>0</v>
      </c>
      <c r="R284" s="17">
        <v>0</v>
      </c>
      <c r="S284" s="17">
        <v>0</v>
      </c>
      <c r="T284" s="41">
        <v>0</v>
      </c>
      <c r="U284" s="41">
        <v>0</v>
      </c>
      <c r="V284" s="41">
        <v>0</v>
      </c>
      <c r="W284" s="17">
        <v>0</v>
      </c>
      <c r="X284" s="17">
        <v>0</v>
      </c>
      <c r="Y284" s="17">
        <v>0</v>
      </c>
      <c r="Z284" s="41">
        <v>0</v>
      </c>
      <c r="AA284" s="17">
        <v>0</v>
      </c>
      <c r="AB284" s="17">
        <v>0</v>
      </c>
      <c r="AC284" s="41">
        <v>0</v>
      </c>
      <c r="AD284" s="41">
        <v>0</v>
      </c>
      <c r="AE284" s="88">
        <v>46</v>
      </c>
      <c r="AF284" s="94" t="s">
        <v>483</v>
      </c>
      <c r="AG284" s="87" t="s">
        <v>504</v>
      </c>
      <c r="AI284" s="87" t="s">
        <v>505</v>
      </c>
      <c r="AJ284" s="87" t="s">
        <v>507</v>
      </c>
      <c r="AL284" s="17">
        <f t="shared" si="81"/>
        <v>100</v>
      </c>
      <c r="AM284" s="17">
        <f t="shared" si="82"/>
        <v>0.371</v>
      </c>
      <c r="AN284" s="17">
        <f t="shared" si="83"/>
        <v>0</v>
      </c>
      <c r="AO284" s="17">
        <f t="shared" si="84"/>
        <v>0.629</v>
      </c>
      <c r="AP284" s="17">
        <f t="shared" si="85"/>
        <v>0</v>
      </c>
      <c r="AQ284" s="17">
        <f t="shared" si="86"/>
        <v>0.46</v>
      </c>
      <c r="AS284" s="17">
        <f t="shared" si="87"/>
        <v>0</v>
      </c>
      <c r="AT284" s="17">
        <f t="shared" si="88"/>
        <v>0.58982511923688397</v>
      </c>
      <c r="AU284" s="17">
        <f t="shared" si="89"/>
        <v>0.5</v>
      </c>
      <c r="AV284" s="17">
        <f t="shared" si="90"/>
        <v>0.5</v>
      </c>
      <c r="AW284" s="17">
        <f t="shared" si="91"/>
        <v>0.47005829358770534</v>
      </c>
      <c r="AX284" s="17">
        <f t="shared" si="92"/>
        <v>0.47005829358770534</v>
      </c>
      <c r="AY284" s="17">
        <f t="shared" si="93"/>
        <v>1.0058293587705325E-2</v>
      </c>
      <c r="BA284" s="17">
        <f t="shared" si="94"/>
        <v>0</v>
      </c>
      <c r="BB284" s="17">
        <f t="shared" si="95"/>
        <v>0.58982511923688397</v>
      </c>
      <c r="BC284" s="17">
        <f t="shared" si="96"/>
        <v>0.42821172032905402</v>
      </c>
      <c r="BD284" s="17">
        <f t="shared" si="99"/>
        <v>0.41891371796477922</v>
      </c>
      <c r="BE284" s="17">
        <f t="shared" si="97"/>
        <v>0.41891371796477922</v>
      </c>
      <c r="BF284" s="17">
        <f t="shared" si="98"/>
        <v>1.6880825714777074E-3</v>
      </c>
      <c r="BG284" s="17">
        <f t="shared" si="100"/>
        <v>3.382583926995298E-3</v>
      </c>
    </row>
    <row r="285" spans="1:59" x14ac:dyDescent="0.25">
      <c r="A285" s="84">
        <v>401</v>
      </c>
      <c r="B285" s="84">
        <v>266</v>
      </c>
      <c r="C285" s="17" t="s">
        <v>266</v>
      </c>
      <c r="D285" s="86">
        <v>1</v>
      </c>
      <c r="E285" s="17">
        <v>5.0999999999999996</v>
      </c>
      <c r="F285" s="17">
        <v>27.9</v>
      </c>
      <c r="G285" s="17">
        <v>8.1</v>
      </c>
      <c r="H285" s="17">
        <v>0</v>
      </c>
      <c r="I285" s="17">
        <v>0</v>
      </c>
      <c r="J285" s="17">
        <v>0</v>
      </c>
      <c r="K285" s="17">
        <v>0</v>
      </c>
      <c r="L285" s="17">
        <v>0</v>
      </c>
      <c r="M285" s="17">
        <v>10.4</v>
      </c>
      <c r="N285" s="17">
        <v>0</v>
      </c>
      <c r="O285" s="17">
        <v>48.5</v>
      </c>
      <c r="P285" s="17">
        <v>0</v>
      </c>
      <c r="Q285" s="17">
        <v>0</v>
      </c>
      <c r="R285" s="17">
        <v>0</v>
      </c>
      <c r="S285" s="17">
        <v>0</v>
      </c>
      <c r="T285" s="17">
        <v>0</v>
      </c>
      <c r="U285" s="41">
        <v>0</v>
      </c>
      <c r="V285" s="41">
        <v>0</v>
      </c>
      <c r="W285" s="17">
        <v>0</v>
      </c>
      <c r="X285" s="17">
        <v>0</v>
      </c>
      <c r="Y285" s="17">
        <v>0</v>
      </c>
      <c r="Z285" s="17">
        <v>0</v>
      </c>
      <c r="AA285" s="17">
        <v>0</v>
      </c>
      <c r="AB285" s="17">
        <v>0</v>
      </c>
      <c r="AC285" s="17">
        <v>0</v>
      </c>
      <c r="AD285" s="41">
        <v>0</v>
      </c>
      <c r="AE285" s="88">
        <v>34</v>
      </c>
      <c r="AF285" s="91" t="s">
        <v>3</v>
      </c>
      <c r="AG285" s="87" t="s">
        <v>504</v>
      </c>
      <c r="AL285" s="17">
        <f t="shared" si="81"/>
        <v>100</v>
      </c>
      <c r="AM285" s="17">
        <f t="shared" si="82"/>
        <v>0.10400000000000001</v>
      </c>
      <c r="AN285" s="17">
        <f t="shared" si="83"/>
        <v>5.0999999999999997E-2</v>
      </c>
      <c r="AO285" s="17">
        <f t="shared" si="84"/>
        <v>0.27899999999999997</v>
      </c>
      <c r="AP285" s="17">
        <f t="shared" si="85"/>
        <v>0.48499999999999999</v>
      </c>
      <c r="AQ285" s="17">
        <f t="shared" si="86"/>
        <v>0.34</v>
      </c>
      <c r="AS285" s="17">
        <f t="shared" si="87"/>
        <v>1.4696969696969697</v>
      </c>
      <c r="AT285" s="17">
        <f t="shared" si="88"/>
        <v>0.31515151515151524</v>
      </c>
      <c r="AU285" s="17">
        <f t="shared" si="89"/>
        <v>0.59185606060606055</v>
      </c>
      <c r="AV285" s="17">
        <f t="shared" si="90"/>
        <v>0.86742424242424243</v>
      </c>
      <c r="AW285" s="17">
        <f t="shared" si="91"/>
        <v>0.31515151515151524</v>
      </c>
      <c r="AX285" s="17">
        <f t="shared" si="92"/>
        <v>0.31515151515151524</v>
      </c>
      <c r="AY285" s="17">
        <f t="shared" si="93"/>
        <v>2.4848484848484786E-2</v>
      </c>
      <c r="BA285" s="17">
        <f t="shared" si="94"/>
        <v>1.0041407867494825</v>
      </c>
      <c r="BB285" s="17">
        <f t="shared" si="95"/>
        <v>0.29917184265010355</v>
      </c>
      <c r="BC285" s="17">
        <f t="shared" si="96"/>
        <v>0.48722915483838874</v>
      </c>
      <c r="BD285" s="17">
        <f t="shared" si="99"/>
        <v>0.29917184265010355</v>
      </c>
      <c r="BE285" s="17">
        <f t="shared" si="97"/>
        <v>0.29917184265010355</v>
      </c>
      <c r="BF285" s="17">
        <f t="shared" si="98"/>
        <v>1.6669384325879058E-3</v>
      </c>
      <c r="BG285" s="17">
        <f t="shared" si="100"/>
        <v>3.8241873788623722E-3</v>
      </c>
    </row>
    <row r="286" spans="1:59" x14ac:dyDescent="0.25">
      <c r="A286" s="84">
        <v>77</v>
      </c>
      <c r="B286" s="84">
        <v>423</v>
      </c>
      <c r="C286" s="17" t="s">
        <v>97</v>
      </c>
      <c r="D286" s="87">
        <v>1</v>
      </c>
      <c r="E286" s="17">
        <v>0</v>
      </c>
      <c r="F286" s="17">
        <v>79.75</v>
      </c>
      <c r="G286" s="17">
        <v>0</v>
      </c>
      <c r="H286" s="17">
        <v>0</v>
      </c>
      <c r="I286" s="41">
        <v>0</v>
      </c>
      <c r="J286" s="17">
        <v>0</v>
      </c>
      <c r="K286" s="17">
        <v>0</v>
      </c>
      <c r="L286" s="17">
        <v>0</v>
      </c>
      <c r="M286" s="17">
        <v>20.25</v>
      </c>
      <c r="N286" s="17">
        <v>0</v>
      </c>
      <c r="O286" s="17">
        <v>0</v>
      </c>
      <c r="P286" s="17">
        <v>0</v>
      </c>
      <c r="Q286" s="17">
        <v>0</v>
      </c>
      <c r="R286" s="17">
        <v>0</v>
      </c>
      <c r="S286" s="17">
        <v>0</v>
      </c>
      <c r="T286" s="41">
        <v>0</v>
      </c>
      <c r="U286" s="41">
        <v>0</v>
      </c>
      <c r="V286" s="41">
        <v>0</v>
      </c>
      <c r="W286" s="17">
        <v>0</v>
      </c>
      <c r="X286" s="17">
        <v>0</v>
      </c>
      <c r="Y286" s="17">
        <v>0</v>
      </c>
      <c r="Z286" s="41">
        <v>0</v>
      </c>
      <c r="AA286" s="17">
        <v>0</v>
      </c>
      <c r="AB286" s="17">
        <v>0</v>
      </c>
      <c r="AC286" s="41">
        <v>0</v>
      </c>
      <c r="AD286" s="41">
        <v>0</v>
      </c>
      <c r="AE286" s="88">
        <v>29.5</v>
      </c>
      <c r="AF286" s="41" t="s">
        <v>3</v>
      </c>
      <c r="AG286" s="87" t="s">
        <v>506</v>
      </c>
      <c r="AH286" s="87" t="s">
        <v>509</v>
      </c>
      <c r="AI286" s="87" t="s">
        <v>505</v>
      </c>
      <c r="AJ286" s="87" t="s">
        <v>507</v>
      </c>
      <c r="AL286" s="17">
        <f t="shared" si="81"/>
        <v>100</v>
      </c>
      <c r="AM286" s="17">
        <f t="shared" si="82"/>
        <v>0.20250000000000001</v>
      </c>
      <c r="AN286" s="17">
        <f t="shared" si="83"/>
        <v>0</v>
      </c>
      <c r="AO286" s="17">
        <f t="shared" si="84"/>
        <v>0.79749999999999999</v>
      </c>
      <c r="AP286" s="17">
        <f t="shared" si="85"/>
        <v>0</v>
      </c>
      <c r="AQ286" s="17">
        <f t="shared" si="86"/>
        <v>0.29499999999999998</v>
      </c>
      <c r="AS286" s="17">
        <f t="shared" si="87"/>
        <v>0</v>
      </c>
      <c r="AT286" s="17">
        <f t="shared" si="88"/>
        <v>0.25391849529780569</v>
      </c>
      <c r="AU286" s="17">
        <f t="shared" si="89"/>
        <v>0.5</v>
      </c>
      <c r="AV286" s="17">
        <f t="shared" si="90"/>
        <v>0.5</v>
      </c>
      <c r="AW286" s="17">
        <f t="shared" si="91"/>
        <v>0.25391849529780569</v>
      </c>
      <c r="AX286" s="17">
        <f t="shared" si="92"/>
        <v>0.25391849529780569</v>
      </c>
      <c r="AY286" s="17">
        <f t="shared" si="93"/>
        <v>4.1081504702194294E-2</v>
      </c>
      <c r="BA286" s="17">
        <f t="shared" si="94"/>
        <v>0</v>
      </c>
      <c r="BB286" s="17">
        <f t="shared" si="95"/>
        <v>0.25391849529780564</v>
      </c>
      <c r="BC286" s="17">
        <f t="shared" si="96"/>
        <v>0.42821172032905402</v>
      </c>
      <c r="BD286" s="17">
        <f t="shared" si="99"/>
        <v>0.25391849529780564</v>
      </c>
      <c r="BE286" s="17">
        <f t="shared" si="97"/>
        <v>0.25391849529780564</v>
      </c>
      <c r="BF286" s="17">
        <f t="shared" si="98"/>
        <v>1.6876900285964164E-3</v>
      </c>
      <c r="BG286" s="17">
        <f t="shared" si="100"/>
        <v>1.1414788673312533E-2</v>
      </c>
    </row>
    <row r="287" spans="1:59" x14ac:dyDescent="0.25">
      <c r="A287" s="84">
        <v>620</v>
      </c>
      <c r="B287" s="84">
        <v>630</v>
      </c>
      <c r="D287" s="86">
        <v>1</v>
      </c>
      <c r="E287" s="17">
        <v>0</v>
      </c>
      <c r="F287" s="17">
        <f>'EWG-CCP-127 (1)'!G342</f>
        <v>66.666666666666657</v>
      </c>
      <c r="G287" s="17">
        <v>0</v>
      </c>
      <c r="H287" s="17">
        <v>0</v>
      </c>
      <c r="I287" s="17">
        <v>0</v>
      </c>
      <c r="J287" s="17">
        <v>0</v>
      </c>
      <c r="K287" s="17">
        <v>0</v>
      </c>
      <c r="L287" s="17">
        <v>0</v>
      </c>
      <c r="M287" s="17">
        <f>'EWG-CCP-127 (1)'!H337</f>
        <v>33.333333333333329</v>
      </c>
      <c r="N287" s="17">
        <v>0</v>
      </c>
      <c r="O287" s="17">
        <v>0</v>
      </c>
      <c r="P287" s="17">
        <v>0</v>
      </c>
      <c r="Q287" s="17">
        <v>0</v>
      </c>
      <c r="R287" s="17">
        <v>0</v>
      </c>
      <c r="S287" s="17">
        <v>0</v>
      </c>
      <c r="T287" s="17">
        <v>0</v>
      </c>
      <c r="U287" s="17">
        <v>0</v>
      </c>
      <c r="V287" s="17">
        <v>0</v>
      </c>
      <c r="W287" s="17">
        <v>0</v>
      </c>
      <c r="X287" s="17">
        <v>0</v>
      </c>
      <c r="Y287" s="17">
        <v>0</v>
      </c>
      <c r="Z287" s="17">
        <v>0</v>
      </c>
      <c r="AA287" s="17">
        <v>0</v>
      </c>
      <c r="AB287" s="17">
        <v>0</v>
      </c>
      <c r="AC287" s="17">
        <v>0</v>
      </c>
      <c r="AD287" s="17">
        <v>0</v>
      </c>
      <c r="AE287" s="88">
        <f>'EWG-CCP-127 (1)'!L342</f>
        <v>37.700000000000003</v>
      </c>
      <c r="AF287" s="17" t="s">
        <v>3</v>
      </c>
      <c r="AG287" s="87" t="s">
        <v>506</v>
      </c>
      <c r="AL287" s="17">
        <f t="shared" si="81"/>
        <v>99.999999999999986</v>
      </c>
      <c r="AM287" s="17">
        <f t="shared" si="82"/>
        <v>0.33333333333333326</v>
      </c>
      <c r="AN287" s="17">
        <f t="shared" si="83"/>
        <v>0</v>
      </c>
      <c r="AO287" s="17">
        <f t="shared" si="84"/>
        <v>0.66666666666666652</v>
      </c>
      <c r="AP287" s="17">
        <f t="shared" si="85"/>
        <v>0</v>
      </c>
      <c r="AQ287" s="17">
        <f t="shared" si="86"/>
        <v>0.377</v>
      </c>
      <c r="AS287" s="17">
        <f t="shared" si="87"/>
        <v>0</v>
      </c>
      <c r="AT287" s="17">
        <f t="shared" si="88"/>
        <v>0.5</v>
      </c>
      <c r="AU287" s="17">
        <f t="shared" si="89"/>
        <v>0.5</v>
      </c>
      <c r="AV287" s="17">
        <f t="shared" si="90"/>
        <v>0.5</v>
      </c>
      <c r="AW287" s="17">
        <f t="shared" si="91"/>
        <v>0.5</v>
      </c>
      <c r="AX287" s="17">
        <f t="shared" si="92"/>
        <v>0.5</v>
      </c>
      <c r="AY287" s="17">
        <f t="shared" si="93"/>
        <v>0.123</v>
      </c>
      <c r="BA287" s="17">
        <f t="shared" si="94"/>
        <v>0</v>
      </c>
      <c r="BB287" s="17">
        <f t="shared" si="95"/>
        <v>0.5</v>
      </c>
      <c r="BC287" s="17">
        <f t="shared" si="96"/>
        <v>0.42821172032905402</v>
      </c>
      <c r="BD287" s="17">
        <f t="shared" si="99"/>
        <v>0.41681195301902951</v>
      </c>
      <c r="BE287" s="17">
        <f t="shared" si="97"/>
        <v>0.41681195301902951</v>
      </c>
      <c r="BF287" s="17">
        <f t="shared" si="98"/>
        <v>1.5849916031894129E-3</v>
      </c>
      <c r="BG287" s="17">
        <f t="shared" si="100"/>
        <v>6.1702631453669228E-4</v>
      </c>
    </row>
    <row r="288" spans="1:59" x14ac:dyDescent="0.25">
      <c r="A288" s="84">
        <v>619</v>
      </c>
      <c r="B288" s="84">
        <v>629</v>
      </c>
      <c r="D288" s="87">
        <v>1</v>
      </c>
      <c r="E288" s="17">
        <v>0</v>
      </c>
      <c r="F288" s="17">
        <f>'EWG-CCP-127 (1)'!G341</f>
        <v>74.962518740629676</v>
      </c>
      <c r="G288" s="17">
        <v>0</v>
      </c>
      <c r="H288" s="17">
        <v>0</v>
      </c>
      <c r="I288" s="17">
        <v>0</v>
      </c>
      <c r="J288" s="17">
        <v>0</v>
      </c>
      <c r="K288" s="17">
        <v>0</v>
      </c>
      <c r="L288" s="17">
        <v>0</v>
      </c>
      <c r="M288" s="17">
        <f>'EWG-CCP-127 (1)'!H336</f>
        <v>25.037481259370313</v>
      </c>
      <c r="N288" s="17">
        <v>0</v>
      </c>
      <c r="O288" s="17">
        <v>0</v>
      </c>
      <c r="P288" s="17">
        <v>0</v>
      </c>
      <c r="Q288" s="17">
        <v>0</v>
      </c>
      <c r="R288" s="17">
        <v>0</v>
      </c>
      <c r="S288" s="17">
        <v>0</v>
      </c>
      <c r="T288" s="17">
        <v>0</v>
      </c>
      <c r="U288" s="17">
        <v>0</v>
      </c>
      <c r="V288" s="17">
        <v>0</v>
      </c>
      <c r="W288" s="17">
        <v>0</v>
      </c>
      <c r="X288" s="17">
        <v>0</v>
      </c>
      <c r="Y288" s="17">
        <v>0</v>
      </c>
      <c r="Z288" s="17">
        <v>0</v>
      </c>
      <c r="AA288" s="17">
        <v>0</v>
      </c>
      <c r="AB288" s="17">
        <v>0</v>
      </c>
      <c r="AC288" s="17">
        <v>0</v>
      </c>
      <c r="AD288" s="17">
        <v>0</v>
      </c>
      <c r="AE288" s="88">
        <f>'EWG-CCP-127 (1)'!L341</f>
        <v>29.209000000000003</v>
      </c>
      <c r="AF288" s="17" t="s">
        <v>3</v>
      </c>
      <c r="AG288" s="87" t="s">
        <v>506</v>
      </c>
      <c r="AL288" s="17">
        <f t="shared" si="81"/>
        <v>99.999999999999986</v>
      </c>
      <c r="AM288" s="17">
        <f t="shared" si="82"/>
        <v>0.25037481259370314</v>
      </c>
      <c r="AN288" s="17">
        <f t="shared" si="83"/>
        <v>0</v>
      </c>
      <c r="AO288" s="17">
        <f t="shared" si="84"/>
        <v>0.7496251874062968</v>
      </c>
      <c r="AP288" s="17">
        <f t="shared" si="85"/>
        <v>0</v>
      </c>
      <c r="AQ288" s="17">
        <f t="shared" si="86"/>
        <v>0.29209000000000002</v>
      </c>
      <c r="AS288" s="17">
        <f t="shared" si="87"/>
        <v>0</v>
      </c>
      <c r="AT288" s="17">
        <f t="shared" si="88"/>
        <v>0.33400000000000002</v>
      </c>
      <c r="AU288" s="17">
        <f t="shared" si="89"/>
        <v>0.5</v>
      </c>
      <c r="AV288" s="17">
        <f t="shared" si="90"/>
        <v>0.5</v>
      </c>
      <c r="AW288" s="17">
        <f t="shared" si="91"/>
        <v>0.33400000000000002</v>
      </c>
      <c r="AX288" s="17">
        <f t="shared" si="92"/>
        <v>0.33400000000000002</v>
      </c>
      <c r="AY288" s="17">
        <f t="shared" si="93"/>
        <v>4.1910000000000003E-2</v>
      </c>
      <c r="BA288" s="17">
        <f t="shared" si="94"/>
        <v>0</v>
      </c>
      <c r="BB288" s="17">
        <f t="shared" si="95"/>
        <v>0.33400000000000002</v>
      </c>
      <c r="BC288" s="17">
        <f t="shared" si="96"/>
        <v>0.42821172032905402</v>
      </c>
      <c r="BD288" s="17">
        <f t="shared" si="99"/>
        <v>0.33400000000000002</v>
      </c>
      <c r="BE288" s="17">
        <f t="shared" si="97"/>
        <v>0.33400000000000002</v>
      </c>
      <c r="BF288" s="17">
        <f t="shared" si="98"/>
        <v>1.7564481000000003E-3</v>
      </c>
      <c r="BG288" s="17">
        <f t="shared" si="100"/>
        <v>1.2045065657020303E-2</v>
      </c>
    </row>
    <row r="289" spans="1:59" x14ac:dyDescent="0.25">
      <c r="A289" s="84">
        <v>478</v>
      </c>
      <c r="B289" s="84">
        <v>532</v>
      </c>
      <c r="C289" s="17" t="s">
        <v>323</v>
      </c>
      <c r="D289" s="86">
        <v>1</v>
      </c>
      <c r="E289" s="17">
        <v>0</v>
      </c>
      <c r="F289" s="17">
        <v>30</v>
      </c>
      <c r="G289" s="17">
        <v>0</v>
      </c>
      <c r="H289" s="17">
        <v>0</v>
      </c>
      <c r="I289" s="17">
        <v>0</v>
      </c>
      <c r="J289" s="17">
        <v>0</v>
      </c>
      <c r="K289" s="17">
        <v>0</v>
      </c>
      <c r="L289" s="17">
        <v>0</v>
      </c>
      <c r="M289" s="17">
        <v>0</v>
      </c>
      <c r="N289" s="17">
        <v>0</v>
      </c>
      <c r="O289" s="17">
        <v>20</v>
      </c>
      <c r="P289" s="17">
        <v>0</v>
      </c>
      <c r="Q289" s="17">
        <v>0</v>
      </c>
      <c r="R289" s="17">
        <v>0</v>
      </c>
      <c r="S289" s="17">
        <v>0</v>
      </c>
      <c r="T289" s="17">
        <v>0</v>
      </c>
      <c r="U289" s="17">
        <v>50</v>
      </c>
      <c r="V289" s="17">
        <v>0</v>
      </c>
      <c r="W289" s="17">
        <v>0</v>
      </c>
      <c r="X289" s="17">
        <v>0</v>
      </c>
      <c r="Y289" s="17">
        <v>0</v>
      </c>
      <c r="Z289" s="17">
        <v>0</v>
      </c>
      <c r="AA289" s="17">
        <v>0</v>
      </c>
      <c r="AB289" s="17">
        <v>0</v>
      </c>
      <c r="AC289" s="17">
        <v>0</v>
      </c>
      <c r="AD289" s="41">
        <v>0</v>
      </c>
      <c r="AE289" s="88">
        <v>42</v>
      </c>
      <c r="AF289" s="17" t="s">
        <v>3</v>
      </c>
      <c r="AG289" s="87" t="s">
        <v>506</v>
      </c>
      <c r="AL289" s="17">
        <f t="shared" si="81"/>
        <v>100</v>
      </c>
      <c r="AM289" s="17">
        <f t="shared" si="82"/>
        <v>0</v>
      </c>
      <c r="AN289" s="17">
        <f t="shared" si="83"/>
        <v>0</v>
      </c>
      <c r="AO289" s="17">
        <f t="shared" si="84"/>
        <v>0.3</v>
      </c>
      <c r="AP289" s="17">
        <f t="shared" si="85"/>
        <v>0.2</v>
      </c>
      <c r="AQ289" s="17">
        <f t="shared" si="86"/>
        <v>0.42</v>
      </c>
      <c r="AS289" s="17">
        <f t="shared" si="87"/>
        <v>0.66666666666666674</v>
      </c>
      <c r="AT289" s="17">
        <f t="shared" si="88"/>
        <v>0</v>
      </c>
      <c r="AU289" s="17">
        <f t="shared" si="89"/>
        <v>0.54166666666666663</v>
      </c>
      <c r="AV289" s="17">
        <f t="shared" si="90"/>
        <v>0.66666666666666674</v>
      </c>
      <c r="AW289" s="17">
        <f t="shared" si="91"/>
        <v>0</v>
      </c>
      <c r="AX289" s="17">
        <f t="shared" si="92"/>
        <v>0</v>
      </c>
      <c r="AY289" s="17">
        <f t="shared" si="93"/>
        <v>0.42</v>
      </c>
      <c r="BA289" s="17">
        <f t="shared" si="94"/>
        <v>0.66666666666666663</v>
      </c>
      <c r="BB289" s="17">
        <f t="shared" si="95"/>
        <v>0.55555555555555547</v>
      </c>
      <c r="BC289" s="17">
        <f t="shared" si="96"/>
        <v>0.46739442942597315</v>
      </c>
      <c r="BD289" s="17">
        <f t="shared" si="99"/>
        <v>0.46049051475564168</v>
      </c>
      <c r="BE289" s="17">
        <f t="shared" si="97"/>
        <v>0.46049051475564168</v>
      </c>
      <c r="BF289" s="17">
        <f t="shared" si="98"/>
        <v>1.6394817851768378E-3</v>
      </c>
      <c r="BG289" s="17">
        <f t="shared" si="100"/>
        <v>3.2978507761765495E-4</v>
      </c>
    </row>
    <row r="290" spans="1:59" x14ac:dyDescent="0.25">
      <c r="A290" s="84">
        <v>39</v>
      </c>
      <c r="B290" s="84">
        <v>27</v>
      </c>
      <c r="C290" s="17" t="s">
        <v>47</v>
      </c>
      <c r="D290" s="87">
        <v>1</v>
      </c>
      <c r="E290" s="41">
        <v>0</v>
      </c>
      <c r="F290" s="17">
        <v>17</v>
      </c>
      <c r="G290" s="17">
        <v>4</v>
      </c>
      <c r="H290" s="17">
        <v>0</v>
      </c>
      <c r="I290" s="41">
        <v>0</v>
      </c>
      <c r="J290" s="41">
        <v>0</v>
      </c>
      <c r="K290" s="41">
        <v>0</v>
      </c>
      <c r="L290" s="41">
        <v>0</v>
      </c>
      <c r="M290" s="17">
        <v>18</v>
      </c>
      <c r="N290" s="17">
        <v>0</v>
      </c>
      <c r="O290" s="17">
        <v>61</v>
      </c>
      <c r="P290" s="17">
        <v>0</v>
      </c>
      <c r="Q290" s="17">
        <v>0</v>
      </c>
      <c r="R290" s="17">
        <v>0</v>
      </c>
      <c r="S290" s="17">
        <v>0</v>
      </c>
      <c r="T290" s="41">
        <v>0</v>
      </c>
      <c r="U290" s="41">
        <v>0</v>
      </c>
      <c r="V290" s="41">
        <v>0</v>
      </c>
      <c r="W290" s="41">
        <v>0</v>
      </c>
      <c r="X290" s="41">
        <v>0</v>
      </c>
      <c r="Y290" s="17">
        <v>0</v>
      </c>
      <c r="Z290" s="41">
        <v>0</v>
      </c>
      <c r="AA290" s="17">
        <v>0</v>
      </c>
      <c r="AB290" s="17">
        <v>0</v>
      </c>
      <c r="AC290" s="41">
        <v>0</v>
      </c>
      <c r="AD290" s="41">
        <v>0</v>
      </c>
      <c r="AE290" s="88">
        <v>73</v>
      </c>
      <c r="AF290" s="41" t="s">
        <v>3</v>
      </c>
      <c r="AG290" s="87" t="s">
        <v>506</v>
      </c>
      <c r="AL290" s="17">
        <f t="shared" si="81"/>
        <v>100</v>
      </c>
      <c r="AM290" s="17">
        <f t="shared" si="82"/>
        <v>0.18</v>
      </c>
      <c r="AN290" s="17">
        <f t="shared" si="83"/>
        <v>0</v>
      </c>
      <c r="AO290" s="17">
        <f t="shared" si="84"/>
        <v>0.17</v>
      </c>
      <c r="AP290" s="17">
        <f t="shared" si="85"/>
        <v>0.61</v>
      </c>
      <c r="AQ290" s="17">
        <f t="shared" si="86"/>
        <v>0.73</v>
      </c>
      <c r="AS290" s="17">
        <f t="shared" si="87"/>
        <v>3.5882352941176467</v>
      </c>
      <c r="AT290" s="17">
        <f t="shared" si="88"/>
        <v>1.0588235294117645</v>
      </c>
      <c r="AU290" s="17">
        <f t="shared" si="89"/>
        <v>0.72426470588235292</v>
      </c>
      <c r="AV290" s="17">
        <f t="shared" si="90"/>
        <v>1.3970588235294117</v>
      </c>
      <c r="AW290" s="17">
        <f t="shared" si="91"/>
        <v>0.72426470588235292</v>
      </c>
      <c r="AX290" s="17">
        <f t="shared" si="92"/>
        <v>0.72426470588235292</v>
      </c>
      <c r="AY290" s="17">
        <f t="shared" si="93"/>
        <v>5.7352941176470607E-3</v>
      </c>
      <c r="BA290" s="17">
        <f t="shared" si="94"/>
        <v>3.5882352941176472</v>
      </c>
      <c r="BB290" s="17">
        <f t="shared" si="95"/>
        <v>1.1764705882352942</v>
      </c>
      <c r="BC290" s="17">
        <f t="shared" si="96"/>
        <v>0.63910688988011877</v>
      </c>
      <c r="BD290" s="17">
        <f t="shared" si="99"/>
        <v>0.68827840818938069</v>
      </c>
      <c r="BE290" s="17">
        <f t="shared" si="97"/>
        <v>0.68827840818938069</v>
      </c>
      <c r="BF290" s="17">
        <f t="shared" si="98"/>
        <v>1.7406912232119352E-3</v>
      </c>
      <c r="BG290" s="17">
        <f t="shared" si="100"/>
        <v>0.10768897616029435</v>
      </c>
    </row>
    <row r="291" spans="1:59" ht="18.75" x14ac:dyDescent="0.25">
      <c r="A291" s="84">
        <v>12</v>
      </c>
      <c r="B291" s="84">
        <v>9</v>
      </c>
      <c r="C291" s="41" t="s">
        <v>36</v>
      </c>
      <c r="D291" s="86">
        <v>1</v>
      </c>
      <c r="E291" s="41">
        <v>0</v>
      </c>
      <c r="F291" s="41">
        <v>14.6</v>
      </c>
      <c r="G291" s="41">
        <v>23.3</v>
      </c>
      <c r="H291" s="17">
        <v>0</v>
      </c>
      <c r="I291" s="41">
        <v>0</v>
      </c>
      <c r="J291" s="41">
        <v>0</v>
      </c>
      <c r="K291" s="41">
        <v>0</v>
      </c>
      <c r="L291" s="41">
        <v>0</v>
      </c>
      <c r="M291" s="41">
        <v>24.1</v>
      </c>
      <c r="N291" s="41">
        <v>4</v>
      </c>
      <c r="O291" s="41">
        <v>34</v>
      </c>
      <c r="P291" s="17">
        <v>0</v>
      </c>
      <c r="Q291" s="17">
        <v>0</v>
      </c>
      <c r="R291" s="17">
        <v>0</v>
      </c>
      <c r="S291" s="41">
        <v>0</v>
      </c>
      <c r="T291" s="41">
        <v>0</v>
      </c>
      <c r="U291" s="41">
        <v>0</v>
      </c>
      <c r="V291" s="41">
        <v>0</v>
      </c>
      <c r="W291" s="41">
        <v>0</v>
      </c>
      <c r="X291" s="41">
        <v>0</v>
      </c>
      <c r="Y291" s="17">
        <v>0</v>
      </c>
      <c r="Z291" s="41">
        <v>0</v>
      </c>
      <c r="AA291" s="17">
        <v>0</v>
      </c>
      <c r="AB291" s="17">
        <v>0</v>
      </c>
      <c r="AC291" s="41">
        <v>0</v>
      </c>
      <c r="AD291" s="41">
        <v>0</v>
      </c>
      <c r="AE291" s="90">
        <v>43.2</v>
      </c>
      <c r="AF291" s="91" t="s">
        <v>3</v>
      </c>
      <c r="AG291" s="87" t="s">
        <v>504</v>
      </c>
      <c r="AL291" s="17">
        <f t="shared" si="81"/>
        <v>100</v>
      </c>
      <c r="AM291" s="17">
        <f t="shared" si="82"/>
        <v>0.24100000000000002</v>
      </c>
      <c r="AN291" s="17">
        <f t="shared" si="83"/>
        <v>0</v>
      </c>
      <c r="AO291" s="17">
        <f t="shared" si="84"/>
        <v>0.14599999999999999</v>
      </c>
      <c r="AP291" s="17">
        <f t="shared" si="85"/>
        <v>0.34</v>
      </c>
      <c r="AQ291" s="17">
        <f t="shared" si="86"/>
        <v>0.43200000000000005</v>
      </c>
      <c r="AS291" s="17">
        <f t="shared" si="87"/>
        <v>2.3287671232876717</v>
      </c>
      <c r="AT291" s="17">
        <f t="shared" si="88"/>
        <v>1.6506849315068495</v>
      </c>
      <c r="AU291" s="17">
        <f t="shared" si="89"/>
        <v>0.64554794520547953</v>
      </c>
      <c r="AV291" s="17">
        <f t="shared" si="90"/>
        <v>1.0821917808219179</v>
      </c>
      <c r="AW291" s="17">
        <f t="shared" si="91"/>
        <v>0.53250895901970996</v>
      </c>
      <c r="AX291" s="17">
        <f t="shared" si="92"/>
        <v>0.53250895901970996</v>
      </c>
      <c r="AY291" s="17">
        <f t="shared" si="93"/>
        <v>0.10050895901970991</v>
      </c>
      <c r="BA291" s="17">
        <f t="shared" si="94"/>
        <v>2.3287671232876712</v>
      </c>
      <c r="BB291" s="17">
        <f t="shared" si="95"/>
        <v>2.4486301369863015</v>
      </c>
      <c r="BC291" s="17">
        <f t="shared" si="96"/>
        <v>0.56508282744842908</v>
      </c>
      <c r="BD291" s="17">
        <f t="shared" si="99"/>
        <v>0.39082029366396931</v>
      </c>
      <c r="BE291" s="17">
        <f t="shared" si="97"/>
        <v>0.39082029366396931</v>
      </c>
      <c r="BF291" s="17">
        <f t="shared" si="98"/>
        <v>1.6957682139217304E-3</v>
      </c>
      <c r="BG291" s="17">
        <f t="shared" si="100"/>
        <v>9.0962473243095057E-4</v>
      </c>
    </row>
    <row r="292" spans="1:59" x14ac:dyDescent="0.25">
      <c r="A292" s="84">
        <v>30</v>
      </c>
      <c r="B292" s="84">
        <v>19</v>
      </c>
      <c r="C292" s="41" t="s">
        <v>25</v>
      </c>
      <c r="D292" s="87">
        <v>1</v>
      </c>
      <c r="E292" s="41">
        <v>0</v>
      </c>
      <c r="F292" s="41">
        <v>14.6</v>
      </c>
      <c r="G292" s="41">
        <v>23.3</v>
      </c>
      <c r="H292" s="17">
        <v>0</v>
      </c>
      <c r="I292" s="41">
        <v>0</v>
      </c>
      <c r="J292" s="41">
        <v>0</v>
      </c>
      <c r="K292" s="41">
        <v>0</v>
      </c>
      <c r="L292" s="41">
        <v>0</v>
      </c>
      <c r="M292" s="41">
        <v>24.1</v>
      </c>
      <c r="N292" s="41">
        <v>4</v>
      </c>
      <c r="O292" s="41">
        <v>34</v>
      </c>
      <c r="P292" s="17">
        <v>0</v>
      </c>
      <c r="Q292" s="17">
        <v>0</v>
      </c>
      <c r="R292" s="17">
        <v>0</v>
      </c>
      <c r="S292" s="41">
        <v>0</v>
      </c>
      <c r="T292" s="41">
        <v>0</v>
      </c>
      <c r="U292" s="41">
        <v>0</v>
      </c>
      <c r="V292" s="41">
        <v>0</v>
      </c>
      <c r="W292" s="41">
        <v>0</v>
      </c>
      <c r="X292" s="41">
        <v>0</v>
      </c>
      <c r="Y292" s="17">
        <v>0</v>
      </c>
      <c r="Z292" s="41">
        <v>0</v>
      </c>
      <c r="AA292" s="17">
        <v>0</v>
      </c>
      <c r="AB292" s="17">
        <v>0</v>
      </c>
      <c r="AC292" s="41">
        <v>0</v>
      </c>
      <c r="AD292" s="41">
        <v>0</v>
      </c>
      <c r="AE292" s="90">
        <v>43.2</v>
      </c>
      <c r="AF292" s="91" t="s">
        <v>3</v>
      </c>
      <c r="AG292" s="87" t="s">
        <v>504</v>
      </c>
      <c r="AL292" s="17">
        <f t="shared" si="81"/>
        <v>100</v>
      </c>
      <c r="AM292" s="17">
        <f t="shared" si="82"/>
        <v>0.24100000000000002</v>
      </c>
      <c r="AN292" s="17">
        <f t="shared" si="83"/>
        <v>0</v>
      </c>
      <c r="AO292" s="17">
        <f t="shared" si="84"/>
        <v>0.14599999999999999</v>
      </c>
      <c r="AP292" s="17">
        <f t="shared" si="85"/>
        <v>0.34</v>
      </c>
      <c r="AQ292" s="17">
        <f t="shared" si="86"/>
        <v>0.43200000000000005</v>
      </c>
      <c r="AS292" s="17">
        <f t="shared" si="87"/>
        <v>2.3287671232876717</v>
      </c>
      <c r="AT292" s="17">
        <f t="shared" si="88"/>
        <v>1.6506849315068495</v>
      </c>
      <c r="AU292" s="17">
        <f t="shared" si="89"/>
        <v>0.64554794520547953</v>
      </c>
      <c r="AV292" s="17">
        <f t="shared" si="90"/>
        <v>1.0821917808219179</v>
      </c>
      <c r="AW292" s="17">
        <f t="shared" si="91"/>
        <v>0.53250895901970996</v>
      </c>
      <c r="AX292" s="17">
        <f t="shared" si="92"/>
        <v>0.53250895901970996</v>
      </c>
      <c r="AY292" s="17">
        <f t="shared" si="93"/>
        <v>0.10050895901970991</v>
      </c>
      <c r="BA292" s="17">
        <f t="shared" si="94"/>
        <v>2.3287671232876712</v>
      </c>
      <c r="BB292" s="17">
        <f t="shared" si="95"/>
        <v>2.4486301369863015</v>
      </c>
      <c r="BC292" s="17">
        <f t="shared" si="96"/>
        <v>0.56508282744842908</v>
      </c>
      <c r="BD292" s="17">
        <f t="shared" si="99"/>
        <v>0.39082029366396931</v>
      </c>
      <c r="BE292" s="17">
        <f t="shared" si="97"/>
        <v>0.39082029366396931</v>
      </c>
      <c r="BF292" s="17">
        <f t="shared" si="98"/>
        <v>1.6957682139217304E-3</v>
      </c>
      <c r="BG292" s="17">
        <f t="shared" si="100"/>
        <v>9.0962473243095057E-4</v>
      </c>
    </row>
    <row r="293" spans="1:59" x14ac:dyDescent="0.25">
      <c r="A293" s="84">
        <v>490</v>
      </c>
      <c r="B293" s="84">
        <v>544</v>
      </c>
      <c r="C293" s="17" t="s">
        <v>334</v>
      </c>
      <c r="D293" s="86">
        <v>1</v>
      </c>
      <c r="E293" s="17">
        <v>6</v>
      </c>
      <c r="F293" s="17">
        <v>34</v>
      </c>
      <c r="G293" s="17">
        <v>0</v>
      </c>
      <c r="H293" s="17">
        <v>0</v>
      </c>
      <c r="I293" s="17">
        <v>0</v>
      </c>
      <c r="J293" s="17">
        <v>0</v>
      </c>
      <c r="K293" s="17">
        <v>0</v>
      </c>
      <c r="L293" s="17">
        <v>0</v>
      </c>
      <c r="M293" s="17">
        <v>0</v>
      </c>
      <c r="N293" s="17">
        <v>0</v>
      </c>
      <c r="O293" s="17">
        <v>10</v>
      </c>
      <c r="P293" s="17">
        <v>0</v>
      </c>
      <c r="Q293" s="17">
        <v>0</v>
      </c>
      <c r="R293" s="17">
        <v>0</v>
      </c>
      <c r="S293" s="17">
        <v>0</v>
      </c>
      <c r="T293" s="17">
        <v>0</v>
      </c>
      <c r="U293" s="17">
        <v>50</v>
      </c>
      <c r="V293" s="17">
        <v>0</v>
      </c>
      <c r="W293" s="17">
        <v>0</v>
      </c>
      <c r="X293" s="17">
        <v>0</v>
      </c>
      <c r="Y293" s="17">
        <v>0</v>
      </c>
      <c r="Z293" s="17">
        <v>0</v>
      </c>
      <c r="AA293" s="17">
        <v>0</v>
      </c>
      <c r="AB293" s="17">
        <v>0</v>
      </c>
      <c r="AC293" s="17">
        <v>0</v>
      </c>
      <c r="AD293" s="41">
        <v>0</v>
      </c>
      <c r="AE293" s="88">
        <v>33</v>
      </c>
      <c r="AF293" s="17" t="s">
        <v>3</v>
      </c>
      <c r="AG293" s="87" t="s">
        <v>506</v>
      </c>
      <c r="AL293" s="17">
        <f t="shared" si="81"/>
        <v>100</v>
      </c>
      <c r="AM293" s="17">
        <f t="shared" si="82"/>
        <v>0</v>
      </c>
      <c r="AN293" s="17">
        <f t="shared" si="83"/>
        <v>0.06</v>
      </c>
      <c r="AO293" s="17">
        <f t="shared" si="84"/>
        <v>0.34</v>
      </c>
      <c r="AP293" s="17">
        <f t="shared" si="85"/>
        <v>0.1</v>
      </c>
      <c r="AQ293" s="17">
        <f t="shared" si="86"/>
        <v>0.33</v>
      </c>
      <c r="AS293" s="17">
        <f t="shared" si="87"/>
        <v>0.25</v>
      </c>
      <c r="AT293" s="17">
        <f t="shared" si="88"/>
        <v>0</v>
      </c>
      <c r="AU293" s="17">
        <f t="shared" si="89"/>
        <v>0.515625</v>
      </c>
      <c r="AV293" s="17">
        <f t="shared" si="90"/>
        <v>0.5625</v>
      </c>
      <c r="AW293" s="17">
        <f t="shared" si="91"/>
        <v>0</v>
      </c>
      <c r="AX293" s="17">
        <f t="shared" si="92"/>
        <v>0</v>
      </c>
      <c r="AY293" s="17">
        <f t="shared" si="93"/>
        <v>0.33</v>
      </c>
      <c r="BA293" s="17">
        <f t="shared" si="94"/>
        <v>0.17241379310344829</v>
      </c>
      <c r="BB293" s="17">
        <f t="shared" si="95"/>
        <v>0.28735632183908044</v>
      </c>
      <c r="BC293" s="17">
        <f t="shared" si="96"/>
        <v>0.43834517957825725</v>
      </c>
      <c r="BD293" s="17">
        <f t="shared" si="99"/>
        <v>0.28735632183908044</v>
      </c>
      <c r="BE293" s="17">
        <f t="shared" si="97"/>
        <v>0.28735632183908044</v>
      </c>
      <c r="BF293" s="17">
        <f t="shared" si="98"/>
        <v>1.8184832870920889E-3</v>
      </c>
      <c r="BG293" s="17">
        <f t="shared" si="100"/>
        <v>5.1609876665179629E-3</v>
      </c>
    </row>
    <row r="294" spans="1:59" x14ac:dyDescent="0.25">
      <c r="A294" s="84">
        <v>217</v>
      </c>
      <c r="B294" s="84">
        <v>481</v>
      </c>
      <c r="C294" s="17">
        <v>45</v>
      </c>
      <c r="D294" s="87">
        <v>1</v>
      </c>
      <c r="E294" s="17">
        <v>0</v>
      </c>
      <c r="F294" s="17">
        <v>55</v>
      </c>
      <c r="G294" s="17">
        <v>0</v>
      </c>
      <c r="H294" s="17">
        <v>0</v>
      </c>
      <c r="I294" s="17">
        <v>0</v>
      </c>
      <c r="J294" s="17">
        <v>0</v>
      </c>
      <c r="K294" s="17">
        <v>0</v>
      </c>
      <c r="L294" s="17">
        <v>0</v>
      </c>
      <c r="M294" s="17">
        <v>35</v>
      </c>
      <c r="N294" s="17">
        <v>0</v>
      </c>
      <c r="O294" s="17">
        <v>10</v>
      </c>
      <c r="P294" s="17">
        <v>0</v>
      </c>
      <c r="Q294" s="17">
        <v>0</v>
      </c>
      <c r="R294" s="17">
        <v>0</v>
      </c>
      <c r="S294" s="17">
        <v>0</v>
      </c>
      <c r="T294" s="17">
        <v>0</v>
      </c>
      <c r="U294" s="41">
        <v>0</v>
      </c>
      <c r="V294" s="41">
        <v>0</v>
      </c>
      <c r="W294" s="17">
        <v>0</v>
      </c>
      <c r="X294" s="17">
        <v>0</v>
      </c>
      <c r="Y294" s="17">
        <v>0</v>
      </c>
      <c r="Z294" s="17">
        <v>0</v>
      </c>
      <c r="AA294" s="17">
        <v>0</v>
      </c>
      <c r="AB294" s="17">
        <v>0</v>
      </c>
      <c r="AC294" s="17">
        <v>0</v>
      </c>
      <c r="AD294" s="41">
        <v>0</v>
      </c>
      <c r="AE294" s="88">
        <v>39</v>
      </c>
      <c r="AF294" s="91" t="s">
        <v>3</v>
      </c>
      <c r="AG294" s="87" t="s">
        <v>504</v>
      </c>
      <c r="AL294" s="17">
        <f t="shared" si="81"/>
        <v>100</v>
      </c>
      <c r="AM294" s="17">
        <f t="shared" si="82"/>
        <v>0.35</v>
      </c>
      <c r="AN294" s="17">
        <f t="shared" si="83"/>
        <v>0</v>
      </c>
      <c r="AO294" s="17">
        <f t="shared" si="84"/>
        <v>0.55000000000000004</v>
      </c>
      <c r="AP294" s="17">
        <f t="shared" si="85"/>
        <v>0.1</v>
      </c>
      <c r="AQ294" s="17">
        <f t="shared" si="86"/>
        <v>0.39</v>
      </c>
      <c r="AS294" s="17">
        <f t="shared" si="87"/>
        <v>0.18181818181818182</v>
      </c>
      <c r="AT294" s="17">
        <f t="shared" si="88"/>
        <v>0.63636363636363624</v>
      </c>
      <c r="AU294" s="17">
        <f t="shared" si="89"/>
        <v>0.51136363636363635</v>
      </c>
      <c r="AV294" s="17">
        <f t="shared" si="90"/>
        <v>0.54545454545454541</v>
      </c>
      <c r="AW294" s="17">
        <f t="shared" si="91"/>
        <v>0.48295454545454547</v>
      </c>
      <c r="AX294" s="17">
        <f t="shared" si="92"/>
        <v>0.48295454545454547</v>
      </c>
      <c r="AY294" s="17">
        <f t="shared" si="93"/>
        <v>9.2954545454545456E-2</v>
      </c>
      <c r="BA294" s="17">
        <f t="shared" si="94"/>
        <v>0.18181818181818182</v>
      </c>
      <c r="BB294" s="17">
        <f t="shared" si="95"/>
        <v>0.63636363636363635</v>
      </c>
      <c r="BC294" s="17">
        <f t="shared" si="96"/>
        <v>0.4388979137191229</v>
      </c>
      <c r="BD294" s="17">
        <f t="shared" si="99"/>
        <v>0.4323625032869492</v>
      </c>
      <c r="BE294" s="17">
        <f t="shared" si="97"/>
        <v>0.4323625032869492</v>
      </c>
      <c r="BF294" s="17">
        <f t="shared" si="98"/>
        <v>1.7945816847367803E-3</v>
      </c>
      <c r="BG294" s="17">
        <f t="shared" si="100"/>
        <v>1.4018594058442507E-4</v>
      </c>
    </row>
    <row r="295" spans="1:59" x14ac:dyDescent="0.25">
      <c r="A295" s="84">
        <v>651</v>
      </c>
      <c r="B295" s="84">
        <v>661</v>
      </c>
      <c r="D295" s="86">
        <v>1</v>
      </c>
      <c r="E295" s="17">
        <v>0</v>
      </c>
      <c r="F295" s="17">
        <f>'EWG-CCP-127 (1)'!C377</f>
        <v>69.466300000000004</v>
      </c>
      <c r="G295" s="17">
        <v>0</v>
      </c>
      <c r="H295" s="17">
        <v>0</v>
      </c>
      <c r="I295" s="17">
        <v>0</v>
      </c>
      <c r="J295" s="17">
        <f>'EWG-CCP-127 (1)'!D377</f>
        <v>30.5337</v>
      </c>
      <c r="K295" s="17">
        <v>0</v>
      </c>
      <c r="L295" s="17">
        <v>0</v>
      </c>
      <c r="M295" s="17">
        <v>0</v>
      </c>
      <c r="N295" s="17">
        <v>0</v>
      </c>
      <c r="O295" s="17">
        <v>0</v>
      </c>
      <c r="P295" s="17">
        <v>0</v>
      </c>
      <c r="Q295" s="17">
        <v>0</v>
      </c>
      <c r="R295" s="17">
        <v>0</v>
      </c>
      <c r="S295" s="17">
        <v>0</v>
      </c>
      <c r="T295" s="17">
        <v>0</v>
      </c>
      <c r="U295" s="17">
        <v>0</v>
      </c>
      <c r="V295" s="17">
        <v>0</v>
      </c>
      <c r="W295" s="17">
        <v>0</v>
      </c>
      <c r="X295" s="17">
        <v>0</v>
      </c>
      <c r="Y295" s="17">
        <v>0</v>
      </c>
      <c r="Z295" s="17">
        <v>0</v>
      </c>
      <c r="AA295" s="17">
        <v>0</v>
      </c>
      <c r="AB295" s="17">
        <v>0</v>
      </c>
      <c r="AC295" s="17">
        <v>0</v>
      </c>
      <c r="AD295" s="17">
        <v>0</v>
      </c>
      <c r="AE295" s="88">
        <f>'EWG-CCP-127 (1)'!E377</f>
        <v>45.695279999999997</v>
      </c>
      <c r="AF295" s="95" t="s">
        <v>3</v>
      </c>
      <c r="AG295" s="87" t="s">
        <v>556</v>
      </c>
      <c r="AL295" s="17">
        <f t="shared" si="81"/>
        <v>100</v>
      </c>
      <c r="AM295" s="17">
        <f t="shared" si="82"/>
        <v>0.30533699999999997</v>
      </c>
      <c r="AN295" s="17">
        <f t="shared" si="83"/>
        <v>0</v>
      </c>
      <c r="AO295" s="17">
        <f t="shared" si="84"/>
        <v>0.69466300000000003</v>
      </c>
      <c r="AP295" s="17">
        <f t="shared" si="85"/>
        <v>0</v>
      </c>
      <c r="AQ295" s="17">
        <f t="shared" si="86"/>
        <v>0.45695279999999999</v>
      </c>
      <c r="AS295" s="17">
        <f t="shared" si="87"/>
        <v>0</v>
      </c>
      <c r="AT295" s="17">
        <f t="shared" si="88"/>
        <v>0.43954694578522241</v>
      </c>
      <c r="AU295" s="17">
        <f t="shared" si="89"/>
        <v>0.5</v>
      </c>
      <c r="AV295" s="17">
        <f t="shared" si="90"/>
        <v>0.5</v>
      </c>
      <c r="AW295" s="17">
        <f t="shared" si="91"/>
        <v>0.43954694578522241</v>
      </c>
      <c r="AX295" s="17">
        <f t="shared" si="92"/>
        <v>0.43954694578522241</v>
      </c>
      <c r="AY295" s="17">
        <f t="shared" si="93"/>
        <v>1.7405854214777583E-2</v>
      </c>
      <c r="BA295" s="17">
        <f t="shared" si="94"/>
        <v>0</v>
      </c>
      <c r="BB295" s="17">
        <f t="shared" si="95"/>
        <v>0.43954694578522246</v>
      </c>
      <c r="BC295" s="17">
        <f t="shared" si="96"/>
        <v>0.42821172032905402</v>
      </c>
      <c r="BD295" s="17">
        <f t="shared" si="99"/>
        <v>0.41194180705488387</v>
      </c>
      <c r="BE295" s="17">
        <f t="shared" si="97"/>
        <v>0.41194180705488387</v>
      </c>
      <c r="BF295" s="17">
        <f t="shared" si="98"/>
        <v>2.0259894859052936E-3</v>
      </c>
      <c r="BG295" s="17">
        <f t="shared" si="100"/>
        <v>3.0374191384897062E-3</v>
      </c>
    </row>
    <row r="296" spans="1:59" x14ac:dyDescent="0.25">
      <c r="A296" s="84">
        <v>319</v>
      </c>
      <c r="B296" s="84">
        <v>206</v>
      </c>
      <c r="D296" s="87">
        <v>1</v>
      </c>
      <c r="E296" s="17">
        <v>0</v>
      </c>
      <c r="F296" s="17">
        <f>'EWG-CCP-127 (1)'!M137</f>
        <v>19.000570017100511</v>
      </c>
      <c r="G296" s="17">
        <v>0</v>
      </c>
      <c r="H296" s="17">
        <v>0</v>
      </c>
      <c r="I296" s="17">
        <v>0</v>
      </c>
      <c r="J296" s="17">
        <v>0</v>
      </c>
      <c r="K296" s="17">
        <v>0</v>
      </c>
      <c r="L296" s="17">
        <v>0</v>
      </c>
      <c r="M296" s="17">
        <f>'EWG-CCP-127 (1)'!L137</f>
        <v>23.997719931597945</v>
      </c>
      <c r="N296" s="17">
        <v>0</v>
      </c>
      <c r="O296" s="17">
        <f>'EWG-CCP-127 (1)'!K137</f>
        <v>57.001710051301536</v>
      </c>
      <c r="P296" s="17">
        <v>0</v>
      </c>
      <c r="Q296" s="17">
        <v>0</v>
      </c>
      <c r="R296" s="17">
        <v>0</v>
      </c>
      <c r="S296" s="17">
        <v>0</v>
      </c>
      <c r="T296" s="17">
        <v>0</v>
      </c>
      <c r="U296" s="41">
        <v>0</v>
      </c>
      <c r="V296" s="41">
        <v>0</v>
      </c>
      <c r="W296" s="17">
        <v>0</v>
      </c>
      <c r="X296" s="17">
        <v>0</v>
      </c>
      <c r="Y296" s="17">
        <v>0</v>
      </c>
      <c r="Z296" s="17">
        <v>0</v>
      </c>
      <c r="AA296" s="17">
        <v>0</v>
      </c>
      <c r="AB296" s="17">
        <v>0</v>
      </c>
      <c r="AC296" s="17">
        <v>0</v>
      </c>
      <c r="AD296" s="41">
        <v>0</v>
      </c>
      <c r="AE296" s="88">
        <f>'EWG-CCP-127 (1)'!E137</f>
        <v>69</v>
      </c>
      <c r="AF296" s="91" t="s">
        <v>3</v>
      </c>
      <c r="AG296" s="87" t="s">
        <v>504</v>
      </c>
      <c r="AL296" s="17">
        <f t="shared" si="81"/>
        <v>100</v>
      </c>
      <c r="AM296" s="17">
        <f t="shared" si="82"/>
        <v>0.23997719931597947</v>
      </c>
      <c r="AN296" s="17">
        <f t="shared" si="83"/>
        <v>0</v>
      </c>
      <c r="AO296" s="17">
        <f t="shared" si="84"/>
        <v>0.1900057001710051</v>
      </c>
      <c r="AP296" s="17">
        <f t="shared" si="85"/>
        <v>0.57001710051301535</v>
      </c>
      <c r="AQ296" s="17">
        <f t="shared" si="86"/>
        <v>0.69</v>
      </c>
      <c r="AS296" s="17">
        <f t="shared" si="87"/>
        <v>3.0000000000000004</v>
      </c>
      <c r="AT296" s="17">
        <f t="shared" si="88"/>
        <v>1.2630000000000001</v>
      </c>
      <c r="AU296" s="17">
        <f t="shared" si="89"/>
        <v>0.6875</v>
      </c>
      <c r="AV296" s="17">
        <f t="shared" si="90"/>
        <v>1.25</v>
      </c>
      <c r="AW296" s="17">
        <f t="shared" si="91"/>
        <v>0.6851166666666666</v>
      </c>
      <c r="AX296" s="17">
        <f t="shared" si="92"/>
        <v>0.6851166666666666</v>
      </c>
      <c r="AY296" s="17">
        <f t="shared" si="93"/>
        <v>4.8833333333333506E-3</v>
      </c>
      <c r="BA296" s="17">
        <f t="shared" si="94"/>
        <v>3</v>
      </c>
      <c r="BB296" s="17">
        <f t="shared" si="95"/>
        <v>1.2629999999999999</v>
      </c>
      <c r="BC296" s="17">
        <f t="shared" si="96"/>
        <v>0.60453391126519007</v>
      </c>
      <c r="BD296" s="17">
        <f t="shared" si="99"/>
        <v>0.64758199995295773</v>
      </c>
      <c r="BE296" s="17">
        <f t="shared" si="97"/>
        <v>0.64758199995295773</v>
      </c>
      <c r="BF296" s="17">
        <f t="shared" si="98"/>
        <v>1.7992867279908733E-3</v>
      </c>
      <c r="BG296" s="17">
        <f t="shared" si="100"/>
        <v>8.3036177310916698E-2</v>
      </c>
    </row>
    <row r="297" spans="1:59" x14ac:dyDescent="0.25">
      <c r="A297" s="84">
        <v>592</v>
      </c>
      <c r="B297" s="84">
        <v>340</v>
      </c>
      <c r="C297" s="17" t="s">
        <v>426</v>
      </c>
      <c r="D297" s="86">
        <v>1</v>
      </c>
      <c r="E297" s="17">
        <v>0</v>
      </c>
      <c r="F297" s="17">
        <v>6.73</v>
      </c>
      <c r="G297" s="17">
        <v>21.77</v>
      </c>
      <c r="H297" s="17">
        <v>0</v>
      </c>
      <c r="I297" s="17">
        <v>0</v>
      </c>
      <c r="J297" s="17">
        <v>0</v>
      </c>
      <c r="K297" s="17">
        <v>0</v>
      </c>
      <c r="L297" s="17">
        <v>0</v>
      </c>
      <c r="M297" s="17">
        <v>22.66</v>
      </c>
      <c r="N297" s="17">
        <v>1.72</v>
      </c>
      <c r="O297" s="17">
        <v>47.12</v>
      </c>
      <c r="P297" s="17">
        <v>0</v>
      </c>
      <c r="Q297" s="17">
        <v>0</v>
      </c>
      <c r="R297" s="17">
        <v>0</v>
      </c>
      <c r="S297" s="17">
        <v>0</v>
      </c>
      <c r="T297" s="17">
        <v>0</v>
      </c>
      <c r="U297" s="17">
        <v>0</v>
      </c>
      <c r="V297" s="17">
        <v>0</v>
      </c>
      <c r="W297" s="17">
        <v>0</v>
      </c>
      <c r="X297" s="17">
        <v>0</v>
      </c>
      <c r="Y297" s="17">
        <v>0</v>
      </c>
      <c r="Z297" s="17">
        <v>0</v>
      </c>
      <c r="AA297" s="17">
        <v>0</v>
      </c>
      <c r="AB297" s="17">
        <v>0</v>
      </c>
      <c r="AC297" s="17">
        <v>0</v>
      </c>
      <c r="AD297" s="17">
        <v>0</v>
      </c>
      <c r="AE297" s="88">
        <v>48.5</v>
      </c>
      <c r="AF297" s="17" t="s">
        <v>3</v>
      </c>
      <c r="AG297" s="87" t="s">
        <v>506</v>
      </c>
      <c r="AH297" s="87" t="s">
        <v>542</v>
      </c>
      <c r="AJ297" s="87" t="s">
        <v>510</v>
      </c>
      <c r="AL297" s="17">
        <f t="shared" si="81"/>
        <v>100</v>
      </c>
      <c r="AM297" s="17">
        <f t="shared" si="82"/>
        <v>0.2266</v>
      </c>
      <c r="AN297" s="17">
        <f t="shared" si="83"/>
        <v>0</v>
      </c>
      <c r="AO297" s="17">
        <f t="shared" si="84"/>
        <v>6.7299999999999999E-2</v>
      </c>
      <c r="AP297" s="17">
        <f t="shared" si="85"/>
        <v>0.47119999999999995</v>
      </c>
      <c r="AQ297" s="17">
        <f t="shared" si="86"/>
        <v>0.48499999999999999</v>
      </c>
      <c r="AS297" s="17">
        <f t="shared" si="87"/>
        <v>7.0014858841010392</v>
      </c>
      <c r="AT297" s="17">
        <f t="shared" si="88"/>
        <v>3.3670133729569094</v>
      </c>
      <c r="AU297" s="17">
        <f t="shared" si="89"/>
        <v>0.93759286775631501</v>
      </c>
      <c r="AV297" s="17">
        <f t="shared" si="90"/>
        <v>2.25037147102526</v>
      </c>
      <c r="AW297" s="17">
        <f t="shared" si="91"/>
        <v>0.78251395499767717</v>
      </c>
      <c r="AX297" s="17">
        <f t="shared" si="92"/>
        <v>0.78251395499767717</v>
      </c>
      <c r="AY297" s="17">
        <f t="shared" si="93"/>
        <v>0.29751395499767719</v>
      </c>
      <c r="BA297" s="17">
        <f t="shared" si="94"/>
        <v>7.0014858841010392</v>
      </c>
      <c r="BB297" s="17">
        <f t="shared" si="95"/>
        <v>4.9843982169390788</v>
      </c>
      <c r="BC297" s="17">
        <f t="shared" si="96"/>
        <v>0.83971749729342893</v>
      </c>
      <c r="BD297" s="17">
        <f t="shared" si="99"/>
        <v>0.52803713955777898</v>
      </c>
      <c r="BE297" s="17">
        <f t="shared" si="97"/>
        <v>0.52803713955777898</v>
      </c>
      <c r="BF297" s="17">
        <f t="shared" si="98"/>
        <v>1.8521953813157453E-3</v>
      </c>
      <c r="BG297" s="17">
        <f t="shared" si="100"/>
        <v>6.9155832078563184E-3</v>
      </c>
    </row>
    <row r="298" spans="1:59" x14ac:dyDescent="0.25">
      <c r="A298" s="84">
        <v>606</v>
      </c>
      <c r="B298" s="84">
        <v>350</v>
      </c>
      <c r="C298" s="17" t="s">
        <v>443</v>
      </c>
      <c r="D298" s="87">
        <v>1</v>
      </c>
      <c r="E298" s="17">
        <v>4.04</v>
      </c>
      <c r="F298" s="17">
        <v>16.8</v>
      </c>
      <c r="G298" s="17">
        <v>0</v>
      </c>
      <c r="H298" s="17">
        <v>0</v>
      </c>
      <c r="I298" s="17">
        <v>0</v>
      </c>
      <c r="J298" s="17">
        <v>8</v>
      </c>
      <c r="K298" s="17">
        <v>0</v>
      </c>
      <c r="L298" s="17">
        <v>0</v>
      </c>
      <c r="M298" s="17">
        <v>5.34</v>
      </c>
      <c r="N298" s="17">
        <v>0</v>
      </c>
      <c r="O298" s="17">
        <v>63.47</v>
      </c>
      <c r="P298" s="17">
        <v>0</v>
      </c>
      <c r="Q298" s="17">
        <v>0</v>
      </c>
      <c r="R298" s="17">
        <v>0</v>
      </c>
      <c r="S298" s="17">
        <v>2.35</v>
      </c>
      <c r="T298" s="17">
        <v>0</v>
      </c>
      <c r="U298" s="17">
        <v>0</v>
      </c>
      <c r="V298" s="17">
        <v>0</v>
      </c>
      <c r="W298" s="17">
        <v>0</v>
      </c>
      <c r="X298" s="17">
        <v>0</v>
      </c>
      <c r="Y298" s="17">
        <v>0</v>
      </c>
      <c r="Z298" s="17">
        <v>0</v>
      </c>
      <c r="AA298" s="17">
        <v>0</v>
      </c>
      <c r="AB298" s="17">
        <v>0</v>
      </c>
      <c r="AC298" s="17">
        <v>0</v>
      </c>
      <c r="AD298" s="17">
        <v>0</v>
      </c>
      <c r="AE298" s="88">
        <f>'EWG-CCP-127 (1)'!I269</f>
        <v>37.74083369501632</v>
      </c>
      <c r="AF298" s="17" t="s">
        <v>3</v>
      </c>
      <c r="AG298" s="87" t="s">
        <v>506</v>
      </c>
      <c r="AL298" s="17">
        <f t="shared" si="81"/>
        <v>100</v>
      </c>
      <c r="AM298" s="17">
        <f t="shared" si="82"/>
        <v>0.13339999999999999</v>
      </c>
      <c r="AN298" s="17">
        <f t="shared" si="83"/>
        <v>4.0399999999999998E-2</v>
      </c>
      <c r="AO298" s="17">
        <f t="shared" si="84"/>
        <v>0.16800000000000001</v>
      </c>
      <c r="AP298" s="17">
        <f t="shared" si="85"/>
        <v>0.63470000000000004</v>
      </c>
      <c r="AQ298" s="17">
        <f t="shared" si="86"/>
        <v>0.37740833695016318</v>
      </c>
      <c r="AS298" s="17">
        <f t="shared" si="87"/>
        <v>3.0455854126679465</v>
      </c>
      <c r="AT298" s="17">
        <f t="shared" si="88"/>
        <v>0.64011516314779271</v>
      </c>
      <c r="AU298" s="17">
        <f t="shared" si="89"/>
        <v>0.69034908829174668</v>
      </c>
      <c r="AV298" s="17">
        <f t="shared" si="90"/>
        <v>1.2613963531669867</v>
      </c>
      <c r="AW298" s="17">
        <f t="shared" si="91"/>
        <v>0.64011516314779271</v>
      </c>
      <c r="AX298" s="17">
        <f t="shared" si="92"/>
        <v>0.64011516314779271</v>
      </c>
      <c r="AY298" s="17">
        <f t="shared" si="93"/>
        <v>0.26270682619762953</v>
      </c>
      <c r="BA298" s="17">
        <f t="shared" si="94"/>
        <v>1.5863534116470881</v>
      </c>
      <c r="BB298" s="17">
        <f t="shared" si="95"/>
        <v>0.3334166458385403</v>
      </c>
      <c r="BC298" s="17">
        <f t="shared" si="96"/>
        <v>0.52144815670926359</v>
      </c>
      <c r="BD298" s="17">
        <f t="shared" si="99"/>
        <v>0.3334166458385403</v>
      </c>
      <c r="BE298" s="17">
        <f t="shared" si="97"/>
        <v>0.3334166458385403</v>
      </c>
      <c r="BF298" s="17">
        <f t="shared" si="98"/>
        <v>1.9352688868604392E-3</v>
      </c>
      <c r="BG298" s="17">
        <f t="shared" si="100"/>
        <v>5.9690686217141339E-4</v>
      </c>
    </row>
    <row r="299" spans="1:59" x14ac:dyDescent="0.25">
      <c r="A299" s="84">
        <v>351</v>
      </c>
      <c r="B299" s="84">
        <v>373</v>
      </c>
      <c r="C299" s="58">
        <v>1</v>
      </c>
      <c r="D299" s="86">
        <v>1</v>
      </c>
      <c r="E299" s="17">
        <v>0</v>
      </c>
      <c r="F299" s="17">
        <f>'EWG-CCP-127 (1)'!M164</f>
        <v>25</v>
      </c>
      <c r="G299" s="17">
        <v>0</v>
      </c>
      <c r="H299" s="17">
        <v>0</v>
      </c>
      <c r="I299" s="17">
        <v>0</v>
      </c>
      <c r="J299" s="17">
        <v>0</v>
      </c>
      <c r="K299" s="17">
        <v>0</v>
      </c>
      <c r="L299" s="17">
        <v>0</v>
      </c>
      <c r="M299" s="17">
        <f>'EWG-CCP-127 (1)'!L164</f>
        <v>50</v>
      </c>
      <c r="N299" s="17">
        <v>0</v>
      </c>
      <c r="O299" s="17">
        <f>'EWG-CCP-127 (1)'!K164</f>
        <v>25</v>
      </c>
      <c r="P299" s="17">
        <v>0</v>
      </c>
      <c r="Q299" s="17">
        <v>0</v>
      </c>
      <c r="R299" s="17">
        <v>0</v>
      </c>
      <c r="S299" s="17">
        <v>0</v>
      </c>
      <c r="T299" s="17">
        <v>0</v>
      </c>
      <c r="U299" s="41">
        <v>0</v>
      </c>
      <c r="V299" s="41">
        <v>0</v>
      </c>
      <c r="W299" s="17">
        <v>0</v>
      </c>
      <c r="X299" s="17">
        <v>0</v>
      </c>
      <c r="Y299" s="17">
        <v>0</v>
      </c>
      <c r="Z299" s="17">
        <v>0</v>
      </c>
      <c r="AA299" s="17">
        <v>0</v>
      </c>
      <c r="AB299" s="17">
        <v>0</v>
      </c>
      <c r="AC299" s="17">
        <v>0</v>
      </c>
      <c r="AD299" s="41">
        <v>0</v>
      </c>
      <c r="AE299" s="88">
        <f>'EWG-CCP-127 (1)'!E164</f>
        <v>25</v>
      </c>
      <c r="AF299" s="41" t="s">
        <v>3</v>
      </c>
      <c r="AG299" s="87" t="s">
        <v>506</v>
      </c>
      <c r="AJ299" s="87" t="s">
        <v>510</v>
      </c>
      <c r="AL299" s="17">
        <f t="shared" si="81"/>
        <v>100</v>
      </c>
      <c r="AM299" s="17">
        <f t="shared" si="82"/>
        <v>0.5</v>
      </c>
      <c r="AN299" s="17">
        <f t="shared" si="83"/>
        <v>0</v>
      </c>
      <c r="AO299" s="17">
        <f t="shared" si="84"/>
        <v>0.25</v>
      </c>
      <c r="AP299" s="17">
        <f t="shared" si="85"/>
        <v>0.25</v>
      </c>
      <c r="AQ299" s="17">
        <f t="shared" si="86"/>
        <v>0.25</v>
      </c>
      <c r="AS299" s="17">
        <f t="shared" si="87"/>
        <v>1</v>
      </c>
      <c r="AT299" s="17">
        <f t="shared" si="88"/>
        <v>2</v>
      </c>
      <c r="AU299" s="17">
        <f t="shared" si="89"/>
        <v>0.5625</v>
      </c>
      <c r="AV299" s="17">
        <f t="shared" si="90"/>
        <v>0.75</v>
      </c>
      <c r="AW299" s="17">
        <f t="shared" si="91"/>
        <v>0.25</v>
      </c>
      <c r="AX299" s="17">
        <f t="shared" si="92"/>
        <v>0.25</v>
      </c>
      <c r="AY299" s="17">
        <f t="shared" si="93"/>
        <v>0</v>
      </c>
      <c r="BA299" s="17">
        <f t="shared" si="94"/>
        <v>1</v>
      </c>
      <c r="BB299" s="17">
        <f t="shared" si="95"/>
        <v>2</v>
      </c>
      <c r="BC299" s="17">
        <f t="shared" si="96"/>
        <v>0.48698578397443271</v>
      </c>
      <c r="BD299" s="17">
        <f t="shared" si="99"/>
        <v>0.29588733239274312</v>
      </c>
      <c r="BE299" s="17">
        <f t="shared" si="97"/>
        <v>0.29588733239274312</v>
      </c>
      <c r="BF299" s="17">
        <f t="shared" si="98"/>
        <v>2.1056472741220918E-3</v>
      </c>
      <c r="BG299" s="17">
        <f t="shared" si="100"/>
        <v>2.3055389967762685E-2</v>
      </c>
    </row>
    <row r="300" spans="1:59" x14ac:dyDescent="0.25">
      <c r="A300" s="84">
        <v>68</v>
      </c>
      <c r="B300" s="84">
        <v>46</v>
      </c>
      <c r="C300" s="17" t="s">
        <v>82</v>
      </c>
      <c r="D300" s="87">
        <v>1</v>
      </c>
      <c r="E300" s="17">
        <v>0</v>
      </c>
      <c r="F300" s="17">
        <v>26.7</v>
      </c>
      <c r="G300" s="17">
        <v>0</v>
      </c>
      <c r="H300" s="17">
        <v>0</v>
      </c>
      <c r="I300" s="41">
        <v>0</v>
      </c>
      <c r="J300" s="17">
        <v>20</v>
      </c>
      <c r="K300" s="17">
        <v>0</v>
      </c>
      <c r="L300" s="17">
        <v>0</v>
      </c>
      <c r="M300" s="17">
        <v>0</v>
      </c>
      <c r="N300" s="17">
        <v>0</v>
      </c>
      <c r="O300" s="17">
        <v>53.3</v>
      </c>
      <c r="P300" s="17">
        <v>0</v>
      </c>
      <c r="Q300" s="17">
        <v>0</v>
      </c>
      <c r="R300" s="17">
        <v>0</v>
      </c>
      <c r="S300" s="17">
        <v>0</v>
      </c>
      <c r="T300" s="41">
        <v>0</v>
      </c>
      <c r="U300" s="41">
        <v>0</v>
      </c>
      <c r="V300" s="41">
        <v>0</v>
      </c>
      <c r="W300" s="41">
        <v>0</v>
      </c>
      <c r="X300" s="17">
        <v>0</v>
      </c>
      <c r="Y300" s="17">
        <v>0</v>
      </c>
      <c r="Z300" s="41">
        <v>0</v>
      </c>
      <c r="AA300" s="17">
        <v>0</v>
      </c>
      <c r="AB300" s="17">
        <v>0</v>
      </c>
      <c r="AC300" s="41">
        <v>0</v>
      </c>
      <c r="AD300" s="41">
        <v>0</v>
      </c>
      <c r="AE300" s="88">
        <v>60</v>
      </c>
      <c r="AF300" s="91" t="s">
        <v>3</v>
      </c>
      <c r="AG300" s="87" t="s">
        <v>504</v>
      </c>
      <c r="AL300" s="17">
        <f t="shared" si="81"/>
        <v>100</v>
      </c>
      <c r="AM300" s="17">
        <f t="shared" si="82"/>
        <v>0.2</v>
      </c>
      <c r="AN300" s="17">
        <f t="shared" si="83"/>
        <v>0</v>
      </c>
      <c r="AO300" s="17">
        <f t="shared" si="84"/>
        <v>0.26700000000000002</v>
      </c>
      <c r="AP300" s="17">
        <f t="shared" si="85"/>
        <v>0.53299999999999992</v>
      </c>
      <c r="AQ300" s="17">
        <f t="shared" si="86"/>
        <v>0.6</v>
      </c>
      <c r="AS300" s="17">
        <f t="shared" si="87"/>
        <v>1.9962546816479396</v>
      </c>
      <c r="AT300" s="17">
        <f t="shared" si="88"/>
        <v>0.74906367041198507</v>
      </c>
      <c r="AU300" s="17">
        <f t="shared" si="89"/>
        <v>0.62476591760299627</v>
      </c>
      <c r="AV300" s="17">
        <f t="shared" si="90"/>
        <v>0.99906367041198485</v>
      </c>
      <c r="AW300" s="17">
        <f t="shared" si="91"/>
        <v>0.62476591760299627</v>
      </c>
      <c r="AX300" s="17">
        <f t="shared" si="92"/>
        <v>0.62476591760299627</v>
      </c>
      <c r="AY300" s="17">
        <f t="shared" si="93"/>
        <v>2.476591760299629E-2</v>
      </c>
      <c r="BA300" s="17">
        <f t="shared" si="94"/>
        <v>1.9962546816479401</v>
      </c>
      <c r="BB300" s="17">
        <f t="shared" si="95"/>
        <v>0.74906367041198507</v>
      </c>
      <c r="BC300" s="17">
        <f t="shared" si="96"/>
        <v>0.54553972004061524</v>
      </c>
      <c r="BD300" s="17">
        <f t="shared" si="99"/>
        <v>0.55493135075422606</v>
      </c>
      <c r="BE300" s="17">
        <f t="shared" si="97"/>
        <v>0.55493135075422606</v>
      </c>
      <c r="BF300" s="17">
        <f t="shared" si="98"/>
        <v>2.0311831448385979E-3</v>
      </c>
      <c r="BG300" s="17">
        <f t="shared" si="100"/>
        <v>3.9267379899817025E-2</v>
      </c>
    </row>
    <row r="301" spans="1:59" x14ac:dyDescent="0.25">
      <c r="A301" s="84">
        <v>107</v>
      </c>
      <c r="B301" s="84">
        <v>72</v>
      </c>
      <c r="C301" s="17" t="s">
        <v>129</v>
      </c>
      <c r="D301" s="86">
        <v>1</v>
      </c>
      <c r="E301" s="17">
        <v>12.7</v>
      </c>
      <c r="F301" s="17">
        <v>4.5999999999999996</v>
      </c>
      <c r="G301" s="17">
        <v>0</v>
      </c>
      <c r="H301" s="17">
        <v>0</v>
      </c>
      <c r="I301" s="17">
        <v>7.0000000000000007E-2</v>
      </c>
      <c r="J301" s="17">
        <v>0</v>
      </c>
      <c r="K301" s="17">
        <v>0</v>
      </c>
      <c r="L301" s="17">
        <v>0</v>
      </c>
      <c r="M301" s="17">
        <v>13.5</v>
      </c>
      <c r="N301" s="17">
        <v>0</v>
      </c>
      <c r="O301" s="17">
        <v>69.2</v>
      </c>
      <c r="P301" s="17">
        <v>0</v>
      </c>
      <c r="Q301" s="17">
        <v>0</v>
      </c>
      <c r="R301" s="17">
        <v>0</v>
      </c>
      <c r="S301" s="17">
        <v>0</v>
      </c>
      <c r="T301" s="41">
        <v>0</v>
      </c>
      <c r="U301" s="41">
        <v>0</v>
      </c>
      <c r="V301" s="41">
        <v>0</v>
      </c>
      <c r="W301" s="17">
        <v>0</v>
      </c>
      <c r="X301" s="17">
        <v>0</v>
      </c>
      <c r="Y301" s="17">
        <v>0</v>
      </c>
      <c r="Z301" s="41">
        <v>0</v>
      </c>
      <c r="AA301" s="17">
        <v>0</v>
      </c>
      <c r="AB301" s="17">
        <v>0</v>
      </c>
      <c r="AC301" s="41">
        <v>0</v>
      </c>
      <c r="AD301" s="41">
        <v>0</v>
      </c>
      <c r="AE301" s="88">
        <v>19.899999999999999</v>
      </c>
      <c r="AF301" s="41" t="s">
        <v>3</v>
      </c>
      <c r="AG301" s="87" t="s">
        <v>506</v>
      </c>
      <c r="AL301" s="17">
        <f t="shared" si="81"/>
        <v>100.07</v>
      </c>
      <c r="AM301" s="17">
        <f t="shared" si="82"/>
        <v>0.13500000000000001</v>
      </c>
      <c r="AN301" s="17">
        <f t="shared" si="83"/>
        <v>0.127</v>
      </c>
      <c r="AO301" s="17">
        <f t="shared" si="84"/>
        <v>4.5999999999999999E-2</v>
      </c>
      <c r="AP301" s="17">
        <f t="shared" si="85"/>
        <v>0.69200000000000006</v>
      </c>
      <c r="AQ301" s="17">
        <f t="shared" si="86"/>
        <v>0.19899999999999998</v>
      </c>
      <c r="AS301" s="17">
        <f t="shared" si="87"/>
        <v>4.0000000000000009</v>
      </c>
      <c r="AT301" s="17">
        <f t="shared" si="88"/>
        <v>0.78034682080924866</v>
      </c>
      <c r="AU301" s="17">
        <f t="shared" si="89"/>
        <v>0.75</v>
      </c>
      <c r="AV301" s="17">
        <f t="shared" si="90"/>
        <v>1.5000000000000002</v>
      </c>
      <c r="AW301" s="17">
        <f t="shared" si="91"/>
        <v>0.75</v>
      </c>
      <c r="AX301" s="17">
        <f t="shared" si="92"/>
        <v>0.75</v>
      </c>
      <c r="AY301" s="17">
        <f t="shared" si="93"/>
        <v>0.55100000000000005</v>
      </c>
      <c r="BA301" s="17">
        <f>(O301+$BJ$38*AA301)/($BJ$3*F301+$BJ$4*E301+$BJ$5*N301+$BJ$6*I301+$BJ$7*Q301+$BJ$8*S301+$BJ$9*W301)</f>
        <v>1.2490974729241877</v>
      </c>
      <c r="BB301" s="17">
        <f t="shared" si="95"/>
        <v>0.24368231046931407</v>
      </c>
      <c r="BC301" s="17">
        <f t="shared" si="96"/>
        <v>0.50162625470198186</v>
      </c>
      <c r="BD301" s="17">
        <f t="shared" si="99"/>
        <v>0.24368231046931407</v>
      </c>
      <c r="BE301" s="17">
        <f t="shared" si="97"/>
        <v>0.24368231046931407</v>
      </c>
      <c r="BF301" s="17">
        <f t="shared" si="98"/>
        <v>1.9965088688761756E-3</v>
      </c>
      <c r="BG301" s="17">
        <f t="shared" si="100"/>
        <v>4.1144071434806202E-2</v>
      </c>
    </row>
    <row r="302" spans="1:59" x14ac:dyDescent="0.25">
      <c r="A302" s="84">
        <v>445</v>
      </c>
      <c r="B302" s="84">
        <v>300</v>
      </c>
      <c r="C302" s="17" t="s">
        <v>291</v>
      </c>
      <c r="D302" s="87">
        <v>1</v>
      </c>
      <c r="E302" s="17">
        <v>3.82</v>
      </c>
      <c r="F302" s="17">
        <v>16.010000000000002</v>
      </c>
      <c r="G302" s="17">
        <v>5.71</v>
      </c>
      <c r="H302" s="17">
        <v>0</v>
      </c>
      <c r="I302" s="17">
        <v>0</v>
      </c>
      <c r="J302" s="17">
        <v>0</v>
      </c>
      <c r="K302" s="17">
        <v>0</v>
      </c>
      <c r="L302" s="17">
        <v>0</v>
      </c>
      <c r="M302" s="17">
        <v>12.63</v>
      </c>
      <c r="N302" s="17">
        <v>0</v>
      </c>
      <c r="O302" s="17">
        <v>60.12</v>
      </c>
      <c r="P302" s="17">
        <v>0</v>
      </c>
      <c r="Q302" s="17">
        <v>0</v>
      </c>
      <c r="R302" s="17">
        <v>0</v>
      </c>
      <c r="S302" s="17">
        <v>1.71</v>
      </c>
      <c r="T302" s="17">
        <v>0</v>
      </c>
      <c r="U302" s="41">
        <v>0</v>
      </c>
      <c r="V302" s="17">
        <v>0</v>
      </c>
      <c r="W302" s="17">
        <v>0</v>
      </c>
      <c r="X302" s="17">
        <v>0</v>
      </c>
      <c r="Y302" s="17">
        <v>0</v>
      </c>
      <c r="Z302" s="17">
        <v>0</v>
      </c>
      <c r="AA302" s="17">
        <v>0</v>
      </c>
      <c r="AB302" s="17">
        <v>0</v>
      </c>
      <c r="AC302" s="17">
        <v>0</v>
      </c>
      <c r="AD302" s="41">
        <v>0</v>
      </c>
      <c r="AE302" s="88">
        <v>47</v>
      </c>
      <c r="AF302" s="17" t="s">
        <v>3</v>
      </c>
      <c r="AG302" s="87" t="s">
        <v>506</v>
      </c>
      <c r="AL302" s="17">
        <f t="shared" si="81"/>
        <v>99.999999999999986</v>
      </c>
      <c r="AM302" s="17">
        <f t="shared" si="82"/>
        <v>0.1263</v>
      </c>
      <c r="AN302" s="17">
        <f t="shared" si="83"/>
        <v>3.8199999999999998E-2</v>
      </c>
      <c r="AO302" s="17">
        <f t="shared" si="84"/>
        <v>0.16010000000000002</v>
      </c>
      <c r="AP302" s="17">
        <f t="shared" si="85"/>
        <v>0.60119999999999996</v>
      </c>
      <c r="AQ302" s="17">
        <f t="shared" si="86"/>
        <v>0.47</v>
      </c>
      <c r="AS302" s="17">
        <f t="shared" si="87"/>
        <v>3.0317700453857785</v>
      </c>
      <c r="AT302" s="17">
        <f t="shared" si="88"/>
        <v>0.63691376701966707</v>
      </c>
      <c r="AU302" s="17">
        <f t="shared" si="89"/>
        <v>0.68948562783661116</v>
      </c>
      <c r="AV302" s="17">
        <f t="shared" si="90"/>
        <v>1.2579425113464446</v>
      </c>
      <c r="AW302" s="17">
        <f t="shared" si="91"/>
        <v>0.63691376701966707</v>
      </c>
      <c r="AX302" s="17">
        <f t="shared" si="92"/>
        <v>0.63691376701966707</v>
      </c>
      <c r="AY302" s="17">
        <f t="shared" si="93"/>
        <v>0.16691376701966709</v>
      </c>
      <c r="BA302" s="17">
        <f t="shared" ref="BA302:BA335" si="101">(O302)/($BJ$3*F302+$BJ$4*E302+$BJ$5*N302+$BJ$6*I302+$BJ$7*Q302+$BJ$8*S302+$BJ$9*W302)</f>
        <v>1.6507413509060953</v>
      </c>
      <c r="BB302" s="17">
        <f t="shared" si="95"/>
        <v>0.42517847336628228</v>
      </c>
      <c r="BC302" s="17">
        <f t="shared" si="96"/>
        <v>0.52523249754926726</v>
      </c>
      <c r="BD302" s="17">
        <f t="shared" si="99"/>
        <v>0.42517847336628228</v>
      </c>
      <c r="BE302" s="17">
        <f t="shared" si="97"/>
        <v>0.42517847336628228</v>
      </c>
      <c r="BF302" s="17">
        <f t="shared" si="98"/>
        <v>2.0089692497770643E-3</v>
      </c>
      <c r="BG302" s="17">
        <f t="shared" si="100"/>
        <v>4.6457836393397024E-3</v>
      </c>
    </row>
    <row r="303" spans="1:59" ht="18.75" x14ac:dyDescent="0.25">
      <c r="A303" s="84">
        <v>10</v>
      </c>
      <c r="B303" s="84">
        <v>7</v>
      </c>
      <c r="C303" s="41" t="s">
        <v>34</v>
      </c>
      <c r="D303" s="86">
        <v>1</v>
      </c>
      <c r="E303" s="41">
        <v>0</v>
      </c>
      <c r="F303" s="41">
        <v>7.3</v>
      </c>
      <c r="G303" s="41">
        <v>23.3</v>
      </c>
      <c r="H303" s="17">
        <v>0</v>
      </c>
      <c r="I303" s="41">
        <v>0</v>
      </c>
      <c r="J303" s="41">
        <v>0</v>
      </c>
      <c r="K303" s="41">
        <v>0</v>
      </c>
      <c r="L303" s="41">
        <v>0</v>
      </c>
      <c r="M303" s="41">
        <v>24.1</v>
      </c>
      <c r="N303" s="41">
        <v>4</v>
      </c>
      <c r="O303" s="41">
        <v>41.3</v>
      </c>
      <c r="P303" s="17">
        <v>0</v>
      </c>
      <c r="Q303" s="17">
        <v>0</v>
      </c>
      <c r="R303" s="17">
        <v>0</v>
      </c>
      <c r="S303" s="41">
        <v>0</v>
      </c>
      <c r="T303" s="41">
        <v>0</v>
      </c>
      <c r="U303" s="41">
        <v>0</v>
      </c>
      <c r="V303" s="41">
        <v>0</v>
      </c>
      <c r="W303" s="41">
        <v>0</v>
      </c>
      <c r="X303" s="41">
        <v>0</v>
      </c>
      <c r="Y303" s="17">
        <v>0</v>
      </c>
      <c r="Z303" s="41">
        <v>0</v>
      </c>
      <c r="AA303" s="17">
        <v>0</v>
      </c>
      <c r="AB303" s="17">
        <v>0</v>
      </c>
      <c r="AC303" s="41">
        <v>0</v>
      </c>
      <c r="AD303" s="41">
        <v>0</v>
      </c>
      <c r="AE303" s="90">
        <v>41.1</v>
      </c>
      <c r="AF303" s="91" t="s">
        <v>3</v>
      </c>
      <c r="AG303" s="87" t="s">
        <v>504</v>
      </c>
      <c r="AL303" s="17">
        <f t="shared" si="81"/>
        <v>100</v>
      </c>
      <c r="AM303" s="17">
        <f t="shared" si="82"/>
        <v>0.24100000000000002</v>
      </c>
      <c r="AN303" s="17">
        <f t="shared" si="83"/>
        <v>0</v>
      </c>
      <c r="AO303" s="17">
        <f t="shared" si="84"/>
        <v>7.2999999999999995E-2</v>
      </c>
      <c r="AP303" s="17">
        <f t="shared" si="85"/>
        <v>0.41299999999999998</v>
      </c>
      <c r="AQ303" s="17">
        <f t="shared" si="86"/>
        <v>0.41100000000000003</v>
      </c>
      <c r="AS303" s="17">
        <f t="shared" si="87"/>
        <v>5.6575342465753424</v>
      </c>
      <c r="AT303" s="17">
        <f t="shared" si="88"/>
        <v>3.3013698630136989</v>
      </c>
      <c r="AU303" s="17">
        <f t="shared" si="89"/>
        <v>0.85359589041095885</v>
      </c>
      <c r="AV303" s="17">
        <f t="shared" si="90"/>
        <v>1.9143835616438356</v>
      </c>
      <c r="AW303" s="17">
        <f t="shared" si="91"/>
        <v>0.64745019236895618</v>
      </c>
      <c r="AX303" s="17">
        <f t="shared" si="92"/>
        <v>0.64745019236895618</v>
      </c>
      <c r="AY303" s="17">
        <f t="shared" si="93"/>
        <v>0.23645019236895615</v>
      </c>
      <c r="BA303" s="17">
        <f t="shared" si="101"/>
        <v>5.6575342465753424</v>
      </c>
      <c r="BB303" s="17">
        <f t="shared" si="95"/>
        <v>4.897260273972603</v>
      </c>
      <c r="BC303" s="17">
        <f t="shared" si="96"/>
        <v>0.76072799821318271</v>
      </c>
      <c r="BD303" s="17">
        <f t="shared" si="99"/>
        <v>0.36555236560408083</v>
      </c>
      <c r="BE303" s="17">
        <f t="shared" si="97"/>
        <v>0.36555236560408083</v>
      </c>
      <c r="BF303" s="17">
        <f t="shared" si="98"/>
        <v>2.0654874721851382E-3</v>
      </c>
      <c r="BG303" s="17">
        <f t="shared" si="100"/>
        <v>8.3905336507687049E-5</v>
      </c>
    </row>
    <row r="304" spans="1:59" x14ac:dyDescent="0.25">
      <c r="A304" s="84">
        <v>245</v>
      </c>
      <c r="B304" s="84">
        <v>504</v>
      </c>
      <c r="C304" s="17">
        <f>'EWG-CCP-127 (1)'!B60</f>
        <v>5</v>
      </c>
      <c r="D304" s="87">
        <v>1</v>
      </c>
      <c r="E304" s="17">
        <v>0</v>
      </c>
      <c r="F304" s="17">
        <f>'EWG-CCP-127 (1)'!M60</f>
        <v>47.619047619047613</v>
      </c>
      <c r="G304" s="17">
        <v>0</v>
      </c>
      <c r="H304" s="17">
        <v>0</v>
      </c>
      <c r="I304" s="17">
        <v>0</v>
      </c>
      <c r="J304" s="17">
        <v>0</v>
      </c>
      <c r="K304" s="17">
        <v>0</v>
      </c>
      <c r="L304" s="17">
        <v>0</v>
      </c>
      <c r="M304" s="17">
        <f>'EWG-CCP-127 (1)'!L60</f>
        <v>28.571428571428569</v>
      </c>
      <c r="N304" s="17">
        <v>0</v>
      </c>
      <c r="O304" s="17">
        <f>'EWG-CCP-127 (1)'!K60</f>
        <v>23.809523809523807</v>
      </c>
      <c r="P304" s="17">
        <v>0</v>
      </c>
      <c r="Q304" s="17">
        <v>0</v>
      </c>
      <c r="R304" s="17">
        <v>0</v>
      </c>
      <c r="S304" s="17">
        <v>0</v>
      </c>
      <c r="T304" s="17">
        <v>0</v>
      </c>
      <c r="U304" s="41">
        <v>0</v>
      </c>
      <c r="V304" s="41">
        <v>0</v>
      </c>
      <c r="W304" s="17">
        <v>0</v>
      </c>
      <c r="X304" s="17">
        <v>0</v>
      </c>
      <c r="Y304" s="17">
        <v>0</v>
      </c>
      <c r="Z304" s="17">
        <v>0</v>
      </c>
      <c r="AA304" s="17">
        <v>0</v>
      </c>
      <c r="AB304" s="17">
        <v>0</v>
      </c>
      <c r="AC304" s="17">
        <v>0</v>
      </c>
      <c r="AD304" s="41">
        <v>0</v>
      </c>
      <c r="AE304" s="88">
        <f>'EWG-CCP-127 (1)'!E60</f>
        <v>50</v>
      </c>
      <c r="AF304" s="41" t="s">
        <v>3</v>
      </c>
      <c r="AG304" s="87" t="s">
        <v>506</v>
      </c>
      <c r="AL304" s="17">
        <f t="shared" si="81"/>
        <v>99.999999999999986</v>
      </c>
      <c r="AM304" s="17">
        <f t="shared" si="82"/>
        <v>0.2857142857142857</v>
      </c>
      <c r="AN304" s="17">
        <f t="shared" si="83"/>
        <v>0</v>
      </c>
      <c r="AO304" s="17">
        <f t="shared" si="84"/>
        <v>0.47619047619047611</v>
      </c>
      <c r="AP304" s="17">
        <f t="shared" si="85"/>
        <v>0.23809523809523805</v>
      </c>
      <c r="AQ304" s="17">
        <f t="shared" si="86"/>
        <v>0.5</v>
      </c>
      <c r="AS304" s="17">
        <f t="shared" si="87"/>
        <v>0.5</v>
      </c>
      <c r="AT304" s="17">
        <f t="shared" si="88"/>
        <v>0.60000000000000009</v>
      </c>
      <c r="AU304" s="17">
        <f t="shared" si="89"/>
        <v>0.53125</v>
      </c>
      <c r="AV304" s="17">
        <f t="shared" si="90"/>
        <v>0.625</v>
      </c>
      <c r="AW304" s="17">
        <f t="shared" si="91"/>
        <v>0.53125</v>
      </c>
      <c r="AX304" s="17">
        <f t="shared" si="92"/>
        <v>0.53125</v>
      </c>
      <c r="AY304" s="17">
        <f t="shared" si="93"/>
        <v>3.125E-2</v>
      </c>
      <c r="BA304" s="17">
        <f t="shared" si="101"/>
        <v>0.5</v>
      </c>
      <c r="BB304" s="17">
        <f t="shared" si="95"/>
        <v>0.6</v>
      </c>
      <c r="BC304" s="17">
        <f t="shared" si="96"/>
        <v>0.45759875215174339</v>
      </c>
      <c r="BD304" s="17">
        <f t="shared" si="99"/>
        <v>0.45405612032143716</v>
      </c>
      <c r="BE304" s="17">
        <f t="shared" si="97"/>
        <v>0.45405612032143716</v>
      </c>
      <c r="BF304" s="17">
        <f t="shared" si="98"/>
        <v>2.1108400799182592E-3</v>
      </c>
      <c r="BG304" s="17">
        <f t="shared" si="100"/>
        <v>9.6353827763729361E-3</v>
      </c>
    </row>
    <row r="305" spans="1:59" x14ac:dyDescent="0.25">
      <c r="A305" s="84">
        <v>408</v>
      </c>
      <c r="B305" s="84">
        <v>519</v>
      </c>
      <c r="D305" s="86">
        <v>1</v>
      </c>
      <c r="E305" s="17">
        <v>0</v>
      </c>
      <c r="F305" s="17">
        <f>'EWG-CCP-127 (1)'!M204</f>
        <v>47.619047619047613</v>
      </c>
      <c r="G305" s="17">
        <v>0</v>
      </c>
      <c r="H305" s="17">
        <v>0</v>
      </c>
      <c r="I305" s="17">
        <v>0</v>
      </c>
      <c r="J305" s="17">
        <v>0</v>
      </c>
      <c r="K305" s="17">
        <v>0</v>
      </c>
      <c r="L305" s="17">
        <v>0</v>
      </c>
      <c r="M305" s="17">
        <f>'EWG-CCP-127 (1)'!L204</f>
        <v>28.571428571428569</v>
      </c>
      <c r="N305" s="17">
        <v>0</v>
      </c>
      <c r="O305" s="17">
        <f>'EWG-CCP-127 (1)'!K204</f>
        <v>23.809523809523807</v>
      </c>
      <c r="P305" s="17">
        <v>0</v>
      </c>
      <c r="Q305" s="17">
        <v>0</v>
      </c>
      <c r="R305" s="17">
        <v>0</v>
      </c>
      <c r="S305" s="17">
        <v>0</v>
      </c>
      <c r="T305" s="17">
        <v>0</v>
      </c>
      <c r="U305" s="41">
        <v>0</v>
      </c>
      <c r="V305" s="41">
        <v>0</v>
      </c>
      <c r="W305" s="17">
        <v>0</v>
      </c>
      <c r="X305" s="17">
        <v>0</v>
      </c>
      <c r="Y305" s="17">
        <v>0</v>
      </c>
      <c r="Z305" s="17">
        <v>0</v>
      </c>
      <c r="AA305" s="17">
        <v>0</v>
      </c>
      <c r="AB305" s="17">
        <v>0</v>
      </c>
      <c r="AC305" s="17">
        <v>0</v>
      </c>
      <c r="AD305" s="41">
        <v>0</v>
      </c>
      <c r="AE305" s="88">
        <f>'EWG-CCP-127 (1)'!E204</f>
        <v>50</v>
      </c>
      <c r="AF305" s="41" t="s">
        <v>3</v>
      </c>
      <c r="AG305" s="87" t="s">
        <v>506</v>
      </c>
      <c r="AL305" s="17">
        <f t="shared" si="81"/>
        <v>99.999999999999986</v>
      </c>
      <c r="AM305" s="17">
        <f t="shared" si="82"/>
        <v>0.2857142857142857</v>
      </c>
      <c r="AN305" s="17">
        <f t="shared" si="83"/>
        <v>0</v>
      </c>
      <c r="AO305" s="17">
        <f t="shared" si="84"/>
        <v>0.47619047619047611</v>
      </c>
      <c r="AP305" s="17">
        <f t="shared" si="85"/>
        <v>0.23809523809523805</v>
      </c>
      <c r="AQ305" s="17">
        <f t="shared" si="86"/>
        <v>0.5</v>
      </c>
      <c r="AS305" s="17">
        <f t="shared" si="87"/>
        <v>0.5</v>
      </c>
      <c r="AT305" s="17">
        <f t="shared" si="88"/>
        <v>0.60000000000000009</v>
      </c>
      <c r="AU305" s="17">
        <f t="shared" si="89"/>
        <v>0.53125</v>
      </c>
      <c r="AV305" s="17">
        <f t="shared" si="90"/>
        <v>0.625</v>
      </c>
      <c r="AW305" s="17">
        <f t="shared" si="91"/>
        <v>0.53125</v>
      </c>
      <c r="AX305" s="17">
        <f t="shared" si="92"/>
        <v>0.53125</v>
      </c>
      <c r="AY305" s="17">
        <f t="shared" si="93"/>
        <v>3.125E-2</v>
      </c>
      <c r="BA305" s="17">
        <f t="shared" si="101"/>
        <v>0.5</v>
      </c>
      <c r="BB305" s="17">
        <f t="shared" si="95"/>
        <v>0.6</v>
      </c>
      <c r="BC305" s="17">
        <f t="shared" si="96"/>
        <v>0.45759875215174339</v>
      </c>
      <c r="BD305" s="17">
        <f t="shared" si="99"/>
        <v>0.45405612032143716</v>
      </c>
      <c r="BE305" s="17">
        <f t="shared" si="97"/>
        <v>0.45405612032143716</v>
      </c>
      <c r="BF305" s="17">
        <f t="shared" si="98"/>
        <v>2.1108400799182592E-3</v>
      </c>
      <c r="BG305" s="17">
        <f t="shared" si="100"/>
        <v>9.6353827763729361E-3</v>
      </c>
    </row>
    <row r="306" spans="1:59" x14ac:dyDescent="0.25">
      <c r="A306" s="84">
        <v>212</v>
      </c>
      <c r="B306" s="84">
        <v>480</v>
      </c>
      <c r="C306" s="17">
        <v>40</v>
      </c>
      <c r="D306" s="87">
        <v>1</v>
      </c>
      <c r="E306" s="17">
        <v>0</v>
      </c>
      <c r="F306" s="17">
        <v>40</v>
      </c>
      <c r="G306" s="17">
        <v>0</v>
      </c>
      <c r="H306" s="17">
        <v>0</v>
      </c>
      <c r="I306" s="17">
        <v>0</v>
      </c>
      <c r="J306" s="17">
        <v>0</v>
      </c>
      <c r="K306" s="17">
        <v>0</v>
      </c>
      <c r="L306" s="17">
        <v>0</v>
      </c>
      <c r="M306" s="17">
        <v>30</v>
      </c>
      <c r="N306" s="17">
        <v>0</v>
      </c>
      <c r="O306" s="17">
        <v>30</v>
      </c>
      <c r="P306" s="17">
        <v>0</v>
      </c>
      <c r="Q306" s="17">
        <v>0</v>
      </c>
      <c r="R306" s="17">
        <v>0</v>
      </c>
      <c r="S306" s="17">
        <v>0</v>
      </c>
      <c r="T306" s="17">
        <v>0</v>
      </c>
      <c r="U306" s="41">
        <v>0</v>
      </c>
      <c r="V306" s="41">
        <v>0</v>
      </c>
      <c r="W306" s="17">
        <v>0</v>
      </c>
      <c r="X306" s="17">
        <v>0</v>
      </c>
      <c r="Y306" s="17">
        <v>0</v>
      </c>
      <c r="Z306" s="17">
        <v>0</v>
      </c>
      <c r="AA306" s="17">
        <v>0</v>
      </c>
      <c r="AB306" s="17">
        <v>0</v>
      </c>
      <c r="AC306" s="17">
        <v>0</v>
      </c>
      <c r="AD306" s="41">
        <v>0</v>
      </c>
      <c r="AE306" s="88">
        <v>43</v>
      </c>
      <c r="AF306" s="91" t="s">
        <v>3</v>
      </c>
      <c r="AG306" s="87" t="s">
        <v>504</v>
      </c>
      <c r="AL306" s="17">
        <f t="shared" si="81"/>
        <v>100</v>
      </c>
      <c r="AM306" s="17">
        <f t="shared" si="82"/>
        <v>0.3</v>
      </c>
      <c r="AN306" s="17">
        <f t="shared" si="83"/>
        <v>0</v>
      </c>
      <c r="AO306" s="17">
        <f t="shared" si="84"/>
        <v>0.4</v>
      </c>
      <c r="AP306" s="17">
        <f t="shared" si="85"/>
        <v>0.3</v>
      </c>
      <c r="AQ306" s="17">
        <f t="shared" si="86"/>
        <v>0.43</v>
      </c>
      <c r="AS306" s="17">
        <f t="shared" si="87"/>
        <v>0.74999999999999989</v>
      </c>
      <c r="AT306" s="17">
        <f t="shared" si="88"/>
        <v>0.74999999999999989</v>
      </c>
      <c r="AU306" s="17">
        <f t="shared" si="89"/>
        <v>0.546875</v>
      </c>
      <c r="AV306" s="17">
        <f t="shared" si="90"/>
        <v>0.6875</v>
      </c>
      <c r="AW306" s="17">
        <f t="shared" si="91"/>
        <v>0.53030303030303028</v>
      </c>
      <c r="AX306" s="17">
        <f t="shared" si="92"/>
        <v>0.53030303030303028</v>
      </c>
      <c r="AY306" s="17">
        <f t="shared" si="93"/>
        <v>0.10030303030303028</v>
      </c>
      <c r="BA306" s="17">
        <f t="shared" si="101"/>
        <v>0.75</v>
      </c>
      <c r="BB306" s="17">
        <f t="shared" si="95"/>
        <v>0.75</v>
      </c>
      <c r="BC306" s="17">
        <f t="shared" si="96"/>
        <v>0.47229226806308805</v>
      </c>
      <c r="BD306" s="17">
        <f t="shared" si="99"/>
        <v>0.4751360654985774</v>
      </c>
      <c r="BE306" s="17">
        <f t="shared" si="97"/>
        <v>0.4751360654985774</v>
      </c>
      <c r="BF306" s="17">
        <f t="shared" si="98"/>
        <v>2.0372644086918694E-3</v>
      </c>
      <c r="BG306" s="17">
        <f t="shared" si="100"/>
        <v>7.9298478996206521E-4</v>
      </c>
    </row>
    <row r="307" spans="1:59" x14ac:dyDescent="0.25">
      <c r="A307" s="84">
        <v>453</v>
      </c>
      <c r="B307" s="84">
        <v>305</v>
      </c>
      <c r="D307" s="86">
        <v>1</v>
      </c>
      <c r="E307" s="17">
        <f>'EWG-CCP-127 (1)'!J233</f>
        <v>2.912621359223301</v>
      </c>
      <c r="F307" s="17">
        <f>'EWG-CCP-127 (1)'!H233</f>
        <v>24.660194174757279</v>
      </c>
      <c r="G307" s="17">
        <v>0</v>
      </c>
      <c r="H307" s="17">
        <v>0</v>
      </c>
      <c r="I307" s="17">
        <v>0</v>
      </c>
      <c r="J307" s="17">
        <v>0</v>
      </c>
      <c r="K307" s="17">
        <v>0</v>
      </c>
      <c r="L307" s="17">
        <v>0</v>
      </c>
      <c r="M307" s="17">
        <f>'EWG-CCP-127 (1)'!G233</f>
        <v>9.1262135922330092</v>
      </c>
      <c r="N307" s="17">
        <v>0</v>
      </c>
      <c r="O307" s="17">
        <f>'EWG-CCP-127 (1)'!I233</f>
        <v>63.300970873786412</v>
      </c>
      <c r="P307" s="17">
        <v>0</v>
      </c>
      <c r="Q307" s="17">
        <v>0</v>
      </c>
      <c r="R307" s="17">
        <v>0</v>
      </c>
      <c r="S307" s="17">
        <v>0</v>
      </c>
      <c r="T307" s="17">
        <v>0</v>
      </c>
      <c r="U307" s="41">
        <v>0</v>
      </c>
      <c r="V307" s="17">
        <v>0</v>
      </c>
      <c r="W307" s="17">
        <v>0</v>
      </c>
      <c r="X307" s="17">
        <v>0</v>
      </c>
      <c r="Y307" s="17">
        <v>0</v>
      </c>
      <c r="Z307" s="17">
        <v>0</v>
      </c>
      <c r="AA307" s="17">
        <v>0</v>
      </c>
      <c r="AB307" s="17">
        <v>0</v>
      </c>
      <c r="AC307" s="17">
        <v>0</v>
      </c>
      <c r="AD307" s="41">
        <v>0</v>
      </c>
      <c r="AE307" s="88">
        <f>'EWG-CCP-127 (1)'!N233</f>
        <v>20.585799999999999</v>
      </c>
      <c r="AF307" s="17" t="s">
        <v>3</v>
      </c>
      <c r="AG307" s="87" t="s">
        <v>506</v>
      </c>
      <c r="AL307" s="17">
        <f t="shared" si="81"/>
        <v>100</v>
      </c>
      <c r="AM307" s="17">
        <f t="shared" si="82"/>
        <v>9.1262135922330095E-2</v>
      </c>
      <c r="AN307" s="17">
        <f t="shared" si="83"/>
        <v>2.9126213592233011E-2</v>
      </c>
      <c r="AO307" s="17">
        <f t="shared" si="84"/>
        <v>0.2466019417475728</v>
      </c>
      <c r="AP307" s="17">
        <f t="shared" si="85"/>
        <v>0.63300970873786411</v>
      </c>
      <c r="AQ307" s="17">
        <f t="shared" si="86"/>
        <v>0.20585799999999999</v>
      </c>
      <c r="AS307" s="17">
        <f t="shared" si="87"/>
        <v>2.295774647887324</v>
      </c>
      <c r="AT307" s="17">
        <f t="shared" si="88"/>
        <v>0.33098591549295775</v>
      </c>
      <c r="AU307" s="17">
        <f t="shared" si="89"/>
        <v>0.64348591549295775</v>
      </c>
      <c r="AV307" s="17">
        <f t="shared" si="90"/>
        <v>1.073943661971831</v>
      </c>
      <c r="AW307" s="17">
        <f t="shared" si="91"/>
        <v>0.33098591549295775</v>
      </c>
      <c r="AX307" s="17">
        <f t="shared" si="92"/>
        <v>0.33098591549295775</v>
      </c>
      <c r="AY307" s="17">
        <f t="shared" si="93"/>
        <v>0.12512791549295776</v>
      </c>
      <c r="BA307" s="17">
        <f t="shared" si="101"/>
        <v>1.7433155080213905</v>
      </c>
      <c r="BB307" s="17">
        <f t="shared" si="95"/>
        <v>0.25133689839572193</v>
      </c>
      <c r="BC307" s="17">
        <f t="shared" si="96"/>
        <v>0.53067345695147894</v>
      </c>
      <c r="BD307" s="17">
        <f t="shared" si="99"/>
        <v>0.25133689839572193</v>
      </c>
      <c r="BE307" s="17">
        <f t="shared" si="97"/>
        <v>0.25133689839572193</v>
      </c>
      <c r="BF307" s="17">
        <f t="shared" si="98"/>
        <v>2.0683301992884002E-3</v>
      </c>
      <c r="BG307" s="17">
        <f t="shared" si="100"/>
        <v>3.8408949961531998E-2</v>
      </c>
    </row>
    <row r="308" spans="1:59" x14ac:dyDescent="0.25">
      <c r="A308" s="84">
        <v>82</v>
      </c>
      <c r="B308" s="84">
        <v>428</v>
      </c>
      <c r="C308" s="17" t="s">
        <v>102</v>
      </c>
      <c r="D308" s="87">
        <v>1</v>
      </c>
      <c r="E308" s="17">
        <v>25.69</v>
      </c>
      <c r="F308" s="17">
        <v>54.55</v>
      </c>
      <c r="G308" s="17">
        <v>0</v>
      </c>
      <c r="H308" s="17">
        <v>0</v>
      </c>
      <c r="I308" s="41">
        <v>0</v>
      </c>
      <c r="J308" s="17">
        <v>0</v>
      </c>
      <c r="K308" s="17">
        <v>0</v>
      </c>
      <c r="L308" s="17">
        <v>0</v>
      </c>
      <c r="M308" s="17">
        <v>19.760000000000002</v>
      </c>
      <c r="N308" s="17">
        <v>0</v>
      </c>
      <c r="O308" s="17">
        <v>0</v>
      </c>
      <c r="P308" s="17">
        <v>0</v>
      </c>
      <c r="Q308" s="17">
        <v>0</v>
      </c>
      <c r="R308" s="17">
        <v>0</v>
      </c>
      <c r="S308" s="17">
        <v>0</v>
      </c>
      <c r="T308" s="41">
        <v>0</v>
      </c>
      <c r="U308" s="41">
        <v>0</v>
      </c>
      <c r="V308" s="41">
        <v>0</v>
      </c>
      <c r="W308" s="17">
        <v>0</v>
      </c>
      <c r="X308" s="17">
        <v>0</v>
      </c>
      <c r="Y308" s="17">
        <v>0</v>
      </c>
      <c r="Z308" s="41">
        <v>0</v>
      </c>
      <c r="AA308" s="17">
        <v>0</v>
      </c>
      <c r="AB308" s="17">
        <v>0</v>
      </c>
      <c r="AC308" s="41">
        <v>0</v>
      </c>
      <c r="AD308" s="41">
        <v>0</v>
      </c>
      <c r="AE308" s="88">
        <v>8</v>
      </c>
      <c r="AF308" s="41" t="s">
        <v>3</v>
      </c>
      <c r="AG308" s="87" t="s">
        <v>506</v>
      </c>
      <c r="AL308" s="17">
        <f t="shared" si="81"/>
        <v>100</v>
      </c>
      <c r="AM308" s="17">
        <f t="shared" si="82"/>
        <v>0.19760000000000003</v>
      </c>
      <c r="AN308" s="17">
        <f t="shared" si="83"/>
        <v>0.25690000000000002</v>
      </c>
      <c r="AO308" s="17">
        <f t="shared" si="84"/>
        <v>0.54549999999999998</v>
      </c>
      <c r="AP308" s="17">
        <f t="shared" si="85"/>
        <v>0</v>
      </c>
      <c r="AQ308" s="17">
        <f t="shared" si="86"/>
        <v>0.08</v>
      </c>
      <c r="AS308" s="17">
        <f t="shared" si="87"/>
        <v>0</v>
      </c>
      <c r="AT308" s="17">
        <f t="shared" si="88"/>
        <v>0.24626121635094719</v>
      </c>
      <c r="AU308" s="17">
        <f t="shared" si="89"/>
        <v>0.5</v>
      </c>
      <c r="AV308" s="17">
        <f t="shared" si="90"/>
        <v>0.5</v>
      </c>
      <c r="AW308" s="17">
        <f t="shared" si="91"/>
        <v>0.24626121635094719</v>
      </c>
      <c r="AX308" s="17">
        <f t="shared" si="92"/>
        <v>0.24626121635094719</v>
      </c>
      <c r="AY308" s="17">
        <f t="shared" si="93"/>
        <v>0.16626121635094721</v>
      </c>
      <c r="BA308" s="17">
        <f t="shared" si="101"/>
        <v>0</v>
      </c>
      <c r="BB308" s="17">
        <f t="shared" si="95"/>
        <v>0.12561184921492596</v>
      </c>
      <c r="BC308" s="17">
        <f t="shared" si="96"/>
        <v>0.42821172032905402</v>
      </c>
      <c r="BD308" s="17">
        <f t="shared" si="99"/>
        <v>0.12561184921492596</v>
      </c>
      <c r="BE308" s="17">
        <f t="shared" si="97"/>
        <v>0.12561184921492596</v>
      </c>
      <c r="BF308" s="17">
        <f t="shared" si="98"/>
        <v>2.0804407888051421E-3</v>
      </c>
      <c r="BG308" s="17">
        <f t="shared" si="100"/>
        <v>0.1035809948579077</v>
      </c>
    </row>
    <row r="309" spans="1:59" x14ac:dyDescent="0.25">
      <c r="A309" s="84">
        <v>598</v>
      </c>
      <c r="B309" s="84">
        <v>619</v>
      </c>
      <c r="C309" s="17" t="s">
        <v>436</v>
      </c>
      <c r="D309" s="86">
        <v>1</v>
      </c>
      <c r="E309" s="17">
        <v>0</v>
      </c>
      <c r="F309" s="17">
        <f>'EWG-CCP-127 (1)'!G259</f>
        <v>58.82352941176471</v>
      </c>
      <c r="G309" s="17">
        <v>0</v>
      </c>
      <c r="H309" s="17">
        <v>0</v>
      </c>
      <c r="I309" s="17">
        <v>0</v>
      </c>
      <c r="J309" s="17">
        <v>0</v>
      </c>
      <c r="K309" s="17">
        <f>'EWG-CCP-127 (1)'!H259</f>
        <v>41.17647058823529</v>
      </c>
      <c r="L309" s="17">
        <v>0</v>
      </c>
      <c r="M309" s="17">
        <v>0</v>
      </c>
      <c r="N309" s="17">
        <v>0</v>
      </c>
      <c r="O309" s="17">
        <v>0</v>
      </c>
      <c r="P309" s="17">
        <v>0</v>
      </c>
      <c r="Q309" s="17">
        <v>0</v>
      </c>
      <c r="R309" s="17">
        <v>0</v>
      </c>
      <c r="S309" s="17">
        <v>0</v>
      </c>
      <c r="T309" s="17">
        <v>0</v>
      </c>
      <c r="U309" s="17">
        <v>0</v>
      </c>
      <c r="V309" s="17">
        <f>'EWG-CCP-127 (1)'!I259</f>
        <v>0</v>
      </c>
      <c r="W309" s="17">
        <v>0</v>
      </c>
      <c r="X309" s="17">
        <v>0</v>
      </c>
      <c r="Y309" s="17">
        <v>0</v>
      </c>
      <c r="Z309" s="17">
        <v>0</v>
      </c>
      <c r="AA309" s="17">
        <v>0</v>
      </c>
      <c r="AB309" s="17">
        <v>0</v>
      </c>
      <c r="AC309" s="17">
        <v>0</v>
      </c>
      <c r="AD309" s="17">
        <v>0</v>
      </c>
      <c r="AE309" s="88">
        <v>46</v>
      </c>
      <c r="AF309" s="95" t="s">
        <v>3</v>
      </c>
      <c r="AG309" s="87" t="s">
        <v>556</v>
      </c>
      <c r="AJ309" s="87" t="s">
        <v>510</v>
      </c>
      <c r="AL309" s="17">
        <f t="shared" si="81"/>
        <v>100</v>
      </c>
      <c r="AM309" s="17">
        <f t="shared" si="82"/>
        <v>0.41176470588235292</v>
      </c>
      <c r="AN309" s="17">
        <f t="shared" si="83"/>
        <v>0</v>
      </c>
      <c r="AO309" s="17">
        <f t="shared" si="84"/>
        <v>0.58823529411764708</v>
      </c>
      <c r="AP309" s="17">
        <f t="shared" si="85"/>
        <v>0</v>
      </c>
      <c r="AQ309" s="17">
        <f t="shared" si="86"/>
        <v>0.46</v>
      </c>
      <c r="AS309" s="17">
        <f t="shared" si="87"/>
        <v>0</v>
      </c>
      <c r="AT309" s="17">
        <f t="shared" si="88"/>
        <v>0.7</v>
      </c>
      <c r="AU309" s="17">
        <f t="shared" si="89"/>
        <v>0.5</v>
      </c>
      <c r="AV309" s="17">
        <f t="shared" si="90"/>
        <v>0.5</v>
      </c>
      <c r="AW309" s="17">
        <f t="shared" si="91"/>
        <v>0.43333333333333335</v>
      </c>
      <c r="AX309" s="17">
        <f t="shared" si="92"/>
        <v>0.43333333333333335</v>
      </c>
      <c r="AY309" s="17">
        <f t="shared" si="93"/>
        <v>2.6666666666666672E-2</v>
      </c>
      <c r="BA309" s="17">
        <f t="shared" si="101"/>
        <v>0</v>
      </c>
      <c r="BB309" s="17">
        <f t="shared" si="95"/>
        <v>0.69999999999999984</v>
      </c>
      <c r="BC309" s="17">
        <f t="shared" si="96"/>
        <v>0.42821172032905402</v>
      </c>
      <c r="BD309" s="17">
        <f t="shared" si="99"/>
        <v>0.41432603648764282</v>
      </c>
      <c r="BE309" s="17">
        <f t="shared" si="97"/>
        <v>0.41432603648764282</v>
      </c>
      <c r="BF309" s="17">
        <f t="shared" si="98"/>
        <v>2.0861109429281366E-3</v>
      </c>
      <c r="BG309" s="17">
        <f t="shared" si="100"/>
        <v>3.382583926995298E-3</v>
      </c>
    </row>
    <row r="310" spans="1:59" x14ac:dyDescent="0.25">
      <c r="A310" s="84">
        <v>256</v>
      </c>
      <c r="B310" s="84">
        <v>148</v>
      </c>
      <c r="C310" s="17">
        <f>'EWG-CCP-127 (1)'!B71</f>
        <v>16</v>
      </c>
      <c r="D310" s="87">
        <v>1</v>
      </c>
      <c r="E310" s="17">
        <v>0</v>
      </c>
      <c r="F310" s="17">
        <f>'EWG-CCP-127 (1)'!M71</f>
        <v>35.714285714285715</v>
      </c>
      <c r="G310" s="17">
        <v>0</v>
      </c>
      <c r="H310" s="17">
        <v>0</v>
      </c>
      <c r="I310" s="17">
        <v>0</v>
      </c>
      <c r="J310" s="17">
        <v>0</v>
      </c>
      <c r="K310" s="17">
        <v>0</v>
      </c>
      <c r="L310" s="17">
        <v>0</v>
      </c>
      <c r="M310" s="17">
        <f>'EWG-CCP-127 (1)'!L71</f>
        <v>28.571428571428577</v>
      </c>
      <c r="N310" s="17">
        <v>0</v>
      </c>
      <c r="O310" s="17">
        <f>'EWG-CCP-127 (1)'!K71</f>
        <v>35.714285714285715</v>
      </c>
      <c r="P310" s="17">
        <v>0</v>
      </c>
      <c r="Q310" s="17">
        <v>0</v>
      </c>
      <c r="R310" s="17">
        <v>0</v>
      </c>
      <c r="S310" s="17">
        <v>0</v>
      </c>
      <c r="T310" s="17">
        <v>0</v>
      </c>
      <c r="U310" s="41">
        <v>0</v>
      </c>
      <c r="V310" s="41">
        <v>0</v>
      </c>
      <c r="W310" s="17">
        <v>0</v>
      </c>
      <c r="X310" s="17">
        <v>0</v>
      </c>
      <c r="Y310" s="17">
        <v>0</v>
      </c>
      <c r="Z310" s="17">
        <v>0</v>
      </c>
      <c r="AA310" s="17">
        <v>0</v>
      </c>
      <c r="AB310" s="17">
        <v>0</v>
      </c>
      <c r="AC310" s="17">
        <v>0</v>
      </c>
      <c r="AD310" s="41">
        <v>0</v>
      </c>
      <c r="AE310" s="88">
        <f>'EWG-CCP-127 (1)'!E71</f>
        <v>54</v>
      </c>
      <c r="AF310" s="41" t="s">
        <v>3</v>
      </c>
      <c r="AG310" s="87" t="s">
        <v>506</v>
      </c>
      <c r="AL310" s="17">
        <f t="shared" si="81"/>
        <v>100</v>
      </c>
      <c r="AM310" s="17">
        <f t="shared" si="82"/>
        <v>0.28571428571428575</v>
      </c>
      <c r="AN310" s="17">
        <f t="shared" si="83"/>
        <v>0</v>
      </c>
      <c r="AO310" s="17">
        <f t="shared" si="84"/>
        <v>0.35714285714285715</v>
      </c>
      <c r="AP310" s="17">
        <f t="shared" si="85"/>
        <v>0.35714285714285715</v>
      </c>
      <c r="AQ310" s="17">
        <f t="shared" si="86"/>
        <v>0.54</v>
      </c>
      <c r="AS310" s="17">
        <f t="shared" si="87"/>
        <v>1</v>
      </c>
      <c r="AT310" s="17">
        <f t="shared" si="88"/>
        <v>0.8</v>
      </c>
      <c r="AU310" s="17">
        <f t="shared" si="89"/>
        <v>0.5625</v>
      </c>
      <c r="AV310" s="17">
        <f t="shared" si="90"/>
        <v>0.75</v>
      </c>
      <c r="AW310" s="17">
        <f t="shared" si="91"/>
        <v>0.55000000000000004</v>
      </c>
      <c r="AX310" s="17">
        <f t="shared" si="92"/>
        <v>0.55000000000000004</v>
      </c>
      <c r="AY310" s="17">
        <f t="shared" si="93"/>
        <v>1.0000000000000009E-2</v>
      </c>
      <c r="BA310" s="17">
        <f t="shared" si="101"/>
        <v>1</v>
      </c>
      <c r="BB310" s="17">
        <f t="shared" si="95"/>
        <v>0.80000000000000016</v>
      </c>
      <c r="BC310" s="17">
        <f t="shared" si="96"/>
        <v>0.48698578397443271</v>
      </c>
      <c r="BD310" s="17">
        <f t="shared" si="99"/>
        <v>0.49410314977196756</v>
      </c>
      <c r="BE310" s="17">
        <f t="shared" si="97"/>
        <v>0.49410314977196756</v>
      </c>
      <c r="BF310" s="17">
        <f t="shared" si="98"/>
        <v>2.1065208608544443E-3</v>
      </c>
      <c r="BG310" s="17">
        <f t="shared" si="100"/>
        <v>1.9088181625750586E-2</v>
      </c>
    </row>
    <row r="311" spans="1:59" x14ac:dyDescent="0.25">
      <c r="A311" s="84">
        <v>399</v>
      </c>
      <c r="B311" s="84">
        <v>264</v>
      </c>
      <c r="C311" s="17" t="s">
        <v>264</v>
      </c>
      <c r="D311" s="86">
        <v>1</v>
      </c>
      <c r="E311" s="17">
        <v>3.2</v>
      </c>
      <c r="F311" s="17">
        <v>37.5</v>
      </c>
      <c r="G311" s="17">
        <v>0</v>
      </c>
      <c r="H311" s="17">
        <v>0</v>
      </c>
      <c r="I311" s="17">
        <v>0</v>
      </c>
      <c r="J311" s="17">
        <v>0</v>
      </c>
      <c r="K311" s="17">
        <v>0</v>
      </c>
      <c r="L311" s="17">
        <v>0</v>
      </c>
      <c r="M311" s="17">
        <v>15.8</v>
      </c>
      <c r="N311" s="17">
        <v>0</v>
      </c>
      <c r="O311" s="17">
        <v>43.5</v>
      </c>
      <c r="P311" s="17">
        <v>0</v>
      </c>
      <c r="Q311" s="17">
        <v>0</v>
      </c>
      <c r="R311" s="17">
        <v>0</v>
      </c>
      <c r="S311" s="17">
        <v>0</v>
      </c>
      <c r="T311" s="17">
        <v>0</v>
      </c>
      <c r="U311" s="41">
        <v>0</v>
      </c>
      <c r="V311" s="41">
        <v>0</v>
      </c>
      <c r="W311" s="17">
        <v>0</v>
      </c>
      <c r="X311" s="17">
        <v>0</v>
      </c>
      <c r="Y311" s="17">
        <v>0</v>
      </c>
      <c r="Z311" s="17">
        <v>0</v>
      </c>
      <c r="AA311" s="17">
        <v>0</v>
      </c>
      <c r="AB311" s="17">
        <v>0</v>
      </c>
      <c r="AC311" s="17">
        <v>0</v>
      </c>
      <c r="AD311" s="41">
        <v>0</v>
      </c>
      <c r="AE311" s="88">
        <v>36</v>
      </c>
      <c r="AF311" s="91" t="s">
        <v>3</v>
      </c>
      <c r="AG311" s="87" t="s">
        <v>504</v>
      </c>
      <c r="AL311" s="17">
        <f t="shared" si="81"/>
        <v>100</v>
      </c>
      <c r="AM311" s="17">
        <f t="shared" si="82"/>
        <v>0.158</v>
      </c>
      <c r="AN311" s="17">
        <f t="shared" si="83"/>
        <v>3.2000000000000001E-2</v>
      </c>
      <c r="AO311" s="17">
        <f t="shared" si="84"/>
        <v>0.375</v>
      </c>
      <c r="AP311" s="17">
        <f t="shared" si="85"/>
        <v>0.435</v>
      </c>
      <c r="AQ311" s="17">
        <f t="shared" si="86"/>
        <v>0.36</v>
      </c>
      <c r="AS311" s="17">
        <f t="shared" si="87"/>
        <v>1.0687960687960687</v>
      </c>
      <c r="AT311" s="17">
        <f t="shared" si="88"/>
        <v>0.3882063882063882</v>
      </c>
      <c r="AU311" s="17">
        <f t="shared" si="89"/>
        <v>0.56679975429975427</v>
      </c>
      <c r="AV311" s="17">
        <f t="shared" si="90"/>
        <v>0.76719901719901717</v>
      </c>
      <c r="AW311" s="17">
        <f t="shared" si="91"/>
        <v>0.3882063882063882</v>
      </c>
      <c r="AX311" s="17">
        <f t="shared" si="92"/>
        <v>0.3882063882063882</v>
      </c>
      <c r="AY311" s="17">
        <f t="shared" si="93"/>
        <v>2.8206388206388211E-2</v>
      </c>
      <c r="BA311" s="17">
        <f t="shared" si="101"/>
        <v>0.86481113320079528</v>
      </c>
      <c r="BB311" s="17">
        <f t="shared" si="95"/>
        <v>0.31411530815109345</v>
      </c>
      <c r="BC311" s="17">
        <f t="shared" si="96"/>
        <v>0.47904018491302963</v>
      </c>
      <c r="BD311" s="17">
        <f t="shared" si="99"/>
        <v>0.31411530815109345</v>
      </c>
      <c r="BE311" s="17">
        <f t="shared" si="97"/>
        <v>0.31411530815109345</v>
      </c>
      <c r="BF311" s="17">
        <f t="shared" si="98"/>
        <v>2.1054049460691097E-3</v>
      </c>
      <c r="BG311" s="17">
        <f t="shared" si="100"/>
        <v>1.7505868035511964E-3</v>
      </c>
    </row>
    <row r="312" spans="1:59" x14ac:dyDescent="0.25">
      <c r="A312" s="84">
        <v>64</v>
      </c>
      <c r="B312" s="84">
        <v>421</v>
      </c>
      <c r="C312" s="17" t="s">
        <v>79</v>
      </c>
      <c r="D312" s="87">
        <v>1</v>
      </c>
      <c r="E312" s="17">
        <v>20</v>
      </c>
      <c r="F312" s="17">
        <v>40</v>
      </c>
      <c r="G312" s="17">
        <v>40</v>
      </c>
      <c r="H312" s="17">
        <v>0</v>
      </c>
      <c r="I312" s="41">
        <v>0</v>
      </c>
      <c r="J312" s="41">
        <v>0</v>
      </c>
      <c r="K312" s="41">
        <v>0</v>
      </c>
      <c r="L312" s="17">
        <v>0</v>
      </c>
      <c r="M312" s="17">
        <v>0</v>
      </c>
      <c r="N312" s="17">
        <v>0</v>
      </c>
      <c r="O312" s="17">
        <v>0</v>
      </c>
      <c r="P312" s="17">
        <v>0</v>
      </c>
      <c r="Q312" s="17">
        <v>0</v>
      </c>
      <c r="R312" s="17">
        <v>0</v>
      </c>
      <c r="S312" s="17">
        <v>0</v>
      </c>
      <c r="T312" s="41">
        <v>0</v>
      </c>
      <c r="U312" s="41">
        <v>0</v>
      </c>
      <c r="V312" s="41">
        <v>0</v>
      </c>
      <c r="W312" s="41">
        <v>0</v>
      </c>
      <c r="X312" s="17">
        <v>0</v>
      </c>
      <c r="Y312" s="17">
        <v>0</v>
      </c>
      <c r="Z312" s="41">
        <v>0</v>
      </c>
      <c r="AA312" s="17">
        <v>0</v>
      </c>
      <c r="AB312" s="17">
        <v>0</v>
      </c>
      <c r="AC312" s="41">
        <v>0</v>
      </c>
      <c r="AD312" s="41">
        <v>0</v>
      </c>
      <c r="AE312" s="88">
        <v>12</v>
      </c>
      <c r="AF312" s="91" t="s">
        <v>3</v>
      </c>
      <c r="AG312" s="87" t="s">
        <v>504</v>
      </c>
      <c r="AL312" s="17">
        <f t="shared" si="81"/>
        <v>100</v>
      </c>
      <c r="AM312" s="17">
        <f t="shared" si="82"/>
        <v>0</v>
      </c>
      <c r="AN312" s="17">
        <f t="shared" si="83"/>
        <v>0.2</v>
      </c>
      <c r="AO312" s="17">
        <f t="shared" si="84"/>
        <v>0.4</v>
      </c>
      <c r="AP312" s="17">
        <f t="shared" si="85"/>
        <v>0</v>
      </c>
      <c r="AQ312" s="17">
        <f t="shared" si="86"/>
        <v>0.12</v>
      </c>
      <c r="AS312" s="17">
        <f t="shared" si="87"/>
        <v>0</v>
      </c>
      <c r="AT312" s="17">
        <f t="shared" si="88"/>
        <v>0</v>
      </c>
      <c r="AU312" s="17">
        <f t="shared" si="89"/>
        <v>0.5</v>
      </c>
      <c r="AV312" s="17">
        <f t="shared" si="90"/>
        <v>0.5</v>
      </c>
      <c r="AW312" s="17">
        <f t="shared" si="91"/>
        <v>0</v>
      </c>
      <c r="AX312" s="17">
        <f t="shared" si="92"/>
        <v>0</v>
      </c>
      <c r="AY312" s="17">
        <f t="shared" si="93"/>
        <v>0.12</v>
      </c>
      <c r="BA312" s="17">
        <f t="shared" si="101"/>
        <v>0</v>
      </c>
      <c r="BB312" s="17">
        <f t="shared" si="95"/>
        <v>0.16666666666666666</v>
      </c>
      <c r="BC312" s="17">
        <f t="shared" si="96"/>
        <v>0.42821172032905402</v>
      </c>
      <c r="BD312" s="17">
        <f t="shared" si="99"/>
        <v>0.16666666666666666</v>
      </c>
      <c r="BE312" s="17">
        <f t="shared" si="97"/>
        <v>0.16666666666666666</v>
      </c>
      <c r="BF312" s="17">
        <f t="shared" si="98"/>
        <v>2.1777777777777772E-3</v>
      </c>
      <c r="BG312" s="17">
        <f t="shared" si="100"/>
        <v>7.9433793707285358E-2</v>
      </c>
    </row>
    <row r="313" spans="1:59" x14ac:dyDescent="0.25">
      <c r="A313" s="84">
        <v>428</v>
      </c>
      <c r="B313" s="84">
        <v>283</v>
      </c>
      <c r="C313" s="17" t="s">
        <v>278</v>
      </c>
      <c r="D313" s="86">
        <v>1</v>
      </c>
      <c r="E313" s="17">
        <v>0</v>
      </c>
      <c r="F313" s="17">
        <v>16.739999999999998</v>
      </c>
      <c r="G313" s="17">
        <v>0</v>
      </c>
      <c r="H313" s="17">
        <v>0</v>
      </c>
      <c r="I313" s="17">
        <v>0</v>
      </c>
      <c r="J313" s="17">
        <v>0</v>
      </c>
      <c r="K313" s="17">
        <v>12.3</v>
      </c>
      <c r="L313" s="17">
        <v>0</v>
      </c>
      <c r="M313" s="17">
        <v>9.1999999999999993</v>
      </c>
      <c r="N313" s="17">
        <v>0</v>
      </c>
      <c r="O313" s="17">
        <v>56.94</v>
      </c>
      <c r="P313" s="17">
        <v>0</v>
      </c>
      <c r="Q313" s="17">
        <v>0</v>
      </c>
      <c r="R313" s="17">
        <v>0</v>
      </c>
      <c r="S313" s="17">
        <v>0</v>
      </c>
      <c r="T313" s="17">
        <v>0</v>
      </c>
      <c r="U313" s="41">
        <v>0</v>
      </c>
      <c r="V313" s="17">
        <v>0</v>
      </c>
      <c r="W313" s="17">
        <v>0</v>
      </c>
      <c r="X313" s="17">
        <v>0</v>
      </c>
      <c r="Y313" s="17">
        <v>0</v>
      </c>
      <c r="Z313" s="17">
        <v>0</v>
      </c>
      <c r="AA313" s="17">
        <v>0</v>
      </c>
      <c r="AB313" s="17">
        <v>0</v>
      </c>
      <c r="AC313" s="17">
        <v>4.83</v>
      </c>
      <c r="AD313" s="41">
        <v>0</v>
      </c>
      <c r="AE313" s="88">
        <v>63.1</v>
      </c>
      <c r="AF313" s="41" t="s">
        <v>3</v>
      </c>
      <c r="AG313" s="87" t="s">
        <v>506</v>
      </c>
      <c r="AL313" s="17">
        <f t="shared" si="81"/>
        <v>100.00999999999999</v>
      </c>
      <c r="AM313" s="17">
        <f t="shared" si="82"/>
        <v>0.215</v>
      </c>
      <c r="AN313" s="17">
        <f t="shared" si="83"/>
        <v>0</v>
      </c>
      <c r="AO313" s="17">
        <f t="shared" si="84"/>
        <v>0.16739999999999999</v>
      </c>
      <c r="AP313" s="17">
        <f t="shared" si="85"/>
        <v>0.56940000000000002</v>
      </c>
      <c r="AQ313" s="17">
        <f t="shared" si="86"/>
        <v>0.63100000000000001</v>
      </c>
      <c r="AS313" s="17">
        <f t="shared" si="87"/>
        <v>3.4014336917562726</v>
      </c>
      <c r="AT313" s="17">
        <f t="shared" si="88"/>
        <v>1.2843488649940262</v>
      </c>
      <c r="AU313" s="17">
        <f t="shared" si="89"/>
        <v>0.71258960573476704</v>
      </c>
      <c r="AV313" s="17">
        <f t="shared" si="90"/>
        <v>1.3503584229390682</v>
      </c>
      <c r="AW313" s="17">
        <f t="shared" si="91"/>
        <v>0.71258960573476704</v>
      </c>
      <c r="AX313" s="17">
        <f t="shared" si="92"/>
        <v>0.71258960573476704</v>
      </c>
      <c r="AY313" s="17">
        <f t="shared" si="93"/>
        <v>8.1589605734767034E-2</v>
      </c>
      <c r="BA313" s="17">
        <f t="shared" si="101"/>
        <v>3.4014336917562726</v>
      </c>
      <c r="BB313" s="17">
        <f t="shared" si="95"/>
        <v>1.2843488649940265</v>
      </c>
      <c r="BC313" s="17">
        <f t="shared" si="96"/>
        <v>0.62812780061387263</v>
      </c>
      <c r="BD313" s="17">
        <f t="shared" si="99"/>
        <v>0.67879112346146209</v>
      </c>
      <c r="BE313" s="17">
        <f t="shared" si="97"/>
        <v>0.67879112346146209</v>
      </c>
      <c r="BF313" s="17">
        <f t="shared" si="98"/>
        <v>2.2839914817087115E-3</v>
      </c>
      <c r="BG313" s="17">
        <f t="shared" si="100"/>
        <v>5.2514299008084707E-2</v>
      </c>
    </row>
    <row r="314" spans="1:59" x14ac:dyDescent="0.25">
      <c r="A314" s="84">
        <v>585</v>
      </c>
      <c r="B314" s="84">
        <v>612</v>
      </c>
      <c r="D314" s="87">
        <v>1</v>
      </c>
      <c r="E314" s="17">
        <v>0</v>
      </c>
      <c r="F314" s="17">
        <f>100-J314</f>
        <v>92</v>
      </c>
      <c r="G314" s="17">
        <v>0</v>
      </c>
      <c r="H314" s="17">
        <v>0</v>
      </c>
      <c r="I314" s="17">
        <v>0</v>
      </c>
      <c r="J314" s="17">
        <v>8</v>
      </c>
      <c r="K314" s="17">
        <v>0</v>
      </c>
      <c r="L314" s="17">
        <v>0</v>
      </c>
      <c r="M314" s="17">
        <v>0</v>
      </c>
      <c r="N314" s="17">
        <v>0</v>
      </c>
      <c r="O314" s="17">
        <v>0</v>
      </c>
      <c r="P314" s="17">
        <v>0</v>
      </c>
      <c r="Q314" s="17">
        <v>0</v>
      </c>
      <c r="R314" s="17">
        <v>0</v>
      </c>
      <c r="S314" s="17">
        <v>0</v>
      </c>
      <c r="T314" s="17">
        <v>0</v>
      </c>
      <c r="U314" s="17">
        <v>0</v>
      </c>
      <c r="V314" s="17">
        <v>0</v>
      </c>
      <c r="W314" s="17">
        <v>0</v>
      </c>
      <c r="X314" s="17">
        <v>0</v>
      </c>
      <c r="Y314" s="17">
        <v>0</v>
      </c>
      <c r="Z314" s="17">
        <v>0</v>
      </c>
      <c r="AA314" s="17">
        <v>0</v>
      </c>
      <c r="AB314" s="17">
        <v>0</v>
      </c>
      <c r="AC314" s="17">
        <v>0</v>
      </c>
      <c r="AD314" s="17">
        <v>0</v>
      </c>
      <c r="AE314" s="88">
        <v>4</v>
      </c>
      <c r="AF314" s="92" t="s">
        <v>3</v>
      </c>
      <c r="AG314" s="87" t="s">
        <v>541</v>
      </c>
      <c r="AL314" s="17">
        <f t="shared" si="81"/>
        <v>100</v>
      </c>
      <c r="AM314" s="17">
        <f t="shared" si="82"/>
        <v>0.08</v>
      </c>
      <c r="AN314" s="17">
        <f t="shared" si="83"/>
        <v>0</v>
      </c>
      <c r="AO314" s="17">
        <f t="shared" si="84"/>
        <v>0.92</v>
      </c>
      <c r="AP314" s="17">
        <f t="shared" si="85"/>
        <v>0</v>
      </c>
      <c r="AQ314" s="17">
        <f t="shared" si="86"/>
        <v>0.04</v>
      </c>
      <c r="AS314" s="17">
        <f t="shared" si="87"/>
        <v>0</v>
      </c>
      <c r="AT314" s="17">
        <f t="shared" si="88"/>
        <v>8.6956521739130432E-2</v>
      </c>
      <c r="AU314" s="17">
        <f t="shared" si="89"/>
        <v>0.5</v>
      </c>
      <c r="AV314" s="17">
        <f t="shared" si="90"/>
        <v>0.5</v>
      </c>
      <c r="AW314" s="17">
        <f t="shared" si="91"/>
        <v>8.6956521739130432E-2</v>
      </c>
      <c r="AX314" s="17">
        <f t="shared" si="92"/>
        <v>8.6956521739130432E-2</v>
      </c>
      <c r="AY314" s="17">
        <f t="shared" si="93"/>
        <v>4.6956521739130432E-2</v>
      </c>
      <c r="BA314" s="17">
        <f t="shared" si="101"/>
        <v>0</v>
      </c>
      <c r="BB314" s="17">
        <f t="shared" si="95"/>
        <v>8.6956521739130432E-2</v>
      </c>
      <c r="BC314" s="17">
        <f t="shared" si="96"/>
        <v>0.42821172032905402</v>
      </c>
      <c r="BD314" s="17">
        <f t="shared" si="99"/>
        <v>8.6956521739130432E-2</v>
      </c>
      <c r="BE314" s="17">
        <f t="shared" si="97"/>
        <v>8.6956521739130432E-2</v>
      </c>
      <c r="BF314" s="17">
        <f t="shared" si="98"/>
        <v>2.2049149338374289E-3</v>
      </c>
      <c r="BG314" s="17">
        <f t="shared" si="100"/>
        <v>0.13092819600853009</v>
      </c>
    </row>
    <row r="315" spans="1:59" x14ac:dyDescent="0.25">
      <c r="A315" s="84">
        <v>232</v>
      </c>
      <c r="B315" s="84">
        <v>491</v>
      </c>
      <c r="C315" s="17" t="str">
        <f>'EWG-CCP-127 (1)'!B47</f>
        <v>a)</v>
      </c>
      <c r="D315" s="86">
        <v>1</v>
      </c>
      <c r="E315" s="17">
        <v>0</v>
      </c>
      <c r="F315" s="17">
        <f>'EWG-CCP-127 (1)'!M47</f>
        <v>75.018754688672175</v>
      </c>
      <c r="G315" s="17">
        <v>0</v>
      </c>
      <c r="H315" s="17">
        <v>0</v>
      </c>
      <c r="I315" s="17">
        <v>0</v>
      </c>
      <c r="J315" s="17">
        <v>0</v>
      </c>
      <c r="K315" s="17">
        <v>0</v>
      </c>
      <c r="L315" s="17">
        <v>0</v>
      </c>
      <c r="M315" s="17">
        <f>'EWG-CCP-127 (1)'!L47</f>
        <v>24.981245311327836</v>
      </c>
      <c r="N315" s="17">
        <v>0</v>
      </c>
      <c r="O315" s="17">
        <f>'EWG-CCP-127 (1)'!K47</f>
        <v>0</v>
      </c>
      <c r="P315" s="17">
        <v>0</v>
      </c>
      <c r="Q315" s="17">
        <v>0</v>
      </c>
      <c r="R315" s="17">
        <v>0</v>
      </c>
      <c r="S315" s="17">
        <v>0</v>
      </c>
      <c r="T315" s="17">
        <v>0</v>
      </c>
      <c r="U315" s="41">
        <v>0</v>
      </c>
      <c r="V315" s="41">
        <v>0</v>
      </c>
      <c r="W315" s="17">
        <v>0</v>
      </c>
      <c r="X315" s="17">
        <v>0</v>
      </c>
      <c r="Y315" s="17">
        <v>0</v>
      </c>
      <c r="Z315" s="17">
        <v>0</v>
      </c>
      <c r="AA315" s="17">
        <v>0</v>
      </c>
      <c r="AB315" s="17">
        <v>0</v>
      </c>
      <c r="AC315" s="17">
        <v>0</v>
      </c>
      <c r="AD315" s="41">
        <v>0</v>
      </c>
      <c r="AE315" s="88">
        <f>'EWG-CCP-127 (1)'!E47</f>
        <v>38</v>
      </c>
      <c r="AF315" s="41" t="s">
        <v>3</v>
      </c>
      <c r="AG315" s="87" t="s">
        <v>506</v>
      </c>
      <c r="AL315" s="17">
        <f t="shared" si="81"/>
        <v>100.00000000000001</v>
      </c>
      <c r="AM315" s="17">
        <f t="shared" si="82"/>
        <v>0.24981245311327835</v>
      </c>
      <c r="AN315" s="17">
        <f t="shared" si="83"/>
        <v>0</v>
      </c>
      <c r="AO315" s="17">
        <f t="shared" si="84"/>
        <v>0.75018754688672173</v>
      </c>
      <c r="AP315" s="17">
        <f t="shared" si="85"/>
        <v>0</v>
      </c>
      <c r="AQ315" s="17">
        <f t="shared" si="86"/>
        <v>0.38</v>
      </c>
      <c r="AS315" s="17">
        <f t="shared" si="87"/>
        <v>0</v>
      </c>
      <c r="AT315" s="17">
        <f t="shared" si="88"/>
        <v>0.33300000000000002</v>
      </c>
      <c r="AU315" s="17">
        <f t="shared" si="89"/>
        <v>0.5</v>
      </c>
      <c r="AV315" s="17">
        <f t="shared" si="90"/>
        <v>0.5</v>
      </c>
      <c r="AW315" s="17">
        <f t="shared" si="91"/>
        <v>0.33300000000000002</v>
      </c>
      <c r="AX315" s="17">
        <f t="shared" si="92"/>
        <v>0.33300000000000002</v>
      </c>
      <c r="AY315" s="17">
        <f t="shared" si="93"/>
        <v>4.6999999999999986E-2</v>
      </c>
      <c r="BA315" s="17">
        <f t="shared" si="101"/>
        <v>0</v>
      </c>
      <c r="BB315" s="17">
        <f t="shared" si="95"/>
        <v>0.33300000000000002</v>
      </c>
      <c r="BC315" s="17">
        <f t="shared" si="96"/>
        <v>0.42821172032905402</v>
      </c>
      <c r="BD315" s="17">
        <f t="shared" si="99"/>
        <v>0.33300000000000002</v>
      </c>
      <c r="BE315" s="17">
        <f t="shared" si="97"/>
        <v>0.33300000000000002</v>
      </c>
      <c r="BF315" s="17">
        <f t="shared" si="98"/>
        <v>2.2089999999999987E-3</v>
      </c>
      <c r="BG315" s="17">
        <f t="shared" si="100"/>
        <v>4.7698622824001515E-4</v>
      </c>
    </row>
    <row r="316" spans="1:59" x14ac:dyDescent="0.25">
      <c r="A316" s="84">
        <v>624</v>
      </c>
      <c r="B316" s="84">
        <v>634</v>
      </c>
      <c r="D316" s="87">
        <v>1</v>
      </c>
      <c r="E316" s="17">
        <v>0</v>
      </c>
      <c r="F316" s="17">
        <f>'EWG-CCP-127 (1)'!G346</f>
        <v>74.962518740629676</v>
      </c>
      <c r="G316" s="17">
        <v>0</v>
      </c>
      <c r="H316" s="17">
        <v>0</v>
      </c>
      <c r="I316" s="17">
        <v>0</v>
      </c>
      <c r="J316" s="17">
        <f>'EWG-CCP-127 (1)'!H336</f>
        <v>25.037481259370313</v>
      </c>
      <c r="K316" s="17">
        <v>0</v>
      </c>
      <c r="L316" s="17">
        <v>0</v>
      </c>
      <c r="M316" s="17">
        <v>0</v>
      </c>
      <c r="N316" s="17">
        <v>0</v>
      </c>
      <c r="O316" s="17">
        <v>0</v>
      </c>
      <c r="P316" s="17">
        <v>0</v>
      </c>
      <c r="Q316" s="17">
        <v>0</v>
      </c>
      <c r="R316" s="17">
        <v>0</v>
      </c>
      <c r="S316" s="17">
        <v>0</v>
      </c>
      <c r="T316" s="17">
        <v>0</v>
      </c>
      <c r="U316" s="17">
        <v>0</v>
      </c>
      <c r="V316" s="17">
        <v>0</v>
      </c>
      <c r="W316" s="17">
        <v>0</v>
      </c>
      <c r="X316" s="17">
        <v>0</v>
      </c>
      <c r="Y316" s="17">
        <v>0</v>
      </c>
      <c r="Z316" s="17">
        <v>0</v>
      </c>
      <c r="AA316" s="17">
        <v>0</v>
      </c>
      <c r="AB316" s="17">
        <v>0</v>
      </c>
      <c r="AC316" s="17">
        <v>0</v>
      </c>
      <c r="AD316" s="17">
        <v>0</v>
      </c>
      <c r="AE316" s="88">
        <f>'EWG-CCP-127 (1)'!L346</f>
        <v>28.688000000000002</v>
      </c>
      <c r="AF316" s="17" t="s">
        <v>3</v>
      </c>
      <c r="AG316" s="87" t="s">
        <v>506</v>
      </c>
      <c r="AL316" s="17">
        <f t="shared" si="81"/>
        <v>99.999999999999986</v>
      </c>
      <c r="AM316" s="17">
        <f t="shared" si="82"/>
        <v>0.25037481259370314</v>
      </c>
      <c r="AN316" s="17">
        <f t="shared" si="83"/>
        <v>0</v>
      </c>
      <c r="AO316" s="17">
        <f t="shared" si="84"/>
        <v>0.7496251874062968</v>
      </c>
      <c r="AP316" s="17">
        <f t="shared" si="85"/>
        <v>0</v>
      </c>
      <c r="AQ316" s="17">
        <f t="shared" si="86"/>
        <v>0.28688000000000002</v>
      </c>
      <c r="AS316" s="17">
        <f t="shared" si="87"/>
        <v>0</v>
      </c>
      <c r="AT316" s="17">
        <f t="shared" si="88"/>
        <v>0.33400000000000002</v>
      </c>
      <c r="AU316" s="17">
        <f t="shared" si="89"/>
        <v>0.5</v>
      </c>
      <c r="AV316" s="17">
        <f t="shared" si="90"/>
        <v>0.5</v>
      </c>
      <c r="AW316" s="17">
        <f t="shared" si="91"/>
        <v>0.33400000000000002</v>
      </c>
      <c r="AX316" s="17">
        <f t="shared" si="92"/>
        <v>0.33400000000000002</v>
      </c>
      <c r="AY316" s="17">
        <f t="shared" si="93"/>
        <v>4.7119999999999995E-2</v>
      </c>
      <c r="BA316" s="17">
        <f t="shared" si="101"/>
        <v>0</v>
      </c>
      <c r="BB316" s="17">
        <f t="shared" si="95"/>
        <v>0.33400000000000002</v>
      </c>
      <c r="BC316" s="17">
        <f t="shared" si="96"/>
        <v>0.42821172032905402</v>
      </c>
      <c r="BD316" s="17">
        <f t="shared" si="99"/>
        <v>0.33400000000000002</v>
      </c>
      <c r="BE316" s="17">
        <f t="shared" si="97"/>
        <v>0.33400000000000002</v>
      </c>
      <c r="BF316" s="17">
        <f t="shared" si="98"/>
        <v>2.2202943999999995E-3</v>
      </c>
      <c r="BG316" s="17">
        <f t="shared" si="100"/>
        <v>1.3215804906888864E-2</v>
      </c>
    </row>
    <row r="317" spans="1:59" x14ac:dyDescent="0.25">
      <c r="A317" s="84">
        <v>464</v>
      </c>
      <c r="B317" s="84">
        <v>311</v>
      </c>
      <c r="C317" s="17" t="s">
        <v>307</v>
      </c>
      <c r="D317" s="86">
        <v>1</v>
      </c>
      <c r="E317" s="17">
        <v>0</v>
      </c>
      <c r="F317" s="17">
        <v>27.1</v>
      </c>
      <c r="G317" s="17">
        <v>0</v>
      </c>
      <c r="H317" s="17">
        <v>0</v>
      </c>
      <c r="I317" s="17">
        <v>0</v>
      </c>
      <c r="J317" s="17">
        <v>0</v>
      </c>
      <c r="K317" s="17">
        <v>0</v>
      </c>
      <c r="L317" s="17">
        <v>0</v>
      </c>
      <c r="M317" s="17">
        <v>15.2</v>
      </c>
      <c r="N317" s="17">
        <v>0</v>
      </c>
      <c r="O317" s="17">
        <v>57.6</v>
      </c>
      <c r="P317" s="17">
        <v>0</v>
      </c>
      <c r="Q317" s="17">
        <v>0</v>
      </c>
      <c r="R317" s="17">
        <v>0</v>
      </c>
      <c r="S317" s="17">
        <v>0</v>
      </c>
      <c r="T317" s="17">
        <v>0</v>
      </c>
      <c r="U317" s="41">
        <v>0</v>
      </c>
      <c r="V317" s="17">
        <v>0</v>
      </c>
      <c r="W317" s="17">
        <v>0</v>
      </c>
      <c r="X317" s="17">
        <v>0</v>
      </c>
      <c r="Y317" s="17">
        <v>0</v>
      </c>
      <c r="Z317" s="17">
        <v>0</v>
      </c>
      <c r="AA317" s="17">
        <v>0</v>
      </c>
      <c r="AB317" s="17">
        <v>0</v>
      </c>
      <c r="AC317" s="17">
        <v>0</v>
      </c>
      <c r="AD317" s="41">
        <v>0</v>
      </c>
      <c r="AE317" s="88">
        <v>48</v>
      </c>
      <c r="AF317" s="17" t="s">
        <v>3</v>
      </c>
      <c r="AG317" s="87" t="s">
        <v>506</v>
      </c>
      <c r="AL317" s="17">
        <f t="shared" si="81"/>
        <v>99.9</v>
      </c>
      <c r="AM317" s="17">
        <f t="shared" si="82"/>
        <v>0.152</v>
      </c>
      <c r="AN317" s="17">
        <f t="shared" si="83"/>
        <v>0</v>
      </c>
      <c r="AO317" s="17">
        <f t="shared" si="84"/>
        <v>0.27100000000000002</v>
      </c>
      <c r="AP317" s="17">
        <f t="shared" si="85"/>
        <v>0.57600000000000007</v>
      </c>
      <c r="AQ317" s="17">
        <f t="shared" si="86"/>
        <v>0.48</v>
      </c>
      <c r="AS317" s="17">
        <f t="shared" si="87"/>
        <v>2.1254612546125462</v>
      </c>
      <c r="AT317" s="17">
        <f t="shared" si="88"/>
        <v>0.56088560885608851</v>
      </c>
      <c r="AU317" s="17">
        <f t="shared" si="89"/>
        <v>0.63284132841328411</v>
      </c>
      <c r="AV317" s="17">
        <f t="shared" si="90"/>
        <v>1.0313653136531364</v>
      </c>
      <c r="AW317" s="17">
        <f t="shared" si="91"/>
        <v>0.56088560885608851</v>
      </c>
      <c r="AX317" s="17">
        <f t="shared" si="92"/>
        <v>0.56088560885608851</v>
      </c>
      <c r="AY317" s="17">
        <f t="shared" si="93"/>
        <v>8.0885608856088531E-2</v>
      </c>
      <c r="BA317" s="17">
        <f t="shared" si="101"/>
        <v>2.1254612546125462</v>
      </c>
      <c r="BB317" s="17">
        <f t="shared" si="95"/>
        <v>0.56088560885608851</v>
      </c>
      <c r="BC317" s="17">
        <f t="shared" si="96"/>
        <v>0.55313371538343825</v>
      </c>
      <c r="BD317" s="17">
        <f t="shared" si="99"/>
        <v>0.52575404326177411</v>
      </c>
      <c r="BE317" s="17">
        <f t="shared" si="97"/>
        <v>0.52575404326177411</v>
      </c>
      <c r="BF317" s="17">
        <f t="shared" si="98"/>
        <v>2.0934324748002981E-3</v>
      </c>
      <c r="BG317" s="17">
        <f t="shared" si="100"/>
        <v>6.1089833516841134E-3</v>
      </c>
    </row>
    <row r="318" spans="1:59" x14ac:dyDescent="0.25">
      <c r="A318" s="84">
        <v>611</v>
      </c>
      <c r="B318" s="84">
        <v>355</v>
      </c>
      <c r="C318" s="17" t="s">
        <v>448</v>
      </c>
      <c r="D318" s="87">
        <v>1</v>
      </c>
      <c r="E318" s="17">
        <v>4.04</v>
      </c>
      <c r="F318" s="17">
        <v>16.8</v>
      </c>
      <c r="G318" s="17">
        <v>0</v>
      </c>
      <c r="H318" s="17">
        <v>0</v>
      </c>
      <c r="I318" s="17">
        <v>0</v>
      </c>
      <c r="J318" s="17">
        <v>0</v>
      </c>
      <c r="K318" s="17">
        <v>10.01</v>
      </c>
      <c r="L318" s="17">
        <v>0</v>
      </c>
      <c r="M318" s="17">
        <v>3.34</v>
      </c>
      <c r="N318" s="17">
        <v>0</v>
      </c>
      <c r="O318" s="17">
        <v>63.47</v>
      </c>
      <c r="P318" s="17">
        <v>0</v>
      </c>
      <c r="Q318" s="17">
        <v>0</v>
      </c>
      <c r="R318" s="17">
        <v>0</v>
      </c>
      <c r="S318" s="17">
        <v>2.35</v>
      </c>
      <c r="T318" s="17">
        <v>0</v>
      </c>
      <c r="U318" s="17">
        <v>0</v>
      </c>
      <c r="V318" s="17">
        <v>0</v>
      </c>
      <c r="W318" s="17">
        <v>0</v>
      </c>
      <c r="X318" s="17">
        <v>0</v>
      </c>
      <c r="Y318" s="17">
        <v>0</v>
      </c>
      <c r="Z318" s="17">
        <v>0</v>
      </c>
      <c r="AA318" s="17">
        <v>0</v>
      </c>
      <c r="AB318" s="17">
        <v>0</v>
      </c>
      <c r="AC318" s="17">
        <v>0</v>
      </c>
      <c r="AD318" s="17">
        <v>0</v>
      </c>
      <c r="AE318" s="88">
        <f>'EWG-CCP-127 (1)'!I274</f>
        <v>38.15454115348809</v>
      </c>
      <c r="AF318" s="17" t="s">
        <v>3</v>
      </c>
      <c r="AG318" s="87" t="s">
        <v>506</v>
      </c>
      <c r="AL318" s="17">
        <f t="shared" si="81"/>
        <v>100.00999999999999</v>
      </c>
      <c r="AM318" s="17">
        <f t="shared" si="82"/>
        <v>0.13350000000000001</v>
      </c>
      <c r="AN318" s="17">
        <f t="shared" si="83"/>
        <v>4.0399999999999998E-2</v>
      </c>
      <c r="AO318" s="17">
        <f t="shared" si="84"/>
        <v>0.16800000000000001</v>
      </c>
      <c r="AP318" s="17">
        <f t="shared" si="85"/>
        <v>0.63470000000000004</v>
      </c>
      <c r="AQ318" s="17">
        <f t="shared" si="86"/>
        <v>0.38154541153488092</v>
      </c>
      <c r="AS318" s="17">
        <f t="shared" si="87"/>
        <v>3.0455854126679465</v>
      </c>
      <c r="AT318" s="17">
        <f t="shared" si="88"/>
        <v>0.64059500959692905</v>
      </c>
      <c r="AU318" s="17">
        <f t="shared" si="89"/>
        <v>0.69034908829174668</v>
      </c>
      <c r="AV318" s="17">
        <f t="shared" si="90"/>
        <v>1.2613963531669867</v>
      </c>
      <c r="AW318" s="17">
        <f t="shared" si="91"/>
        <v>0.64059500959692905</v>
      </c>
      <c r="AX318" s="17">
        <f t="shared" si="92"/>
        <v>0.64059500959692905</v>
      </c>
      <c r="AY318" s="17">
        <f t="shared" si="93"/>
        <v>0.25904959806204814</v>
      </c>
      <c r="BA318" s="17">
        <f t="shared" si="101"/>
        <v>1.5863534116470881</v>
      </c>
      <c r="BB318" s="17">
        <f t="shared" si="95"/>
        <v>0.33366658335416138</v>
      </c>
      <c r="BC318" s="17">
        <f t="shared" si="96"/>
        <v>0.52144815670926359</v>
      </c>
      <c r="BD318" s="17">
        <f t="shared" si="99"/>
        <v>0.33366658335416138</v>
      </c>
      <c r="BE318" s="17">
        <f t="shared" si="97"/>
        <v>0.33366658335416138</v>
      </c>
      <c r="BF318" s="17">
        <f t="shared" si="98"/>
        <v>2.2923821879588632E-3</v>
      </c>
      <c r="BG318" s="17">
        <f t="shared" si="100"/>
        <v>4.1187090475393312E-4</v>
      </c>
    </row>
    <row r="319" spans="1:59" x14ac:dyDescent="0.25">
      <c r="A319" s="84">
        <v>47</v>
      </c>
      <c r="B319" s="84">
        <v>35</v>
      </c>
      <c r="C319" s="17" t="s">
        <v>58</v>
      </c>
      <c r="D319" s="86">
        <v>1</v>
      </c>
      <c r="E319" s="41">
        <v>0</v>
      </c>
      <c r="F319" s="17">
        <v>18</v>
      </c>
      <c r="G319" s="17">
        <v>0</v>
      </c>
      <c r="H319" s="17">
        <v>0</v>
      </c>
      <c r="I319" s="41">
        <v>0</v>
      </c>
      <c r="J319" s="41">
        <v>0</v>
      </c>
      <c r="K319" s="41">
        <v>0</v>
      </c>
      <c r="L319" s="41">
        <v>0</v>
      </c>
      <c r="M319" s="17">
        <v>18</v>
      </c>
      <c r="N319" s="17">
        <v>0</v>
      </c>
      <c r="O319" s="17">
        <v>62</v>
      </c>
      <c r="P319" s="17">
        <v>0</v>
      </c>
      <c r="Q319" s="17">
        <v>0</v>
      </c>
      <c r="R319" s="17">
        <v>0</v>
      </c>
      <c r="S319" s="17">
        <v>0</v>
      </c>
      <c r="T319" s="41">
        <v>0</v>
      </c>
      <c r="U319" s="41">
        <v>0</v>
      </c>
      <c r="V319" s="41">
        <v>0</v>
      </c>
      <c r="W319" s="41">
        <v>0</v>
      </c>
      <c r="X319" s="17">
        <v>2</v>
      </c>
      <c r="Y319" s="17">
        <v>0</v>
      </c>
      <c r="Z319" s="41">
        <v>0</v>
      </c>
      <c r="AA319" s="17">
        <v>0</v>
      </c>
      <c r="AB319" s="17">
        <v>0</v>
      </c>
      <c r="AC319" s="41">
        <v>0</v>
      </c>
      <c r="AD319" s="41">
        <v>0</v>
      </c>
      <c r="AE319" s="88">
        <v>62</v>
      </c>
      <c r="AF319" s="41" t="s">
        <v>3</v>
      </c>
      <c r="AG319" s="87" t="s">
        <v>506</v>
      </c>
      <c r="AL319" s="17">
        <f t="shared" si="81"/>
        <v>100</v>
      </c>
      <c r="AM319" s="17">
        <f t="shared" si="82"/>
        <v>0.18</v>
      </c>
      <c r="AN319" s="17">
        <f t="shared" si="83"/>
        <v>0</v>
      </c>
      <c r="AO319" s="17">
        <f t="shared" si="84"/>
        <v>0.18</v>
      </c>
      <c r="AP319" s="17">
        <f t="shared" si="85"/>
        <v>0.62</v>
      </c>
      <c r="AQ319" s="17">
        <f t="shared" si="86"/>
        <v>0.62</v>
      </c>
      <c r="AS319" s="17">
        <f t="shared" si="87"/>
        <v>3.4444444444444446</v>
      </c>
      <c r="AT319" s="17">
        <f t="shared" si="88"/>
        <v>1</v>
      </c>
      <c r="AU319" s="17">
        <f t="shared" si="89"/>
        <v>0.71527777777777779</v>
      </c>
      <c r="AV319" s="17">
        <f t="shared" si="90"/>
        <v>1.3611111111111112</v>
      </c>
      <c r="AW319" s="17">
        <f t="shared" si="91"/>
        <v>0.71527777777777779</v>
      </c>
      <c r="AX319" s="17">
        <f t="shared" si="92"/>
        <v>0.71527777777777779</v>
      </c>
      <c r="AY319" s="17">
        <f t="shared" si="93"/>
        <v>9.5277777777777795E-2</v>
      </c>
      <c r="BA319" s="17">
        <f t="shared" si="101"/>
        <v>3.4444444444444446</v>
      </c>
      <c r="BB319" s="17">
        <f t="shared" si="95"/>
        <v>1.0370370370370372</v>
      </c>
      <c r="BC319" s="17">
        <f t="shared" si="96"/>
        <v>0.63065571732980286</v>
      </c>
      <c r="BD319" s="17">
        <f t="shared" si="99"/>
        <v>0.66809171333865713</v>
      </c>
      <c r="BE319" s="17">
        <f t="shared" si="97"/>
        <v>0.66809171333865713</v>
      </c>
      <c r="BF319" s="17">
        <f t="shared" si="98"/>
        <v>2.3128128918475728E-3</v>
      </c>
      <c r="BG319" s="17">
        <f t="shared" si="100"/>
        <v>4.7593779324505855E-2</v>
      </c>
    </row>
    <row r="320" spans="1:59" x14ac:dyDescent="0.25">
      <c r="A320" s="84">
        <v>279</v>
      </c>
      <c r="B320" s="84">
        <v>169</v>
      </c>
      <c r="D320" s="87">
        <v>1</v>
      </c>
      <c r="E320" s="17">
        <v>0</v>
      </c>
      <c r="F320" s="17">
        <f>'EWG-CCP-127 (1)'!M97</f>
        <v>42.517006802721092</v>
      </c>
      <c r="G320" s="17">
        <v>0</v>
      </c>
      <c r="H320" s="17">
        <v>0</v>
      </c>
      <c r="I320" s="17">
        <v>0</v>
      </c>
      <c r="J320" s="17">
        <v>0</v>
      </c>
      <c r="K320" s="17">
        <v>0</v>
      </c>
      <c r="L320" s="17">
        <v>0</v>
      </c>
      <c r="M320" s="17">
        <f>'EWG-CCP-127 (1)'!L97</f>
        <v>14.965986394557824</v>
      </c>
      <c r="N320" s="17">
        <v>0</v>
      </c>
      <c r="O320" s="17">
        <f>'EWG-CCP-127 (1)'!K97</f>
        <v>42.517006802721092</v>
      </c>
      <c r="P320" s="17">
        <v>0</v>
      </c>
      <c r="Q320" s="17">
        <v>0</v>
      </c>
      <c r="R320" s="17">
        <v>0</v>
      </c>
      <c r="S320" s="17">
        <v>0</v>
      </c>
      <c r="T320" s="17">
        <v>0</v>
      </c>
      <c r="U320" s="41">
        <v>0</v>
      </c>
      <c r="V320" s="41">
        <v>0</v>
      </c>
      <c r="W320" s="17">
        <v>0</v>
      </c>
      <c r="X320" s="17">
        <v>0</v>
      </c>
      <c r="Y320" s="17">
        <v>0</v>
      </c>
      <c r="Z320" s="17">
        <v>0</v>
      </c>
      <c r="AA320" s="17">
        <v>0</v>
      </c>
      <c r="AB320" s="17">
        <v>0</v>
      </c>
      <c r="AC320" s="17">
        <v>0</v>
      </c>
      <c r="AD320" s="41">
        <v>0</v>
      </c>
      <c r="AE320" s="88">
        <f>'EWG-CCP-127 (1)'!E97</f>
        <v>40</v>
      </c>
      <c r="AF320" s="91" t="s">
        <v>3</v>
      </c>
      <c r="AG320" s="87" t="s">
        <v>504</v>
      </c>
      <c r="AL320" s="17">
        <f t="shared" si="81"/>
        <v>100</v>
      </c>
      <c r="AM320" s="17">
        <f t="shared" si="82"/>
        <v>0.14965986394557823</v>
      </c>
      <c r="AN320" s="17">
        <f t="shared" si="83"/>
        <v>0</v>
      </c>
      <c r="AO320" s="17">
        <f t="shared" si="84"/>
        <v>0.42517006802721091</v>
      </c>
      <c r="AP320" s="17">
        <f t="shared" si="85"/>
        <v>0.42517006802721091</v>
      </c>
      <c r="AQ320" s="17">
        <f t="shared" si="86"/>
        <v>0.4</v>
      </c>
      <c r="AS320" s="17">
        <f t="shared" si="87"/>
        <v>1</v>
      </c>
      <c r="AT320" s="17">
        <f t="shared" si="88"/>
        <v>0.35199999999999998</v>
      </c>
      <c r="AU320" s="17">
        <f t="shared" si="89"/>
        <v>0.5625</v>
      </c>
      <c r="AV320" s="17">
        <f t="shared" si="90"/>
        <v>0.75</v>
      </c>
      <c r="AW320" s="17">
        <f t="shared" si="91"/>
        <v>0.35199999999999998</v>
      </c>
      <c r="AX320" s="17">
        <f t="shared" si="92"/>
        <v>0.35199999999999998</v>
      </c>
      <c r="AY320" s="17">
        <f t="shared" si="93"/>
        <v>4.8000000000000043E-2</v>
      </c>
      <c r="BA320" s="17">
        <f t="shared" si="101"/>
        <v>1</v>
      </c>
      <c r="BB320" s="17">
        <f t="shared" si="95"/>
        <v>0.35199999999999998</v>
      </c>
      <c r="BC320" s="17">
        <f t="shared" si="96"/>
        <v>0.48698578397443271</v>
      </c>
      <c r="BD320" s="17">
        <f t="shared" si="99"/>
        <v>0.35199999999999998</v>
      </c>
      <c r="BE320" s="17">
        <f t="shared" si="97"/>
        <v>0.35199999999999998</v>
      </c>
      <c r="BF320" s="17">
        <f t="shared" si="98"/>
        <v>2.304000000000004E-3</v>
      </c>
      <c r="BG320" s="17">
        <f t="shared" si="100"/>
        <v>3.385652928835335E-6</v>
      </c>
    </row>
    <row r="321" spans="1:59" x14ac:dyDescent="0.25">
      <c r="A321" s="84">
        <v>194</v>
      </c>
      <c r="B321" s="84">
        <v>122</v>
      </c>
      <c r="C321" s="17">
        <v>22</v>
      </c>
      <c r="D321" s="86">
        <v>1</v>
      </c>
      <c r="E321" s="17">
        <v>0</v>
      </c>
      <c r="F321" s="17">
        <v>30</v>
      </c>
      <c r="G321" s="17">
        <v>0</v>
      </c>
      <c r="H321" s="17">
        <v>0</v>
      </c>
      <c r="I321" s="17">
        <v>0</v>
      </c>
      <c r="J321" s="17">
        <v>0</v>
      </c>
      <c r="K321" s="17">
        <v>0</v>
      </c>
      <c r="L321" s="17">
        <v>0</v>
      </c>
      <c r="M321" s="17">
        <v>20</v>
      </c>
      <c r="N321" s="17">
        <v>0</v>
      </c>
      <c r="O321" s="17">
        <v>50</v>
      </c>
      <c r="P321" s="17">
        <v>0</v>
      </c>
      <c r="Q321" s="17">
        <v>0</v>
      </c>
      <c r="R321" s="17">
        <v>0</v>
      </c>
      <c r="S321" s="17">
        <v>0</v>
      </c>
      <c r="T321" s="17">
        <v>0</v>
      </c>
      <c r="U321" s="41">
        <v>0</v>
      </c>
      <c r="V321" s="41">
        <v>0</v>
      </c>
      <c r="W321" s="17">
        <v>0</v>
      </c>
      <c r="X321" s="17">
        <v>0</v>
      </c>
      <c r="Y321" s="17">
        <v>0</v>
      </c>
      <c r="Z321" s="17">
        <v>0</v>
      </c>
      <c r="AA321" s="17">
        <v>0</v>
      </c>
      <c r="AB321" s="17">
        <v>0</v>
      </c>
      <c r="AC321" s="17">
        <v>0</v>
      </c>
      <c r="AD321" s="41">
        <v>0</v>
      </c>
      <c r="AE321" s="88">
        <v>48</v>
      </c>
      <c r="AF321" s="91" t="s">
        <v>3</v>
      </c>
      <c r="AG321" s="87" t="s">
        <v>504</v>
      </c>
      <c r="AL321" s="17">
        <f t="shared" si="81"/>
        <v>100</v>
      </c>
      <c r="AM321" s="17">
        <f t="shared" si="82"/>
        <v>0.2</v>
      </c>
      <c r="AN321" s="17">
        <f t="shared" si="83"/>
        <v>0</v>
      </c>
      <c r="AO321" s="17">
        <f t="shared" si="84"/>
        <v>0.3</v>
      </c>
      <c r="AP321" s="17">
        <f t="shared" si="85"/>
        <v>0.5</v>
      </c>
      <c r="AQ321" s="17">
        <f t="shared" si="86"/>
        <v>0.48</v>
      </c>
      <c r="AS321" s="17">
        <f t="shared" si="87"/>
        <v>1.6666666666666667</v>
      </c>
      <c r="AT321" s="17">
        <f t="shared" si="88"/>
        <v>0.66666666666666674</v>
      </c>
      <c r="AU321" s="17">
        <f t="shared" si="89"/>
        <v>0.60416666666666663</v>
      </c>
      <c r="AV321" s="17">
        <f t="shared" si="90"/>
        <v>0.91666666666666674</v>
      </c>
      <c r="AW321" s="17">
        <f t="shared" si="91"/>
        <v>0.60416666666666663</v>
      </c>
      <c r="AX321" s="17">
        <f t="shared" si="92"/>
        <v>0.60416666666666663</v>
      </c>
      <c r="AY321" s="17">
        <f t="shared" si="93"/>
        <v>0.12416666666666665</v>
      </c>
      <c r="BA321" s="17">
        <f t="shared" si="101"/>
        <v>1.6666666666666667</v>
      </c>
      <c r="BB321" s="17">
        <f t="shared" si="95"/>
        <v>0.66666666666666663</v>
      </c>
      <c r="BC321" s="17">
        <f t="shared" si="96"/>
        <v>0.52616849307135183</v>
      </c>
      <c r="BD321" s="17">
        <f t="shared" si="99"/>
        <v>0.52691489292641613</v>
      </c>
      <c r="BE321" s="17">
        <f t="shared" si="97"/>
        <v>0.52691489292641613</v>
      </c>
      <c r="BF321" s="17">
        <f t="shared" si="98"/>
        <v>2.2010071782970924E-3</v>
      </c>
      <c r="BG321" s="17">
        <f t="shared" si="100"/>
        <v>6.1089833516841134E-3</v>
      </c>
    </row>
    <row r="322" spans="1:59" x14ac:dyDescent="0.25">
      <c r="A322" s="84">
        <v>195</v>
      </c>
      <c r="B322" s="84">
        <v>123</v>
      </c>
      <c r="C322" s="17">
        <v>23</v>
      </c>
      <c r="D322" s="87">
        <v>1</v>
      </c>
      <c r="E322" s="17">
        <v>0</v>
      </c>
      <c r="F322" s="17">
        <v>20</v>
      </c>
      <c r="G322" s="17">
        <v>0</v>
      </c>
      <c r="H322" s="17">
        <v>0</v>
      </c>
      <c r="I322" s="17">
        <v>0</v>
      </c>
      <c r="J322" s="17">
        <v>0</v>
      </c>
      <c r="K322" s="17">
        <v>0</v>
      </c>
      <c r="L322" s="17">
        <v>0</v>
      </c>
      <c r="M322" s="17">
        <v>20</v>
      </c>
      <c r="N322" s="17">
        <v>0</v>
      </c>
      <c r="O322" s="17">
        <v>60</v>
      </c>
      <c r="P322" s="17">
        <v>0</v>
      </c>
      <c r="Q322" s="17">
        <v>0</v>
      </c>
      <c r="R322" s="17">
        <v>0</v>
      </c>
      <c r="S322" s="17">
        <v>0</v>
      </c>
      <c r="T322" s="17">
        <v>0</v>
      </c>
      <c r="U322" s="41">
        <v>0</v>
      </c>
      <c r="V322" s="41">
        <v>0</v>
      </c>
      <c r="W322" s="17">
        <v>0</v>
      </c>
      <c r="X322" s="17">
        <v>0</v>
      </c>
      <c r="Y322" s="17">
        <v>0</v>
      </c>
      <c r="Z322" s="17">
        <v>0</v>
      </c>
      <c r="AA322" s="17">
        <v>0</v>
      </c>
      <c r="AB322" s="17">
        <v>0</v>
      </c>
      <c r="AC322" s="17">
        <v>0</v>
      </c>
      <c r="AD322" s="41">
        <v>0</v>
      </c>
      <c r="AE322" s="88">
        <v>59</v>
      </c>
      <c r="AF322" s="91" t="s">
        <v>3</v>
      </c>
      <c r="AG322" s="87" t="s">
        <v>504</v>
      </c>
      <c r="AL322" s="17">
        <f t="shared" ref="AL322:AL385" si="102">SUM(E322:AD322)</f>
        <v>100</v>
      </c>
      <c r="AM322" s="17">
        <f t="shared" ref="AM322:AM385" si="103">(J322+K322+M322+V322)/100</f>
        <v>0.2</v>
      </c>
      <c r="AN322" s="17">
        <f t="shared" ref="AN322:AN385" si="104">E322/100</f>
        <v>0</v>
      </c>
      <c r="AO322" s="17">
        <f t="shared" ref="AO322:AO385" si="105">F322/100</f>
        <v>0.2</v>
      </c>
      <c r="AP322" s="17">
        <f t="shared" ref="AP322:AP385" si="106">O322/100</f>
        <v>0.6</v>
      </c>
      <c r="AQ322" s="17">
        <f t="shared" ref="AQ322:AQ385" si="107">AE322/100</f>
        <v>0.59</v>
      </c>
      <c r="AS322" s="17">
        <f t="shared" ref="AS322:AS385" si="108">AP322/(AO322+AN322)</f>
        <v>2.9999999999999996</v>
      </c>
      <c r="AT322" s="17">
        <f t="shared" ref="AT322:AT385" si="109">AM322/(AN322+AO322)</f>
        <v>1</v>
      </c>
      <c r="AU322" s="17">
        <f t="shared" ref="AU322:AU385" si="110">0.5+AS322/16</f>
        <v>0.6875</v>
      </c>
      <c r="AV322" s="17">
        <f t="shared" ref="AV322:AV385" si="111">0.5+AS322/4</f>
        <v>1.25</v>
      </c>
      <c r="AW322" s="17">
        <f t="shared" ref="AW322:AW385" si="112">IF(AT322&lt;=AU322,AT322,IF(AT322&lt;=AV322,AU322,AU322-(AT322-AV322)*(8+AS322)/(12*(2+AS322))))</f>
        <v>0.6875</v>
      </c>
      <c r="AX322" s="17">
        <f t="shared" ref="AX322:AX385" si="113">IF(AW322&lt;1,AW322,1)</f>
        <v>0.6875</v>
      </c>
      <c r="AY322" s="17">
        <f t="shared" ref="AY322:AY385" si="114">ABS(AX322-AQ322)</f>
        <v>9.7500000000000031E-2</v>
      </c>
      <c r="BA322" s="17">
        <f t="shared" si="101"/>
        <v>3</v>
      </c>
      <c r="BB322" s="17">
        <f t="shared" ref="BB322:BB385" si="115">(M322+$BJ$11*K322+$BJ$12*J322+$BJ$13*V322+$BJ$14*AB322+$BJ$15*G322+$BJ$16*L322+$BJ$17*Z322+$BJ$18*T322+$BJ$19*R322+$BJ$20*Y322+$BJ$21*X322+$BJ$22*AD322+$BJ$23*U322)/($BJ$3*$F322+$BJ$4*$E322+$BJ$5*$N322+$BJ$6*$I322+$BJ$7*$Q322+$BJ$8*$S322+$BJ$9*$W322)</f>
        <v>1</v>
      </c>
      <c r="BC322" s="17">
        <f t="shared" ref="BC322:BC385" si="116">$BJ$25+BA322*$BJ$26</f>
        <v>0.60453391126519007</v>
      </c>
      <c r="BD322" s="17">
        <f t="shared" si="99"/>
        <v>0.63836157511668534</v>
      </c>
      <c r="BE322" s="17">
        <f t="shared" ref="BE322:BE385" si="117">IF(BD322&lt;1,IF(BD322&gt;0,BD322,0),1)</f>
        <v>0.63836157511668534</v>
      </c>
      <c r="BF322" s="17">
        <f t="shared" ref="BF322:BF385" si="118">(BE322-AQ322)^2</f>
        <v>2.338841947766802E-3</v>
      </c>
      <c r="BG322" s="17">
        <f t="shared" si="100"/>
        <v>3.5404180187472614E-2</v>
      </c>
    </row>
    <row r="323" spans="1:59" x14ac:dyDescent="0.25">
      <c r="A323" s="84">
        <v>155</v>
      </c>
      <c r="B323" s="84">
        <v>91</v>
      </c>
      <c r="C323" s="17" t="s">
        <v>186</v>
      </c>
      <c r="D323" s="86">
        <v>1</v>
      </c>
      <c r="E323" s="81">
        <v>0</v>
      </c>
      <c r="F323" s="81">
        <f>'EWG-CCP-127 (1)'!I18</f>
        <v>16.236932861952695</v>
      </c>
      <c r="G323" s="81">
        <v>0</v>
      </c>
      <c r="H323" s="17">
        <v>0</v>
      </c>
      <c r="I323" s="82">
        <f>'EWG-CCP-127 (1)'!L18</f>
        <v>9.6862875745502439</v>
      </c>
      <c r="J323" s="17">
        <v>0</v>
      </c>
      <c r="K323" s="58">
        <v>0</v>
      </c>
      <c r="L323" s="58">
        <v>0</v>
      </c>
      <c r="M323" s="81">
        <f>'EWG-CCP-127 (1)'!K18</f>
        <v>11.981991996923986</v>
      </c>
      <c r="N323" s="58">
        <v>0</v>
      </c>
      <c r="O323" s="81">
        <f>'EWG-CCP-127 (1)'!J18</f>
        <v>62.094787566573075</v>
      </c>
      <c r="P323" s="17">
        <v>0</v>
      </c>
      <c r="Q323" s="17">
        <v>0</v>
      </c>
      <c r="R323" s="17">
        <v>0</v>
      </c>
      <c r="S323" s="81">
        <v>0</v>
      </c>
      <c r="T323" s="17">
        <v>0</v>
      </c>
      <c r="U323" s="41">
        <v>0</v>
      </c>
      <c r="V323" s="41">
        <v>0</v>
      </c>
      <c r="W323" s="17">
        <v>0</v>
      </c>
      <c r="X323" s="58">
        <v>0</v>
      </c>
      <c r="Y323" s="17">
        <v>0</v>
      </c>
      <c r="Z323" s="41">
        <v>0</v>
      </c>
      <c r="AA323" s="17">
        <v>0</v>
      </c>
      <c r="AB323" s="17">
        <v>0</v>
      </c>
      <c r="AC323" s="41">
        <v>0</v>
      </c>
      <c r="AD323" s="41">
        <v>0</v>
      </c>
      <c r="AE323" s="88">
        <v>68</v>
      </c>
      <c r="AF323" s="41" t="s">
        <v>545</v>
      </c>
      <c r="AG323" s="87" t="s">
        <v>506</v>
      </c>
      <c r="AK323" s="80"/>
      <c r="AL323" s="17">
        <f t="shared" si="102"/>
        <v>100</v>
      </c>
      <c r="AM323" s="17">
        <f t="shared" si="103"/>
        <v>0.11981991996923985</v>
      </c>
      <c r="AN323" s="17">
        <f t="shared" si="104"/>
        <v>0</v>
      </c>
      <c r="AO323" s="17">
        <f t="shared" si="105"/>
        <v>0.16236932861952696</v>
      </c>
      <c r="AP323" s="17">
        <f t="shared" si="106"/>
        <v>0.62094787566573073</v>
      </c>
      <c r="AQ323" s="17">
        <f t="shared" si="107"/>
        <v>0.68</v>
      </c>
      <c r="AS323" s="17">
        <f t="shared" si="108"/>
        <v>3.8242929310915059</v>
      </c>
      <c r="AT323" s="17">
        <f t="shared" si="109"/>
        <v>0.73794675994509218</v>
      </c>
      <c r="AU323" s="17">
        <f t="shared" si="110"/>
        <v>0.73901830819321912</v>
      </c>
      <c r="AV323" s="17">
        <f t="shared" si="111"/>
        <v>1.4560732327728765</v>
      </c>
      <c r="AW323" s="17">
        <f t="shared" si="112"/>
        <v>0.73794675994509218</v>
      </c>
      <c r="AX323" s="17">
        <f t="shared" si="113"/>
        <v>0.73794675994509218</v>
      </c>
      <c r="AY323" s="17">
        <f t="shared" si="114"/>
        <v>5.794675994509213E-2</v>
      </c>
      <c r="BA323" s="17">
        <f t="shared" si="101"/>
        <v>3.8242929310915064</v>
      </c>
      <c r="BB323" s="17">
        <f t="shared" si="115"/>
        <v>0.73794675994509229</v>
      </c>
      <c r="BC323" s="17">
        <f t="shared" si="116"/>
        <v>0.65298095645959808</v>
      </c>
      <c r="BD323" s="17">
        <f t="shared" ref="BD323:BD386" si="119">IF(BB323&lt;BC323,BB323,$BJ$28*($BJ$29+BB323)*($BJ$30-BB323/($BJ$31+BA323)*$BJ$32)^5)</f>
        <v>0.63014081050335391</v>
      </c>
      <c r="BE323" s="17">
        <f t="shared" si="117"/>
        <v>0.63014081050335391</v>
      </c>
      <c r="BF323" s="17">
        <f t="shared" si="118"/>
        <v>2.4859387772624688E-3</v>
      </c>
      <c r="BG323" s="17">
        <f t="shared" ref="BG323:BG386" si="120">(AQ323-AVERAGE($AQ$2:$AQ$639))^2</f>
        <v>7.737297759857234E-2</v>
      </c>
    </row>
    <row r="324" spans="1:59" x14ac:dyDescent="0.25">
      <c r="A324" s="84">
        <v>307</v>
      </c>
      <c r="B324" s="84">
        <v>194</v>
      </c>
      <c r="D324" s="87">
        <v>1</v>
      </c>
      <c r="E324" s="17">
        <v>0</v>
      </c>
      <c r="F324" s="17">
        <f>'EWG-CCP-127 (1)'!M125</f>
        <v>21.997360316761988</v>
      </c>
      <c r="G324" s="17">
        <v>0</v>
      </c>
      <c r="H324" s="17">
        <v>0</v>
      </c>
      <c r="I324" s="17">
        <v>0</v>
      </c>
      <c r="J324" s="17">
        <v>0</v>
      </c>
      <c r="K324" s="17">
        <v>0</v>
      </c>
      <c r="L324" s="17">
        <v>0</v>
      </c>
      <c r="M324" s="17">
        <f>'EWG-CCP-127 (1)'!L125</f>
        <v>24.989001319841616</v>
      </c>
      <c r="N324" s="17">
        <v>0</v>
      </c>
      <c r="O324" s="17">
        <f>'EWG-CCP-127 (1)'!K125</f>
        <v>53.013638363396389</v>
      </c>
      <c r="P324" s="17">
        <v>0</v>
      </c>
      <c r="Q324" s="17">
        <v>0</v>
      </c>
      <c r="R324" s="17">
        <v>0</v>
      </c>
      <c r="S324" s="17">
        <v>0</v>
      </c>
      <c r="T324" s="17">
        <v>0</v>
      </c>
      <c r="U324" s="41">
        <v>0</v>
      </c>
      <c r="V324" s="41">
        <v>0</v>
      </c>
      <c r="W324" s="17">
        <v>0</v>
      </c>
      <c r="X324" s="17">
        <v>0</v>
      </c>
      <c r="Y324" s="17">
        <v>0</v>
      </c>
      <c r="Z324" s="17">
        <v>0</v>
      </c>
      <c r="AA324" s="17">
        <v>0</v>
      </c>
      <c r="AB324" s="17">
        <v>0</v>
      </c>
      <c r="AC324" s="17">
        <v>0</v>
      </c>
      <c r="AD324" s="41">
        <v>0</v>
      </c>
      <c r="AE324" s="88">
        <f>'EWG-CCP-127 (1)'!E125</f>
        <v>65</v>
      </c>
      <c r="AF324" s="91" t="s">
        <v>3</v>
      </c>
      <c r="AG324" s="87" t="s">
        <v>504</v>
      </c>
      <c r="AL324" s="17">
        <f t="shared" si="102"/>
        <v>100</v>
      </c>
      <c r="AM324" s="17">
        <f t="shared" si="103"/>
        <v>0.24989001319841617</v>
      </c>
      <c r="AN324" s="17">
        <f t="shared" si="104"/>
        <v>0</v>
      </c>
      <c r="AO324" s="17">
        <f t="shared" si="105"/>
        <v>0.21997360316761988</v>
      </c>
      <c r="AP324" s="17">
        <f t="shared" si="106"/>
        <v>0.53013638363396387</v>
      </c>
      <c r="AQ324" s="17">
        <f t="shared" si="107"/>
        <v>0.65</v>
      </c>
      <c r="AS324" s="17">
        <f t="shared" si="108"/>
        <v>2.4099999999999997</v>
      </c>
      <c r="AT324" s="17">
        <f t="shared" si="109"/>
        <v>1.1359999999999999</v>
      </c>
      <c r="AU324" s="17">
        <f t="shared" si="110"/>
        <v>0.65062500000000001</v>
      </c>
      <c r="AV324" s="17">
        <f t="shared" si="111"/>
        <v>1.1025</v>
      </c>
      <c r="AW324" s="17">
        <f t="shared" si="112"/>
        <v>0.64403514739229029</v>
      </c>
      <c r="AX324" s="17">
        <f t="shared" si="113"/>
        <v>0.64403514739229029</v>
      </c>
      <c r="AY324" s="17">
        <f t="shared" si="114"/>
        <v>5.9648526077097364E-3</v>
      </c>
      <c r="BA324" s="17">
        <f t="shared" si="101"/>
        <v>2.41</v>
      </c>
      <c r="BB324" s="17">
        <f t="shared" si="115"/>
        <v>1.1359999999999999</v>
      </c>
      <c r="BC324" s="17">
        <f t="shared" si="116"/>
        <v>0.56985721371441667</v>
      </c>
      <c r="BD324" s="17">
        <f t="shared" si="119"/>
        <v>0.60193317808269575</v>
      </c>
      <c r="BE324" s="17">
        <f t="shared" si="117"/>
        <v>0.60193317808269575</v>
      </c>
      <c r="BF324" s="17">
        <f t="shared" si="118"/>
        <v>2.3104193692298422E-3</v>
      </c>
      <c r="BG324" s="17">
        <f t="shared" si="120"/>
        <v>6.15833784615391E-2</v>
      </c>
    </row>
    <row r="325" spans="1:59" x14ac:dyDescent="0.25">
      <c r="A325" s="84">
        <v>143</v>
      </c>
      <c r="B325" s="84">
        <v>79</v>
      </c>
      <c r="C325" s="17" t="s">
        <v>515</v>
      </c>
      <c r="D325" s="86">
        <v>1</v>
      </c>
      <c r="E325" s="17">
        <v>7.48</v>
      </c>
      <c r="F325" s="17">
        <v>6.71</v>
      </c>
      <c r="G325" s="17">
        <v>0</v>
      </c>
      <c r="H325" s="17">
        <v>0</v>
      </c>
      <c r="I325" s="17">
        <v>0</v>
      </c>
      <c r="J325" s="17">
        <v>0</v>
      </c>
      <c r="K325" s="17">
        <v>0</v>
      </c>
      <c r="L325" s="17">
        <v>0</v>
      </c>
      <c r="M325" s="17">
        <v>0</v>
      </c>
      <c r="N325" s="17">
        <v>0</v>
      </c>
      <c r="O325" s="17">
        <v>67.12</v>
      </c>
      <c r="P325" s="17">
        <v>0</v>
      </c>
      <c r="Q325" s="17">
        <v>0</v>
      </c>
      <c r="R325" s="17">
        <v>0</v>
      </c>
      <c r="S325" s="17">
        <v>0</v>
      </c>
      <c r="T325" s="17">
        <v>18.690000000000001</v>
      </c>
      <c r="U325" s="41">
        <v>0</v>
      </c>
      <c r="V325" s="41">
        <v>0</v>
      </c>
      <c r="W325" s="17">
        <v>0</v>
      </c>
      <c r="X325" s="17">
        <v>0</v>
      </c>
      <c r="Y325" s="17">
        <v>0</v>
      </c>
      <c r="Z325" s="41">
        <v>0</v>
      </c>
      <c r="AA325" s="17">
        <v>0</v>
      </c>
      <c r="AB325" s="17">
        <v>0</v>
      </c>
      <c r="AC325" s="41">
        <v>0</v>
      </c>
      <c r="AD325" s="41">
        <v>0</v>
      </c>
      <c r="AE325" s="88">
        <v>30.4</v>
      </c>
      <c r="AF325" s="91" t="s">
        <v>3</v>
      </c>
      <c r="AG325" s="87" t="s">
        <v>504</v>
      </c>
      <c r="AJ325" s="87" t="s">
        <v>507</v>
      </c>
      <c r="AL325" s="17">
        <f t="shared" si="102"/>
        <v>100</v>
      </c>
      <c r="AM325" s="17">
        <f t="shared" si="103"/>
        <v>0</v>
      </c>
      <c r="AN325" s="17">
        <f t="shared" si="104"/>
        <v>7.4800000000000005E-2</v>
      </c>
      <c r="AO325" s="17">
        <f t="shared" si="105"/>
        <v>6.7099999999999993E-2</v>
      </c>
      <c r="AP325" s="17">
        <f t="shared" si="106"/>
        <v>0.67120000000000002</v>
      </c>
      <c r="AQ325" s="17">
        <f t="shared" si="107"/>
        <v>0.30399999999999999</v>
      </c>
      <c r="AS325" s="17">
        <f t="shared" si="108"/>
        <v>4.7300916138125446</v>
      </c>
      <c r="AT325" s="17">
        <f t="shared" si="109"/>
        <v>0</v>
      </c>
      <c r="AU325" s="17">
        <f t="shared" si="110"/>
        <v>0.79563072586328398</v>
      </c>
      <c r="AV325" s="17">
        <f t="shared" si="111"/>
        <v>1.6825229034531362</v>
      </c>
      <c r="AW325" s="17">
        <f t="shared" si="112"/>
        <v>0</v>
      </c>
      <c r="AX325" s="17">
        <f t="shared" si="113"/>
        <v>0</v>
      </c>
      <c r="AY325" s="17">
        <f t="shared" si="114"/>
        <v>0.30399999999999999</v>
      </c>
      <c r="BA325" s="17">
        <f t="shared" si="101"/>
        <v>1.8323778323778324</v>
      </c>
      <c r="BB325" s="17">
        <f t="shared" si="115"/>
        <v>0.25511875511875509</v>
      </c>
      <c r="BC325" s="17">
        <f t="shared" si="116"/>
        <v>0.53590801167160973</v>
      </c>
      <c r="BD325" s="17">
        <f t="shared" si="119"/>
        <v>0.25511875511875509</v>
      </c>
      <c r="BE325" s="17">
        <f t="shared" si="117"/>
        <v>0.25511875511875509</v>
      </c>
      <c r="BF325" s="17">
        <f t="shared" si="118"/>
        <v>2.3893761011402307E-3</v>
      </c>
      <c r="BG325" s="17">
        <f t="shared" si="120"/>
        <v>9.572668414422501E-3</v>
      </c>
    </row>
    <row r="326" spans="1:59" x14ac:dyDescent="0.25">
      <c r="A326" s="84">
        <v>257</v>
      </c>
      <c r="B326" s="84">
        <v>149</v>
      </c>
      <c r="C326" s="17">
        <f>'EWG-CCP-127 (1)'!B72</f>
        <v>17</v>
      </c>
      <c r="D326" s="87">
        <v>1</v>
      </c>
      <c r="E326" s="17">
        <v>0</v>
      </c>
      <c r="F326" s="17">
        <f>'EWG-CCP-127 (1)'!M72</f>
        <v>34.482758620689658</v>
      </c>
      <c r="G326" s="17">
        <v>0</v>
      </c>
      <c r="H326" s="17">
        <v>0</v>
      </c>
      <c r="I326" s="17">
        <v>0</v>
      </c>
      <c r="J326" s="17">
        <v>0</v>
      </c>
      <c r="K326" s="17">
        <v>0</v>
      </c>
      <c r="L326" s="17">
        <v>0</v>
      </c>
      <c r="M326" s="17">
        <f>'EWG-CCP-127 (1)'!L72</f>
        <v>31.03448275862069</v>
      </c>
      <c r="N326" s="17">
        <v>0</v>
      </c>
      <c r="O326" s="17">
        <f>'EWG-CCP-127 (1)'!K72</f>
        <v>34.482758620689658</v>
      </c>
      <c r="P326" s="17">
        <v>0</v>
      </c>
      <c r="Q326" s="17">
        <v>0</v>
      </c>
      <c r="R326" s="17">
        <v>0</v>
      </c>
      <c r="S326" s="17">
        <v>0</v>
      </c>
      <c r="T326" s="17">
        <v>0</v>
      </c>
      <c r="U326" s="41">
        <v>0</v>
      </c>
      <c r="V326" s="41">
        <v>0</v>
      </c>
      <c r="W326" s="17">
        <v>0</v>
      </c>
      <c r="X326" s="17">
        <v>0</v>
      </c>
      <c r="Y326" s="17">
        <v>0</v>
      </c>
      <c r="Z326" s="17">
        <v>0</v>
      </c>
      <c r="AA326" s="17">
        <v>0</v>
      </c>
      <c r="AB326" s="17">
        <v>0</v>
      </c>
      <c r="AC326" s="17">
        <v>0</v>
      </c>
      <c r="AD326" s="41">
        <v>0</v>
      </c>
      <c r="AE326" s="88">
        <f>'EWG-CCP-127 (1)'!E72</f>
        <v>54</v>
      </c>
      <c r="AF326" s="41" t="s">
        <v>3</v>
      </c>
      <c r="AG326" s="87" t="s">
        <v>506</v>
      </c>
      <c r="AL326" s="17">
        <f t="shared" si="102"/>
        <v>100</v>
      </c>
      <c r="AM326" s="17">
        <f t="shared" si="103"/>
        <v>0.31034482758620691</v>
      </c>
      <c r="AN326" s="17">
        <f t="shared" si="104"/>
        <v>0</v>
      </c>
      <c r="AO326" s="17">
        <f t="shared" si="105"/>
        <v>0.34482758620689657</v>
      </c>
      <c r="AP326" s="17">
        <f t="shared" si="106"/>
        <v>0.34482758620689657</v>
      </c>
      <c r="AQ326" s="17">
        <f t="shared" si="107"/>
        <v>0.54</v>
      </c>
      <c r="AS326" s="17">
        <f t="shared" si="108"/>
        <v>1</v>
      </c>
      <c r="AT326" s="17">
        <f t="shared" si="109"/>
        <v>0.9</v>
      </c>
      <c r="AU326" s="17">
        <f t="shared" si="110"/>
        <v>0.5625</v>
      </c>
      <c r="AV326" s="17">
        <f t="shared" si="111"/>
        <v>0.75</v>
      </c>
      <c r="AW326" s="17">
        <f t="shared" si="112"/>
        <v>0.52500000000000002</v>
      </c>
      <c r="AX326" s="17">
        <f t="shared" si="113"/>
        <v>0.52500000000000002</v>
      </c>
      <c r="AY326" s="17">
        <f t="shared" si="114"/>
        <v>1.5000000000000013E-2</v>
      </c>
      <c r="BA326" s="17">
        <f t="shared" si="101"/>
        <v>1</v>
      </c>
      <c r="BB326" s="17">
        <f t="shared" si="115"/>
        <v>0.89999999999999991</v>
      </c>
      <c r="BC326" s="17">
        <f t="shared" si="116"/>
        <v>0.48698578397443271</v>
      </c>
      <c r="BD326" s="17">
        <f t="shared" si="119"/>
        <v>0.4914203136030531</v>
      </c>
      <c r="BE326" s="17">
        <f t="shared" si="117"/>
        <v>0.4914203136030531</v>
      </c>
      <c r="BF326" s="17">
        <f t="shared" si="118"/>
        <v>2.3599859304257106E-3</v>
      </c>
      <c r="BG326" s="17">
        <f t="shared" si="120"/>
        <v>1.9088181625750586E-2</v>
      </c>
    </row>
    <row r="327" spans="1:59" x14ac:dyDescent="0.25">
      <c r="A327" s="84">
        <v>219</v>
      </c>
      <c r="B327" s="84">
        <v>483</v>
      </c>
      <c r="C327" s="17">
        <v>47</v>
      </c>
      <c r="D327" s="86">
        <v>1</v>
      </c>
      <c r="E327" s="17">
        <v>0</v>
      </c>
      <c r="F327" s="17">
        <v>45</v>
      </c>
      <c r="G327" s="17">
        <v>0</v>
      </c>
      <c r="H327" s="17">
        <v>0</v>
      </c>
      <c r="I327" s="17">
        <v>0</v>
      </c>
      <c r="J327" s="17">
        <v>0</v>
      </c>
      <c r="K327" s="17">
        <v>0</v>
      </c>
      <c r="L327" s="17">
        <v>0</v>
      </c>
      <c r="M327" s="17">
        <v>35</v>
      </c>
      <c r="N327" s="17">
        <v>0</v>
      </c>
      <c r="O327" s="17">
        <v>20</v>
      </c>
      <c r="P327" s="17">
        <v>0</v>
      </c>
      <c r="Q327" s="17">
        <v>0</v>
      </c>
      <c r="R327" s="17">
        <v>0</v>
      </c>
      <c r="S327" s="17">
        <v>0</v>
      </c>
      <c r="T327" s="17">
        <v>0</v>
      </c>
      <c r="U327" s="41">
        <v>0</v>
      </c>
      <c r="V327" s="41">
        <v>0</v>
      </c>
      <c r="W327" s="17">
        <v>0</v>
      </c>
      <c r="X327" s="17">
        <v>0</v>
      </c>
      <c r="Y327" s="17">
        <v>0</v>
      </c>
      <c r="Z327" s="17">
        <v>0</v>
      </c>
      <c r="AA327" s="17">
        <v>0</v>
      </c>
      <c r="AB327" s="17">
        <v>0</v>
      </c>
      <c r="AC327" s="17">
        <v>0</v>
      </c>
      <c r="AD327" s="41">
        <v>0</v>
      </c>
      <c r="AE327" s="88">
        <v>40</v>
      </c>
      <c r="AF327" s="91" t="s">
        <v>3</v>
      </c>
      <c r="AG327" s="87" t="s">
        <v>504</v>
      </c>
      <c r="AL327" s="17">
        <f t="shared" si="102"/>
        <v>100</v>
      </c>
      <c r="AM327" s="17">
        <f t="shared" si="103"/>
        <v>0.35</v>
      </c>
      <c r="AN327" s="17">
        <f t="shared" si="104"/>
        <v>0</v>
      </c>
      <c r="AO327" s="17">
        <f t="shared" si="105"/>
        <v>0.45</v>
      </c>
      <c r="AP327" s="17">
        <f t="shared" si="106"/>
        <v>0.2</v>
      </c>
      <c r="AQ327" s="17">
        <f t="shared" si="107"/>
        <v>0.4</v>
      </c>
      <c r="AS327" s="17">
        <f t="shared" si="108"/>
        <v>0.44444444444444448</v>
      </c>
      <c r="AT327" s="17">
        <f t="shared" si="109"/>
        <v>0.77777777777777768</v>
      </c>
      <c r="AU327" s="17">
        <f t="shared" si="110"/>
        <v>0.52777777777777779</v>
      </c>
      <c r="AV327" s="17">
        <f t="shared" si="111"/>
        <v>0.61111111111111116</v>
      </c>
      <c r="AW327" s="17">
        <f t="shared" si="112"/>
        <v>0.47979797979797983</v>
      </c>
      <c r="AX327" s="17">
        <f t="shared" si="113"/>
        <v>0.47979797979797983</v>
      </c>
      <c r="AY327" s="17">
        <f t="shared" si="114"/>
        <v>7.9797979797979812E-2</v>
      </c>
      <c r="BA327" s="17">
        <f t="shared" si="101"/>
        <v>0.44444444444444442</v>
      </c>
      <c r="BB327" s="17">
        <f t="shared" si="115"/>
        <v>0.77777777777777779</v>
      </c>
      <c r="BC327" s="17">
        <f t="shared" si="116"/>
        <v>0.45433352639366675</v>
      </c>
      <c r="BD327" s="17">
        <f t="shared" si="119"/>
        <v>0.44915332906269451</v>
      </c>
      <c r="BE327" s="17">
        <f t="shared" si="117"/>
        <v>0.44915332906269451</v>
      </c>
      <c r="BF327" s="17">
        <f t="shared" si="118"/>
        <v>2.4160497579455262E-3</v>
      </c>
      <c r="BG327" s="17">
        <f t="shared" si="120"/>
        <v>3.385652928835335E-6</v>
      </c>
    </row>
    <row r="328" spans="1:59" x14ac:dyDescent="0.25">
      <c r="A328" s="84">
        <v>324</v>
      </c>
      <c r="B328" s="84">
        <v>211</v>
      </c>
      <c r="D328" s="87">
        <v>1</v>
      </c>
      <c r="E328" s="17">
        <v>0</v>
      </c>
      <c r="F328" s="17">
        <f>'EWG-CCP-127 (1)'!M142</f>
        <v>17.500875043752188</v>
      </c>
      <c r="G328" s="17">
        <v>0</v>
      </c>
      <c r="H328" s="17">
        <v>0</v>
      </c>
      <c r="I328" s="17">
        <v>0</v>
      </c>
      <c r="J328" s="17">
        <v>0</v>
      </c>
      <c r="K328" s="17">
        <v>0</v>
      </c>
      <c r="L328" s="17">
        <v>0</v>
      </c>
      <c r="M328" s="17">
        <f>'EWG-CCP-127 (1)'!L142</f>
        <v>12.49562478123906</v>
      </c>
      <c r="N328" s="17">
        <v>0</v>
      </c>
      <c r="O328" s="17">
        <f>'EWG-CCP-127 (1)'!K142</f>
        <v>70.003500175008753</v>
      </c>
      <c r="P328" s="17">
        <v>0</v>
      </c>
      <c r="Q328" s="17">
        <v>0</v>
      </c>
      <c r="R328" s="17">
        <v>0</v>
      </c>
      <c r="S328" s="17">
        <v>0</v>
      </c>
      <c r="T328" s="17">
        <v>0</v>
      </c>
      <c r="U328" s="41">
        <v>0</v>
      </c>
      <c r="V328" s="41">
        <v>0</v>
      </c>
      <c r="W328" s="17">
        <v>0</v>
      </c>
      <c r="X328" s="17">
        <v>0</v>
      </c>
      <c r="Y328" s="17">
        <v>0</v>
      </c>
      <c r="Z328" s="17">
        <v>0</v>
      </c>
      <c r="AA328" s="17">
        <v>0</v>
      </c>
      <c r="AB328" s="17">
        <v>0</v>
      </c>
      <c r="AC328" s="17">
        <v>0</v>
      </c>
      <c r="AD328" s="41">
        <v>0</v>
      </c>
      <c r="AE328" s="88">
        <f>'EWG-CCP-127 (1)'!E142</f>
        <v>68</v>
      </c>
      <c r="AF328" s="91" t="s">
        <v>3</v>
      </c>
      <c r="AG328" s="87" t="s">
        <v>504</v>
      </c>
      <c r="AL328" s="17">
        <f t="shared" si="102"/>
        <v>100</v>
      </c>
      <c r="AM328" s="17">
        <f t="shared" si="103"/>
        <v>0.12495624781239061</v>
      </c>
      <c r="AN328" s="17">
        <f t="shared" si="104"/>
        <v>0</v>
      </c>
      <c r="AO328" s="17">
        <f t="shared" si="105"/>
        <v>0.17500875043752187</v>
      </c>
      <c r="AP328" s="17">
        <f t="shared" si="106"/>
        <v>0.70003500175008748</v>
      </c>
      <c r="AQ328" s="17">
        <f t="shared" si="107"/>
        <v>0.68</v>
      </c>
      <c r="AS328" s="17">
        <f t="shared" si="108"/>
        <v>4</v>
      </c>
      <c r="AT328" s="17">
        <f t="shared" si="109"/>
        <v>0.71399999999999997</v>
      </c>
      <c r="AU328" s="17">
        <f t="shared" si="110"/>
        <v>0.75</v>
      </c>
      <c r="AV328" s="17">
        <f t="shared" si="111"/>
        <v>1.5</v>
      </c>
      <c r="AW328" s="17">
        <f t="shared" si="112"/>
        <v>0.71399999999999997</v>
      </c>
      <c r="AX328" s="17">
        <f t="shared" si="113"/>
        <v>0.71399999999999997</v>
      </c>
      <c r="AY328" s="17">
        <f t="shared" si="114"/>
        <v>3.3999999999999919E-2</v>
      </c>
      <c r="BA328" s="17">
        <f t="shared" si="101"/>
        <v>4</v>
      </c>
      <c r="BB328" s="17">
        <f t="shared" si="115"/>
        <v>0.71399999999999986</v>
      </c>
      <c r="BC328" s="17">
        <f t="shared" si="116"/>
        <v>0.66330797491056881</v>
      </c>
      <c r="BD328" s="17">
        <f t="shared" si="119"/>
        <v>0.62904728368151452</v>
      </c>
      <c r="BE328" s="17">
        <f t="shared" si="117"/>
        <v>0.62904728368151452</v>
      </c>
      <c r="BF328" s="17">
        <f t="shared" si="118"/>
        <v>2.5961793002320611E-3</v>
      </c>
      <c r="BG328" s="17">
        <f t="shared" si="120"/>
        <v>7.737297759857234E-2</v>
      </c>
    </row>
    <row r="329" spans="1:59" x14ac:dyDescent="0.25">
      <c r="A329" s="84">
        <v>86</v>
      </c>
      <c r="B329" s="84">
        <v>432</v>
      </c>
      <c r="C329" s="17" t="s">
        <v>106</v>
      </c>
      <c r="D329" s="86">
        <v>1</v>
      </c>
      <c r="E329" s="17">
        <v>20.23</v>
      </c>
      <c r="F329" s="17">
        <v>44.82</v>
      </c>
      <c r="G329" s="17">
        <v>0</v>
      </c>
      <c r="H329" s="17">
        <v>0</v>
      </c>
      <c r="I329" s="41">
        <v>0</v>
      </c>
      <c r="J329" s="17">
        <v>0</v>
      </c>
      <c r="K329" s="17">
        <v>0</v>
      </c>
      <c r="L329" s="17">
        <v>0</v>
      </c>
      <c r="M329" s="17">
        <v>34.950000000000003</v>
      </c>
      <c r="N329" s="17">
        <v>0</v>
      </c>
      <c r="O329" s="17">
        <v>0</v>
      </c>
      <c r="P329" s="17">
        <v>0</v>
      </c>
      <c r="Q329" s="17">
        <v>0</v>
      </c>
      <c r="R329" s="17">
        <v>0</v>
      </c>
      <c r="S329" s="17">
        <v>0</v>
      </c>
      <c r="T329" s="41">
        <v>0</v>
      </c>
      <c r="U329" s="41">
        <v>0</v>
      </c>
      <c r="V329" s="41">
        <v>0</v>
      </c>
      <c r="W329" s="17">
        <v>0</v>
      </c>
      <c r="X329" s="17">
        <v>0</v>
      </c>
      <c r="Y329" s="17">
        <v>0</v>
      </c>
      <c r="Z329" s="41">
        <v>0</v>
      </c>
      <c r="AA329" s="17">
        <v>0</v>
      </c>
      <c r="AB329" s="17">
        <v>0</v>
      </c>
      <c r="AC329" s="41">
        <v>0</v>
      </c>
      <c r="AD329" s="41">
        <v>0</v>
      </c>
      <c r="AE329" s="88">
        <v>22.8</v>
      </c>
      <c r="AF329" s="41" t="s">
        <v>3</v>
      </c>
      <c r="AG329" s="87" t="s">
        <v>506</v>
      </c>
      <c r="AL329" s="17">
        <f t="shared" si="102"/>
        <v>100</v>
      </c>
      <c r="AM329" s="17">
        <f t="shared" si="103"/>
        <v>0.34950000000000003</v>
      </c>
      <c r="AN329" s="17">
        <f t="shared" si="104"/>
        <v>0.20230000000000001</v>
      </c>
      <c r="AO329" s="17">
        <f t="shared" si="105"/>
        <v>0.44819999999999999</v>
      </c>
      <c r="AP329" s="17">
        <f t="shared" si="106"/>
        <v>0</v>
      </c>
      <c r="AQ329" s="17">
        <f t="shared" si="107"/>
        <v>0.22800000000000001</v>
      </c>
      <c r="AS329" s="17">
        <f t="shared" si="108"/>
        <v>0</v>
      </c>
      <c r="AT329" s="17">
        <f t="shared" si="109"/>
        <v>0.5372790161414297</v>
      </c>
      <c r="AU329" s="17">
        <f t="shared" si="110"/>
        <v>0.5</v>
      </c>
      <c r="AV329" s="17">
        <f t="shared" si="111"/>
        <v>0.5</v>
      </c>
      <c r="AW329" s="17">
        <f t="shared" si="112"/>
        <v>0.48757366128619012</v>
      </c>
      <c r="AX329" s="17">
        <f t="shared" si="113"/>
        <v>0.48757366128619012</v>
      </c>
      <c r="AY329" s="17">
        <f t="shared" si="114"/>
        <v>0.25957366128619008</v>
      </c>
      <c r="BA329" s="17">
        <f t="shared" si="101"/>
        <v>0</v>
      </c>
      <c r="BB329" s="17">
        <f t="shared" si="115"/>
        <v>0.27795450930491489</v>
      </c>
      <c r="BC329" s="17">
        <f t="shared" si="116"/>
        <v>0.42821172032905402</v>
      </c>
      <c r="BD329" s="17">
        <f t="shared" si="119"/>
        <v>0.27795450930491489</v>
      </c>
      <c r="BE329" s="17">
        <f t="shared" si="117"/>
        <v>0.27795450930491489</v>
      </c>
      <c r="BF329" s="17">
        <f t="shared" si="118"/>
        <v>2.4954529998948271E-3</v>
      </c>
      <c r="BG329" s="17">
        <f t="shared" si="120"/>
        <v>3.0220350600604979E-2</v>
      </c>
    </row>
    <row r="330" spans="1:59" x14ac:dyDescent="0.25">
      <c r="A330" s="84">
        <v>22</v>
      </c>
      <c r="B330" s="84">
        <v>13</v>
      </c>
      <c r="C330" s="41" t="s">
        <v>17</v>
      </c>
      <c r="D330" s="87">
        <v>1</v>
      </c>
      <c r="E330" s="41">
        <v>0</v>
      </c>
      <c r="F330" s="41">
        <v>28.6</v>
      </c>
      <c r="G330" s="41">
        <v>0</v>
      </c>
      <c r="H330" s="17">
        <v>0</v>
      </c>
      <c r="I330" s="41">
        <v>0</v>
      </c>
      <c r="J330" s="41">
        <v>0</v>
      </c>
      <c r="K330" s="41">
        <v>0</v>
      </c>
      <c r="L330" s="41">
        <v>0</v>
      </c>
      <c r="M330" s="41">
        <v>14.3</v>
      </c>
      <c r="N330" s="41">
        <v>0</v>
      </c>
      <c r="O330" s="41">
        <v>57.1</v>
      </c>
      <c r="P330" s="17">
        <v>0</v>
      </c>
      <c r="Q330" s="17">
        <v>0</v>
      </c>
      <c r="R330" s="17">
        <v>0</v>
      </c>
      <c r="S330" s="41">
        <v>0</v>
      </c>
      <c r="T330" s="41">
        <v>0</v>
      </c>
      <c r="U330" s="41">
        <v>0</v>
      </c>
      <c r="V330" s="41">
        <v>0</v>
      </c>
      <c r="W330" s="41">
        <v>0</v>
      </c>
      <c r="X330" s="41">
        <v>0</v>
      </c>
      <c r="Y330" s="17">
        <v>0</v>
      </c>
      <c r="Z330" s="41">
        <v>0</v>
      </c>
      <c r="AA330" s="17">
        <v>0</v>
      </c>
      <c r="AB330" s="17">
        <v>0</v>
      </c>
      <c r="AC330" s="41">
        <v>0</v>
      </c>
      <c r="AD330" s="41">
        <v>0</v>
      </c>
      <c r="AE330" s="90">
        <v>45</v>
      </c>
      <c r="AF330" s="91" t="s">
        <v>3</v>
      </c>
      <c r="AG330" s="87" t="s">
        <v>504</v>
      </c>
      <c r="AL330" s="17">
        <f t="shared" si="102"/>
        <v>100</v>
      </c>
      <c r="AM330" s="17">
        <f t="shared" si="103"/>
        <v>0.14300000000000002</v>
      </c>
      <c r="AN330" s="17">
        <f t="shared" si="104"/>
        <v>0</v>
      </c>
      <c r="AO330" s="17">
        <f t="shared" si="105"/>
        <v>0.28600000000000003</v>
      </c>
      <c r="AP330" s="17">
        <f t="shared" si="106"/>
        <v>0.57100000000000006</v>
      </c>
      <c r="AQ330" s="17">
        <f t="shared" si="107"/>
        <v>0.45</v>
      </c>
      <c r="AS330" s="17">
        <f t="shared" si="108"/>
        <v>1.9965034965034965</v>
      </c>
      <c r="AT330" s="17">
        <f t="shared" si="109"/>
        <v>0.5</v>
      </c>
      <c r="AU330" s="17">
        <f t="shared" si="110"/>
        <v>0.62478146853146854</v>
      </c>
      <c r="AV330" s="17">
        <f t="shared" si="111"/>
        <v>0.99912587412587417</v>
      </c>
      <c r="AW330" s="17">
        <f t="shared" si="112"/>
        <v>0.5</v>
      </c>
      <c r="AX330" s="17">
        <f t="shared" si="113"/>
        <v>0.5</v>
      </c>
      <c r="AY330" s="17">
        <f t="shared" si="114"/>
        <v>4.9999999999999989E-2</v>
      </c>
      <c r="BA330" s="17">
        <f t="shared" si="101"/>
        <v>1.9965034965034965</v>
      </c>
      <c r="BB330" s="17">
        <f t="shared" si="115"/>
        <v>0.5</v>
      </c>
      <c r="BC330" s="17">
        <f t="shared" si="116"/>
        <v>0.54555434390077162</v>
      </c>
      <c r="BD330" s="17">
        <f t="shared" si="119"/>
        <v>0.5</v>
      </c>
      <c r="BE330" s="17">
        <f t="shared" si="117"/>
        <v>0.5</v>
      </c>
      <c r="BF330" s="17">
        <f t="shared" si="118"/>
        <v>2.4999999999999988E-3</v>
      </c>
      <c r="BG330" s="17">
        <f t="shared" si="120"/>
        <v>2.3193842146508868E-3</v>
      </c>
    </row>
    <row r="331" spans="1:59" x14ac:dyDescent="0.25">
      <c r="A331" s="84">
        <v>263</v>
      </c>
      <c r="B331" s="84">
        <v>154</v>
      </c>
      <c r="C331" s="17">
        <f>'EWG-CCP-127 (1)'!B78</f>
        <v>23</v>
      </c>
      <c r="D331" s="86">
        <v>1</v>
      </c>
      <c r="E331" s="17">
        <v>0</v>
      </c>
      <c r="F331" s="17">
        <f>'EWG-CCP-127 (1)'!M78</f>
        <v>28.571428571428569</v>
      </c>
      <c r="G331" s="17">
        <v>0</v>
      </c>
      <c r="H331" s="17">
        <v>0</v>
      </c>
      <c r="I331" s="17">
        <v>0</v>
      </c>
      <c r="J331" s="17">
        <v>0</v>
      </c>
      <c r="K331" s="17">
        <v>0</v>
      </c>
      <c r="L331" s="17">
        <v>0</v>
      </c>
      <c r="M331" s="17">
        <f>'EWG-CCP-127 (1)'!L78</f>
        <v>14.285714285714285</v>
      </c>
      <c r="N331" s="17">
        <v>0</v>
      </c>
      <c r="O331" s="17">
        <f>'EWG-CCP-127 (1)'!K78</f>
        <v>57.142857142857139</v>
      </c>
      <c r="P331" s="17">
        <v>0</v>
      </c>
      <c r="Q331" s="17">
        <v>0</v>
      </c>
      <c r="R331" s="17">
        <v>0</v>
      </c>
      <c r="S331" s="17">
        <v>0</v>
      </c>
      <c r="T331" s="17">
        <v>0</v>
      </c>
      <c r="U331" s="41">
        <v>0</v>
      </c>
      <c r="V331" s="41">
        <v>0</v>
      </c>
      <c r="W331" s="17">
        <v>0</v>
      </c>
      <c r="X331" s="17">
        <v>0</v>
      </c>
      <c r="Y331" s="17">
        <v>0</v>
      </c>
      <c r="Z331" s="17">
        <v>0</v>
      </c>
      <c r="AA331" s="17">
        <v>0</v>
      </c>
      <c r="AB331" s="17">
        <v>0</v>
      </c>
      <c r="AC331" s="17">
        <v>0</v>
      </c>
      <c r="AD331" s="41">
        <v>0</v>
      </c>
      <c r="AE331" s="88">
        <f>'EWG-CCP-127 (1)'!E78</f>
        <v>45</v>
      </c>
      <c r="AF331" s="41" t="s">
        <v>3</v>
      </c>
      <c r="AG331" s="87" t="s">
        <v>506</v>
      </c>
      <c r="AL331" s="17">
        <f t="shared" si="102"/>
        <v>100</v>
      </c>
      <c r="AM331" s="17">
        <f t="shared" si="103"/>
        <v>0.14285714285714285</v>
      </c>
      <c r="AN331" s="17">
        <f t="shared" si="104"/>
        <v>0</v>
      </c>
      <c r="AO331" s="17">
        <f t="shared" si="105"/>
        <v>0.2857142857142857</v>
      </c>
      <c r="AP331" s="17">
        <f t="shared" si="106"/>
        <v>0.5714285714285714</v>
      </c>
      <c r="AQ331" s="17">
        <f t="shared" si="107"/>
        <v>0.45</v>
      </c>
      <c r="AS331" s="17">
        <f t="shared" si="108"/>
        <v>2</v>
      </c>
      <c r="AT331" s="17">
        <f t="shared" si="109"/>
        <v>0.5</v>
      </c>
      <c r="AU331" s="17">
        <f t="shared" si="110"/>
        <v>0.625</v>
      </c>
      <c r="AV331" s="17">
        <f t="shared" si="111"/>
        <v>1</v>
      </c>
      <c r="AW331" s="17">
        <f t="shared" si="112"/>
        <v>0.5</v>
      </c>
      <c r="AX331" s="17">
        <f t="shared" si="113"/>
        <v>0.5</v>
      </c>
      <c r="AY331" s="17">
        <f t="shared" si="114"/>
        <v>4.9999999999999989E-2</v>
      </c>
      <c r="BA331" s="17">
        <f t="shared" si="101"/>
        <v>2</v>
      </c>
      <c r="BB331" s="17">
        <f t="shared" si="115"/>
        <v>0.5</v>
      </c>
      <c r="BC331" s="17">
        <f t="shared" si="116"/>
        <v>0.54575984761981144</v>
      </c>
      <c r="BD331" s="17">
        <f t="shared" si="119"/>
        <v>0.5</v>
      </c>
      <c r="BE331" s="17">
        <f t="shared" si="117"/>
        <v>0.5</v>
      </c>
      <c r="BF331" s="17">
        <f t="shared" si="118"/>
        <v>2.4999999999999988E-3</v>
      </c>
      <c r="BG331" s="17">
        <f t="shared" si="120"/>
        <v>2.3193842146508868E-3</v>
      </c>
    </row>
    <row r="332" spans="1:59" x14ac:dyDescent="0.25">
      <c r="A332" s="84">
        <v>277</v>
      </c>
      <c r="B332" s="84">
        <v>167</v>
      </c>
      <c r="D332" s="87">
        <v>1</v>
      </c>
      <c r="E332" s="17">
        <v>0</v>
      </c>
      <c r="F332" s="17">
        <f>'EWG-CCP-127 (1)'!M95</f>
        <v>45.454545454545453</v>
      </c>
      <c r="G332" s="17">
        <v>0</v>
      </c>
      <c r="H332" s="17">
        <v>0</v>
      </c>
      <c r="I332" s="17">
        <v>0</v>
      </c>
      <c r="J332" s="17">
        <v>0</v>
      </c>
      <c r="K332" s="17">
        <v>0</v>
      </c>
      <c r="L332" s="17">
        <v>0</v>
      </c>
      <c r="M332" s="17">
        <f>'EWG-CCP-127 (1)'!L95</f>
        <v>9.0909090909090917</v>
      </c>
      <c r="N332" s="17">
        <v>0</v>
      </c>
      <c r="O332" s="17">
        <f>'EWG-CCP-127 (1)'!K95</f>
        <v>45.454545454545453</v>
      </c>
      <c r="P332" s="17">
        <v>0</v>
      </c>
      <c r="Q332" s="17">
        <v>0</v>
      </c>
      <c r="R332" s="17">
        <v>0</v>
      </c>
      <c r="S332" s="17">
        <v>0</v>
      </c>
      <c r="T332" s="17">
        <v>0</v>
      </c>
      <c r="U332" s="41">
        <v>0</v>
      </c>
      <c r="V332" s="41">
        <v>0</v>
      </c>
      <c r="W332" s="17">
        <v>0</v>
      </c>
      <c r="X332" s="17">
        <v>0</v>
      </c>
      <c r="Y332" s="17">
        <v>0</v>
      </c>
      <c r="Z332" s="17">
        <v>0</v>
      </c>
      <c r="AA332" s="17">
        <v>0</v>
      </c>
      <c r="AB332" s="17">
        <v>0</v>
      </c>
      <c r="AC332" s="17">
        <v>0</v>
      </c>
      <c r="AD332" s="41">
        <v>0</v>
      </c>
      <c r="AE332" s="88">
        <f>'EWG-CCP-127 (1)'!E95</f>
        <v>25</v>
      </c>
      <c r="AF332" s="91" t="s">
        <v>3</v>
      </c>
      <c r="AG332" s="87" t="s">
        <v>504</v>
      </c>
      <c r="AH332" s="87" t="s">
        <v>522</v>
      </c>
      <c r="AI332" s="87" t="s">
        <v>505</v>
      </c>
      <c r="AJ332" s="87" t="s">
        <v>510</v>
      </c>
      <c r="AL332" s="17">
        <f t="shared" si="102"/>
        <v>100</v>
      </c>
      <c r="AM332" s="17">
        <f t="shared" si="103"/>
        <v>9.0909090909090912E-2</v>
      </c>
      <c r="AN332" s="17">
        <f t="shared" si="104"/>
        <v>0</v>
      </c>
      <c r="AO332" s="17">
        <f t="shared" si="105"/>
        <v>0.45454545454545453</v>
      </c>
      <c r="AP332" s="17">
        <f t="shared" si="106"/>
        <v>0.45454545454545453</v>
      </c>
      <c r="AQ332" s="17">
        <f t="shared" si="107"/>
        <v>0.25</v>
      </c>
      <c r="AS332" s="17">
        <f t="shared" si="108"/>
        <v>1</v>
      </c>
      <c r="AT332" s="17">
        <f t="shared" si="109"/>
        <v>0.2</v>
      </c>
      <c r="AU332" s="17">
        <f t="shared" si="110"/>
        <v>0.5625</v>
      </c>
      <c r="AV332" s="17">
        <f t="shared" si="111"/>
        <v>0.75</v>
      </c>
      <c r="AW332" s="17">
        <f t="shared" si="112"/>
        <v>0.2</v>
      </c>
      <c r="AX332" s="17">
        <f t="shared" si="113"/>
        <v>0.2</v>
      </c>
      <c r="AY332" s="17">
        <f t="shared" si="114"/>
        <v>4.9999999999999989E-2</v>
      </c>
      <c r="BA332" s="17">
        <f t="shared" si="101"/>
        <v>1</v>
      </c>
      <c r="BB332" s="17">
        <f t="shared" si="115"/>
        <v>0.2</v>
      </c>
      <c r="BC332" s="17">
        <f t="shared" si="116"/>
        <v>0.48698578397443271</v>
      </c>
      <c r="BD332" s="17">
        <f t="shared" si="119"/>
        <v>0.2</v>
      </c>
      <c r="BE332" s="17">
        <f t="shared" si="117"/>
        <v>0.2</v>
      </c>
      <c r="BF332" s="17">
        <f t="shared" si="118"/>
        <v>2.4999999999999988E-3</v>
      </c>
      <c r="BG332" s="17">
        <f t="shared" si="120"/>
        <v>2.3055389967762685E-2</v>
      </c>
    </row>
    <row r="333" spans="1:59" x14ac:dyDescent="0.25">
      <c r="A333" s="84">
        <v>509</v>
      </c>
      <c r="B333" s="84">
        <v>563</v>
      </c>
      <c r="C333" s="17" t="str">
        <f>'EWG-CCP-127 (1)'!B292</f>
        <v>K-R0.2</v>
      </c>
      <c r="D333" s="86">
        <v>1</v>
      </c>
      <c r="E333" s="17">
        <v>0</v>
      </c>
      <c r="F333" s="17">
        <f>'EWG-CCP-127 (1)'!J292</f>
        <v>83.333333333333343</v>
      </c>
      <c r="G333" s="17">
        <v>0</v>
      </c>
      <c r="H333" s="17">
        <v>0</v>
      </c>
      <c r="I333" s="17">
        <v>0</v>
      </c>
      <c r="J333" s="17">
        <f>'EWG-CCP-127 (1)'!M292</f>
        <v>16.666666666666668</v>
      </c>
      <c r="K333" s="17">
        <v>0</v>
      </c>
      <c r="L333" s="17">
        <v>0</v>
      </c>
      <c r="M333" s="17">
        <f>'EWG-CCP-127 (1)'!L292</f>
        <v>0</v>
      </c>
      <c r="N333" s="17">
        <v>0</v>
      </c>
      <c r="O333" s="17">
        <v>0</v>
      </c>
      <c r="P333" s="17">
        <v>0</v>
      </c>
      <c r="Q333" s="17">
        <v>0</v>
      </c>
      <c r="R333" s="17">
        <v>0</v>
      </c>
      <c r="S333" s="17">
        <v>0</v>
      </c>
      <c r="T333" s="17">
        <v>0</v>
      </c>
      <c r="U333" s="17">
        <v>0</v>
      </c>
      <c r="V333" s="17">
        <f>'EWG-CCP-127 (1)'!O292</f>
        <v>0</v>
      </c>
      <c r="W333" s="17">
        <v>0</v>
      </c>
      <c r="X333" s="17">
        <v>0</v>
      </c>
      <c r="Y333" s="17">
        <v>0</v>
      </c>
      <c r="Z333" s="17">
        <v>0</v>
      </c>
      <c r="AA333" s="17">
        <v>0</v>
      </c>
      <c r="AB333" s="17">
        <f>'EWG-CCP-127 (1)'!N292</f>
        <v>0</v>
      </c>
      <c r="AC333" s="17">
        <v>0</v>
      </c>
      <c r="AD333" s="17">
        <v>0</v>
      </c>
      <c r="AE333" s="88">
        <f>'EWG-CCP-127 (1)'!I292</f>
        <v>25</v>
      </c>
      <c r="AF333" s="92" t="s">
        <v>3</v>
      </c>
      <c r="AG333" s="87" t="s">
        <v>531</v>
      </c>
      <c r="AL333" s="17">
        <f t="shared" si="102"/>
        <v>100.00000000000001</v>
      </c>
      <c r="AM333" s="17">
        <f t="shared" si="103"/>
        <v>0.16666666666666669</v>
      </c>
      <c r="AN333" s="17">
        <f t="shared" si="104"/>
        <v>0</v>
      </c>
      <c r="AO333" s="17">
        <f t="shared" si="105"/>
        <v>0.83333333333333348</v>
      </c>
      <c r="AP333" s="17">
        <f t="shared" si="106"/>
        <v>0</v>
      </c>
      <c r="AQ333" s="17">
        <f t="shared" si="107"/>
        <v>0.25</v>
      </c>
      <c r="AS333" s="17">
        <f t="shared" si="108"/>
        <v>0</v>
      </c>
      <c r="AT333" s="17">
        <f t="shared" si="109"/>
        <v>0.19999999999999998</v>
      </c>
      <c r="AU333" s="17">
        <f t="shared" si="110"/>
        <v>0.5</v>
      </c>
      <c r="AV333" s="17">
        <f t="shared" si="111"/>
        <v>0.5</v>
      </c>
      <c r="AW333" s="17">
        <f t="shared" si="112"/>
        <v>0.19999999999999998</v>
      </c>
      <c r="AX333" s="17">
        <f t="shared" si="113"/>
        <v>0.19999999999999998</v>
      </c>
      <c r="AY333" s="17">
        <f t="shared" si="114"/>
        <v>5.0000000000000017E-2</v>
      </c>
      <c r="BA333" s="17">
        <f t="shared" si="101"/>
        <v>0</v>
      </c>
      <c r="BB333" s="17">
        <f t="shared" si="115"/>
        <v>0.19999999999999998</v>
      </c>
      <c r="BC333" s="17">
        <f t="shared" si="116"/>
        <v>0.42821172032905402</v>
      </c>
      <c r="BD333" s="17">
        <f t="shared" si="119"/>
        <v>0.19999999999999998</v>
      </c>
      <c r="BE333" s="17">
        <f t="shared" si="117"/>
        <v>0.19999999999999998</v>
      </c>
      <c r="BF333" s="17">
        <f t="shared" si="118"/>
        <v>2.5000000000000018E-3</v>
      </c>
      <c r="BG333" s="17">
        <f t="shared" si="120"/>
        <v>2.3055389967762685E-2</v>
      </c>
    </row>
    <row r="334" spans="1:59" x14ac:dyDescent="0.25">
      <c r="A334" s="84">
        <v>44</v>
      </c>
      <c r="B334" s="84">
        <v>32</v>
      </c>
      <c r="C334" s="17" t="s">
        <v>51</v>
      </c>
      <c r="D334" s="87">
        <v>1</v>
      </c>
      <c r="E334" s="41">
        <v>0</v>
      </c>
      <c r="F334" s="17">
        <v>18</v>
      </c>
      <c r="G334" s="17">
        <v>4</v>
      </c>
      <c r="H334" s="17">
        <v>0</v>
      </c>
      <c r="I334" s="41">
        <v>0</v>
      </c>
      <c r="J334" s="41">
        <v>0</v>
      </c>
      <c r="K334" s="41">
        <v>0</v>
      </c>
      <c r="L334" s="41">
        <v>0</v>
      </c>
      <c r="M334" s="17">
        <v>19</v>
      </c>
      <c r="N334" s="17">
        <v>0</v>
      </c>
      <c r="O334" s="17">
        <v>51</v>
      </c>
      <c r="P334" s="17">
        <v>0</v>
      </c>
      <c r="Q334" s="17">
        <v>0</v>
      </c>
      <c r="R334" s="17">
        <v>0</v>
      </c>
      <c r="S334" s="17">
        <v>8</v>
      </c>
      <c r="T334" s="41">
        <v>0</v>
      </c>
      <c r="U334" s="41">
        <v>0</v>
      </c>
      <c r="V334" s="41">
        <v>0</v>
      </c>
      <c r="W334" s="41">
        <v>0</v>
      </c>
      <c r="X334" s="41">
        <v>0</v>
      </c>
      <c r="Y334" s="17">
        <v>0</v>
      </c>
      <c r="Z334" s="41">
        <v>0</v>
      </c>
      <c r="AA334" s="17">
        <v>0</v>
      </c>
      <c r="AB334" s="17">
        <v>0</v>
      </c>
      <c r="AC334" s="41">
        <v>0</v>
      </c>
      <c r="AD334" s="41">
        <v>0</v>
      </c>
      <c r="AE334" s="88">
        <v>53</v>
      </c>
      <c r="AF334" s="41" t="s">
        <v>3</v>
      </c>
      <c r="AG334" s="87" t="s">
        <v>506</v>
      </c>
      <c r="AL334" s="17">
        <f t="shared" si="102"/>
        <v>100</v>
      </c>
      <c r="AM334" s="17">
        <f t="shared" si="103"/>
        <v>0.19</v>
      </c>
      <c r="AN334" s="17">
        <f t="shared" si="104"/>
        <v>0</v>
      </c>
      <c r="AO334" s="17">
        <f t="shared" si="105"/>
        <v>0.18</v>
      </c>
      <c r="AP334" s="17">
        <f t="shared" si="106"/>
        <v>0.51</v>
      </c>
      <c r="AQ334" s="17">
        <f t="shared" si="107"/>
        <v>0.53</v>
      </c>
      <c r="AS334" s="17">
        <f t="shared" si="108"/>
        <v>2.8333333333333335</v>
      </c>
      <c r="AT334" s="17">
        <f t="shared" si="109"/>
        <v>1.0555555555555556</v>
      </c>
      <c r="AU334" s="17">
        <f t="shared" si="110"/>
        <v>0.67708333333333337</v>
      </c>
      <c r="AV334" s="17">
        <f t="shared" si="111"/>
        <v>1.2083333333333335</v>
      </c>
      <c r="AW334" s="17">
        <f t="shared" si="112"/>
        <v>0.67708333333333337</v>
      </c>
      <c r="AX334" s="17">
        <f t="shared" si="113"/>
        <v>0.67708333333333337</v>
      </c>
      <c r="AY334" s="17">
        <f t="shared" si="114"/>
        <v>0.14708333333333334</v>
      </c>
      <c r="BA334" s="17">
        <f t="shared" si="101"/>
        <v>1.2142857142857142</v>
      </c>
      <c r="BB334" s="17">
        <f t="shared" si="115"/>
        <v>0.5</v>
      </c>
      <c r="BC334" s="17">
        <f t="shared" si="116"/>
        <v>0.49958022618415671</v>
      </c>
      <c r="BD334" s="17">
        <f t="shared" si="119"/>
        <v>0.47764542383428749</v>
      </c>
      <c r="BE334" s="17">
        <f t="shared" si="117"/>
        <v>0.47764542383428749</v>
      </c>
      <c r="BF334" s="17">
        <f t="shared" si="118"/>
        <v>2.7410016454913959E-3</v>
      </c>
      <c r="BG334" s="17">
        <f t="shared" si="120"/>
        <v>1.6424981913406172E-2</v>
      </c>
    </row>
    <row r="335" spans="1:59" ht="18.75" x14ac:dyDescent="0.25">
      <c r="A335" s="84">
        <v>5</v>
      </c>
      <c r="B335" s="84">
        <v>406</v>
      </c>
      <c r="C335" s="41" t="s">
        <v>14</v>
      </c>
      <c r="D335" s="86">
        <v>1</v>
      </c>
      <c r="E335" s="41">
        <v>0</v>
      </c>
      <c r="F335" s="41">
        <v>27.7</v>
      </c>
      <c r="G335" s="41">
        <v>26.7</v>
      </c>
      <c r="H335" s="17">
        <v>0</v>
      </c>
      <c r="I335" s="41">
        <v>0</v>
      </c>
      <c r="J335" s="41">
        <v>0</v>
      </c>
      <c r="K335" s="41">
        <v>0</v>
      </c>
      <c r="L335" s="41">
        <v>0</v>
      </c>
      <c r="M335" s="41">
        <v>24.6</v>
      </c>
      <c r="N335" s="41">
        <v>2.6</v>
      </c>
      <c r="O335" s="41">
        <v>18.399999999999999</v>
      </c>
      <c r="P335" s="17">
        <v>0</v>
      </c>
      <c r="Q335" s="17">
        <v>0</v>
      </c>
      <c r="R335" s="17">
        <v>0</v>
      </c>
      <c r="S335" s="41">
        <v>0</v>
      </c>
      <c r="T335" s="41">
        <v>0</v>
      </c>
      <c r="U335" s="41">
        <v>0</v>
      </c>
      <c r="V335" s="41">
        <v>0</v>
      </c>
      <c r="W335" s="41">
        <v>0</v>
      </c>
      <c r="X335" s="41">
        <v>0</v>
      </c>
      <c r="Y335" s="17">
        <v>0</v>
      </c>
      <c r="Z335" s="41">
        <v>0</v>
      </c>
      <c r="AA335" s="17">
        <v>0</v>
      </c>
      <c r="AB335" s="17">
        <v>0</v>
      </c>
      <c r="AC335" s="41">
        <v>0</v>
      </c>
      <c r="AD335" s="41">
        <v>0</v>
      </c>
      <c r="AE335" s="90">
        <v>33.5</v>
      </c>
      <c r="AF335" s="91" t="s">
        <v>3</v>
      </c>
      <c r="AG335" s="87" t="s">
        <v>504</v>
      </c>
      <c r="AL335" s="17">
        <f t="shared" si="102"/>
        <v>100</v>
      </c>
      <c r="AM335" s="17">
        <f t="shared" si="103"/>
        <v>0.24600000000000002</v>
      </c>
      <c r="AN335" s="17">
        <f t="shared" si="104"/>
        <v>0</v>
      </c>
      <c r="AO335" s="17">
        <f t="shared" si="105"/>
        <v>0.27699999999999997</v>
      </c>
      <c r="AP335" s="17">
        <f t="shared" si="106"/>
        <v>0.184</v>
      </c>
      <c r="AQ335" s="17">
        <f t="shared" si="107"/>
        <v>0.33500000000000002</v>
      </c>
      <c r="AS335" s="17">
        <f t="shared" si="108"/>
        <v>0.66425992779783405</v>
      </c>
      <c r="AT335" s="17">
        <f t="shared" si="109"/>
        <v>0.88808664259927816</v>
      </c>
      <c r="AU335" s="17">
        <f t="shared" si="110"/>
        <v>0.54151624548736466</v>
      </c>
      <c r="AV335" s="17">
        <f t="shared" si="111"/>
        <v>0.66606498194945851</v>
      </c>
      <c r="AW335" s="17">
        <f t="shared" si="112"/>
        <v>0.48134777376654631</v>
      </c>
      <c r="AX335" s="17">
        <f t="shared" si="113"/>
        <v>0.48134777376654631</v>
      </c>
      <c r="AY335" s="17">
        <f t="shared" si="114"/>
        <v>0.14634777376654629</v>
      </c>
      <c r="BA335" s="17">
        <f t="shared" si="101"/>
        <v>0.66425992779783394</v>
      </c>
      <c r="BB335" s="17">
        <f t="shared" si="115"/>
        <v>1.3700361010830326</v>
      </c>
      <c r="BC335" s="17">
        <f t="shared" si="116"/>
        <v>0.46725297560251855</v>
      </c>
      <c r="BD335" s="17">
        <f t="shared" si="119"/>
        <v>0.38692330973507194</v>
      </c>
      <c r="BE335" s="17">
        <f t="shared" si="117"/>
        <v>0.38692330973507194</v>
      </c>
      <c r="BF335" s="17">
        <f t="shared" si="118"/>
        <v>2.6960300938442144E-3</v>
      </c>
      <c r="BG335" s="17">
        <f t="shared" si="120"/>
        <v>4.4675875226901675E-3</v>
      </c>
    </row>
    <row r="336" spans="1:59" x14ac:dyDescent="0.25">
      <c r="A336" s="84">
        <v>100</v>
      </c>
      <c r="B336" s="84">
        <v>65</v>
      </c>
      <c r="C336" s="17" t="s">
        <v>122</v>
      </c>
      <c r="D336" s="87">
        <v>1</v>
      </c>
      <c r="E336" s="17">
        <v>0.16</v>
      </c>
      <c r="F336" s="17">
        <v>4.84</v>
      </c>
      <c r="G336" s="17">
        <v>0</v>
      </c>
      <c r="H336" s="17">
        <v>0</v>
      </c>
      <c r="I336" s="17">
        <v>0.15</v>
      </c>
      <c r="J336" s="17">
        <v>0</v>
      </c>
      <c r="K336" s="17">
        <v>0</v>
      </c>
      <c r="L336" s="17">
        <v>0</v>
      </c>
      <c r="M336" s="17">
        <v>14.77</v>
      </c>
      <c r="N336" s="17">
        <v>0</v>
      </c>
      <c r="O336" s="17">
        <v>80.08</v>
      </c>
      <c r="P336" s="17">
        <v>0</v>
      </c>
      <c r="Q336" s="17">
        <v>0</v>
      </c>
      <c r="R336" s="17">
        <v>0</v>
      </c>
      <c r="S336" s="17">
        <v>0</v>
      </c>
      <c r="T336" s="41">
        <v>0</v>
      </c>
      <c r="U336" s="41">
        <v>0</v>
      </c>
      <c r="V336" s="41">
        <v>0</v>
      </c>
      <c r="W336" s="17">
        <v>0</v>
      </c>
      <c r="X336" s="17">
        <v>0</v>
      </c>
      <c r="Y336" s="17">
        <v>0</v>
      </c>
      <c r="Z336" s="41">
        <v>0</v>
      </c>
      <c r="AA336" s="17">
        <v>0</v>
      </c>
      <c r="AB336" s="17">
        <v>0</v>
      </c>
      <c r="AC336" s="41">
        <v>0</v>
      </c>
      <c r="AD336" s="41">
        <v>0</v>
      </c>
      <c r="AE336" s="88">
        <v>94.9</v>
      </c>
      <c r="AF336" s="41" t="s">
        <v>3</v>
      </c>
      <c r="AG336" s="87" t="s">
        <v>506</v>
      </c>
      <c r="AH336" s="87" t="s">
        <v>529</v>
      </c>
      <c r="AI336" s="87" t="s">
        <v>505</v>
      </c>
      <c r="AJ336" s="87" t="s">
        <v>507</v>
      </c>
      <c r="AL336" s="17">
        <f t="shared" si="102"/>
        <v>100</v>
      </c>
      <c r="AM336" s="17">
        <f t="shared" si="103"/>
        <v>0.1477</v>
      </c>
      <c r="AN336" s="17">
        <f t="shared" si="104"/>
        <v>1.6000000000000001E-3</v>
      </c>
      <c r="AO336" s="17">
        <f t="shared" si="105"/>
        <v>4.8399999999999999E-2</v>
      </c>
      <c r="AP336" s="17">
        <f t="shared" si="106"/>
        <v>0.80079999999999996</v>
      </c>
      <c r="AQ336" s="17">
        <f t="shared" si="107"/>
        <v>0.94900000000000007</v>
      </c>
      <c r="AS336" s="17">
        <f t="shared" si="108"/>
        <v>16.016000000000002</v>
      </c>
      <c r="AT336" s="17">
        <f t="shared" si="109"/>
        <v>2.9540000000000002</v>
      </c>
      <c r="AU336" s="17">
        <f t="shared" si="110"/>
        <v>1.5010000000000001</v>
      </c>
      <c r="AV336" s="17">
        <f t="shared" si="111"/>
        <v>4.5040000000000004</v>
      </c>
      <c r="AW336" s="17">
        <f t="shared" si="112"/>
        <v>1.5010000000000001</v>
      </c>
      <c r="AX336" s="17">
        <f t="shared" si="113"/>
        <v>1</v>
      </c>
      <c r="AY336" s="17">
        <f t="shared" si="114"/>
        <v>5.0999999999999934E-2</v>
      </c>
      <c r="BA336" s="17">
        <f>(O336+$BJ$38*AA336)/($BJ$3*F336+$BJ$4*E336+$BJ$5*N336+$BJ$6*I336+$BJ$7*Q336+$BJ$8*S336+$BJ$9*W336)</f>
        <v>14.613138686131387</v>
      </c>
      <c r="BB336" s="17">
        <f t="shared" si="115"/>
        <v>2.695255474452555</v>
      </c>
      <c r="BC336" s="17">
        <f t="shared" si="116"/>
        <v>1.2870852635264858</v>
      </c>
      <c r="BD336" s="17">
        <f t="shared" si="119"/>
        <v>1.4856271814741899</v>
      </c>
      <c r="BE336" s="17">
        <f t="shared" si="117"/>
        <v>1</v>
      </c>
      <c r="BF336" s="17">
        <f t="shared" si="118"/>
        <v>2.6009999999999935E-3</v>
      </c>
      <c r="BG336" s="17">
        <f t="shared" si="120"/>
        <v>0.29938404986063699</v>
      </c>
    </row>
    <row r="337" spans="1:59" x14ac:dyDescent="0.25">
      <c r="A337" s="84">
        <v>534</v>
      </c>
      <c r="B337" s="84">
        <v>322</v>
      </c>
      <c r="C337" s="17" t="s">
        <v>376</v>
      </c>
      <c r="D337" s="86">
        <v>1</v>
      </c>
      <c r="E337" s="17">
        <v>8</v>
      </c>
      <c r="F337" s="17">
        <v>21</v>
      </c>
      <c r="G337" s="17">
        <v>20</v>
      </c>
      <c r="H337" s="17">
        <v>0</v>
      </c>
      <c r="I337" s="17">
        <v>0</v>
      </c>
      <c r="J337" s="17">
        <f>'EWG-CCP-127 (1)'!M318</f>
        <v>0</v>
      </c>
      <c r="K337" s="17">
        <v>0</v>
      </c>
      <c r="L337" s="17">
        <v>0</v>
      </c>
      <c r="M337" s="17">
        <v>0</v>
      </c>
      <c r="N337" s="17">
        <v>0</v>
      </c>
      <c r="O337" s="17">
        <v>51</v>
      </c>
      <c r="P337" s="17">
        <v>0</v>
      </c>
      <c r="Q337" s="17">
        <v>0</v>
      </c>
      <c r="R337" s="17">
        <v>0</v>
      </c>
      <c r="S337" s="17">
        <v>0</v>
      </c>
      <c r="T337" s="17">
        <v>0</v>
      </c>
      <c r="U337" s="17">
        <v>0</v>
      </c>
      <c r="V337" s="17">
        <v>0</v>
      </c>
      <c r="W337" s="17">
        <v>0</v>
      </c>
      <c r="X337" s="17">
        <v>0</v>
      </c>
      <c r="Y337" s="17">
        <v>0</v>
      </c>
      <c r="Z337" s="17">
        <v>0</v>
      </c>
      <c r="AA337" s="17">
        <v>0</v>
      </c>
      <c r="AB337" s="17">
        <v>0</v>
      </c>
      <c r="AC337" s="17">
        <v>0</v>
      </c>
      <c r="AD337" s="17">
        <v>0</v>
      </c>
      <c r="AE337" s="88">
        <v>24</v>
      </c>
      <c r="AF337" s="92" t="s">
        <v>3</v>
      </c>
      <c r="AG337" s="87" t="s">
        <v>504</v>
      </c>
      <c r="AK337" s="80"/>
      <c r="AL337" s="17">
        <f t="shared" si="102"/>
        <v>100</v>
      </c>
      <c r="AM337" s="17">
        <f t="shared" si="103"/>
        <v>0</v>
      </c>
      <c r="AN337" s="17">
        <f t="shared" si="104"/>
        <v>0.08</v>
      </c>
      <c r="AO337" s="17">
        <f t="shared" si="105"/>
        <v>0.21</v>
      </c>
      <c r="AP337" s="17">
        <f t="shared" si="106"/>
        <v>0.51</v>
      </c>
      <c r="AQ337" s="17">
        <f t="shared" si="107"/>
        <v>0.24</v>
      </c>
      <c r="AS337" s="17">
        <f t="shared" si="108"/>
        <v>1.7586206896551726</v>
      </c>
      <c r="AT337" s="17">
        <f t="shared" si="109"/>
        <v>0</v>
      </c>
      <c r="AU337" s="17">
        <f t="shared" si="110"/>
        <v>0.60991379310344829</v>
      </c>
      <c r="AV337" s="17">
        <f t="shared" si="111"/>
        <v>0.93965517241379315</v>
      </c>
      <c r="AW337" s="17">
        <f t="shared" si="112"/>
        <v>0</v>
      </c>
      <c r="AX337" s="17">
        <f t="shared" si="113"/>
        <v>0</v>
      </c>
      <c r="AY337" s="17">
        <f t="shared" si="114"/>
        <v>0.24</v>
      </c>
      <c r="BA337" s="17">
        <f t="shared" ref="BA337:BA361" si="121">(O337)/($BJ$3*F337+$BJ$4*E337+$BJ$5*N337+$BJ$6*I337+$BJ$7*Q337+$BJ$8*S337+$BJ$9*W337)</f>
        <v>0.96226415094339623</v>
      </c>
      <c r="BB337" s="17">
        <f t="shared" si="115"/>
        <v>0.18867924528301888</v>
      </c>
      <c r="BC337" s="17">
        <f t="shared" si="116"/>
        <v>0.48476789478026749</v>
      </c>
      <c r="BD337" s="17">
        <f t="shared" si="119"/>
        <v>0.18867924528301888</v>
      </c>
      <c r="BE337" s="17">
        <f t="shared" si="117"/>
        <v>0.18867924528301888</v>
      </c>
      <c r="BF337" s="17">
        <f t="shared" si="118"/>
        <v>2.633819864720539E-3</v>
      </c>
      <c r="BG337" s="17">
        <f t="shared" si="120"/>
        <v>2.6192190255418277E-2</v>
      </c>
    </row>
    <row r="338" spans="1:59" x14ac:dyDescent="0.25">
      <c r="A338" s="84">
        <v>326</v>
      </c>
      <c r="B338" s="84">
        <v>213</v>
      </c>
      <c r="D338" s="87">
        <v>1</v>
      </c>
      <c r="E338" s="17">
        <v>0</v>
      </c>
      <c r="F338" s="17">
        <f>'EWG-CCP-127 (1)'!M144</f>
        <v>16.25223468226881</v>
      </c>
      <c r="G338" s="17">
        <v>0</v>
      </c>
      <c r="H338" s="17">
        <v>0</v>
      </c>
      <c r="I338" s="17">
        <v>0</v>
      </c>
      <c r="J338" s="17">
        <v>0</v>
      </c>
      <c r="K338" s="17">
        <v>0</v>
      </c>
      <c r="L338" s="17">
        <v>0</v>
      </c>
      <c r="M338" s="17">
        <f>'EWG-CCP-127 (1)'!L144</f>
        <v>18.73882658865594</v>
      </c>
      <c r="N338" s="17">
        <v>0</v>
      </c>
      <c r="O338" s="17">
        <f>'EWG-CCP-127 (1)'!K144</f>
        <v>65.00893872907524</v>
      </c>
      <c r="P338" s="17">
        <v>0</v>
      </c>
      <c r="Q338" s="17">
        <v>0</v>
      </c>
      <c r="R338" s="17">
        <v>0</v>
      </c>
      <c r="S338" s="17">
        <v>0</v>
      </c>
      <c r="T338" s="17">
        <v>0</v>
      </c>
      <c r="U338" s="41">
        <v>0</v>
      </c>
      <c r="V338" s="41">
        <v>0</v>
      </c>
      <c r="W338" s="17">
        <v>0</v>
      </c>
      <c r="X338" s="17">
        <v>0</v>
      </c>
      <c r="Y338" s="17">
        <v>0</v>
      </c>
      <c r="Z338" s="17">
        <v>0</v>
      </c>
      <c r="AA338" s="17">
        <v>0</v>
      </c>
      <c r="AB338" s="17">
        <v>0</v>
      </c>
      <c r="AC338" s="17">
        <v>0</v>
      </c>
      <c r="AD338" s="41">
        <v>0</v>
      </c>
      <c r="AE338" s="88">
        <f>'EWG-CCP-127 (1)'!E144</f>
        <v>66</v>
      </c>
      <c r="AF338" s="91" t="s">
        <v>3</v>
      </c>
      <c r="AG338" s="87" t="s">
        <v>504</v>
      </c>
      <c r="AL338" s="17">
        <f t="shared" si="102"/>
        <v>99.999999999999986</v>
      </c>
      <c r="AM338" s="17">
        <f t="shared" si="103"/>
        <v>0.18738826588655941</v>
      </c>
      <c r="AN338" s="17">
        <f t="shared" si="104"/>
        <v>0</v>
      </c>
      <c r="AO338" s="17">
        <f t="shared" si="105"/>
        <v>0.1625223468226881</v>
      </c>
      <c r="AP338" s="17">
        <f t="shared" si="106"/>
        <v>0.65008938729075239</v>
      </c>
      <c r="AQ338" s="17">
        <f t="shared" si="107"/>
        <v>0.66</v>
      </c>
      <c r="AS338" s="17">
        <f t="shared" si="108"/>
        <v>4</v>
      </c>
      <c r="AT338" s="17">
        <f t="shared" si="109"/>
        <v>1.1530000000000002</v>
      </c>
      <c r="AU338" s="17">
        <f t="shared" si="110"/>
        <v>0.75</v>
      </c>
      <c r="AV338" s="17">
        <f t="shared" si="111"/>
        <v>1.5</v>
      </c>
      <c r="AW338" s="17">
        <f t="shared" si="112"/>
        <v>0.75</v>
      </c>
      <c r="AX338" s="17">
        <f t="shared" si="113"/>
        <v>0.75</v>
      </c>
      <c r="AY338" s="17">
        <f t="shared" si="114"/>
        <v>8.9999999999999969E-2</v>
      </c>
      <c r="BA338" s="17">
        <f t="shared" si="121"/>
        <v>4</v>
      </c>
      <c r="BB338" s="17">
        <f t="shared" si="115"/>
        <v>1.153</v>
      </c>
      <c r="BC338" s="17">
        <f t="shared" si="116"/>
        <v>0.66330797491056881</v>
      </c>
      <c r="BD338" s="17">
        <f t="shared" si="119"/>
        <v>0.71207686281976912</v>
      </c>
      <c r="BE338" s="17">
        <f t="shared" si="117"/>
        <v>0.71207686281976912</v>
      </c>
      <c r="BF338" s="17">
        <f t="shared" si="118"/>
        <v>2.711999641149048E-3</v>
      </c>
      <c r="BG338" s="17">
        <f t="shared" si="120"/>
        <v>6.6646578173883517E-2</v>
      </c>
    </row>
    <row r="339" spans="1:59" x14ac:dyDescent="0.25">
      <c r="A339" s="84">
        <v>43</v>
      </c>
      <c r="B339" s="84">
        <v>31</v>
      </c>
      <c r="C339" s="17" t="s">
        <v>50</v>
      </c>
      <c r="D339" s="86">
        <v>1</v>
      </c>
      <c r="E339" s="41">
        <v>0</v>
      </c>
      <c r="F339" s="17">
        <v>17</v>
      </c>
      <c r="G339" s="17">
        <v>4</v>
      </c>
      <c r="H339" s="17">
        <v>0</v>
      </c>
      <c r="I339" s="41">
        <v>0</v>
      </c>
      <c r="J339" s="41">
        <v>0</v>
      </c>
      <c r="K339" s="41">
        <v>0</v>
      </c>
      <c r="L339" s="41">
        <v>0</v>
      </c>
      <c r="M339" s="17">
        <v>18</v>
      </c>
      <c r="N339" s="17">
        <v>0</v>
      </c>
      <c r="O339" s="17">
        <v>55</v>
      </c>
      <c r="P339" s="17">
        <v>0</v>
      </c>
      <c r="Q339" s="17">
        <v>0</v>
      </c>
      <c r="R339" s="17">
        <v>0</v>
      </c>
      <c r="S339" s="17">
        <v>6</v>
      </c>
      <c r="T339" s="41">
        <v>0</v>
      </c>
      <c r="U339" s="41">
        <v>0</v>
      </c>
      <c r="V339" s="41">
        <v>0</v>
      </c>
      <c r="W339" s="41">
        <v>0</v>
      </c>
      <c r="X339" s="41">
        <v>0</v>
      </c>
      <c r="Y339" s="17">
        <v>0</v>
      </c>
      <c r="Z339" s="41">
        <v>0</v>
      </c>
      <c r="AA339" s="17">
        <v>0</v>
      </c>
      <c r="AB339" s="17">
        <v>0</v>
      </c>
      <c r="AC339" s="41">
        <v>0</v>
      </c>
      <c r="AD339" s="41">
        <v>0</v>
      </c>
      <c r="AE339" s="88">
        <v>56</v>
      </c>
      <c r="AF339" s="41" t="s">
        <v>3</v>
      </c>
      <c r="AG339" s="87" t="s">
        <v>506</v>
      </c>
      <c r="AL339" s="17">
        <f t="shared" si="102"/>
        <v>100</v>
      </c>
      <c r="AM339" s="17">
        <f t="shared" si="103"/>
        <v>0.18</v>
      </c>
      <c r="AN339" s="17">
        <f t="shared" si="104"/>
        <v>0</v>
      </c>
      <c r="AO339" s="17">
        <f t="shared" si="105"/>
        <v>0.17</v>
      </c>
      <c r="AP339" s="17">
        <f t="shared" si="106"/>
        <v>0.55000000000000004</v>
      </c>
      <c r="AQ339" s="17">
        <f t="shared" si="107"/>
        <v>0.56000000000000005</v>
      </c>
      <c r="AS339" s="17">
        <f t="shared" si="108"/>
        <v>3.2352941176470589</v>
      </c>
      <c r="AT339" s="17">
        <f t="shared" si="109"/>
        <v>1.0588235294117645</v>
      </c>
      <c r="AU339" s="17">
        <f t="shared" si="110"/>
        <v>0.70220588235294112</v>
      </c>
      <c r="AV339" s="17">
        <f t="shared" si="111"/>
        <v>1.3088235294117647</v>
      </c>
      <c r="AW339" s="17">
        <f t="shared" si="112"/>
        <v>0.70220588235294112</v>
      </c>
      <c r="AX339" s="17">
        <f t="shared" si="113"/>
        <v>0.70220588235294112</v>
      </c>
      <c r="AY339" s="17">
        <f t="shared" si="114"/>
        <v>0.14220588235294107</v>
      </c>
      <c r="BA339" s="17">
        <f t="shared" si="121"/>
        <v>1.5714285714285714</v>
      </c>
      <c r="BB339" s="17">
        <f t="shared" si="115"/>
        <v>0.5714285714285714</v>
      </c>
      <c r="BC339" s="17">
        <f t="shared" si="116"/>
        <v>0.52057096320036345</v>
      </c>
      <c r="BD339" s="17">
        <f t="shared" si="119"/>
        <v>0.50666353796236718</v>
      </c>
      <c r="BE339" s="17">
        <f t="shared" si="117"/>
        <v>0.50666353796236718</v>
      </c>
      <c r="BF339" s="17">
        <f t="shared" si="118"/>
        <v>2.8447781826918522E-3</v>
      </c>
      <c r="BG339" s="17">
        <f t="shared" si="120"/>
        <v>2.5014581050439414E-2</v>
      </c>
    </row>
    <row r="340" spans="1:59" ht="18.75" x14ac:dyDescent="0.25">
      <c r="A340" s="84">
        <v>11</v>
      </c>
      <c r="B340" s="84">
        <v>8</v>
      </c>
      <c r="C340" s="41" t="s">
        <v>35</v>
      </c>
      <c r="D340" s="87">
        <v>1</v>
      </c>
      <c r="E340" s="41">
        <v>0</v>
      </c>
      <c r="F340" s="41">
        <v>9.6999999999999993</v>
      </c>
      <c r="G340" s="41">
        <v>23.3</v>
      </c>
      <c r="H340" s="17">
        <v>0</v>
      </c>
      <c r="I340" s="41">
        <v>0</v>
      </c>
      <c r="J340" s="41">
        <v>0</v>
      </c>
      <c r="K340" s="41">
        <v>0</v>
      </c>
      <c r="L340" s="41">
        <v>0</v>
      </c>
      <c r="M340" s="41">
        <v>24.1</v>
      </c>
      <c r="N340" s="41">
        <v>4</v>
      </c>
      <c r="O340" s="41">
        <v>38.9</v>
      </c>
      <c r="P340" s="17">
        <v>0</v>
      </c>
      <c r="Q340" s="17">
        <v>0</v>
      </c>
      <c r="R340" s="17">
        <v>0</v>
      </c>
      <c r="S340" s="41">
        <v>0</v>
      </c>
      <c r="T340" s="41">
        <v>0</v>
      </c>
      <c r="U340" s="41">
        <v>0</v>
      </c>
      <c r="V340" s="41">
        <v>0</v>
      </c>
      <c r="W340" s="41">
        <v>0</v>
      </c>
      <c r="X340" s="41">
        <v>0</v>
      </c>
      <c r="Y340" s="17">
        <v>0</v>
      </c>
      <c r="Z340" s="41">
        <v>0</v>
      </c>
      <c r="AA340" s="17">
        <v>0</v>
      </c>
      <c r="AB340" s="17">
        <v>0</v>
      </c>
      <c r="AC340" s="41">
        <v>0</v>
      </c>
      <c r="AD340" s="41">
        <v>0</v>
      </c>
      <c r="AE340" s="90">
        <v>42.4</v>
      </c>
      <c r="AF340" s="91" t="s">
        <v>3</v>
      </c>
      <c r="AG340" s="87" t="s">
        <v>504</v>
      </c>
      <c r="AL340" s="17">
        <f t="shared" si="102"/>
        <v>100</v>
      </c>
      <c r="AM340" s="17">
        <f t="shared" si="103"/>
        <v>0.24100000000000002</v>
      </c>
      <c r="AN340" s="17">
        <f t="shared" si="104"/>
        <v>0</v>
      </c>
      <c r="AO340" s="17">
        <f t="shared" si="105"/>
        <v>9.6999999999999989E-2</v>
      </c>
      <c r="AP340" s="17">
        <f t="shared" si="106"/>
        <v>0.38900000000000001</v>
      </c>
      <c r="AQ340" s="17">
        <f t="shared" si="107"/>
        <v>0.42399999999999999</v>
      </c>
      <c r="AS340" s="17">
        <f t="shared" si="108"/>
        <v>4.0103092783505163</v>
      </c>
      <c r="AT340" s="17">
        <f t="shared" si="109"/>
        <v>2.4845360824742273</v>
      </c>
      <c r="AU340" s="17">
        <f t="shared" si="110"/>
        <v>0.75064432989690721</v>
      </c>
      <c r="AV340" s="17">
        <f t="shared" si="111"/>
        <v>1.5025773195876291</v>
      </c>
      <c r="AW340" s="17">
        <f t="shared" si="112"/>
        <v>0.58712489611147456</v>
      </c>
      <c r="AX340" s="17">
        <f t="shared" si="113"/>
        <v>0.58712489611147456</v>
      </c>
      <c r="AY340" s="17">
        <f t="shared" si="114"/>
        <v>0.16312489611147457</v>
      </c>
      <c r="BA340" s="17">
        <f t="shared" si="121"/>
        <v>4.0103092783505154</v>
      </c>
      <c r="BB340" s="17">
        <f t="shared" si="115"/>
        <v>3.6855670103092786</v>
      </c>
      <c r="BC340" s="17">
        <f t="shared" si="116"/>
        <v>0.66391389309247995</v>
      </c>
      <c r="BD340" s="17">
        <f t="shared" si="119"/>
        <v>0.37283397845149863</v>
      </c>
      <c r="BE340" s="17">
        <f t="shared" si="117"/>
        <v>0.37283397845149863</v>
      </c>
      <c r="BF340" s="17">
        <f t="shared" si="118"/>
        <v>2.6179617611017058E-3</v>
      </c>
      <c r="BG340" s="17">
        <f t="shared" si="120"/>
        <v>4.9106496255541898E-4</v>
      </c>
    </row>
    <row r="341" spans="1:59" x14ac:dyDescent="0.25">
      <c r="A341" s="84">
        <v>29</v>
      </c>
      <c r="B341" s="84">
        <v>18</v>
      </c>
      <c r="C341" s="41" t="s">
        <v>24</v>
      </c>
      <c r="D341" s="86">
        <v>1</v>
      </c>
      <c r="E341" s="41">
        <v>0</v>
      </c>
      <c r="F341" s="41">
        <v>9.6999999999999993</v>
      </c>
      <c r="G341" s="41">
        <v>23.3</v>
      </c>
      <c r="H341" s="17">
        <v>0</v>
      </c>
      <c r="I341" s="41">
        <v>0</v>
      </c>
      <c r="J341" s="41">
        <v>0</v>
      </c>
      <c r="K341" s="41">
        <v>0</v>
      </c>
      <c r="L341" s="41">
        <v>0</v>
      </c>
      <c r="M341" s="41">
        <v>24.1</v>
      </c>
      <c r="N341" s="41">
        <v>4</v>
      </c>
      <c r="O341" s="41">
        <v>38.9</v>
      </c>
      <c r="P341" s="17">
        <v>0</v>
      </c>
      <c r="Q341" s="17">
        <v>0</v>
      </c>
      <c r="R341" s="17">
        <v>0</v>
      </c>
      <c r="S341" s="41">
        <v>0</v>
      </c>
      <c r="T341" s="41">
        <v>0</v>
      </c>
      <c r="U341" s="41">
        <v>0</v>
      </c>
      <c r="V341" s="41">
        <v>0</v>
      </c>
      <c r="W341" s="41">
        <v>0</v>
      </c>
      <c r="X341" s="41">
        <v>0</v>
      </c>
      <c r="Y341" s="17">
        <v>0</v>
      </c>
      <c r="Z341" s="41">
        <v>0</v>
      </c>
      <c r="AA341" s="17">
        <v>0</v>
      </c>
      <c r="AB341" s="17">
        <v>0</v>
      </c>
      <c r="AC341" s="41">
        <v>0</v>
      </c>
      <c r="AD341" s="41">
        <v>0</v>
      </c>
      <c r="AE341" s="90">
        <v>42.4</v>
      </c>
      <c r="AF341" s="91" t="s">
        <v>3</v>
      </c>
      <c r="AG341" s="87" t="s">
        <v>504</v>
      </c>
      <c r="AL341" s="17">
        <f t="shared" si="102"/>
        <v>100</v>
      </c>
      <c r="AM341" s="17">
        <f t="shared" si="103"/>
        <v>0.24100000000000002</v>
      </c>
      <c r="AN341" s="17">
        <f t="shared" si="104"/>
        <v>0</v>
      </c>
      <c r="AO341" s="17">
        <f t="shared" si="105"/>
        <v>9.6999999999999989E-2</v>
      </c>
      <c r="AP341" s="17">
        <f t="shared" si="106"/>
        <v>0.38900000000000001</v>
      </c>
      <c r="AQ341" s="17">
        <f t="shared" si="107"/>
        <v>0.42399999999999999</v>
      </c>
      <c r="AS341" s="17">
        <f t="shared" si="108"/>
        <v>4.0103092783505163</v>
      </c>
      <c r="AT341" s="17">
        <f t="shared" si="109"/>
        <v>2.4845360824742273</v>
      </c>
      <c r="AU341" s="17">
        <f t="shared" si="110"/>
        <v>0.75064432989690721</v>
      </c>
      <c r="AV341" s="17">
        <f t="shared" si="111"/>
        <v>1.5025773195876291</v>
      </c>
      <c r="AW341" s="17">
        <f t="shared" si="112"/>
        <v>0.58712489611147456</v>
      </c>
      <c r="AX341" s="17">
        <f t="shared" si="113"/>
        <v>0.58712489611147456</v>
      </c>
      <c r="AY341" s="17">
        <f t="shared" si="114"/>
        <v>0.16312489611147457</v>
      </c>
      <c r="BA341" s="17">
        <f t="shared" si="121"/>
        <v>4.0103092783505154</v>
      </c>
      <c r="BB341" s="17">
        <f t="shared" si="115"/>
        <v>3.6855670103092786</v>
      </c>
      <c r="BC341" s="17">
        <f t="shared" si="116"/>
        <v>0.66391389309247995</v>
      </c>
      <c r="BD341" s="17">
        <f t="shared" si="119"/>
        <v>0.37283397845149863</v>
      </c>
      <c r="BE341" s="17">
        <f t="shared" si="117"/>
        <v>0.37283397845149863</v>
      </c>
      <c r="BF341" s="17">
        <f t="shared" si="118"/>
        <v>2.6179617611017058E-3</v>
      </c>
      <c r="BG341" s="17">
        <f t="shared" si="120"/>
        <v>4.9106496255541898E-4</v>
      </c>
    </row>
    <row r="342" spans="1:59" x14ac:dyDescent="0.25">
      <c r="A342" s="84">
        <v>380</v>
      </c>
      <c r="B342" s="84">
        <v>249</v>
      </c>
      <c r="C342" s="58">
        <v>30</v>
      </c>
      <c r="D342" s="87">
        <v>1</v>
      </c>
      <c r="E342" s="17">
        <v>0</v>
      </c>
      <c r="F342" s="17">
        <f>'EWG-CCP-127 (1)'!M193</f>
        <v>10.526315789473683</v>
      </c>
      <c r="G342" s="17">
        <v>0</v>
      </c>
      <c r="H342" s="17">
        <v>0</v>
      </c>
      <c r="I342" s="17">
        <v>0</v>
      </c>
      <c r="J342" s="17">
        <v>0</v>
      </c>
      <c r="K342" s="17">
        <v>0</v>
      </c>
      <c r="L342" s="17">
        <v>0</v>
      </c>
      <c r="M342" s="17">
        <f>'EWG-CCP-127 (1)'!L193</f>
        <v>26.315789473684209</v>
      </c>
      <c r="N342" s="17">
        <v>0</v>
      </c>
      <c r="O342" s="17">
        <f>'EWG-CCP-127 (1)'!K193</f>
        <v>63.157894736842103</v>
      </c>
      <c r="P342" s="17">
        <v>0</v>
      </c>
      <c r="Q342" s="17">
        <v>0</v>
      </c>
      <c r="R342" s="17">
        <v>0</v>
      </c>
      <c r="S342" s="17">
        <v>0</v>
      </c>
      <c r="T342" s="17">
        <v>0</v>
      </c>
      <c r="U342" s="41">
        <v>0</v>
      </c>
      <c r="V342" s="41">
        <v>0</v>
      </c>
      <c r="W342" s="17">
        <v>0</v>
      </c>
      <c r="X342" s="17">
        <v>0</v>
      </c>
      <c r="Y342" s="17">
        <v>0</v>
      </c>
      <c r="Z342" s="17">
        <v>0</v>
      </c>
      <c r="AA342" s="17">
        <v>0</v>
      </c>
      <c r="AB342" s="17">
        <v>0</v>
      </c>
      <c r="AC342" s="17">
        <v>0</v>
      </c>
      <c r="AD342" s="41">
        <v>0</v>
      </c>
      <c r="AE342" s="88">
        <f>'EWG-CCP-127 (1)'!E193</f>
        <v>79</v>
      </c>
      <c r="AF342" s="41" t="s">
        <v>3</v>
      </c>
      <c r="AG342" s="87" t="s">
        <v>506</v>
      </c>
      <c r="AL342" s="17">
        <f t="shared" si="102"/>
        <v>100</v>
      </c>
      <c r="AM342" s="17">
        <f t="shared" si="103"/>
        <v>0.26315789473684209</v>
      </c>
      <c r="AN342" s="17">
        <f t="shared" si="104"/>
        <v>0</v>
      </c>
      <c r="AO342" s="17">
        <f t="shared" si="105"/>
        <v>0.10526315789473684</v>
      </c>
      <c r="AP342" s="17">
        <f t="shared" si="106"/>
        <v>0.63157894736842102</v>
      </c>
      <c r="AQ342" s="17">
        <f t="shared" si="107"/>
        <v>0.79</v>
      </c>
      <c r="AS342" s="17">
        <f t="shared" si="108"/>
        <v>6</v>
      </c>
      <c r="AT342" s="17">
        <f t="shared" si="109"/>
        <v>2.5</v>
      </c>
      <c r="AU342" s="17">
        <f t="shared" si="110"/>
        <v>0.875</v>
      </c>
      <c r="AV342" s="17">
        <f t="shared" si="111"/>
        <v>2</v>
      </c>
      <c r="AW342" s="17">
        <f t="shared" si="112"/>
        <v>0.80208333333333337</v>
      </c>
      <c r="AX342" s="17">
        <f t="shared" si="113"/>
        <v>0.80208333333333337</v>
      </c>
      <c r="AY342" s="17">
        <f t="shared" si="114"/>
        <v>1.2083333333333335E-2</v>
      </c>
      <c r="BA342" s="17">
        <f t="shared" si="121"/>
        <v>6</v>
      </c>
      <c r="BB342" s="17">
        <f t="shared" si="115"/>
        <v>2.5</v>
      </c>
      <c r="BC342" s="17">
        <f t="shared" si="116"/>
        <v>0.78085610220132617</v>
      </c>
      <c r="BD342" s="17">
        <f t="shared" si="119"/>
        <v>0.84369620228778441</v>
      </c>
      <c r="BE342" s="17">
        <f t="shared" si="117"/>
        <v>0.84369620228778441</v>
      </c>
      <c r="BF342" s="17">
        <f t="shared" si="118"/>
        <v>2.8832821401306601E-3</v>
      </c>
      <c r="BG342" s="17">
        <f t="shared" si="120"/>
        <v>0.15066817443436084</v>
      </c>
    </row>
    <row r="343" spans="1:59" x14ac:dyDescent="0.25">
      <c r="A343" s="84">
        <v>378</v>
      </c>
      <c r="B343" s="84">
        <v>247</v>
      </c>
      <c r="C343" s="58">
        <v>28</v>
      </c>
      <c r="D343" s="86">
        <v>1</v>
      </c>
      <c r="E343" s="17">
        <v>0</v>
      </c>
      <c r="F343" s="17">
        <f>'EWG-CCP-127 (1)'!M191</f>
        <v>11.76470588235294</v>
      </c>
      <c r="G343" s="17">
        <v>0</v>
      </c>
      <c r="H343" s="17">
        <v>0</v>
      </c>
      <c r="I343" s="17">
        <v>0</v>
      </c>
      <c r="J343" s="17">
        <v>0</v>
      </c>
      <c r="K343" s="17">
        <v>0</v>
      </c>
      <c r="L343" s="17">
        <v>0</v>
      </c>
      <c r="M343" s="17">
        <f>'EWG-CCP-127 (1)'!L191</f>
        <v>17.647058823529413</v>
      </c>
      <c r="N343" s="17">
        <v>0</v>
      </c>
      <c r="O343" s="17">
        <f>'EWG-CCP-127 (1)'!K191</f>
        <v>70.588235294117652</v>
      </c>
      <c r="P343" s="17">
        <v>0</v>
      </c>
      <c r="Q343" s="17">
        <v>0</v>
      </c>
      <c r="R343" s="17">
        <v>0</v>
      </c>
      <c r="S343" s="17">
        <v>0</v>
      </c>
      <c r="T343" s="17">
        <v>0</v>
      </c>
      <c r="U343" s="41">
        <v>0</v>
      </c>
      <c r="V343" s="41">
        <v>0</v>
      </c>
      <c r="W343" s="17">
        <v>0</v>
      </c>
      <c r="X343" s="17">
        <v>0</v>
      </c>
      <c r="Y343" s="17">
        <v>0</v>
      </c>
      <c r="Z343" s="17">
        <v>0</v>
      </c>
      <c r="AA343" s="17">
        <v>0</v>
      </c>
      <c r="AB343" s="17">
        <v>0</v>
      </c>
      <c r="AC343" s="17">
        <v>0</v>
      </c>
      <c r="AD343" s="41">
        <v>0</v>
      </c>
      <c r="AE343" s="88">
        <f>'EWG-CCP-127 (1)'!E191</f>
        <v>81</v>
      </c>
      <c r="AF343" s="41" t="s">
        <v>3</v>
      </c>
      <c r="AG343" s="87" t="s">
        <v>506</v>
      </c>
      <c r="AL343" s="17">
        <f t="shared" si="102"/>
        <v>100</v>
      </c>
      <c r="AM343" s="17">
        <f t="shared" si="103"/>
        <v>0.17647058823529413</v>
      </c>
      <c r="AN343" s="17">
        <f t="shared" si="104"/>
        <v>0</v>
      </c>
      <c r="AO343" s="17">
        <f t="shared" si="105"/>
        <v>0.1176470588235294</v>
      </c>
      <c r="AP343" s="17">
        <f t="shared" si="106"/>
        <v>0.70588235294117652</v>
      </c>
      <c r="AQ343" s="17">
        <f t="shared" si="107"/>
        <v>0.81</v>
      </c>
      <c r="AS343" s="17">
        <f t="shared" si="108"/>
        <v>6.0000000000000009</v>
      </c>
      <c r="AT343" s="17">
        <f t="shared" si="109"/>
        <v>1.5000000000000002</v>
      </c>
      <c r="AU343" s="17">
        <f t="shared" si="110"/>
        <v>0.875</v>
      </c>
      <c r="AV343" s="17">
        <f t="shared" si="111"/>
        <v>2</v>
      </c>
      <c r="AW343" s="17">
        <f t="shared" si="112"/>
        <v>0.875</v>
      </c>
      <c r="AX343" s="17">
        <f t="shared" si="113"/>
        <v>0.875</v>
      </c>
      <c r="AY343" s="17">
        <f t="shared" si="114"/>
        <v>6.4999999999999947E-2</v>
      </c>
      <c r="BA343" s="17">
        <f t="shared" si="121"/>
        <v>6.0000000000000009</v>
      </c>
      <c r="BB343" s="17">
        <f t="shared" si="115"/>
        <v>1.5000000000000002</v>
      </c>
      <c r="BC343" s="17">
        <f t="shared" si="116"/>
        <v>0.78085610220132629</v>
      </c>
      <c r="BD343" s="17">
        <f t="shared" si="119"/>
        <v>0.86399172704272087</v>
      </c>
      <c r="BE343" s="17">
        <f t="shared" si="117"/>
        <v>0.86399172704272087</v>
      </c>
      <c r="BF343" s="17">
        <f t="shared" si="118"/>
        <v>2.9151065890556703E-3</v>
      </c>
      <c r="BG343" s="17">
        <f t="shared" si="120"/>
        <v>0.16659457385904969</v>
      </c>
    </row>
    <row r="344" spans="1:59" x14ac:dyDescent="0.25">
      <c r="A344" s="84">
        <v>204</v>
      </c>
      <c r="B344" s="84">
        <v>128</v>
      </c>
      <c r="C344" s="17">
        <v>32</v>
      </c>
      <c r="D344" s="87">
        <v>1</v>
      </c>
      <c r="E344" s="17">
        <v>0</v>
      </c>
      <c r="F344" s="17">
        <v>35</v>
      </c>
      <c r="G344" s="17">
        <v>0</v>
      </c>
      <c r="H344" s="17">
        <v>0</v>
      </c>
      <c r="I344" s="17">
        <v>0</v>
      </c>
      <c r="J344" s="17">
        <v>0</v>
      </c>
      <c r="K344" s="17">
        <v>0</v>
      </c>
      <c r="L344" s="17">
        <v>0</v>
      </c>
      <c r="M344" s="17">
        <v>25</v>
      </c>
      <c r="N344" s="17">
        <v>0</v>
      </c>
      <c r="O344" s="17">
        <v>40</v>
      </c>
      <c r="P344" s="17">
        <v>0</v>
      </c>
      <c r="Q344" s="17">
        <v>0</v>
      </c>
      <c r="R344" s="17">
        <v>0</v>
      </c>
      <c r="S344" s="17">
        <v>0</v>
      </c>
      <c r="T344" s="17">
        <v>0</v>
      </c>
      <c r="U344" s="41">
        <v>0</v>
      </c>
      <c r="V344" s="41">
        <v>0</v>
      </c>
      <c r="W344" s="17">
        <v>0</v>
      </c>
      <c r="X344" s="17">
        <v>0</v>
      </c>
      <c r="Y344" s="17">
        <v>0</v>
      </c>
      <c r="Z344" s="17">
        <v>0</v>
      </c>
      <c r="AA344" s="17">
        <v>0</v>
      </c>
      <c r="AB344" s="17">
        <v>0</v>
      </c>
      <c r="AC344" s="17">
        <v>0</v>
      </c>
      <c r="AD344" s="41">
        <v>0</v>
      </c>
      <c r="AE344" s="88">
        <v>45</v>
      </c>
      <c r="AF344" s="91" t="s">
        <v>3</v>
      </c>
      <c r="AG344" s="87" t="s">
        <v>504</v>
      </c>
      <c r="AL344" s="17">
        <f t="shared" si="102"/>
        <v>100</v>
      </c>
      <c r="AM344" s="17">
        <f t="shared" si="103"/>
        <v>0.25</v>
      </c>
      <c r="AN344" s="17">
        <f t="shared" si="104"/>
        <v>0</v>
      </c>
      <c r="AO344" s="17">
        <f t="shared" si="105"/>
        <v>0.35</v>
      </c>
      <c r="AP344" s="17">
        <f t="shared" si="106"/>
        <v>0.4</v>
      </c>
      <c r="AQ344" s="17">
        <f t="shared" si="107"/>
        <v>0.45</v>
      </c>
      <c r="AS344" s="17">
        <f t="shared" si="108"/>
        <v>1.142857142857143</v>
      </c>
      <c r="AT344" s="17">
        <f t="shared" si="109"/>
        <v>0.7142857142857143</v>
      </c>
      <c r="AU344" s="17">
        <f t="shared" si="110"/>
        <v>0.5714285714285714</v>
      </c>
      <c r="AV344" s="17">
        <f t="shared" si="111"/>
        <v>0.78571428571428581</v>
      </c>
      <c r="AW344" s="17">
        <f t="shared" si="112"/>
        <v>0.5714285714285714</v>
      </c>
      <c r="AX344" s="17">
        <f t="shared" si="113"/>
        <v>0.5714285714285714</v>
      </c>
      <c r="AY344" s="17">
        <f t="shared" si="114"/>
        <v>0.12142857142857139</v>
      </c>
      <c r="BA344" s="17">
        <f t="shared" si="121"/>
        <v>1.1428571428571428</v>
      </c>
      <c r="BB344" s="17">
        <f t="shared" si="115"/>
        <v>0.7142857142857143</v>
      </c>
      <c r="BC344" s="17">
        <f t="shared" si="116"/>
        <v>0.49538207878091539</v>
      </c>
      <c r="BD344" s="17">
        <f t="shared" si="119"/>
        <v>0.50180030250004082</v>
      </c>
      <c r="BE344" s="17">
        <f t="shared" si="117"/>
        <v>0.50180030250004082</v>
      </c>
      <c r="BF344" s="17">
        <f t="shared" si="118"/>
        <v>2.6832713390957338E-3</v>
      </c>
      <c r="BG344" s="17">
        <f t="shared" si="120"/>
        <v>2.3193842146508868E-3</v>
      </c>
    </row>
    <row r="345" spans="1:59" x14ac:dyDescent="0.25">
      <c r="A345" s="84">
        <v>608</v>
      </c>
      <c r="B345" s="84">
        <v>352</v>
      </c>
      <c r="C345" s="17" t="s">
        <v>445</v>
      </c>
      <c r="D345" s="86">
        <v>1</v>
      </c>
      <c r="E345" s="17">
        <v>4.04</v>
      </c>
      <c r="F345" s="17">
        <v>16.8</v>
      </c>
      <c r="G345" s="17">
        <v>0</v>
      </c>
      <c r="H345" s="17">
        <v>0</v>
      </c>
      <c r="I345" s="17">
        <v>0</v>
      </c>
      <c r="J345" s="17">
        <v>13.34</v>
      </c>
      <c r="K345" s="17">
        <v>0</v>
      </c>
      <c r="L345" s="17">
        <v>0</v>
      </c>
      <c r="M345" s="17">
        <v>0</v>
      </c>
      <c r="N345" s="17">
        <v>0</v>
      </c>
      <c r="O345" s="17">
        <v>63.47</v>
      </c>
      <c r="P345" s="17">
        <v>0</v>
      </c>
      <c r="Q345" s="17">
        <v>0</v>
      </c>
      <c r="R345" s="17">
        <v>0</v>
      </c>
      <c r="S345" s="17">
        <v>2.35</v>
      </c>
      <c r="T345" s="17">
        <v>0</v>
      </c>
      <c r="U345" s="17">
        <v>0</v>
      </c>
      <c r="V345" s="17">
        <v>0</v>
      </c>
      <c r="W345" s="17">
        <v>0</v>
      </c>
      <c r="X345" s="17">
        <v>0</v>
      </c>
      <c r="Y345" s="17">
        <v>0</v>
      </c>
      <c r="Z345" s="17">
        <v>0</v>
      </c>
      <c r="AA345" s="17">
        <v>0</v>
      </c>
      <c r="AB345" s="17">
        <v>0</v>
      </c>
      <c r="AC345" s="17">
        <v>0</v>
      </c>
      <c r="AD345" s="17">
        <v>0</v>
      </c>
      <c r="AE345" s="88">
        <f>'EWG-CCP-127 (1)'!I271</f>
        <v>38.59856336147169</v>
      </c>
      <c r="AF345" s="17" t="s">
        <v>3</v>
      </c>
      <c r="AG345" s="87" t="s">
        <v>506</v>
      </c>
      <c r="AL345" s="17">
        <f t="shared" si="102"/>
        <v>100</v>
      </c>
      <c r="AM345" s="17">
        <f t="shared" si="103"/>
        <v>0.13339999999999999</v>
      </c>
      <c r="AN345" s="17">
        <f t="shared" si="104"/>
        <v>4.0399999999999998E-2</v>
      </c>
      <c r="AO345" s="17">
        <f t="shared" si="105"/>
        <v>0.16800000000000001</v>
      </c>
      <c r="AP345" s="17">
        <f t="shared" si="106"/>
        <v>0.63470000000000004</v>
      </c>
      <c r="AQ345" s="17">
        <f t="shared" si="107"/>
        <v>0.38598563361471688</v>
      </c>
      <c r="AS345" s="17">
        <f t="shared" si="108"/>
        <v>3.0455854126679465</v>
      </c>
      <c r="AT345" s="17">
        <f t="shared" si="109"/>
        <v>0.64011516314779271</v>
      </c>
      <c r="AU345" s="17">
        <f t="shared" si="110"/>
        <v>0.69034908829174668</v>
      </c>
      <c r="AV345" s="17">
        <f t="shared" si="111"/>
        <v>1.2613963531669867</v>
      </c>
      <c r="AW345" s="17">
        <f t="shared" si="112"/>
        <v>0.64011516314779271</v>
      </c>
      <c r="AX345" s="17">
        <f t="shared" si="113"/>
        <v>0.64011516314779271</v>
      </c>
      <c r="AY345" s="17">
        <f t="shared" si="114"/>
        <v>0.25412952953307583</v>
      </c>
      <c r="BA345" s="17">
        <f t="shared" si="121"/>
        <v>1.5863534116470881</v>
      </c>
      <c r="BB345" s="17">
        <f t="shared" si="115"/>
        <v>0.3334166458385403</v>
      </c>
      <c r="BC345" s="17">
        <f t="shared" si="116"/>
        <v>0.52144815670926359</v>
      </c>
      <c r="BD345" s="17">
        <f t="shared" si="119"/>
        <v>0.3334166458385403</v>
      </c>
      <c r="BE345" s="17">
        <f t="shared" si="117"/>
        <v>0.3334166458385403</v>
      </c>
      <c r="BF345" s="17">
        <f t="shared" si="118"/>
        <v>2.7634984758118024E-3</v>
      </c>
      <c r="BG345" s="17">
        <f t="shared" si="120"/>
        <v>2.513613895387137E-4</v>
      </c>
    </row>
    <row r="346" spans="1:59" x14ac:dyDescent="0.25">
      <c r="A346" s="84">
        <v>327</v>
      </c>
      <c r="B346" s="84">
        <v>214</v>
      </c>
      <c r="D346" s="87">
        <v>1</v>
      </c>
      <c r="E346" s="17">
        <v>0</v>
      </c>
      <c r="F346" s="17">
        <f>'EWG-CCP-127 (1)'!M145</f>
        <v>15.001500150015001</v>
      </c>
      <c r="G346" s="17">
        <v>0</v>
      </c>
      <c r="H346" s="17">
        <v>0</v>
      </c>
      <c r="I346" s="17">
        <v>0</v>
      </c>
      <c r="J346" s="17">
        <v>0</v>
      </c>
      <c r="K346" s="17">
        <v>0</v>
      </c>
      <c r="L346" s="17">
        <v>0</v>
      </c>
      <c r="M346" s="17">
        <f>'EWG-CCP-127 (1)'!L145</f>
        <v>24.99249924992499</v>
      </c>
      <c r="N346" s="17">
        <v>0</v>
      </c>
      <c r="O346" s="17">
        <f>'EWG-CCP-127 (1)'!K145</f>
        <v>60.006000600060005</v>
      </c>
      <c r="P346" s="17">
        <v>0</v>
      </c>
      <c r="Q346" s="17">
        <v>0</v>
      </c>
      <c r="R346" s="17">
        <v>0</v>
      </c>
      <c r="S346" s="17">
        <v>0</v>
      </c>
      <c r="T346" s="17">
        <v>0</v>
      </c>
      <c r="U346" s="41">
        <v>0</v>
      </c>
      <c r="V346" s="41">
        <v>0</v>
      </c>
      <c r="W346" s="17">
        <v>0</v>
      </c>
      <c r="X346" s="17">
        <v>0</v>
      </c>
      <c r="Y346" s="17">
        <v>0</v>
      </c>
      <c r="Z346" s="17">
        <v>0</v>
      </c>
      <c r="AA346" s="17">
        <v>0</v>
      </c>
      <c r="AB346" s="17">
        <v>0</v>
      </c>
      <c r="AC346" s="17">
        <v>0</v>
      </c>
      <c r="AD346" s="41">
        <v>0</v>
      </c>
      <c r="AE346" s="88">
        <f>'EWG-CCP-127 (1)'!E145</f>
        <v>77</v>
      </c>
      <c r="AF346" s="91" t="s">
        <v>3</v>
      </c>
      <c r="AG346" s="87" t="s">
        <v>504</v>
      </c>
      <c r="AL346" s="17">
        <f t="shared" si="102"/>
        <v>100</v>
      </c>
      <c r="AM346" s="17">
        <f t="shared" si="103"/>
        <v>0.2499249924992499</v>
      </c>
      <c r="AN346" s="17">
        <f t="shared" si="104"/>
        <v>0</v>
      </c>
      <c r="AO346" s="17">
        <f t="shared" si="105"/>
        <v>0.15001500150015001</v>
      </c>
      <c r="AP346" s="17">
        <f t="shared" si="106"/>
        <v>0.60006000600060005</v>
      </c>
      <c r="AQ346" s="17">
        <f t="shared" si="107"/>
        <v>0.77</v>
      </c>
      <c r="AS346" s="17">
        <f t="shared" si="108"/>
        <v>4</v>
      </c>
      <c r="AT346" s="17">
        <f t="shared" si="109"/>
        <v>1.6659999999999999</v>
      </c>
      <c r="AU346" s="17">
        <f t="shared" si="110"/>
        <v>0.75</v>
      </c>
      <c r="AV346" s="17">
        <f t="shared" si="111"/>
        <v>1.5</v>
      </c>
      <c r="AW346" s="17">
        <f t="shared" si="112"/>
        <v>0.72233333333333338</v>
      </c>
      <c r="AX346" s="17">
        <f t="shared" si="113"/>
        <v>0.72233333333333338</v>
      </c>
      <c r="AY346" s="17">
        <f t="shared" si="114"/>
        <v>4.7666666666666635E-2</v>
      </c>
      <c r="BA346" s="17">
        <f t="shared" si="121"/>
        <v>4</v>
      </c>
      <c r="BB346" s="17">
        <f t="shared" si="115"/>
        <v>1.6659999999999999</v>
      </c>
      <c r="BC346" s="17">
        <f t="shared" si="116"/>
        <v>0.66330797491056881</v>
      </c>
      <c r="BD346" s="17">
        <f t="shared" si="119"/>
        <v>0.71868408244025583</v>
      </c>
      <c r="BE346" s="17">
        <f t="shared" si="117"/>
        <v>0.71868408244025583</v>
      </c>
      <c r="BF346" s="17">
        <f t="shared" si="118"/>
        <v>2.6333233949984614E-3</v>
      </c>
      <c r="BG346" s="17">
        <f t="shared" si="120"/>
        <v>0.13554177500967202</v>
      </c>
    </row>
    <row r="347" spans="1:59" x14ac:dyDescent="0.25">
      <c r="A347" s="84">
        <v>226</v>
      </c>
      <c r="B347" s="84">
        <v>141</v>
      </c>
      <c r="C347" s="17">
        <v>54</v>
      </c>
      <c r="D347" s="86">
        <v>1</v>
      </c>
      <c r="E347" s="17">
        <v>0</v>
      </c>
      <c r="F347" s="17">
        <v>10</v>
      </c>
      <c r="G347" s="17">
        <v>0</v>
      </c>
      <c r="H347" s="17">
        <v>0</v>
      </c>
      <c r="I347" s="17">
        <v>0</v>
      </c>
      <c r="J347" s="17">
        <v>0</v>
      </c>
      <c r="K347" s="17">
        <v>0</v>
      </c>
      <c r="L347" s="17">
        <v>0</v>
      </c>
      <c r="M347" s="17">
        <v>40</v>
      </c>
      <c r="N347" s="17">
        <v>0</v>
      </c>
      <c r="O347" s="17">
        <v>50</v>
      </c>
      <c r="P347" s="17">
        <v>0</v>
      </c>
      <c r="Q347" s="17">
        <v>0</v>
      </c>
      <c r="R347" s="17">
        <v>0</v>
      </c>
      <c r="S347" s="17">
        <v>0</v>
      </c>
      <c r="T347" s="17">
        <v>0</v>
      </c>
      <c r="U347" s="41">
        <v>0</v>
      </c>
      <c r="V347" s="41">
        <v>0</v>
      </c>
      <c r="W347" s="17">
        <v>0</v>
      </c>
      <c r="X347" s="17">
        <v>0</v>
      </c>
      <c r="Y347" s="17">
        <v>0</v>
      </c>
      <c r="Z347" s="17">
        <v>0</v>
      </c>
      <c r="AA347" s="17">
        <v>0</v>
      </c>
      <c r="AB347" s="17">
        <v>0</v>
      </c>
      <c r="AC347" s="17">
        <v>0</v>
      </c>
      <c r="AD347" s="41">
        <v>0</v>
      </c>
      <c r="AE347" s="88">
        <v>50</v>
      </c>
      <c r="AF347" s="91" t="s">
        <v>3</v>
      </c>
      <c r="AG347" s="87" t="s">
        <v>504</v>
      </c>
      <c r="AL347" s="17">
        <f t="shared" si="102"/>
        <v>100</v>
      </c>
      <c r="AM347" s="17">
        <f t="shared" si="103"/>
        <v>0.4</v>
      </c>
      <c r="AN347" s="17">
        <f t="shared" si="104"/>
        <v>0</v>
      </c>
      <c r="AO347" s="17">
        <f t="shared" si="105"/>
        <v>0.1</v>
      </c>
      <c r="AP347" s="17">
        <f t="shared" si="106"/>
        <v>0.5</v>
      </c>
      <c r="AQ347" s="17">
        <f t="shared" si="107"/>
        <v>0.5</v>
      </c>
      <c r="AS347" s="17">
        <f t="shared" si="108"/>
        <v>5</v>
      </c>
      <c r="AT347" s="17">
        <f t="shared" si="109"/>
        <v>4</v>
      </c>
      <c r="AU347" s="17">
        <f t="shared" si="110"/>
        <v>0.8125</v>
      </c>
      <c r="AV347" s="17">
        <f t="shared" si="111"/>
        <v>1.75</v>
      </c>
      <c r="AW347" s="17">
        <f t="shared" si="112"/>
        <v>0.4642857142857143</v>
      </c>
      <c r="AX347" s="17">
        <f t="shared" si="113"/>
        <v>0.4642857142857143</v>
      </c>
      <c r="AY347" s="17">
        <f t="shared" si="114"/>
        <v>3.5714285714285698E-2</v>
      </c>
      <c r="BA347" s="17">
        <f t="shared" si="121"/>
        <v>5</v>
      </c>
      <c r="BB347" s="17">
        <f t="shared" si="115"/>
        <v>4</v>
      </c>
      <c r="BC347" s="17">
        <f t="shared" si="116"/>
        <v>0.72208203855594744</v>
      </c>
      <c r="BD347" s="17">
        <f t="shared" si="119"/>
        <v>0.44698564038839395</v>
      </c>
      <c r="BE347" s="17">
        <f t="shared" si="117"/>
        <v>0.44698564038839395</v>
      </c>
      <c r="BF347" s="17">
        <f t="shared" si="118"/>
        <v>2.8105223250286873E-3</v>
      </c>
      <c r="BG347" s="17">
        <f t="shared" si="120"/>
        <v>9.6353827763729361E-3</v>
      </c>
    </row>
    <row r="348" spans="1:59" x14ac:dyDescent="0.25">
      <c r="A348" s="84">
        <v>526</v>
      </c>
      <c r="B348" s="84">
        <v>580</v>
      </c>
      <c r="C348" s="17" t="str">
        <f>'EWG-CCP-127 (1)'!B309</f>
        <v>Cs-R0.8</v>
      </c>
      <c r="D348" s="87">
        <v>1</v>
      </c>
      <c r="E348" s="17">
        <v>0</v>
      </c>
      <c r="F348" s="17">
        <f>'EWG-CCP-127 (1)'!J309</f>
        <v>55.555555555555557</v>
      </c>
      <c r="G348" s="17">
        <v>0</v>
      </c>
      <c r="H348" s="17">
        <v>0</v>
      </c>
      <c r="I348" s="17">
        <v>0</v>
      </c>
      <c r="J348" s="17">
        <f>'EWG-CCP-127 (1)'!M309</f>
        <v>0</v>
      </c>
      <c r="K348" s="17">
        <v>0</v>
      </c>
      <c r="L348" s="17">
        <v>0</v>
      </c>
      <c r="M348" s="17">
        <f>'EWG-CCP-127 (1)'!L309</f>
        <v>0</v>
      </c>
      <c r="N348" s="17">
        <v>0</v>
      </c>
      <c r="O348" s="17">
        <v>0</v>
      </c>
      <c r="P348" s="17">
        <v>0</v>
      </c>
      <c r="Q348" s="17">
        <v>0</v>
      </c>
      <c r="R348" s="17">
        <v>0</v>
      </c>
      <c r="S348" s="17">
        <v>0</v>
      </c>
      <c r="T348" s="17">
        <v>0</v>
      </c>
      <c r="U348" s="17">
        <v>0</v>
      </c>
      <c r="V348" s="17">
        <f>'EWG-CCP-127 (1)'!O309</f>
        <v>44.44444444444445</v>
      </c>
      <c r="W348" s="17">
        <v>0</v>
      </c>
      <c r="X348" s="17">
        <v>0</v>
      </c>
      <c r="Y348" s="17">
        <v>0</v>
      </c>
      <c r="Z348" s="17">
        <v>0</v>
      </c>
      <c r="AA348" s="17">
        <v>0</v>
      </c>
      <c r="AB348" s="17">
        <f>'EWG-CCP-127 (1)'!N309</f>
        <v>0</v>
      </c>
      <c r="AC348" s="17">
        <v>0</v>
      </c>
      <c r="AD348" s="17">
        <v>0</v>
      </c>
      <c r="AE348" s="88">
        <f>'EWG-CCP-127 (1)'!I309</f>
        <v>35</v>
      </c>
      <c r="AF348" s="92" t="s">
        <v>3</v>
      </c>
      <c r="AG348" s="87" t="s">
        <v>531</v>
      </c>
      <c r="AL348" s="17">
        <f t="shared" si="102"/>
        <v>100</v>
      </c>
      <c r="AM348" s="17">
        <f t="shared" si="103"/>
        <v>0.44444444444444448</v>
      </c>
      <c r="AN348" s="17">
        <f t="shared" si="104"/>
        <v>0</v>
      </c>
      <c r="AO348" s="17">
        <f t="shared" si="105"/>
        <v>0.55555555555555558</v>
      </c>
      <c r="AP348" s="17">
        <f t="shared" si="106"/>
        <v>0</v>
      </c>
      <c r="AQ348" s="17">
        <f t="shared" si="107"/>
        <v>0.35</v>
      </c>
      <c r="AS348" s="17">
        <f t="shared" si="108"/>
        <v>0</v>
      </c>
      <c r="AT348" s="17">
        <f t="shared" si="109"/>
        <v>0.8</v>
      </c>
      <c r="AU348" s="17">
        <f t="shared" si="110"/>
        <v>0.5</v>
      </c>
      <c r="AV348" s="17">
        <f t="shared" si="111"/>
        <v>0.5</v>
      </c>
      <c r="AW348" s="17">
        <f t="shared" si="112"/>
        <v>0.39999999999999997</v>
      </c>
      <c r="AX348" s="17">
        <f t="shared" si="113"/>
        <v>0.39999999999999997</v>
      </c>
      <c r="AY348" s="17">
        <f t="shared" si="114"/>
        <v>4.9999999999999989E-2</v>
      </c>
      <c r="BA348" s="17">
        <f t="shared" si="121"/>
        <v>0</v>
      </c>
      <c r="BB348" s="17">
        <f t="shared" si="115"/>
        <v>0.8</v>
      </c>
      <c r="BC348" s="17">
        <f t="shared" si="116"/>
        <v>0.42821172032905402</v>
      </c>
      <c r="BD348" s="17">
        <f t="shared" si="119"/>
        <v>0.40454279630890461</v>
      </c>
      <c r="BE348" s="17">
        <f t="shared" si="117"/>
        <v>0.40454279630890461</v>
      </c>
      <c r="BF348" s="17">
        <f t="shared" si="118"/>
        <v>2.9749166291946605E-3</v>
      </c>
      <c r="BG348" s="17">
        <f t="shared" si="120"/>
        <v>2.6873870912067876E-3</v>
      </c>
    </row>
    <row r="349" spans="1:59" x14ac:dyDescent="0.25">
      <c r="A349" s="84">
        <v>182</v>
      </c>
      <c r="B349" s="84">
        <v>115</v>
      </c>
      <c r="C349" s="17">
        <v>10</v>
      </c>
      <c r="D349" s="86">
        <v>1</v>
      </c>
      <c r="E349" s="17">
        <v>0</v>
      </c>
      <c r="F349" s="17">
        <v>16.600000000000001</v>
      </c>
      <c r="G349" s="17">
        <v>0</v>
      </c>
      <c r="H349" s="17">
        <v>0</v>
      </c>
      <c r="I349" s="17">
        <v>0</v>
      </c>
      <c r="J349" s="17">
        <v>0</v>
      </c>
      <c r="K349" s="17">
        <v>0</v>
      </c>
      <c r="L349" s="17">
        <v>0</v>
      </c>
      <c r="M349" s="17">
        <v>16.600000000000001</v>
      </c>
      <c r="N349" s="17">
        <v>0</v>
      </c>
      <c r="O349" s="17">
        <v>66.8</v>
      </c>
      <c r="P349" s="17">
        <v>0</v>
      </c>
      <c r="Q349" s="17">
        <v>0</v>
      </c>
      <c r="R349" s="17">
        <v>0</v>
      </c>
      <c r="S349" s="17">
        <v>0</v>
      </c>
      <c r="T349" s="17">
        <v>0</v>
      </c>
      <c r="U349" s="41">
        <v>0</v>
      </c>
      <c r="V349" s="41">
        <v>0</v>
      </c>
      <c r="W349" s="17">
        <v>0</v>
      </c>
      <c r="X349" s="17">
        <v>0</v>
      </c>
      <c r="Y349" s="17">
        <v>0</v>
      </c>
      <c r="Z349" s="17">
        <v>0</v>
      </c>
      <c r="AA349" s="17">
        <v>0</v>
      </c>
      <c r="AB349" s="17">
        <v>0</v>
      </c>
      <c r="AC349" s="17">
        <v>0</v>
      </c>
      <c r="AD349" s="41">
        <v>0</v>
      </c>
      <c r="AE349" s="88">
        <v>64</v>
      </c>
      <c r="AF349" s="91" t="s">
        <v>3</v>
      </c>
      <c r="AG349" s="87" t="s">
        <v>504</v>
      </c>
      <c r="AL349" s="17">
        <f t="shared" si="102"/>
        <v>100</v>
      </c>
      <c r="AM349" s="17">
        <f t="shared" si="103"/>
        <v>0.16600000000000001</v>
      </c>
      <c r="AN349" s="17">
        <f t="shared" si="104"/>
        <v>0</v>
      </c>
      <c r="AO349" s="17">
        <f t="shared" si="105"/>
        <v>0.16600000000000001</v>
      </c>
      <c r="AP349" s="17">
        <f t="shared" si="106"/>
        <v>0.66799999999999993</v>
      </c>
      <c r="AQ349" s="17">
        <f t="shared" si="107"/>
        <v>0.64</v>
      </c>
      <c r="AS349" s="17">
        <f t="shared" si="108"/>
        <v>4.0240963855421681</v>
      </c>
      <c r="AT349" s="17">
        <f t="shared" si="109"/>
        <v>1</v>
      </c>
      <c r="AU349" s="17">
        <f t="shared" si="110"/>
        <v>0.75150602409638556</v>
      </c>
      <c r="AV349" s="17">
        <f t="shared" si="111"/>
        <v>1.506024096385542</v>
      </c>
      <c r="AW349" s="17">
        <f t="shared" si="112"/>
        <v>0.75150602409638556</v>
      </c>
      <c r="AX349" s="17">
        <f t="shared" si="113"/>
        <v>0.75150602409638556</v>
      </c>
      <c r="AY349" s="17">
        <f t="shared" si="114"/>
        <v>0.11150602409638555</v>
      </c>
      <c r="BA349" s="17">
        <f t="shared" si="121"/>
        <v>4.0240963855421681</v>
      </c>
      <c r="BB349" s="17">
        <f t="shared" si="115"/>
        <v>1</v>
      </c>
      <c r="BC349" s="17">
        <f t="shared" si="116"/>
        <v>0.66472421740804777</v>
      </c>
      <c r="BD349" s="17">
        <f t="shared" si="119"/>
        <v>0.69394891759005151</v>
      </c>
      <c r="BE349" s="17">
        <f t="shared" si="117"/>
        <v>0.69394891759005151</v>
      </c>
      <c r="BF349" s="17">
        <f t="shared" si="118"/>
        <v>2.9104857091381674E-3</v>
      </c>
      <c r="BG349" s="17">
        <f t="shared" si="120"/>
        <v>5.6720178749194682E-2</v>
      </c>
    </row>
    <row r="350" spans="1:59" x14ac:dyDescent="0.25">
      <c r="A350" s="84">
        <v>166</v>
      </c>
      <c r="B350" s="84">
        <v>102</v>
      </c>
      <c r="C350" s="17" t="s">
        <v>215</v>
      </c>
      <c r="D350" s="87">
        <v>1</v>
      </c>
      <c r="E350" s="17">
        <v>0</v>
      </c>
      <c r="F350" s="17">
        <v>25</v>
      </c>
      <c r="G350" s="17">
        <v>12.5</v>
      </c>
      <c r="H350" s="17">
        <v>0</v>
      </c>
      <c r="I350" s="17">
        <v>0</v>
      </c>
      <c r="J350" s="17">
        <v>0</v>
      </c>
      <c r="K350" s="17">
        <v>0</v>
      </c>
      <c r="L350" s="17">
        <v>0</v>
      </c>
      <c r="M350" s="17">
        <v>12.5</v>
      </c>
      <c r="N350" s="17">
        <v>0</v>
      </c>
      <c r="O350" s="17">
        <v>50</v>
      </c>
      <c r="P350" s="17">
        <v>0</v>
      </c>
      <c r="Q350" s="17">
        <v>0</v>
      </c>
      <c r="R350" s="17">
        <v>0</v>
      </c>
      <c r="S350" s="17">
        <v>0</v>
      </c>
      <c r="T350" s="17">
        <v>0</v>
      </c>
      <c r="U350" s="41">
        <v>0</v>
      </c>
      <c r="V350" s="41">
        <v>0</v>
      </c>
      <c r="W350" s="17">
        <v>0</v>
      </c>
      <c r="X350" s="17">
        <v>0</v>
      </c>
      <c r="Y350" s="17">
        <v>0</v>
      </c>
      <c r="Z350" s="41">
        <v>0</v>
      </c>
      <c r="AA350" s="17">
        <v>0</v>
      </c>
      <c r="AB350" s="17">
        <v>0</v>
      </c>
      <c r="AC350" s="41">
        <v>0</v>
      </c>
      <c r="AD350" s="41">
        <v>0</v>
      </c>
      <c r="AE350" s="88">
        <v>61</v>
      </c>
      <c r="AF350" s="41" t="s">
        <v>3</v>
      </c>
      <c r="AG350" s="87" t="s">
        <v>506</v>
      </c>
      <c r="AL350" s="17">
        <f t="shared" si="102"/>
        <v>100</v>
      </c>
      <c r="AM350" s="17">
        <f t="shared" si="103"/>
        <v>0.125</v>
      </c>
      <c r="AN350" s="17">
        <f t="shared" si="104"/>
        <v>0</v>
      </c>
      <c r="AO350" s="17">
        <f t="shared" si="105"/>
        <v>0.25</v>
      </c>
      <c r="AP350" s="17">
        <f t="shared" si="106"/>
        <v>0.5</v>
      </c>
      <c r="AQ350" s="17">
        <f t="shared" si="107"/>
        <v>0.61</v>
      </c>
      <c r="AS350" s="17">
        <f t="shared" si="108"/>
        <v>2</v>
      </c>
      <c r="AT350" s="17">
        <f t="shared" si="109"/>
        <v>0.5</v>
      </c>
      <c r="AU350" s="17">
        <f t="shared" si="110"/>
        <v>0.625</v>
      </c>
      <c r="AV350" s="17">
        <f t="shared" si="111"/>
        <v>1</v>
      </c>
      <c r="AW350" s="17">
        <f t="shared" si="112"/>
        <v>0.5</v>
      </c>
      <c r="AX350" s="17">
        <f t="shared" si="113"/>
        <v>0.5</v>
      </c>
      <c r="AY350" s="17">
        <f t="shared" si="114"/>
        <v>0.10999999999999999</v>
      </c>
      <c r="BA350" s="17">
        <f t="shared" si="121"/>
        <v>2</v>
      </c>
      <c r="BB350" s="17">
        <f t="shared" si="115"/>
        <v>0.75</v>
      </c>
      <c r="BC350" s="17">
        <f t="shared" si="116"/>
        <v>0.54575984761981144</v>
      </c>
      <c r="BD350" s="17">
        <f t="shared" si="119"/>
        <v>0.55524754946136246</v>
      </c>
      <c r="BE350" s="17">
        <f t="shared" si="117"/>
        <v>0.55524754946136246</v>
      </c>
      <c r="BF350" s="17">
        <f t="shared" si="118"/>
        <v>2.9978308399859492E-3</v>
      </c>
      <c r="BG350" s="17">
        <f t="shared" si="120"/>
        <v>4.3330579612161441E-2</v>
      </c>
    </row>
    <row r="351" spans="1:59" x14ac:dyDescent="0.25">
      <c r="A351" s="84">
        <v>525</v>
      </c>
      <c r="B351" s="84">
        <v>579</v>
      </c>
      <c r="C351" s="17" t="str">
        <f>'EWG-CCP-127 (1)'!B308</f>
        <v>Cs-R0.7</v>
      </c>
      <c r="D351" s="86">
        <v>1</v>
      </c>
      <c r="E351" s="17">
        <v>0</v>
      </c>
      <c r="F351" s="17">
        <f>'EWG-CCP-127 (1)'!J308</f>
        <v>58.82352941176471</v>
      </c>
      <c r="G351" s="17">
        <v>0</v>
      </c>
      <c r="H351" s="17">
        <v>0</v>
      </c>
      <c r="I351" s="17">
        <v>0</v>
      </c>
      <c r="J351" s="17">
        <f>'EWG-CCP-127 (1)'!M308</f>
        <v>0</v>
      </c>
      <c r="K351" s="17">
        <v>0</v>
      </c>
      <c r="L351" s="17">
        <v>0</v>
      </c>
      <c r="M351" s="17">
        <f>'EWG-CCP-127 (1)'!L308</f>
        <v>0</v>
      </c>
      <c r="N351" s="17">
        <v>0</v>
      </c>
      <c r="O351" s="17">
        <v>0</v>
      </c>
      <c r="P351" s="17">
        <v>0</v>
      </c>
      <c r="Q351" s="17">
        <v>0</v>
      </c>
      <c r="R351" s="17">
        <v>0</v>
      </c>
      <c r="S351" s="17">
        <v>0</v>
      </c>
      <c r="T351" s="17">
        <v>0</v>
      </c>
      <c r="U351" s="17">
        <v>0</v>
      </c>
      <c r="V351" s="17">
        <f>'EWG-CCP-127 (1)'!O308</f>
        <v>41.17647058823529</v>
      </c>
      <c r="W351" s="17">
        <v>0</v>
      </c>
      <c r="X351" s="17">
        <v>0</v>
      </c>
      <c r="Y351" s="17">
        <v>0</v>
      </c>
      <c r="Z351" s="17">
        <v>0</v>
      </c>
      <c r="AA351" s="17">
        <v>0</v>
      </c>
      <c r="AB351" s="17">
        <f>'EWG-CCP-127 (1)'!N308</f>
        <v>0</v>
      </c>
      <c r="AC351" s="17">
        <v>0</v>
      </c>
      <c r="AD351" s="17">
        <v>0</v>
      </c>
      <c r="AE351" s="88">
        <f>'EWG-CCP-127 (1)'!I308</f>
        <v>36</v>
      </c>
      <c r="AF351" s="92" t="s">
        <v>3</v>
      </c>
      <c r="AG351" s="87" t="s">
        <v>531</v>
      </c>
      <c r="AL351" s="17">
        <f t="shared" si="102"/>
        <v>100</v>
      </c>
      <c r="AM351" s="17">
        <f t="shared" si="103"/>
        <v>0.41176470588235292</v>
      </c>
      <c r="AN351" s="17">
        <f t="shared" si="104"/>
        <v>0</v>
      </c>
      <c r="AO351" s="17">
        <f t="shared" si="105"/>
        <v>0.58823529411764708</v>
      </c>
      <c r="AP351" s="17">
        <f t="shared" si="106"/>
        <v>0</v>
      </c>
      <c r="AQ351" s="17">
        <f t="shared" si="107"/>
        <v>0.36</v>
      </c>
      <c r="AS351" s="17">
        <f t="shared" si="108"/>
        <v>0</v>
      </c>
      <c r="AT351" s="17">
        <f t="shared" si="109"/>
        <v>0.7</v>
      </c>
      <c r="AU351" s="17">
        <f t="shared" si="110"/>
        <v>0.5</v>
      </c>
      <c r="AV351" s="17">
        <f t="shared" si="111"/>
        <v>0.5</v>
      </c>
      <c r="AW351" s="17">
        <f t="shared" si="112"/>
        <v>0.43333333333333335</v>
      </c>
      <c r="AX351" s="17">
        <f t="shared" si="113"/>
        <v>0.43333333333333335</v>
      </c>
      <c r="AY351" s="17">
        <f t="shared" si="114"/>
        <v>7.3333333333333361E-2</v>
      </c>
      <c r="BA351" s="17">
        <f t="shared" si="121"/>
        <v>0</v>
      </c>
      <c r="BB351" s="17">
        <f t="shared" si="115"/>
        <v>0.69999999999999984</v>
      </c>
      <c r="BC351" s="17">
        <f t="shared" si="116"/>
        <v>0.42821172032905402</v>
      </c>
      <c r="BD351" s="17">
        <f t="shared" si="119"/>
        <v>0.41432603648764282</v>
      </c>
      <c r="BE351" s="17">
        <f t="shared" si="117"/>
        <v>0.41432603648764282</v>
      </c>
      <c r="BF351" s="17">
        <f t="shared" si="118"/>
        <v>2.9513182404567011E-3</v>
      </c>
      <c r="BG351" s="17">
        <f t="shared" si="120"/>
        <v>1.7505868035511964E-3</v>
      </c>
    </row>
    <row r="352" spans="1:59" x14ac:dyDescent="0.25">
      <c r="A352" s="84">
        <v>546</v>
      </c>
      <c r="B352" s="84">
        <v>329</v>
      </c>
      <c r="C352" s="17" t="s">
        <v>389</v>
      </c>
      <c r="D352" s="87">
        <v>1</v>
      </c>
      <c r="E352" s="17">
        <f>'EWG-CCP-127 (1)'!N240</f>
        <v>20</v>
      </c>
      <c r="F352" s="17">
        <f>'EWG-CCP-127 (1)'!L240</f>
        <v>30</v>
      </c>
      <c r="G352" s="17">
        <f>'EWG-CCP-127 (1)'!O240</f>
        <v>0</v>
      </c>
      <c r="H352" s="17">
        <v>0</v>
      </c>
      <c r="I352" s="17">
        <v>0</v>
      </c>
      <c r="J352" s="17">
        <v>0</v>
      </c>
      <c r="K352" s="17">
        <v>0</v>
      </c>
      <c r="L352" s="17">
        <v>0</v>
      </c>
      <c r="M352" s="17">
        <v>0</v>
      </c>
      <c r="N352" s="17">
        <v>0</v>
      </c>
      <c r="O352" s="17">
        <f>'EWG-CCP-127 (1)'!M240</f>
        <v>30</v>
      </c>
      <c r="P352" s="17">
        <v>0</v>
      </c>
      <c r="Q352" s="17">
        <v>0</v>
      </c>
      <c r="R352" s="17">
        <v>0</v>
      </c>
      <c r="S352" s="17">
        <v>0</v>
      </c>
      <c r="T352" s="17">
        <f>'EWG-CCP-127 (1)'!P240</f>
        <v>0</v>
      </c>
      <c r="U352" s="17">
        <v>0</v>
      </c>
      <c r="V352" s="17">
        <v>0</v>
      </c>
      <c r="W352" s="17">
        <v>0</v>
      </c>
      <c r="X352" s="17">
        <f>'EWG-CCP-127 (1)'!Q240</f>
        <v>0</v>
      </c>
      <c r="Y352" s="17">
        <v>0</v>
      </c>
      <c r="Z352" s="17">
        <v>0</v>
      </c>
      <c r="AA352" s="17">
        <v>0</v>
      </c>
      <c r="AB352" s="17">
        <v>0</v>
      </c>
      <c r="AC352" s="17">
        <v>0</v>
      </c>
      <c r="AD352" s="17">
        <f>'EWG-CCP-127 (1)'!R240</f>
        <v>20</v>
      </c>
      <c r="AE352" s="88">
        <v>11.5</v>
      </c>
      <c r="AF352" s="92" t="s">
        <v>3</v>
      </c>
      <c r="AG352" s="87" t="s">
        <v>504</v>
      </c>
      <c r="AK352" s="80"/>
      <c r="AL352" s="17">
        <f t="shared" si="102"/>
        <v>100</v>
      </c>
      <c r="AM352" s="17">
        <f t="shared" si="103"/>
        <v>0</v>
      </c>
      <c r="AN352" s="17">
        <f t="shared" si="104"/>
        <v>0.2</v>
      </c>
      <c r="AO352" s="17">
        <f t="shared" si="105"/>
        <v>0.3</v>
      </c>
      <c r="AP352" s="17">
        <f t="shared" si="106"/>
        <v>0.3</v>
      </c>
      <c r="AQ352" s="17">
        <f t="shared" si="107"/>
        <v>0.115</v>
      </c>
      <c r="AS352" s="17">
        <f t="shared" si="108"/>
        <v>0.6</v>
      </c>
      <c r="AT352" s="17">
        <f t="shared" si="109"/>
        <v>0</v>
      </c>
      <c r="AU352" s="17">
        <f t="shared" si="110"/>
        <v>0.53749999999999998</v>
      </c>
      <c r="AV352" s="17">
        <f t="shared" si="111"/>
        <v>0.65</v>
      </c>
      <c r="AW352" s="17">
        <f t="shared" si="112"/>
        <v>0</v>
      </c>
      <c r="AX352" s="17">
        <f t="shared" si="113"/>
        <v>0</v>
      </c>
      <c r="AY352" s="17">
        <f t="shared" si="114"/>
        <v>0.115</v>
      </c>
      <c r="BA352" s="17">
        <f t="shared" si="121"/>
        <v>0.27272727272727271</v>
      </c>
      <c r="BB352" s="17">
        <f t="shared" si="115"/>
        <v>6.0606060606060601E-2</v>
      </c>
      <c r="BC352" s="17">
        <f t="shared" si="116"/>
        <v>0.44424101041415731</v>
      </c>
      <c r="BD352" s="17">
        <f t="shared" si="119"/>
        <v>6.0606060606060601E-2</v>
      </c>
      <c r="BE352" s="17">
        <f t="shared" si="117"/>
        <v>6.0606060606060601E-2</v>
      </c>
      <c r="BF352" s="17">
        <f t="shared" si="118"/>
        <v>2.9587006427915529E-3</v>
      </c>
      <c r="BG352" s="17">
        <f t="shared" si="120"/>
        <v>8.2277193851113151E-2</v>
      </c>
    </row>
    <row r="353" spans="1:59" x14ac:dyDescent="0.25">
      <c r="A353" s="84">
        <v>84</v>
      </c>
      <c r="B353" s="84">
        <v>430</v>
      </c>
      <c r="C353" s="17" t="s">
        <v>104</v>
      </c>
      <c r="D353" s="86">
        <v>1</v>
      </c>
      <c r="E353" s="17">
        <v>20.6</v>
      </c>
      <c r="F353" s="17">
        <v>54.04</v>
      </c>
      <c r="G353" s="17">
        <v>0</v>
      </c>
      <c r="H353" s="17">
        <v>0</v>
      </c>
      <c r="I353" s="41">
        <v>0</v>
      </c>
      <c r="J353" s="17">
        <v>0</v>
      </c>
      <c r="K353" s="17">
        <v>0</v>
      </c>
      <c r="L353" s="17">
        <v>0</v>
      </c>
      <c r="M353" s="17">
        <v>25.36</v>
      </c>
      <c r="N353" s="17">
        <v>0</v>
      </c>
      <c r="O353" s="17">
        <v>0</v>
      </c>
      <c r="P353" s="17">
        <v>0</v>
      </c>
      <c r="Q353" s="17">
        <v>0</v>
      </c>
      <c r="R353" s="17">
        <v>0</v>
      </c>
      <c r="S353" s="17">
        <v>0</v>
      </c>
      <c r="T353" s="41">
        <v>0</v>
      </c>
      <c r="U353" s="41">
        <v>0</v>
      </c>
      <c r="V353" s="41">
        <v>0</v>
      </c>
      <c r="W353" s="17">
        <v>0</v>
      </c>
      <c r="X353" s="17">
        <v>0</v>
      </c>
      <c r="Y353" s="17">
        <v>0</v>
      </c>
      <c r="Z353" s="41">
        <v>0</v>
      </c>
      <c r="AA353" s="17">
        <v>0</v>
      </c>
      <c r="AB353" s="17">
        <v>0</v>
      </c>
      <c r="AC353" s="41">
        <v>0</v>
      </c>
      <c r="AD353" s="41">
        <v>0</v>
      </c>
      <c r="AE353" s="88">
        <v>13.1</v>
      </c>
      <c r="AF353" s="41" t="s">
        <v>3</v>
      </c>
      <c r="AG353" s="87" t="s">
        <v>506</v>
      </c>
      <c r="AL353" s="17">
        <f t="shared" si="102"/>
        <v>100</v>
      </c>
      <c r="AM353" s="17">
        <f t="shared" si="103"/>
        <v>0.25359999999999999</v>
      </c>
      <c r="AN353" s="17">
        <f t="shared" si="104"/>
        <v>0.20600000000000002</v>
      </c>
      <c r="AO353" s="17">
        <f t="shared" si="105"/>
        <v>0.54039999999999999</v>
      </c>
      <c r="AP353" s="17">
        <f t="shared" si="106"/>
        <v>0</v>
      </c>
      <c r="AQ353" s="17">
        <f t="shared" si="107"/>
        <v>0.13100000000000001</v>
      </c>
      <c r="AS353" s="17">
        <f t="shared" si="108"/>
        <v>0</v>
      </c>
      <c r="AT353" s="17">
        <f t="shared" si="109"/>
        <v>0.33976420150053593</v>
      </c>
      <c r="AU353" s="17">
        <f t="shared" si="110"/>
        <v>0.5</v>
      </c>
      <c r="AV353" s="17">
        <f t="shared" si="111"/>
        <v>0.5</v>
      </c>
      <c r="AW353" s="17">
        <f t="shared" si="112"/>
        <v>0.33976420150053593</v>
      </c>
      <c r="AX353" s="17">
        <f t="shared" si="113"/>
        <v>0.33976420150053593</v>
      </c>
      <c r="AY353" s="17">
        <f t="shared" si="114"/>
        <v>0.20876420150053593</v>
      </c>
      <c r="BA353" s="17">
        <f t="shared" si="121"/>
        <v>0</v>
      </c>
      <c r="BB353" s="17">
        <f t="shared" si="115"/>
        <v>0.18586924655526238</v>
      </c>
      <c r="BC353" s="17">
        <f t="shared" si="116"/>
        <v>0.42821172032905402</v>
      </c>
      <c r="BD353" s="17">
        <f t="shared" si="119"/>
        <v>0.18586924655526238</v>
      </c>
      <c r="BE353" s="17">
        <f t="shared" si="117"/>
        <v>0.18586924655526238</v>
      </c>
      <c r="BF353" s="17">
        <f t="shared" si="118"/>
        <v>3.0106342175421721E-3</v>
      </c>
      <c r="BG353" s="17">
        <f t="shared" si="120"/>
        <v>7.3354313390864206E-2</v>
      </c>
    </row>
    <row r="354" spans="1:59" x14ac:dyDescent="0.25">
      <c r="A354" s="84">
        <v>38</v>
      </c>
      <c r="B354" s="84">
        <v>26</v>
      </c>
      <c r="C354" s="17" t="s">
        <v>46</v>
      </c>
      <c r="D354" s="87">
        <v>1</v>
      </c>
      <c r="E354" s="41">
        <v>0</v>
      </c>
      <c r="F354" s="17">
        <v>17</v>
      </c>
      <c r="G354" s="17">
        <v>9</v>
      </c>
      <c r="H354" s="17">
        <v>0</v>
      </c>
      <c r="I354" s="41">
        <v>0</v>
      </c>
      <c r="J354" s="41">
        <v>0</v>
      </c>
      <c r="K354" s="41">
        <v>0</v>
      </c>
      <c r="L354" s="41">
        <v>0</v>
      </c>
      <c r="M354" s="17">
        <v>10</v>
      </c>
      <c r="N354" s="17">
        <v>0</v>
      </c>
      <c r="O354" s="17">
        <v>62</v>
      </c>
      <c r="P354" s="17">
        <v>0</v>
      </c>
      <c r="Q354" s="17">
        <v>0</v>
      </c>
      <c r="R354" s="17">
        <v>0</v>
      </c>
      <c r="S354" s="17">
        <v>2</v>
      </c>
      <c r="T354" s="41">
        <v>0</v>
      </c>
      <c r="U354" s="41">
        <v>0</v>
      </c>
      <c r="V354" s="41">
        <v>0</v>
      </c>
      <c r="W354" s="41">
        <v>0</v>
      </c>
      <c r="X354" s="41">
        <v>0</v>
      </c>
      <c r="Y354" s="17">
        <v>0</v>
      </c>
      <c r="Z354" s="41">
        <v>0</v>
      </c>
      <c r="AA354" s="17">
        <v>0</v>
      </c>
      <c r="AB354" s="17">
        <v>0</v>
      </c>
      <c r="AC354" s="41">
        <v>0</v>
      </c>
      <c r="AD354" s="41">
        <v>0</v>
      </c>
      <c r="AE354" s="88">
        <v>51</v>
      </c>
      <c r="AF354" s="41" t="s">
        <v>3</v>
      </c>
      <c r="AG354" s="87" t="s">
        <v>506</v>
      </c>
      <c r="AL354" s="17">
        <f t="shared" si="102"/>
        <v>100</v>
      </c>
      <c r="AM354" s="17">
        <f t="shared" si="103"/>
        <v>0.1</v>
      </c>
      <c r="AN354" s="17">
        <f t="shared" si="104"/>
        <v>0</v>
      </c>
      <c r="AO354" s="17">
        <f t="shared" si="105"/>
        <v>0.17</v>
      </c>
      <c r="AP354" s="17">
        <f t="shared" si="106"/>
        <v>0.62</v>
      </c>
      <c r="AQ354" s="17">
        <f t="shared" si="107"/>
        <v>0.51</v>
      </c>
      <c r="AS354" s="17">
        <f t="shared" si="108"/>
        <v>3.6470588235294117</v>
      </c>
      <c r="AT354" s="17">
        <f t="shared" si="109"/>
        <v>0.58823529411764708</v>
      </c>
      <c r="AU354" s="17">
        <f t="shared" si="110"/>
        <v>0.7279411764705882</v>
      </c>
      <c r="AV354" s="17">
        <f t="shared" si="111"/>
        <v>1.4117647058823528</v>
      </c>
      <c r="AW354" s="17">
        <f t="shared" si="112"/>
        <v>0.58823529411764708</v>
      </c>
      <c r="AX354" s="17">
        <f t="shared" si="113"/>
        <v>0.58823529411764708</v>
      </c>
      <c r="AY354" s="17">
        <f t="shared" si="114"/>
        <v>7.823529411764707E-2</v>
      </c>
      <c r="BA354" s="17">
        <f t="shared" si="121"/>
        <v>2.6956521739130435</v>
      </c>
      <c r="BB354" s="17">
        <f t="shared" si="115"/>
        <v>0.63043478260869568</v>
      </c>
      <c r="BC354" s="17">
        <f t="shared" si="116"/>
        <v>0.58664615276442267</v>
      </c>
      <c r="BD354" s="17">
        <f t="shared" si="119"/>
        <v>0.56329151509607034</v>
      </c>
      <c r="BE354" s="17">
        <f t="shared" si="117"/>
        <v>0.56329151509607034</v>
      </c>
      <c r="BF354" s="17">
        <f t="shared" si="118"/>
        <v>2.8399855812346921E-3</v>
      </c>
      <c r="BG354" s="17">
        <f t="shared" si="120"/>
        <v>1.1698582488717349E-2</v>
      </c>
    </row>
    <row r="355" spans="1:59" x14ac:dyDescent="0.25">
      <c r="A355" s="84">
        <v>254</v>
      </c>
      <c r="B355" s="84">
        <v>146</v>
      </c>
      <c r="C355" s="17">
        <f>'EWG-CCP-127 (1)'!B69</f>
        <v>14</v>
      </c>
      <c r="D355" s="86">
        <v>1</v>
      </c>
      <c r="E355" s="17">
        <v>0</v>
      </c>
      <c r="F355" s="17">
        <f>'EWG-CCP-127 (1)'!M69</f>
        <v>38.46153846153846</v>
      </c>
      <c r="G355" s="17">
        <v>0</v>
      </c>
      <c r="H355" s="17">
        <v>0</v>
      </c>
      <c r="I355" s="17">
        <v>0</v>
      </c>
      <c r="J355" s="17">
        <v>0</v>
      </c>
      <c r="K355" s="17">
        <v>0</v>
      </c>
      <c r="L355" s="17">
        <v>0</v>
      </c>
      <c r="M355" s="17">
        <f>'EWG-CCP-127 (1)'!L69</f>
        <v>23.076923076923077</v>
      </c>
      <c r="N355" s="17">
        <v>0</v>
      </c>
      <c r="O355" s="17">
        <f>'EWG-CCP-127 (1)'!K69</f>
        <v>38.46153846153846</v>
      </c>
      <c r="P355" s="17">
        <v>0</v>
      </c>
      <c r="Q355" s="17">
        <v>0</v>
      </c>
      <c r="R355" s="17">
        <v>0</v>
      </c>
      <c r="S355" s="17">
        <v>0</v>
      </c>
      <c r="T355" s="17">
        <v>0</v>
      </c>
      <c r="U355" s="41">
        <v>0</v>
      </c>
      <c r="V355" s="41">
        <v>0</v>
      </c>
      <c r="W355" s="17">
        <v>0</v>
      </c>
      <c r="X355" s="17">
        <v>0</v>
      </c>
      <c r="Y355" s="17">
        <v>0</v>
      </c>
      <c r="Z355" s="17">
        <v>0</v>
      </c>
      <c r="AA355" s="17">
        <v>0</v>
      </c>
      <c r="AB355" s="17">
        <v>0</v>
      </c>
      <c r="AC355" s="17">
        <v>0</v>
      </c>
      <c r="AD355" s="41">
        <v>0</v>
      </c>
      <c r="AE355" s="88">
        <f>'EWG-CCP-127 (1)'!E69</f>
        <v>54</v>
      </c>
      <c r="AF355" s="41" t="s">
        <v>3</v>
      </c>
      <c r="AG355" s="87" t="s">
        <v>506</v>
      </c>
      <c r="AL355" s="17">
        <f t="shared" si="102"/>
        <v>100</v>
      </c>
      <c r="AM355" s="17">
        <f t="shared" si="103"/>
        <v>0.23076923076923075</v>
      </c>
      <c r="AN355" s="17">
        <f t="shared" si="104"/>
        <v>0</v>
      </c>
      <c r="AO355" s="17">
        <f t="shared" si="105"/>
        <v>0.38461538461538458</v>
      </c>
      <c r="AP355" s="17">
        <f t="shared" si="106"/>
        <v>0.38461538461538458</v>
      </c>
      <c r="AQ355" s="17">
        <f t="shared" si="107"/>
        <v>0.54</v>
      </c>
      <c r="AS355" s="17">
        <f t="shared" si="108"/>
        <v>1</v>
      </c>
      <c r="AT355" s="17">
        <f t="shared" si="109"/>
        <v>0.6</v>
      </c>
      <c r="AU355" s="17">
        <f t="shared" si="110"/>
        <v>0.5625</v>
      </c>
      <c r="AV355" s="17">
        <f t="shared" si="111"/>
        <v>0.75</v>
      </c>
      <c r="AW355" s="17">
        <f t="shared" si="112"/>
        <v>0.5625</v>
      </c>
      <c r="AX355" s="17">
        <f t="shared" si="113"/>
        <v>0.5625</v>
      </c>
      <c r="AY355" s="17">
        <f t="shared" si="114"/>
        <v>2.2499999999999964E-2</v>
      </c>
      <c r="BA355" s="17">
        <f t="shared" si="121"/>
        <v>1</v>
      </c>
      <c r="BB355" s="17">
        <f t="shared" si="115"/>
        <v>0.6</v>
      </c>
      <c r="BC355" s="17">
        <f t="shared" si="116"/>
        <v>0.48698578397443271</v>
      </c>
      <c r="BD355" s="17">
        <f t="shared" si="119"/>
        <v>0.4835823383960115</v>
      </c>
      <c r="BE355" s="17">
        <f t="shared" si="117"/>
        <v>0.4835823383960115</v>
      </c>
      <c r="BF355" s="17">
        <f t="shared" si="118"/>
        <v>3.1829525408621621E-3</v>
      </c>
      <c r="BG355" s="17">
        <f t="shared" si="120"/>
        <v>1.9088181625750586E-2</v>
      </c>
    </row>
    <row r="356" spans="1:59" x14ac:dyDescent="0.25">
      <c r="A356" s="84">
        <v>452</v>
      </c>
      <c r="B356" s="84">
        <v>304</v>
      </c>
      <c r="D356" s="87">
        <v>1</v>
      </c>
      <c r="E356" s="17">
        <f>'EWG-CCP-127 (1)'!J232</f>
        <v>1.9607843137254901</v>
      </c>
      <c r="F356" s="17">
        <f>'EWG-CCP-127 (1)'!H232</f>
        <v>24.901960784313722</v>
      </c>
      <c r="G356" s="17">
        <v>0</v>
      </c>
      <c r="H356" s="17">
        <v>0</v>
      </c>
      <c r="I356" s="17">
        <v>0</v>
      </c>
      <c r="J356" s="17">
        <v>0</v>
      </c>
      <c r="K356" s="17">
        <v>0</v>
      </c>
      <c r="L356" s="17">
        <v>0</v>
      </c>
      <c r="M356" s="17">
        <f>'EWG-CCP-127 (1)'!G232</f>
        <v>9.2156862745098049</v>
      </c>
      <c r="N356" s="17">
        <v>0</v>
      </c>
      <c r="O356" s="17">
        <f>'EWG-CCP-127 (1)'!I232</f>
        <v>63.921568627450988</v>
      </c>
      <c r="P356" s="17">
        <v>0</v>
      </c>
      <c r="Q356" s="17">
        <v>0</v>
      </c>
      <c r="R356" s="17">
        <v>0</v>
      </c>
      <c r="S356" s="17">
        <v>0</v>
      </c>
      <c r="T356" s="17">
        <v>0</v>
      </c>
      <c r="U356" s="41">
        <v>0</v>
      </c>
      <c r="V356" s="17">
        <v>0</v>
      </c>
      <c r="W356" s="17">
        <v>0</v>
      </c>
      <c r="X356" s="17">
        <v>0</v>
      </c>
      <c r="Y356" s="17">
        <v>0</v>
      </c>
      <c r="Z356" s="17">
        <v>0</v>
      </c>
      <c r="AA356" s="17">
        <v>0</v>
      </c>
      <c r="AB356" s="17">
        <v>0</v>
      </c>
      <c r="AC356" s="17">
        <v>0</v>
      </c>
      <c r="AD356" s="41">
        <v>0</v>
      </c>
      <c r="AE356" s="88">
        <f>'EWG-CCP-127 (1)'!N232</f>
        <v>22.605550000000001</v>
      </c>
      <c r="AF356" s="17" t="s">
        <v>3</v>
      </c>
      <c r="AG356" s="87" t="s">
        <v>506</v>
      </c>
      <c r="AL356" s="17">
        <f t="shared" si="102"/>
        <v>100</v>
      </c>
      <c r="AM356" s="17">
        <f t="shared" si="103"/>
        <v>9.2156862745098045E-2</v>
      </c>
      <c r="AN356" s="17">
        <f t="shared" si="104"/>
        <v>1.9607843137254902E-2</v>
      </c>
      <c r="AO356" s="17">
        <f t="shared" si="105"/>
        <v>0.24901960784313723</v>
      </c>
      <c r="AP356" s="17">
        <f t="shared" si="106"/>
        <v>0.63921568627450986</v>
      </c>
      <c r="AQ356" s="17">
        <f t="shared" si="107"/>
        <v>0.22605550000000002</v>
      </c>
      <c r="AS356" s="17">
        <f t="shared" si="108"/>
        <v>2.3795620437956209</v>
      </c>
      <c r="AT356" s="17">
        <f t="shared" si="109"/>
        <v>0.34306569343065696</v>
      </c>
      <c r="AU356" s="17">
        <f t="shared" si="110"/>
        <v>0.64872262773722633</v>
      </c>
      <c r="AV356" s="17">
        <f t="shared" si="111"/>
        <v>1.0948905109489053</v>
      </c>
      <c r="AW356" s="17">
        <f t="shared" si="112"/>
        <v>0.34306569343065696</v>
      </c>
      <c r="AX356" s="17">
        <f t="shared" si="113"/>
        <v>0.34306569343065696</v>
      </c>
      <c r="AY356" s="17">
        <f t="shared" si="114"/>
        <v>0.11701019343065694</v>
      </c>
      <c r="BA356" s="17">
        <f t="shared" si="121"/>
        <v>1.9520958083832338</v>
      </c>
      <c r="BB356" s="17">
        <f t="shared" si="115"/>
        <v>0.28143712574850305</v>
      </c>
      <c r="BC356" s="17">
        <f t="shared" si="116"/>
        <v>0.54294432361284717</v>
      </c>
      <c r="BD356" s="17">
        <f t="shared" si="119"/>
        <v>0.28143712574850305</v>
      </c>
      <c r="BE356" s="17">
        <f t="shared" si="117"/>
        <v>0.28143712574850305</v>
      </c>
      <c r="BF356" s="17">
        <f t="shared" si="118"/>
        <v>3.0671244705472536E-3</v>
      </c>
      <c r="BG356" s="17">
        <f t="shared" si="120"/>
        <v>3.0900195496789604E-2</v>
      </c>
    </row>
    <row r="357" spans="1:59" x14ac:dyDescent="0.25">
      <c r="A357" s="84">
        <v>489</v>
      </c>
      <c r="B357" s="84">
        <v>543</v>
      </c>
      <c r="C357" s="17" t="s">
        <v>333</v>
      </c>
      <c r="D357" s="86">
        <v>1</v>
      </c>
      <c r="E357" s="17">
        <v>6</v>
      </c>
      <c r="F357" s="17">
        <v>39</v>
      </c>
      <c r="G357" s="17">
        <v>0</v>
      </c>
      <c r="H357" s="17">
        <v>0</v>
      </c>
      <c r="I357" s="17">
        <v>0</v>
      </c>
      <c r="J357" s="17">
        <v>0</v>
      </c>
      <c r="K357" s="17">
        <v>0</v>
      </c>
      <c r="L357" s="17">
        <v>0</v>
      </c>
      <c r="M357" s="17">
        <v>0</v>
      </c>
      <c r="N357" s="17">
        <v>0</v>
      </c>
      <c r="O357" s="17">
        <v>5</v>
      </c>
      <c r="P357" s="17">
        <v>0</v>
      </c>
      <c r="Q357" s="17">
        <v>0</v>
      </c>
      <c r="R357" s="17">
        <v>0</v>
      </c>
      <c r="S357" s="17">
        <v>0</v>
      </c>
      <c r="T357" s="17">
        <v>0</v>
      </c>
      <c r="U357" s="17">
        <v>50</v>
      </c>
      <c r="V357" s="17">
        <v>0</v>
      </c>
      <c r="W357" s="17">
        <v>0</v>
      </c>
      <c r="X357" s="17">
        <v>0</v>
      </c>
      <c r="Y357" s="17">
        <v>0</v>
      </c>
      <c r="Z357" s="17">
        <v>0</v>
      </c>
      <c r="AA357" s="17">
        <v>0</v>
      </c>
      <c r="AB357" s="17">
        <v>0</v>
      </c>
      <c r="AC357" s="17">
        <v>0</v>
      </c>
      <c r="AD357" s="41">
        <v>0</v>
      </c>
      <c r="AE357" s="88">
        <v>32</v>
      </c>
      <c r="AF357" s="17" t="s">
        <v>3</v>
      </c>
      <c r="AG357" s="87" t="s">
        <v>506</v>
      </c>
      <c r="AL357" s="17">
        <f t="shared" si="102"/>
        <v>100</v>
      </c>
      <c r="AM357" s="17">
        <f t="shared" si="103"/>
        <v>0</v>
      </c>
      <c r="AN357" s="17">
        <f t="shared" si="104"/>
        <v>0.06</v>
      </c>
      <c r="AO357" s="17">
        <f t="shared" si="105"/>
        <v>0.39</v>
      </c>
      <c r="AP357" s="17">
        <f t="shared" si="106"/>
        <v>0.05</v>
      </c>
      <c r="AQ357" s="17">
        <f t="shared" si="107"/>
        <v>0.32</v>
      </c>
      <c r="AS357" s="17">
        <f t="shared" si="108"/>
        <v>0.11111111111111112</v>
      </c>
      <c r="AT357" s="17">
        <f t="shared" si="109"/>
        <v>0</v>
      </c>
      <c r="AU357" s="17">
        <f t="shared" si="110"/>
        <v>0.50694444444444442</v>
      </c>
      <c r="AV357" s="17">
        <f t="shared" si="111"/>
        <v>0.52777777777777779</v>
      </c>
      <c r="AW357" s="17">
        <f t="shared" si="112"/>
        <v>0</v>
      </c>
      <c r="AX357" s="17">
        <f t="shared" si="113"/>
        <v>0</v>
      </c>
      <c r="AY357" s="17">
        <f t="shared" si="114"/>
        <v>0.32</v>
      </c>
      <c r="BA357" s="17">
        <f t="shared" si="121"/>
        <v>7.9365079365079361E-2</v>
      </c>
      <c r="BB357" s="17">
        <f t="shared" si="115"/>
        <v>0.26455026455026454</v>
      </c>
      <c r="BC357" s="17">
        <f t="shared" si="116"/>
        <v>0.43287632855487773</v>
      </c>
      <c r="BD357" s="17">
        <f t="shared" si="119"/>
        <v>0.26455026455026454</v>
      </c>
      <c r="BE357" s="17">
        <f t="shared" si="117"/>
        <v>0.26455026455026454</v>
      </c>
      <c r="BF357" s="17">
        <f t="shared" si="118"/>
        <v>3.0746731614456507E-3</v>
      </c>
      <c r="BG357" s="17">
        <f t="shared" si="120"/>
        <v>6.6977879541735537E-3</v>
      </c>
    </row>
    <row r="358" spans="1:59" x14ac:dyDescent="0.25">
      <c r="A358" s="84">
        <v>424</v>
      </c>
      <c r="B358" s="84">
        <v>279</v>
      </c>
      <c r="C358" s="17" t="s">
        <v>274</v>
      </c>
      <c r="D358" s="87">
        <v>1</v>
      </c>
      <c r="E358" s="17">
        <v>0</v>
      </c>
      <c r="F358" s="17">
        <v>15.88</v>
      </c>
      <c r="G358" s="17">
        <v>0</v>
      </c>
      <c r="H358" s="17">
        <v>0</v>
      </c>
      <c r="I358" s="17">
        <v>0</v>
      </c>
      <c r="J358" s="17">
        <v>0</v>
      </c>
      <c r="K358" s="17">
        <v>12.1</v>
      </c>
      <c r="L358" s="17">
        <v>0</v>
      </c>
      <c r="M358" s="17">
        <v>10.37</v>
      </c>
      <c r="N358" s="17">
        <v>0</v>
      </c>
      <c r="O358" s="17">
        <v>61.65</v>
      </c>
      <c r="P358" s="17">
        <v>0</v>
      </c>
      <c r="Q358" s="17">
        <v>0</v>
      </c>
      <c r="R358" s="17">
        <v>0</v>
      </c>
      <c r="S358" s="17">
        <v>0</v>
      </c>
      <c r="T358" s="17">
        <v>0</v>
      </c>
      <c r="U358" s="41">
        <v>0</v>
      </c>
      <c r="V358" s="17">
        <v>0</v>
      </c>
      <c r="W358" s="17">
        <v>0</v>
      </c>
      <c r="X358" s="17">
        <v>0</v>
      </c>
      <c r="Y358" s="17">
        <v>0</v>
      </c>
      <c r="Z358" s="17">
        <v>0</v>
      </c>
      <c r="AA358" s="17">
        <v>0</v>
      </c>
      <c r="AB358" s="17">
        <v>0</v>
      </c>
      <c r="AC358" s="17">
        <v>0</v>
      </c>
      <c r="AD358" s="41">
        <v>0</v>
      </c>
      <c r="AE358" s="88">
        <v>77.099999999999994</v>
      </c>
      <c r="AF358" s="41" t="s">
        <v>3</v>
      </c>
      <c r="AG358" s="87" t="s">
        <v>506</v>
      </c>
      <c r="AH358" s="87" t="s">
        <v>526</v>
      </c>
      <c r="AJ358" s="87" t="s">
        <v>510</v>
      </c>
      <c r="AL358" s="17">
        <f t="shared" si="102"/>
        <v>100</v>
      </c>
      <c r="AM358" s="17">
        <f t="shared" si="103"/>
        <v>0.22469999999999998</v>
      </c>
      <c r="AN358" s="17">
        <f t="shared" si="104"/>
        <v>0</v>
      </c>
      <c r="AO358" s="17">
        <f t="shared" si="105"/>
        <v>0.1588</v>
      </c>
      <c r="AP358" s="17">
        <f t="shared" si="106"/>
        <v>0.61649999999999994</v>
      </c>
      <c r="AQ358" s="17">
        <f t="shared" si="107"/>
        <v>0.77099999999999991</v>
      </c>
      <c r="AS358" s="17">
        <f t="shared" si="108"/>
        <v>3.8822418136020147</v>
      </c>
      <c r="AT358" s="17">
        <f t="shared" si="109"/>
        <v>1.4149874055415617</v>
      </c>
      <c r="AU358" s="17">
        <f t="shared" si="110"/>
        <v>0.74264011335012592</v>
      </c>
      <c r="AV358" s="17">
        <f t="shared" si="111"/>
        <v>1.4705604534005037</v>
      </c>
      <c r="AW358" s="17">
        <f t="shared" si="112"/>
        <v>0.74264011335012592</v>
      </c>
      <c r="AX358" s="17">
        <f t="shared" si="113"/>
        <v>0.74264011335012592</v>
      </c>
      <c r="AY358" s="17">
        <f t="shared" si="114"/>
        <v>2.8359886649873989E-2</v>
      </c>
      <c r="BA358" s="17">
        <f t="shared" si="121"/>
        <v>3.8822418136020147</v>
      </c>
      <c r="BB358" s="17">
        <f t="shared" si="115"/>
        <v>1.4149874055415617</v>
      </c>
      <c r="BC358" s="17">
        <f t="shared" si="116"/>
        <v>0.65638684776844924</v>
      </c>
      <c r="BD358" s="17">
        <f t="shared" si="119"/>
        <v>0.71628006563166458</v>
      </c>
      <c r="BE358" s="17">
        <f t="shared" si="117"/>
        <v>0.71628006563166458</v>
      </c>
      <c r="BF358" s="17">
        <f t="shared" si="118"/>
        <v>2.9942712172749261E-3</v>
      </c>
      <c r="BG358" s="17">
        <f t="shared" si="120"/>
        <v>0.13627909498090637</v>
      </c>
    </row>
    <row r="359" spans="1:59" x14ac:dyDescent="0.25">
      <c r="A359" s="84">
        <v>391</v>
      </c>
      <c r="B359" s="84">
        <v>259</v>
      </c>
      <c r="C359" s="17" t="s">
        <v>256</v>
      </c>
      <c r="D359" s="86">
        <v>1</v>
      </c>
      <c r="E359" s="17">
        <v>9.6</v>
      </c>
      <c r="F359" s="17">
        <v>23.5</v>
      </c>
      <c r="G359" s="17">
        <v>26.8</v>
      </c>
      <c r="H359" s="17">
        <v>0</v>
      </c>
      <c r="I359" s="17">
        <v>0</v>
      </c>
      <c r="J359" s="17">
        <v>0</v>
      </c>
      <c r="K359" s="17">
        <v>0</v>
      </c>
      <c r="L359" s="17">
        <v>0</v>
      </c>
      <c r="M359" s="17">
        <v>7.4</v>
      </c>
      <c r="N359" s="17">
        <v>0</v>
      </c>
      <c r="O359" s="17">
        <v>32.700000000000003</v>
      </c>
      <c r="P359" s="17">
        <v>0</v>
      </c>
      <c r="Q359" s="17">
        <v>0</v>
      </c>
      <c r="R359" s="17">
        <v>0</v>
      </c>
      <c r="S359" s="17">
        <v>0</v>
      </c>
      <c r="T359" s="17">
        <v>0</v>
      </c>
      <c r="U359" s="41">
        <v>0</v>
      </c>
      <c r="V359" s="41">
        <v>0</v>
      </c>
      <c r="W359" s="17">
        <v>0</v>
      </c>
      <c r="X359" s="17">
        <v>0</v>
      </c>
      <c r="Y359" s="17">
        <v>0</v>
      </c>
      <c r="Z359" s="17">
        <v>0</v>
      </c>
      <c r="AA359" s="17">
        <v>0</v>
      </c>
      <c r="AB359" s="17">
        <v>0</v>
      </c>
      <c r="AC359" s="17">
        <v>0</v>
      </c>
      <c r="AD359" s="41">
        <v>0</v>
      </c>
      <c r="AE359" s="88">
        <v>28</v>
      </c>
      <c r="AF359" s="91" t="s">
        <v>3</v>
      </c>
      <c r="AG359" s="87" t="s">
        <v>504</v>
      </c>
      <c r="AL359" s="17">
        <f t="shared" si="102"/>
        <v>100.00000000000001</v>
      </c>
      <c r="AM359" s="17">
        <f t="shared" si="103"/>
        <v>7.400000000000001E-2</v>
      </c>
      <c r="AN359" s="17">
        <f t="shared" si="104"/>
        <v>9.6000000000000002E-2</v>
      </c>
      <c r="AO359" s="17">
        <f t="shared" si="105"/>
        <v>0.23499999999999999</v>
      </c>
      <c r="AP359" s="17">
        <f t="shared" si="106"/>
        <v>0.32700000000000001</v>
      </c>
      <c r="AQ359" s="17">
        <f t="shared" si="107"/>
        <v>0.28000000000000003</v>
      </c>
      <c r="AS359" s="17">
        <f t="shared" si="108"/>
        <v>0.98791540785498499</v>
      </c>
      <c r="AT359" s="17">
        <f t="shared" si="109"/>
        <v>0.22356495468277951</v>
      </c>
      <c r="AU359" s="17">
        <f t="shared" si="110"/>
        <v>0.56174471299093653</v>
      </c>
      <c r="AV359" s="17">
        <f t="shared" si="111"/>
        <v>0.74697885196374625</v>
      </c>
      <c r="AW359" s="17">
        <f t="shared" si="112"/>
        <v>0.22356495468277951</v>
      </c>
      <c r="AX359" s="17">
        <f t="shared" si="113"/>
        <v>0.22356495468277951</v>
      </c>
      <c r="AY359" s="17">
        <f t="shared" si="114"/>
        <v>5.6435045317220517E-2</v>
      </c>
      <c r="BA359" s="17">
        <f t="shared" si="121"/>
        <v>0.52827140549273022</v>
      </c>
      <c r="BB359" s="17">
        <f t="shared" si="115"/>
        <v>0.3360258481421648</v>
      </c>
      <c r="BC359" s="17">
        <f t="shared" si="116"/>
        <v>0.45926037753751742</v>
      </c>
      <c r="BD359" s="17">
        <f t="shared" si="119"/>
        <v>0.3360258481421648</v>
      </c>
      <c r="BE359" s="17">
        <f t="shared" si="117"/>
        <v>0.3360258481421648</v>
      </c>
      <c r="BF359" s="17">
        <f t="shared" si="118"/>
        <v>3.1388956600489075E-3</v>
      </c>
      <c r="BG359" s="17">
        <f t="shared" si="120"/>
        <v>1.4844989104795909E-2</v>
      </c>
    </row>
    <row r="360" spans="1:59" x14ac:dyDescent="0.25">
      <c r="A360" s="84">
        <v>398</v>
      </c>
      <c r="B360" s="84">
        <v>514</v>
      </c>
      <c r="C360" s="17" t="s">
        <v>263</v>
      </c>
      <c r="D360" s="87">
        <v>1</v>
      </c>
      <c r="E360" s="17">
        <v>0</v>
      </c>
      <c r="F360" s="17">
        <v>41.7</v>
      </c>
      <c r="G360" s="17">
        <v>0</v>
      </c>
      <c r="H360" s="17">
        <v>0</v>
      </c>
      <c r="I360" s="17">
        <v>0</v>
      </c>
      <c r="J360" s="17">
        <v>0</v>
      </c>
      <c r="K360" s="17">
        <v>0</v>
      </c>
      <c r="L360" s="17">
        <v>0</v>
      </c>
      <c r="M360" s="17">
        <v>20.8</v>
      </c>
      <c r="N360" s="17">
        <v>0</v>
      </c>
      <c r="O360" s="17">
        <v>37.5</v>
      </c>
      <c r="P360" s="17">
        <v>0</v>
      </c>
      <c r="Q360" s="17">
        <v>0</v>
      </c>
      <c r="R360" s="17">
        <v>0</v>
      </c>
      <c r="S360" s="17">
        <v>0</v>
      </c>
      <c r="T360" s="17">
        <v>0</v>
      </c>
      <c r="U360" s="41">
        <v>0</v>
      </c>
      <c r="V360" s="41">
        <v>0</v>
      </c>
      <c r="W360" s="17">
        <v>0</v>
      </c>
      <c r="X360" s="17">
        <v>0</v>
      </c>
      <c r="Y360" s="17">
        <v>0</v>
      </c>
      <c r="Z360" s="17">
        <v>0</v>
      </c>
      <c r="AA360" s="17">
        <v>0</v>
      </c>
      <c r="AB360" s="17">
        <v>0</v>
      </c>
      <c r="AC360" s="17">
        <v>0</v>
      </c>
      <c r="AD360" s="41">
        <v>0</v>
      </c>
      <c r="AE360" s="88">
        <v>41</v>
      </c>
      <c r="AF360" s="91" t="s">
        <v>3</v>
      </c>
      <c r="AG360" s="87" t="s">
        <v>504</v>
      </c>
      <c r="AL360" s="17">
        <f t="shared" si="102"/>
        <v>100</v>
      </c>
      <c r="AM360" s="17">
        <f t="shared" si="103"/>
        <v>0.20800000000000002</v>
      </c>
      <c r="AN360" s="17">
        <f t="shared" si="104"/>
        <v>0</v>
      </c>
      <c r="AO360" s="17">
        <f t="shared" si="105"/>
        <v>0.41700000000000004</v>
      </c>
      <c r="AP360" s="17">
        <f t="shared" si="106"/>
        <v>0.375</v>
      </c>
      <c r="AQ360" s="17">
        <f t="shared" si="107"/>
        <v>0.41</v>
      </c>
      <c r="AS360" s="17">
        <f t="shared" si="108"/>
        <v>0.89928057553956831</v>
      </c>
      <c r="AT360" s="17">
        <f t="shared" si="109"/>
        <v>0.49880095923261392</v>
      </c>
      <c r="AU360" s="17">
        <f t="shared" si="110"/>
        <v>0.55620503597122306</v>
      </c>
      <c r="AV360" s="17">
        <f t="shared" si="111"/>
        <v>0.72482014388489202</v>
      </c>
      <c r="AW360" s="17">
        <f t="shared" si="112"/>
        <v>0.49880095923261392</v>
      </c>
      <c r="AX360" s="17">
        <f t="shared" si="113"/>
        <v>0.49880095923261392</v>
      </c>
      <c r="AY360" s="17">
        <f t="shared" si="114"/>
        <v>8.8800959232613941E-2</v>
      </c>
      <c r="BA360" s="17">
        <f t="shared" si="121"/>
        <v>0.89928057553956831</v>
      </c>
      <c r="BB360" s="17">
        <f t="shared" si="115"/>
        <v>0.49880095923261392</v>
      </c>
      <c r="BC360" s="17">
        <f t="shared" si="116"/>
        <v>0.48106609411086937</v>
      </c>
      <c r="BD360" s="17">
        <f t="shared" si="119"/>
        <v>0.46413633120470826</v>
      </c>
      <c r="BE360" s="17">
        <f t="shared" si="117"/>
        <v>0.46413633120470826</v>
      </c>
      <c r="BF360" s="17">
        <f t="shared" si="118"/>
        <v>2.9307423563058725E-3</v>
      </c>
      <c r="BG360" s="17">
        <f t="shared" si="120"/>
        <v>6.6585365273245055E-5</v>
      </c>
    </row>
    <row r="361" spans="1:59" x14ac:dyDescent="0.25">
      <c r="A361" s="84">
        <v>629</v>
      </c>
      <c r="B361" s="84">
        <v>639</v>
      </c>
      <c r="D361" s="86">
        <v>1</v>
      </c>
      <c r="E361" s="17">
        <v>0</v>
      </c>
      <c r="F361" s="17">
        <f>'EWG-CCP-127 (1)'!G351</f>
        <v>74.962518740629676</v>
      </c>
      <c r="G361" s="17">
        <v>0</v>
      </c>
      <c r="H361" s="17">
        <v>0</v>
      </c>
      <c r="I361" s="17">
        <v>0</v>
      </c>
      <c r="J361" s="17">
        <v>0</v>
      </c>
      <c r="K361" s="17">
        <v>0</v>
      </c>
      <c r="L361" s="17">
        <v>0</v>
      </c>
      <c r="M361" s="17">
        <v>0</v>
      </c>
      <c r="N361" s="17">
        <v>0</v>
      </c>
      <c r="O361" s="17">
        <v>0</v>
      </c>
      <c r="P361" s="17">
        <v>0</v>
      </c>
      <c r="Q361" s="17">
        <v>0</v>
      </c>
      <c r="R361" s="17">
        <v>0</v>
      </c>
      <c r="S361" s="17">
        <v>0</v>
      </c>
      <c r="T361" s="17">
        <v>0</v>
      </c>
      <c r="U361" s="17">
        <v>0</v>
      </c>
      <c r="V361" s="17">
        <v>0</v>
      </c>
      <c r="W361" s="17">
        <v>0</v>
      </c>
      <c r="X361" s="17">
        <v>0</v>
      </c>
      <c r="Y361" s="17">
        <v>0</v>
      </c>
      <c r="Z361" s="17">
        <v>0</v>
      </c>
      <c r="AA361" s="17">
        <v>0</v>
      </c>
      <c r="AB361" s="17">
        <f>'EWG-CCP-127 (1)'!H336</f>
        <v>25.037481259370313</v>
      </c>
      <c r="AC361" s="17">
        <v>0</v>
      </c>
      <c r="AD361" s="17">
        <v>0</v>
      </c>
      <c r="AE361" s="88">
        <f>'EWG-CCP-127 (1)'!L351</f>
        <v>27.755000000000003</v>
      </c>
      <c r="AF361" s="17" t="s">
        <v>3</v>
      </c>
      <c r="AG361" s="87" t="s">
        <v>506</v>
      </c>
      <c r="AL361" s="17">
        <f t="shared" si="102"/>
        <v>99.999999999999986</v>
      </c>
      <c r="AM361" s="17">
        <f t="shared" si="103"/>
        <v>0</v>
      </c>
      <c r="AN361" s="17">
        <f t="shared" si="104"/>
        <v>0</v>
      </c>
      <c r="AO361" s="17">
        <f t="shared" si="105"/>
        <v>0.7496251874062968</v>
      </c>
      <c r="AP361" s="17">
        <f t="shared" si="106"/>
        <v>0</v>
      </c>
      <c r="AQ361" s="17">
        <f t="shared" si="107"/>
        <v>0.27755000000000002</v>
      </c>
      <c r="AS361" s="17">
        <f t="shared" si="108"/>
        <v>0</v>
      </c>
      <c r="AT361" s="17">
        <f t="shared" si="109"/>
        <v>0</v>
      </c>
      <c r="AU361" s="17">
        <f t="shared" si="110"/>
        <v>0.5</v>
      </c>
      <c r="AV361" s="17">
        <f t="shared" si="111"/>
        <v>0.5</v>
      </c>
      <c r="AW361" s="17">
        <f t="shared" si="112"/>
        <v>0</v>
      </c>
      <c r="AX361" s="17">
        <f t="shared" si="113"/>
        <v>0</v>
      </c>
      <c r="AY361" s="17">
        <f t="shared" si="114"/>
        <v>0.27755000000000002</v>
      </c>
      <c r="BA361" s="17">
        <f t="shared" si="121"/>
        <v>0</v>
      </c>
      <c r="BB361" s="17">
        <f t="shared" si="115"/>
        <v>0.33400000000000002</v>
      </c>
      <c r="BC361" s="17">
        <f t="shared" si="116"/>
        <v>0.42821172032905402</v>
      </c>
      <c r="BD361" s="17">
        <f t="shared" si="119"/>
        <v>0.33400000000000002</v>
      </c>
      <c r="BE361" s="17">
        <f t="shared" si="117"/>
        <v>0.33400000000000002</v>
      </c>
      <c r="BF361" s="17">
        <f t="shared" si="118"/>
        <v>3.1866024999999999E-3</v>
      </c>
      <c r="BG361" s="17">
        <f t="shared" si="120"/>
        <v>1.5448007675271529E-2</v>
      </c>
    </row>
    <row r="362" spans="1:59" x14ac:dyDescent="0.25">
      <c r="A362" s="84">
        <v>101</v>
      </c>
      <c r="B362" s="84">
        <v>66</v>
      </c>
      <c r="C362" s="17" t="s">
        <v>123</v>
      </c>
      <c r="D362" s="87">
        <v>1</v>
      </c>
      <c r="E362" s="17">
        <v>1.1599999999999999</v>
      </c>
      <c r="F362" s="17">
        <v>4.8499999999999996</v>
      </c>
      <c r="G362" s="17">
        <v>0</v>
      </c>
      <c r="H362" s="17">
        <v>0</v>
      </c>
      <c r="I362" s="17">
        <v>0.14000000000000001</v>
      </c>
      <c r="J362" s="17">
        <v>0</v>
      </c>
      <c r="K362" s="17">
        <v>0</v>
      </c>
      <c r="L362" s="17">
        <v>0</v>
      </c>
      <c r="M362" s="17">
        <v>14.6</v>
      </c>
      <c r="N362" s="17">
        <v>0</v>
      </c>
      <c r="O362" s="17">
        <v>79.38</v>
      </c>
      <c r="P362" s="17">
        <v>0</v>
      </c>
      <c r="Q362" s="17">
        <v>0</v>
      </c>
      <c r="R362" s="17">
        <v>0</v>
      </c>
      <c r="S362" s="17">
        <v>0</v>
      </c>
      <c r="T362" s="41">
        <v>0</v>
      </c>
      <c r="U362" s="41">
        <v>0</v>
      </c>
      <c r="V362" s="41">
        <v>0</v>
      </c>
      <c r="W362" s="17">
        <v>0</v>
      </c>
      <c r="X362" s="17">
        <v>0</v>
      </c>
      <c r="Y362" s="17">
        <v>0</v>
      </c>
      <c r="Z362" s="41">
        <v>0</v>
      </c>
      <c r="AA362" s="17">
        <v>0</v>
      </c>
      <c r="AB362" s="17">
        <v>0</v>
      </c>
      <c r="AC362" s="41">
        <v>0</v>
      </c>
      <c r="AD362" s="41">
        <v>0</v>
      </c>
      <c r="AE362" s="88">
        <v>93.2</v>
      </c>
      <c r="AF362" s="41" t="s">
        <v>3</v>
      </c>
      <c r="AG362" s="87" t="s">
        <v>506</v>
      </c>
      <c r="AL362" s="17">
        <f t="shared" si="102"/>
        <v>100.13</v>
      </c>
      <c r="AM362" s="17">
        <f t="shared" si="103"/>
        <v>0.14599999999999999</v>
      </c>
      <c r="AN362" s="17">
        <f t="shared" si="104"/>
        <v>1.1599999999999999E-2</v>
      </c>
      <c r="AO362" s="17">
        <f t="shared" si="105"/>
        <v>4.8499999999999995E-2</v>
      </c>
      <c r="AP362" s="17">
        <f t="shared" si="106"/>
        <v>0.79379999999999995</v>
      </c>
      <c r="AQ362" s="17">
        <f t="shared" si="107"/>
        <v>0.93200000000000005</v>
      </c>
      <c r="AS362" s="17">
        <f t="shared" si="108"/>
        <v>13.207986688851914</v>
      </c>
      <c r="AT362" s="17">
        <f t="shared" si="109"/>
        <v>2.4292845257903495</v>
      </c>
      <c r="AU362" s="17">
        <f t="shared" si="110"/>
        <v>1.3254991680532446</v>
      </c>
      <c r="AV362" s="17">
        <f t="shared" si="111"/>
        <v>3.8019966722129785</v>
      </c>
      <c r="AW362" s="17">
        <f t="shared" si="112"/>
        <v>1.3254991680532446</v>
      </c>
      <c r="AX362" s="17">
        <f t="shared" si="113"/>
        <v>1</v>
      </c>
      <c r="AY362" s="17">
        <f t="shared" si="114"/>
        <v>6.7999999999999949E-2</v>
      </c>
      <c r="BA362" s="17">
        <f>(O362+$BJ$38*AA362)/($BJ$3*F362+$BJ$4*E362+$BJ$5*N362+$BJ$6*I362+$BJ$7*Q362+$BJ$8*S362+$BJ$9*W362)</f>
        <v>8.3645943097997897</v>
      </c>
      <c r="BB362" s="17">
        <f t="shared" si="115"/>
        <v>1.5384615384615388</v>
      </c>
      <c r="BC362" s="17">
        <f t="shared" si="116"/>
        <v>0.91983291866099925</v>
      </c>
      <c r="BD362" s="17">
        <f t="shared" si="119"/>
        <v>0.99052142372444796</v>
      </c>
      <c r="BE362" s="17">
        <f t="shared" si="117"/>
        <v>0.99052142372444796</v>
      </c>
      <c r="BF362" s="17">
        <f t="shared" si="118"/>
        <v>3.4247570347363744E-3</v>
      </c>
      <c r="BG362" s="17">
        <f t="shared" si="120"/>
        <v>0.2810696103496515</v>
      </c>
    </row>
    <row r="363" spans="1:59" x14ac:dyDescent="0.25">
      <c r="A363" s="84">
        <v>491</v>
      </c>
      <c r="B363" s="84">
        <v>545</v>
      </c>
      <c r="C363" s="17" t="s">
        <v>335</v>
      </c>
      <c r="D363" s="86">
        <v>1</v>
      </c>
      <c r="E363" s="17">
        <v>6</v>
      </c>
      <c r="F363" s="17">
        <v>24</v>
      </c>
      <c r="G363" s="17">
        <v>0</v>
      </c>
      <c r="H363" s="17">
        <v>0</v>
      </c>
      <c r="I363" s="17">
        <v>0</v>
      </c>
      <c r="J363" s="17">
        <v>0</v>
      </c>
      <c r="K363" s="17">
        <v>0</v>
      </c>
      <c r="L363" s="17">
        <v>0</v>
      </c>
      <c r="M363" s="17">
        <v>0</v>
      </c>
      <c r="N363" s="17">
        <v>0</v>
      </c>
      <c r="O363" s="17">
        <v>20</v>
      </c>
      <c r="P363" s="17">
        <v>0</v>
      </c>
      <c r="Q363" s="17">
        <v>0</v>
      </c>
      <c r="R363" s="17">
        <v>0</v>
      </c>
      <c r="S363" s="17">
        <v>0</v>
      </c>
      <c r="T363" s="17">
        <v>0</v>
      </c>
      <c r="U363" s="17">
        <v>50</v>
      </c>
      <c r="V363" s="17">
        <v>0</v>
      </c>
      <c r="W363" s="17">
        <v>0</v>
      </c>
      <c r="X363" s="17">
        <v>0</v>
      </c>
      <c r="Y363" s="17">
        <v>0</v>
      </c>
      <c r="Z363" s="17">
        <v>0</v>
      </c>
      <c r="AA363" s="17">
        <v>0</v>
      </c>
      <c r="AB363" s="17">
        <v>0</v>
      </c>
      <c r="AC363" s="17">
        <v>0</v>
      </c>
      <c r="AD363" s="41">
        <v>0</v>
      </c>
      <c r="AE363" s="88">
        <v>29</v>
      </c>
      <c r="AF363" s="17" t="s">
        <v>3</v>
      </c>
      <c r="AG363" s="87" t="s">
        <v>506</v>
      </c>
      <c r="AL363" s="17">
        <f t="shared" si="102"/>
        <v>100</v>
      </c>
      <c r="AM363" s="17">
        <f t="shared" si="103"/>
        <v>0</v>
      </c>
      <c r="AN363" s="17">
        <f t="shared" si="104"/>
        <v>0.06</v>
      </c>
      <c r="AO363" s="17">
        <f t="shared" si="105"/>
        <v>0.24</v>
      </c>
      <c r="AP363" s="17">
        <f t="shared" si="106"/>
        <v>0.2</v>
      </c>
      <c r="AQ363" s="17">
        <f t="shared" si="107"/>
        <v>0.28999999999999998</v>
      </c>
      <c r="AS363" s="17">
        <f t="shared" si="108"/>
        <v>0.66666666666666674</v>
      </c>
      <c r="AT363" s="17">
        <f t="shared" si="109"/>
        <v>0</v>
      </c>
      <c r="AU363" s="17">
        <f t="shared" si="110"/>
        <v>0.54166666666666663</v>
      </c>
      <c r="AV363" s="17">
        <f t="shared" si="111"/>
        <v>0.66666666666666674</v>
      </c>
      <c r="AW363" s="17">
        <f t="shared" si="112"/>
        <v>0</v>
      </c>
      <c r="AX363" s="17">
        <f t="shared" si="113"/>
        <v>0</v>
      </c>
      <c r="AY363" s="17">
        <f t="shared" si="114"/>
        <v>0.28999999999999998</v>
      </c>
      <c r="BA363" s="17">
        <f t="shared" ref="BA363:BA394" si="122">(O363)/($BJ$3*F363+$BJ$4*E363+$BJ$5*N363+$BJ$6*I363+$BJ$7*Q363+$BJ$8*S363+$BJ$9*W363)</f>
        <v>0.41666666666666669</v>
      </c>
      <c r="BB363" s="17">
        <f t="shared" si="115"/>
        <v>0.34722222222222215</v>
      </c>
      <c r="BC363" s="17">
        <f t="shared" si="116"/>
        <v>0.45270091351462849</v>
      </c>
      <c r="BD363" s="17">
        <f t="shared" si="119"/>
        <v>0.34722222222222215</v>
      </c>
      <c r="BE363" s="17">
        <f t="shared" si="117"/>
        <v>0.34722222222222215</v>
      </c>
      <c r="BF363" s="17">
        <f t="shared" si="118"/>
        <v>3.2743827160493771E-3</v>
      </c>
      <c r="BG363" s="17">
        <f t="shared" si="120"/>
        <v>1.2508188817140329E-2</v>
      </c>
    </row>
    <row r="364" spans="1:59" ht="18.75" x14ac:dyDescent="0.25">
      <c r="A364" s="84">
        <v>6</v>
      </c>
      <c r="B364" s="84">
        <v>407</v>
      </c>
      <c r="C364" s="41" t="s">
        <v>31</v>
      </c>
      <c r="D364" s="87">
        <v>1</v>
      </c>
      <c r="E364" s="41">
        <v>0</v>
      </c>
      <c r="F364" s="41">
        <v>36.9</v>
      </c>
      <c r="G364" s="41">
        <v>26.7</v>
      </c>
      <c r="H364" s="17">
        <v>0</v>
      </c>
      <c r="I364" s="41">
        <v>0</v>
      </c>
      <c r="J364" s="41">
        <v>0</v>
      </c>
      <c r="K364" s="41">
        <v>0</v>
      </c>
      <c r="L364" s="41">
        <v>0</v>
      </c>
      <c r="M364" s="41">
        <v>24.6</v>
      </c>
      <c r="N364" s="41">
        <v>2.6</v>
      </c>
      <c r="O364" s="41">
        <v>9.1999999999999993</v>
      </c>
      <c r="P364" s="17">
        <v>0</v>
      </c>
      <c r="Q364" s="17">
        <v>0</v>
      </c>
      <c r="R364" s="17">
        <v>0</v>
      </c>
      <c r="S364" s="41">
        <v>0</v>
      </c>
      <c r="T364" s="41">
        <v>0</v>
      </c>
      <c r="U364" s="41">
        <v>0</v>
      </c>
      <c r="V364" s="41">
        <v>0</v>
      </c>
      <c r="W364" s="41">
        <v>0</v>
      </c>
      <c r="X364" s="41">
        <v>0</v>
      </c>
      <c r="Y364" s="17">
        <v>0</v>
      </c>
      <c r="Z364" s="41">
        <v>0</v>
      </c>
      <c r="AA364" s="17">
        <v>0</v>
      </c>
      <c r="AB364" s="17">
        <v>0</v>
      </c>
      <c r="AC364" s="41">
        <v>0</v>
      </c>
      <c r="AD364" s="41">
        <v>0</v>
      </c>
      <c r="AE364" s="90">
        <v>34</v>
      </c>
      <c r="AF364" s="91" t="s">
        <v>3</v>
      </c>
      <c r="AG364" s="87" t="s">
        <v>504</v>
      </c>
      <c r="AL364" s="17">
        <f t="shared" si="102"/>
        <v>99.999999999999986</v>
      </c>
      <c r="AM364" s="17">
        <f t="shared" si="103"/>
        <v>0.24600000000000002</v>
      </c>
      <c r="AN364" s="17">
        <f t="shared" si="104"/>
        <v>0</v>
      </c>
      <c r="AO364" s="17">
        <f t="shared" si="105"/>
        <v>0.36899999999999999</v>
      </c>
      <c r="AP364" s="17">
        <f t="shared" si="106"/>
        <v>9.1999999999999998E-2</v>
      </c>
      <c r="AQ364" s="17">
        <f t="shared" si="107"/>
        <v>0.34</v>
      </c>
      <c r="AS364" s="17">
        <f t="shared" si="108"/>
        <v>0.24932249322493225</v>
      </c>
      <c r="AT364" s="17">
        <f t="shared" si="109"/>
        <v>0.66666666666666674</v>
      </c>
      <c r="AU364" s="17">
        <f t="shared" si="110"/>
        <v>0.51558265582655827</v>
      </c>
      <c r="AV364" s="17">
        <f t="shared" si="111"/>
        <v>0.56233062330623307</v>
      </c>
      <c r="AW364" s="17">
        <f t="shared" si="112"/>
        <v>0.48369521446218477</v>
      </c>
      <c r="AX364" s="17">
        <f t="shared" si="113"/>
        <v>0.48369521446218477</v>
      </c>
      <c r="AY364" s="17">
        <f t="shared" si="114"/>
        <v>0.14369521446218475</v>
      </c>
      <c r="BA364" s="17">
        <f t="shared" si="122"/>
        <v>0.24932249322493225</v>
      </c>
      <c r="BB364" s="17">
        <f t="shared" si="115"/>
        <v>1.0284552845528456</v>
      </c>
      <c r="BC364" s="17">
        <f t="shared" si="116"/>
        <v>0.44286541641408067</v>
      </c>
      <c r="BD364" s="17">
        <f t="shared" si="119"/>
        <v>0.3988330809946049</v>
      </c>
      <c r="BE364" s="17">
        <f t="shared" si="117"/>
        <v>0.3988330809946049</v>
      </c>
      <c r="BF364" s="17">
        <f t="shared" si="118"/>
        <v>3.4613314193177379E-3</v>
      </c>
      <c r="BG364" s="17">
        <f t="shared" si="120"/>
        <v>3.8241873788623722E-3</v>
      </c>
    </row>
    <row r="365" spans="1:59" x14ac:dyDescent="0.25">
      <c r="A365" s="84">
        <v>255</v>
      </c>
      <c r="B365" s="84">
        <v>147</v>
      </c>
      <c r="C365" s="17">
        <f>'EWG-CCP-127 (1)'!B70</f>
        <v>15</v>
      </c>
      <c r="D365" s="86">
        <v>1</v>
      </c>
      <c r="E365" s="17">
        <v>0</v>
      </c>
      <c r="F365" s="17">
        <f>'EWG-CCP-127 (1)'!M70</f>
        <v>37.037037037037038</v>
      </c>
      <c r="G365" s="17">
        <v>0</v>
      </c>
      <c r="H365" s="17">
        <v>0</v>
      </c>
      <c r="I365" s="17">
        <v>0</v>
      </c>
      <c r="J365" s="17">
        <v>0</v>
      </c>
      <c r="K365" s="17">
        <v>0</v>
      </c>
      <c r="L365" s="17">
        <v>0</v>
      </c>
      <c r="M365" s="17">
        <f>'EWG-CCP-127 (1)'!L70</f>
        <v>25.925925925925924</v>
      </c>
      <c r="N365" s="17">
        <v>0</v>
      </c>
      <c r="O365" s="17">
        <f>'EWG-CCP-127 (1)'!K70</f>
        <v>37.037037037037038</v>
      </c>
      <c r="P365" s="17">
        <v>0</v>
      </c>
      <c r="Q365" s="17">
        <v>0</v>
      </c>
      <c r="R365" s="17">
        <v>0</v>
      </c>
      <c r="S365" s="17">
        <v>0</v>
      </c>
      <c r="T365" s="17">
        <v>0</v>
      </c>
      <c r="U365" s="41">
        <v>0</v>
      </c>
      <c r="V365" s="41">
        <v>0</v>
      </c>
      <c r="W365" s="17">
        <v>0</v>
      </c>
      <c r="X365" s="17">
        <v>0</v>
      </c>
      <c r="Y365" s="17">
        <v>0</v>
      </c>
      <c r="Z365" s="17">
        <v>0</v>
      </c>
      <c r="AA365" s="17">
        <v>0</v>
      </c>
      <c r="AB365" s="17">
        <v>0</v>
      </c>
      <c r="AC365" s="17">
        <v>0</v>
      </c>
      <c r="AD365" s="41">
        <v>0</v>
      </c>
      <c r="AE365" s="88">
        <f>'EWG-CCP-127 (1)'!E70</f>
        <v>55.000000000000007</v>
      </c>
      <c r="AF365" s="41" t="s">
        <v>3</v>
      </c>
      <c r="AG365" s="87" t="s">
        <v>506</v>
      </c>
      <c r="AL365" s="17">
        <f t="shared" si="102"/>
        <v>100</v>
      </c>
      <c r="AM365" s="17">
        <f t="shared" si="103"/>
        <v>0.25925925925925924</v>
      </c>
      <c r="AN365" s="17">
        <f t="shared" si="104"/>
        <v>0</v>
      </c>
      <c r="AO365" s="17">
        <f t="shared" si="105"/>
        <v>0.37037037037037041</v>
      </c>
      <c r="AP365" s="17">
        <f t="shared" si="106"/>
        <v>0.37037037037037041</v>
      </c>
      <c r="AQ365" s="17">
        <f t="shared" si="107"/>
        <v>0.55000000000000004</v>
      </c>
      <c r="AS365" s="17">
        <f t="shared" si="108"/>
        <v>1</v>
      </c>
      <c r="AT365" s="17">
        <f t="shared" si="109"/>
        <v>0.69999999999999984</v>
      </c>
      <c r="AU365" s="17">
        <f t="shared" si="110"/>
        <v>0.5625</v>
      </c>
      <c r="AV365" s="17">
        <f t="shared" si="111"/>
        <v>0.75</v>
      </c>
      <c r="AW365" s="17">
        <f t="shared" si="112"/>
        <v>0.5625</v>
      </c>
      <c r="AX365" s="17">
        <f t="shared" si="113"/>
        <v>0.5625</v>
      </c>
      <c r="AY365" s="17">
        <f t="shared" si="114"/>
        <v>1.2499999999999956E-2</v>
      </c>
      <c r="BA365" s="17">
        <f t="shared" si="122"/>
        <v>1</v>
      </c>
      <c r="BB365" s="17">
        <f t="shared" si="115"/>
        <v>0.7</v>
      </c>
      <c r="BC365" s="17">
        <f t="shared" si="116"/>
        <v>0.48698578397443271</v>
      </c>
      <c r="BD365" s="17">
        <f t="shared" si="119"/>
        <v>0.49175024321808186</v>
      </c>
      <c r="BE365" s="17">
        <f t="shared" si="117"/>
        <v>0.49175024321808186</v>
      </c>
      <c r="BF365" s="17">
        <f t="shared" si="118"/>
        <v>3.3930341651526234E-3</v>
      </c>
      <c r="BG365" s="17">
        <f t="shared" si="120"/>
        <v>2.1951381338094999E-2</v>
      </c>
    </row>
    <row r="366" spans="1:59" x14ac:dyDescent="0.25">
      <c r="A366" s="84">
        <v>486</v>
      </c>
      <c r="B366" s="84">
        <v>540</v>
      </c>
      <c r="C366" s="17" t="s">
        <v>331</v>
      </c>
      <c r="D366" s="87">
        <v>1</v>
      </c>
      <c r="E366" s="17">
        <v>4</v>
      </c>
      <c r="F366" s="17">
        <v>41</v>
      </c>
      <c r="G366" s="17">
        <v>0</v>
      </c>
      <c r="H366" s="17">
        <v>0</v>
      </c>
      <c r="I366" s="17">
        <v>0</v>
      </c>
      <c r="J366" s="17">
        <v>0</v>
      </c>
      <c r="K366" s="17">
        <v>0</v>
      </c>
      <c r="L366" s="17">
        <v>0</v>
      </c>
      <c r="M366" s="17">
        <v>0</v>
      </c>
      <c r="N366" s="17">
        <v>0</v>
      </c>
      <c r="O366" s="17">
        <v>5</v>
      </c>
      <c r="P366" s="17">
        <v>0</v>
      </c>
      <c r="Q366" s="17">
        <v>0</v>
      </c>
      <c r="R366" s="17">
        <v>0</v>
      </c>
      <c r="S366" s="17">
        <v>0</v>
      </c>
      <c r="T366" s="17">
        <v>0</v>
      </c>
      <c r="U366" s="17">
        <v>50</v>
      </c>
      <c r="V366" s="17">
        <v>0</v>
      </c>
      <c r="W366" s="17">
        <v>0</v>
      </c>
      <c r="X366" s="17">
        <v>0</v>
      </c>
      <c r="Y366" s="17">
        <v>0</v>
      </c>
      <c r="Z366" s="17">
        <v>0</v>
      </c>
      <c r="AA366" s="17">
        <v>0</v>
      </c>
      <c r="AB366" s="17">
        <v>0</v>
      </c>
      <c r="AC366" s="17">
        <v>0</v>
      </c>
      <c r="AD366" s="41">
        <v>0</v>
      </c>
      <c r="AE366" s="88">
        <v>35</v>
      </c>
      <c r="AF366" s="17" t="s">
        <v>3</v>
      </c>
      <c r="AG366" s="87" t="s">
        <v>506</v>
      </c>
      <c r="AL366" s="17">
        <f t="shared" si="102"/>
        <v>100</v>
      </c>
      <c r="AM366" s="17">
        <f t="shared" si="103"/>
        <v>0</v>
      </c>
      <c r="AN366" s="17">
        <f t="shared" si="104"/>
        <v>0.04</v>
      </c>
      <c r="AO366" s="17">
        <f t="shared" si="105"/>
        <v>0.41</v>
      </c>
      <c r="AP366" s="17">
        <f t="shared" si="106"/>
        <v>0.05</v>
      </c>
      <c r="AQ366" s="17">
        <f t="shared" si="107"/>
        <v>0.35</v>
      </c>
      <c r="AS366" s="17">
        <f t="shared" si="108"/>
        <v>0.11111111111111113</v>
      </c>
      <c r="AT366" s="17">
        <f t="shared" si="109"/>
        <v>0</v>
      </c>
      <c r="AU366" s="17">
        <f t="shared" si="110"/>
        <v>0.50694444444444442</v>
      </c>
      <c r="AV366" s="17">
        <f t="shared" si="111"/>
        <v>0.52777777777777779</v>
      </c>
      <c r="AW366" s="17">
        <f t="shared" si="112"/>
        <v>0</v>
      </c>
      <c r="AX366" s="17">
        <f t="shared" si="113"/>
        <v>0</v>
      </c>
      <c r="AY366" s="17">
        <f t="shared" si="114"/>
        <v>0.35</v>
      </c>
      <c r="BA366" s="17">
        <f t="shared" si="122"/>
        <v>8.771929824561403E-2</v>
      </c>
      <c r="BB366" s="17">
        <f t="shared" si="115"/>
        <v>0.29239766081871343</v>
      </c>
      <c r="BC366" s="17">
        <f t="shared" si="116"/>
        <v>0.43336733994706972</v>
      </c>
      <c r="BD366" s="17">
        <f t="shared" si="119"/>
        <v>0.29239766081871343</v>
      </c>
      <c r="BE366" s="17">
        <f t="shared" si="117"/>
        <v>0.29239766081871343</v>
      </c>
      <c r="BF366" s="17">
        <f t="shared" si="118"/>
        <v>3.3180294791559789E-3</v>
      </c>
      <c r="BG366" s="17">
        <f t="shared" si="120"/>
        <v>2.6873870912067876E-3</v>
      </c>
    </row>
    <row r="367" spans="1:59" x14ac:dyDescent="0.25">
      <c r="A367" s="84">
        <v>221</v>
      </c>
      <c r="B367" s="84">
        <v>137</v>
      </c>
      <c r="C367" s="17">
        <v>49</v>
      </c>
      <c r="D367" s="86">
        <v>1</v>
      </c>
      <c r="E367" s="17">
        <v>0</v>
      </c>
      <c r="F367" s="17">
        <v>25</v>
      </c>
      <c r="G367" s="17">
        <v>0</v>
      </c>
      <c r="H367" s="17">
        <v>0</v>
      </c>
      <c r="I367" s="17">
        <v>0</v>
      </c>
      <c r="J367" s="17">
        <v>0</v>
      </c>
      <c r="K367" s="17">
        <v>0</v>
      </c>
      <c r="L367" s="17">
        <v>0</v>
      </c>
      <c r="M367" s="17">
        <v>35</v>
      </c>
      <c r="N367" s="17">
        <v>0</v>
      </c>
      <c r="O367" s="17">
        <v>40</v>
      </c>
      <c r="P367" s="17">
        <v>0</v>
      </c>
      <c r="Q367" s="17">
        <v>0</v>
      </c>
      <c r="R367" s="17">
        <v>0</v>
      </c>
      <c r="S367" s="17">
        <v>0</v>
      </c>
      <c r="T367" s="17">
        <v>0</v>
      </c>
      <c r="U367" s="41">
        <v>0</v>
      </c>
      <c r="V367" s="41">
        <v>0</v>
      </c>
      <c r="W367" s="17">
        <v>0</v>
      </c>
      <c r="X367" s="17">
        <v>0</v>
      </c>
      <c r="Y367" s="17">
        <v>0</v>
      </c>
      <c r="Z367" s="17">
        <v>0</v>
      </c>
      <c r="AA367" s="17">
        <v>0</v>
      </c>
      <c r="AB367" s="17">
        <v>0</v>
      </c>
      <c r="AC367" s="17">
        <v>0</v>
      </c>
      <c r="AD367" s="41">
        <v>0</v>
      </c>
      <c r="AE367" s="88">
        <v>44</v>
      </c>
      <c r="AF367" s="91" t="s">
        <v>3</v>
      </c>
      <c r="AG367" s="87" t="s">
        <v>504</v>
      </c>
      <c r="AL367" s="17">
        <f t="shared" si="102"/>
        <v>100</v>
      </c>
      <c r="AM367" s="17">
        <f t="shared" si="103"/>
        <v>0.35</v>
      </c>
      <c r="AN367" s="17">
        <f t="shared" si="104"/>
        <v>0</v>
      </c>
      <c r="AO367" s="17">
        <f t="shared" si="105"/>
        <v>0.25</v>
      </c>
      <c r="AP367" s="17">
        <f t="shared" si="106"/>
        <v>0.4</v>
      </c>
      <c r="AQ367" s="17">
        <f t="shared" si="107"/>
        <v>0.44</v>
      </c>
      <c r="AS367" s="17">
        <f t="shared" si="108"/>
        <v>1.6</v>
      </c>
      <c r="AT367" s="17">
        <f t="shared" si="109"/>
        <v>1.4</v>
      </c>
      <c r="AU367" s="17">
        <f t="shared" si="110"/>
        <v>0.6</v>
      </c>
      <c r="AV367" s="17">
        <f t="shared" si="111"/>
        <v>0.9</v>
      </c>
      <c r="AW367" s="17">
        <f t="shared" si="112"/>
        <v>0.48888888888888893</v>
      </c>
      <c r="AX367" s="17">
        <f t="shared" si="113"/>
        <v>0.48888888888888893</v>
      </c>
      <c r="AY367" s="17">
        <f t="shared" si="114"/>
        <v>4.8888888888888926E-2</v>
      </c>
      <c r="BA367" s="17">
        <f t="shared" si="122"/>
        <v>1.6</v>
      </c>
      <c r="BB367" s="17">
        <f t="shared" si="115"/>
        <v>1.4</v>
      </c>
      <c r="BC367" s="17">
        <f t="shared" si="116"/>
        <v>0.52225022216165995</v>
      </c>
      <c r="BD367" s="17">
        <f t="shared" si="119"/>
        <v>0.4994346973192712</v>
      </c>
      <c r="BE367" s="17">
        <f t="shared" si="117"/>
        <v>0.4994346973192712</v>
      </c>
      <c r="BF367" s="17">
        <f t="shared" si="118"/>
        <v>3.5324832454333831E-3</v>
      </c>
      <c r="BG367" s="17">
        <f t="shared" si="120"/>
        <v>1.4561845023064758E-3</v>
      </c>
    </row>
    <row r="368" spans="1:59" x14ac:dyDescent="0.25">
      <c r="A368" s="84">
        <v>149</v>
      </c>
      <c r="B368" s="84">
        <v>85</v>
      </c>
      <c r="C368" s="17" t="s">
        <v>174</v>
      </c>
      <c r="D368" s="87">
        <v>1</v>
      </c>
      <c r="E368" s="81">
        <v>0</v>
      </c>
      <c r="F368" s="81">
        <f>'EWG-CCP-127 (1)'!I5</f>
        <v>17.253689187315132</v>
      </c>
      <c r="G368" s="81">
        <v>0</v>
      </c>
      <c r="H368" s="17">
        <v>0</v>
      </c>
      <c r="I368" s="82">
        <f>'EWG-CCP-127 (1)'!L5</f>
        <v>0</v>
      </c>
      <c r="J368" s="17">
        <v>0</v>
      </c>
      <c r="K368" s="58">
        <v>0</v>
      </c>
      <c r="L368" s="58">
        <v>0</v>
      </c>
      <c r="M368" s="81">
        <f>'EWG-CCP-127 (1)'!K5</f>
        <v>13.664067796501044</v>
      </c>
      <c r="N368" s="58">
        <v>0</v>
      </c>
      <c r="O368" s="81">
        <f>'EWG-CCP-127 (1)'!J5</f>
        <v>69.082243016183824</v>
      </c>
      <c r="P368" s="17">
        <v>0</v>
      </c>
      <c r="Q368" s="17">
        <v>0</v>
      </c>
      <c r="R368" s="17">
        <v>0</v>
      </c>
      <c r="S368" s="81">
        <v>0</v>
      </c>
      <c r="T368" s="17">
        <v>0</v>
      </c>
      <c r="U368" s="41">
        <v>0</v>
      </c>
      <c r="V368" s="41">
        <v>0</v>
      </c>
      <c r="W368" s="17">
        <v>0</v>
      </c>
      <c r="X368" s="58">
        <v>0</v>
      </c>
      <c r="Y368" s="17">
        <v>0</v>
      </c>
      <c r="Z368" s="41">
        <v>0</v>
      </c>
      <c r="AA368" s="17">
        <v>0</v>
      </c>
      <c r="AB368" s="17">
        <v>0</v>
      </c>
      <c r="AC368" s="41">
        <v>0</v>
      </c>
      <c r="AD368" s="41">
        <v>0</v>
      </c>
      <c r="AE368" s="88">
        <v>71</v>
      </c>
      <c r="AF368" s="41" t="s">
        <v>545</v>
      </c>
      <c r="AG368" s="87" t="s">
        <v>506</v>
      </c>
      <c r="AI368" s="87" t="s">
        <v>520</v>
      </c>
      <c r="AJ368" s="87" t="s">
        <v>507</v>
      </c>
      <c r="AK368" s="80" t="s">
        <v>554</v>
      </c>
      <c r="AL368" s="17">
        <f t="shared" si="102"/>
        <v>100</v>
      </c>
      <c r="AM368" s="17">
        <f t="shared" si="103"/>
        <v>0.13664067796501045</v>
      </c>
      <c r="AN368" s="17">
        <f t="shared" si="104"/>
        <v>0</v>
      </c>
      <c r="AO368" s="17">
        <f t="shared" si="105"/>
        <v>0.17253689187315133</v>
      </c>
      <c r="AP368" s="17">
        <f t="shared" si="106"/>
        <v>0.6908224301618382</v>
      </c>
      <c r="AQ368" s="17">
        <f t="shared" si="107"/>
        <v>0.71</v>
      </c>
      <c r="AS368" s="17">
        <f t="shared" si="108"/>
        <v>4.0039114108403497</v>
      </c>
      <c r="AT368" s="17">
        <f t="shared" si="109"/>
        <v>0.7919505010294744</v>
      </c>
      <c r="AU368" s="17">
        <f t="shared" si="110"/>
        <v>0.7502444631775218</v>
      </c>
      <c r="AV368" s="17">
        <f t="shared" si="111"/>
        <v>1.5009778527100874</v>
      </c>
      <c r="AW368" s="17">
        <f t="shared" si="112"/>
        <v>0.7502444631775218</v>
      </c>
      <c r="AX368" s="17">
        <f t="shared" si="113"/>
        <v>0.7502444631775218</v>
      </c>
      <c r="AY368" s="17">
        <f t="shared" si="114"/>
        <v>4.0244463177521839E-2</v>
      </c>
      <c r="BA368" s="17">
        <f t="shared" si="122"/>
        <v>4.0039114108403497</v>
      </c>
      <c r="BB368" s="17">
        <f t="shared" si="115"/>
        <v>0.7919505010294744</v>
      </c>
      <c r="BC368" s="17">
        <f t="shared" si="116"/>
        <v>0.66353786442024276</v>
      </c>
      <c r="BD368" s="17">
        <f t="shared" si="119"/>
        <v>0.6504656167955094</v>
      </c>
      <c r="BE368" s="17">
        <f t="shared" si="117"/>
        <v>0.6504656167955094</v>
      </c>
      <c r="BF368" s="17">
        <f t="shared" si="118"/>
        <v>3.5443427835391275E-3</v>
      </c>
      <c r="BG368" s="17">
        <f t="shared" si="120"/>
        <v>9.4962576735605528E-2</v>
      </c>
    </row>
    <row r="369" spans="1:59" x14ac:dyDescent="0.25">
      <c r="A369" s="84">
        <v>457</v>
      </c>
      <c r="B369" s="84">
        <v>306</v>
      </c>
      <c r="C369" s="17" t="s">
        <v>299</v>
      </c>
      <c r="D369" s="86">
        <v>1</v>
      </c>
      <c r="E369" s="17">
        <v>10</v>
      </c>
      <c r="F369" s="17">
        <v>30</v>
      </c>
      <c r="G369" s="17">
        <v>0</v>
      </c>
      <c r="H369" s="17">
        <v>0</v>
      </c>
      <c r="I369" s="17">
        <v>0</v>
      </c>
      <c r="J369" s="17">
        <v>0</v>
      </c>
      <c r="K369" s="17">
        <v>0</v>
      </c>
      <c r="L369" s="17">
        <v>0</v>
      </c>
      <c r="M369" s="17">
        <v>30</v>
      </c>
      <c r="N369" s="17">
        <v>0</v>
      </c>
      <c r="O369" s="17">
        <v>30</v>
      </c>
      <c r="P369" s="17">
        <v>0</v>
      </c>
      <c r="Q369" s="17">
        <v>0</v>
      </c>
      <c r="R369" s="17">
        <v>0</v>
      </c>
      <c r="S369" s="17">
        <v>0</v>
      </c>
      <c r="T369" s="17">
        <v>0</v>
      </c>
      <c r="U369" s="41">
        <v>0</v>
      </c>
      <c r="V369" s="17">
        <v>0</v>
      </c>
      <c r="W369" s="17">
        <v>0</v>
      </c>
      <c r="X369" s="17">
        <v>0</v>
      </c>
      <c r="Y369" s="17">
        <v>0</v>
      </c>
      <c r="Z369" s="17">
        <v>0</v>
      </c>
      <c r="AA369" s="17">
        <v>0</v>
      </c>
      <c r="AB369" s="17">
        <v>0</v>
      </c>
      <c r="AC369" s="17">
        <v>0</v>
      </c>
      <c r="AD369" s="41">
        <v>0</v>
      </c>
      <c r="AE369" s="88">
        <v>37</v>
      </c>
      <c r="AF369" s="92" t="s">
        <v>3</v>
      </c>
      <c r="AG369" s="87" t="s">
        <v>504</v>
      </c>
      <c r="AL369" s="17">
        <f t="shared" si="102"/>
        <v>100</v>
      </c>
      <c r="AM369" s="17">
        <f t="shared" si="103"/>
        <v>0.3</v>
      </c>
      <c r="AN369" s="17">
        <f t="shared" si="104"/>
        <v>0.1</v>
      </c>
      <c r="AO369" s="17">
        <f t="shared" si="105"/>
        <v>0.3</v>
      </c>
      <c r="AP369" s="17">
        <f t="shared" si="106"/>
        <v>0.3</v>
      </c>
      <c r="AQ369" s="17">
        <f t="shared" si="107"/>
        <v>0.37</v>
      </c>
      <c r="AS369" s="17">
        <f t="shared" si="108"/>
        <v>0.74999999999999989</v>
      </c>
      <c r="AT369" s="17">
        <f t="shared" si="109"/>
        <v>0.74999999999999989</v>
      </c>
      <c r="AU369" s="17">
        <f t="shared" si="110"/>
        <v>0.546875</v>
      </c>
      <c r="AV369" s="17">
        <f t="shared" si="111"/>
        <v>0.6875</v>
      </c>
      <c r="AW369" s="17">
        <f t="shared" si="112"/>
        <v>0.53030303030303028</v>
      </c>
      <c r="AX369" s="17">
        <f t="shared" si="113"/>
        <v>0.53030303030303028</v>
      </c>
      <c r="AY369" s="17">
        <f t="shared" si="114"/>
        <v>0.16030303030303028</v>
      </c>
      <c r="BA369" s="17">
        <f t="shared" si="122"/>
        <v>0.42857142857142855</v>
      </c>
      <c r="BB369" s="17">
        <f t="shared" si="115"/>
        <v>0.42857142857142855</v>
      </c>
      <c r="BC369" s="17">
        <f t="shared" si="116"/>
        <v>0.45340060474850202</v>
      </c>
      <c r="BD369" s="17">
        <f t="shared" si="119"/>
        <v>0.42857142857142855</v>
      </c>
      <c r="BE369" s="17">
        <f t="shared" si="117"/>
        <v>0.42857142857142855</v>
      </c>
      <c r="BF369" s="17">
        <f t="shared" si="118"/>
        <v>3.4306122448979569E-3</v>
      </c>
      <c r="BG369" s="17">
        <f t="shared" si="120"/>
        <v>1.0137865158956056E-3</v>
      </c>
    </row>
    <row r="370" spans="1:59" x14ac:dyDescent="0.25">
      <c r="A370" s="84">
        <v>494</v>
      </c>
      <c r="B370" s="84">
        <v>548</v>
      </c>
      <c r="C370" s="17" t="s">
        <v>338</v>
      </c>
      <c r="D370" s="87">
        <v>1</v>
      </c>
      <c r="E370" s="17">
        <v>8</v>
      </c>
      <c r="F370" s="17">
        <v>22</v>
      </c>
      <c r="G370" s="17">
        <v>0</v>
      </c>
      <c r="H370" s="17">
        <v>0</v>
      </c>
      <c r="I370" s="17">
        <v>0</v>
      </c>
      <c r="J370" s="17">
        <v>0</v>
      </c>
      <c r="K370" s="17">
        <v>0</v>
      </c>
      <c r="L370" s="17">
        <v>0</v>
      </c>
      <c r="M370" s="17">
        <v>0</v>
      </c>
      <c r="N370" s="17">
        <v>0</v>
      </c>
      <c r="O370" s="17">
        <v>20</v>
      </c>
      <c r="P370" s="17">
        <v>0</v>
      </c>
      <c r="Q370" s="17">
        <v>0</v>
      </c>
      <c r="R370" s="17">
        <v>0</v>
      </c>
      <c r="S370" s="17">
        <v>0</v>
      </c>
      <c r="T370" s="17">
        <v>0</v>
      </c>
      <c r="U370" s="17">
        <v>50</v>
      </c>
      <c r="V370" s="17">
        <v>0</v>
      </c>
      <c r="W370" s="17">
        <v>0</v>
      </c>
      <c r="X370" s="17">
        <v>0</v>
      </c>
      <c r="Y370" s="17">
        <v>0</v>
      </c>
      <c r="Z370" s="17">
        <v>0</v>
      </c>
      <c r="AA370" s="17">
        <v>0</v>
      </c>
      <c r="AB370" s="17">
        <v>0</v>
      </c>
      <c r="AC370" s="17">
        <v>0</v>
      </c>
      <c r="AD370" s="41">
        <v>0</v>
      </c>
      <c r="AE370" s="88">
        <v>25</v>
      </c>
      <c r="AF370" s="17" t="s">
        <v>3</v>
      </c>
      <c r="AG370" s="87" t="s">
        <v>506</v>
      </c>
      <c r="AL370" s="17">
        <f t="shared" si="102"/>
        <v>100</v>
      </c>
      <c r="AM370" s="17">
        <f t="shared" si="103"/>
        <v>0</v>
      </c>
      <c r="AN370" s="17">
        <f t="shared" si="104"/>
        <v>0.08</v>
      </c>
      <c r="AO370" s="17">
        <f t="shared" si="105"/>
        <v>0.22</v>
      </c>
      <c r="AP370" s="17">
        <f t="shared" si="106"/>
        <v>0.2</v>
      </c>
      <c r="AQ370" s="17">
        <f t="shared" si="107"/>
        <v>0.25</v>
      </c>
      <c r="AS370" s="17">
        <f t="shared" si="108"/>
        <v>0.66666666666666674</v>
      </c>
      <c r="AT370" s="17">
        <f t="shared" si="109"/>
        <v>0</v>
      </c>
      <c r="AU370" s="17">
        <f t="shared" si="110"/>
        <v>0.54166666666666663</v>
      </c>
      <c r="AV370" s="17">
        <f t="shared" si="111"/>
        <v>0.66666666666666674</v>
      </c>
      <c r="AW370" s="17">
        <f t="shared" si="112"/>
        <v>0</v>
      </c>
      <c r="AX370" s="17">
        <f t="shared" si="113"/>
        <v>0</v>
      </c>
      <c r="AY370" s="17">
        <f t="shared" si="114"/>
        <v>0.25</v>
      </c>
      <c r="BA370" s="17">
        <f t="shared" si="122"/>
        <v>0.37037037037037035</v>
      </c>
      <c r="BB370" s="17">
        <f t="shared" si="115"/>
        <v>0.30864197530864196</v>
      </c>
      <c r="BC370" s="17">
        <f t="shared" si="116"/>
        <v>0.44997989204956468</v>
      </c>
      <c r="BD370" s="17">
        <f t="shared" si="119"/>
        <v>0.30864197530864196</v>
      </c>
      <c r="BE370" s="17">
        <f t="shared" si="117"/>
        <v>0.30864197530864196</v>
      </c>
      <c r="BF370" s="17">
        <f t="shared" si="118"/>
        <v>3.438881268099373E-3</v>
      </c>
      <c r="BG370" s="17">
        <f t="shared" si="120"/>
        <v>2.3055389967762685E-2</v>
      </c>
    </row>
    <row r="371" spans="1:59" x14ac:dyDescent="0.25">
      <c r="A371" s="84">
        <v>270</v>
      </c>
      <c r="B371" s="84">
        <v>369</v>
      </c>
      <c r="C371" s="17">
        <f>'EWG-CCP-127 (1)'!B85</f>
        <v>30</v>
      </c>
      <c r="D371" s="86">
        <v>1</v>
      </c>
      <c r="E371" s="17">
        <v>0</v>
      </c>
      <c r="F371" s="17">
        <f>'EWG-CCP-127 (1)'!M85</f>
        <v>18.181818181818183</v>
      </c>
      <c r="G371" s="17">
        <v>0</v>
      </c>
      <c r="H371" s="17">
        <v>0</v>
      </c>
      <c r="I371" s="17">
        <v>0</v>
      </c>
      <c r="J371" s="17">
        <v>0</v>
      </c>
      <c r="K371" s="17">
        <v>0</v>
      </c>
      <c r="L371" s="17">
        <v>0</v>
      </c>
      <c r="M371" s="17">
        <f>'EWG-CCP-127 (1)'!L85</f>
        <v>45.454545454545453</v>
      </c>
      <c r="N371" s="17">
        <v>0</v>
      </c>
      <c r="O371" s="17">
        <f>'EWG-CCP-127 (1)'!K85</f>
        <v>36.363636363636367</v>
      </c>
      <c r="P371" s="17">
        <v>0</v>
      </c>
      <c r="Q371" s="17">
        <v>0</v>
      </c>
      <c r="R371" s="17">
        <v>0</v>
      </c>
      <c r="S371" s="17">
        <v>0</v>
      </c>
      <c r="T371" s="17">
        <v>0</v>
      </c>
      <c r="U371" s="41">
        <v>0</v>
      </c>
      <c r="V371" s="41">
        <v>0</v>
      </c>
      <c r="W371" s="17">
        <v>0</v>
      </c>
      <c r="X371" s="17">
        <v>0</v>
      </c>
      <c r="Y371" s="17">
        <v>0</v>
      </c>
      <c r="Z371" s="17">
        <v>0</v>
      </c>
      <c r="AA371" s="17">
        <v>0</v>
      </c>
      <c r="AB371" s="17">
        <v>0</v>
      </c>
      <c r="AC371" s="17">
        <v>0</v>
      </c>
      <c r="AD371" s="41">
        <v>0</v>
      </c>
      <c r="AE371" s="88">
        <f>'EWG-CCP-127 (1)'!E85</f>
        <v>39</v>
      </c>
      <c r="AF371" s="41" t="s">
        <v>3</v>
      </c>
      <c r="AG371" s="87" t="s">
        <v>506</v>
      </c>
      <c r="AL371" s="17">
        <f t="shared" si="102"/>
        <v>100</v>
      </c>
      <c r="AM371" s="17">
        <f t="shared" si="103"/>
        <v>0.45454545454545453</v>
      </c>
      <c r="AN371" s="17">
        <f t="shared" si="104"/>
        <v>0</v>
      </c>
      <c r="AO371" s="17">
        <f t="shared" si="105"/>
        <v>0.18181818181818182</v>
      </c>
      <c r="AP371" s="17">
        <f t="shared" si="106"/>
        <v>0.36363636363636365</v>
      </c>
      <c r="AQ371" s="17">
        <f t="shared" si="107"/>
        <v>0.39</v>
      </c>
      <c r="AS371" s="17">
        <f t="shared" si="108"/>
        <v>2</v>
      </c>
      <c r="AT371" s="17">
        <f t="shared" si="109"/>
        <v>2.5</v>
      </c>
      <c r="AU371" s="17">
        <f t="shared" si="110"/>
        <v>0.625</v>
      </c>
      <c r="AV371" s="17">
        <f t="shared" si="111"/>
        <v>1</v>
      </c>
      <c r="AW371" s="17">
        <f t="shared" si="112"/>
        <v>0.3125</v>
      </c>
      <c r="AX371" s="17">
        <f t="shared" si="113"/>
        <v>0.3125</v>
      </c>
      <c r="AY371" s="17">
        <f t="shared" si="114"/>
        <v>7.7500000000000013E-2</v>
      </c>
      <c r="BA371" s="17">
        <f t="shared" si="122"/>
        <v>2</v>
      </c>
      <c r="BB371" s="17">
        <f t="shared" si="115"/>
        <v>2.4999999999999996</v>
      </c>
      <c r="BC371" s="17">
        <f t="shared" si="116"/>
        <v>0.54575984761981144</v>
      </c>
      <c r="BD371" s="17">
        <f t="shared" si="119"/>
        <v>0.33256667178345961</v>
      </c>
      <c r="BE371" s="17">
        <f t="shared" si="117"/>
        <v>0.33256667178345961</v>
      </c>
      <c r="BF371" s="17">
        <f t="shared" si="118"/>
        <v>3.2985871900288559E-3</v>
      </c>
      <c r="BG371" s="17">
        <f t="shared" si="120"/>
        <v>1.4018594058442507E-4</v>
      </c>
    </row>
    <row r="372" spans="1:59" x14ac:dyDescent="0.25">
      <c r="A372" s="84">
        <v>435</v>
      </c>
      <c r="B372" s="84">
        <v>290</v>
      </c>
      <c r="D372" s="87">
        <v>1</v>
      </c>
      <c r="E372" s="17">
        <f>'EWG-CCP-127 (1)'!E222</f>
        <v>2.3000000000000007</v>
      </c>
      <c r="F372" s="17">
        <f>'EWG-CCP-127 (1)'!F222</f>
        <v>11.600000000000001</v>
      </c>
      <c r="G372" s="17">
        <v>0</v>
      </c>
      <c r="H372" s="17">
        <v>0</v>
      </c>
      <c r="I372" s="17">
        <v>0</v>
      </c>
      <c r="J372" s="17">
        <v>0</v>
      </c>
      <c r="K372" s="17">
        <v>0</v>
      </c>
      <c r="L372" s="17">
        <v>0</v>
      </c>
      <c r="M372" s="17">
        <f>'EWG-CCP-127 (1)'!C222</f>
        <v>18.8</v>
      </c>
      <c r="N372" s="17">
        <v>0</v>
      </c>
      <c r="O372" s="17">
        <f>'EWG-CCP-127 (1)'!D222</f>
        <v>67.300000000000011</v>
      </c>
      <c r="P372" s="17">
        <v>0</v>
      </c>
      <c r="Q372" s="17">
        <v>0</v>
      </c>
      <c r="R372" s="17">
        <v>0</v>
      </c>
      <c r="S372" s="17">
        <v>0</v>
      </c>
      <c r="T372" s="17">
        <v>0</v>
      </c>
      <c r="U372" s="41">
        <v>0</v>
      </c>
      <c r="V372" s="17">
        <v>0</v>
      </c>
      <c r="W372" s="17">
        <v>0</v>
      </c>
      <c r="X372" s="17">
        <v>0</v>
      </c>
      <c r="Y372" s="17">
        <v>0</v>
      </c>
      <c r="Z372" s="17">
        <v>0</v>
      </c>
      <c r="AA372" s="17">
        <v>0</v>
      </c>
      <c r="AB372" s="17">
        <v>0</v>
      </c>
      <c r="AC372" s="17">
        <v>0</v>
      </c>
      <c r="AD372" s="41">
        <v>0</v>
      </c>
      <c r="AE372" s="88">
        <f>'EWG-CCP-127 (1)'!J222</f>
        <v>69.942679999999996</v>
      </c>
      <c r="AF372" s="41" t="s">
        <v>3</v>
      </c>
      <c r="AG372" s="87" t="s">
        <v>506</v>
      </c>
      <c r="AL372" s="17">
        <f t="shared" si="102"/>
        <v>100.00000000000001</v>
      </c>
      <c r="AM372" s="17">
        <f t="shared" si="103"/>
        <v>0.188</v>
      </c>
      <c r="AN372" s="17">
        <f t="shared" si="104"/>
        <v>2.3000000000000007E-2</v>
      </c>
      <c r="AO372" s="17">
        <f t="shared" si="105"/>
        <v>0.11600000000000002</v>
      </c>
      <c r="AP372" s="17">
        <f t="shared" si="106"/>
        <v>0.67300000000000015</v>
      </c>
      <c r="AQ372" s="17">
        <f t="shared" si="107"/>
        <v>0.6994267999999999</v>
      </c>
      <c r="AS372" s="17">
        <f t="shared" si="108"/>
        <v>4.841726618705037</v>
      </c>
      <c r="AT372" s="17">
        <f t="shared" si="109"/>
        <v>1.3525179856115106</v>
      </c>
      <c r="AU372" s="17">
        <f t="shared" si="110"/>
        <v>0.80260791366906481</v>
      </c>
      <c r="AV372" s="17">
        <f t="shared" si="111"/>
        <v>1.7104316546762592</v>
      </c>
      <c r="AW372" s="17">
        <f t="shared" si="112"/>
        <v>0.80260791366906481</v>
      </c>
      <c r="AX372" s="17">
        <f t="shared" si="113"/>
        <v>0.80260791366906481</v>
      </c>
      <c r="AY372" s="17">
        <f t="shared" si="114"/>
        <v>0.10318111366906491</v>
      </c>
      <c r="BA372" s="17">
        <f t="shared" si="122"/>
        <v>3.2355769230769229</v>
      </c>
      <c r="BB372" s="17">
        <f t="shared" si="115"/>
        <v>0.90384615384615374</v>
      </c>
      <c r="BC372" s="17">
        <f t="shared" si="116"/>
        <v>0.6183797243354956</v>
      </c>
      <c r="BD372" s="17">
        <f t="shared" si="119"/>
        <v>0.64017826981059389</v>
      </c>
      <c r="BE372" s="17">
        <f t="shared" si="117"/>
        <v>0.64017826981059389</v>
      </c>
      <c r="BF372" s="17">
        <f t="shared" si="118"/>
        <v>3.5103883296049554E-3</v>
      </c>
      <c r="BG372" s="17">
        <f t="shared" si="120"/>
        <v>8.8557894973989498E-2</v>
      </c>
    </row>
    <row r="373" spans="1:59" x14ac:dyDescent="0.25">
      <c r="A373" s="84">
        <v>571</v>
      </c>
      <c r="B373" s="84">
        <v>330</v>
      </c>
      <c r="C373" s="17" t="s">
        <v>410</v>
      </c>
      <c r="D373" s="86">
        <v>1</v>
      </c>
      <c r="E373" s="17">
        <v>0</v>
      </c>
      <c r="F373" s="17">
        <v>30</v>
      </c>
      <c r="G373" s="17">
        <v>0</v>
      </c>
      <c r="H373" s="17">
        <v>0</v>
      </c>
      <c r="I373" s="17">
        <v>0</v>
      </c>
      <c r="J373" s="17">
        <v>0</v>
      </c>
      <c r="K373" s="17">
        <v>0</v>
      </c>
      <c r="L373" s="17">
        <v>0</v>
      </c>
      <c r="M373" s="17">
        <v>0</v>
      </c>
      <c r="N373" s="17">
        <v>0</v>
      </c>
      <c r="O373" s="17">
        <v>30</v>
      </c>
      <c r="P373" s="17">
        <v>0</v>
      </c>
      <c r="Q373" s="17">
        <v>0</v>
      </c>
      <c r="R373" s="17">
        <v>0</v>
      </c>
      <c r="S373" s="17">
        <v>0</v>
      </c>
      <c r="T373" s="17">
        <v>40</v>
      </c>
      <c r="U373" s="17">
        <v>0</v>
      </c>
      <c r="V373" s="17">
        <v>0</v>
      </c>
      <c r="W373" s="17">
        <v>0</v>
      </c>
      <c r="X373" s="17">
        <v>0</v>
      </c>
      <c r="Y373" s="17">
        <v>0</v>
      </c>
      <c r="Z373" s="17">
        <v>0</v>
      </c>
      <c r="AA373" s="17">
        <v>0</v>
      </c>
      <c r="AB373" s="17">
        <v>0</v>
      </c>
      <c r="AC373" s="17">
        <v>0</v>
      </c>
      <c r="AD373" s="17">
        <v>0</v>
      </c>
      <c r="AE373" s="88">
        <v>55</v>
      </c>
      <c r="AF373" s="92" t="s">
        <v>3</v>
      </c>
      <c r="AG373" s="87" t="s">
        <v>504</v>
      </c>
      <c r="AI373" s="87" t="s">
        <v>505</v>
      </c>
      <c r="AJ373" s="87" t="s">
        <v>510</v>
      </c>
      <c r="AL373" s="17">
        <f t="shared" si="102"/>
        <v>100</v>
      </c>
      <c r="AM373" s="17">
        <f t="shared" si="103"/>
        <v>0</v>
      </c>
      <c r="AN373" s="17">
        <f t="shared" si="104"/>
        <v>0</v>
      </c>
      <c r="AO373" s="17">
        <f t="shared" si="105"/>
        <v>0.3</v>
      </c>
      <c r="AP373" s="17">
        <f t="shared" si="106"/>
        <v>0.3</v>
      </c>
      <c r="AQ373" s="17">
        <f t="shared" si="107"/>
        <v>0.55000000000000004</v>
      </c>
      <c r="AS373" s="17">
        <f t="shared" si="108"/>
        <v>1</v>
      </c>
      <c r="AT373" s="17">
        <f t="shared" si="109"/>
        <v>0</v>
      </c>
      <c r="AU373" s="17">
        <f t="shared" si="110"/>
        <v>0.5625</v>
      </c>
      <c r="AV373" s="17">
        <f t="shared" si="111"/>
        <v>0.75</v>
      </c>
      <c r="AW373" s="17">
        <f t="shared" si="112"/>
        <v>0</v>
      </c>
      <c r="AX373" s="17">
        <f t="shared" si="113"/>
        <v>0</v>
      </c>
      <c r="AY373" s="17">
        <f t="shared" si="114"/>
        <v>0.55000000000000004</v>
      </c>
      <c r="BA373" s="17">
        <f t="shared" si="122"/>
        <v>1</v>
      </c>
      <c r="BB373" s="17">
        <f t="shared" si="115"/>
        <v>0.66666666666666663</v>
      </c>
      <c r="BC373" s="17">
        <f t="shared" si="116"/>
        <v>0.48698578397443271</v>
      </c>
      <c r="BD373" s="17">
        <f t="shared" si="119"/>
        <v>0.48971405643576937</v>
      </c>
      <c r="BE373" s="17">
        <f t="shared" si="117"/>
        <v>0.48971405643576937</v>
      </c>
      <c r="BF373" s="17">
        <f t="shared" si="118"/>
        <v>3.6343949914296055E-3</v>
      </c>
      <c r="BG373" s="17">
        <f t="shared" si="120"/>
        <v>2.1951381338094999E-2</v>
      </c>
    </row>
    <row r="374" spans="1:59" x14ac:dyDescent="0.25">
      <c r="A374" s="84">
        <v>527</v>
      </c>
      <c r="B374" s="84">
        <v>581</v>
      </c>
      <c r="C374" s="17" t="str">
        <f>'EWG-CCP-127 (1)'!B310</f>
        <v>Cs-R0.9</v>
      </c>
      <c r="D374" s="87">
        <v>1</v>
      </c>
      <c r="E374" s="17">
        <v>0</v>
      </c>
      <c r="F374" s="17">
        <f>'EWG-CCP-127 (1)'!J310</f>
        <v>52.631578947368418</v>
      </c>
      <c r="G374" s="17">
        <v>0</v>
      </c>
      <c r="H374" s="17">
        <v>0</v>
      </c>
      <c r="I374" s="17">
        <v>0</v>
      </c>
      <c r="J374" s="17">
        <f>'EWG-CCP-127 (1)'!M310</f>
        <v>0</v>
      </c>
      <c r="K374" s="17">
        <v>0</v>
      </c>
      <c r="L374" s="17">
        <v>0</v>
      </c>
      <c r="M374" s="17">
        <f>'EWG-CCP-127 (1)'!L310</f>
        <v>0</v>
      </c>
      <c r="N374" s="17">
        <v>0</v>
      </c>
      <c r="O374" s="17">
        <v>0</v>
      </c>
      <c r="P374" s="17">
        <v>0</v>
      </c>
      <c r="Q374" s="17">
        <v>0</v>
      </c>
      <c r="R374" s="17">
        <v>0</v>
      </c>
      <c r="S374" s="17">
        <v>0</v>
      </c>
      <c r="T374" s="17">
        <v>0</v>
      </c>
      <c r="U374" s="17">
        <v>0</v>
      </c>
      <c r="V374" s="17">
        <f>'EWG-CCP-127 (1)'!O310</f>
        <v>47.368421052631582</v>
      </c>
      <c r="W374" s="17">
        <v>0</v>
      </c>
      <c r="X374" s="17">
        <v>0</v>
      </c>
      <c r="Y374" s="17">
        <v>0</v>
      </c>
      <c r="Z374" s="17">
        <v>0</v>
      </c>
      <c r="AA374" s="17">
        <v>0</v>
      </c>
      <c r="AB374" s="17">
        <f>'EWG-CCP-127 (1)'!N310</f>
        <v>0</v>
      </c>
      <c r="AC374" s="17">
        <v>0</v>
      </c>
      <c r="AD374" s="17">
        <v>0</v>
      </c>
      <c r="AE374" s="88">
        <f>'EWG-CCP-127 (1)'!I310</f>
        <v>33</v>
      </c>
      <c r="AF374" s="92" t="s">
        <v>3</v>
      </c>
      <c r="AG374" s="87" t="s">
        <v>531</v>
      </c>
      <c r="AL374" s="17">
        <f t="shared" si="102"/>
        <v>100</v>
      </c>
      <c r="AM374" s="17">
        <f t="shared" si="103"/>
        <v>0.47368421052631582</v>
      </c>
      <c r="AN374" s="17">
        <f t="shared" si="104"/>
        <v>0</v>
      </c>
      <c r="AO374" s="17">
        <f t="shared" si="105"/>
        <v>0.52631578947368418</v>
      </c>
      <c r="AP374" s="17">
        <f t="shared" si="106"/>
        <v>0</v>
      </c>
      <c r="AQ374" s="17">
        <f t="shared" si="107"/>
        <v>0.33</v>
      </c>
      <c r="AS374" s="17">
        <f t="shared" si="108"/>
        <v>0</v>
      </c>
      <c r="AT374" s="17">
        <f t="shared" si="109"/>
        <v>0.90000000000000013</v>
      </c>
      <c r="AU374" s="17">
        <f t="shared" si="110"/>
        <v>0.5</v>
      </c>
      <c r="AV374" s="17">
        <f t="shared" si="111"/>
        <v>0.5</v>
      </c>
      <c r="AW374" s="17">
        <f t="shared" si="112"/>
        <v>0.36666666666666659</v>
      </c>
      <c r="AX374" s="17">
        <f t="shared" si="113"/>
        <v>0.36666666666666659</v>
      </c>
      <c r="AY374" s="17">
        <f t="shared" si="114"/>
        <v>3.666666666666657E-2</v>
      </c>
      <c r="BA374" s="17">
        <f t="shared" si="122"/>
        <v>0</v>
      </c>
      <c r="BB374" s="17">
        <f t="shared" si="115"/>
        <v>0.90000000000000013</v>
      </c>
      <c r="BC374" s="17">
        <f t="shared" si="116"/>
        <v>0.42821172032905402</v>
      </c>
      <c r="BD374" s="17">
        <f t="shared" si="119"/>
        <v>0.39048409926451211</v>
      </c>
      <c r="BE374" s="17">
        <f t="shared" si="117"/>
        <v>0.39048409926451211</v>
      </c>
      <c r="BF374" s="17">
        <f t="shared" si="118"/>
        <v>3.6583262638393522E-3</v>
      </c>
      <c r="BG374" s="17">
        <f t="shared" si="120"/>
        <v>5.1609876665179629E-3</v>
      </c>
    </row>
    <row r="375" spans="1:59" x14ac:dyDescent="0.25">
      <c r="A375" s="84">
        <v>121</v>
      </c>
      <c r="B375" s="84">
        <v>447</v>
      </c>
      <c r="C375" s="17" t="s">
        <v>145</v>
      </c>
      <c r="D375" s="86">
        <v>1</v>
      </c>
      <c r="E375" s="17">
        <v>0</v>
      </c>
      <c r="F375" s="17">
        <v>49.6</v>
      </c>
      <c r="G375" s="17">
        <v>0</v>
      </c>
      <c r="H375" s="17">
        <v>0</v>
      </c>
      <c r="I375" s="17">
        <v>0</v>
      </c>
      <c r="J375" s="17">
        <v>0</v>
      </c>
      <c r="K375" s="17">
        <v>0</v>
      </c>
      <c r="L375" s="17">
        <v>0</v>
      </c>
      <c r="M375" s="17">
        <v>0</v>
      </c>
      <c r="N375" s="17">
        <v>0</v>
      </c>
      <c r="O375" s="17">
        <v>0</v>
      </c>
      <c r="P375" s="17">
        <v>0</v>
      </c>
      <c r="Q375" s="17">
        <v>0</v>
      </c>
      <c r="R375" s="17">
        <v>0</v>
      </c>
      <c r="S375" s="17">
        <v>0</v>
      </c>
      <c r="T375" s="17">
        <v>50.4</v>
      </c>
      <c r="U375" s="41">
        <v>0</v>
      </c>
      <c r="V375" s="41">
        <v>0</v>
      </c>
      <c r="W375" s="17">
        <v>0</v>
      </c>
      <c r="X375" s="17">
        <v>0</v>
      </c>
      <c r="Y375" s="17">
        <v>0</v>
      </c>
      <c r="Z375" s="41">
        <v>0</v>
      </c>
      <c r="AA375" s="17">
        <v>0</v>
      </c>
      <c r="AB375" s="17">
        <v>0</v>
      </c>
      <c r="AC375" s="41">
        <v>0</v>
      </c>
      <c r="AD375" s="41">
        <v>0</v>
      </c>
      <c r="AE375" s="88">
        <v>35.9</v>
      </c>
      <c r="AF375" s="91" t="s">
        <v>3</v>
      </c>
      <c r="AG375" s="87" t="s">
        <v>504</v>
      </c>
      <c r="AL375" s="17">
        <f t="shared" si="102"/>
        <v>100</v>
      </c>
      <c r="AM375" s="17">
        <f t="shared" si="103"/>
        <v>0</v>
      </c>
      <c r="AN375" s="17">
        <f t="shared" si="104"/>
        <v>0</v>
      </c>
      <c r="AO375" s="17">
        <f t="shared" si="105"/>
        <v>0.496</v>
      </c>
      <c r="AP375" s="17">
        <f t="shared" si="106"/>
        <v>0</v>
      </c>
      <c r="AQ375" s="17">
        <f t="shared" si="107"/>
        <v>0.35899999999999999</v>
      </c>
      <c r="AS375" s="17">
        <f t="shared" si="108"/>
        <v>0</v>
      </c>
      <c r="AT375" s="17">
        <f t="shared" si="109"/>
        <v>0</v>
      </c>
      <c r="AU375" s="17">
        <f t="shared" si="110"/>
        <v>0.5</v>
      </c>
      <c r="AV375" s="17">
        <f t="shared" si="111"/>
        <v>0.5</v>
      </c>
      <c r="AW375" s="17">
        <f t="shared" si="112"/>
        <v>0</v>
      </c>
      <c r="AX375" s="17">
        <f t="shared" si="113"/>
        <v>0</v>
      </c>
      <c r="AY375" s="17">
        <f t="shared" si="114"/>
        <v>0.35899999999999999</v>
      </c>
      <c r="BA375" s="17">
        <f t="shared" si="122"/>
        <v>0</v>
      </c>
      <c r="BB375" s="17">
        <f t="shared" si="115"/>
        <v>0.50806451612903225</v>
      </c>
      <c r="BC375" s="17">
        <f t="shared" si="116"/>
        <v>0.42821172032905402</v>
      </c>
      <c r="BD375" s="17">
        <f t="shared" si="119"/>
        <v>0.41724140645586522</v>
      </c>
      <c r="BE375" s="17">
        <f t="shared" si="117"/>
        <v>0.41724140645586522</v>
      </c>
      <c r="BF375" s="17">
        <f t="shared" si="118"/>
        <v>3.3920614259573003E-3</v>
      </c>
      <c r="BG375" s="17">
        <f t="shared" si="120"/>
        <v>1.8352668323167556E-3</v>
      </c>
    </row>
    <row r="376" spans="1:59" x14ac:dyDescent="0.25">
      <c r="A376" s="84">
        <v>476</v>
      </c>
      <c r="B376" s="84">
        <v>530</v>
      </c>
      <c r="C376" s="17" t="s">
        <v>321</v>
      </c>
      <c r="D376" s="87">
        <v>1</v>
      </c>
      <c r="E376" s="17">
        <v>0</v>
      </c>
      <c r="F376" s="17">
        <v>45</v>
      </c>
      <c r="G376" s="17">
        <v>0</v>
      </c>
      <c r="H376" s="17">
        <v>0</v>
      </c>
      <c r="I376" s="17">
        <v>0</v>
      </c>
      <c r="J376" s="17">
        <v>0</v>
      </c>
      <c r="K376" s="17">
        <v>0</v>
      </c>
      <c r="L376" s="17">
        <v>0</v>
      </c>
      <c r="M376" s="17">
        <v>0</v>
      </c>
      <c r="N376" s="17">
        <v>0</v>
      </c>
      <c r="O376" s="17">
        <v>5</v>
      </c>
      <c r="P376" s="17">
        <v>0</v>
      </c>
      <c r="Q376" s="17">
        <v>0</v>
      </c>
      <c r="R376" s="17">
        <v>0</v>
      </c>
      <c r="S376" s="17">
        <v>0</v>
      </c>
      <c r="T376" s="17">
        <v>0</v>
      </c>
      <c r="U376" s="17">
        <v>50</v>
      </c>
      <c r="V376" s="17">
        <v>0</v>
      </c>
      <c r="W376" s="17">
        <v>0</v>
      </c>
      <c r="X376" s="17">
        <v>0</v>
      </c>
      <c r="Y376" s="17">
        <v>0</v>
      </c>
      <c r="Z376" s="17">
        <v>0</v>
      </c>
      <c r="AA376" s="17">
        <v>0</v>
      </c>
      <c r="AB376" s="17">
        <v>0</v>
      </c>
      <c r="AC376" s="17">
        <v>0</v>
      </c>
      <c r="AD376" s="41">
        <v>0</v>
      </c>
      <c r="AE376" s="88">
        <v>43</v>
      </c>
      <c r="AF376" s="17" t="s">
        <v>3</v>
      </c>
      <c r="AG376" s="87" t="s">
        <v>506</v>
      </c>
      <c r="AL376" s="17">
        <f t="shared" si="102"/>
        <v>100</v>
      </c>
      <c r="AM376" s="17">
        <f t="shared" si="103"/>
        <v>0</v>
      </c>
      <c r="AN376" s="17">
        <f t="shared" si="104"/>
        <v>0</v>
      </c>
      <c r="AO376" s="17">
        <f t="shared" si="105"/>
        <v>0.45</v>
      </c>
      <c r="AP376" s="17">
        <f t="shared" si="106"/>
        <v>0.05</v>
      </c>
      <c r="AQ376" s="17">
        <f t="shared" si="107"/>
        <v>0.43</v>
      </c>
      <c r="AS376" s="17">
        <f t="shared" si="108"/>
        <v>0.11111111111111112</v>
      </c>
      <c r="AT376" s="17">
        <f t="shared" si="109"/>
        <v>0</v>
      </c>
      <c r="AU376" s="17">
        <f t="shared" si="110"/>
        <v>0.50694444444444442</v>
      </c>
      <c r="AV376" s="17">
        <f t="shared" si="111"/>
        <v>0.52777777777777779</v>
      </c>
      <c r="AW376" s="17">
        <f t="shared" si="112"/>
        <v>0</v>
      </c>
      <c r="AX376" s="17">
        <f t="shared" si="113"/>
        <v>0</v>
      </c>
      <c r="AY376" s="17">
        <f t="shared" si="114"/>
        <v>0.43</v>
      </c>
      <c r="BA376" s="17">
        <f t="shared" si="122"/>
        <v>0.1111111111111111</v>
      </c>
      <c r="BB376" s="17">
        <f t="shared" si="115"/>
        <v>0.37037037037037029</v>
      </c>
      <c r="BC376" s="17">
        <f t="shared" si="116"/>
        <v>0.43474217184520719</v>
      </c>
      <c r="BD376" s="17">
        <f t="shared" si="119"/>
        <v>0.37037037037037029</v>
      </c>
      <c r="BE376" s="17">
        <f t="shared" si="117"/>
        <v>0.37037037037037029</v>
      </c>
      <c r="BF376" s="17">
        <f t="shared" si="118"/>
        <v>3.5556927297668121E-3</v>
      </c>
      <c r="BG376" s="17">
        <f t="shared" si="120"/>
        <v>7.9298478996206521E-4</v>
      </c>
    </row>
    <row r="377" spans="1:59" x14ac:dyDescent="0.25">
      <c r="A377" s="84">
        <v>352</v>
      </c>
      <c r="B377" s="84">
        <v>374</v>
      </c>
      <c r="C377" s="58">
        <v>2</v>
      </c>
      <c r="D377" s="86">
        <v>1</v>
      </c>
      <c r="E377" s="17">
        <v>0</v>
      </c>
      <c r="F377" s="17">
        <f>'EWG-CCP-127 (1)'!M165</f>
        <v>22.222222222222221</v>
      </c>
      <c r="G377" s="17">
        <v>0</v>
      </c>
      <c r="H377" s="17">
        <v>0</v>
      </c>
      <c r="I377" s="17">
        <v>0</v>
      </c>
      <c r="J377" s="17">
        <v>0</v>
      </c>
      <c r="K377" s="17">
        <v>0</v>
      </c>
      <c r="L377" s="17">
        <v>0</v>
      </c>
      <c r="M377" s="17">
        <f>'EWG-CCP-127 (1)'!L165</f>
        <v>55.555555555555557</v>
      </c>
      <c r="N377" s="17">
        <v>0</v>
      </c>
      <c r="O377" s="17">
        <f>'EWG-CCP-127 (1)'!K165</f>
        <v>22.222222222222221</v>
      </c>
      <c r="P377" s="17">
        <v>0</v>
      </c>
      <c r="Q377" s="17">
        <v>0</v>
      </c>
      <c r="R377" s="17">
        <v>0</v>
      </c>
      <c r="S377" s="17">
        <v>0</v>
      </c>
      <c r="T377" s="17">
        <v>0</v>
      </c>
      <c r="U377" s="41">
        <v>0</v>
      </c>
      <c r="V377" s="41">
        <v>0</v>
      </c>
      <c r="W377" s="17">
        <v>0</v>
      </c>
      <c r="X377" s="17">
        <v>0</v>
      </c>
      <c r="Y377" s="17">
        <v>0</v>
      </c>
      <c r="Z377" s="17">
        <v>0</v>
      </c>
      <c r="AA377" s="17">
        <v>0</v>
      </c>
      <c r="AB377" s="17">
        <v>0</v>
      </c>
      <c r="AC377" s="17">
        <v>0</v>
      </c>
      <c r="AD377" s="41">
        <v>0</v>
      </c>
      <c r="AE377" s="88">
        <f>'EWG-CCP-127 (1)'!E165</f>
        <v>13</v>
      </c>
      <c r="AF377" s="41" t="s">
        <v>3</v>
      </c>
      <c r="AG377" s="87" t="s">
        <v>506</v>
      </c>
      <c r="AL377" s="17">
        <f t="shared" si="102"/>
        <v>100</v>
      </c>
      <c r="AM377" s="17">
        <f t="shared" si="103"/>
        <v>0.55555555555555558</v>
      </c>
      <c r="AN377" s="17">
        <f t="shared" si="104"/>
        <v>0</v>
      </c>
      <c r="AO377" s="17">
        <f t="shared" si="105"/>
        <v>0.22222222222222221</v>
      </c>
      <c r="AP377" s="17">
        <f t="shared" si="106"/>
        <v>0.22222222222222221</v>
      </c>
      <c r="AQ377" s="17">
        <f t="shared" si="107"/>
        <v>0.13</v>
      </c>
      <c r="AS377" s="17">
        <f t="shared" si="108"/>
        <v>1</v>
      </c>
      <c r="AT377" s="17">
        <f t="shared" si="109"/>
        <v>2.5000000000000004</v>
      </c>
      <c r="AU377" s="17">
        <f t="shared" si="110"/>
        <v>0.5625</v>
      </c>
      <c r="AV377" s="17">
        <f t="shared" si="111"/>
        <v>0.75</v>
      </c>
      <c r="AW377" s="17">
        <f t="shared" si="112"/>
        <v>0.12499999999999989</v>
      </c>
      <c r="AX377" s="17">
        <f t="shared" si="113"/>
        <v>0.12499999999999989</v>
      </c>
      <c r="AY377" s="17">
        <f t="shared" si="114"/>
        <v>5.0000000000001155E-3</v>
      </c>
      <c r="BA377" s="17">
        <f t="shared" si="122"/>
        <v>1</v>
      </c>
      <c r="BB377" s="17">
        <f t="shared" si="115"/>
        <v>2.5</v>
      </c>
      <c r="BC377" s="17">
        <f t="shared" si="116"/>
        <v>0.48698578397443271</v>
      </c>
      <c r="BD377" s="17">
        <f t="shared" si="119"/>
        <v>0.19130950509825034</v>
      </c>
      <c r="BE377" s="17">
        <f t="shared" si="117"/>
        <v>0.19130950509825034</v>
      </c>
      <c r="BF377" s="17">
        <f t="shared" si="118"/>
        <v>3.7588554153923843E-3</v>
      </c>
      <c r="BG377" s="17">
        <f t="shared" si="120"/>
        <v>7.3896993419629756E-2</v>
      </c>
    </row>
    <row r="378" spans="1:59" x14ac:dyDescent="0.25">
      <c r="A378" s="84">
        <v>373</v>
      </c>
      <c r="B378" s="84">
        <v>245</v>
      </c>
      <c r="C378" s="58">
        <v>23</v>
      </c>
      <c r="D378" s="87">
        <v>1</v>
      </c>
      <c r="E378" s="17">
        <v>0</v>
      </c>
      <c r="F378" s="17">
        <f>'EWG-CCP-127 (1)'!M186</f>
        <v>12.5</v>
      </c>
      <c r="G378" s="17">
        <v>0</v>
      </c>
      <c r="H378" s="17">
        <v>0</v>
      </c>
      <c r="I378" s="17">
        <v>0</v>
      </c>
      <c r="J378" s="17">
        <v>0</v>
      </c>
      <c r="K378" s="17">
        <v>0</v>
      </c>
      <c r="L378" s="17">
        <v>0</v>
      </c>
      <c r="M378" s="17">
        <f>'EWG-CCP-127 (1)'!L186</f>
        <v>37.5</v>
      </c>
      <c r="N378" s="17">
        <v>0</v>
      </c>
      <c r="O378" s="17">
        <f>'EWG-CCP-127 (1)'!K186</f>
        <v>50</v>
      </c>
      <c r="P378" s="17">
        <v>0</v>
      </c>
      <c r="Q378" s="17">
        <v>0</v>
      </c>
      <c r="R378" s="17">
        <v>0</v>
      </c>
      <c r="S378" s="17">
        <v>0</v>
      </c>
      <c r="T378" s="17">
        <v>0</v>
      </c>
      <c r="U378" s="41">
        <v>0</v>
      </c>
      <c r="V378" s="41">
        <v>0</v>
      </c>
      <c r="W378" s="17">
        <v>0</v>
      </c>
      <c r="X378" s="17">
        <v>0</v>
      </c>
      <c r="Y378" s="17">
        <v>0</v>
      </c>
      <c r="Z378" s="17">
        <v>0</v>
      </c>
      <c r="AA378" s="17">
        <v>0</v>
      </c>
      <c r="AB378" s="17">
        <v>0</v>
      </c>
      <c r="AC378" s="17">
        <v>0</v>
      </c>
      <c r="AD378" s="41">
        <v>0</v>
      </c>
      <c r="AE378" s="88">
        <f>'EWG-CCP-127 (1)'!E186</f>
        <v>56.999999999999993</v>
      </c>
      <c r="AF378" s="41" t="s">
        <v>3</v>
      </c>
      <c r="AG378" s="87" t="s">
        <v>506</v>
      </c>
      <c r="AL378" s="17">
        <f t="shared" si="102"/>
        <v>100</v>
      </c>
      <c r="AM378" s="17">
        <f t="shared" si="103"/>
        <v>0.375</v>
      </c>
      <c r="AN378" s="17">
        <f t="shared" si="104"/>
        <v>0</v>
      </c>
      <c r="AO378" s="17">
        <f t="shared" si="105"/>
        <v>0.125</v>
      </c>
      <c r="AP378" s="17">
        <f t="shared" si="106"/>
        <v>0.5</v>
      </c>
      <c r="AQ378" s="17">
        <f t="shared" si="107"/>
        <v>0.56999999999999995</v>
      </c>
      <c r="AS378" s="17">
        <f t="shared" si="108"/>
        <v>4</v>
      </c>
      <c r="AT378" s="17">
        <f t="shared" si="109"/>
        <v>3</v>
      </c>
      <c r="AU378" s="17">
        <f t="shared" si="110"/>
        <v>0.75</v>
      </c>
      <c r="AV378" s="17">
        <f t="shared" si="111"/>
        <v>1.5</v>
      </c>
      <c r="AW378" s="17">
        <f t="shared" si="112"/>
        <v>0.5</v>
      </c>
      <c r="AX378" s="17">
        <f t="shared" si="113"/>
        <v>0.5</v>
      </c>
      <c r="AY378" s="17">
        <f t="shared" si="114"/>
        <v>6.9999999999999951E-2</v>
      </c>
      <c r="BA378" s="17">
        <f t="shared" si="122"/>
        <v>4</v>
      </c>
      <c r="BB378" s="17">
        <f t="shared" si="115"/>
        <v>3</v>
      </c>
      <c r="BC378" s="17">
        <f t="shared" si="116"/>
        <v>0.66330797491056881</v>
      </c>
      <c r="BD378" s="17">
        <f t="shared" si="119"/>
        <v>0.5109347993626383</v>
      </c>
      <c r="BE378" s="17">
        <f t="shared" si="117"/>
        <v>0.5109347993626383</v>
      </c>
      <c r="BF378" s="17">
        <f t="shared" si="118"/>
        <v>3.4886979263317867E-3</v>
      </c>
      <c r="BG378" s="17">
        <f t="shared" si="120"/>
        <v>2.827778076278379E-2</v>
      </c>
    </row>
    <row r="379" spans="1:59" x14ac:dyDescent="0.25">
      <c r="A379" s="84">
        <v>131</v>
      </c>
      <c r="B379" s="84">
        <v>75</v>
      </c>
      <c r="C379" s="17" t="s">
        <v>157</v>
      </c>
      <c r="D379" s="86">
        <v>1</v>
      </c>
      <c r="E379" s="17">
        <v>0</v>
      </c>
      <c r="F379" s="17">
        <v>21.9</v>
      </c>
      <c r="G379" s="17">
        <v>11</v>
      </c>
      <c r="H379" s="17">
        <v>0</v>
      </c>
      <c r="I379" s="17">
        <v>0</v>
      </c>
      <c r="J379" s="17">
        <v>0</v>
      </c>
      <c r="K379" s="17">
        <v>0</v>
      </c>
      <c r="L379" s="17">
        <v>0</v>
      </c>
      <c r="M379" s="17">
        <v>15.5</v>
      </c>
      <c r="N379" s="17">
        <v>0</v>
      </c>
      <c r="O379" s="17">
        <v>51.6</v>
      </c>
      <c r="P379" s="17">
        <v>0</v>
      </c>
      <c r="Q379" s="17">
        <v>0</v>
      </c>
      <c r="R379" s="17">
        <v>0</v>
      </c>
      <c r="S379" s="17">
        <v>0</v>
      </c>
      <c r="T379" s="17">
        <v>0</v>
      </c>
      <c r="U379" s="41">
        <v>0</v>
      </c>
      <c r="V379" s="41">
        <v>0</v>
      </c>
      <c r="W379" s="17">
        <v>0</v>
      </c>
      <c r="X379" s="17">
        <v>0</v>
      </c>
      <c r="Y379" s="17">
        <v>0</v>
      </c>
      <c r="Z379" s="41">
        <v>0</v>
      </c>
      <c r="AA379" s="17">
        <v>0</v>
      </c>
      <c r="AB379" s="17">
        <v>0</v>
      </c>
      <c r="AC379" s="41">
        <v>0</v>
      </c>
      <c r="AD379" s="41">
        <v>0</v>
      </c>
      <c r="AE379" s="88">
        <v>65.5</v>
      </c>
      <c r="AF379" s="41" t="s">
        <v>3</v>
      </c>
      <c r="AG379" s="87" t="s">
        <v>557</v>
      </c>
      <c r="AL379" s="17">
        <f t="shared" si="102"/>
        <v>100</v>
      </c>
      <c r="AM379" s="17">
        <f t="shared" si="103"/>
        <v>0.155</v>
      </c>
      <c r="AN379" s="17">
        <f t="shared" si="104"/>
        <v>0</v>
      </c>
      <c r="AO379" s="17">
        <f t="shared" si="105"/>
        <v>0.21899999999999997</v>
      </c>
      <c r="AP379" s="17">
        <f t="shared" si="106"/>
        <v>0.51600000000000001</v>
      </c>
      <c r="AQ379" s="17">
        <f t="shared" si="107"/>
        <v>0.65500000000000003</v>
      </c>
      <c r="AS379" s="17">
        <f t="shared" si="108"/>
        <v>2.3561643835616444</v>
      </c>
      <c r="AT379" s="17">
        <f t="shared" si="109"/>
        <v>0.7077625570776257</v>
      </c>
      <c r="AU379" s="17">
        <f t="shared" si="110"/>
        <v>0.64726027397260277</v>
      </c>
      <c r="AV379" s="17">
        <f t="shared" si="111"/>
        <v>1.0890410958904111</v>
      </c>
      <c r="AW379" s="17">
        <f t="shared" si="112"/>
        <v>0.64726027397260277</v>
      </c>
      <c r="AX379" s="17">
        <f t="shared" si="113"/>
        <v>0.64726027397260277</v>
      </c>
      <c r="AY379" s="17">
        <f t="shared" si="114"/>
        <v>7.7397260273972535E-3</v>
      </c>
      <c r="BA379" s="17">
        <f t="shared" si="122"/>
        <v>2.3561643835616439</v>
      </c>
      <c r="BB379" s="17">
        <f t="shared" si="115"/>
        <v>0.95890410958904115</v>
      </c>
      <c r="BC379" s="17">
        <f t="shared" si="116"/>
        <v>0.56669307576748051</v>
      </c>
      <c r="BD379" s="17">
        <f t="shared" si="119"/>
        <v>0.59473006084825375</v>
      </c>
      <c r="BE379" s="17">
        <f t="shared" si="117"/>
        <v>0.59473006084825375</v>
      </c>
      <c r="BF379" s="17">
        <f t="shared" si="118"/>
        <v>3.6324655653551985E-3</v>
      </c>
      <c r="BG379" s="17">
        <f t="shared" si="120"/>
        <v>6.4089978317711307E-2</v>
      </c>
    </row>
    <row r="380" spans="1:59" x14ac:dyDescent="0.25">
      <c r="A380" s="84">
        <v>162</v>
      </c>
      <c r="B380" s="84">
        <v>98</v>
      </c>
      <c r="D380" s="87">
        <v>1</v>
      </c>
      <c r="E380" s="17">
        <v>0</v>
      </c>
      <c r="F380" s="17">
        <v>27</v>
      </c>
      <c r="G380" s="17">
        <v>0</v>
      </c>
      <c r="H380" s="17">
        <v>0</v>
      </c>
      <c r="I380" s="17">
        <v>0</v>
      </c>
      <c r="J380" s="17">
        <v>0</v>
      </c>
      <c r="K380" s="17">
        <v>0</v>
      </c>
      <c r="L380" s="17">
        <v>0</v>
      </c>
      <c r="M380" s="17">
        <v>18.899999999999999</v>
      </c>
      <c r="N380" s="17">
        <v>0</v>
      </c>
      <c r="O380" s="17">
        <v>54.1</v>
      </c>
      <c r="P380" s="17">
        <v>0</v>
      </c>
      <c r="Q380" s="17">
        <v>0</v>
      </c>
      <c r="R380" s="17">
        <v>0</v>
      </c>
      <c r="S380" s="17">
        <v>0</v>
      </c>
      <c r="T380" s="17">
        <v>0</v>
      </c>
      <c r="U380" s="41">
        <v>0</v>
      </c>
      <c r="V380" s="41">
        <v>0</v>
      </c>
      <c r="W380" s="17">
        <v>0</v>
      </c>
      <c r="X380" s="17">
        <v>0</v>
      </c>
      <c r="Y380" s="17">
        <v>0</v>
      </c>
      <c r="Z380" s="41">
        <v>0</v>
      </c>
      <c r="AA380" s="17">
        <v>0</v>
      </c>
      <c r="AB380" s="17">
        <v>0</v>
      </c>
      <c r="AC380" s="41">
        <v>0</v>
      </c>
      <c r="AD380" s="41">
        <v>0</v>
      </c>
      <c r="AE380" s="88">
        <v>61</v>
      </c>
      <c r="AF380" s="41" t="s">
        <v>3</v>
      </c>
      <c r="AG380" s="87" t="s">
        <v>556</v>
      </c>
      <c r="AL380" s="17">
        <f t="shared" si="102"/>
        <v>100</v>
      </c>
      <c r="AM380" s="17">
        <f t="shared" si="103"/>
        <v>0.18899999999999997</v>
      </c>
      <c r="AN380" s="17">
        <f t="shared" si="104"/>
        <v>0</v>
      </c>
      <c r="AO380" s="17">
        <f t="shared" si="105"/>
        <v>0.27</v>
      </c>
      <c r="AP380" s="17">
        <f t="shared" si="106"/>
        <v>0.54100000000000004</v>
      </c>
      <c r="AQ380" s="17">
        <f t="shared" si="107"/>
        <v>0.61</v>
      </c>
      <c r="AS380" s="17">
        <f t="shared" si="108"/>
        <v>2.0037037037037035</v>
      </c>
      <c r="AT380" s="17">
        <f t="shared" si="109"/>
        <v>0.69999999999999984</v>
      </c>
      <c r="AU380" s="17">
        <f t="shared" si="110"/>
        <v>0.62523148148148144</v>
      </c>
      <c r="AV380" s="17">
        <f t="shared" si="111"/>
        <v>1.0009259259259258</v>
      </c>
      <c r="AW380" s="17">
        <f t="shared" si="112"/>
        <v>0.62523148148148144</v>
      </c>
      <c r="AX380" s="17">
        <f t="shared" si="113"/>
        <v>0.62523148148148144</v>
      </c>
      <c r="AY380" s="17">
        <f t="shared" si="114"/>
        <v>1.5231481481481457E-2</v>
      </c>
      <c r="BA380" s="17">
        <f t="shared" si="122"/>
        <v>2.0037037037037035</v>
      </c>
      <c r="BB380" s="17">
        <f t="shared" si="115"/>
        <v>0.7</v>
      </c>
      <c r="BC380" s="17">
        <f t="shared" si="116"/>
        <v>0.54597752933701649</v>
      </c>
      <c r="BD380" s="17">
        <f t="shared" si="119"/>
        <v>0.54852567514878725</v>
      </c>
      <c r="BE380" s="17">
        <f t="shared" si="117"/>
        <v>0.54852567514878725</v>
      </c>
      <c r="BF380" s="17">
        <f t="shared" si="118"/>
        <v>3.7790926159124317E-3</v>
      </c>
      <c r="BG380" s="17">
        <f t="shared" si="120"/>
        <v>4.3330579612161441E-2</v>
      </c>
    </row>
    <row r="381" spans="1:59" ht="14.45" customHeight="1" x14ac:dyDescent="0.25">
      <c r="A381" s="84">
        <v>265</v>
      </c>
      <c r="B381" s="84">
        <v>156</v>
      </c>
      <c r="C381" s="17">
        <f>'EWG-CCP-127 (1)'!B80</f>
        <v>25</v>
      </c>
      <c r="D381" s="86">
        <v>1</v>
      </c>
      <c r="E381" s="17">
        <v>0</v>
      </c>
      <c r="F381" s="17">
        <f>'EWG-CCP-127 (1)'!M80</f>
        <v>27.027027027027025</v>
      </c>
      <c r="G381" s="17">
        <v>0</v>
      </c>
      <c r="H381" s="17">
        <v>0</v>
      </c>
      <c r="I381" s="17">
        <v>0</v>
      </c>
      <c r="J381" s="17">
        <v>0</v>
      </c>
      <c r="K381" s="17">
        <v>0</v>
      </c>
      <c r="L381" s="17">
        <v>0</v>
      </c>
      <c r="M381" s="17">
        <f>'EWG-CCP-127 (1)'!L80</f>
        <v>18.918918918918916</v>
      </c>
      <c r="N381" s="17">
        <v>0</v>
      </c>
      <c r="O381" s="17">
        <f>'EWG-CCP-127 (1)'!K80</f>
        <v>54.054054054054049</v>
      </c>
      <c r="P381" s="17">
        <v>0</v>
      </c>
      <c r="Q381" s="17">
        <v>0</v>
      </c>
      <c r="R381" s="17">
        <v>0</v>
      </c>
      <c r="S381" s="17">
        <v>0</v>
      </c>
      <c r="T381" s="17">
        <v>0</v>
      </c>
      <c r="U381" s="41">
        <v>0</v>
      </c>
      <c r="V381" s="41">
        <v>0</v>
      </c>
      <c r="W381" s="17">
        <v>0</v>
      </c>
      <c r="X381" s="17">
        <v>0</v>
      </c>
      <c r="Y381" s="17">
        <v>0</v>
      </c>
      <c r="Z381" s="17">
        <v>0</v>
      </c>
      <c r="AA381" s="17">
        <v>0</v>
      </c>
      <c r="AB381" s="17">
        <v>0</v>
      </c>
      <c r="AC381" s="17">
        <v>0</v>
      </c>
      <c r="AD381" s="41">
        <v>0</v>
      </c>
      <c r="AE381" s="88">
        <f>'EWG-CCP-127 (1)'!E80</f>
        <v>61</v>
      </c>
      <c r="AF381" s="41" t="s">
        <v>3</v>
      </c>
      <c r="AG381" s="87" t="s">
        <v>506</v>
      </c>
      <c r="AL381" s="17">
        <f t="shared" si="102"/>
        <v>99.999999999999986</v>
      </c>
      <c r="AM381" s="17">
        <f t="shared" si="103"/>
        <v>0.18918918918918914</v>
      </c>
      <c r="AN381" s="17">
        <f t="shared" si="104"/>
        <v>0</v>
      </c>
      <c r="AO381" s="17">
        <f t="shared" si="105"/>
        <v>0.27027027027027023</v>
      </c>
      <c r="AP381" s="17">
        <f t="shared" si="106"/>
        <v>0.54054054054054046</v>
      </c>
      <c r="AQ381" s="17">
        <f t="shared" si="107"/>
        <v>0.61</v>
      </c>
      <c r="AS381" s="17">
        <f t="shared" si="108"/>
        <v>2</v>
      </c>
      <c r="AT381" s="17">
        <f t="shared" si="109"/>
        <v>0.7</v>
      </c>
      <c r="AU381" s="17">
        <f t="shared" si="110"/>
        <v>0.625</v>
      </c>
      <c r="AV381" s="17">
        <f t="shared" si="111"/>
        <v>1</v>
      </c>
      <c r="AW381" s="17">
        <f t="shared" si="112"/>
        <v>0.625</v>
      </c>
      <c r="AX381" s="17">
        <f t="shared" si="113"/>
        <v>0.625</v>
      </c>
      <c r="AY381" s="17">
        <f t="shared" si="114"/>
        <v>1.5000000000000013E-2</v>
      </c>
      <c r="BA381" s="17">
        <f t="shared" si="122"/>
        <v>2</v>
      </c>
      <c r="BB381" s="17">
        <f t="shared" si="115"/>
        <v>0.7</v>
      </c>
      <c r="BC381" s="17">
        <f t="shared" si="116"/>
        <v>0.54575984761981144</v>
      </c>
      <c r="BD381" s="17">
        <f t="shared" si="119"/>
        <v>0.54834479584185492</v>
      </c>
      <c r="BE381" s="17">
        <f t="shared" si="117"/>
        <v>0.54834479584185492</v>
      </c>
      <c r="BF381" s="17">
        <f t="shared" si="118"/>
        <v>3.8013641997825492E-3</v>
      </c>
      <c r="BG381" s="17">
        <f t="shared" si="120"/>
        <v>4.3330579612161441E-2</v>
      </c>
    </row>
    <row r="382" spans="1:59" x14ac:dyDescent="0.25">
      <c r="A382" s="84">
        <v>348</v>
      </c>
      <c r="B382" s="84">
        <v>232</v>
      </c>
      <c r="C382" s="17" t="s">
        <v>246</v>
      </c>
      <c r="D382" s="87">
        <v>1</v>
      </c>
      <c r="E382" s="17">
        <v>0</v>
      </c>
      <c r="F382" s="17">
        <v>19</v>
      </c>
      <c r="G382" s="17">
        <v>0</v>
      </c>
      <c r="H382" s="17">
        <v>0</v>
      </c>
      <c r="I382" s="17">
        <v>0</v>
      </c>
      <c r="J382" s="17">
        <v>0</v>
      </c>
      <c r="K382" s="17">
        <v>0</v>
      </c>
      <c r="L382" s="17">
        <v>0</v>
      </c>
      <c r="M382" s="17">
        <v>4.8</v>
      </c>
      <c r="N382" s="17">
        <v>0</v>
      </c>
      <c r="O382" s="17">
        <v>76.2</v>
      </c>
      <c r="P382" s="17">
        <v>0</v>
      </c>
      <c r="Q382" s="17">
        <v>0</v>
      </c>
      <c r="R382" s="17">
        <v>0</v>
      </c>
      <c r="S382" s="17">
        <v>0</v>
      </c>
      <c r="T382" s="17">
        <v>0</v>
      </c>
      <c r="U382" s="41">
        <v>0</v>
      </c>
      <c r="V382" s="41">
        <v>0</v>
      </c>
      <c r="W382" s="17">
        <v>0</v>
      </c>
      <c r="X382" s="17">
        <v>0</v>
      </c>
      <c r="Y382" s="17">
        <v>0</v>
      </c>
      <c r="Z382" s="17">
        <v>0</v>
      </c>
      <c r="AA382" s="17">
        <v>0</v>
      </c>
      <c r="AB382" s="17">
        <v>0</v>
      </c>
      <c r="AC382" s="17">
        <v>0</v>
      </c>
      <c r="AD382" s="41">
        <v>0</v>
      </c>
      <c r="AE382" s="88">
        <v>19.2</v>
      </c>
      <c r="AF382" s="91" t="s">
        <v>3</v>
      </c>
      <c r="AG382" s="87" t="s">
        <v>504</v>
      </c>
      <c r="AL382" s="17">
        <f t="shared" si="102"/>
        <v>100</v>
      </c>
      <c r="AM382" s="17">
        <f t="shared" si="103"/>
        <v>4.8000000000000001E-2</v>
      </c>
      <c r="AN382" s="17">
        <f t="shared" si="104"/>
        <v>0</v>
      </c>
      <c r="AO382" s="17">
        <f t="shared" si="105"/>
        <v>0.19</v>
      </c>
      <c r="AP382" s="17">
        <f t="shared" si="106"/>
        <v>0.76200000000000001</v>
      </c>
      <c r="AQ382" s="17">
        <f t="shared" si="107"/>
        <v>0.192</v>
      </c>
      <c r="AS382" s="17">
        <f t="shared" si="108"/>
        <v>4.0105263157894733</v>
      </c>
      <c r="AT382" s="17">
        <f t="shared" si="109"/>
        <v>0.25263157894736843</v>
      </c>
      <c r="AU382" s="17">
        <f t="shared" si="110"/>
        <v>0.75065789473684208</v>
      </c>
      <c r="AV382" s="17">
        <f t="shared" si="111"/>
        <v>1.5026315789473683</v>
      </c>
      <c r="AW382" s="17">
        <f t="shared" si="112"/>
        <v>0.25263157894736843</v>
      </c>
      <c r="AX382" s="17">
        <f t="shared" si="113"/>
        <v>0.25263157894736843</v>
      </c>
      <c r="AY382" s="17">
        <f t="shared" si="114"/>
        <v>6.0631578947368425E-2</v>
      </c>
      <c r="BA382" s="17">
        <f t="shared" si="122"/>
        <v>4.0105263157894742</v>
      </c>
      <c r="BB382" s="17">
        <f t="shared" si="115"/>
        <v>0.25263157894736843</v>
      </c>
      <c r="BC382" s="17">
        <f t="shared" si="116"/>
        <v>0.66392664926473066</v>
      </c>
      <c r="BD382" s="17">
        <f t="shared" si="119"/>
        <v>0.25263157894736843</v>
      </c>
      <c r="BE382" s="17">
        <f t="shared" si="117"/>
        <v>0.25263157894736843</v>
      </c>
      <c r="BF382" s="17">
        <f t="shared" si="118"/>
        <v>3.6761883656509699E-3</v>
      </c>
      <c r="BG382" s="17">
        <f t="shared" si="120"/>
        <v>4.4032831636165108E-2</v>
      </c>
    </row>
    <row r="383" spans="1:59" x14ac:dyDescent="0.25">
      <c r="A383" s="84">
        <v>536</v>
      </c>
      <c r="B383" s="84">
        <v>324</v>
      </c>
      <c r="C383" s="17" t="s">
        <v>378</v>
      </c>
      <c r="D383" s="86">
        <v>1</v>
      </c>
      <c r="E383" s="17">
        <v>14</v>
      </c>
      <c r="F383" s="17">
        <v>21</v>
      </c>
      <c r="G383" s="17">
        <v>0</v>
      </c>
      <c r="H383" s="17">
        <v>0</v>
      </c>
      <c r="I383" s="17">
        <v>0</v>
      </c>
      <c r="J383" s="17">
        <f>'EWG-CCP-127 (1)'!M320</f>
        <v>0</v>
      </c>
      <c r="K383" s="17">
        <v>0</v>
      </c>
      <c r="L383" s="17">
        <v>0</v>
      </c>
      <c r="M383" s="17">
        <v>0</v>
      </c>
      <c r="N383" s="17">
        <v>0</v>
      </c>
      <c r="O383" s="17">
        <v>21</v>
      </c>
      <c r="P383" s="17">
        <v>0</v>
      </c>
      <c r="Q383" s="17">
        <v>0</v>
      </c>
      <c r="R383" s="17">
        <v>0</v>
      </c>
      <c r="S383" s="17">
        <v>0</v>
      </c>
      <c r="T383" s="17">
        <v>0</v>
      </c>
      <c r="U383" s="17">
        <v>0</v>
      </c>
      <c r="V383" s="17">
        <v>0</v>
      </c>
      <c r="W383" s="17">
        <v>0</v>
      </c>
      <c r="X383" s="17">
        <v>43</v>
      </c>
      <c r="Y383" s="17">
        <v>0</v>
      </c>
      <c r="Z383" s="17">
        <v>0</v>
      </c>
      <c r="AA383" s="17">
        <v>0</v>
      </c>
      <c r="AB383" s="17">
        <v>0</v>
      </c>
      <c r="AC383" s="17">
        <v>0</v>
      </c>
      <c r="AD383" s="17">
        <v>0</v>
      </c>
      <c r="AE383" s="88">
        <v>12.5</v>
      </c>
      <c r="AF383" s="92" t="s">
        <v>3</v>
      </c>
      <c r="AG383" s="87" t="s">
        <v>504</v>
      </c>
      <c r="AL383" s="17">
        <f t="shared" si="102"/>
        <v>99</v>
      </c>
      <c r="AM383" s="17">
        <f t="shared" si="103"/>
        <v>0</v>
      </c>
      <c r="AN383" s="17">
        <f t="shared" si="104"/>
        <v>0.14000000000000001</v>
      </c>
      <c r="AO383" s="17">
        <f t="shared" si="105"/>
        <v>0.21</v>
      </c>
      <c r="AP383" s="17">
        <f t="shared" si="106"/>
        <v>0.21</v>
      </c>
      <c r="AQ383" s="17">
        <f t="shared" si="107"/>
        <v>0.125</v>
      </c>
      <c r="AS383" s="17">
        <f t="shared" si="108"/>
        <v>0.6</v>
      </c>
      <c r="AT383" s="17">
        <f t="shared" si="109"/>
        <v>0</v>
      </c>
      <c r="AU383" s="17">
        <f t="shared" si="110"/>
        <v>0.53749999999999998</v>
      </c>
      <c r="AV383" s="17">
        <f t="shared" si="111"/>
        <v>0.65</v>
      </c>
      <c r="AW383" s="17">
        <f t="shared" si="112"/>
        <v>0</v>
      </c>
      <c r="AX383" s="17">
        <f t="shared" si="113"/>
        <v>0</v>
      </c>
      <c r="AY383" s="17">
        <f t="shared" si="114"/>
        <v>0.125</v>
      </c>
      <c r="BA383" s="17">
        <f t="shared" si="122"/>
        <v>0.27272727272727271</v>
      </c>
      <c r="BB383" s="17">
        <f t="shared" si="115"/>
        <v>0.18614718614718614</v>
      </c>
      <c r="BC383" s="17">
        <f t="shared" si="116"/>
        <v>0.44424101041415731</v>
      </c>
      <c r="BD383" s="17">
        <f t="shared" si="119"/>
        <v>0.18614718614718614</v>
      </c>
      <c r="BE383" s="17">
        <f t="shared" si="117"/>
        <v>0.18614718614718614</v>
      </c>
      <c r="BF383" s="17">
        <f t="shared" si="118"/>
        <v>3.7389783737186333E-3</v>
      </c>
      <c r="BG383" s="17">
        <f t="shared" si="120"/>
        <v>7.6640393563457559E-2</v>
      </c>
    </row>
    <row r="384" spans="1:59" x14ac:dyDescent="0.25">
      <c r="A384" s="84">
        <v>607</v>
      </c>
      <c r="B384" s="84">
        <v>351</v>
      </c>
      <c r="C384" s="17" t="s">
        <v>444</v>
      </c>
      <c r="D384" s="87">
        <v>1</v>
      </c>
      <c r="E384" s="17">
        <v>4.04</v>
      </c>
      <c r="F384" s="17">
        <v>16.8</v>
      </c>
      <c r="G384" s="17">
        <v>0</v>
      </c>
      <c r="H384" s="17">
        <v>0</v>
      </c>
      <c r="I384" s="17">
        <v>0</v>
      </c>
      <c r="J384" s="17">
        <v>10.01</v>
      </c>
      <c r="K384" s="17">
        <v>0</v>
      </c>
      <c r="L384" s="17">
        <v>0</v>
      </c>
      <c r="M384" s="17">
        <v>3.34</v>
      </c>
      <c r="N384" s="17">
        <v>0</v>
      </c>
      <c r="O384" s="17">
        <v>63.47</v>
      </c>
      <c r="P384" s="17">
        <v>0</v>
      </c>
      <c r="Q384" s="17">
        <v>0</v>
      </c>
      <c r="R384" s="17">
        <v>0</v>
      </c>
      <c r="S384" s="17">
        <v>2.35</v>
      </c>
      <c r="T384" s="17">
        <v>0</v>
      </c>
      <c r="U384" s="17">
        <v>0</v>
      </c>
      <c r="V384" s="17">
        <v>0</v>
      </c>
      <c r="W384" s="17">
        <v>0</v>
      </c>
      <c r="X384" s="17">
        <v>0</v>
      </c>
      <c r="Y384" s="17">
        <v>0</v>
      </c>
      <c r="Z384" s="17">
        <v>0</v>
      </c>
      <c r="AA384" s="17">
        <v>0</v>
      </c>
      <c r="AB384" s="17">
        <v>0</v>
      </c>
      <c r="AC384" s="17">
        <v>0</v>
      </c>
      <c r="AD384" s="17">
        <v>0</v>
      </c>
      <c r="AE384" s="88">
        <f>'EWG-CCP-127 (1)'!I270</f>
        <v>39.518350345983158</v>
      </c>
      <c r="AF384" s="17" t="s">
        <v>3</v>
      </c>
      <c r="AG384" s="87" t="s">
        <v>506</v>
      </c>
      <c r="AL384" s="17">
        <f t="shared" si="102"/>
        <v>100.00999999999999</v>
      </c>
      <c r="AM384" s="17">
        <f t="shared" si="103"/>
        <v>0.13350000000000001</v>
      </c>
      <c r="AN384" s="17">
        <f t="shared" si="104"/>
        <v>4.0399999999999998E-2</v>
      </c>
      <c r="AO384" s="17">
        <f t="shared" si="105"/>
        <v>0.16800000000000001</v>
      </c>
      <c r="AP384" s="17">
        <f t="shared" si="106"/>
        <v>0.63470000000000004</v>
      </c>
      <c r="AQ384" s="17">
        <f t="shared" si="107"/>
        <v>0.39518350345983161</v>
      </c>
      <c r="AS384" s="17">
        <f t="shared" si="108"/>
        <v>3.0455854126679465</v>
      </c>
      <c r="AT384" s="17">
        <f t="shared" si="109"/>
        <v>0.64059500959692905</v>
      </c>
      <c r="AU384" s="17">
        <f t="shared" si="110"/>
        <v>0.69034908829174668</v>
      </c>
      <c r="AV384" s="17">
        <f t="shared" si="111"/>
        <v>1.2613963531669867</v>
      </c>
      <c r="AW384" s="17">
        <f t="shared" si="112"/>
        <v>0.64059500959692905</v>
      </c>
      <c r="AX384" s="17">
        <f t="shared" si="113"/>
        <v>0.64059500959692905</v>
      </c>
      <c r="AY384" s="17">
        <f t="shared" si="114"/>
        <v>0.24541150613709745</v>
      </c>
      <c r="BA384" s="17">
        <f t="shared" si="122"/>
        <v>1.5863534116470881</v>
      </c>
      <c r="BB384" s="17">
        <f t="shared" si="115"/>
        <v>0.33366658335416138</v>
      </c>
      <c r="BC384" s="17">
        <f t="shared" si="116"/>
        <v>0.52144815670926359</v>
      </c>
      <c r="BD384" s="17">
        <f t="shared" si="119"/>
        <v>0.33366658335416138</v>
      </c>
      <c r="BE384" s="17">
        <f t="shared" si="117"/>
        <v>0.33366658335416138</v>
      </c>
      <c r="BF384" s="17">
        <f t="shared" si="118"/>
        <v>3.7843314592874138E-3</v>
      </c>
      <c r="BG384" s="17">
        <f t="shared" si="120"/>
        <v>4.430913766732456E-5</v>
      </c>
    </row>
    <row r="385" spans="1:59" x14ac:dyDescent="0.25">
      <c r="A385" s="84">
        <v>222</v>
      </c>
      <c r="B385" s="84">
        <v>138</v>
      </c>
      <c r="C385" s="17">
        <v>50</v>
      </c>
      <c r="D385" s="86">
        <v>1</v>
      </c>
      <c r="E385" s="17">
        <v>0</v>
      </c>
      <c r="F385" s="17">
        <v>15</v>
      </c>
      <c r="G385" s="17">
        <v>0</v>
      </c>
      <c r="H385" s="17">
        <v>0</v>
      </c>
      <c r="I385" s="17">
        <v>0</v>
      </c>
      <c r="J385" s="17">
        <v>0</v>
      </c>
      <c r="K385" s="17">
        <v>0</v>
      </c>
      <c r="L385" s="17">
        <v>0</v>
      </c>
      <c r="M385" s="17">
        <v>35</v>
      </c>
      <c r="N385" s="17">
        <v>0</v>
      </c>
      <c r="O385" s="17">
        <v>50</v>
      </c>
      <c r="P385" s="17">
        <v>0</v>
      </c>
      <c r="Q385" s="17">
        <v>0</v>
      </c>
      <c r="R385" s="17">
        <v>0</v>
      </c>
      <c r="S385" s="17">
        <v>0</v>
      </c>
      <c r="T385" s="17">
        <v>0</v>
      </c>
      <c r="U385" s="41">
        <v>0</v>
      </c>
      <c r="V385" s="41">
        <v>0</v>
      </c>
      <c r="W385" s="17">
        <v>0</v>
      </c>
      <c r="X385" s="17">
        <v>0</v>
      </c>
      <c r="Y385" s="17">
        <v>0</v>
      </c>
      <c r="Z385" s="17">
        <v>0</v>
      </c>
      <c r="AA385" s="17">
        <v>0</v>
      </c>
      <c r="AB385" s="17">
        <v>0</v>
      </c>
      <c r="AC385" s="17">
        <v>0</v>
      </c>
      <c r="AD385" s="41">
        <v>0</v>
      </c>
      <c r="AE385" s="88">
        <v>49</v>
      </c>
      <c r="AF385" s="91" t="s">
        <v>3</v>
      </c>
      <c r="AG385" s="87" t="s">
        <v>504</v>
      </c>
      <c r="AL385" s="17">
        <f t="shared" si="102"/>
        <v>100</v>
      </c>
      <c r="AM385" s="17">
        <f t="shared" si="103"/>
        <v>0.35</v>
      </c>
      <c r="AN385" s="17">
        <f t="shared" si="104"/>
        <v>0</v>
      </c>
      <c r="AO385" s="17">
        <f t="shared" si="105"/>
        <v>0.15</v>
      </c>
      <c r="AP385" s="17">
        <f t="shared" si="106"/>
        <v>0.5</v>
      </c>
      <c r="AQ385" s="17">
        <f t="shared" si="107"/>
        <v>0.49</v>
      </c>
      <c r="AS385" s="17">
        <f t="shared" si="108"/>
        <v>3.3333333333333335</v>
      </c>
      <c r="AT385" s="17">
        <f t="shared" si="109"/>
        <v>2.3333333333333335</v>
      </c>
      <c r="AU385" s="17">
        <f t="shared" si="110"/>
        <v>0.70833333333333337</v>
      </c>
      <c r="AV385" s="17">
        <f t="shared" si="111"/>
        <v>1.3333333333333335</v>
      </c>
      <c r="AW385" s="17">
        <f t="shared" si="112"/>
        <v>0.53125</v>
      </c>
      <c r="AX385" s="17">
        <f t="shared" si="113"/>
        <v>0.53125</v>
      </c>
      <c r="AY385" s="17">
        <f t="shared" si="114"/>
        <v>4.1250000000000009E-2</v>
      </c>
      <c r="BA385" s="17">
        <f t="shared" si="122"/>
        <v>3.3333333333333335</v>
      </c>
      <c r="BB385" s="17">
        <f t="shared" si="115"/>
        <v>2.3333333333333335</v>
      </c>
      <c r="BC385" s="17">
        <f t="shared" si="116"/>
        <v>0.62412526581364969</v>
      </c>
      <c r="BD385" s="17">
        <f t="shared" si="119"/>
        <v>0.55325207542624755</v>
      </c>
      <c r="BE385" s="17">
        <f t="shared" si="117"/>
        <v>0.55325207542624755</v>
      </c>
      <c r="BF385" s="17">
        <f t="shared" si="118"/>
        <v>4.0008250457277102E-3</v>
      </c>
      <c r="BG385" s="17">
        <f t="shared" si="120"/>
        <v>7.772183064028524E-3</v>
      </c>
    </row>
    <row r="386" spans="1:59" x14ac:dyDescent="0.25">
      <c r="A386" s="84">
        <v>366</v>
      </c>
      <c r="B386" s="84">
        <v>382</v>
      </c>
      <c r="C386" s="58">
        <v>16</v>
      </c>
      <c r="D386" s="87">
        <v>1</v>
      </c>
      <c r="E386" s="17">
        <v>0</v>
      </c>
      <c r="F386" s="17">
        <f>'EWG-CCP-127 (1)'!M179</f>
        <v>11.111111111111111</v>
      </c>
      <c r="G386" s="17">
        <v>0</v>
      </c>
      <c r="H386" s="17">
        <v>0</v>
      </c>
      <c r="I386" s="17">
        <v>0</v>
      </c>
      <c r="J386" s="17">
        <v>0</v>
      </c>
      <c r="K386" s="17">
        <v>0</v>
      </c>
      <c r="L386" s="17">
        <v>0</v>
      </c>
      <c r="M386" s="17">
        <f>'EWG-CCP-127 (1)'!L179</f>
        <v>55.555555555555557</v>
      </c>
      <c r="N386" s="17">
        <v>0</v>
      </c>
      <c r="O386" s="17">
        <f>'EWG-CCP-127 (1)'!K179</f>
        <v>33.333333333333329</v>
      </c>
      <c r="P386" s="17">
        <v>0</v>
      </c>
      <c r="Q386" s="17">
        <v>0</v>
      </c>
      <c r="R386" s="17">
        <v>0</v>
      </c>
      <c r="S386" s="17">
        <v>0</v>
      </c>
      <c r="T386" s="17">
        <v>0</v>
      </c>
      <c r="U386" s="41">
        <v>0</v>
      </c>
      <c r="V386" s="41">
        <v>0</v>
      </c>
      <c r="W386" s="17">
        <v>0</v>
      </c>
      <c r="X386" s="17">
        <v>0</v>
      </c>
      <c r="Y386" s="17">
        <v>0</v>
      </c>
      <c r="Z386" s="17">
        <v>0</v>
      </c>
      <c r="AA386" s="17">
        <v>0</v>
      </c>
      <c r="AB386" s="17">
        <v>0</v>
      </c>
      <c r="AC386" s="17">
        <v>0</v>
      </c>
      <c r="AD386" s="41">
        <v>0</v>
      </c>
      <c r="AE386" s="88">
        <f>'EWG-CCP-127 (1)'!E179</f>
        <v>1</v>
      </c>
      <c r="AF386" s="41" t="s">
        <v>3</v>
      </c>
      <c r="AG386" s="87" t="s">
        <v>506</v>
      </c>
      <c r="AL386" s="17">
        <f t="shared" ref="AL386:AL449" si="123">SUM(E386:AD386)</f>
        <v>100</v>
      </c>
      <c r="AM386" s="17">
        <f t="shared" ref="AM386:AM449" si="124">(J386+K386+M386+V386)/100</f>
        <v>0.55555555555555558</v>
      </c>
      <c r="AN386" s="17">
        <f t="shared" ref="AN386:AN449" si="125">E386/100</f>
        <v>0</v>
      </c>
      <c r="AO386" s="17">
        <f t="shared" ref="AO386:AO449" si="126">F386/100</f>
        <v>0.1111111111111111</v>
      </c>
      <c r="AP386" s="17">
        <f t="shared" ref="AP386:AP449" si="127">O386/100</f>
        <v>0.33333333333333326</v>
      </c>
      <c r="AQ386" s="17">
        <f t="shared" ref="AQ386:AQ449" si="128">AE386/100</f>
        <v>0.01</v>
      </c>
      <c r="AS386" s="17">
        <f t="shared" ref="AS386:AS449" si="129">AP386/(AO386+AN386)</f>
        <v>2.9999999999999996</v>
      </c>
      <c r="AT386" s="17">
        <f t="shared" ref="AT386:AT449" si="130">AM386/(AN386+AO386)</f>
        <v>5.0000000000000009</v>
      </c>
      <c r="AU386" s="17">
        <f t="shared" ref="AU386:AU449" si="131">0.5+AS386/16</f>
        <v>0.6875</v>
      </c>
      <c r="AV386" s="17">
        <f t="shared" ref="AV386:AV449" si="132">0.5+AS386/4</f>
        <v>1.25</v>
      </c>
      <c r="AW386" s="17">
        <f t="shared" ref="AW386:AW449" si="133">IF(AT386&lt;=AU386,AT386,IF(AT386&lt;=AV386,AU386,AU386-(AT386-AV386)*(8+AS386)/(12*(2+AS386))))</f>
        <v>-1.1102230246251565E-16</v>
      </c>
      <c r="AX386" s="17">
        <f t="shared" ref="AX386:AX449" si="134">IF(AW386&lt;1,AW386,1)</f>
        <v>-1.1102230246251565E-16</v>
      </c>
      <c r="AY386" s="17">
        <f t="shared" ref="AY386:AY449" si="135">ABS(AX386-AQ386)</f>
        <v>1.0000000000000111E-2</v>
      </c>
      <c r="BA386" s="17">
        <f t="shared" si="122"/>
        <v>2.9999999999999996</v>
      </c>
      <c r="BB386" s="17">
        <f t="shared" ref="BB386:BB449" si="136">(M386+$BJ$11*K386+$BJ$12*J386+$BJ$13*V386+$BJ$14*AB386+$BJ$15*G386+$BJ$16*L386+$BJ$17*Z386+$BJ$18*T386+$BJ$19*R386+$BJ$20*Y386+$BJ$21*X386+$BJ$22*AD386+$BJ$23*U386)/($BJ$3*$F386+$BJ$4*$E386+$BJ$5*$N386+$BJ$6*$I386+$BJ$7*$Q386+$BJ$8*$S386+$BJ$9*$W386)</f>
        <v>5</v>
      </c>
      <c r="BC386" s="17">
        <f t="shared" ref="BC386:BC449" si="137">$BJ$25+BA386*$BJ$26</f>
        <v>0.60453391126519007</v>
      </c>
      <c r="BD386" s="17">
        <f t="shared" si="119"/>
        <v>7.1694796305399516E-2</v>
      </c>
      <c r="BE386" s="17">
        <f t="shared" ref="BE386:BE449" si="138">IF(BD386&lt;1,IF(BD386&gt;0,BD386,0),1)</f>
        <v>7.1694796305399516E-2</v>
      </c>
      <c r="BF386" s="17">
        <f t="shared" ref="BF386:BF449" si="139">(BE386-AQ386)^2</f>
        <v>3.8062478911647375E-3</v>
      </c>
      <c r="BG386" s="17">
        <f t="shared" si="120"/>
        <v>0.15353859687149685</v>
      </c>
    </row>
    <row r="387" spans="1:59" x14ac:dyDescent="0.25">
      <c r="A387" s="84">
        <v>345</v>
      </c>
      <c r="B387" s="84">
        <v>229</v>
      </c>
      <c r="C387" s="17" t="s">
        <v>243</v>
      </c>
      <c r="D387" s="86">
        <v>1</v>
      </c>
      <c r="E387" s="17">
        <v>0</v>
      </c>
      <c r="F387" s="17">
        <v>30.8</v>
      </c>
      <c r="G387" s="17">
        <v>0</v>
      </c>
      <c r="H387" s="17">
        <v>0</v>
      </c>
      <c r="I387" s="17">
        <v>0</v>
      </c>
      <c r="J387" s="17">
        <v>0</v>
      </c>
      <c r="K387" s="17">
        <v>0</v>
      </c>
      <c r="L387" s="17">
        <v>0</v>
      </c>
      <c r="M387" s="17">
        <v>7.7</v>
      </c>
      <c r="N387" s="17">
        <v>0</v>
      </c>
      <c r="O387" s="17">
        <v>61.5</v>
      </c>
      <c r="P387" s="17">
        <v>0</v>
      </c>
      <c r="Q387" s="17">
        <v>0</v>
      </c>
      <c r="R387" s="17">
        <v>0</v>
      </c>
      <c r="S387" s="17">
        <v>0</v>
      </c>
      <c r="T387" s="17">
        <v>0</v>
      </c>
      <c r="U387" s="41">
        <v>0</v>
      </c>
      <c r="V387" s="41">
        <v>0</v>
      </c>
      <c r="W387" s="17">
        <v>0</v>
      </c>
      <c r="X387" s="17">
        <v>0</v>
      </c>
      <c r="Y387" s="17">
        <v>0</v>
      </c>
      <c r="Z387" s="17">
        <v>0</v>
      </c>
      <c r="AA387" s="17">
        <v>0</v>
      </c>
      <c r="AB387" s="17">
        <v>0</v>
      </c>
      <c r="AC387" s="17">
        <v>0</v>
      </c>
      <c r="AD387" s="41">
        <v>0</v>
      </c>
      <c r="AE387" s="88">
        <v>18.7</v>
      </c>
      <c r="AF387" s="91" t="s">
        <v>3</v>
      </c>
      <c r="AG387" s="87" t="s">
        <v>504</v>
      </c>
      <c r="AL387" s="17">
        <f t="shared" si="123"/>
        <v>100</v>
      </c>
      <c r="AM387" s="17">
        <f t="shared" si="124"/>
        <v>7.6999999999999999E-2</v>
      </c>
      <c r="AN387" s="17">
        <f t="shared" si="125"/>
        <v>0</v>
      </c>
      <c r="AO387" s="17">
        <f t="shared" si="126"/>
        <v>0.308</v>
      </c>
      <c r="AP387" s="17">
        <f t="shared" si="127"/>
        <v>0.61499999999999999</v>
      </c>
      <c r="AQ387" s="17">
        <f t="shared" si="128"/>
        <v>0.187</v>
      </c>
      <c r="AS387" s="17">
        <f t="shared" si="129"/>
        <v>1.9967532467532467</v>
      </c>
      <c r="AT387" s="17">
        <f t="shared" si="130"/>
        <v>0.25</v>
      </c>
      <c r="AU387" s="17">
        <f t="shared" si="131"/>
        <v>0.62479707792207795</v>
      </c>
      <c r="AV387" s="17">
        <f t="shared" si="132"/>
        <v>0.99918831168831168</v>
      </c>
      <c r="AW387" s="17">
        <f t="shared" si="133"/>
        <v>0.25</v>
      </c>
      <c r="AX387" s="17">
        <f t="shared" si="134"/>
        <v>0.25</v>
      </c>
      <c r="AY387" s="17">
        <f t="shared" si="135"/>
        <v>6.3E-2</v>
      </c>
      <c r="BA387" s="17">
        <f t="shared" si="122"/>
        <v>1.9967532467532467</v>
      </c>
      <c r="BB387" s="17">
        <f t="shared" si="136"/>
        <v>0.25</v>
      </c>
      <c r="BC387" s="17">
        <f t="shared" si="137"/>
        <v>0.54556902273784591</v>
      </c>
      <c r="BD387" s="17">
        <f t="shared" ref="BD387:BD450" si="140">IF(BB387&lt;BC387,BB387,$BJ$28*($BJ$29+BB387)*($BJ$30-BB387/($BJ$31+BA387)*$BJ$32)^5)</f>
        <v>0.25</v>
      </c>
      <c r="BE387" s="17">
        <f t="shared" si="138"/>
        <v>0.25</v>
      </c>
      <c r="BF387" s="17">
        <f t="shared" si="139"/>
        <v>3.9690000000000003E-3</v>
      </c>
      <c r="BG387" s="17">
        <f t="shared" ref="BG387:BG450" si="141">(AQ387-AVERAGE($AQ$2:$AQ$639))^2</f>
        <v>4.6156231779992903E-2</v>
      </c>
    </row>
    <row r="388" spans="1:59" x14ac:dyDescent="0.25">
      <c r="A388" s="84">
        <v>422</v>
      </c>
      <c r="B388" s="84">
        <v>277</v>
      </c>
      <c r="D388" s="87">
        <v>1</v>
      </c>
      <c r="E388" s="17">
        <v>0</v>
      </c>
      <c r="F388" s="17">
        <v>17.224</v>
      </c>
      <c r="G388" s="17">
        <v>0</v>
      </c>
      <c r="H388" s="17">
        <v>0</v>
      </c>
      <c r="I388" s="17">
        <v>0</v>
      </c>
      <c r="J388" s="17">
        <v>0</v>
      </c>
      <c r="K388" s="17">
        <v>9.5440000000000005</v>
      </c>
      <c r="L388" s="17">
        <v>0</v>
      </c>
      <c r="M388" s="17">
        <v>9.7669999999999995</v>
      </c>
      <c r="N388" s="17">
        <v>0</v>
      </c>
      <c r="O388" s="17">
        <v>56.216000000000001</v>
      </c>
      <c r="P388" s="17">
        <v>0</v>
      </c>
      <c r="Q388" s="17">
        <v>0</v>
      </c>
      <c r="R388" s="17">
        <v>0</v>
      </c>
      <c r="S388" s="17">
        <v>0</v>
      </c>
      <c r="T388" s="17">
        <v>0</v>
      </c>
      <c r="U388" s="41">
        <v>0</v>
      </c>
      <c r="V388" s="17">
        <v>7.25</v>
      </c>
      <c r="W388" s="17">
        <v>0</v>
      </c>
      <c r="X388" s="17">
        <v>0</v>
      </c>
      <c r="Y388" s="17">
        <v>0</v>
      </c>
      <c r="Z388" s="17">
        <v>0</v>
      </c>
      <c r="AA388" s="17">
        <v>0</v>
      </c>
      <c r="AB388" s="17">
        <v>0</v>
      </c>
      <c r="AC388" s="17">
        <v>0</v>
      </c>
      <c r="AD388" s="41">
        <v>0</v>
      </c>
      <c r="AE388" s="88">
        <v>72</v>
      </c>
      <c r="AF388" s="41" t="s">
        <v>3</v>
      </c>
      <c r="AG388" s="87" t="s">
        <v>506</v>
      </c>
      <c r="AL388" s="17">
        <f t="shared" si="123"/>
        <v>100.001</v>
      </c>
      <c r="AM388" s="17">
        <f t="shared" si="124"/>
        <v>0.26561000000000001</v>
      </c>
      <c r="AN388" s="17">
        <f t="shared" si="125"/>
        <v>0</v>
      </c>
      <c r="AO388" s="17">
        <f t="shared" si="126"/>
        <v>0.17224</v>
      </c>
      <c r="AP388" s="17">
        <f t="shared" si="127"/>
        <v>0.56215999999999999</v>
      </c>
      <c r="AQ388" s="17">
        <f t="shared" si="128"/>
        <v>0.72</v>
      </c>
      <c r="AS388" s="17">
        <f t="shared" si="129"/>
        <v>3.2638179284718998</v>
      </c>
      <c r="AT388" s="17">
        <f t="shared" si="130"/>
        <v>1.542092429168602</v>
      </c>
      <c r="AU388" s="17">
        <f t="shared" si="131"/>
        <v>0.70398862052949374</v>
      </c>
      <c r="AV388" s="17">
        <f t="shared" si="132"/>
        <v>1.3159544821179749</v>
      </c>
      <c r="AW388" s="17">
        <f t="shared" si="133"/>
        <v>0.6636633804200438</v>
      </c>
      <c r="AX388" s="17">
        <f t="shared" si="134"/>
        <v>0.6636633804200438</v>
      </c>
      <c r="AY388" s="17">
        <f t="shared" si="135"/>
        <v>5.6336619579956171E-2</v>
      </c>
      <c r="BA388" s="17">
        <f t="shared" si="122"/>
        <v>3.2638179284718998</v>
      </c>
      <c r="BB388" s="17">
        <f t="shared" si="136"/>
        <v>1.542092429168602</v>
      </c>
      <c r="BC388" s="17">
        <f t="shared" si="137"/>
        <v>0.62003956298398943</v>
      </c>
      <c r="BD388" s="17">
        <f t="shared" si="140"/>
        <v>0.65831862354575277</v>
      </c>
      <c r="BE388" s="17">
        <f t="shared" si="138"/>
        <v>0.65831862354575277</v>
      </c>
      <c r="BF388" s="17">
        <f t="shared" si="139"/>
        <v>3.8045922012905613E-3</v>
      </c>
      <c r="BG388" s="17">
        <f t="shared" si="141"/>
        <v>0.10122577644794994</v>
      </c>
    </row>
    <row r="389" spans="1:59" x14ac:dyDescent="0.25">
      <c r="A389" s="84">
        <v>602</v>
      </c>
      <c r="B389" s="84">
        <v>346</v>
      </c>
      <c r="C389" s="17" t="s">
        <v>439</v>
      </c>
      <c r="D389" s="86">
        <v>1</v>
      </c>
      <c r="E389" s="17">
        <v>4.04</v>
      </c>
      <c r="F389" s="17">
        <v>16.8</v>
      </c>
      <c r="G389" s="17">
        <v>0</v>
      </c>
      <c r="H389" s="17">
        <v>0</v>
      </c>
      <c r="I389" s="17">
        <v>0</v>
      </c>
      <c r="J389" s="17">
        <v>0</v>
      </c>
      <c r="K389" s="17">
        <v>0</v>
      </c>
      <c r="L389" s="17">
        <v>0</v>
      </c>
      <c r="M389" s="17">
        <v>13.34</v>
      </c>
      <c r="N389" s="17">
        <v>0</v>
      </c>
      <c r="O389" s="17">
        <v>63.47</v>
      </c>
      <c r="P389" s="17">
        <v>0</v>
      </c>
      <c r="Q389" s="17">
        <v>0</v>
      </c>
      <c r="R389" s="17">
        <v>0</v>
      </c>
      <c r="S389" s="17">
        <v>2.35</v>
      </c>
      <c r="T389" s="17">
        <v>0</v>
      </c>
      <c r="U389" s="17">
        <v>0</v>
      </c>
      <c r="V389" s="17">
        <v>0</v>
      </c>
      <c r="W389" s="17">
        <v>0</v>
      </c>
      <c r="X389" s="17">
        <v>0</v>
      </c>
      <c r="Y389" s="17">
        <v>0</v>
      </c>
      <c r="Z389" s="17">
        <v>0</v>
      </c>
      <c r="AA389" s="17">
        <v>0</v>
      </c>
      <c r="AB389" s="17">
        <v>0</v>
      </c>
      <c r="AC389" s="17">
        <v>0</v>
      </c>
      <c r="AD389" s="17">
        <v>0</v>
      </c>
      <c r="AE389" s="88">
        <f>'EWG-CCP-127 (1)'!I265</f>
        <v>39.690729833140175</v>
      </c>
      <c r="AF389" s="17" t="s">
        <v>3</v>
      </c>
      <c r="AG389" s="87" t="s">
        <v>506</v>
      </c>
      <c r="AH389" s="87" t="s">
        <v>567</v>
      </c>
      <c r="AJ389" s="87" t="s">
        <v>510</v>
      </c>
      <c r="AL389" s="17">
        <f t="shared" si="123"/>
        <v>100</v>
      </c>
      <c r="AM389" s="17">
        <f t="shared" si="124"/>
        <v>0.13339999999999999</v>
      </c>
      <c r="AN389" s="17">
        <f t="shared" si="125"/>
        <v>4.0399999999999998E-2</v>
      </c>
      <c r="AO389" s="17">
        <f t="shared" si="126"/>
        <v>0.16800000000000001</v>
      </c>
      <c r="AP389" s="17">
        <f t="shared" si="127"/>
        <v>0.63470000000000004</v>
      </c>
      <c r="AQ389" s="17">
        <f t="shared" si="128"/>
        <v>0.39690729833140176</v>
      </c>
      <c r="AS389" s="17">
        <f t="shared" si="129"/>
        <v>3.0455854126679465</v>
      </c>
      <c r="AT389" s="17">
        <f t="shared" si="130"/>
        <v>0.64011516314779271</v>
      </c>
      <c r="AU389" s="17">
        <f t="shared" si="131"/>
        <v>0.69034908829174668</v>
      </c>
      <c r="AV389" s="17">
        <f t="shared" si="132"/>
        <v>1.2613963531669867</v>
      </c>
      <c r="AW389" s="17">
        <f t="shared" si="133"/>
        <v>0.64011516314779271</v>
      </c>
      <c r="AX389" s="17">
        <f t="shared" si="134"/>
        <v>0.64011516314779271</v>
      </c>
      <c r="AY389" s="17">
        <f t="shared" si="135"/>
        <v>0.24320786481639095</v>
      </c>
      <c r="BA389" s="17">
        <f t="shared" si="122"/>
        <v>1.5863534116470881</v>
      </c>
      <c r="BB389" s="17">
        <f t="shared" si="136"/>
        <v>0.3334166458385403</v>
      </c>
      <c r="BC389" s="17">
        <f t="shared" si="137"/>
        <v>0.52144815670926359</v>
      </c>
      <c r="BD389" s="17">
        <f t="shared" si="140"/>
        <v>0.3334166458385403</v>
      </c>
      <c r="BE389" s="17">
        <f t="shared" si="138"/>
        <v>0.3334166458385403</v>
      </c>
      <c r="BF389" s="17">
        <f t="shared" si="139"/>
        <v>4.0310629539692944E-3</v>
      </c>
      <c r="BG389" s="17">
        <f t="shared" si="141"/>
        <v>2.4331687643519594E-5</v>
      </c>
    </row>
    <row r="390" spans="1:59" x14ac:dyDescent="0.25">
      <c r="A390" s="84">
        <v>223</v>
      </c>
      <c r="B390" s="84">
        <v>139</v>
      </c>
      <c r="C390" s="17">
        <v>51</v>
      </c>
      <c r="D390" s="87">
        <v>1</v>
      </c>
      <c r="E390" s="17">
        <v>0</v>
      </c>
      <c r="F390" s="17">
        <v>7.1</v>
      </c>
      <c r="G390" s="17">
        <v>0</v>
      </c>
      <c r="H390" s="17">
        <v>0</v>
      </c>
      <c r="I390" s="17">
        <v>0</v>
      </c>
      <c r="J390" s="17">
        <v>0</v>
      </c>
      <c r="K390" s="17">
        <v>0</v>
      </c>
      <c r="L390" s="17">
        <v>0</v>
      </c>
      <c r="M390" s="17">
        <v>35.700000000000003</v>
      </c>
      <c r="N390" s="17">
        <v>0</v>
      </c>
      <c r="O390" s="17">
        <v>57.2</v>
      </c>
      <c r="P390" s="17">
        <v>0</v>
      </c>
      <c r="Q390" s="17">
        <v>0</v>
      </c>
      <c r="R390" s="17">
        <v>0</v>
      </c>
      <c r="S390" s="17">
        <v>0</v>
      </c>
      <c r="T390" s="17">
        <v>0</v>
      </c>
      <c r="U390" s="41">
        <v>0</v>
      </c>
      <c r="V390" s="41">
        <v>0</v>
      </c>
      <c r="W390" s="17">
        <v>0</v>
      </c>
      <c r="X390" s="17">
        <v>0</v>
      </c>
      <c r="Y390" s="17">
        <v>0</v>
      </c>
      <c r="Z390" s="17">
        <v>0</v>
      </c>
      <c r="AA390" s="17">
        <v>0</v>
      </c>
      <c r="AB390" s="17">
        <v>0</v>
      </c>
      <c r="AC390" s="17">
        <v>0</v>
      </c>
      <c r="AD390" s="41">
        <v>0</v>
      </c>
      <c r="AE390" s="88">
        <v>60</v>
      </c>
      <c r="AF390" s="91" t="s">
        <v>3</v>
      </c>
      <c r="AG390" s="87" t="s">
        <v>504</v>
      </c>
      <c r="AL390" s="17">
        <f t="shared" si="123"/>
        <v>100</v>
      </c>
      <c r="AM390" s="17">
        <f t="shared" si="124"/>
        <v>0.35700000000000004</v>
      </c>
      <c r="AN390" s="17">
        <f t="shared" si="125"/>
        <v>0</v>
      </c>
      <c r="AO390" s="17">
        <f t="shared" si="126"/>
        <v>7.0999999999999994E-2</v>
      </c>
      <c r="AP390" s="17">
        <f t="shared" si="127"/>
        <v>0.57200000000000006</v>
      </c>
      <c r="AQ390" s="17">
        <f t="shared" si="128"/>
        <v>0.6</v>
      </c>
      <c r="AS390" s="17">
        <f t="shared" si="129"/>
        <v>8.0563380281690158</v>
      </c>
      <c r="AT390" s="17">
        <f t="shared" si="130"/>
        <v>5.0281690140845079</v>
      </c>
      <c r="AU390" s="17">
        <f t="shared" si="131"/>
        <v>1.0035211267605635</v>
      </c>
      <c r="AV390" s="17">
        <f t="shared" si="132"/>
        <v>2.5140845070422539</v>
      </c>
      <c r="AW390" s="17">
        <f t="shared" si="133"/>
        <v>0.66901408450704225</v>
      </c>
      <c r="AX390" s="17">
        <f t="shared" si="134"/>
        <v>0.66901408450704225</v>
      </c>
      <c r="AY390" s="17">
        <f t="shared" si="135"/>
        <v>6.9014084507042273E-2</v>
      </c>
      <c r="BA390" s="17">
        <f t="shared" si="122"/>
        <v>8.056338028169014</v>
      </c>
      <c r="BB390" s="17">
        <f t="shared" si="136"/>
        <v>5.0281690140845079</v>
      </c>
      <c r="BC390" s="17">
        <f t="shared" si="137"/>
        <v>0.90171544434534434</v>
      </c>
      <c r="BD390" s="17">
        <f t="shared" si="140"/>
        <v>0.66326247122180593</v>
      </c>
      <c r="BE390" s="17">
        <f t="shared" si="138"/>
        <v>0.66326247122180593</v>
      </c>
      <c r="BF390" s="17">
        <f t="shared" si="139"/>
        <v>4.0021402650898263E-3</v>
      </c>
      <c r="BG390" s="17">
        <f t="shared" si="141"/>
        <v>3.9267379899817025E-2</v>
      </c>
    </row>
    <row r="391" spans="1:59" x14ac:dyDescent="0.25">
      <c r="A391" s="84">
        <v>167</v>
      </c>
      <c r="B391" s="84">
        <v>103</v>
      </c>
      <c r="C391" s="17" t="s">
        <v>216</v>
      </c>
      <c r="D391" s="86">
        <v>1</v>
      </c>
      <c r="E391" s="17">
        <v>0</v>
      </c>
      <c r="F391" s="17">
        <v>25</v>
      </c>
      <c r="G391" s="17">
        <v>0</v>
      </c>
      <c r="H391" s="17">
        <v>0</v>
      </c>
      <c r="I391" s="17">
        <v>0</v>
      </c>
      <c r="J391" s="17">
        <v>0</v>
      </c>
      <c r="K391" s="17">
        <v>0</v>
      </c>
      <c r="L391" s="17">
        <v>0</v>
      </c>
      <c r="M391" s="17">
        <v>12.5</v>
      </c>
      <c r="N391" s="17">
        <v>0</v>
      </c>
      <c r="O391" s="17">
        <v>50</v>
      </c>
      <c r="P391" s="17">
        <v>0</v>
      </c>
      <c r="Q391" s="17">
        <v>0</v>
      </c>
      <c r="R391" s="17">
        <v>0</v>
      </c>
      <c r="S391" s="17">
        <v>0</v>
      </c>
      <c r="T391" s="17">
        <v>0</v>
      </c>
      <c r="U391" s="41">
        <v>0</v>
      </c>
      <c r="V391" s="41">
        <v>0</v>
      </c>
      <c r="W391" s="17">
        <v>0</v>
      </c>
      <c r="X391" s="17">
        <v>0</v>
      </c>
      <c r="Y391" s="17">
        <v>0</v>
      </c>
      <c r="Z391" s="17">
        <v>12.5</v>
      </c>
      <c r="AA391" s="17">
        <v>0</v>
      </c>
      <c r="AB391" s="17">
        <v>0</v>
      </c>
      <c r="AC391" s="41">
        <v>0</v>
      </c>
      <c r="AD391" s="41">
        <v>0</v>
      </c>
      <c r="AE391" s="88">
        <v>62</v>
      </c>
      <c r="AF391" s="41" t="s">
        <v>3</v>
      </c>
      <c r="AG391" s="87" t="s">
        <v>506</v>
      </c>
      <c r="AL391" s="17">
        <f t="shared" si="123"/>
        <v>100</v>
      </c>
      <c r="AM391" s="17">
        <f t="shared" si="124"/>
        <v>0.125</v>
      </c>
      <c r="AN391" s="17">
        <f t="shared" si="125"/>
        <v>0</v>
      </c>
      <c r="AO391" s="17">
        <f t="shared" si="126"/>
        <v>0.25</v>
      </c>
      <c r="AP391" s="17">
        <f t="shared" si="127"/>
        <v>0.5</v>
      </c>
      <c r="AQ391" s="17">
        <f t="shared" si="128"/>
        <v>0.62</v>
      </c>
      <c r="AS391" s="17">
        <f t="shared" si="129"/>
        <v>2</v>
      </c>
      <c r="AT391" s="17">
        <f t="shared" si="130"/>
        <v>0.5</v>
      </c>
      <c r="AU391" s="17">
        <f t="shared" si="131"/>
        <v>0.625</v>
      </c>
      <c r="AV391" s="17">
        <f t="shared" si="132"/>
        <v>1</v>
      </c>
      <c r="AW391" s="17">
        <f t="shared" si="133"/>
        <v>0.5</v>
      </c>
      <c r="AX391" s="17">
        <f t="shared" si="134"/>
        <v>0.5</v>
      </c>
      <c r="AY391" s="17">
        <f t="shared" si="135"/>
        <v>0.12</v>
      </c>
      <c r="BA391" s="17">
        <f t="shared" si="122"/>
        <v>2</v>
      </c>
      <c r="BB391" s="17">
        <f t="shared" si="136"/>
        <v>0.75</v>
      </c>
      <c r="BC391" s="17">
        <f t="shared" si="137"/>
        <v>0.54575984761981144</v>
      </c>
      <c r="BD391" s="17">
        <f t="shared" si="140"/>
        <v>0.55524754946136246</v>
      </c>
      <c r="BE391" s="17">
        <f t="shared" si="138"/>
        <v>0.55524754946136246</v>
      </c>
      <c r="BF391" s="17">
        <f t="shared" si="139"/>
        <v>4.1928798507587014E-3</v>
      </c>
      <c r="BG391" s="17">
        <f t="shared" si="141"/>
        <v>4.7593779324505855E-2</v>
      </c>
    </row>
    <row r="392" spans="1:59" x14ac:dyDescent="0.25">
      <c r="A392" s="84">
        <v>240</v>
      </c>
      <c r="B392" s="84">
        <v>499</v>
      </c>
      <c r="C392" s="17" t="str">
        <f>'EWG-CCP-127 (1)'!B55</f>
        <v>a)</v>
      </c>
      <c r="D392" s="87">
        <v>1</v>
      </c>
      <c r="E392" s="17">
        <v>0</v>
      </c>
      <c r="F392" s="17">
        <f>'EWG-CCP-127 (1)'!M55</f>
        <v>30.03003003003003</v>
      </c>
      <c r="G392" s="17">
        <v>0</v>
      </c>
      <c r="H392" s="17">
        <v>0</v>
      </c>
      <c r="I392" s="17">
        <v>0</v>
      </c>
      <c r="J392" s="17">
        <v>0</v>
      </c>
      <c r="K392" s="17">
        <v>0</v>
      </c>
      <c r="L392" s="17">
        <v>0</v>
      </c>
      <c r="M392" s="17">
        <f>'EWG-CCP-127 (1)'!L55</f>
        <v>69.969969969969966</v>
      </c>
      <c r="N392" s="17">
        <v>0</v>
      </c>
      <c r="O392" s="17">
        <f>'EWG-CCP-127 (1)'!K55</f>
        <v>0</v>
      </c>
      <c r="P392" s="17">
        <v>0</v>
      </c>
      <c r="Q392" s="17">
        <v>0</v>
      </c>
      <c r="R392" s="17">
        <v>0</v>
      </c>
      <c r="S392" s="17">
        <v>0</v>
      </c>
      <c r="T392" s="17">
        <v>0</v>
      </c>
      <c r="U392" s="41">
        <v>0</v>
      </c>
      <c r="V392" s="41">
        <v>0</v>
      </c>
      <c r="W392" s="17">
        <v>0</v>
      </c>
      <c r="X392" s="17">
        <v>0</v>
      </c>
      <c r="Y392" s="17">
        <v>0</v>
      </c>
      <c r="Z392" s="17">
        <v>0</v>
      </c>
      <c r="AA392" s="17">
        <v>0</v>
      </c>
      <c r="AB392" s="17">
        <v>0</v>
      </c>
      <c r="AC392" s="17">
        <v>0</v>
      </c>
      <c r="AD392" s="41">
        <v>0</v>
      </c>
      <c r="AE392" s="88">
        <f>'EWG-CCP-127 (1)'!E55</f>
        <v>2.9000000000000004</v>
      </c>
      <c r="AF392" s="41" t="s">
        <v>3</v>
      </c>
      <c r="AG392" s="87" t="s">
        <v>506</v>
      </c>
      <c r="AL392" s="17">
        <f t="shared" si="123"/>
        <v>100</v>
      </c>
      <c r="AM392" s="17">
        <f t="shared" si="124"/>
        <v>0.6996996996996997</v>
      </c>
      <c r="AN392" s="17">
        <f t="shared" si="125"/>
        <v>0</v>
      </c>
      <c r="AO392" s="17">
        <f t="shared" si="126"/>
        <v>0.3003003003003003</v>
      </c>
      <c r="AP392" s="17">
        <f t="shared" si="127"/>
        <v>0</v>
      </c>
      <c r="AQ392" s="17">
        <f t="shared" si="128"/>
        <v>2.9000000000000005E-2</v>
      </c>
      <c r="AS392" s="17">
        <f t="shared" si="129"/>
        <v>0</v>
      </c>
      <c r="AT392" s="17">
        <f t="shared" si="130"/>
        <v>2.33</v>
      </c>
      <c r="AU392" s="17">
        <f t="shared" si="131"/>
        <v>0.5</v>
      </c>
      <c r="AV392" s="17">
        <f t="shared" si="132"/>
        <v>0.5</v>
      </c>
      <c r="AW392" s="17">
        <f t="shared" si="133"/>
        <v>-0.10999999999999999</v>
      </c>
      <c r="AX392" s="17">
        <f t="shared" si="134"/>
        <v>-0.10999999999999999</v>
      </c>
      <c r="AY392" s="17">
        <f t="shared" si="135"/>
        <v>0.13899999999999998</v>
      </c>
      <c r="BA392" s="17">
        <f t="shared" si="122"/>
        <v>0</v>
      </c>
      <c r="BB392" s="17">
        <f t="shared" si="136"/>
        <v>2.33</v>
      </c>
      <c r="BC392" s="17">
        <f t="shared" si="137"/>
        <v>0.42821172032905402</v>
      </c>
      <c r="BD392" s="17">
        <f t="shared" si="140"/>
        <v>9.441664937721829E-2</v>
      </c>
      <c r="BE392" s="17">
        <f t="shared" si="138"/>
        <v>9.441664937721829E-2</v>
      </c>
      <c r="BF392" s="17">
        <f t="shared" si="139"/>
        <v>4.2793380157419127E-3</v>
      </c>
      <c r="BG392" s="17">
        <f t="shared" si="141"/>
        <v>0.1390096763249512</v>
      </c>
    </row>
    <row r="393" spans="1:59" x14ac:dyDescent="0.25">
      <c r="A393" s="84">
        <v>574</v>
      </c>
      <c r="B393" s="84">
        <v>401</v>
      </c>
      <c r="D393" s="86">
        <v>1</v>
      </c>
      <c r="E393" s="17">
        <v>0</v>
      </c>
      <c r="F393" s="17">
        <v>10</v>
      </c>
      <c r="G393" s="17">
        <v>0</v>
      </c>
      <c r="H393" s="17">
        <v>0</v>
      </c>
      <c r="I393" s="17">
        <v>0</v>
      </c>
      <c r="J393" s="17">
        <v>0</v>
      </c>
      <c r="K393" s="17">
        <v>0</v>
      </c>
      <c r="L393" s="17">
        <v>0</v>
      </c>
      <c r="M393" s="17">
        <v>16</v>
      </c>
      <c r="N393" s="17">
        <v>0</v>
      </c>
      <c r="O393" s="17">
        <v>74</v>
      </c>
      <c r="P393" s="17">
        <v>0</v>
      </c>
      <c r="Q393" s="17">
        <v>0</v>
      </c>
      <c r="R393" s="17">
        <v>0</v>
      </c>
      <c r="S393" s="17">
        <v>0</v>
      </c>
      <c r="T393" s="17">
        <v>0</v>
      </c>
      <c r="U393" s="17">
        <v>0</v>
      </c>
      <c r="V393" s="17">
        <v>0</v>
      </c>
      <c r="W393" s="17">
        <v>0</v>
      </c>
      <c r="X393" s="17">
        <v>0</v>
      </c>
      <c r="Y393" s="17">
        <v>0</v>
      </c>
      <c r="Z393" s="17">
        <v>0</v>
      </c>
      <c r="AA393" s="17">
        <v>0</v>
      </c>
      <c r="AB393" s="17">
        <v>0</v>
      </c>
      <c r="AC393" s="17">
        <v>0</v>
      </c>
      <c r="AD393" s="17">
        <v>0</v>
      </c>
      <c r="AE393" s="88">
        <v>88.8</v>
      </c>
      <c r="AF393" s="17" t="s">
        <v>3</v>
      </c>
      <c r="AG393" s="87" t="s">
        <v>539</v>
      </c>
      <c r="AJ393" s="87" t="s">
        <v>538</v>
      </c>
      <c r="AL393" s="17">
        <f t="shared" si="123"/>
        <v>100</v>
      </c>
      <c r="AM393" s="17">
        <f t="shared" si="124"/>
        <v>0.16</v>
      </c>
      <c r="AN393" s="17">
        <f t="shared" si="125"/>
        <v>0</v>
      </c>
      <c r="AO393" s="17">
        <f t="shared" si="126"/>
        <v>0.1</v>
      </c>
      <c r="AP393" s="17">
        <f t="shared" si="127"/>
        <v>0.74</v>
      </c>
      <c r="AQ393" s="17">
        <f t="shared" si="128"/>
        <v>0.88800000000000001</v>
      </c>
      <c r="AS393" s="17">
        <f t="shared" si="129"/>
        <v>7.3999999999999995</v>
      </c>
      <c r="AT393" s="17">
        <f t="shared" si="130"/>
        <v>1.5999999999999999</v>
      </c>
      <c r="AU393" s="17">
        <f t="shared" si="131"/>
        <v>0.96249999999999991</v>
      </c>
      <c r="AV393" s="17">
        <f t="shared" si="132"/>
        <v>2.3499999999999996</v>
      </c>
      <c r="AW393" s="17">
        <f t="shared" si="133"/>
        <v>0.96249999999999991</v>
      </c>
      <c r="AX393" s="17">
        <f t="shared" si="134"/>
        <v>0.96249999999999991</v>
      </c>
      <c r="AY393" s="17">
        <f t="shared" si="135"/>
        <v>7.44999999999999E-2</v>
      </c>
      <c r="BA393" s="17">
        <f t="shared" si="122"/>
        <v>7.4</v>
      </c>
      <c r="BB393" s="17">
        <f t="shared" si="136"/>
        <v>1.6</v>
      </c>
      <c r="BC393" s="17">
        <f t="shared" si="137"/>
        <v>0.86313979130485641</v>
      </c>
      <c r="BD393" s="17">
        <f t="shared" si="140"/>
        <v>0.95402232114321128</v>
      </c>
      <c r="BE393" s="17">
        <f t="shared" si="138"/>
        <v>0.95402232114321128</v>
      </c>
      <c r="BF393" s="17">
        <f t="shared" si="139"/>
        <v>4.3589468891373218E-3</v>
      </c>
      <c r="BG393" s="17">
        <f t="shared" si="141"/>
        <v>0.23635153161533606</v>
      </c>
    </row>
    <row r="394" spans="1:59" x14ac:dyDescent="0.25">
      <c r="A394" s="84">
        <v>36</v>
      </c>
      <c r="B394" s="84">
        <v>24</v>
      </c>
      <c r="C394" s="17" t="s">
        <v>44</v>
      </c>
      <c r="D394" s="87">
        <v>1</v>
      </c>
      <c r="E394" s="41">
        <v>0</v>
      </c>
      <c r="F394" s="17">
        <v>16</v>
      </c>
      <c r="G394" s="17">
        <v>3</v>
      </c>
      <c r="H394" s="17">
        <v>0</v>
      </c>
      <c r="I394" s="41">
        <v>0</v>
      </c>
      <c r="J394" s="41">
        <v>0</v>
      </c>
      <c r="K394" s="41">
        <v>0</v>
      </c>
      <c r="L394" s="41">
        <v>0</v>
      </c>
      <c r="M394" s="17">
        <v>16</v>
      </c>
      <c r="N394" s="17">
        <v>0</v>
      </c>
      <c r="O394" s="17">
        <v>63</v>
      </c>
      <c r="P394" s="17">
        <v>0</v>
      </c>
      <c r="Q394" s="17">
        <v>0</v>
      </c>
      <c r="R394" s="17">
        <v>0</v>
      </c>
      <c r="S394" s="17">
        <v>2</v>
      </c>
      <c r="T394" s="41">
        <v>0</v>
      </c>
      <c r="U394" s="41">
        <v>0</v>
      </c>
      <c r="V394" s="41">
        <v>0</v>
      </c>
      <c r="W394" s="41">
        <v>0</v>
      </c>
      <c r="X394" s="41">
        <v>0</v>
      </c>
      <c r="Y394" s="17">
        <v>0</v>
      </c>
      <c r="Z394" s="41">
        <v>0</v>
      </c>
      <c r="AA394" s="17">
        <v>0</v>
      </c>
      <c r="AB394" s="17">
        <v>0</v>
      </c>
      <c r="AC394" s="41">
        <v>0</v>
      </c>
      <c r="AD394" s="41">
        <v>0</v>
      </c>
      <c r="AE394" s="88">
        <v>67</v>
      </c>
      <c r="AF394" s="41" t="s">
        <v>3</v>
      </c>
      <c r="AG394" s="87" t="s">
        <v>506</v>
      </c>
      <c r="AL394" s="17">
        <f t="shared" si="123"/>
        <v>100</v>
      </c>
      <c r="AM394" s="17">
        <f t="shared" si="124"/>
        <v>0.16</v>
      </c>
      <c r="AN394" s="17">
        <f t="shared" si="125"/>
        <v>0</v>
      </c>
      <c r="AO394" s="17">
        <f t="shared" si="126"/>
        <v>0.16</v>
      </c>
      <c r="AP394" s="17">
        <f t="shared" si="127"/>
        <v>0.63</v>
      </c>
      <c r="AQ394" s="17">
        <f t="shared" si="128"/>
        <v>0.67</v>
      </c>
      <c r="AS394" s="17">
        <f t="shared" si="129"/>
        <v>3.9375</v>
      </c>
      <c r="AT394" s="17">
        <f t="shared" si="130"/>
        <v>1</v>
      </c>
      <c r="AU394" s="17">
        <f t="shared" si="131"/>
        <v>0.74609375</v>
      </c>
      <c r="AV394" s="17">
        <f t="shared" si="132"/>
        <v>1.484375</v>
      </c>
      <c r="AW394" s="17">
        <f t="shared" si="133"/>
        <v>0.74609375</v>
      </c>
      <c r="AX394" s="17">
        <f t="shared" si="134"/>
        <v>0.74609375</v>
      </c>
      <c r="AY394" s="17">
        <f t="shared" si="135"/>
        <v>7.609374999999996E-2</v>
      </c>
      <c r="BA394" s="17">
        <f t="shared" si="122"/>
        <v>2.8636363636363638</v>
      </c>
      <c r="BB394" s="17">
        <f t="shared" si="136"/>
        <v>0.79545454545454541</v>
      </c>
      <c r="BC394" s="17">
        <f t="shared" si="137"/>
        <v>0.5965192662226384</v>
      </c>
      <c r="BD394" s="17">
        <f t="shared" si="140"/>
        <v>0.60492098262887484</v>
      </c>
      <c r="BE394" s="17">
        <f t="shared" si="138"/>
        <v>0.60492098262887484</v>
      </c>
      <c r="BF394" s="17">
        <f t="shared" si="139"/>
        <v>4.2352785019912163E-3</v>
      </c>
      <c r="BG394" s="17">
        <f t="shared" si="141"/>
        <v>7.1909777886227932E-2</v>
      </c>
    </row>
    <row r="395" spans="1:59" x14ac:dyDescent="0.25">
      <c r="A395" s="84">
        <v>545</v>
      </c>
      <c r="B395" s="84">
        <v>328</v>
      </c>
      <c r="C395" s="17" t="s">
        <v>390</v>
      </c>
      <c r="D395" s="86">
        <v>1</v>
      </c>
      <c r="E395" s="17">
        <f>'EWG-CCP-127 (1)'!N239</f>
        <v>20</v>
      </c>
      <c r="F395" s="17">
        <f>'EWG-CCP-127 (1)'!L239</f>
        <v>30</v>
      </c>
      <c r="G395" s="17">
        <f>'EWG-CCP-127 (1)'!O239</f>
        <v>0</v>
      </c>
      <c r="H395" s="17">
        <v>0</v>
      </c>
      <c r="I395" s="17">
        <v>0</v>
      </c>
      <c r="J395" s="17">
        <v>0</v>
      </c>
      <c r="K395" s="17">
        <v>0</v>
      </c>
      <c r="L395" s="17">
        <v>0</v>
      </c>
      <c r="M395" s="17">
        <v>0</v>
      </c>
      <c r="N395" s="17">
        <v>0</v>
      </c>
      <c r="O395" s="17">
        <f>'EWG-CCP-127 (1)'!M239</f>
        <v>30</v>
      </c>
      <c r="P395" s="17">
        <v>0</v>
      </c>
      <c r="Q395" s="17">
        <v>0</v>
      </c>
      <c r="R395" s="17">
        <v>0</v>
      </c>
      <c r="S395" s="17">
        <v>0</v>
      </c>
      <c r="T395" s="17">
        <f>'EWG-CCP-127 (1)'!P239</f>
        <v>0</v>
      </c>
      <c r="U395" s="17">
        <v>0</v>
      </c>
      <c r="V395" s="17">
        <v>0</v>
      </c>
      <c r="W395" s="17">
        <v>0</v>
      </c>
      <c r="X395" s="17">
        <f>'EWG-CCP-127 (1)'!Q239</f>
        <v>20</v>
      </c>
      <c r="Y395" s="17">
        <v>0</v>
      </c>
      <c r="Z395" s="17">
        <v>0</v>
      </c>
      <c r="AA395" s="17">
        <v>0</v>
      </c>
      <c r="AB395" s="17">
        <v>0</v>
      </c>
      <c r="AC395" s="17">
        <v>0</v>
      </c>
      <c r="AD395" s="17">
        <f>'EWG-CCP-127 (1)'!R239</f>
        <v>0</v>
      </c>
      <c r="AE395" s="88">
        <v>12.5</v>
      </c>
      <c r="AF395" s="92" t="s">
        <v>3</v>
      </c>
      <c r="AG395" s="87" t="s">
        <v>504</v>
      </c>
      <c r="AK395" s="80"/>
      <c r="AL395" s="17">
        <f t="shared" si="123"/>
        <v>100</v>
      </c>
      <c r="AM395" s="17">
        <f t="shared" si="124"/>
        <v>0</v>
      </c>
      <c r="AN395" s="17">
        <f t="shared" si="125"/>
        <v>0.2</v>
      </c>
      <c r="AO395" s="17">
        <f t="shared" si="126"/>
        <v>0.3</v>
      </c>
      <c r="AP395" s="17">
        <f t="shared" si="127"/>
        <v>0.3</v>
      </c>
      <c r="AQ395" s="17">
        <f t="shared" si="128"/>
        <v>0.125</v>
      </c>
      <c r="AS395" s="17">
        <f t="shared" si="129"/>
        <v>0.6</v>
      </c>
      <c r="AT395" s="17">
        <f t="shared" si="130"/>
        <v>0</v>
      </c>
      <c r="AU395" s="17">
        <f t="shared" si="131"/>
        <v>0.53749999999999998</v>
      </c>
      <c r="AV395" s="17">
        <f t="shared" si="132"/>
        <v>0.65</v>
      </c>
      <c r="AW395" s="17">
        <f t="shared" si="133"/>
        <v>0</v>
      </c>
      <c r="AX395" s="17">
        <f t="shared" si="134"/>
        <v>0</v>
      </c>
      <c r="AY395" s="17">
        <f t="shared" si="135"/>
        <v>0.125</v>
      </c>
      <c r="BA395" s="17">
        <f t="shared" ref="BA395:BA426" si="142">(O395)/($BJ$3*F395+$BJ$4*E395+$BJ$5*N395+$BJ$6*I395+$BJ$7*Q395+$BJ$8*S395+$BJ$9*W395)</f>
        <v>0.27272727272727271</v>
      </c>
      <c r="BB395" s="17">
        <f t="shared" si="136"/>
        <v>6.0606060606060601E-2</v>
      </c>
      <c r="BC395" s="17">
        <f t="shared" si="137"/>
        <v>0.44424101041415731</v>
      </c>
      <c r="BD395" s="17">
        <f t="shared" si="140"/>
        <v>6.0606060606060601E-2</v>
      </c>
      <c r="BE395" s="17">
        <f t="shared" si="138"/>
        <v>6.0606060606060601E-2</v>
      </c>
      <c r="BF395" s="17">
        <f t="shared" si="139"/>
        <v>4.1465794306703397E-3</v>
      </c>
      <c r="BG395" s="17">
        <f t="shared" si="141"/>
        <v>7.6640393563457559E-2</v>
      </c>
    </row>
    <row r="396" spans="1:59" x14ac:dyDescent="0.25">
      <c r="A396" s="84">
        <v>485</v>
      </c>
      <c r="B396" s="84">
        <v>539</v>
      </c>
      <c r="C396" s="17" t="s">
        <v>330</v>
      </c>
      <c r="D396" s="87">
        <v>1</v>
      </c>
      <c r="E396" s="17">
        <v>2</v>
      </c>
      <c r="F396" s="17">
        <v>28</v>
      </c>
      <c r="G396" s="17">
        <v>0</v>
      </c>
      <c r="H396" s="17">
        <v>0</v>
      </c>
      <c r="I396" s="17">
        <v>0</v>
      </c>
      <c r="J396" s="17">
        <v>0</v>
      </c>
      <c r="K396" s="17">
        <v>0</v>
      </c>
      <c r="L396" s="17">
        <v>0</v>
      </c>
      <c r="M396" s="17">
        <v>0</v>
      </c>
      <c r="N396" s="17">
        <v>0</v>
      </c>
      <c r="O396" s="17">
        <v>20</v>
      </c>
      <c r="P396" s="17">
        <v>0</v>
      </c>
      <c r="Q396" s="17">
        <v>0</v>
      </c>
      <c r="R396" s="17">
        <v>0</v>
      </c>
      <c r="S396" s="17">
        <v>0</v>
      </c>
      <c r="T396" s="17">
        <v>0</v>
      </c>
      <c r="U396" s="17">
        <v>50</v>
      </c>
      <c r="V396" s="17">
        <v>0</v>
      </c>
      <c r="W396" s="17">
        <v>0</v>
      </c>
      <c r="X396" s="17">
        <v>0</v>
      </c>
      <c r="Y396" s="17">
        <v>0</v>
      </c>
      <c r="Z396" s="17">
        <v>0</v>
      </c>
      <c r="AA396" s="17">
        <v>0</v>
      </c>
      <c r="AB396" s="17">
        <v>0</v>
      </c>
      <c r="AC396" s="17">
        <v>0</v>
      </c>
      <c r="AD396" s="41">
        <v>0</v>
      </c>
      <c r="AE396" s="88">
        <v>38</v>
      </c>
      <c r="AF396" s="17" t="s">
        <v>3</v>
      </c>
      <c r="AG396" s="87" t="s">
        <v>506</v>
      </c>
      <c r="AL396" s="17">
        <f t="shared" si="123"/>
        <v>100</v>
      </c>
      <c r="AM396" s="17">
        <f t="shared" si="124"/>
        <v>0</v>
      </c>
      <c r="AN396" s="17">
        <f t="shared" si="125"/>
        <v>0.02</v>
      </c>
      <c r="AO396" s="17">
        <f t="shared" si="126"/>
        <v>0.28000000000000003</v>
      </c>
      <c r="AP396" s="17">
        <f t="shared" si="127"/>
        <v>0.2</v>
      </c>
      <c r="AQ396" s="17">
        <f t="shared" si="128"/>
        <v>0.38</v>
      </c>
      <c r="AS396" s="17">
        <f t="shared" si="129"/>
        <v>0.66666666666666663</v>
      </c>
      <c r="AT396" s="17">
        <f t="shared" si="130"/>
        <v>0</v>
      </c>
      <c r="AU396" s="17">
        <f t="shared" si="131"/>
        <v>0.54166666666666663</v>
      </c>
      <c r="AV396" s="17">
        <f t="shared" si="132"/>
        <v>0.66666666666666663</v>
      </c>
      <c r="AW396" s="17">
        <f t="shared" si="133"/>
        <v>0</v>
      </c>
      <c r="AX396" s="17">
        <f t="shared" si="134"/>
        <v>0</v>
      </c>
      <c r="AY396" s="17">
        <f t="shared" si="135"/>
        <v>0.38</v>
      </c>
      <c r="BA396" s="17">
        <f t="shared" si="142"/>
        <v>0.55555555555555558</v>
      </c>
      <c r="BB396" s="17">
        <f t="shared" si="136"/>
        <v>0.46296296296296291</v>
      </c>
      <c r="BC396" s="17">
        <f t="shared" si="137"/>
        <v>0.46086397790981998</v>
      </c>
      <c r="BD396" s="17">
        <f t="shared" si="140"/>
        <v>0.44261467951823485</v>
      </c>
      <c r="BE396" s="17">
        <f t="shared" si="138"/>
        <v>0.44261467951823485</v>
      </c>
      <c r="BF396" s="17">
        <f t="shared" si="139"/>
        <v>3.9205980911712589E-3</v>
      </c>
      <c r="BG396" s="17">
        <f t="shared" si="141"/>
        <v>4.7698622824001515E-4</v>
      </c>
    </row>
    <row r="397" spans="1:59" x14ac:dyDescent="0.25">
      <c r="A397" s="84">
        <v>130</v>
      </c>
      <c r="B397" s="84">
        <v>456</v>
      </c>
      <c r="C397" s="17" t="s">
        <v>156</v>
      </c>
      <c r="D397" s="86">
        <v>1</v>
      </c>
      <c r="E397" s="17">
        <v>0</v>
      </c>
      <c r="F397" s="17">
        <v>38.4</v>
      </c>
      <c r="G397" s="17">
        <v>10.6</v>
      </c>
      <c r="H397" s="17">
        <v>0</v>
      </c>
      <c r="I397" s="17">
        <v>0</v>
      </c>
      <c r="J397" s="17">
        <v>0</v>
      </c>
      <c r="K397" s="17">
        <v>0</v>
      </c>
      <c r="L397" s="17">
        <v>0</v>
      </c>
      <c r="M397" s="17">
        <v>14.1</v>
      </c>
      <c r="N397" s="17">
        <v>0</v>
      </c>
      <c r="O397" s="17">
        <v>36.9</v>
      </c>
      <c r="P397" s="17">
        <v>0</v>
      </c>
      <c r="Q397" s="17">
        <v>0</v>
      </c>
      <c r="R397" s="17">
        <v>0</v>
      </c>
      <c r="S397" s="17">
        <v>0</v>
      </c>
      <c r="T397" s="17">
        <v>0</v>
      </c>
      <c r="U397" s="41">
        <v>0</v>
      </c>
      <c r="V397" s="41">
        <v>0</v>
      </c>
      <c r="W397" s="17">
        <v>0</v>
      </c>
      <c r="X397" s="17">
        <v>0</v>
      </c>
      <c r="Y397" s="17">
        <v>0</v>
      </c>
      <c r="Z397" s="41">
        <v>0</v>
      </c>
      <c r="AA397" s="17">
        <v>0</v>
      </c>
      <c r="AB397" s="17">
        <v>0</v>
      </c>
      <c r="AC397" s="41">
        <v>0</v>
      </c>
      <c r="AD397" s="41">
        <v>0</v>
      </c>
      <c r="AE397" s="88">
        <v>53.5</v>
      </c>
      <c r="AF397" s="41" t="s">
        <v>3</v>
      </c>
      <c r="AG397" s="87" t="s">
        <v>557</v>
      </c>
      <c r="AL397" s="17">
        <f t="shared" si="123"/>
        <v>100</v>
      </c>
      <c r="AM397" s="17">
        <f t="shared" si="124"/>
        <v>0.14099999999999999</v>
      </c>
      <c r="AN397" s="17">
        <f t="shared" si="125"/>
        <v>0</v>
      </c>
      <c r="AO397" s="17">
        <f t="shared" si="126"/>
        <v>0.38400000000000001</v>
      </c>
      <c r="AP397" s="17">
        <f t="shared" si="127"/>
        <v>0.36899999999999999</v>
      </c>
      <c r="AQ397" s="17">
        <f t="shared" si="128"/>
        <v>0.53500000000000003</v>
      </c>
      <c r="AS397" s="17">
        <f t="shared" si="129"/>
        <v>0.9609375</v>
      </c>
      <c r="AT397" s="17">
        <f t="shared" si="130"/>
        <v>0.36718749999999994</v>
      </c>
      <c r="AU397" s="17">
        <f t="shared" si="131"/>
        <v>0.56005859375</v>
      </c>
      <c r="AV397" s="17">
        <f t="shared" si="132"/>
        <v>0.740234375</v>
      </c>
      <c r="AW397" s="17">
        <f t="shared" si="133"/>
        <v>0.36718749999999994</v>
      </c>
      <c r="AX397" s="17">
        <f t="shared" si="134"/>
        <v>0.36718749999999994</v>
      </c>
      <c r="AY397" s="17">
        <f t="shared" si="135"/>
        <v>0.16781250000000009</v>
      </c>
      <c r="BA397" s="17">
        <f t="shared" si="142"/>
        <v>0.9609375</v>
      </c>
      <c r="BB397" s="17">
        <f t="shared" si="136"/>
        <v>0.50520833333333337</v>
      </c>
      <c r="BC397" s="17">
        <f t="shared" si="137"/>
        <v>0.4846899221132851</v>
      </c>
      <c r="BD397" s="17">
        <f t="shared" si="140"/>
        <v>0.46799101922915082</v>
      </c>
      <c r="BE397" s="17">
        <f t="shared" si="138"/>
        <v>0.46799101922915082</v>
      </c>
      <c r="BF397" s="17">
        <f t="shared" si="139"/>
        <v>4.4902035039480395E-3</v>
      </c>
      <c r="BG397" s="17">
        <f t="shared" si="141"/>
        <v>1.773158176957838E-2</v>
      </c>
    </row>
    <row r="398" spans="1:59" x14ac:dyDescent="0.25">
      <c r="A398" s="84">
        <v>390</v>
      </c>
      <c r="B398" s="84">
        <v>258</v>
      </c>
      <c r="C398" s="17" t="s">
        <v>255</v>
      </c>
      <c r="D398" s="87">
        <v>1</v>
      </c>
      <c r="E398" s="17">
        <v>9.5</v>
      </c>
      <c r="F398" s="17">
        <v>13.9</v>
      </c>
      <c r="G398" s="17">
        <v>26.4</v>
      </c>
      <c r="H398" s="17">
        <v>0</v>
      </c>
      <c r="I398" s="17">
        <v>0</v>
      </c>
      <c r="J398" s="17">
        <v>0</v>
      </c>
      <c r="K398" s="17">
        <v>0</v>
      </c>
      <c r="L398" s="17">
        <v>0</v>
      </c>
      <c r="M398" s="17">
        <v>7.3</v>
      </c>
      <c r="N398" s="17">
        <v>0</v>
      </c>
      <c r="O398" s="17">
        <v>42.9</v>
      </c>
      <c r="P398" s="17">
        <v>0</v>
      </c>
      <c r="Q398" s="17">
        <v>0</v>
      </c>
      <c r="R398" s="17">
        <v>0</v>
      </c>
      <c r="S398" s="17">
        <v>0</v>
      </c>
      <c r="T398" s="17">
        <v>0</v>
      </c>
      <c r="U398" s="41">
        <v>0</v>
      </c>
      <c r="V398" s="41">
        <v>0</v>
      </c>
      <c r="W398" s="17">
        <v>0</v>
      </c>
      <c r="X398" s="17">
        <v>0</v>
      </c>
      <c r="Y398" s="17">
        <v>0</v>
      </c>
      <c r="Z398" s="17">
        <v>0</v>
      </c>
      <c r="AA398" s="17">
        <v>0</v>
      </c>
      <c r="AB398" s="17">
        <v>0</v>
      </c>
      <c r="AC398" s="17">
        <v>0</v>
      </c>
      <c r="AD398" s="41">
        <v>0</v>
      </c>
      <c r="AE398" s="88">
        <v>33</v>
      </c>
      <c r="AF398" s="91" t="s">
        <v>3</v>
      </c>
      <c r="AG398" s="87" t="s">
        <v>504</v>
      </c>
      <c r="AL398" s="17">
        <f t="shared" si="123"/>
        <v>100</v>
      </c>
      <c r="AM398" s="17">
        <f t="shared" si="124"/>
        <v>7.2999999999999995E-2</v>
      </c>
      <c r="AN398" s="17">
        <f t="shared" si="125"/>
        <v>9.5000000000000001E-2</v>
      </c>
      <c r="AO398" s="17">
        <f t="shared" si="126"/>
        <v>0.13900000000000001</v>
      </c>
      <c r="AP398" s="17">
        <f t="shared" si="127"/>
        <v>0.42899999999999999</v>
      </c>
      <c r="AQ398" s="17">
        <f t="shared" si="128"/>
        <v>0.33</v>
      </c>
      <c r="AS398" s="17">
        <f t="shared" si="129"/>
        <v>1.8333333333333333</v>
      </c>
      <c r="AT398" s="17">
        <f t="shared" si="130"/>
        <v>0.31196581196581191</v>
      </c>
      <c r="AU398" s="17">
        <f t="shared" si="131"/>
        <v>0.61458333333333337</v>
      </c>
      <c r="AV398" s="17">
        <f t="shared" si="132"/>
        <v>0.95833333333333326</v>
      </c>
      <c r="AW398" s="17">
        <f t="shared" si="133"/>
        <v>0.31196581196581191</v>
      </c>
      <c r="AX398" s="17">
        <f t="shared" si="134"/>
        <v>0.31196581196581191</v>
      </c>
      <c r="AY398" s="17">
        <f t="shared" si="135"/>
        <v>1.8034188034188103E-2</v>
      </c>
      <c r="BA398" s="17">
        <f t="shared" si="142"/>
        <v>0.82658959537572252</v>
      </c>
      <c r="BB398" s="17">
        <f t="shared" si="136"/>
        <v>0.39499036608863197</v>
      </c>
      <c r="BC398" s="17">
        <f t="shared" si="137"/>
        <v>0.47679374981627454</v>
      </c>
      <c r="BD398" s="17">
        <f t="shared" si="140"/>
        <v>0.39499036608863197</v>
      </c>
      <c r="BE398" s="17">
        <f t="shared" si="138"/>
        <v>0.39499036608863197</v>
      </c>
      <c r="BF398" s="17">
        <f t="shared" si="139"/>
        <v>4.2237476843344024E-3</v>
      </c>
      <c r="BG398" s="17">
        <f t="shared" si="141"/>
        <v>5.1609876665179629E-3</v>
      </c>
    </row>
    <row r="399" spans="1:59" x14ac:dyDescent="0.25">
      <c r="A399" s="84">
        <v>622</v>
      </c>
      <c r="B399" s="84">
        <v>632</v>
      </c>
      <c r="D399" s="86">
        <v>1</v>
      </c>
      <c r="E399" s="17">
        <v>0</v>
      </c>
      <c r="F399" s="17">
        <f>'EWG-CCP-127 (1)'!G344</f>
        <v>55.005500550055011</v>
      </c>
      <c r="G399" s="17">
        <v>0</v>
      </c>
      <c r="H399" s="17">
        <v>0</v>
      </c>
      <c r="I399" s="17">
        <v>0</v>
      </c>
      <c r="J399" s="17">
        <v>0</v>
      </c>
      <c r="K399" s="17">
        <v>0</v>
      </c>
      <c r="L399" s="17">
        <v>0</v>
      </c>
      <c r="M399" s="17">
        <f>'EWG-CCP-127 (1)'!H339</f>
        <v>44.994499449944989</v>
      </c>
      <c r="N399" s="17">
        <v>0</v>
      </c>
      <c r="O399" s="17">
        <v>0</v>
      </c>
      <c r="P399" s="17">
        <v>0</v>
      </c>
      <c r="Q399" s="17">
        <v>0</v>
      </c>
      <c r="R399" s="17">
        <v>0</v>
      </c>
      <c r="S399" s="17">
        <v>0</v>
      </c>
      <c r="T399" s="17">
        <v>0</v>
      </c>
      <c r="U399" s="17">
        <v>0</v>
      </c>
      <c r="V399" s="17">
        <v>0</v>
      </c>
      <c r="W399" s="17">
        <v>0</v>
      </c>
      <c r="X399" s="17">
        <v>0</v>
      </c>
      <c r="Y399" s="17">
        <v>0</v>
      </c>
      <c r="Z399" s="17">
        <v>0</v>
      </c>
      <c r="AA399" s="17">
        <v>0</v>
      </c>
      <c r="AB399" s="17">
        <v>0</v>
      </c>
      <c r="AC399" s="17">
        <v>0</v>
      </c>
      <c r="AD399" s="17">
        <v>0</v>
      </c>
      <c r="AE399" s="88">
        <f>'EWG-CCP-127 (1)'!L344</f>
        <v>33.652999999999999</v>
      </c>
      <c r="AF399" s="17" t="s">
        <v>3</v>
      </c>
      <c r="AG399" s="87" t="s">
        <v>506</v>
      </c>
      <c r="AL399" s="17">
        <f t="shared" si="123"/>
        <v>100</v>
      </c>
      <c r="AM399" s="17">
        <f t="shared" si="124"/>
        <v>0.44994499449944991</v>
      </c>
      <c r="AN399" s="17">
        <f t="shared" si="125"/>
        <v>0</v>
      </c>
      <c r="AO399" s="17">
        <f t="shared" si="126"/>
        <v>0.55005500550055009</v>
      </c>
      <c r="AP399" s="17">
        <f t="shared" si="127"/>
        <v>0</v>
      </c>
      <c r="AQ399" s="17">
        <f t="shared" si="128"/>
        <v>0.33653</v>
      </c>
      <c r="AS399" s="17">
        <f t="shared" si="129"/>
        <v>0</v>
      </c>
      <c r="AT399" s="17">
        <f t="shared" si="130"/>
        <v>0.81799999999999984</v>
      </c>
      <c r="AU399" s="17">
        <f t="shared" si="131"/>
        <v>0.5</v>
      </c>
      <c r="AV399" s="17">
        <f t="shared" si="132"/>
        <v>0.5</v>
      </c>
      <c r="AW399" s="17">
        <f t="shared" si="133"/>
        <v>0.39400000000000007</v>
      </c>
      <c r="AX399" s="17">
        <f t="shared" si="134"/>
        <v>0.39400000000000007</v>
      </c>
      <c r="AY399" s="17">
        <f t="shared" si="135"/>
        <v>5.7470000000000077E-2</v>
      </c>
      <c r="BA399" s="17">
        <f t="shared" si="142"/>
        <v>0</v>
      </c>
      <c r="BB399" s="17">
        <f t="shared" si="136"/>
        <v>0.81799999999999984</v>
      </c>
      <c r="BC399" s="17">
        <f t="shared" si="137"/>
        <v>0.42821172032905402</v>
      </c>
      <c r="BD399" s="17">
        <f t="shared" si="140"/>
        <v>0.40229957654106274</v>
      </c>
      <c r="BE399" s="17">
        <f t="shared" si="138"/>
        <v>0.40229957654106274</v>
      </c>
      <c r="BF399" s="17">
        <f t="shared" si="139"/>
        <v>4.3256371983907112E-3</v>
      </c>
      <c r="BG399" s="17">
        <f t="shared" si="141"/>
        <v>4.2653979786788651E-3</v>
      </c>
    </row>
    <row r="400" spans="1:59" x14ac:dyDescent="0.25">
      <c r="A400" s="84">
        <v>404</v>
      </c>
      <c r="B400" s="84">
        <v>268</v>
      </c>
      <c r="C400" s="17" t="s">
        <v>269</v>
      </c>
      <c r="D400" s="87">
        <v>1</v>
      </c>
      <c r="E400" s="17">
        <v>0</v>
      </c>
      <c r="F400" s="17">
        <v>33.799999999999997</v>
      </c>
      <c r="G400" s="17">
        <v>0</v>
      </c>
      <c r="H400" s="17">
        <v>0</v>
      </c>
      <c r="I400" s="17">
        <v>0</v>
      </c>
      <c r="J400" s="17">
        <v>0</v>
      </c>
      <c r="K400" s="17">
        <v>0</v>
      </c>
      <c r="L400" s="17">
        <v>0</v>
      </c>
      <c r="M400" s="17">
        <v>16.399999999999999</v>
      </c>
      <c r="N400" s="17">
        <v>0</v>
      </c>
      <c r="O400" s="17">
        <v>49.8</v>
      </c>
      <c r="P400" s="17">
        <v>0</v>
      </c>
      <c r="Q400" s="17">
        <v>0</v>
      </c>
      <c r="R400" s="17">
        <v>0</v>
      </c>
      <c r="S400" s="17">
        <v>0</v>
      </c>
      <c r="T400" s="17">
        <v>0</v>
      </c>
      <c r="U400" s="41">
        <v>0</v>
      </c>
      <c r="V400" s="41">
        <v>0</v>
      </c>
      <c r="W400" s="17">
        <v>0</v>
      </c>
      <c r="X400" s="17">
        <v>0</v>
      </c>
      <c r="Y400" s="17">
        <v>0</v>
      </c>
      <c r="Z400" s="17">
        <v>0</v>
      </c>
      <c r="AA400" s="17">
        <v>0</v>
      </c>
      <c r="AB400" s="17">
        <v>0</v>
      </c>
      <c r="AC400" s="17">
        <v>0</v>
      </c>
      <c r="AD400" s="41">
        <v>0</v>
      </c>
      <c r="AE400" s="88">
        <v>42</v>
      </c>
      <c r="AF400" s="91" t="s">
        <v>3</v>
      </c>
      <c r="AG400" s="87" t="s">
        <v>504</v>
      </c>
      <c r="AL400" s="17">
        <f t="shared" si="123"/>
        <v>100</v>
      </c>
      <c r="AM400" s="17">
        <f t="shared" si="124"/>
        <v>0.16399999999999998</v>
      </c>
      <c r="AN400" s="17">
        <f t="shared" si="125"/>
        <v>0</v>
      </c>
      <c r="AO400" s="17">
        <f t="shared" si="126"/>
        <v>0.33799999999999997</v>
      </c>
      <c r="AP400" s="17">
        <f t="shared" si="127"/>
        <v>0.498</v>
      </c>
      <c r="AQ400" s="17">
        <f t="shared" si="128"/>
        <v>0.42</v>
      </c>
      <c r="AS400" s="17">
        <f t="shared" si="129"/>
        <v>1.473372781065089</v>
      </c>
      <c r="AT400" s="17">
        <f t="shared" si="130"/>
        <v>0.48520710059171596</v>
      </c>
      <c r="AU400" s="17">
        <f t="shared" si="131"/>
        <v>0.59208579881656809</v>
      </c>
      <c r="AV400" s="17">
        <f t="shared" si="132"/>
        <v>0.86834319526627224</v>
      </c>
      <c r="AW400" s="17">
        <f t="shared" si="133"/>
        <v>0.48520710059171596</v>
      </c>
      <c r="AX400" s="17">
        <f t="shared" si="134"/>
        <v>0.48520710059171596</v>
      </c>
      <c r="AY400" s="17">
        <f t="shared" si="135"/>
        <v>6.5207100591715972E-2</v>
      </c>
      <c r="BA400" s="17">
        <f t="shared" si="142"/>
        <v>1.4733727810650887</v>
      </c>
      <c r="BB400" s="17">
        <f t="shared" si="136"/>
        <v>0.48520710059171596</v>
      </c>
      <c r="BC400" s="17">
        <f t="shared" si="137"/>
        <v>0.51480782593674212</v>
      </c>
      <c r="BD400" s="17">
        <f t="shared" si="140"/>
        <v>0.48520710059171596</v>
      </c>
      <c r="BE400" s="17">
        <f t="shared" si="138"/>
        <v>0.48520710059171596</v>
      </c>
      <c r="BF400" s="17">
        <f t="shared" si="139"/>
        <v>4.2519659675781651E-3</v>
      </c>
      <c r="BG400" s="17">
        <f t="shared" si="141"/>
        <v>3.2978507761765495E-4</v>
      </c>
    </row>
    <row r="401" spans="1:59" x14ac:dyDescent="0.25">
      <c r="A401" s="84">
        <v>359</v>
      </c>
      <c r="B401" s="84">
        <v>379</v>
      </c>
      <c r="C401" s="58">
        <v>9</v>
      </c>
      <c r="D401" s="86">
        <v>1</v>
      </c>
      <c r="E401" s="17">
        <v>0</v>
      </c>
      <c r="F401" s="17">
        <f>'EWG-CCP-127 (1)'!M172</f>
        <v>14.285714285714285</v>
      </c>
      <c r="G401" s="17">
        <v>0</v>
      </c>
      <c r="H401" s="17">
        <v>0</v>
      </c>
      <c r="I401" s="17">
        <v>0</v>
      </c>
      <c r="J401" s="17">
        <v>0</v>
      </c>
      <c r="K401" s="17">
        <v>0</v>
      </c>
      <c r="L401" s="17">
        <v>0</v>
      </c>
      <c r="M401" s="17">
        <f>'EWG-CCP-127 (1)'!L172</f>
        <v>57.142857142857139</v>
      </c>
      <c r="N401" s="17">
        <v>0</v>
      </c>
      <c r="O401" s="17">
        <f>'EWG-CCP-127 (1)'!K172</f>
        <v>28.571428571428569</v>
      </c>
      <c r="P401" s="17">
        <v>0</v>
      </c>
      <c r="Q401" s="17">
        <v>0</v>
      </c>
      <c r="R401" s="17">
        <v>0</v>
      </c>
      <c r="S401" s="17">
        <v>0</v>
      </c>
      <c r="T401" s="17">
        <v>0</v>
      </c>
      <c r="U401" s="41">
        <v>0</v>
      </c>
      <c r="V401" s="41">
        <v>0</v>
      </c>
      <c r="W401" s="17">
        <v>0</v>
      </c>
      <c r="X401" s="17">
        <v>0</v>
      </c>
      <c r="Y401" s="17">
        <v>0</v>
      </c>
      <c r="Z401" s="17">
        <v>0</v>
      </c>
      <c r="AA401" s="17">
        <v>0</v>
      </c>
      <c r="AB401" s="17">
        <v>0</v>
      </c>
      <c r="AC401" s="17">
        <v>0</v>
      </c>
      <c r="AD401" s="41">
        <v>0</v>
      </c>
      <c r="AE401" s="88">
        <f>'EWG-CCP-127 (1)'!E172</f>
        <v>2</v>
      </c>
      <c r="AF401" s="41" t="s">
        <v>3</v>
      </c>
      <c r="AG401" s="87" t="s">
        <v>506</v>
      </c>
      <c r="AL401" s="17">
        <f t="shared" si="123"/>
        <v>99.999999999999986</v>
      </c>
      <c r="AM401" s="17">
        <f t="shared" si="124"/>
        <v>0.5714285714285714</v>
      </c>
      <c r="AN401" s="17">
        <f t="shared" si="125"/>
        <v>0</v>
      </c>
      <c r="AO401" s="17">
        <f t="shared" si="126"/>
        <v>0.14285714285714285</v>
      </c>
      <c r="AP401" s="17">
        <f t="shared" si="127"/>
        <v>0.2857142857142857</v>
      </c>
      <c r="AQ401" s="17">
        <f t="shared" si="128"/>
        <v>0.02</v>
      </c>
      <c r="AS401" s="17">
        <f t="shared" si="129"/>
        <v>2</v>
      </c>
      <c r="AT401" s="17">
        <f t="shared" si="130"/>
        <v>4</v>
      </c>
      <c r="AU401" s="17">
        <f t="shared" si="131"/>
        <v>0.625</v>
      </c>
      <c r="AV401" s="17">
        <f t="shared" si="132"/>
        <v>1</v>
      </c>
      <c r="AW401" s="17">
        <f t="shared" si="133"/>
        <v>0</v>
      </c>
      <c r="AX401" s="17">
        <f t="shared" si="134"/>
        <v>0</v>
      </c>
      <c r="AY401" s="17">
        <f t="shared" si="135"/>
        <v>0.02</v>
      </c>
      <c r="BA401" s="17">
        <f t="shared" si="142"/>
        <v>2</v>
      </c>
      <c r="BB401" s="17">
        <f t="shared" si="136"/>
        <v>4</v>
      </c>
      <c r="BC401" s="17">
        <f t="shared" si="137"/>
        <v>0.54575984761981144</v>
      </c>
      <c r="BD401" s="17">
        <f t="shared" si="140"/>
        <v>8.5864720223532517E-2</v>
      </c>
      <c r="BE401" s="17">
        <f t="shared" si="138"/>
        <v>8.5864720223532517E-2</v>
      </c>
      <c r="BF401" s="17">
        <f t="shared" si="139"/>
        <v>4.3381613701242126E-3</v>
      </c>
      <c r="BG401" s="17">
        <f t="shared" si="141"/>
        <v>0.14580179658384124</v>
      </c>
    </row>
    <row r="402" spans="1:59" x14ac:dyDescent="0.25">
      <c r="A402" s="84">
        <v>429</v>
      </c>
      <c r="B402" s="84">
        <v>284</v>
      </c>
      <c r="D402" s="87">
        <v>1</v>
      </c>
      <c r="E402" s="17">
        <f>'EWG-CCP-127 (1)'!E216</f>
        <v>12.5</v>
      </c>
      <c r="F402" s="17">
        <f>'EWG-CCP-127 (1)'!F216</f>
        <v>6.3</v>
      </c>
      <c r="G402" s="17">
        <v>0</v>
      </c>
      <c r="H402" s="17">
        <v>0</v>
      </c>
      <c r="I402" s="17">
        <v>0</v>
      </c>
      <c r="J402" s="17">
        <v>0</v>
      </c>
      <c r="K402" s="17">
        <v>0</v>
      </c>
      <c r="L402" s="17">
        <v>0</v>
      </c>
      <c r="M402" s="17">
        <f>'EWG-CCP-127 (1)'!C216</f>
        <v>13.900000000000002</v>
      </c>
      <c r="N402" s="17">
        <v>0</v>
      </c>
      <c r="O402" s="17">
        <f>'EWG-CCP-127 (1)'!D216</f>
        <v>67.300000000000011</v>
      </c>
      <c r="P402" s="17">
        <v>0</v>
      </c>
      <c r="Q402" s="17">
        <v>0</v>
      </c>
      <c r="R402" s="17">
        <v>0</v>
      </c>
      <c r="S402" s="17">
        <v>0</v>
      </c>
      <c r="T402" s="17">
        <v>0</v>
      </c>
      <c r="U402" s="41">
        <v>0</v>
      </c>
      <c r="V402" s="17">
        <v>0</v>
      </c>
      <c r="W402" s="17">
        <v>0</v>
      </c>
      <c r="X402" s="17">
        <v>0</v>
      </c>
      <c r="Y402" s="17">
        <v>0</v>
      </c>
      <c r="Z402" s="17">
        <v>0</v>
      </c>
      <c r="AA402" s="17">
        <v>0</v>
      </c>
      <c r="AB402" s="17">
        <v>0</v>
      </c>
      <c r="AC402" s="17">
        <v>0</v>
      </c>
      <c r="AD402" s="41">
        <v>0</v>
      </c>
      <c r="AE402" s="88">
        <f>'EWG-CCP-127 (1)'!J216</f>
        <v>18.096309999999999</v>
      </c>
      <c r="AF402" s="41" t="s">
        <v>3</v>
      </c>
      <c r="AG402" s="87" t="s">
        <v>506</v>
      </c>
      <c r="AI402" s="87" t="s">
        <v>505</v>
      </c>
      <c r="AJ402" s="87" t="s">
        <v>510</v>
      </c>
      <c r="AL402" s="17">
        <f t="shared" si="123"/>
        <v>100.00000000000001</v>
      </c>
      <c r="AM402" s="17">
        <f t="shared" si="124"/>
        <v>0.13900000000000001</v>
      </c>
      <c r="AN402" s="17">
        <f t="shared" si="125"/>
        <v>0.125</v>
      </c>
      <c r="AO402" s="17">
        <f t="shared" si="126"/>
        <v>6.3E-2</v>
      </c>
      <c r="AP402" s="17">
        <f t="shared" si="127"/>
        <v>0.67300000000000015</v>
      </c>
      <c r="AQ402" s="17">
        <f t="shared" si="128"/>
        <v>0.18096309999999999</v>
      </c>
      <c r="AS402" s="17">
        <f t="shared" si="129"/>
        <v>3.5797872340425538</v>
      </c>
      <c r="AT402" s="17">
        <f t="shared" si="130"/>
        <v>0.73936170212765961</v>
      </c>
      <c r="AU402" s="17">
        <f t="shared" si="131"/>
        <v>0.72373670212765961</v>
      </c>
      <c r="AV402" s="17">
        <f t="shared" si="132"/>
        <v>1.3949468085106385</v>
      </c>
      <c r="AW402" s="17">
        <f t="shared" si="133"/>
        <v>0.72373670212765961</v>
      </c>
      <c r="AX402" s="17">
        <f t="shared" si="134"/>
        <v>0.72373670212765961</v>
      </c>
      <c r="AY402" s="17">
        <f t="shared" si="135"/>
        <v>0.54277360212765968</v>
      </c>
      <c r="BA402" s="17">
        <f t="shared" si="142"/>
        <v>1.1953818827708707</v>
      </c>
      <c r="BB402" s="17">
        <f t="shared" si="136"/>
        <v>0.24689165186500894</v>
      </c>
      <c r="BC402" s="17">
        <f t="shared" si="137"/>
        <v>0.49846917118756179</v>
      </c>
      <c r="BD402" s="17">
        <f t="shared" si="140"/>
        <v>0.24689165186500894</v>
      </c>
      <c r="BE402" s="17">
        <f t="shared" si="138"/>
        <v>0.24689165186500894</v>
      </c>
      <c r="BF402" s="17">
        <f t="shared" si="139"/>
        <v>4.3465739510171759E-3</v>
      </c>
      <c r="BG402" s="17">
        <f t="shared" si="141"/>
        <v>4.8786611307257713E-2</v>
      </c>
    </row>
    <row r="403" spans="1:59" x14ac:dyDescent="0.25">
      <c r="A403" s="84">
        <v>283</v>
      </c>
      <c r="B403" s="84">
        <v>173</v>
      </c>
      <c r="D403" s="86">
        <v>1</v>
      </c>
      <c r="E403" s="17">
        <v>0</v>
      </c>
      <c r="F403" s="17">
        <f>'EWG-CCP-127 (1)'!M101</f>
        <v>36.363636363636367</v>
      </c>
      <c r="G403" s="17">
        <v>0</v>
      </c>
      <c r="H403" s="17">
        <v>0</v>
      </c>
      <c r="I403" s="17">
        <v>0</v>
      </c>
      <c r="J403" s="17">
        <v>0</v>
      </c>
      <c r="K403" s="17">
        <v>0</v>
      </c>
      <c r="L403" s="17">
        <v>0</v>
      </c>
      <c r="M403" s="17">
        <f>'EWG-CCP-127 (1)'!L101</f>
        <v>27.27272727272727</v>
      </c>
      <c r="N403" s="17">
        <v>0</v>
      </c>
      <c r="O403" s="17">
        <f>'EWG-CCP-127 (1)'!K101</f>
        <v>36.363636363636367</v>
      </c>
      <c r="P403" s="17">
        <v>0</v>
      </c>
      <c r="Q403" s="17">
        <v>0</v>
      </c>
      <c r="R403" s="17">
        <v>0</v>
      </c>
      <c r="S403" s="17">
        <v>0</v>
      </c>
      <c r="T403" s="17">
        <v>0</v>
      </c>
      <c r="U403" s="41">
        <v>0</v>
      </c>
      <c r="V403" s="41">
        <v>0</v>
      </c>
      <c r="W403" s="17">
        <v>0</v>
      </c>
      <c r="X403" s="17">
        <v>0</v>
      </c>
      <c r="Y403" s="17">
        <v>0</v>
      </c>
      <c r="Z403" s="17">
        <v>0</v>
      </c>
      <c r="AA403" s="17">
        <v>0</v>
      </c>
      <c r="AB403" s="17">
        <v>0</v>
      </c>
      <c r="AC403" s="17">
        <v>0</v>
      </c>
      <c r="AD403" s="41">
        <v>0</v>
      </c>
      <c r="AE403" s="88">
        <f>'EWG-CCP-127 (1)'!E101</f>
        <v>56.000000000000007</v>
      </c>
      <c r="AF403" s="91" t="s">
        <v>3</v>
      </c>
      <c r="AG403" s="87" t="s">
        <v>504</v>
      </c>
      <c r="AL403" s="17">
        <f t="shared" si="123"/>
        <v>100</v>
      </c>
      <c r="AM403" s="17">
        <f t="shared" si="124"/>
        <v>0.27272727272727271</v>
      </c>
      <c r="AN403" s="17">
        <f t="shared" si="125"/>
        <v>0</v>
      </c>
      <c r="AO403" s="17">
        <f t="shared" si="126"/>
        <v>0.36363636363636365</v>
      </c>
      <c r="AP403" s="17">
        <f t="shared" si="127"/>
        <v>0.36363636363636365</v>
      </c>
      <c r="AQ403" s="17">
        <f t="shared" si="128"/>
        <v>0.56000000000000005</v>
      </c>
      <c r="AS403" s="17">
        <f t="shared" si="129"/>
        <v>1</v>
      </c>
      <c r="AT403" s="17">
        <f t="shared" si="130"/>
        <v>0.74999999999999989</v>
      </c>
      <c r="AU403" s="17">
        <f t="shared" si="131"/>
        <v>0.5625</v>
      </c>
      <c r="AV403" s="17">
        <f t="shared" si="132"/>
        <v>0.75</v>
      </c>
      <c r="AW403" s="17">
        <f t="shared" si="133"/>
        <v>0.5625</v>
      </c>
      <c r="AX403" s="17">
        <f t="shared" si="134"/>
        <v>0.5625</v>
      </c>
      <c r="AY403" s="17">
        <f t="shared" si="135"/>
        <v>2.4999999999999467E-3</v>
      </c>
      <c r="BA403" s="17">
        <f t="shared" si="142"/>
        <v>1</v>
      </c>
      <c r="BB403" s="17">
        <f t="shared" si="136"/>
        <v>0.74999999999999989</v>
      </c>
      <c r="BC403" s="17">
        <f t="shared" si="137"/>
        <v>0.48698578397443271</v>
      </c>
      <c r="BD403" s="17">
        <f t="shared" si="140"/>
        <v>0.49360337036403285</v>
      </c>
      <c r="BE403" s="17">
        <f t="shared" si="138"/>
        <v>0.49360337036403285</v>
      </c>
      <c r="BF403" s="17">
        <f t="shared" si="139"/>
        <v>4.4085124270157993E-3</v>
      </c>
      <c r="BG403" s="17">
        <f t="shared" si="141"/>
        <v>2.5014581050439414E-2</v>
      </c>
    </row>
    <row r="404" spans="1:59" x14ac:dyDescent="0.25">
      <c r="A404" s="84">
        <v>555</v>
      </c>
      <c r="B404" s="84">
        <v>597</v>
      </c>
      <c r="D404" s="87">
        <v>1</v>
      </c>
      <c r="E404" s="17">
        <v>0</v>
      </c>
      <c r="F404" s="17">
        <v>60</v>
      </c>
      <c r="G404" s="17">
        <v>0</v>
      </c>
      <c r="H404" s="17">
        <v>0</v>
      </c>
      <c r="I404" s="17">
        <v>0</v>
      </c>
      <c r="J404" s="17">
        <v>0</v>
      </c>
      <c r="K404" s="17">
        <v>0</v>
      </c>
      <c r="L404" s="17">
        <v>0</v>
      </c>
      <c r="M404" s="17">
        <v>0</v>
      </c>
      <c r="N404" s="17">
        <v>0</v>
      </c>
      <c r="O404" s="17">
        <v>0</v>
      </c>
      <c r="P404" s="17">
        <v>0</v>
      </c>
      <c r="Q404" s="17">
        <v>0</v>
      </c>
      <c r="R404" s="17">
        <v>0</v>
      </c>
      <c r="S404" s="17">
        <v>0</v>
      </c>
      <c r="T404" s="17">
        <v>0</v>
      </c>
      <c r="U404" s="17">
        <v>0</v>
      </c>
      <c r="V404" s="17">
        <v>0</v>
      </c>
      <c r="W404" s="17">
        <v>0</v>
      </c>
      <c r="X404" s="17">
        <v>0</v>
      </c>
      <c r="Y404" s="17">
        <v>40</v>
      </c>
      <c r="Z404" s="17">
        <v>0</v>
      </c>
      <c r="AA404" s="17">
        <v>0</v>
      </c>
      <c r="AB404" s="17">
        <v>0</v>
      </c>
      <c r="AC404" s="17">
        <v>0</v>
      </c>
      <c r="AD404" s="17">
        <v>0</v>
      </c>
      <c r="AE404" s="88">
        <v>40</v>
      </c>
      <c r="AF404" s="17" t="s">
        <v>3</v>
      </c>
      <c r="AG404" s="87" t="s">
        <v>506</v>
      </c>
      <c r="AL404" s="17">
        <f t="shared" si="123"/>
        <v>100</v>
      </c>
      <c r="AM404" s="17">
        <f t="shared" si="124"/>
        <v>0</v>
      </c>
      <c r="AN404" s="17">
        <f t="shared" si="125"/>
        <v>0</v>
      </c>
      <c r="AO404" s="17">
        <f t="shared" si="126"/>
        <v>0.6</v>
      </c>
      <c r="AP404" s="17">
        <f t="shared" si="127"/>
        <v>0</v>
      </c>
      <c r="AQ404" s="17">
        <f t="shared" si="128"/>
        <v>0.4</v>
      </c>
      <c r="AS404" s="17">
        <f t="shared" si="129"/>
        <v>0</v>
      </c>
      <c r="AT404" s="17">
        <f t="shared" si="130"/>
        <v>0</v>
      </c>
      <c r="AU404" s="17">
        <f t="shared" si="131"/>
        <v>0.5</v>
      </c>
      <c r="AV404" s="17">
        <f t="shared" si="132"/>
        <v>0.5</v>
      </c>
      <c r="AW404" s="17">
        <f t="shared" si="133"/>
        <v>0</v>
      </c>
      <c r="AX404" s="17">
        <f t="shared" si="134"/>
        <v>0</v>
      </c>
      <c r="AY404" s="17">
        <f t="shared" si="135"/>
        <v>0.4</v>
      </c>
      <c r="BA404" s="17">
        <f t="shared" si="142"/>
        <v>0</v>
      </c>
      <c r="BB404" s="17">
        <f t="shared" si="136"/>
        <v>0.33333333333333331</v>
      </c>
      <c r="BC404" s="17">
        <f t="shared" si="137"/>
        <v>0.42821172032905402</v>
      </c>
      <c r="BD404" s="17">
        <f t="shared" si="140"/>
        <v>0.33333333333333331</v>
      </c>
      <c r="BE404" s="17">
        <f t="shared" si="138"/>
        <v>0.33333333333333331</v>
      </c>
      <c r="BF404" s="17">
        <f t="shared" si="139"/>
        <v>4.4444444444444496E-3</v>
      </c>
      <c r="BG404" s="17">
        <f t="shared" si="141"/>
        <v>3.385652928835335E-6</v>
      </c>
    </row>
    <row r="405" spans="1:59" ht="18.75" x14ac:dyDescent="0.25">
      <c r="A405" s="84">
        <v>7</v>
      </c>
      <c r="B405" s="84">
        <v>408</v>
      </c>
      <c r="C405" s="41" t="s">
        <v>15</v>
      </c>
      <c r="D405" s="86">
        <v>1</v>
      </c>
      <c r="E405" s="41">
        <v>0</v>
      </c>
      <c r="F405" s="41">
        <v>46.1</v>
      </c>
      <c r="G405" s="41">
        <v>26.7</v>
      </c>
      <c r="H405" s="17">
        <v>0</v>
      </c>
      <c r="I405" s="41">
        <v>0</v>
      </c>
      <c r="J405" s="41">
        <v>0</v>
      </c>
      <c r="K405" s="41">
        <v>0</v>
      </c>
      <c r="L405" s="41">
        <v>0</v>
      </c>
      <c r="M405" s="41">
        <v>24.6</v>
      </c>
      <c r="N405" s="41">
        <v>2.6</v>
      </c>
      <c r="O405" s="41">
        <v>0</v>
      </c>
      <c r="P405" s="17">
        <v>0</v>
      </c>
      <c r="Q405" s="17">
        <v>0</v>
      </c>
      <c r="R405" s="17">
        <v>0</v>
      </c>
      <c r="S405" s="41">
        <v>0</v>
      </c>
      <c r="T405" s="41">
        <v>0</v>
      </c>
      <c r="U405" s="41">
        <v>0</v>
      </c>
      <c r="V405" s="41">
        <v>0</v>
      </c>
      <c r="W405" s="41">
        <v>0</v>
      </c>
      <c r="X405" s="41">
        <v>0</v>
      </c>
      <c r="Y405" s="17">
        <v>0</v>
      </c>
      <c r="Z405" s="41">
        <v>0</v>
      </c>
      <c r="AA405" s="17">
        <v>0</v>
      </c>
      <c r="AB405" s="17">
        <v>0</v>
      </c>
      <c r="AC405" s="41">
        <v>0</v>
      </c>
      <c r="AD405" s="41">
        <v>0</v>
      </c>
      <c r="AE405" s="90">
        <v>33.4</v>
      </c>
      <c r="AF405" s="91" t="s">
        <v>3</v>
      </c>
      <c r="AG405" s="87" t="s">
        <v>504</v>
      </c>
      <c r="AL405" s="17">
        <f t="shared" si="123"/>
        <v>100</v>
      </c>
      <c r="AM405" s="17">
        <f t="shared" si="124"/>
        <v>0.24600000000000002</v>
      </c>
      <c r="AN405" s="17">
        <f t="shared" si="125"/>
        <v>0</v>
      </c>
      <c r="AO405" s="17">
        <f t="shared" si="126"/>
        <v>0.46100000000000002</v>
      </c>
      <c r="AP405" s="17">
        <f t="shared" si="127"/>
        <v>0</v>
      </c>
      <c r="AQ405" s="17">
        <f t="shared" si="128"/>
        <v>0.33399999999999996</v>
      </c>
      <c r="AS405" s="17">
        <f t="shared" si="129"/>
        <v>0</v>
      </c>
      <c r="AT405" s="17">
        <f t="shared" si="130"/>
        <v>0.53362255965292849</v>
      </c>
      <c r="AU405" s="17">
        <f t="shared" si="131"/>
        <v>0.5</v>
      </c>
      <c r="AV405" s="17">
        <f t="shared" si="132"/>
        <v>0.5</v>
      </c>
      <c r="AW405" s="17">
        <f t="shared" si="133"/>
        <v>0.48879248011569049</v>
      </c>
      <c r="AX405" s="17">
        <f t="shared" si="134"/>
        <v>0.48879248011569049</v>
      </c>
      <c r="AY405" s="17">
        <f t="shared" si="135"/>
        <v>0.15479248011569052</v>
      </c>
      <c r="BA405" s="17">
        <f t="shared" si="142"/>
        <v>0</v>
      </c>
      <c r="BB405" s="17">
        <f t="shared" si="136"/>
        <v>0.82321041214750545</v>
      </c>
      <c r="BC405" s="17">
        <f t="shared" si="137"/>
        <v>0.42821172032905402</v>
      </c>
      <c r="BD405" s="17">
        <f t="shared" si="140"/>
        <v>0.40162524457575366</v>
      </c>
      <c r="BE405" s="17">
        <f t="shared" si="138"/>
        <v>0.40162524457575366</v>
      </c>
      <c r="BF405" s="17">
        <f t="shared" si="139"/>
        <v>4.5731737039305049E-3</v>
      </c>
      <c r="BG405" s="17">
        <f t="shared" si="141"/>
        <v>4.6022675514557337E-3</v>
      </c>
    </row>
    <row r="406" spans="1:59" x14ac:dyDescent="0.25">
      <c r="A406" s="84">
        <v>202</v>
      </c>
      <c r="B406" s="84">
        <v>475</v>
      </c>
      <c r="C406" s="17">
        <v>30</v>
      </c>
      <c r="D406" s="87">
        <v>1</v>
      </c>
      <c r="E406" s="17">
        <v>0</v>
      </c>
      <c r="F406" s="17">
        <v>50</v>
      </c>
      <c r="G406" s="17">
        <v>0</v>
      </c>
      <c r="H406" s="17">
        <v>0</v>
      </c>
      <c r="I406" s="17">
        <v>0</v>
      </c>
      <c r="J406" s="17">
        <v>0</v>
      </c>
      <c r="K406" s="17">
        <v>0</v>
      </c>
      <c r="L406" s="17">
        <v>0</v>
      </c>
      <c r="M406" s="17">
        <v>25</v>
      </c>
      <c r="N406" s="17">
        <v>0</v>
      </c>
      <c r="O406" s="17">
        <v>25</v>
      </c>
      <c r="P406" s="17">
        <v>0</v>
      </c>
      <c r="Q406" s="17">
        <v>0</v>
      </c>
      <c r="R406" s="17">
        <v>0</v>
      </c>
      <c r="S406" s="17">
        <v>0</v>
      </c>
      <c r="T406" s="17">
        <v>0</v>
      </c>
      <c r="U406" s="41">
        <v>0</v>
      </c>
      <c r="V406" s="41">
        <v>0</v>
      </c>
      <c r="W406" s="17">
        <v>0</v>
      </c>
      <c r="X406" s="17">
        <v>0</v>
      </c>
      <c r="Y406" s="17">
        <v>0</v>
      </c>
      <c r="Z406" s="17">
        <v>0</v>
      </c>
      <c r="AA406" s="17">
        <v>0</v>
      </c>
      <c r="AB406" s="17">
        <v>0</v>
      </c>
      <c r="AC406" s="17">
        <v>0</v>
      </c>
      <c r="AD406" s="41">
        <v>0</v>
      </c>
      <c r="AE406" s="88">
        <v>38</v>
      </c>
      <c r="AF406" s="91" t="s">
        <v>3</v>
      </c>
      <c r="AG406" s="87" t="s">
        <v>504</v>
      </c>
      <c r="AL406" s="17">
        <f t="shared" si="123"/>
        <v>100</v>
      </c>
      <c r="AM406" s="17">
        <f t="shared" si="124"/>
        <v>0.25</v>
      </c>
      <c r="AN406" s="17">
        <f t="shared" si="125"/>
        <v>0</v>
      </c>
      <c r="AO406" s="17">
        <f t="shared" si="126"/>
        <v>0.5</v>
      </c>
      <c r="AP406" s="17">
        <f t="shared" si="127"/>
        <v>0.25</v>
      </c>
      <c r="AQ406" s="17">
        <f t="shared" si="128"/>
        <v>0.38</v>
      </c>
      <c r="AS406" s="17">
        <f t="shared" si="129"/>
        <v>0.5</v>
      </c>
      <c r="AT406" s="17">
        <f t="shared" si="130"/>
        <v>0.5</v>
      </c>
      <c r="AU406" s="17">
        <f t="shared" si="131"/>
        <v>0.53125</v>
      </c>
      <c r="AV406" s="17">
        <f t="shared" si="132"/>
        <v>0.625</v>
      </c>
      <c r="AW406" s="17">
        <f t="shared" si="133"/>
        <v>0.5</v>
      </c>
      <c r="AX406" s="17">
        <f t="shared" si="134"/>
        <v>0.5</v>
      </c>
      <c r="AY406" s="17">
        <f t="shared" si="135"/>
        <v>0.12</v>
      </c>
      <c r="BA406" s="17">
        <f t="shared" si="142"/>
        <v>0.5</v>
      </c>
      <c r="BB406" s="17">
        <f t="shared" si="136"/>
        <v>0.5</v>
      </c>
      <c r="BC406" s="17">
        <f t="shared" si="137"/>
        <v>0.45759875215174339</v>
      </c>
      <c r="BD406" s="17">
        <f t="shared" si="140"/>
        <v>0.44521583128245334</v>
      </c>
      <c r="BE406" s="17">
        <f t="shared" si="138"/>
        <v>0.44521583128245334</v>
      </c>
      <c r="BF406" s="17">
        <f t="shared" si="139"/>
        <v>4.2531046498614196E-3</v>
      </c>
      <c r="BG406" s="17">
        <f t="shared" si="141"/>
        <v>4.7698622824001515E-4</v>
      </c>
    </row>
    <row r="407" spans="1:59" x14ac:dyDescent="0.25">
      <c r="A407" s="84">
        <v>451</v>
      </c>
      <c r="B407" s="84">
        <v>303</v>
      </c>
      <c r="D407" s="86">
        <v>1</v>
      </c>
      <c r="E407" s="17">
        <f>'EWG-CCP-127 (1)'!J231</f>
        <v>0.99009900990099009</v>
      </c>
      <c r="F407" s="17">
        <f>'EWG-CCP-127 (1)'!H231</f>
        <v>25.14851485148515</v>
      </c>
      <c r="G407" s="17">
        <v>0</v>
      </c>
      <c r="H407" s="17">
        <v>0</v>
      </c>
      <c r="I407" s="17">
        <v>0</v>
      </c>
      <c r="J407" s="17">
        <v>0</v>
      </c>
      <c r="K407" s="17">
        <v>0</v>
      </c>
      <c r="L407" s="17">
        <v>0</v>
      </c>
      <c r="M407" s="17">
        <f>'EWG-CCP-127 (1)'!G231</f>
        <v>9.3069306930693063</v>
      </c>
      <c r="N407" s="17">
        <v>0</v>
      </c>
      <c r="O407" s="17">
        <f>'EWG-CCP-127 (1)'!I231</f>
        <v>64.554455445544562</v>
      </c>
      <c r="P407" s="17">
        <v>0</v>
      </c>
      <c r="Q407" s="17">
        <v>0</v>
      </c>
      <c r="R407" s="17">
        <v>0</v>
      </c>
      <c r="S407" s="17">
        <v>0</v>
      </c>
      <c r="T407" s="17">
        <v>0</v>
      </c>
      <c r="U407" s="41">
        <v>0</v>
      </c>
      <c r="V407" s="17">
        <v>0</v>
      </c>
      <c r="W407" s="17">
        <v>0</v>
      </c>
      <c r="X407" s="17">
        <v>0</v>
      </c>
      <c r="Y407" s="17">
        <v>0</v>
      </c>
      <c r="Z407" s="17">
        <v>0</v>
      </c>
      <c r="AA407" s="17">
        <v>0</v>
      </c>
      <c r="AB407" s="17">
        <v>0</v>
      </c>
      <c r="AC407" s="17">
        <v>0</v>
      </c>
      <c r="AD407" s="41">
        <v>0</v>
      </c>
      <c r="AE407" s="88">
        <f>'EWG-CCP-127 (1)'!N231</f>
        <v>25.08371</v>
      </c>
      <c r="AF407" s="17" t="s">
        <v>3</v>
      </c>
      <c r="AG407" s="87" t="s">
        <v>506</v>
      </c>
      <c r="AL407" s="17">
        <f t="shared" si="123"/>
        <v>100</v>
      </c>
      <c r="AM407" s="17">
        <f t="shared" si="124"/>
        <v>9.3069306930693069E-2</v>
      </c>
      <c r="AN407" s="17">
        <f t="shared" si="125"/>
        <v>9.9009900990099011E-3</v>
      </c>
      <c r="AO407" s="17">
        <f t="shared" si="126"/>
        <v>0.25148514851485149</v>
      </c>
      <c r="AP407" s="17">
        <f t="shared" si="127"/>
        <v>0.64554455445544567</v>
      </c>
      <c r="AQ407" s="17">
        <f t="shared" si="128"/>
        <v>0.25083709999999998</v>
      </c>
      <c r="AS407" s="17">
        <f t="shared" si="129"/>
        <v>2.4696969696969702</v>
      </c>
      <c r="AT407" s="17">
        <f t="shared" si="130"/>
        <v>0.35606060606060602</v>
      </c>
      <c r="AU407" s="17">
        <f t="shared" si="131"/>
        <v>0.65435606060606066</v>
      </c>
      <c r="AV407" s="17">
        <f t="shared" si="132"/>
        <v>1.1174242424242427</v>
      </c>
      <c r="AW407" s="17">
        <f t="shared" si="133"/>
        <v>0.35606060606060602</v>
      </c>
      <c r="AX407" s="17">
        <f t="shared" si="134"/>
        <v>0.35606060606060602</v>
      </c>
      <c r="AY407" s="17">
        <f t="shared" si="135"/>
        <v>0.10522350606060604</v>
      </c>
      <c r="BA407" s="17">
        <f t="shared" si="142"/>
        <v>2.2176870748299322</v>
      </c>
      <c r="BB407" s="17">
        <f t="shared" si="136"/>
        <v>0.31972789115646255</v>
      </c>
      <c r="BC407" s="17">
        <f t="shared" si="137"/>
        <v>0.55855420161064218</v>
      </c>
      <c r="BD407" s="17">
        <f t="shared" si="140"/>
        <v>0.31972789115646255</v>
      </c>
      <c r="BE407" s="17">
        <f t="shared" si="138"/>
        <v>0.31972789115646255</v>
      </c>
      <c r="BF407" s="17">
        <f t="shared" si="139"/>
        <v>4.7459411061633421E-3</v>
      </c>
      <c r="BG407" s="17">
        <f t="shared" si="141"/>
        <v>2.2801880152093043E-2</v>
      </c>
    </row>
    <row r="408" spans="1:59" x14ac:dyDescent="0.25">
      <c r="A408" s="84">
        <v>239</v>
      </c>
      <c r="B408" s="84">
        <v>498</v>
      </c>
      <c r="C408" s="17" t="str">
        <f>'EWG-CCP-127 (1)'!B54</f>
        <v>a)</v>
      </c>
      <c r="D408" s="87">
        <v>1</v>
      </c>
      <c r="E408" s="17">
        <v>0</v>
      </c>
      <c r="F408" s="17">
        <f>'EWG-CCP-127 (1)'!M54</f>
        <v>33.333333333333329</v>
      </c>
      <c r="G408" s="17">
        <v>0</v>
      </c>
      <c r="H408" s="17">
        <v>0</v>
      </c>
      <c r="I408" s="17">
        <v>0</v>
      </c>
      <c r="J408" s="17">
        <v>0</v>
      </c>
      <c r="K408" s="17">
        <v>0</v>
      </c>
      <c r="L408" s="17">
        <v>0</v>
      </c>
      <c r="M408" s="17">
        <f>'EWG-CCP-127 (1)'!L54</f>
        <v>66.666666666666657</v>
      </c>
      <c r="N408" s="17">
        <v>0</v>
      </c>
      <c r="O408" s="17">
        <f>'EWG-CCP-127 (1)'!K54</f>
        <v>0</v>
      </c>
      <c r="P408" s="17">
        <v>0</v>
      </c>
      <c r="Q408" s="17">
        <v>0</v>
      </c>
      <c r="R408" s="17">
        <v>0</v>
      </c>
      <c r="S408" s="17">
        <v>0</v>
      </c>
      <c r="T408" s="17">
        <v>0</v>
      </c>
      <c r="U408" s="41">
        <v>0</v>
      </c>
      <c r="V408" s="41">
        <v>0</v>
      </c>
      <c r="W408" s="17">
        <v>0</v>
      </c>
      <c r="X408" s="17">
        <v>0</v>
      </c>
      <c r="Y408" s="17">
        <v>0</v>
      </c>
      <c r="Z408" s="17">
        <v>0</v>
      </c>
      <c r="AA408" s="17">
        <v>0</v>
      </c>
      <c r="AB408" s="17">
        <v>0</v>
      </c>
      <c r="AC408" s="17">
        <v>0</v>
      </c>
      <c r="AD408" s="41">
        <v>0</v>
      </c>
      <c r="AE408" s="88">
        <f>'EWG-CCP-127 (1)'!E54</f>
        <v>8</v>
      </c>
      <c r="AF408" s="41" t="s">
        <v>3</v>
      </c>
      <c r="AG408" s="87" t="s">
        <v>506</v>
      </c>
      <c r="AL408" s="17">
        <f t="shared" si="123"/>
        <v>99.999999999999986</v>
      </c>
      <c r="AM408" s="17">
        <f t="shared" si="124"/>
        <v>0.66666666666666652</v>
      </c>
      <c r="AN408" s="17">
        <f t="shared" si="125"/>
        <v>0</v>
      </c>
      <c r="AO408" s="17">
        <f t="shared" si="126"/>
        <v>0.33333333333333326</v>
      </c>
      <c r="AP408" s="17">
        <f t="shared" si="127"/>
        <v>0</v>
      </c>
      <c r="AQ408" s="17">
        <f t="shared" si="128"/>
        <v>0.08</v>
      </c>
      <c r="AS408" s="17">
        <f t="shared" si="129"/>
        <v>0</v>
      </c>
      <c r="AT408" s="17">
        <f t="shared" si="130"/>
        <v>2</v>
      </c>
      <c r="AU408" s="17">
        <f t="shared" si="131"/>
        <v>0.5</v>
      </c>
      <c r="AV408" s="17">
        <f t="shared" si="132"/>
        <v>0.5</v>
      </c>
      <c r="AW408" s="17">
        <f t="shared" si="133"/>
        <v>0</v>
      </c>
      <c r="AX408" s="17">
        <f t="shared" si="134"/>
        <v>0</v>
      </c>
      <c r="AY408" s="17">
        <f t="shared" si="135"/>
        <v>0.08</v>
      </c>
      <c r="BA408" s="17">
        <f t="shared" si="142"/>
        <v>0</v>
      </c>
      <c r="BB408" s="17">
        <f t="shared" si="136"/>
        <v>2</v>
      </c>
      <c r="BC408" s="17">
        <f t="shared" si="137"/>
        <v>0.42821172032905402</v>
      </c>
      <c r="BD408" s="17">
        <f t="shared" si="140"/>
        <v>0.15087330820319417</v>
      </c>
      <c r="BE408" s="17">
        <f t="shared" si="138"/>
        <v>0.15087330820319417</v>
      </c>
      <c r="BF408" s="17">
        <f t="shared" si="139"/>
        <v>5.0230258156649492E-3</v>
      </c>
      <c r="BG408" s="17">
        <f t="shared" si="141"/>
        <v>0.1035809948579077</v>
      </c>
    </row>
    <row r="409" spans="1:59" x14ac:dyDescent="0.25">
      <c r="A409" s="84">
        <v>587</v>
      </c>
      <c r="B409" s="84">
        <v>614</v>
      </c>
      <c r="D409" s="86">
        <v>1</v>
      </c>
      <c r="E409" s="17">
        <v>0</v>
      </c>
      <c r="F409" s="17">
        <f>100-J409</f>
        <v>82</v>
      </c>
      <c r="G409" s="17">
        <v>0</v>
      </c>
      <c r="H409" s="17">
        <v>0</v>
      </c>
      <c r="I409" s="17">
        <v>0</v>
      </c>
      <c r="J409" s="17">
        <v>18</v>
      </c>
      <c r="K409" s="17">
        <v>0</v>
      </c>
      <c r="L409" s="17">
        <v>0</v>
      </c>
      <c r="M409" s="17">
        <v>0</v>
      </c>
      <c r="N409" s="17">
        <v>0</v>
      </c>
      <c r="O409" s="17">
        <v>0</v>
      </c>
      <c r="P409" s="17">
        <v>0</v>
      </c>
      <c r="Q409" s="17">
        <v>0</v>
      </c>
      <c r="R409" s="17">
        <v>0</v>
      </c>
      <c r="S409" s="17">
        <v>0</v>
      </c>
      <c r="T409" s="17">
        <v>0</v>
      </c>
      <c r="U409" s="17">
        <v>0</v>
      </c>
      <c r="V409" s="17">
        <v>0</v>
      </c>
      <c r="W409" s="17">
        <v>0</v>
      </c>
      <c r="X409" s="17">
        <v>0</v>
      </c>
      <c r="Y409" s="17">
        <v>0</v>
      </c>
      <c r="Z409" s="17">
        <v>0</v>
      </c>
      <c r="AA409" s="17">
        <v>0</v>
      </c>
      <c r="AB409" s="17">
        <v>0</v>
      </c>
      <c r="AC409" s="17">
        <v>0</v>
      </c>
      <c r="AD409" s="17">
        <v>0</v>
      </c>
      <c r="AE409" s="88">
        <v>15</v>
      </c>
      <c r="AF409" s="92" t="s">
        <v>3</v>
      </c>
      <c r="AG409" s="87" t="s">
        <v>541</v>
      </c>
      <c r="AL409" s="17">
        <f t="shared" si="123"/>
        <v>100</v>
      </c>
      <c r="AM409" s="17">
        <f t="shared" si="124"/>
        <v>0.18</v>
      </c>
      <c r="AN409" s="17">
        <f t="shared" si="125"/>
        <v>0</v>
      </c>
      <c r="AO409" s="17">
        <f t="shared" si="126"/>
        <v>0.82</v>
      </c>
      <c r="AP409" s="17">
        <f t="shared" si="127"/>
        <v>0</v>
      </c>
      <c r="AQ409" s="17">
        <f t="shared" si="128"/>
        <v>0.15</v>
      </c>
      <c r="AS409" s="17">
        <f t="shared" si="129"/>
        <v>0</v>
      </c>
      <c r="AT409" s="17">
        <f t="shared" si="130"/>
        <v>0.21951219512195122</v>
      </c>
      <c r="AU409" s="17">
        <f t="shared" si="131"/>
        <v>0.5</v>
      </c>
      <c r="AV409" s="17">
        <f t="shared" si="132"/>
        <v>0.5</v>
      </c>
      <c r="AW409" s="17">
        <f t="shared" si="133"/>
        <v>0.21951219512195122</v>
      </c>
      <c r="AX409" s="17">
        <f t="shared" si="134"/>
        <v>0.21951219512195122</v>
      </c>
      <c r="AY409" s="17">
        <f t="shared" si="135"/>
        <v>6.9512195121951226E-2</v>
      </c>
      <c r="BA409" s="17">
        <f t="shared" si="142"/>
        <v>0</v>
      </c>
      <c r="BB409" s="17">
        <f t="shared" si="136"/>
        <v>0.21951219512195122</v>
      </c>
      <c r="BC409" s="17">
        <f t="shared" si="137"/>
        <v>0.42821172032905402</v>
      </c>
      <c r="BD409" s="17">
        <f t="shared" si="140"/>
        <v>0.21951219512195122</v>
      </c>
      <c r="BE409" s="17">
        <f t="shared" si="138"/>
        <v>0.21951219512195122</v>
      </c>
      <c r="BF409" s="17">
        <f t="shared" si="139"/>
        <v>4.8319452706722197E-3</v>
      </c>
      <c r="BG409" s="17">
        <f t="shared" si="141"/>
        <v>6.3423392844318568E-2</v>
      </c>
    </row>
    <row r="410" spans="1:59" x14ac:dyDescent="0.25">
      <c r="A410" s="84">
        <v>57</v>
      </c>
      <c r="B410" s="84">
        <v>398</v>
      </c>
      <c r="C410" s="17" t="s">
        <v>69</v>
      </c>
      <c r="D410" s="87">
        <v>1</v>
      </c>
      <c r="E410" s="17">
        <v>15.11</v>
      </c>
      <c r="F410" s="17">
        <v>9.76</v>
      </c>
      <c r="G410" s="17">
        <v>15.38</v>
      </c>
      <c r="H410" s="17">
        <v>0</v>
      </c>
      <c r="I410" s="41">
        <v>0</v>
      </c>
      <c r="J410" s="41">
        <v>0</v>
      </c>
      <c r="K410" s="41">
        <v>0</v>
      </c>
      <c r="L410" s="41">
        <v>0</v>
      </c>
      <c r="M410" s="17">
        <v>0</v>
      </c>
      <c r="N410" s="17">
        <v>0</v>
      </c>
      <c r="O410" s="17">
        <v>59.33</v>
      </c>
      <c r="P410" s="17">
        <v>0</v>
      </c>
      <c r="Q410" s="17">
        <v>0</v>
      </c>
      <c r="R410" s="17">
        <v>0</v>
      </c>
      <c r="S410" s="17">
        <v>0</v>
      </c>
      <c r="T410" s="41">
        <v>0</v>
      </c>
      <c r="U410" s="41">
        <v>0</v>
      </c>
      <c r="V410" s="41">
        <v>0</v>
      </c>
      <c r="W410" s="41">
        <v>0</v>
      </c>
      <c r="X410" s="17">
        <v>0</v>
      </c>
      <c r="Y410" s="17">
        <v>0</v>
      </c>
      <c r="Z410" s="41">
        <v>0</v>
      </c>
      <c r="AA410" s="17">
        <v>0</v>
      </c>
      <c r="AB410" s="17">
        <v>0</v>
      </c>
      <c r="AC410" s="41">
        <v>0</v>
      </c>
      <c r="AD410" s="41">
        <v>0</v>
      </c>
      <c r="AE410" s="88">
        <v>4</v>
      </c>
      <c r="AF410" s="93" t="s">
        <v>3</v>
      </c>
      <c r="AG410" s="87" t="s">
        <v>556</v>
      </c>
      <c r="AL410" s="17">
        <f t="shared" si="123"/>
        <v>99.58</v>
      </c>
      <c r="AM410" s="17">
        <f t="shared" si="124"/>
        <v>0</v>
      </c>
      <c r="AN410" s="17">
        <f t="shared" si="125"/>
        <v>0.15109999999999998</v>
      </c>
      <c r="AO410" s="17">
        <f t="shared" si="126"/>
        <v>9.7599999999999992E-2</v>
      </c>
      <c r="AP410" s="17">
        <f t="shared" si="127"/>
        <v>0.59329999999999994</v>
      </c>
      <c r="AQ410" s="17">
        <f t="shared" si="128"/>
        <v>0.04</v>
      </c>
      <c r="AS410" s="17">
        <f t="shared" si="129"/>
        <v>2.3856051467631683</v>
      </c>
      <c r="AT410" s="17">
        <f t="shared" si="130"/>
        <v>0</v>
      </c>
      <c r="AU410" s="17">
        <f t="shared" si="131"/>
        <v>0.64910032167269804</v>
      </c>
      <c r="AV410" s="17">
        <f t="shared" si="132"/>
        <v>1.0964012866907922</v>
      </c>
      <c r="AW410" s="17">
        <f t="shared" si="133"/>
        <v>0</v>
      </c>
      <c r="AX410" s="17">
        <f t="shared" si="134"/>
        <v>0</v>
      </c>
      <c r="AY410" s="17">
        <f t="shared" si="135"/>
        <v>0.04</v>
      </c>
      <c r="BA410" s="17">
        <f t="shared" si="142"/>
        <v>0.84515669515669511</v>
      </c>
      <c r="BB410" s="17">
        <f t="shared" si="136"/>
        <v>0.10954415954415954</v>
      </c>
      <c r="BC410" s="17">
        <f t="shared" si="137"/>
        <v>0.47788501372051151</v>
      </c>
      <c r="BD410" s="17">
        <f t="shared" si="140"/>
        <v>0.10954415954415954</v>
      </c>
      <c r="BE410" s="17">
        <f t="shared" si="138"/>
        <v>0.10954415954415954</v>
      </c>
      <c r="BF410" s="17">
        <f t="shared" si="139"/>
        <v>4.8363901267035169E-3</v>
      </c>
      <c r="BG410" s="17">
        <f t="shared" si="141"/>
        <v>0.13092819600853009</v>
      </c>
    </row>
    <row r="411" spans="1:59" x14ac:dyDescent="0.25">
      <c r="A411" s="84">
        <v>165</v>
      </c>
      <c r="B411" s="84">
        <v>101</v>
      </c>
      <c r="C411" s="89" t="s">
        <v>214</v>
      </c>
      <c r="D411" s="86">
        <v>1</v>
      </c>
      <c r="E411" s="17">
        <v>0</v>
      </c>
      <c r="F411" s="17">
        <v>25</v>
      </c>
      <c r="G411" s="17">
        <v>0</v>
      </c>
      <c r="H411" s="17">
        <v>0</v>
      </c>
      <c r="I411" s="17">
        <v>0</v>
      </c>
      <c r="J411" s="17">
        <v>0</v>
      </c>
      <c r="K411" s="17">
        <v>0</v>
      </c>
      <c r="L411" s="17">
        <v>0</v>
      </c>
      <c r="M411" s="17">
        <v>25</v>
      </c>
      <c r="N411" s="17">
        <v>0</v>
      </c>
      <c r="O411" s="17">
        <v>50</v>
      </c>
      <c r="P411" s="17">
        <v>0</v>
      </c>
      <c r="Q411" s="17">
        <v>0</v>
      </c>
      <c r="R411" s="17">
        <v>0</v>
      </c>
      <c r="S411" s="17">
        <v>0</v>
      </c>
      <c r="T411" s="17">
        <v>0</v>
      </c>
      <c r="U411" s="41">
        <v>0</v>
      </c>
      <c r="V411" s="41">
        <v>0</v>
      </c>
      <c r="W411" s="17">
        <v>0</v>
      </c>
      <c r="X411" s="17">
        <v>0</v>
      </c>
      <c r="Y411" s="17">
        <v>0</v>
      </c>
      <c r="Z411" s="41">
        <v>0</v>
      </c>
      <c r="AA411" s="17">
        <v>0</v>
      </c>
      <c r="AB411" s="17">
        <v>0</v>
      </c>
      <c r="AC411" s="41">
        <v>0</v>
      </c>
      <c r="AD411" s="41">
        <v>0</v>
      </c>
      <c r="AE411" s="88">
        <v>64</v>
      </c>
      <c r="AF411" s="41" t="s">
        <v>3</v>
      </c>
      <c r="AG411" s="87" t="s">
        <v>506</v>
      </c>
      <c r="AJ411" s="87" t="s">
        <v>510</v>
      </c>
      <c r="AL411" s="17">
        <f t="shared" si="123"/>
        <v>100</v>
      </c>
      <c r="AM411" s="17">
        <f t="shared" si="124"/>
        <v>0.25</v>
      </c>
      <c r="AN411" s="17">
        <f t="shared" si="125"/>
        <v>0</v>
      </c>
      <c r="AO411" s="17">
        <f t="shared" si="126"/>
        <v>0.25</v>
      </c>
      <c r="AP411" s="17">
        <f t="shared" si="127"/>
        <v>0.5</v>
      </c>
      <c r="AQ411" s="17">
        <f t="shared" si="128"/>
        <v>0.64</v>
      </c>
      <c r="AS411" s="17">
        <f t="shared" si="129"/>
        <v>2</v>
      </c>
      <c r="AT411" s="17">
        <f t="shared" si="130"/>
        <v>1</v>
      </c>
      <c r="AU411" s="17">
        <f t="shared" si="131"/>
        <v>0.625</v>
      </c>
      <c r="AV411" s="17">
        <f t="shared" si="132"/>
        <v>1</v>
      </c>
      <c r="AW411" s="17">
        <f t="shared" si="133"/>
        <v>0.625</v>
      </c>
      <c r="AX411" s="17">
        <f t="shared" si="134"/>
        <v>0.625</v>
      </c>
      <c r="AY411" s="17">
        <f t="shared" si="135"/>
        <v>1.5000000000000013E-2</v>
      </c>
      <c r="BA411" s="17">
        <f t="shared" si="142"/>
        <v>2</v>
      </c>
      <c r="BB411" s="17">
        <f t="shared" si="136"/>
        <v>1</v>
      </c>
      <c r="BC411" s="17">
        <f t="shared" si="137"/>
        <v>0.54575984761981144</v>
      </c>
      <c r="BD411" s="17">
        <f t="shared" si="140"/>
        <v>0.5705748278035998</v>
      </c>
      <c r="BE411" s="17">
        <f t="shared" si="138"/>
        <v>0.5705748278035998</v>
      </c>
      <c r="BF411" s="17">
        <f t="shared" si="139"/>
        <v>4.8198545344998204E-3</v>
      </c>
      <c r="BG411" s="17">
        <f t="shared" si="141"/>
        <v>5.6720178749194682E-2</v>
      </c>
    </row>
    <row r="412" spans="1:59" x14ac:dyDescent="0.25">
      <c r="A412" s="84">
        <v>282</v>
      </c>
      <c r="B412" s="84">
        <v>172</v>
      </c>
      <c r="D412" s="87">
        <v>1</v>
      </c>
      <c r="E412" s="17">
        <v>0</v>
      </c>
      <c r="F412" s="17">
        <f>'EWG-CCP-127 (1)'!M100</f>
        <v>37.593984962406012</v>
      </c>
      <c r="G412" s="17">
        <v>0</v>
      </c>
      <c r="H412" s="17">
        <v>0</v>
      </c>
      <c r="I412" s="17">
        <v>0</v>
      </c>
      <c r="J412" s="17">
        <v>0</v>
      </c>
      <c r="K412" s="17">
        <v>0</v>
      </c>
      <c r="L412" s="17">
        <v>0</v>
      </c>
      <c r="M412" s="17">
        <f>'EWG-CCP-127 (1)'!L100</f>
        <v>24.81203007518797</v>
      </c>
      <c r="N412" s="17">
        <v>0</v>
      </c>
      <c r="O412" s="17">
        <f>'EWG-CCP-127 (1)'!K100</f>
        <v>37.593984962406012</v>
      </c>
      <c r="P412" s="17">
        <v>0</v>
      </c>
      <c r="Q412" s="17">
        <v>0</v>
      </c>
      <c r="R412" s="17">
        <v>0</v>
      </c>
      <c r="S412" s="17">
        <v>0</v>
      </c>
      <c r="T412" s="17">
        <v>0</v>
      </c>
      <c r="U412" s="41">
        <v>0</v>
      </c>
      <c r="V412" s="41">
        <v>0</v>
      </c>
      <c r="W412" s="17">
        <v>0</v>
      </c>
      <c r="X412" s="17">
        <v>0</v>
      </c>
      <c r="Y412" s="17">
        <v>0</v>
      </c>
      <c r="Z412" s="17">
        <v>0</v>
      </c>
      <c r="AA412" s="17">
        <v>0</v>
      </c>
      <c r="AB412" s="17">
        <v>0</v>
      </c>
      <c r="AC412" s="17">
        <v>0</v>
      </c>
      <c r="AD412" s="41">
        <v>0</v>
      </c>
      <c r="AE412" s="88">
        <f>'EWG-CCP-127 (1)'!E100</f>
        <v>56.000000000000007</v>
      </c>
      <c r="AF412" s="91" t="s">
        <v>3</v>
      </c>
      <c r="AG412" s="87" t="s">
        <v>504</v>
      </c>
      <c r="AL412" s="17">
        <f t="shared" si="123"/>
        <v>100</v>
      </c>
      <c r="AM412" s="17">
        <f t="shared" si="124"/>
        <v>0.24812030075187969</v>
      </c>
      <c r="AN412" s="17">
        <f t="shared" si="125"/>
        <v>0</v>
      </c>
      <c r="AO412" s="17">
        <f t="shared" si="126"/>
        <v>0.37593984962406013</v>
      </c>
      <c r="AP412" s="17">
        <f t="shared" si="127"/>
        <v>0.37593984962406013</v>
      </c>
      <c r="AQ412" s="17">
        <f t="shared" si="128"/>
        <v>0.56000000000000005</v>
      </c>
      <c r="AS412" s="17">
        <f t="shared" si="129"/>
        <v>1</v>
      </c>
      <c r="AT412" s="17">
        <f t="shared" si="130"/>
        <v>0.66</v>
      </c>
      <c r="AU412" s="17">
        <f t="shared" si="131"/>
        <v>0.5625</v>
      </c>
      <c r="AV412" s="17">
        <f t="shared" si="132"/>
        <v>0.75</v>
      </c>
      <c r="AW412" s="17">
        <f t="shared" si="133"/>
        <v>0.5625</v>
      </c>
      <c r="AX412" s="17">
        <f t="shared" si="134"/>
        <v>0.5625</v>
      </c>
      <c r="AY412" s="17">
        <f t="shared" si="135"/>
        <v>2.4999999999999467E-3</v>
      </c>
      <c r="BA412" s="17">
        <f t="shared" si="142"/>
        <v>1</v>
      </c>
      <c r="BB412" s="17">
        <f t="shared" si="136"/>
        <v>0.66</v>
      </c>
      <c r="BC412" s="17">
        <f t="shared" si="137"/>
        <v>0.48698578397443271</v>
      </c>
      <c r="BD412" s="17">
        <f t="shared" si="140"/>
        <v>0.48922668503395311</v>
      </c>
      <c r="BE412" s="17">
        <f t="shared" si="138"/>
        <v>0.48922668503395311</v>
      </c>
      <c r="BF412" s="17">
        <f t="shared" si="139"/>
        <v>5.008862111283284E-3</v>
      </c>
      <c r="BG412" s="17">
        <f t="shared" si="141"/>
        <v>2.5014581050439414E-2</v>
      </c>
    </row>
    <row r="413" spans="1:59" x14ac:dyDescent="0.25">
      <c r="A413" s="84">
        <v>34</v>
      </c>
      <c r="B413" s="84">
        <v>22</v>
      </c>
      <c r="C413" s="17" t="s">
        <v>42</v>
      </c>
      <c r="D413" s="86">
        <v>1</v>
      </c>
      <c r="E413" s="41">
        <v>0</v>
      </c>
      <c r="F413" s="17">
        <v>18</v>
      </c>
      <c r="G413" s="17">
        <v>4</v>
      </c>
      <c r="H413" s="17">
        <v>0</v>
      </c>
      <c r="I413" s="41">
        <v>0</v>
      </c>
      <c r="J413" s="41">
        <v>0</v>
      </c>
      <c r="K413" s="41">
        <v>0</v>
      </c>
      <c r="L413" s="41">
        <v>0</v>
      </c>
      <c r="M413" s="17">
        <v>10</v>
      </c>
      <c r="N413" s="17">
        <v>0</v>
      </c>
      <c r="O413" s="17">
        <v>65</v>
      </c>
      <c r="P413" s="17">
        <v>0</v>
      </c>
      <c r="Q413" s="17">
        <v>0</v>
      </c>
      <c r="R413" s="17">
        <v>0</v>
      </c>
      <c r="S413" s="17">
        <v>4</v>
      </c>
      <c r="T413" s="41">
        <v>0</v>
      </c>
      <c r="U413" s="41">
        <v>0</v>
      </c>
      <c r="V413" s="41">
        <v>0</v>
      </c>
      <c r="W413" s="41">
        <v>0</v>
      </c>
      <c r="X413" s="41">
        <v>0</v>
      </c>
      <c r="Y413" s="17">
        <v>0</v>
      </c>
      <c r="Z413" s="41">
        <v>0</v>
      </c>
      <c r="AA413" s="17">
        <v>0</v>
      </c>
      <c r="AB413" s="17">
        <v>0</v>
      </c>
      <c r="AC413" s="41">
        <v>0</v>
      </c>
      <c r="AD413" s="41">
        <v>0</v>
      </c>
      <c r="AE413" s="88">
        <v>47</v>
      </c>
      <c r="AF413" s="41" t="s">
        <v>3</v>
      </c>
      <c r="AG413" s="87" t="s">
        <v>506</v>
      </c>
      <c r="AL413" s="17">
        <f t="shared" si="123"/>
        <v>101</v>
      </c>
      <c r="AM413" s="17">
        <f t="shared" si="124"/>
        <v>0.1</v>
      </c>
      <c r="AN413" s="17">
        <f t="shared" si="125"/>
        <v>0</v>
      </c>
      <c r="AO413" s="17">
        <f t="shared" si="126"/>
        <v>0.18</v>
      </c>
      <c r="AP413" s="17">
        <f t="shared" si="127"/>
        <v>0.65</v>
      </c>
      <c r="AQ413" s="17">
        <f t="shared" si="128"/>
        <v>0.47</v>
      </c>
      <c r="AS413" s="17">
        <f t="shared" si="129"/>
        <v>3.6111111111111112</v>
      </c>
      <c r="AT413" s="17">
        <f t="shared" si="130"/>
        <v>0.55555555555555558</v>
      </c>
      <c r="AU413" s="17">
        <f t="shared" si="131"/>
        <v>0.72569444444444442</v>
      </c>
      <c r="AV413" s="17">
        <f t="shared" si="132"/>
        <v>1.4027777777777777</v>
      </c>
      <c r="AW413" s="17">
        <f t="shared" si="133"/>
        <v>0.55555555555555558</v>
      </c>
      <c r="AX413" s="17">
        <f t="shared" si="134"/>
        <v>0.55555555555555558</v>
      </c>
      <c r="AY413" s="17">
        <f t="shared" si="135"/>
        <v>8.5555555555555607E-2</v>
      </c>
      <c r="BA413" s="17">
        <f t="shared" si="142"/>
        <v>2.1666666666666665</v>
      </c>
      <c r="BB413" s="17">
        <f t="shared" si="136"/>
        <v>0.4</v>
      </c>
      <c r="BC413" s="17">
        <f t="shared" si="137"/>
        <v>0.55555552489404114</v>
      </c>
      <c r="BD413" s="17">
        <f t="shared" si="140"/>
        <v>0.4</v>
      </c>
      <c r="BE413" s="17">
        <f t="shared" si="138"/>
        <v>0.4</v>
      </c>
      <c r="BF413" s="17">
        <f t="shared" si="139"/>
        <v>4.8999999999999929E-3</v>
      </c>
      <c r="BG413" s="17">
        <f t="shared" si="141"/>
        <v>4.6457836393397024E-3</v>
      </c>
    </row>
    <row r="414" spans="1:59" x14ac:dyDescent="0.25">
      <c r="A414" s="84">
        <v>412</v>
      </c>
      <c r="B414" s="84">
        <v>269</v>
      </c>
      <c r="D414" s="87">
        <v>1</v>
      </c>
      <c r="E414" s="17">
        <v>0</v>
      </c>
      <c r="F414" s="17">
        <f>'EWG-CCP-127 (1)'!M208</f>
        <v>28.985507246376812</v>
      </c>
      <c r="G414" s="17">
        <v>0</v>
      </c>
      <c r="H414" s="17">
        <v>0</v>
      </c>
      <c r="I414" s="17">
        <v>0</v>
      </c>
      <c r="J414" s="17">
        <v>0</v>
      </c>
      <c r="K414" s="17">
        <v>0</v>
      </c>
      <c r="L414" s="17">
        <v>0</v>
      </c>
      <c r="M414" s="17">
        <f>'EWG-CCP-127 (1)'!L208</f>
        <v>13.043478260869565</v>
      </c>
      <c r="N414" s="17">
        <v>0</v>
      </c>
      <c r="O414" s="17">
        <f>'EWG-CCP-127 (1)'!K208</f>
        <v>57.971014492753625</v>
      </c>
      <c r="P414" s="17">
        <v>0</v>
      </c>
      <c r="Q414" s="17">
        <v>0</v>
      </c>
      <c r="R414" s="17">
        <v>0</v>
      </c>
      <c r="S414" s="17">
        <v>0</v>
      </c>
      <c r="T414" s="17">
        <v>0</v>
      </c>
      <c r="U414" s="41">
        <v>0</v>
      </c>
      <c r="V414" s="41">
        <v>0</v>
      </c>
      <c r="W414" s="17">
        <v>0</v>
      </c>
      <c r="X414" s="17">
        <v>0</v>
      </c>
      <c r="Y414" s="17">
        <v>0</v>
      </c>
      <c r="Z414" s="17">
        <v>0</v>
      </c>
      <c r="AA414" s="17">
        <v>0</v>
      </c>
      <c r="AB414" s="17">
        <v>0</v>
      </c>
      <c r="AC414" s="17">
        <v>0</v>
      </c>
      <c r="AD414" s="41">
        <v>0</v>
      </c>
      <c r="AE414" s="88">
        <f>'EWG-CCP-127 (1)'!E208</f>
        <v>38</v>
      </c>
      <c r="AF414" s="41" t="s">
        <v>3</v>
      </c>
      <c r="AG414" s="87" t="s">
        <v>506</v>
      </c>
      <c r="AL414" s="17">
        <f t="shared" si="123"/>
        <v>100</v>
      </c>
      <c r="AM414" s="17">
        <f t="shared" si="124"/>
        <v>0.13043478260869565</v>
      </c>
      <c r="AN414" s="17">
        <f t="shared" si="125"/>
        <v>0</v>
      </c>
      <c r="AO414" s="17">
        <f t="shared" si="126"/>
        <v>0.28985507246376813</v>
      </c>
      <c r="AP414" s="17">
        <f t="shared" si="127"/>
        <v>0.57971014492753625</v>
      </c>
      <c r="AQ414" s="17">
        <f t="shared" si="128"/>
        <v>0.38</v>
      </c>
      <c r="AS414" s="17">
        <f t="shared" si="129"/>
        <v>2</v>
      </c>
      <c r="AT414" s="17">
        <f t="shared" si="130"/>
        <v>0.44999999999999996</v>
      </c>
      <c r="AU414" s="17">
        <f t="shared" si="131"/>
        <v>0.625</v>
      </c>
      <c r="AV414" s="17">
        <f t="shared" si="132"/>
        <v>1</v>
      </c>
      <c r="AW414" s="17">
        <f t="shared" si="133"/>
        <v>0.44999999999999996</v>
      </c>
      <c r="AX414" s="17">
        <f t="shared" si="134"/>
        <v>0.44999999999999996</v>
      </c>
      <c r="AY414" s="17">
        <f t="shared" si="135"/>
        <v>6.9999999999999951E-2</v>
      </c>
      <c r="BA414" s="17">
        <f t="shared" si="142"/>
        <v>2</v>
      </c>
      <c r="BB414" s="17">
        <f t="shared" si="136"/>
        <v>0.44999999999999996</v>
      </c>
      <c r="BC414" s="17">
        <f t="shared" si="137"/>
        <v>0.54575984761981144</v>
      </c>
      <c r="BD414" s="17">
        <f t="shared" si="140"/>
        <v>0.44999999999999996</v>
      </c>
      <c r="BE414" s="17">
        <f t="shared" si="138"/>
        <v>0.44999999999999996</v>
      </c>
      <c r="BF414" s="17">
        <f t="shared" si="139"/>
        <v>4.8999999999999929E-3</v>
      </c>
      <c r="BG414" s="17">
        <f t="shared" si="141"/>
        <v>4.7698622824001515E-4</v>
      </c>
    </row>
    <row r="415" spans="1:59" x14ac:dyDescent="0.25">
      <c r="A415" s="84">
        <v>18</v>
      </c>
      <c r="B415" s="84">
        <v>412</v>
      </c>
      <c r="C415" s="41" t="s">
        <v>6</v>
      </c>
      <c r="D415" s="86">
        <v>1</v>
      </c>
      <c r="E415" s="41">
        <v>0</v>
      </c>
      <c r="F415" s="41">
        <v>80</v>
      </c>
      <c r="G415" s="41">
        <v>0</v>
      </c>
      <c r="H415" s="17">
        <v>0</v>
      </c>
      <c r="I415" s="41">
        <v>0</v>
      </c>
      <c r="J415" s="41">
        <v>0</v>
      </c>
      <c r="K415" s="41">
        <v>0</v>
      </c>
      <c r="L415" s="41">
        <v>0</v>
      </c>
      <c r="M415" s="41">
        <v>20</v>
      </c>
      <c r="N415" s="41">
        <v>0</v>
      </c>
      <c r="O415" s="17">
        <v>0</v>
      </c>
      <c r="P415" s="17">
        <v>0</v>
      </c>
      <c r="Q415" s="17">
        <v>0</v>
      </c>
      <c r="R415" s="17">
        <v>0</v>
      </c>
      <c r="S415" s="41">
        <v>0</v>
      </c>
      <c r="T415" s="41">
        <v>0</v>
      </c>
      <c r="U415" s="41">
        <v>0</v>
      </c>
      <c r="V415" s="41">
        <v>0</v>
      </c>
      <c r="W415" s="41">
        <v>0</v>
      </c>
      <c r="X415" s="41">
        <v>0</v>
      </c>
      <c r="Y415" s="17">
        <v>0</v>
      </c>
      <c r="Z415" s="41">
        <v>0</v>
      </c>
      <c r="AA415" s="17">
        <v>0</v>
      </c>
      <c r="AB415" s="17">
        <v>0</v>
      </c>
      <c r="AC415" s="41">
        <v>0</v>
      </c>
      <c r="AD415" s="41">
        <v>0</v>
      </c>
      <c r="AE415" s="90">
        <v>32</v>
      </c>
      <c r="AF415" s="91" t="s">
        <v>3</v>
      </c>
      <c r="AG415" s="87" t="s">
        <v>504</v>
      </c>
      <c r="AL415" s="17">
        <f t="shared" si="123"/>
        <v>100</v>
      </c>
      <c r="AM415" s="17">
        <f t="shared" si="124"/>
        <v>0.2</v>
      </c>
      <c r="AN415" s="17">
        <f t="shared" si="125"/>
        <v>0</v>
      </c>
      <c r="AO415" s="17">
        <f t="shared" si="126"/>
        <v>0.8</v>
      </c>
      <c r="AP415" s="17">
        <f t="shared" si="127"/>
        <v>0</v>
      </c>
      <c r="AQ415" s="17">
        <f t="shared" si="128"/>
        <v>0.32</v>
      </c>
      <c r="AS415" s="17">
        <f t="shared" si="129"/>
        <v>0</v>
      </c>
      <c r="AT415" s="17">
        <f t="shared" si="130"/>
        <v>0.25</v>
      </c>
      <c r="AU415" s="17">
        <f t="shared" si="131"/>
        <v>0.5</v>
      </c>
      <c r="AV415" s="17">
        <f t="shared" si="132"/>
        <v>0.5</v>
      </c>
      <c r="AW415" s="17">
        <f t="shared" si="133"/>
        <v>0.25</v>
      </c>
      <c r="AX415" s="17">
        <f t="shared" si="134"/>
        <v>0.25</v>
      </c>
      <c r="AY415" s="17">
        <f t="shared" si="135"/>
        <v>7.0000000000000007E-2</v>
      </c>
      <c r="BA415" s="17">
        <f t="shared" si="142"/>
        <v>0</v>
      </c>
      <c r="BB415" s="17">
        <f t="shared" si="136"/>
        <v>0.25</v>
      </c>
      <c r="BC415" s="17">
        <f t="shared" si="137"/>
        <v>0.42821172032905402</v>
      </c>
      <c r="BD415" s="17">
        <f t="shared" si="140"/>
        <v>0.25</v>
      </c>
      <c r="BE415" s="17">
        <f t="shared" si="138"/>
        <v>0.25</v>
      </c>
      <c r="BF415" s="17">
        <f t="shared" si="139"/>
        <v>4.9000000000000007E-3</v>
      </c>
      <c r="BG415" s="17">
        <f t="shared" si="141"/>
        <v>6.6977879541735537E-3</v>
      </c>
    </row>
    <row r="416" spans="1:59" x14ac:dyDescent="0.25">
      <c r="A416" s="84">
        <v>397</v>
      </c>
      <c r="B416" s="84">
        <v>513</v>
      </c>
      <c r="C416" s="17" t="s">
        <v>262</v>
      </c>
      <c r="D416" s="87">
        <v>1</v>
      </c>
      <c r="E416" s="17">
        <v>0</v>
      </c>
      <c r="F416" s="17">
        <v>46.6</v>
      </c>
      <c r="G416" s="17">
        <v>0</v>
      </c>
      <c r="H416" s="17">
        <v>0</v>
      </c>
      <c r="I416" s="17">
        <v>0</v>
      </c>
      <c r="J416" s="17">
        <v>0</v>
      </c>
      <c r="K416" s="17">
        <v>0</v>
      </c>
      <c r="L416" s="17">
        <v>0</v>
      </c>
      <c r="M416" s="17">
        <v>21</v>
      </c>
      <c r="N416" s="17">
        <v>0</v>
      </c>
      <c r="O416" s="17">
        <v>32.4</v>
      </c>
      <c r="P416" s="17">
        <v>0</v>
      </c>
      <c r="Q416" s="17">
        <v>0</v>
      </c>
      <c r="R416" s="17">
        <v>0</v>
      </c>
      <c r="S416" s="17">
        <v>0</v>
      </c>
      <c r="T416" s="17">
        <v>0</v>
      </c>
      <c r="U416" s="41">
        <v>0</v>
      </c>
      <c r="V416" s="41">
        <v>0</v>
      </c>
      <c r="W416" s="17">
        <v>0</v>
      </c>
      <c r="X416" s="17">
        <v>0</v>
      </c>
      <c r="Y416" s="17">
        <v>0</v>
      </c>
      <c r="Z416" s="17">
        <v>0</v>
      </c>
      <c r="AA416" s="17">
        <v>0</v>
      </c>
      <c r="AB416" s="17">
        <v>0</v>
      </c>
      <c r="AC416" s="17">
        <v>0</v>
      </c>
      <c r="AD416" s="41">
        <v>0</v>
      </c>
      <c r="AE416" s="88">
        <v>38</v>
      </c>
      <c r="AF416" s="91" t="s">
        <v>3</v>
      </c>
      <c r="AG416" s="87" t="s">
        <v>504</v>
      </c>
      <c r="AL416" s="17">
        <f t="shared" si="123"/>
        <v>100</v>
      </c>
      <c r="AM416" s="17">
        <f t="shared" si="124"/>
        <v>0.21</v>
      </c>
      <c r="AN416" s="17">
        <f t="shared" si="125"/>
        <v>0</v>
      </c>
      <c r="AO416" s="17">
        <f t="shared" si="126"/>
        <v>0.46600000000000003</v>
      </c>
      <c r="AP416" s="17">
        <f t="shared" si="127"/>
        <v>0.32400000000000001</v>
      </c>
      <c r="AQ416" s="17">
        <f t="shared" si="128"/>
        <v>0.38</v>
      </c>
      <c r="AS416" s="17">
        <f t="shared" si="129"/>
        <v>0.69527896995708149</v>
      </c>
      <c r="AT416" s="17">
        <f t="shared" si="130"/>
        <v>0.45064377682403428</v>
      </c>
      <c r="AU416" s="17">
        <f t="shared" si="131"/>
        <v>0.54345493562231761</v>
      </c>
      <c r="AV416" s="17">
        <f t="shared" si="132"/>
        <v>0.67381974248927035</v>
      </c>
      <c r="AW416" s="17">
        <f t="shared" si="133"/>
        <v>0.45064377682403428</v>
      </c>
      <c r="AX416" s="17">
        <f t="shared" si="134"/>
        <v>0.45064377682403428</v>
      </c>
      <c r="AY416" s="17">
        <f t="shared" si="135"/>
        <v>7.0643776824034277E-2</v>
      </c>
      <c r="BA416" s="17">
        <f t="shared" si="142"/>
        <v>0.69527896995708149</v>
      </c>
      <c r="BB416" s="17">
        <f t="shared" si="136"/>
        <v>0.45064377682403434</v>
      </c>
      <c r="BC416" s="17">
        <f t="shared" si="137"/>
        <v>0.46907609076060486</v>
      </c>
      <c r="BD416" s="17">
        <f t="shared" si="140"/>
        <v>0.45064377682403434</v>
      </c>
      <c r="BE416" s="17">
        <f t="shared" si="138"/>
        <v>0.45064377682403434</v>
      </c>
      <c r="BF416" s="17">
        <f t="shared" si="139"/>
        <v>4.9905432039639699E-3</v>
      </c>
      <c r="BG416" s="17">
        <f t="shared" si="141"/>
        <v>4.7698622824001515E-4</v>
      </c>
    </row>
    <row r="417" spans="1:59" x14ac:dyDescent="0.25">
      <c r="A417" s="84">
        <v>27</v>
      </c>
      <c r="B417" s="84">
        <v>16</v>
      </c>
      <c r="C417" s="41" t="s">
        <v>21</v>
      </c>
      <c r="D417" s="86">
        <v>1</v>
      </c>
      <c r="E417" s="41">
        <v>0</v>
      </c>
      <c r="F417" s="41">
        <v>11</v>
      </c>
      <c r="G417" s="41">
        <v>0</v>
      </c>
      <c r="H417" s="17">
        <v>0</v>
      </c>
      <c r="I417" s="41">
        <v>0</v>
      </c>
      <c r="J417" s="41">
        <v>0</v>
      </c>
      <c r="K417" s="41">
        <v>0</v>
      </c>
      <c r="L417" s="41">
        <v>0</v>
      </c>
      <c r="M417" s="41">
        <v>44.5</v>
      </c>
      <c r="N417" s="41">
        <v>0</v>
      </c>
      <c r="O417" s="41">
        <v>44.5</v>
      </c>
      <c r="P417" s="17">
        <v>0</v>
      </c>
      <c r="Q417" s="17">
        <v>0</v>
      </c>
      <c r="R417" s="17">
        <v>0</v>
      </c>
      <c r="S417" s="41">
        <v>0</v>
      </c>
      <c r="T417" s="41">
        <v>0</v>
      </c>
      <c r="U417" s="41">
        <v>0</v>
      </c>
      <c r="V417" s="41">
        <v>0</v>
      </c>
      <c r="W417" s="41">
        <v>0</v>
      </c>
      <c r="X417" s="41">
        <v>0</v>
      </c>
      <c r="Y417" s="17">
        <v>0</v>
      </c>
      <c r="Z417" s="41">
        <v>0</v>
      </c>
      <c r="AA417" s="17">
        <v>0</v>
      </c>
      <c r="AB417" s="17">
        <v>0</v>
      </c>
      <c r="AC417" s="41">
        <v>0</v>
      </c>
      <c r="AD417" s="41">
        <v>0</v>
      </c>
      <c r="AE417" s="90">
        <v>38</v>
      </c>
      <c r="AF417" s="91" t="s">
        <v>3</v>
      </c>
      <c r="AG417" s="87" t="s">
        <v>504</v>
      </c>
      <c r="AL417" s="17">
        <f t="shared" si="123"/>
        <v>100</v>
      </c>
      <c r="AM417" s="17">
        <f t="shared" si="124"/>
        <v>0.44500000000000001</v>
      </c>
      <c r="AN417" s="17">
        <f t="shared" si="125"/>
        <v>0</v>
      </c>
      <c r="AO417" s="17">
        <f t="shared" si="126"/>
        <v>0.11</v>
      </c>
      <c r="AP417" s="17">
        <f t="shared" si="127"/>
        <v>0.44500000000000001</v>
      </c>
      <c r="AQ417" s="17">
        <f t="shared" si="128"/>
        <v>0.38</v>
      </c>
      <c r="AS417" s="17">
        <f t="shared" si="129"/>
        <v>4.0454545454545459</v>
      </c>
      <c r="AT417" s="17">
        <f t="shared" si="130"/>
        <v>4.0454545454545459</v>
      </c>
      <c r="AU417" s="17">
        <f t="shared" si="131"/>
        <v>0.75284090909090917</v>
      </c>
      <c r="AV417" s="17">
        <f t="shared" si="132"/>
        <v>1.5113636363636365</v>
      </c>
      <c r="AW417" s="17">
        <f t="shared" si="133"/>
        <v>0.33208020050125314</v>
      </c>
      <c r="AX417" s="17">
        <f t="shared" si="134"/>
        <v>0.33208020050125314</v>
      </c>
      <c r="AY417" s="17">
        <f t="shared" si="135"/>
        <v>4.7919799498746862E-2</v>
      </c>
      <c r="BA417" s="17">
        <f t="shared" si="142"/>
        <v>4.0454545454545459</v>
      </c>
      <c r="BB417" s="17">
        <f t="shared" si="136"/>
        <v>4.0454545454545459</v>
      </c>
      <c r="BC417" s="17">
        <f t="shared" si="137"/>
        <v>0.66597952325808607</v>
      </c>
      <c r="BD417" s="17">
        <f t="shared" si="140"/>
        <v>0.30931174425008218</v>
      </c>
      <c r="BE417" s="17">
        <f t="shared" si="138"/>
        <v>0.30931174425008218</v>
      </c>
      <c r="BF417" s="17">
        <f t="shared" si="139"/>
        <v>4.9968295009657909E-3</v>
      </c>
      <c r="BG417" s="17">
        <f t="shared" si="141"/>
        <v>4.7698622824001515E-4</v>
      </c>
    </row>
    <row r="418" spans="1:59" x14ac:dyDescent="0.25">
      <c r="A418" s="84">
        <v>276</v>
      </c>
      <c r="B418" s="84">
        <v>166</v>
      </c>
      <c r="C418" s="17">
        <f>'EWG-CCP-127 (1)'!B91</f>
        <v>36</v>
      </c>
      <c r="D418" s="87">
        <v>1</v>
      </c>
      <c r="E418" s="17">
        <v>0</v>
      </c>
      <c r="F418" s="17">
        <f>'EWG-CCP-127 (1)'!M91</f>
        <v>14.285714285714285</v>
      </c>
      <c r="G418" s="17">
        <v>0</v>
      </c>
      <c r="H418" s="17">
        <v>0</v>
      </c>
      <c r="I418" s="17">
        <v>0</v>
      </c>
      <c r="J418" s="17">
        <v>0</v>
      </c>
      <c r="K418" s="17">
        <v>0</v>
      </c>
      <c r="L418" s="17">
        <v>0</v>
      </c>
      <c r="M418" s="17">
        <f>'EWG-CCP-127 (1)'!L91</f>
        <v>42.857142857142854</v>
      </c>
      <c r="N418" s="17">
        <v>0</v>
      </c>
      <c r="O418" s="17">
        <f>'EWG-CCP-127 (1)'!K91</f>
        <v>42.857142857142854</v>
      </c>
      <c r="P418" s="17">
        <v>0</v>
      </c>
      <c r="Q418" s="17">
        <v>0</v>
      </c>
      <c r="R418" s="17">
        <v>0</v>
      </c>
      <c r="S418" s="17">
        <v>0</v>
      </c>
      <c r="T418" s="17">
        <v>0</v>
      </c>
      <c r="U418" s="41">
        <v>0</v>
      </c>
      <c r="V418" s="41">
        <v>0</v>
      </c>
      <c r="W418" s="17">
        <v>0</v>
      </c>
      <c r="X418" s="17">
        <v>0</v>
      </c>
      <c r="Y418" s="17">
        <v>0</v>
      </c>
      <c r="Z418" s="17">
        <v>0</v>
      </c>
      <c r="AA418" s="17">
        <v>0</v>
      </c>
      <c r="AB418" s="17">
        <v>0</v>
      </c>
      <c r="AC418" s="17">
        <v>0</v>
      </c>
      <c r="AD418" s="41">
        <v>0</v>
      </c>
      <c r="AE418" s="88">
        <f>'EWG-CCP-127 (1)'!E91</f>
        <v>44</v>
      </c>
      <c r="AF418" s="41" t="s">
        <v>3</v>
      </c>
      <c r="AG418" s="87" t="s">
        <v>506</v>
      </c>
      <c r="AL418" s="17">
        <f t="shared" si="123"/>
        <v>100</v>
      </c>
      <c r="AM418" s="17">
        <f t="shared" si="124"/>
        <v>0.42857142857142855</v>
      </c>
      <c r="AN418" s="17">
        <f t="shared" si="125"/>
        <v>0</v>
      </c>
      <c r="AO418" s="17">
        <f t="shared" si="126"/>
        <v>0.14285714285714285</v>
      </c>
      <c r="AP418" s="17">
        <f t="shared" si="127"/>
        <v>0.42857142857142855</v>
      </c>
      <c r="AQ418" s="17">
        <f t="shared" si="128"/>
        <v>0.44</v>
      </c>
      <c r="AS418" s="17">
        <f t="shared" si="129"/>
        <v>3</v>
      </c>
      <c r="AT418" s="17">
        <f t="shared" si="130"/>
        <v>3</v>
      </c>
      <c r="AU418" s="17">
        <f t="shared" si="131"/>
        <v>0.6875</v>
      </c>
      <c r="AV418" s="17">
        <f t="shared" si="132"/>
        <v>1.25</v>
      </c>
      <c r="AW418" s="17">
        <f t="shared" si="133"/>
        <v>0.36666666666666664</v>
      </c>
      <c r="AX418" s="17">
        <f t="shared" si="134"/>
        <v>0.36666666666666664</v>
      </c>
      <c r="AY418" s="17">
        <f t="shared" si="135"/>
        <v>7.3333333333333361E-2</v>
      </c>
      <c r="BA418" s="17">
        <f t="shared" si="142"/>
        <v>3</v>
      </c>
      <c r="BB418" s="17">
        <f t="shared" si="136"/>
        <v>3</v>
      </c>
      <c r="BC418" s="17">
        <f t="shared" si="137"/>
        <v>0.60453391126519007</v>
      </c>
      <c r="BD418" s="17">
        <f t="shared" si="140"/>
        <v>0.37020153508732362</v>
      </c>
      <c r="BE418" s="17">
        <f t="shared" si="138"/>
        <v>0.37020153508732362</v>
      </c>
      <c r="BF418" s="17">
        <f t="shared" si="139"/>
        <v>4.8718257041661158E-3</v>
      </c>
      <c r="BG418" s="17">
        <f t="shared" si="141"/>
        <v>1.4561845023064758E-3</v>
      </c>
    </row>
    <row r="419" spans="1:59" x14ac:dyDescent="0.25">
      <c r="A419" s="84">
        <v>389</v>
      </c>
      <c r="B419" s="84">
        <v>257</v>
      </c>
      <c r="C419" s="17" t="s">
        <v>254</v>
      </c>
      <c r="D419" s="86">
        <v>1</v>
      </c>
      <c r="E419" s="17">
        <v>9.6</v>
      </c>
      <c r="F419" s="17">
        <v>18.7</v>
      </c>
      <c r="G419" s="17">
        <v>26.6</v>
      </c>
      <c r="H419" s="17">
        <v>0</v>
      </c>
      <c r="I419" s="17">
        <v>0</v>
      </c>
      <c r="J419" s="17">
        <v>0</v>
      </c>
      <c r="K419" s="17">
        <v>0</v>
      </c>
      <c r="L419" s="17">
        <v>0</v>
      </c>
      <c r="M419" s="17">
        <v>7.3</v>
      </c>
      <c r="N419" s="17">
        <v>0</v>
      </c>
      <c r="O419" s="17">
        <v>37.799999999999997</v>
      </c>
      <c r="P419" s="17">
        <v>0</v>
      </c>
      <c r="Q419" s="17">
        <v>0</v>
      </c>
      <c r="R419" s="17">
        <v>0</v>
      </c>
      <c r="S419" s="17">
        <v>0</v>
      </c>
      <c r="T419" s="17">
        <v>0</v>
      </c>
      <c r="U419" s="41">
        <v>0</v>
      </c>
      <c r="V419" s="41">
        <v>0</v>
      </c>
      <c r="W419" s="17">
        <v>0</v>
      </c>
      <c r="X419" s="17">
        <v>0</v>
      </c>
      <c r="Y419" s="17">
        <v>0</v>
      </c>
      <c r="Z419" s="17">
        <v>0</v>
      </c>
      <c r="AA419" s="17">
        <v>0</v>
      </c>
      <c r="AB419" s="17">
        <v>0</v>
      </c>
      <c r="AC419" s="17">
        <v>0</v>
      </c>
      <c r="AD419" s="41">
        <v>0</v>
      </c>
      <c r="AE419" s="88">
        <v>29</v>
      </c>
      <c r="AF419" s="91" t="s">
        <v>3</v>
      </c>
      <c r="AG419" s="87" t="s">
        <v>504</v>
      </c>
      <c r="AL419" s="17">
        <f t="shared" si="123"/>
        <v>100</v>
      </c>
      <c r="AM419" s="17">
        <f t="shared" si="124"/>
        <v>7.2999999999999995E-2</v>
      </c>
      <c r="AN419" s="17">
        <f t="shared" si="125"/>
        <v>9.6000000000000002E-2</v>
      </c>
      <c r="AO419" s="17">
        <f t="shared" si="126"/>
        <v>0.187</v>
      </c>
      <c r="AP419" s="17">
        <f t="shared" si="127"/>
        <v>0.37799999999999995</v>
      </c>
      <c r="AQ419" s="17">
        <f t="shared" si="128"/>
        <v>0.28999999999999998</v>
      </c>
      <c r="AS419" s="17">
        <f t="shared" si="129"/>
        <v>1.3356890459363955</v>
      </c>
      <c r="AT419" s="17">
        <f t="shared" si="130"/>
        <v>0.25795053003533563</v>
      </c>
      <c r="AU419" s="17">
        <f t="shared" si="131"/>
        <v>0.58348056537102466</v>
      </c>
      <c r="AV419" s="17">
        <f t="shared" si="132"/>
        <v>0.83392226148409887</v>
      </c>
      <c r="AW419" s="17">
        <f t="shared" si="133"/>
        <v>0.25795053003533563</v>
      </c>
      <c r="AX419" s="17">
        <f t="shared" si="134"/>
        <v>0.25795053003533563</v>
      </c>
      <c r="AY419" s="17">
        <f t="shared" si="135"/>
        <v>3.2049469964664346E-2</v>
      </c>
      <c r="BA419" s="17">
        <f t="shared" si="142"/>
        <v>0.66199649737302979</v>
      </c>
      <c r="BB419" s="17">
        <f t="shared" si="136"/>
        <v>0.36077057793345013</v>
      </c>
      <c r="BC419" s="17">
        <f t="shared" si="137"/>
        <v>0.46711994459867423</v>
      </c>
      <c r="BD419" s="17">
        <f t="shared" si="140"/>
        <v>0.36077057793345013</v>
      </c>
      <c r="BE419" s="17">
        <f t="shared" si="138"/>
        <v>0.36077057793345013</v>
      </c>
      <c r="BF419" s="17">
        <f t="shared" si="139"/>
        <v>5.0084747010345418E-3</v>
      </c>
      <c r="BG419" s="17">
        <f t="shared" si="141"/>
        <v>1.2508188817140329E-2</v>
      </c>
    </row>
    <row r="420" spans="1:59" x14ac:dyDescent="0.25">
      <c r="A420" s="84">
        <v>537</v>
      </c>
      <c r="B420" s="84">
        <v>325</v>
      </c>
      <c r="C420" s="17" t="s">
        <v>379</v>
      </c>
      <c r="D420" s="87">
        <v>1</v>
      </c>
      <c r="E420" s="17">
        <v>14</v>
      </c>
      <c r="F420" s="17">
        <v>21</v>
      </c>
      <c r="G420" s="17">
        <v>0</v>
      </c>
      <c r="H420" s="17">
        <v>0</v>
      </c>
      <c r="I420" s="17">
        <v>0</v>
      </c>
      <c r="J420" s="17">
        <f>'EWG-CCP-127 (1)'!M321</f>
        <v>0</v>
      </c>
      <c r="K420" s="17">
        <v>0</v>
      </c>
      <c r="L420" s="17">
        <v>0</v>
      </c>
      <c r="M420" s="17">
        <v>0</v>
      </c>
      <c r="N420" s="17">
        <v>0</v>
      </c>
      <c r="O420" s="17">
        <v>21</v>
      </c>
      <c r="P420" s="17">
        <v>0</v>
      </c>
      <c r="Q420" s="17">
        <v>0</v>
      </c>
      <c r="R420" s="17">
        <v>0</v>
      </c>
      <c r="S420" s="17">
        <v>0</v>
      </c>
      <c r="T420" s="17">
        <v>0</v>
      </c>
      <c r="U420" s="17">
        <v>0</v>
      </c>
      <c r="V420" s="17">
        <v>0</v>
      </c>
      <c r="W420" s="17">
        <v>0</v>
      </c>
      <c r="X420" s="17">
        <v>0</v>
      </c>
      <c r="Y420" s="17">
        <v>0</v>
      </c>
      <c r="Z420" s="17">
        <v>0</v>
      </c>
      <c r="AA420" s="17">
        <v>0</v>
      </c>
      <c r="AB420" s="17">
        <v>0</v>
      </c>
      <c r="AC420" s="17">
        <v>0</v>
      </c>
      <c r="AD420" s="17">
        <v>43</v>
      </c>
      <c r="AE420" s="88">
        <v>11.5</v>
      </c>
      <c r="AF420" s="92" t="s">
        <v>3</v>
      </c>
      <c r="AG420" s="87" t="s">
        <v>504</v>
      </c>
      <c r="AL420" s="17">
        <f t="shared" si="123"/>
        <v>99</v>
      </c>
      <c r="AM420" s="17">
        <f t="shared" si="124"/>
        <v>0</v>
      </c>
      <c r="AN420" s="17">
        <f t="shared" si="125"/>
        <v>0.14000000000000001</v>
      </c>
      <c r="AO420" s="17">
        <f t="shared" si="126"/>
        <v>0.21</v>
      </c>
      <c r="AP420" s="17">
        <f t="shared" si="127"/>
        <v>0.21</v>
      </c>
      <c r="AQ420" s="17">
        <f t="shared" si="128"/>
        <v>0.115</v>
      </c>
      <c r="AS420" s="17">
        <f t="shared" si="129"/>
        <v>0.6</v>
      </c>
      <c r="AT420" s="17">
        <f t="shared" si="130"/>
        <v>0</v>
      </c>
      <c r="AU420" s="17">
        <f t="shared" si="131"/>
        <v>0.53749999999999998</v>
      </c>
      <c r="AV420" s="17">
        <f t="shared" si="132"/>
        <v>0.65</v>
      </c>
      <c r="AW420" s="17">
        <f t="shared" si="133"/>
        <v>0</v>
      </c>
      <c r="AX420" s="17">
        <f t="shared" si="134"/>
        <v>0</v>
      </c>
      <c r="AY420" s="17">
        <f t="shared" si="135"/>
        <v>0.115</v>
      </c>
      <c r="BA420" s="17">
        <f t="shared" si="142"/>
        <v>0.27272727272727271</v>
      </c>
      <c r="BB420" s="17">
        <f t="shared" si="136"/>
        <v>0.18614718614718614</v>
      </c>
      <c r="BC420" s="17">
        <f t="shared" si="137"/>
        <v>0.44424101041415731</v>
      </c>
      <c r="BD420" s="17">
        <f t="shared" si="140"/>
        <v>0.18614718614718614</v>
      </c>
      <c r="BE420" s="17">
        <f t="shared" si="138"/>
        <v>0.18614718614718614</v>
      </c>
      <c r="BF420" s="17">
        <f t="shared" si="139"/>
        <v>5.0619220966623552E-3</v>
      </c>
      <c r="BG420" s="17">
        <f t="shared" si="141"/>
        <v>8.2277193851113151E-2</v>
      </c>
    </row>
    <row r="421" spans="1:59" x14ac:dyDescent="0.25">
      <c r="A421" s="84">
        <v>528</v>
      </c>
      <c r="B421" s="84">
        <v>582</v>
      </c>
      <c r="C421" s="17" t="str">
        <f>'EWG-CCP-127 (1)'!B311</f>
        <v>Cs-R1.1</v>
      </c>
      <c r="D421" s="86">
        <v>1</v>
      </c>
      <c r="E421" s="17">
        <v>0</v>
      </c>
      <c r="F421" s="17">
        <f>'EWG-CCP-127 (1)'!J311</f>
        <v>47.619047619047613</v>
      </c>
      <c r="G421" s="17">
        <v>0</v>
      </c>
      <c r="H421" s="17">
        <v>0</v>
      </c>
      <c r="I421" s="17">
        <v>0</v>
      </c>
      <c r="J421" s="17">
        <f>'EWG-CCP-127 (1)'!M311</f>
        <v>0</v>
      </c>
      <c r="K421" s="17">
        <v>0</v>
      </c>
      <c r="L421" s="17">
        <v>0</v>
      </c>
      <c r="M421" s="17">
        <f>'EWG-CCP-127 (1)'!L311</f>
        <v>0</v>
      </c>
      <c r="N421" s="17">
        <v>0</v>
      </c>
      <c r="O421" s="17">
        <v>0</v>
      </c>
      <c r="P421" s="17">
        <v>0</v>
      </c>
      <c r="Q421" s="17">
        <v>0</v>
      </c>
      <c r="R421" s="17">
        <v>0</v>
      </c>
      <c r="S421" s="17">
        <v>0</v>
      </c>
      <c r="T421" s="17">
        <v>0</v>
      </c>
      <c r="U421" s="17">
        <v>0</v>
      </c>
      <c r="V421" s="17">
        <f>'EWG-CCP-127 (1)'!O311</f>
        <v>52.380952380952387</v>
      </c>
      <c r="W421" s="17">
        <v>0</v>
      </c>
      <c r="X421" s="17">
        <v>0</v>
      </c>
      <c r="Y421" s="17">
        <v>0</v>
      </c>
      <c r="Z421" s="17">
        <v>0</v>
      </c>
      <c r="AA421" s="17">
        <v>0</v>
      </c>
      <c r="AB421" s="17">
        <f>'EWG-CCP-127 (1)'!N311</f>
        <v>0</v>
      </c>
      <c r="AC421" s="17">
        <v>0</v>
      </c>
      <c r="AD421" s="17">
        <v>0</v>
      </c>
      <c r="AE421" s="88">
        <f>'EWG-CCP-127 (1)'!I311</f>
        <v>28</v>
      </c>
      <c r="AF421" s="92" t="s">
        <v>3</v>
      </c>
      <c r="AG421" s="87" t="s">
        <v>531</v>
      </c>
      <c r="AL421" s="17">
        <f t="shared" si="123"/>
        <v>100</v>
      </c>
      <c r="AM421" s="17">
        <f t="shared" si="124"/>
        <v>0.52380952380952384</v>
      </c>
      <c r="AN421" s="17">
        <f t="shared" si="125"/>
        <v>0</v>
      </c>
      <c r="AO421" s="17">
        <f t="shared" si="126"/>
        <v>0.47619047619047611</v>
      </c>
      <c r="AP421" s="17">
        <f t="shared" si="127"/>
        <v>0</v>
      </c>
      <c r="AQ421" s="17">
        <f t="shared" si="128"/>
        <v>0.28000000000000003</v>
      </c>
      <c r="AS421" s="17">
        <f t="shared" si="129"/>
        <v>0</v>
      </c>
      <c r="AT421" s="17">
        <f t="shared" si="130"/>
        <v>1.1000000000000003</v>
      </c>
      <c r="AU421" s="17">
        <f t="shared" si="131"/>
        <v>0.5</v>
      </c>
      <c r="AV421" s="17">
        <f t="shared" si="132"/>
        <v>0.5</v>
      </c>
      <c r="AW421" s="17">
        <f t="shared" si="133"/>
        <v>0.29999999999999993</v>
      </c>
      <c r="AX421" s="17">
        <f t="shared" si="134"/>
        <v>0.29999999999999993</v>
      </c>
      <c r="AY421" s="17">
        <f t="shared" si="135"/>
        <v>1.9999999999999907E-2</v>
      </c>
      <c r="BA421" s="17">
        <f t="shared" si="142"/>
        <v>0</v>
      </c>
      <c r="BB421" s="17">
        <f t="shared" si="136"/>
        <v>1.1000000000000003</v>
      </c>
      <c r="BC421" s="17">
        <f t="shared" si="137"/>
        <v>0.42821172032905402</v>
      </c>
      <c r="BD421" s="17">
        <f t="shared" si="140"/>
        <v>0.35312047520937684</v>
      </c>
      <c r="BE421" s="17">
        <f t="shared" si="138"/>
        <v>0.35312047520937684</v>
      </c>
      <c r="BF421" s="17">
        <f t="shared" si="139"/>
        <v>5.3466038948450888E-3</v>
      </c>
      <c r="BG421" s="17">
        <f t="shared" si="141"/>
        <v>1.4844989104795909E-2</v>
      </c>
    </row>
    <row r="422" spans="1:59" x14ac:dyDescent="0.25">
      <c r="A422" s="84">
        <v>461</v>
      </c>
      <c r="B422" s="84">
        <v>523</v>
      </c>
      <c r="C422" s="17" t="s">
        <v>303</v>
      </c>
      <c r="D422" s="87">
        <v>1</v>
      </c>
      <c r="E422" s="17">
        <v>11</v>
      </c>
      <c r="F422" s="17">
        <v>54</v>
      </c>
      <c r="G422" s="17">
        <v>0</v>
      </c>
      <c r="H422" s="17">
        <v>0</v>
      </c>
      <c r="I422" s="17">
        <v>0</v>
      </c>
      <c r="J422" s="17">
        <v>0</v>
      </c>
      <c r="K422" s="17">
        <v>0</v>
      </c>
      <c r="L422" s="17">
        <v>0</v>
      </c>
      <c r="M422" s="17">
        <v>7</v>
      </c>
      <c r="N422" s="17">
        <v>0</v>
      </c>
      <c r="O422" s="17">
        <v>28</v>
      </c>
      <c r="P422" s="17">
        <v>0</v>
      </c>
      <c r="Q422" s="17">
        <v>0</v>
      </c>
      <c r="R422" s="17">
        <v>0</v>
      </c>
      <c r="S422" s="17">
        <v>0</v>
      </c>
      <c r="T422" s="17">
        <v>0</v>
      </c>
      <c r="U422" s="41">
        <v>0</v>
      </c>
      <c r="V422" s="17">
        <v>0</v>
      </c>
      <c r="W422" s="17">
        <v>0</v>
      </c>
      <c r="X422" s="17">
        <v>0</v>
      </c>
      <c r="Y422" s="17">
        <v>0</v>
      </c>
      <c r="Z422" s="17">
        <v>0</v>
      </c>
      <c r="AA422" s="17">
        <v>0</v>
      </c>
      <c r="AB422" s="17">
        <v>0</v>
      </c>
      <c r="AC422" s="17">
        <v>0</v>
      </c>
      <c r="AD422" s="41">
        <v>0</v>
      </c>
      <c r="AE422" s="88">
        <v>0</v>
      </c>
      <c r="AF422" s="92" t="s">
        <v>3</v>
      </c>
      <c r="AG422" s="87" t="s">
        <v>504</v>
      </c>
      <c r="AL422" s="17">
        <f t="shared" si="123"/>
        <v>100</v>
      </c>
      <c r="AM422" s="17">
        <f t="shared" si="124"/>
        <v>7.0000000000000007E-2</v>
      </c>
      <c r="AN422" s="17">
        <f t="shared" si="125"/>
        <v>0.11</v>
      </c>
      <c r="AO422" s="17">
        <f t="shared" si="126"/>
        <v>0.54</v>
      </c>
      <c r="AP422" s="17">
        <f t="shared" si="127"/>
        <v>0.28000000000000003</v>
      </c>
      <c r="AQ422" s="17">
        <f t="shared" si="128"/>
        <v>0</v>
      </c>
      <c r="AS422" s="17">
        <f t="shared" si="129"/>
        <v>0.43076923076923079</v>
      </c>
      <c r="AT422" s="17">
        <f t="shared" si="130"/>
        <v>0.1076923076923077</v>
      </c>
      <c r="AU422" s="17">
        <f t="shared" si="131"/>
        <v>0.52692307692307694</v>
      </c>
      <c r="AV422" s="17">
        <f t="shared" si="132"/>
        <v>0.60769230769230775</v>
      </c>
      <c r="AW422" s="17">
        <f t="shared" si="133"/>
        <v>0.1076923076923077</v>
      </c>
      <c r="AX422" s="17">
        <f t="shared" si="134"/>
        <v>0.1076923076923077</v>
      </c>
      <c r="AY422" s="17">
        <f t="shared" si="135"/>
        <v>0.1076923076923077</v>
      </c>
      <c r="BA422" s="17">
        <f t="shared" si="142"/>
        <v>0.2857142857142857</v>
      </c>
      <c r="BB422" s="17">
        <f t="shared" si="136"/>
        <v>7.1428571428571425E-2</v>
      </c>
      <c r="BC422" s="17">
        <f t="shared" si="137"/>
        <v>0.44500430994201934</v>
      </c>
      <c r="BD422" s="17">
        <f t="shared" si="140"/>
        <v>7.1428571428571425E-2</v>
      </c>
      <c r="BE422" s="17">
        <f t="shared" si="138"/>
        <v>7.1428571428571425E-2</v>
      </c>
      <c r="BF422" s="17">
        <f t="shared" si="139"/>
        <v>5.1020408163265302E-3</v>
      </c>
      <c r="BG422" s="17">
        <f t="shared" si="141"/>
        <v>0.16147539715915243</v>
      </c>
    </row>
    <row r="423" spans="1:59" x14ac:dyDescent="0.25">
      <c r="A423" s="84">
        <v>40</v>
      </c>
      <c r="B423" s="84">
        <v>28</v>
      </c>
      <c r="C423" s="17" t="s">
        <v>48</v>
      </c>
      <c r="D423" s="86">
        <v>1</v>
      </c>
      <c r="E423" s="41">
        <v>0</v>
      </c>
      <c r="F423" s="17">
        <v>17</v>
      </c>
      <c r="G423" s="17">
        <v>4</v>
      </c>
      <c r="H423" s="17">
        <v>0</v>
      </c>
      <c r="I423" s="41">
        <v>0</v>
      </c>
      <c r="J423" s="41">
        <v>0</v>
      </c>
      <c r="K423" s="41">
        <v>0</v>
      </c>
      <c r="L423" s="41">
        <v>0</v>
      </c>
      <c r="M423" s="17">
        <v>18</v>
      </c>
      <c r="N423" s="17">
        <v>0</v>
      </c>
      <c r="O423" s="17">
        <v>60</v>
      </c>
      <c r="P423" s="17">
        <v>0</v>
      </c>
      <c r="Q423" s="17">
        <v>0</v>
      </c>
      <c r="R423" s="17">
        <v>0</v>
      </c>
      <c r="S423" s="17">
        <v>1</v>
      </c>
      <c r="T423" s="41">
        <v>0</v>
      </c>
      <c r="U423" s="41">
        <v>0</v>
      </c>
      <c r="V423" s="41">
        <v>0</v>
      </c>
      <c r="W423" s="41">
        <v>0</v>
      </c>
      <c r="X423" s="41">
        <v>0</v>
      </c>
      <c r="Y423" s="17">
        <v>0</v>
      </c>
      <c r="Z423" s="41">
        <v>0</v>
      </c>
      <c r="AA423" s="17">
        <v>0</v>
      </c>
      <c r="AB423" s="17">
        <v>0</v>
      </c>
      <c r="AC423" s="41">
        <v>0</v>
      </c>
      <c r="AD423" s="41">
        <v>0</v>
      </c>
      <c r="AE423" s="88">
        <v>71</v>
      </c>
      <c r="AF423" s="41" t="s">
        <v>3</v>
      </c>
      <c r="AG423" s="87" t="s">
        <v>506</v>
      </c>
      <c r="AL423" s="17">
        <f t="shared" si="123"/>
        <v>100</v>
      </c>
      <c r="AM423" s="17">
        <f t="shared" si="124"/>
        <v>0.18</v>
      </c>
      <c r="AN423" s="17">
        <f t="shared" si="125"/>
        <v>0</v>
      </c>
      <c r="AO423" s="17">
        <f t="shared" si="126"/>
        <v>0.17</v>
      </c>
      <c r="AP423" s="17">
        <f t="shared" si="127"/>
        <v>0.6</v>
      </c>
      <c r="AQ423" s="17">
        <f t="shared" si="128"/>
        <v>0.71</v>
      </c>
      <c r="AS423" s="17">
        <f t="shared" si="129"/>
        <v>3.5294117647058818</v>
      </c>
      <c r="AT423" s="17">
        <f t="shared" si="130"/>
        <v>1.0588235294117645</v>
      </c>
      <c r="AU423" s="17">
        <f t="shared" si="131"/>
        <v>0.72058823529411764</v>
      </c>
      <c r="AV423" s="17">
        <f t="shared" si="132"/>
        <v>1.3823529411764706</v>
      </c>
      <c r="AW423" s="17">
        <f t="shared" si="133"/>
        <v>0.72058823529411764</v>
      </c>
      <c r="AX423" s="17">
        <f t="shared" si="134"/>
        <v>0.72058823529411764</v>
      </c>
      <c r="AY423" s="17">
        <f t="shared" si="135"/>
        <v>1.0588235294117676E-2</v>
      </c>
      <c r="BA423" s="17">
        <f t="shared" si="142"/>
        <v>3</v>
      </c>
      <c r="BB423" s="17">
        <f t="shared" si="136"/>
        <v>1</v>
      </c>
      <c r="BC423" s="17">
        <f t="shared" si="137"/>
        <v>0.60453391126519007</v>
      </c>
      <c r="BD423" s="17">
        <f t="shared" si="140"/>
        <v>0.63836157511668534</v>
      </c>
      <c r="BE423" s="17">
        <f t="shared" si="138"/>
        <v>0.63836157511668534</v>
      </c>
      <c r="BF423" s="17">
        <f t="shared" si="139"/>
        <v>5.1320639197623115E-3</v>
      </c>
      <c r="BG423" s="17">
        <f t="shared" si="141"/>
        <v>9.4962576735605528E-2</v>
      </c>
    </row>
    <row r="424" spans="1:59" x14ac:dyDescent="0.25">
      <c r="A424" s="84">
        <v>609</v>
      </c>
      <c r="B424" s="84">
        <v>353</v>
      </c>
      <c r="C424" s="17" t="s">
        <v>446</v>
      </c>
      <c r="D424" s="87">
        <v>1</v>
      </c>
      <c r="E424" s="17">
        <v>4.04</v>
      </c>
      <c r="F424" s="17">
        <v>16.8</v>
      </c>
      <c r="G424" s="17">
        <v>0</v>
      </c>
      <c r="H424" s="17">
        <v>0</v>
      </c>
      <c r="I424" s="17">
        <v>0</v>
      </c>
      <c r="J424" s="17">
        <v>0</v>
      </c>
      <c r="K424" s="17">
        <v>3.34</v>
      </c>
      <c r="L424" s="17">
        <v>0</v>
      </c>
      <c r="M424" s="17">
        <v>10.1</v>
      </c>
      <c r="N424" s="17">
        <v>0</v>
      </c>
      <c r="O424" s="17">
        <v>63.47</v>
      </c>
      <c r="P424" s="17">
        <v>0</v>
      </c>
      <c r="Q424" s="17">
        <v>0</v>
      </c>
      <c r="R424" s="17">
        <v>0</v>
      </c>
      <c r="S424" s="17">
        <v>2.35</v>
      </c>
      <c r="T424" s="17">
        <v>0</v>
      </c>
      <c r="U424" s="17">
        <v>0</v>
      </c>
      <c r="V424" s="17">
        <v>0</v>
      </c>
      <c r="W424" s="17">
        <v>0</v>
      </c>
      <c r="X424" s="17">
        <v>0</v>
      </c>
      <c r="Y424" s="17">
        <v>0</v>
      </c>
      <c r="Z424" s="17">
        <v>0</v>
      </c>
      <c r="AA424" s="17">
        <v>0</v>
      </c>
      <c r="AB424" s="17">
        <v>0</v>
      </c>
      <c r="AC424" s="17">
        <v>0</v>
      </c>
      <c r="AD424" s="17">
        <v>0</v>
      </c>
      <c r="AE424" s="88">
        <f>'EWG-CCP-127 (1)'!I272</f>
        <v>40.799340682654574</v>
      </c>
      <c r="AF424" s="17" t="s">
        <v>3</v>
      </c>
      <c r="AG424" s="87" t="s">
        <v>506</v>
      </c>
      <c r="AL424" s="17">
        <f t="shared" si="123"/>
        <v>100.1</v>
      </c>
      <c r="AM424" s="17">
        <f t="shared" si="124"/>
        <v>0.13439999999999999</v>
      </c>
      <c r="AN424" s="17">
        <f t="shared" si="125"/>
        <v>4.0399999999999998E-2</v>
      </c>
      <c r="AO424" s="17">
        <f t="shared" si="126"/>
        <v>0.16800000000000001</v>
      </c>
      <c r="AP424" s="17">
        <f t="shared" si="127"/>
        <v>0.63470000000000004</v>
      </c>
      <c r="AQ424" s="17">
        <f t="shared" si="128"/>
        <v>0.40799340682654572</v>
      </c>
      <c r="AS424" s="17">
        <f t="shared" si="129"/>
        <v>3.0455854126679465</v>
      </c>
      <c r="AT424" s="17">
        <f t="shared" si="130"/>
        <v>0.64491362763915538</v>
      </c>
      <c r="AU424" s="17">
        <f t="shared" si="131"/>
        <v>0.69034908829174668</v>
      </c>
      <c r="AV424" s="17">
        <f t="shared" si="132"/>
        <v>1.2613963531669867</v>
      </c>
      <c r="AW424" s="17">
        <f t="shared" si="133"/>
        <v>0.64491362763915538</v>
      </c>
      <c r="AX424" s="17">
        <f t="shared" si="134"/>
        <v>0.64491362763915538</v>
      </c>
      <c r="AY424" s="17">
        <f t="shared" si="135"/>
        <v>0.23692022081260966</v>
      </c>
      <c r="BA424" s="17">
        <f t="shared" si="142"/>
        <v>1.5863534116470881</v>
      </c>
      <c r="BB424" s="17">
        <f t="shared" si="136"/>
        <v>0.33591602099475126</v>
      </c>
      <c r="BC424" s="17">
        <f t="shared" si="137"/>
        <v>0.52144815670926359</v>
      </c>
      <c r="BD424" s="17">
        <f t="shared" si="140"/>
        <v>0.33591602099475126</v>
      </c>
      <c r="BE424" s="17">
        <f t="shared" si="138"/>
        <v>0.33591602099475126</v>
      </c>
      <c r="BF424" s="17">
        <f t="shared" si="139"/>
        <v>5.1951495483453652E-3</v>
      </c>
      <c r="BG424" s="17">
        <f t="shared" si="141"/>
        <v>3.7864238566999281E-5</v>
      </c>
    </row>
    <row r="425" spans="1:59" x14ac:dyDescent="0.25">
      <c r="A425" s="84">
        <v>580</v>
      </c>
      <c r="B425" s="84">
        <v>336</v>
      </c>
      <c r="C425" s="17" t="s">
        <v>420</v>
      </c>
      <c r="D425" s="86">
        <v>1</v>
      </c>
      <c r="E425" s="17">
        <v>0</v>
      </c>
      <c r="F425" s="17">
        <v>9.6999999999999993</v>
      </c>
      <c r="G425" s="17">
        <v>0</v>
      </c>
      <c r="H425" s="17">
        <v>0</v>
      </c>
      <c r="I425" s="17">
        <v>0</v>
      </c>
      <c r="J425" s="17">
        <v>9.6999999999999993</v>
      </c>
      <c r="K425" s="17">
        <v>0</v>
      </c>
      <c r="L425" s="17">
        <v>0</v>
      </c>
      <c r="M425" s="17">
        <v>0</v>
      </c>
      <c r="N425" s="17">
        <v>3</v>
      </c>
      <c r="O425" s="17">
        <v>77.599999999999994</v>
      </c>
      <c r="P425" s="17">
        <v>0</v>
      </c>
      <c r="Q425" s="17">
        <v>0</v>
      </c>
      <c r="R425" s="17">
        <v>0</v>
      </c>
      <c r="S425" s="17">
        <v>0</v>
      </c>
      <c r="T425" s="17">
        <v>0</v>
      </c>
      <c r="U425" s="17">
        <v>0</v>
      </c>
      <c r="V425" s="17">
        <v>0</v>
      </c>
      <c r="W425" s="17">
        <v>0</v>
      </c>
      <c r="X425" s="17">
        <v>0</v>
      </c>
      <c r="Y425" s="17">
        <v>0</v>
      </c>
      <c r="Z425" s="17">
        <v>0</v>
      </c>
      <c r="AA425" s="17">
        <v>0</v>
      </c>
      <c r="AB425" s="17">
        <v>0</v>
      </c>
      <c r="AC425" s="17">
        <v>0</v>
      </c>
      <c r="AD425" s="17">
        <v>0</v>
      </c>
      <c r="AE425" s="88">
        <v>76</v>
      </c>
      <c r="AF425" s="92" t="s">
        <v>3</v>
      </c>
      <c r="AG425" s="87" t="s">
        <v>504</v>
      </c>
      <c r="AL425" s="17">
        <f t="shared" si="123"/>
        <v>100</v>
      </c>
      <c r="AM425" s="17">
        <f t="shared" si="124"/>
        <v>9.6999999999999989E-2</v>
      </c>
      <c r="AN425" s="17">
        <f t="shared" si="125"/>
        <v>0</v>
      </c>
      <c r="AO425" s="17">
        <f t="shared" si="126"/>
        <v>9.6999999999999989E-2</v>
      </c>
      <c r="AP425" s="17">
        <f t="shared" si="127"/>
        <v>0.77599999999999991</v>
      </c>
      <c r="AQ425" s="17">
        <f t="shared" si="128"/>
        <v>0.76</v>
      </c>
      <c r="AS425" s="17">
        <f t="shared" si="129"/>
        <v>8</v>
      </c>
      <c r="AT425" s="17">
        <f t="shared" si="130"/>
        <v>1</v>
      </c>
      <c r="AU425" s="17">
        <f t="shared" si="131"/>
        <v>1</v>
      </c>
      <c r="AV425" s="17">
        <f t="shared" si="132"/>
        <v>2.5</v>
      </c>
      <c r="AW425" s="17">
        <f t="shared" si="133"/>
        <v>1</v>
      </c>
      <c r="AX425" s="17">
        <f t="shared" si="134"/>
        <v>1</v>
      </c>
      <c r="AY425" s="17">
        <f t="shared" si="135"/>
        <v>0.24</v>
      </c>
      <c r="BA425" s="17">
        <f t="shared" si="142"/>
        <v>8</v>
      </c>
      <c r="BB425" s="17">
        <f t="shared" si="136"/>
        <v>1</v>
      </c>
      <c r="BC425" s="17">
        <f t="shared" si="137"/>
        <v>0.89840422949208354</v>
      </c>
      <c r="BD425" s="17">
        <f t="shared" si="140"/>
        <v>0.83219011605153159</v>
      </c>
      <c r="BE425" s="17">
        <f t="shared" si="138"/>
        <v>0.83219011605153159</v>
      </c>
      <c r="BF425" s="17">
        <f t="shared" si="139"/>
        <v>5.2114128555335983E-3</v>
      </c>
      <c r="BG425" s="17">
        <f t="shared" si="141"/>
        <v>0.12827857529732761</v>
      </c>
    </row>
    <row r="426" spans="1:59" x14ac:dyDescent="0.25">
      <c r="A426" s="84">
        <v>170</v>
      </c>
      <c r="B426" s="84">
        <v>106</v>
      </c>
      <c r="C426" s="17" t="s">
        <v>221</v>
      </c>
      <c r="D426" s="87">
        <v>1</v>
      </c>
      <c r="E426" s="17">
        <v>8</v>
      </c>
      <c r="F426" s="17">
        <v>21</v>
      </c>
      <c r="G426" s="17">
        <v>0</v>
      </c>
      <c r="H426" s="17">
        <v>0</v>
      </c>
      <c r="I426" s="17">
        <v>0</v>
      </c>
      <c r="J426" s="17">
        <v>0</v>
      </c>
      <c r="K426" s="17">
        <v>0</v>
      </c>
      <c r="L426" s="17">
        <v>0</v>
      </c>
      <c r="M426" s="17">
        <v>20</v>
      </c>
      <c r="N426" s="17">
        <v>0</v>
      </c>
      <c r="O426" s="17">
        <v>51</v>
      </c>
      <c r="P426" s="17">
        <v>0</v>
      </c>
      <c r="Q426" s="17">
        <v>0</v>
      </c>
      <c r="R426" s="17">
        <v>0</v>
      </c>
      <c r="S426" s="83">
        <v>0</v>
      </c>
      <c r="T426" s="17">
        <v>0</v>
      </c>
      <c r="U426" s="41">
        <v>0</v>
      </c>
      <c r="V426" s="41">
        <v>0</v>
      </c>
      <c r="W426" s="17">
        <v>0</v>
      </c>
      <c r="X426" s="17">
        <v>0</v>
      </c>
      <c r="Y426" s="17">
        <v>0</v>
      </c>
      <c r="Z426" s="17">
        <v>0</v>
      </c>
      <c r="AA426" s="17">
        <v>0</v>
      </c>
      <c r="AB426" s="17">
        <v>0</v>
      </c>
      <c r="AC426" s="41">
        <v>0</v>
      </c>
      <c r="AD426" s="41">
        <v>0</v>
      </c>
      <c r="AE426" s="88">
        <v>45</v>
      </c>
      <c r="AF426" s="91" t="s">
        <v>3</v>
      </c>
      <c r="AG426" s="87" t="s">
        <v>504</v>
      </c>
      <c r="AK426" s="80"/>
      <c r="AL426" s="17">
        <f t="shared" si="123"/>
        <v>100</v>
      </c>
      <c r="AM426" s="17">
        <f t="shared" si="124"/>
        <v>0.2</v>
      </c>
      <c r="AN426" s="17">
        <f t="shared" si="125"/>
        <v>0.08</v>
      </c>
      <c r="AO426" s="17">
        <f t="shared" si="126"/>
        <v>0.21</v>
      </c>
      <c r="AP426" s="17">
        <f t="shared" si="127"/>
        <v>0.51</v>
      </c>
      <c r="AQ426" s="17">
        <f t="shared" si="128"/>
        <v>0.45</v>
      </c>
      <c r="AS426" s="17">
        <f t="shared" si="129"/>
        <v>1.7586206896551726</v>
      </c>
      <c r="AT426" s="17">
        <f t="shared" si="130"/>
        <v>0.68965517241379315</v>
      </c>
      <c r="AU426" s="17">
        <f t="shared" si="131"/>
        <v>0.60991379310344829</v>
      </c>
      <c r="AV426" s="17">
        <f t="shared" si="132"/>
        <v>0.93965517241379315</v>
      </c>
      <c r="AW426" s="17">
        <f t="shared" si="133"/>
        <v>0.60991379310344829</v>
      </c>
      <c r="AX426" s="17">
        <f t="shared" si="134"/>
        <v>0.60991379310344829</v>
      </c>
      <c r="AY426" s="17">
        <f t="shared" si="135"/>
        <v>0.15991379310344828</v>
      </c>
      <c r="BA426" s="17">
        <f t="shared" si="142"/>
        <v>0.96226415094339623</v>
      </c>
      <c r="BB426" s="17">
        <f t="shared" si="136"/>
        <v>0.37735849056603776</v>
      </c>
      <c r="BC426" s="17">
        <f t="shared" si="137"/>
        <v>0.48476789478026749</v>
      </c>
      <c r="BD426" s="17">
        <f t="shared" si="140"/>
        <v>0.37735849056603776</v>
      </c>
      <c r="BE426" s="17">
        <f t="shared" si="138"/>
        <v>0.37735849056603776</v>
      </c>
      <c r="BF426" s="17">
        <f t="shared" si="139"/>
        <v>5.2767888928444261E-3</v>
      </c>
      <c r="BG426" s="17">
        <f t="shared" si="141"/>
        <v>2.3193842146508868E-3</v>
      </c>
    </row>
    <row r="427" spans="1:59" x14ac:dyDescent="0.25">
      <c r="A427" s="84">
        <v>570</v>
      </c>
      <c r="B427" s="84">
        <v>405</v>
      </c>
      <c r="C427" s="17" t="s">
        <v>221</v>
      </c>
      <c r="D427" s="86">
        <v>1</v>
      </c>
      <c r="E427" s="17">
        <v>8</v>
      </c>
      <c r="F427" s="17">
        <v>21</v>
      </c>
      <c r="G427" s="17">
        <v>0</v>
      </c>
      <c r="H427" s="17">
        <v>0</v>
      </c>
      <c r="I427" s="17">
        <v>0</v>
      </c>
      <c r="J427" s="17">
        <v>0</v>
      </c>
      <c r="K427" s="17">
        <v>0</v>
      </c>
      <c r="L427" s="17">
        <v>0</v>
      </c>
      <c r="M427" s="17">
        <v>20</v>
      </c>
      <c r="N427" s="17">
        <v>0</v>
      </c>
      <c r="O427" s="17">
        <v>51</v>
      </c>
      <c r="P427" s="17">
        <v>0</v>
      </c>
      <c r="Q427" s="17">
        <v>0</v>
      </c>
      <c r="R427" s="17">
        <v>0</v>
      </c>
      <c r="S427" s="17">
        <v>0</v>
      </c>
      <c r="T427" s="17">
        <v>0</v>
      </c>
      <c r="U427" s="17">
        <v>0</v>
      </c>
      <c r="V427" s="17">
        <v>0</v>
      </c>
      <c r="W427" s="17">
        <v>0</v>
      </c>
      <c r="X427" s="17">
        <v>0</v>
      </c>
      <c r="Y427" s="17">
        <v>0</v>
      </c>
      <c r="Z427" s="17">
        <v>0</v>
      </c>
      <c r="AA427" s="17">
        <v>0</v>
      </c>
      <c r="AB427" s="17">
        <v>0</v>
      </c>
      <c r="AC427" s="17">
        <v>0</v>
      </c>
      <c r="AD427" s="17">
        <v>0</v>
      </c>
      <c r="AE427" s="88">
        <v>45</v>
      </c>
      <c r="AF427" s="92" t="s">
        <v>3</v>
      </c>
      <c r="AG427" s="87" t="s">
        <v>504</v>
      </c>
      <c r="AK427" s="17">
        <v>40</v>
      </c>
      <c r="AL427" s="17">
        <f t="shared" si="123"/>
        <v>100</v>
      </c>
      <c r="AM427" s="17">
        <f t="shared" si="124"/>
        <v>0.2</v>
      </c>
      <c r="AN427" s="17">
        <f t="shared" si="125"/>
        <v>0.08</v>
      </c>
      <c r="AO427" s="17">
        <f t="shared" si="126"/>
        <v>0.21</v>
      </c>
      <c r="AP427" s="17">
        <f t="shared" si="127"/>
        <v>0.51</v>
      </c>
      <c r="AQ427" s="17">
        <f t="shared" si="128"/>
        <v>0.45</v>
      </c>
      <c r="AS427" s="17">
        <f t="shared" si="129"/>
        <v>1.7586206896551726</v>
      </c>
      <c r="AT427" s="17">
        <f t="shared" si="130"/>
        <v>0.68965517241379315</v>
      </c>
      <c r="AU427" s="17">
        <f t="shared" si="131"/>
        <v>0.60991379310344829</v>
      </c>
      <c r="AV427" s="17">
        <f t="shared" si="132"/>
        <v>0.93965517241379315</v>
      </c>
      <c r="AW427" s="17">
        <f t="shared" si="133"/>
        <v>0.60991379310344829</v>
      </c>
      <c r="AX427" s="17">
        <f t="shared" si="134"/>
        <v>0.60991379310344829</v>
      </c>
      <c r="AY427" s="17">
        <f t="shared" si="135"/>
        <v>0.15991379310344828</v>
      </c>
      <c r="BA427" s="17">
        <f t="shared" ref="BA427:BA458" si="143">(O427)/($BJ$3*F427+$BJ$4*E427+$BJ$5*N427+$BJ$6*I427+$BJ$7*Q427+$BJ$8*S427+$BJ$9*W427)</f>
        <v>0.96226415094339623</v>
      </c>
      <c r="BB427" s="17">
        <f t="shared" si="136"/>
        <v>0.37735849056603776</v>
      </c>
      <c r="BC427" s="17">
        <f t="shared" si="137"/>
        <v>0.48476789478026749</v>
      </c>
      <c r="BD427" s="17">
        <f t="shared" si="140"/>
        <v>0.37735849056603776</v>
      </c>
      <c r="BE427" s="17">
        <f t="shared" si="138"/>
        <v>0.37735849056603776</v>
      </c>
      <c r="BF427" s="17">
        <f t="shared" si="139"/>
        <v>5.2767888928444261E-3</v>
      </c>
      <c r="BG427" s="17">
        <f t="shared" si="141"/>
        <v>2.3193842146508868E-3</v>
      </c>
    </row>
    <row r="428" spans="1:59" x14ac:dyDescent="0.25">
      <c r="A428" s="84">
        <v>508</v>
      </c>
      <c r="B428" s="84">
        <v>562</v>
      </c>
      <c r="C428" s="17" t="str">
        <f>'EWG-CCP-127 (1)'!B291</f>
        <v>Na-R0.8</v>
      </c>
      <c r="D428" s="87">
        <v>1</v>
      </c>
      <c r="E428" s="17">
        <v>0</v>
      </c>
      <c r="F428" s="17">
        <f>'EWG-CCP-127 (1)'!J291</f>
        <v>55.555555555555557</v>
      </c>
      <c r="G428" s="17">
        <v>0</v>
      </c>
      <c r="H428" s="17">
        <v>0</v>
      </c>
      <c r="I428" s="17">
        <v>0</v>
      </c>
      <c r="J428" s="17">
        <f>'EWG-CCP-127 (1)'!M291</f>
        <v>0</v>
      </c>
      <c r="K428" s="17">
        <v>0</v>
      </c>
      <c r="L428" s="17">
        <v>0</v>
      </c>
      <c r="M428" s="17">
        <f>'EWG-CCP-127 (1)'!L291</f>
        <v>44.44444444444445</v>
      </c>
      <c r="N428" s="17">
        <v>0</v>
      </c>
      <c r="O428" s="17">
        <v>0</v>
      </c>
      <c r="P428" s="17">
        <v>0</v>
      </c>
      <c r="Q428" s="17">
        <v>0</v>
      </c>
      <c r="R428" s="17">
        <v>0</v>
      </c>
      <c r="S428" s="17">
        <v>0</v>
      </c>
      <c r="T428" s="17">
        <v>0</v>
      </c>
      <c r="U428" s="17">
        <v>0</v>
      </c>
      <c r="V428" s="17">
        <f>'EWG-CCP-127 (1)'!O291</f>
        <v>0</v>
      </c>
      <c r="W428" s="17">
        <v>0</v>
      </c>
      <c r="X428" s="17">
        <v>0</v>
      </c>
      <c r="Y428" s="17">
        <v>0</v>
      </c>
      <c r="Z428" s="17">
        <v>0</v>
      </c>
      <c r="AA428" s="17">
        <v>0</v>
      </c>
      <c r="AB428" s="17">
        <f>'EWG-CCP-127 (1)'!N291</f>
        <v>0</v>
      </c>
      <c r="AC428" s="17">
        <v>0</v>
      </c>
      <c r="AD428" s="17">
        <v>0</v>
      </c>
      <c r="AE428" s="88">
        <f>'EWG-CCP-127 (1)'!I291</f>
        <v>33</v>
      </c>
      <c r="AF428" s="92" t="s">
        <v>3</v>
      </c>
      <c r="AG428" s="87" t="s">
        <v>531</v>
      </c>
      <c r="AL428" s="17">
        <f t="shared" si="123"/>
        <v>100</v>
      </c>
      <c r="AM428" s="17">
        <f t="shared" si="124"/>
        <v>0.44444444444444448</v>
      </c>
      <c r="AN428" s="17">
        <f t="shared" si="125"/>
        <v>0</v>
      </c>
      <c r="AO428" s="17">
        <f t="shared" si="126"/>
        <v>0.55555555555555558</v>
      </c>
      <c r="AP428" s="17">
        <f t="shared" si="127"/>
        <v>0</v>
      </c>
      <c r="AQ428" s="17">
        <f t="shared" si="128"/>
        <v>0.33</v>
      </c>
      <c r="AS428" s="17">
        <f t="shared" si="129"/>
        <v>0</v>
      </c>
      <c r="AT428" s="17">
        <f t="shared" si="130"/>
        <v>0.8</v>
      </c>
      <c r="AU428" s="17">
        <f t="shared" si="131"/>
        <v>0.5</v>
      </c>
      <c r="AV428" s="17">
        <f t="shared" si="132"/>
        <v>0.5</v>
      </c>
      <c r="AW428" s="17">
        <f t="shared" si="133"/>
        <v>0.39999999999999997</v>
      </c>
      <c r="AX428" s="17">
        <f t="shared" si="134"/>
        <v>0.39999999999999997</v>
      </c>
      <c r="AY428" s="17">
        <f t="shared" si="135"/>
        <v>6.9999999999999951E-2</v>
      </c>
      <c r="BA428" s="17">
        <f t="shared" si="143"/>
        <v>0</v>
      </c>
      <c r="BB428" s="17">
        <f t="shared" si="136"/>
        <v>0.8</v>
      </c>
      <c r="BC428" s="17">
        <f t="shared" si="137"/>
        <v>0.42821172032905402</v>
      </c>
      <c r="BD428" s="17">
        <f t="shared" si="140"/>
        <v>0.40454279630890461</v>
      </c>
      <c r="BE428" s="17">
        <f t="shared" si="138"/>
        <v>0.40454279630890461</v>
      </c>
      <c r="BF428" s="17">
        <f t="shared" si="139"/>
        <v>5.5566284815508401E-3</v>
      </c>
      <c r="BG428" s="17">
        <f t="shared" si="141"/>
        <v>5.1609876665179629E-3</v>
      </c>
    </row>
    <row r="429" spans="1:59" x14ac:dyDescent="0.25">
      <c r="A429" s="84">
        <v>511</v>
      </c>
      <c r="B429" s="84">
        <v>565</v>
      </c>
      <c r="C429" s="17" t="str">
        <f>'EWG-CCP-127 (1)'!B294</f>
        <v>K-R0.7</v>
      </c>
      <c r="D429" s="86">
        <v>1</v>
      </c>
      <c r="E429" s="17">
        <v>0</v>
      </c>
      <c r="F429" s="17">
        <f>'EWG-CCP-127 (1)'!J294</f>
        <v>58.82352941176471</v>
      </c>
      <c r="G429" s="17">
        <v>0</v>
      </c>
      <c r="H429" s="17">
        <v>0</v>
      </c>
      <c r="I429" s="17">
        <v>0</v>
      </c>
      <c r="J429" s="17">
        <f>'EWG-CCP-127 (1)'!M294</f>
        <v>41.17647058823529</v>
      </c>
      <c r="K429" s="17">
        <v>0</v>
      </c>
      <c r="L429" s="17">
        <v>0</v>
      </c>
      <c r="M429" s="17">
        <f>'EWG-CCP-127 (1)'!L294</f>
        <v>0</v>
      </c>
      <c r="N429" s="17">
        <v>0</v>
      </c>
      <c r="O429" s="17">
        <v>0</v>
      </c>
      <c r="P429" s="17">
        <v>0</v>
      </c>
      <c r="Q429" s="17">
        <v>0</v>
      </c>
      <c r="R429" s="17">
        <v>0</v>
      </c>
      <c r="S429" s="17">
        <v>0</v>
      </c>
      <c r="T429" s="17">
        <v>0</v>
      </c>
      <c r="U429" s="17">
        <v>0</v>
      </c>
      <c r="V429" s="17">
        <f>'EWG-CCP-127 (1)'!O294</f>
        <v>0</v>
      </c>
      <c r="W429" s="17">
        <v>0</v>
      </c>
      <c r="X429" s="17">
        <v>0</v>
      </c>
      <c r="Y429" s="17">
        <v>0</v>
      </c>
      <c r="Z429" s="17">
        <v>0</v>
      </c>
      <c r="AA429" s="17">
        <v>0</v>
      </c>
      <c r="AB429" s="17">
        <f>'EWG-CCP-127 (1)'!N294</f>
        <v>0</v>
      </c>
      <c r="AC429" s="17">
        <v>0</v>
      </c>
      <c r="AD429" s="17">
        <v>0</v>
      </c>
      <c r="AE429" s="88">
        <f>'EWG-CCP-127 (1)'!I294</f>
        <v>34</v>
      </c>
      <c r="AF429" s="92" t="s">
        <v>3</v>
      </c>
      <c r="AG429" s="87" t="s">
        <v>531</v>
      </c>
      <c r="AL429" s="17">
        <f t="shared" si="123"/>
        <v>100</v>
      </c>
      <c r="AM429" s="17">
        <f t="shared" si="124"/>
        <v>0.41176470588235292</v>
      </c>
      <c r="AN429" s="17">
        <f t="shared" si="125"/>
        <v>0</v>
      </c>
      <c r="AO429" s="17">
        <f t="shared" si="126"/>
        <v>0.58823529411764708</v>
      </c>
      <c r="AP429" s="17">
        <f t="shared" si="127"/>
        <v>0</v>
      </c>
      <c r="AQ429" s="17">
        <f t="shared" si="128"/>
        <v>0.34</v>
      </c>
      <c r="AS429" s="17">
        <f t="shared" si="129"/>
        <v>0</v>
      </c>
      <c r="AT429" s="17">
        <f t="shared" si="130"/>
        <v>0.7</v>
      </c>
      <c r="AU429" s="17">
        <f t="shared" si="131"/>
        <v>0.5</v>
      </c>
      <c r="AV429" s="17">
        <f t="shared" si="132"/>
        <v>0.5</v>
      </c>
      <c r="AW429" s="17">
        <f t="shared" si="133"/>
        <v>0.43333333333333335</v>
      </c>
      <c r="AX429" s="17">
        <f t="shared" si="134"/>
        <v>0.43333333333333335</v>
      </c>
      <c r="AY429" s="17">
        <f t="shared" si="135"/>
        <v>9.3333333333333324E-2</v>
      </c>
      <c r="BA429" s="17">
        <f t="shared" si="143"/>
        <v>0</v>
      </c>
      <c r="BB429" s="17">
        <f t="shared" si="136"/>
        <v>0.69999999999999984</v>
      </c>
      <c r="BC429" s="17">
        <f t="shared" si="137"/>
        <v>0.42821172032905402</v>
      </c>
      <c r="BD429" s="17">
        <f t="shared" si="140"/>
        <v>0.41432603648764282</v>
      </c>
      <c r="BE429" s="17">
        <f t="shared" si="138"/>
        <v>0.41432603648764282</v>
      </c>
      <c r="BF429" s="17">
        <f t="shared" si="139"/>
        <v>5.5243596999624087E-3</v>
      </c>
      <c r="BG429" s="17">
        <f t="shared" si="141"/>
        <v>3.8241873788623722E-3</v>
      </c>
    </row>
    <row r="430" spans="1:59" x14ac:dyDescent="0.25">
      <c r="A430" s="84">
        <v>516</v>
      </c>
      <c r="B430" s="84">
        <v>570</v>
      </c>
      <c r="C430" s="17" t="str">
        <f>'EWG-CCP-127 (1)'!B299</f>
        <v>Rb-R0.7</v>
      </c>
      <c r="D430" s="87">
        <v>1</v>
      </c>
      <c r="E430" s="17">
        <v>0</v>
      </c>
      <c r="F430" s="17">
        <f>'EWG-CCP-127 (1)'!J299</f>
        <v>58.82352941176471</v>
      </c>
      <c r="G430" s="17">
        <v>0</v>
      </c>
      <c r="H430" s="17">
        <v>0</v>
      </c>
      <c r="I430" s="17">
        <v>0</v>
      </c>
      <c r="J430" s="17">
        <f>'EWG-CCP-127 (1)'!M299</f>
        <v>0</v>
      </c>
      <c r="K430" s="17">
        <v>0</v>
      </c>
      <c r="L430" s="17">
        <v>0</v>
      </c>
      <c r="M430" s="17">
        <f>'EWG-CCP-127 (1)'!L299</f>
        <v>0</v>
      </c>
      <c r="N430" s="17">
        <v>0</v>
      </c>
      <c r="O430" s="17">
        <v>0</v>
      </c>
      <c r="P430" s="17">
        <v>0</v>
      </c>
      <c r="Q430" s="17">
        <v>0</v>
      </c>
      <c r="R430" s="17">
        <v>0</v>
      </c>
      <c r="S430" s="17">
        <v>0</v>
      </c>
      <c r="T430" s="17">
        <v>0</v>
      </c>
      <c r="U430" s="17">
        <v>0</v>
      </c>
      <c r="V430" s="17">
        <f>'EWG-CCP-127 (1)'!O299</f>
        <v>0</v>
      </c>
      <c r="W430" s="17">
        <v>0</v>
      </c>
      <c r="X430" s="17">
        <v>0</v>
      </c>
      <c r="Y430" s="17">
        <v>0</v>
      </c>
      <c r="Z430" s="17">
        <v>0</v>
      </c>
      <c r="AA430" s="17">
        <v>0</v>
      </c>
      <c r="AB430" s="17">
        <f>'EWG-CCP-127 (1)'!N299</f>
        <v>41.17647058823529</v>
      </c>
      <c r="AC430" s="17">
        <v>0</v>
      </c>
      <c r="AD430" s="17">
        <v>0</v>
      </c>
      <c r="AE430" s="88">
        <f>'EWG-CCP-127 (1)'!I299</f>
        <v>34</v>
      </c>
      <c r="AF430" s="92" t="s">
        <v>3</v>
      </c>
      <c r="AG430" s="87" t="s">
        <v>531</v>
      </c>
      <c r="AL430" s="17">
        <f t="shared" si="123"/>
        <v>100</v>
      </c>
      <c r="AM430" s="17">
        <f t="shared" si="124"/>
        <v>0</v>
      </c>
      <c r="AN430" s="17">
        <f t="shared" si="125"/>
        <v>0</v>
      </c>
      <c r="AO430" s="17">
        <f t="shared" si="126"/>
        <v>0.58823529411764708</v>
      </c>
      <c r="AP430" s="17">
        <f t="shared" si="127"/>
        <v>0</v>
      </c>
      <c r="AQ430" s="17">
        <f t="shared" si="128"/>
        <v>0.34</v>
      </c>
      <c r="AS430" s="17">
        <f t="shared" si="129"/>
        <v>0</v>
      </c>
      <c r="AT430" s="17">
        <f t="shared" si="130"/>
        <v>0</v>
      </c>
      <c r="AU430" s="17">
        <f t="shared" si="131"/>
        <v>0.5</v>
      </c>
      <c r="AV430" s="17">
        <f t="shared" si="132"/>
        <v>0.5</v>
      </c>
      <c r="AW430" s="17">
        <f t="shared" si="133"/>
        <v>0</v>
      </c>
      <c r="AX430" s="17">
        <f t="shared" si="134"/>
        <v>0</v>
      </c>
      <c r="AY430" s="17">
        <f t="shared" si="135"/>
        <v>0.34</v>
      </c>
      <c r="BA430" s="17">
        <f t="shared" si="143"/>
        <v>0</v>
      </c>
      <c r="BB430" s="17">
        <f t="shared" si="136"/>
        <v>0.69999999999999984</v>
      </c>
      <c r="BC430" s="17">
        <f t="shared" si="137"/>
        <v>0.42821172032905402</v>
      </c>
      <c r="BD430" s="17">
        <f t="shared" si="140"/>
        <v>0.41432603648764282</v>
      </c>
      <c r="BE430" s="17">
        <f t="shared" si="138"/>
        <v>0.41432603648764282</v>
      </c>
      <c r="BF430" s="17">
        <f t="shared" si="139"/>
        <v>5.5243596999624087E-3</v>
      </c>
      <c r="BG430" s="17">
        <f t="shared" si="141"/>
        <v>3.8241873788623722E-3</v>
      </c>
    </row>
    <row r="431" spans="1:59" x14ac:dyDescent="0.25">
      <c r="A431" s="84">
        <v>600</v>
      </c>
      <c r="B431" s="84">
        <v>621</v>
      </c>
      <c r="C431" s="17" t="s">
        <v>434</v>
      </c>
      <c r="D431" s="86">
        <v>1</v>
      </c>
      <c r="E431" s="17">
        <v>0</v>
      </c>
      <c r="F431" s="17">
        <f>'EWG-CCP-127 (1)'!G261</f>
        <v>58.82352941176471</v>
      </c>
      <c r="G431" s="17">
        <v>0</v>
      </c>
      <c r="H431" s="17">
        <v>0</v>
      </c>
      <c r="I431" s="17">
        <v>0</v>
      </c>
      <c r="J431" s="17">
        <v>0</v>
      </c>
      <c r="K431" s="17">
        <f>'EWG-CCP-127 (1)'!H261</f>
        <v>0</v>
      </c>
      <c r="L431" s="17">
        <v>0</v>
      </c>
      <c r="M431" s="17">
        <v>0</v>
      </c>
      <c r="N431" s="17">
        <v>0</v>
      </c>
      <c r="O431" s="17">
        <v>0</v>
      </c>
      <c r="P431" s="17">
        <v>0</v>
      </c>
      <c r="Q431" s="17">
        <v>0</v>
      </c>
      <c r="R431" s="17">
        <v>0</v>
      </c>
      <c r="S431" s="17">
        <v>0</v>
      </c>
      <c r="T431" s="17">
        <v>0</v>
      </c>
      <c r="U431" s="17">
        <v>0</v>
      </c>
      <c r="V431" s="17">
        <f>'EWG-CCP-127 (1)'!I261</f>
        <v>41.17647058823529</v>
      </c>
      <c r="W431" s="17">
        <v>0</v>
      </c>
      <c r="X431" s="17">
        <v>0</v>
      </c>
      <c r="Y431" s="17">
        <v>0</v>
      </c>
      <c r="Z431" s="17">
        <v>0</v>
      </c>
      <c r="AA431" s="17">
        <v>0</v>
      </c>
      <c r="AB431" s="17">
        <v>0</v>
      </c>
      <c r="AC431" s="17">
        <v>0</v>
      </c>
      <c r="AD431" s="17">
        <v>0</v>
      </c>
      <c r="AE431" s="88">
        <v>34</v>
      </c>
      <c r="AF431" s="95" t="s">
        <v>3</v>
      </c>
      <c r="AG431" s="87" t="s">
        <v>556</v>
      </c>
      <c r="AL431" s="17">
        <f t="shared" si="123"/>
        <v>100</v>
      </c>
      <c r="AM431" s="17">
        <f t="shared" si="124"/>
        <v>0.41176470588235292</v>
      </c>
      <c r="AN431" s="17">
        <f t="shared" si="125"/>
        <v>0</v>
      </c>
      <c r="AO431" s="17">
        <f t="shared" si="126"/>
        <v>0.58823529411764708</v>
      </c>
      <c r="AP431" s="17">
        <f t="shared" si="127"/>
        <v>0</v>
      </c>
      <c r="AQ431" s="17">
        <f t="shared" si="128"/>
        <v>0.34</v>
      </c>
      <c r="AS431" s="17">
        <f t="shared" si="129"/>
        <v>0</v>
      </c>
      <c r="AT431" s="17">
        <f t="shared" si="130"/>
        <v>0.7</v>
      </c>
      <c r="AU431" s="17">
        <f t="shared" si="131"/>
        <v>0.5</v>
      </c>
      <c r="AV431" s="17">
        <f t="shared" si="132"/>
        <v>0.5</v>
      </c>
      <c r="AW431" s="17">
        <f t="shared" si="133"/>
        <v>0.43333333333333335</v>
      </c>
      <c r="AX431" s="17">
        <f t="shared" si="134"/>
        <v>0.43333333333333335</v>
      </c>
      <c r="AY431" s="17">
        <f t="shared" si="135"/>
        <v>9.3333333333333324E-2</v>
      </c>
      <c r="BA431" s="17">
        <f t="shared" si="143"/>
        <v>0</v>
      </c>
      <c r="BB431" s="17">
        <f t="shared" si="136"/>
        <v>0.69999999999999984</v>
      </c>
      <c r="BC431" s="17">
        <f t="shared" si="137"/>
        <v>0.42821172032905402</v>
      </c>
      <c r="BD431" s="17">
        <f t="shared" si="140"/>
        <v>0.41432603648764282</v>
      </c>
      <c r="BE431" s="17">
        <f t="shared" si="138"/>
        <v>0.41432603648764282</v>
      </c>
      <c r="BF431" s="17">
        <f t="shared" si="139"/>
        <v>5.5243596999624087E-3</v>
      </c>
      <c r="BG431" s="17">
        <f t="shared" si="141"/>
        <v>3.8241873788623722E-3</v>
      </c>
    </row>
    <row r="432" spans="1:59" x14ac:dyDescent="0.25">
      <c r="A432" s="84">
        <v>213</v>
      </c>
      <c r="B432" s="84">
        <v>133</v>
      </c>
      <c r="C432" s="17">
        <v>41</v>
      </c>
      <c r="D432" s="87">
        <v>1</v>
      </c>
      <c r="E432" s="17">
        <v>0</v>
      </c>
      <c r="F432" s="17">
        <v>30</v>
      </c>
      <c r="G432" s="17">
        <v>0</v>
      </c>
      <c r="H432" s="17">
        <v>0</v>
      </c>
      <c r="I432" s="17">
        <v>0</v>
      </c>
      <c r="J432" s="17">
        <v>0</v>
      </c>
      <c r="K432" s="17">
        <v>0</v>
      </c>
      <c r="L432" s="17">
        <v>0</v>
      </c>
      <c r="M432" s="17">
        <v>30</v>
      </c>
      <c r="N432" s="17">
        <v>0</v>
      </c>
      <c r="O432" s="17">
        <v>40</v>
      </c>
      <c r="P432" s="17">
        <v>0</v>
      </c>
      <c r="Q432" s="17">
        <v>0</v>
      </c>
      <c r="R432" s="17">
        <v>0</v>
      </c>
      <c r="S432" s="17">
        <v>0</v>
      </c>
      <c r="T432" s="17">
        <v>0</v>
      </c>
      <c r="U432" s="41">
        <v>0</v>
      </c>
      <c r="V432" s="41">
        <v>0</v>
      </c>
      <c r="W432" s="17">
        <v>0</v>
      </c>
      <c r="X432" s="17">
        <v>0</v>
      </c>
      <c r="Y432" s="17">
        <v>0</v>
      </c>
      <c r="Z432" s="17">
        <v>0</v>
      </c>
      <c r="AA432" s="17">
        <v>0</v>
      </c>
      <c r="AB432" s="17">
        <v>0</v>
      </c>
      <c r="AC432" s="17">
        <v>0</v>
      </c>
      <c r="AD432" s="41">
        <v>0</v>
      </c>
      <c r="AE432" s="88">
        <v>44</v>
      </c>
      <c r="AF432" s="91" t="s">
        <v>3</v>
      </c>
      <c r="AG432" s="87" t="s">
        <v>504</v>
      </c>
      <c r="AL432" s="17">
        <f t="shared" si="123"/>
        <v>100</v>
      </c>
      <c r="AM432" s="17">
        <f t="shared" si="124"/>
        <v>0.3</v>
      </c>
      <c r="AN432" s="17">
        <f t="shared" si="125"/>
        <v>0</v>
      </c>
      <c r="AO432" s="17">
        <f t="shared" si="126"/>
        <v>0.3</v>
      </c>
      <c r="AP432" s="17">
        <f t="shared" si="127"/>
        <v>0.4</v>
      </c>
      <c r="AQ432" s="17">
        <f t="shared" si="128"/>
        <v>0.44</v>
      </c>
      <c r="AS432" s="17">
        <f t="shared" si="129"/>
        <v>1.3333333333333335</v>
      </c>
      <c r="AT432" s="17">
        <f t="shared" si="130"/>
        <v>1</v>
      </c>
      <c r="AU432" s="17">
        <f t="shared" si="131"/>
        <v>0.58333333333333337</v>
      </c>
      <c r="AV432" s="17">
        <f t="shared" si="132"/>
        <v>0.83333333333333337</v>
      </c>
      <c r="AW432" s="17">
        <f t="shared" si="133"/>
        <v>0.54444444444444451</v>
      </c>
      <c r="AX432" s="17">
        <f t="shared" si="134"/>
        <v>0.54444444444444451</v>
      </c>
      <c r="AY432" s="17">
        <f t="shared" si="135"/>
        <v>0.10444444444444451</v>
      </c>
      <c r="BA432" s="17">
        <f t="shared" si="143"/>
        <v>1.3333333333333333</v>
      </c>
      <c r="BB432" s="17">
        <f t="shared" si="136"/>
        <v>1</v>
      </c>
      <c r="BC432" s="17">
        <f t="shared" si="137"/>
        <v>0.50657713852289232</v>
      </c>
      <c r="BD432" s="17">
        <f t="shared" si="140"/>
        <v>0.51556379960142895</v>
      </c>
      <c r="BE432" s="17">
        <f t="shared" si="138"/>
        <v>0.51556379960142895</v>
      </c>
      <c r="BF432" s="17">
        <f t="shared" si="139"/>
        <v>5.7098878102049139E-3</v>
      </c>
      <c r="BG432" s="17">
        <f t="shared" si="141"/>
        <v>1.4561845023064758E-3</v>
      </c>
    </row>
    <row r="433" spans="1:59" x14ac:dyDescent="0.25">
      <c r="A433" s="84">
        <v>129</v>
      </c>
      <c r="B433" s="84">
        <v>455</v>
      </c>
      <c r="C433" s="17" t="s">
        <v>155</v>
      </c>
      <c r="D433" s="86">
        <v>1</v>
      </c>
      <c r="E433" s="17">
        <v>0</v>
      </c>
      <c r="F433" s="17">
        <v>49.3</v>
      </c>
      <c r="G433" s="17">
        <v>10.8</v>
      </c>
      <c r="H433" s="17">
        <v>0</v>
      </c>
      <c r="I433" s="17">
        <v>0</v>
      </c>
      <c r="J433" s="17">
        <v>0</v>
      </c>
      <c r="K433" s="17">
        <v>0</v>
      </c>
      <c r="L433" s="17">
        <v>0</v>
      </c>
      <c r="M433" s="17">
        <v>15</v>
      </c>
      <c r="N433" s="17">
        <v>0</v>
      </c>
      <c r="O433" s="17">
        <v>24.9</v>
      </c>
      <c r="P433" s="17">
        <v>0</v>
      </c>
      <c r="Q433" s="17">
        <v>0</v>
      </c>
      <c r="R433" s="17">
        <v>0</v>
      </c>
      <c r="S433" s="17">
        <v>0</v>
      </c>
      <c r="T433" s="17">
        <v>0</v>
      </c>
      <c r="U433" s="41">
        <v>0</v>
      </c>
      <c r="V433" s="41">
        <v>0</v>
      </c>
      <c r="W433" s="17">
        <v>0</v>
      </c>
      <c r="X433" s="17">
        <v>0</v>
      </c>
      <c r="Y433" s="17">
        <v>0</v>
      </c>
      <c r="Z433" s="41">
        <v>0</v>
      </c>
      <c r="AA433" s="17">
        <v>0</v>
      </c>
      <c r="AB433" s="17">
        <v>0</v>
      </c>
      <c r="AC433" s="41">
        <v>0</v>
      </c>
      <c r="AD433" s="41">
        <v>0</v>
      </c>
      <c r="AE433" s="88">
        <v>48.9</v>
      </c>
      <c r="AF433" s="41" t="s">
        <v>3</v>
      </c>
      <c r="AG433" s="87" t="s">
        <v>557</v>
      </c>
      <c r="AL433" s="17">
        <f t="shared" si="123"/>
        <v>100</v>
      </c>
      <c r="AM433" s="17">
        <f t="shared" si="124"/>
        <v>0.15</v>
      </c>
      <c r="AN433" s="17">
        <f t="shared" si="125"/>
        <v>0</v>
      </c>
      <c r="AO433" s="17">
        <f t="shared" si="126"/>
        <v>0.49299999999999999</v>
      </c>
      <c r="AP433" s="17">
        <f t="shared" si="127"/>
        <v>0.249</v>
      </c>
      <c r="AQ433" s="17">
        <f t="shared" si="128"/>
        <v>0.48899999999999999</v>
      </c>
      <c r="AS433" s="17">
        <f t="shared" si="129"/>
        <v>0.50507099391480725</v>
      </c>
      <c r="AT433" s="17">
        <f t="shared" si="130"/>
        <v>0.3042596348884381</v>
      </c>
      <c r="AU433" s="17">
        <f t="shared" si="131"/>
        <v>0.5315669371196754</v>
      </c>
      <c r="AV433" s="17">
        <f t="shared" si="132"/>
        <v>0.62626774847870181</v>
      </c>
      <c r="AW433" s="17">
        <f t="shared" si="133"/>
        <v>0.3042596348884381</v>
      </c>
      <c r="AX433" s="17">
        <f t="shared" si="134"/>
        <v>0.3042596348884381</v>
      </c>
      <c r="AY433" s="17">
        <f t="shared" si="135"/>
        <v>0.18474036511156189</v>
      </c>
      <c r="BA433" s="17">
        <f t="shared" si="143"/>
        <v>0.50507099391480725</v>
      </c>
      <c r="BB433" s="17">
        <f t="shared" si="136"/>
        <v>0.41379310344827586</v>
      </c>
      <c r="BC433" s="17">
        <f t="shared" si="137"/>
        <v>0.45789679507083758</v>
      </c>
      <c r="BD433" s="17">
        <f t="shared" si="140"/>
        <v>0.41379310344827586</v>
      </c>
      <c r="BE433" s="17">
        <f t="shared" si="138"/>
        <v>0.41379310344827586</v>
      </c>
      <c r="BF433" s="17">
        <f t="shared" si="139"/>
        <v>5.6560772889417358E-3</v>
      </c>
      <c r="BG433" s="17">
        <f t="shared" si="141"/>
        <v>7.5968630927940829E-3</v>
      </c>
    </row>
    <row r="434" spans="1:59" x14ac:dyDescent="0.25">
      <c r="A434" s="84">
        <v>179</v>
      </c>
      <c r="B434" s="84">
        <v>112</v>
      </c>
      <c r="C434" s="17">
        <v>7</v>
      </c>
      <c r="D434" s="87">
        <v>1</v>
      </c>
      <c r="E434" s="17">
        <v>0</v>
      </c>
      <c r="F434" s="17">
        <v>12.5</v>
      </c>
      <c r="G434" s="17">
        <v>0</v>
      </c>
      <c r="H434" s="17">
        <v>0</v>
      </c>
      <c r="I434" s="17">
        <v>0</v>
      </c>
      <c r="J434" s="17">
        <v>0</v>
      </c>
      <c r="K434" s="17">
        <v>0</v>
      </c>
      <c r="L434" s="17">
        <v>0</v>
      </c>
      <c r="M434" s="17">
        <v>12.5</v>
      </c>
      <c r="N434" s="17">
        <v>0</v>
      </c>
      <c r="O434" s="17">
        <v>75</v>
      </c>
      <c r="P434" s="17">
        <v>0</v>
      </c>
      <c r="Q434" s="17">
        <v>0</v>
      </c>
      <c r="R434" s="17">
        <v>0</v>
      </c>
      <c r="S434" s="17">
        <v>0</v>
      </c>
      <c r="T434" s="17">
        <v>0</v>
      </c>
      <c r="U434" s="41">
        <v>0</v>
      </c>
      <c r="V434" s="41">
        <v>0</v>
      </c>
      <c r="W434" s="17">
        <v>0</v>
      </c>
      <c r="X434" s="17">
        <v>0</v>
      </c>
      <c r="Y434" s="17">
        <v>0</v>
      </c>
      <c r="Z434" s="17">
        <v>0</v>
      </c>
      <c r="AA434" s="17">
        <v>0</v>
      </c>
      <c r="AB434" s="17">
        <v>0</v>
      </c>
      <c r="AC434" s="17">
        <v>0</v>
      </c>
      <c r="AD434" s="41">
        <v>0</v>
      </c>
      <c r="AE434" s="88">
        <v>85</v>
      </c>
      <c r="AF434" s="91" t="s">
        <v>3</v>
      </c>
      <c r="AG434" s="87" t="s">
        <v>504</v>
      </c>
      <c r="AL434" s="17">
        <f t="shared" si="123"/>
        <v>100</v>
      </c>
      <c r="AM434" s="17">
        <f t="shared" si="124"/>
        <v>0.125</v>
      </c>
      <c r="AN434" s="17">
        <f t="shared" si="125"/>
        <v>0</v>
      </c>
      <c r="AO434" s="17">
        <f t="shared" si="126"/>
        <v>0.125</v>
      </c>
      <c r="AP434" s="17">
        <f t="shared" si="127"/>
        <v>0.75</v>
      </c>
      <c r="AQ434" s="17">
        <f t="shared" si="128"/>
        <v>0.85</v>
      </c>
      <c r="AS434" s="17">
        <f t="shared" si="129"/>
        <v>6</v>
      </c>
      <c r="AT434" s="17">
        <f t="shared" si="130"/>
        <v>1</v>
      </c>
      <c r="AU434" s="17">
        <f t="shared" si="131"/>
        <v>0.875</v>
      </c>
      <c r="AV434" s="17">
        <f t="shared" si="132"/>
        <v>2</v>
      </c>
      <c r="AW434" s="17">
        <f t="shared" si="133"/>
        <v>0.875</v>
      </c>
      <c r="AX434" s="17">
        <f t="shared" si="134"/>
        <v>0.875</v>
      </c>
      <c r="AY434" s="17">
        <f t="shared" si="135"/>
        <v>2.5000000000000022E-2</v>
      </c>
      <c r="BA434" s="17">
        <f t="shared" si="143"/>
        <v>6</v>
      </c>
      <c r="BB434" s="17">
        <f t="shared" si="136"/>
        <v>1</v>
      </c>
      <c r="BC434" s="17">
        <f t="shared" si="137"/>
        <v>0.78085610220132617</v>
      </c>
      <c r="BD434" s="17">
        <f t="shared" si="140"/>
        <v>0.77428089161230651</v>
      </c>
      <c r="BE434" s="17">
        <f t="shared" si="138"/>
        <v>0.77428089161230651</v>
      </c>
      <c r="BF434" s="17">
        <f t="shared" si="139"/>
        <v>5.7333833750272713E-3</v>
      </c>
      <c r="BG434" s="17">
        <f t="shared" si="141"/>
        <v>0.20084737270842726</v>
      </c>
    </row>
    <row r="435" spans="1:59" x14ac:dyDescent="0.25">
      <c r="A435" s="84">
        <v>456</v>
      </c>
      <c r="B435" s="84">
        <v>396</v>
      </c>
      <c r="C435" s="17" t="s">
        <v>298</v>
      </c>
      <c r="D435" s="86">
        <v>1</v>
      </c>
      <c r="E435" s="17">
        <v>5</v>
      </c>
      <c r="F435" s="17">
        <v>30</v>
      </c>
      <c r="G435" s="17">
        <v>0</v>
      </c>
      <c r="H435" s="17">
        <v>0</v>
      </c>
      <c r="I435" s="17">
        <v>0</v>
      </c>
      <c r="J435" s="17">
        <v>0</v>
      </c>
      <c r="K435" s="17">
        <v>0</v>
      </c>
      <c r="L435" s="17">
        <v>0</v>
      </c>
      <c r="M435" s="17">
        <v>35</v>
      </c>
      <c r="N435" s="17">
        <v>0</v>
      </c>
      <c r="O435" s="17">
        <v>30</v>
      </c>
      <c r="P435" s="17">
        <v>0</v>
      </c>
      <c r="Q435" s="17">
        <v>0</v>
      </c>
      <c r="R435" s="17">
        <v>0</v>
      </c>
      <c r="S435" s="17">
        <v>0</v>
      </c>
      <c r="T435" s="17">
        <v>0</v>
      </c>
      <c r="U435" s="41">
        <v>0</v>
      </c>
      <c r="V435" s="17">
        <v>0</v>
      </c>
      <c r="W435" s="17">
        <v>0</v>
      </c>
      <c r="X435" s="17">
        <v>0</v>
      </c>
      <c r="Y435" s="17">
        <v>0</v>
      </c>
      <c r="Z435" s="17">
        <v>0</v>
      </c>
      <c r="AA435" s="17">
        <v>0</v>
      </c>
      <c r="AB435" s="17">
        <v>0</v>
      </c>
      <c r="AC435" s="17">
        <v>0</v>
      </c>
      <c r="AD435" s="41">
        <v>0</v>
      </c>
      <c r="AE435" s="88">
        <v>54</v>
      </c>
      <c r="AF435" s="92" t="s">
        <v>3</v>
      </c>
      <c r="AG435" s="87" t="s">
        <v>504</v>
      </c>
      <c r="AL435" s="17">
        <f t="shared" si="123"/>
        <v>100</v>
      </c>
      <c r="AM435" s="17">
        <f t="shared" si="124"/>
        <v>0.35</v>
      </c>
      <c r="AN435" s="17">
        <f t="shared" si="125"/>
        <v>0.05</v>
      </c>
      <c r="AO435" s="17">
        <f t="shared" si="126"/>
        <v>0.3</v>
      </c>
      <c r="AP435" s="17">
        <f t="shared" si="127"/>
        <v>0.3</v>
      </c>
      <c r="AQ435" s="17">
        <f t="shared" si="128"/>
        <v>0.54</v>
      </c>
      <c r="AS435" s="17">
        <f t="shared" si="129"/>
        <v>0.85714285714285721</v>
      </c>
      <c r="AT435" s="17">
        <f t="shared" si="130"/>
        <v>1</v>
      </c>
      <c r="AU435" s="17">
        <f t="shared" si="131"/>
        <v>0.5535714285714286</v>
      </c>
      <c r="AV435" s="17">
        <f t="shared" si="132"/>
        <v>0.7142857142857143</v>
      </c>
      <c r="AW435" s="17">
        <f t="shared" si="133"/>
        <v>0.47976190476190478</v>
      </c>
      <c r="AX435" s="17">
        <f t="shared" si="134"/>
        <v>0.47976190476190478</v>
      </c>
      <c r="AY435" s="17">
        <f t="shared" si="135"/>
        <v>6.0238095238095257E-2</v>
      </c>
      <c r="BA435" s="17">
        <f t="shared" si="143"/>
        <v>0.6</v>
      </c>
      <c r="BB435" s="17">
        <f t="shared" si="136"/>
        <v>0.7</v>
      </c>
      <c r="BC435" s="17">
        <f t="shared" si="137"/>
        <v>0.46347615851628121</v>
      </c>
      <c r="BD435" s="17">
        <f t="shared" si="140"/>
        <v>0.46381914238302352</v>
      </c>
      <c r="BE435" s="17">
        <f t="shared" si="138"/>
        <v>0.46381914238302352</v>
      </c>
      <c r="BF435" s="17">
        <f t="shared" si="139"/>
        <v>5.8035230672580486E-3</v>
      </c>
      <c r="BG435" s="17">
        <f t="shared" si="141"/>
        <v>1.9088181625750586E-2</v>
      </c>
    </row>
    <row r="436" spans="1:59" x14ac:dyDescent="0.25">
      <c r="A436" s="84">
        <v>183</v>
      </c>
      <c r="B436" s="84">
        <v>116</v>
      </c>
      <c r="C436" s="17">
        <v>11</v>
      </c>
      <c r="D436" s="87">
        <v>1</v>
      </c>
      <c r="E436" s="17">
        <v>0</v>
      </c>
      <c r="F436" s="17">
        <v>16.600000000000001</v>
      </c>
      <c r="G436" s="17">
        <v>0</v>
      </c>
      <c r="H436" s="17">
        <v>0</v>
      </c>
      <c r="I436" s="17">
        <v>0</v>
      </c>
      <c r="J436" s="17">
        <v>0</v>
      </c>
      <c r="K436" s="17">
        <v>0</v>
      </c>
      <c r="L436" s="17">
        <v>0</v>
      </c>
      <c r="M436" s="17">
        <v>16.600000000000001</v>
      </c>
      <c r="N436" s="17">
        <v>0</v>
      </c>
      <c r="O436" s="17">
        <v>66.8</v>
      </c>
      <c r="P436" s="17">
        <v>0</v>
      </c>
      <c r="Q436" s="17">
        <v>0</v>
      </c>
      <c r="R436" s="17">
        <v>0</v>
      </c>
      <c r="S436" s="17">
        <v>0</v>
      </c>
      <c r="T436" s="17">
        <v>0</v>
      </c>
      <c r="U436" s="41">
        <v>0</v>
      </c>
      <c r="V436" s="41">
        <v>0</v>
      </c>
      <c r="W436" s="17">
        <v>0</v>
      </c>
      <c r="X436" s="17">
        <v>0</v>
      </c>
      <c r="Y436" s="17">
        <v>0</v>
      </c>
      <c r="Z436" s="17">
        <v>0</v>
      </c>
      <c r="AA436" s="17">
        <v>0</v>
      </c>
      <c r="AB436" s="17">
        <v>0</v>
      </c>
      <c r="AC436" s="17">
        <v>0</v>
      </c>
      <c r="AD436" s="41">
        <v>0</v>
      </c>
      <c r="AE436" s="88">
        <v>77</v>
      </c>
      <c r="AF436" s="91" t="s">
        <v>3</v>
      </c>
      <c r="AG436" s="87" t="s">
        <v>504</v>
      </c>
      <c r="AL436" s="17">
        <f t="shared" si="123"/>
        <v>100</v>
      </c>
      <c r="AM436" s="17">
        <f t="shared" si="124"/>
        <v>0.16600000000000001</v>
      </c>
      <c r="AN436" s="17">
        <f t="shared" si="125"/>
        <v>0</v>
      </c>
      <c r="AO436" s="17">
        <f t="shared" si="126"/>
        <v>0.16600000000000001</v>
      </c>
      <c r="AP436" s="17">
        <f t="shared" si="127"/>
        <v>0.66799999999999993</v>
      </c>
      <c r="AQ436" s="17">
        <f t="shared" si="128"/>
        <v>0.77</v>
      </c>
      <c r="AS436" s="17">
        <f t="shared" si="129"/>
        <v>4.0240963855421681</v>
      </c>
      <c r="AT436" s="17">
        <f t="shared" si="130"/>
        <v>1</v>
      </c>
      <c r="AU436" s="17">
        <f t="shared" si="131"/>
        <v>0.75150602409638556</v>
      </c>
      <c r="AV436" s="17">
        <f t="shared" si="132"/>
        <v>1.506024096385542</v>
      </c>
      <c r="AW436" s="17">
        <f t="shared" si="133"/>
        <v>0.75150602409638556</v>
      </c>
      <c r="AX436" s="17">
        <f t="shared" si="134"/>
        <v>0.75150602409638556</v>
      </c>
      <c r="AY436" s="17">
        <f t="shared" si="135"/>
        <v>1.8493975903614457E-2</v>
      </c>
      <c r="BA436" s="17">
        <f t="shared" si="143"/>
        <v>4.0240963855421681</v>
      </c>
      <c r="BB436" s="17">
        <f t="shared" si="136"/>
        <v>1</v>
      </c>
      <c r="BC436" s="17">
        <f t="shared" si="137"/>
        <v>0.66472421740804777</v>
      </c>
      <c r="BD436" s="17">
        <f t="shared" si="140"/>
        <v>0.69394891759005151</v>
      </c>
      <c r="BE436" s="17">
        <f t="shared" si="138"/>
        <v>0.69394891759005151</v>
      </c>
      <c r="BF436" s="17">
        <f t="shared" si="139"/>
        <v>5.7837671357247799E-3</v>
      </c>
      <c r="BG436" s="17">
        <f t="shared" si="141"/>
        <v>0.13554177500967202</v>
      </c>
    </row>
    <row r="437" spans="1:59" x14ac:dyDescent="0.25">
      <c r="A437" s="84">
        <v>150</v>
      </c>
      <c r="B437" s="84">
        <v>86</v>
      </c>
      <c r="C437" s="17" t="s">
        <v>175</v>
      </c>
      <c r="D437" s="86">
        <v>1</v>
      </c>
      <c r="E437" s="81">
        <v>0</v>
      </c>
      <c r="F437" s="81">
        <f>'EWG-CCP-127 (1)'!I6</f>
        <v>17.854740777118124</v>
      </c>
      <c r="G437" s="81">
        <v>0</v>
      </c>
      <c r="H437" s="17">
        <v>0</v>
      </c>
      <c r="I437" s="82">
        <f>'EWG-CCP-127 (1)'!L6</f>
        <v>1.0563637064574529</v>
      </c>
      <c r="J437" s="17">
        <v>0</v>
      </c>
      <c r="K437" s="58">
        <v>0</v>
      </c>
      <c r="L437" s="58">
        <v>0</v>
      </c>
      <c r="M437" s="81">
        <f>'EWG-CCP-127 (1)'!K6</f>
        <v>12.666904684848351</v>
      </c>
      <c r="N437" s="58">
        <v>0</v>
      </c>
      <c r="O437" s="81">
        <f>'EWG-CCP-127 (1)'!J6</f>
        <v>68.421990831576068</v>
      </c>
      <c r="P437" s="17">
        <v>0</v>
      </c>
      <c r="Q437" s="17">
        <v>0</v>
      </c>
      <c r="R437" s="17">
        <v>0</v>
      </c>
      <c r="S437" s="81">
        <v>0</v>
      </c>
      <c r="T437" s="17">
        <v>0</v>
      </c>
      <c r="U437" s="41">
        <v>0</v>
      </c>
      <c r="V437" s="41">
        <v>0</v>
      </c>
      <c r="W437" s="17">
        <v>0</v>
      </c>
      <c r="X437" s="58">
        <v>0</v>
      </c>
      <c r="Y437" s="17">
        <v>0</v>
      </c>
      <c r="Z437" s="41">
        <v>0</v>
      </c>
      <c r="AA437" s="17">
        <v>0</v>
      </c>
      <c r="AB437" s="17">
        <v>0</v>
      </c>
      <c r="AC437" s="41">
        <v>0</v>
      </c>
      <c r="AD437" s="41">
        <v>0</v>
      </c>
      <c r="AE437" s="88">
        <v>70</v>
      </c>
      <c r="AF437" s="41" t="s">
        <v>545</v>
      </c>
      <c r="AG437" s="87" t="s">
        <v>506</v>
      </c>
      <c r="AK437" s="80"/>
      <c r="AL437" s="17">
        <f t="shared" si="123"/>
        <v>100</v>
      </c>
      <c r="AM437" s="17">
        <f t="shared" si="124"/>
        <v>0.12666904684848351</v>
      </c>
      <c r="AN437" s="17">
        <f t="shared" si="125"/>
        <v>0</v>
      </c>
      <c r="AO437" s="17">
        <f t="shared" si="126"/>
        <v>0.17854740777118125</v>
      </c>
      <c r="AP437" s="17">
        <f t="shared" si="127"/>
        <v>0.68421990831576063</v>
      </c>
      <c r="AQ437" s="17">
        <f t="shared" si="128"/>
        <v>0.7</v>
      </c>
      <c r="AS437" s="17">
        <f t="shared" si="129"/>
        <v>3.8321469734952842</v>
      </c>
      <c r="AT437" s="17">
        <f t="shared" si="130"/>
        <v>0.70944209400573977</v>
      </c>
      <c r="AU437" s="17">
        <f t="shared" si="131"/>
        <v>0.73950918584345526</v>
      </c>
      <c r="AV437" s="17">
        <f t="shared" si="132"/>
        <v>1.4580367433738211</v>
      </c>
      <c r="AW437" s="17">
        <f t="shared" si="133"/>
        <v>0.70944209400573977</v>
      </c>
      <c r="AX437" s="17">
        <f t="shared" si="134"/>
        <v>0.70944209400573977</v>
      </c>
      <c r="AY437" s="17">
        <f t="shared" si="135"/>
        <v>9.4420940057398095E-3</v>
      </c>
      <c r="BA437" s="17">
        <f t="shared" si="143"/>
        <v>3.8321469734952847</v>
      </c>
      <c r="BB437" s="17">
        <f t="shared" si="136"/>
        <v>0.70944209400573977</v>
      </c>
      <c r="BC437" s="17">
        <f t="shared" si="137"/>
        <v>0.65344257044771115</v>
      </c>
      <c r="BD437" s="17">
        <f t="shared" si="140"/>
        <v>0.62248907634346051</v>
      </c>
      <c r="BE437" s="17">
        <f t="shared" si="138"/>
        <v>0.62248907634346051</v>
      </c>
      <c r="BF437" s="17">
        <f t="shared" si="139"/>
        <v>6.0079432860898861E-3</v>
      </c>
      <c r="BG437" s="17">
        <f t="shared" si="141"/>
        <v>8.8899377023261117E-2</v>
      </c>
    </row>
    <row r="438" spans="1:59" x14ac:dyDescent="0.25">
      <c r="A438" s="84">
        <v>350</v>
      </c>
      <c r="B438" s="84">
        <v>234</v>
      </c>
      <c r="C438" s="17" t="s">
        <v>248</v>
      </c>
      <c r="D438" s="87">
        <v>1</v>
      </c>
      <c r="E438" s="17">
        <v>0</v>
      </c>
      <c r="F438" s="17">
        <v>17.399999999999999</v>
      </c>
      <c r="G438" s="17">
        <v>0</v>
      </c>
      <c r="H438" s="17">
        <v>0</v>
      </c>
      <c r="I438" s="17">
        <v>0</v>
      </c>
      <c r="J438" s="17">
        <v>0</v>
      </c>
      <c r="K438" s="17">
        <v>0</v>
      </c>
      <c r="L438" s="17">
        <v>0</v>
      </c>
      <c r="M438" s="17">
        <v>13</v>
      </c>
      <c r="N438" s="17">
        <v>0</v>
      </c>
      <c r="O438" s="17">
        <v>69.599999999999994</v>
      </c>
      <c r="P438" s="17">
        <v>0</v>
      </c>
      <c r="Q438" s="17">
        <v>0</v>
      </c>
      <c r="R438" s="17">
        <v>0</v>
      </c>
      <c r="S438" s="17">
        <v>0</v>
      </c>
      <c r="T438" s="17">
        <v>0</v>
      </c>
      <c r="U438" s="41">
        <v>0</v>
      </c>
      <c r="V438" s="41">
        <v>0</v>
      </c>
      <c r="W438" s="17">
        <v>0</v>
      </c>
      <c r="X438" s="17">
        <v>0</v>
      </c>
      <c r="Y438" s="17">
        <v>0</v>
      </c>
      <c r="Z438" s="17">
        <v>0</v>
      </c>
      <c r="AA438" s="17">
        <v>0</v>
      </c>
      <c r="AB438" s="17">
        <v>0</v>
      </c>
      <c r="AC438" s="17">
        <v>0</v>
      </c>
      <c r="AD438" s="41">
        <v>0</v>
      </c>
      <c r="AE438" s="88">
        <v>56.3</v>
      </c>
      <c r="AF438" s="91" t="s">
        <v>3</v>
      </c>
      <c r="AG438" s="87" t="s">
        <v>504</v>
      </c>
      <c r="AL438" s="17">
        <f t="shared" si="123"/>
        <v>100</v>
      </c>
      <c r="AM438" s="17">
        <f t="shared" si="124"/>
        <v>0.13</v>
      </c>
      <c r="AN438" s="17">
        <f t="shared" si="125"/>
        <v>0</v>
      </c>
      <c r="AO438" s="17">
        <f t="shared" si="126"/>
        <v>0.17399999999999999</v>
      </c>
      <c r="AP438" s="17">
        <f t="shared" si="127"/>
        <v>0.69599999999999995</v>
      </c>
      <c r="AQ438" s="17">
        <f t="shared" si="128"/>
        <v>0.56299999999999994</v>
      </c>
      <c r="AS438" s="17">
        <f t="shared" si="129"/>
        <v>4</v>
      </c>
      <c r="AT438" s="17">
        <f t="shared" si="130"/>
        <v>0.74712643678160928</v>
      </c>
      <c r="AU438" s="17">
        <f t="shared" si="131"/>
        <v>0.75</v>
      </c>
      <c r="AV438" s="17">
        <f t="shared" si="132"/>
        <v>1.5</v>
      </c>
      <c r="AW438" s="17">
        <f t="shared" si="133"/>
        <v>0.74712643678160928</v>
      </c>
      <c r="AX438" s="17">
        <f t="shared" si="134"/>
        <v>0.74712643678160928</v>
      </c>
      <c r="AY438" s="17">
        <f t="shared" si="135"/>
        <v>0.18412643678160934</v>
      </c>
      <c r="BA438" s="17">
        <f t="shared" si="143"/>
        <v>4</v>
      </c>
      <c r="BB438" s="17">
        <f t="shared" si="136"/>
        <v>0.74712643678160928</v>
      </c>
      <c r="BC438" s="17">
        <f t="shared" si="137"/>
        <v>0.66330797491056881</v>
      </c>
      <c r="BD438" s="17">
        <f t="shared" si="140"/>
        <v>0.63847122270559431</v>
      </c>
      <c r="BE438" s="17">
        <f t="shared" si="138"/>
        <v>0.63847122270559431</v>
      </c>
      <c r="BF438" s="17">
        <f t="shared" si="139"/>
        <v>5.6959054566774227E-3</v>
      </c>
      <c r="BG438" s="17">
        <f t="shared" si="141"/>
        <v>2.5972540964142702E-2</v>
      </c>
    </row>
    <row r="439" spans="1:59" x14ac:dyDescent="0.25">
      <c r="A439" s="84">
        <v>56</v>
      </c>
      <c r="B439" s="84">
        <v>397</v>
      </c>
      <c r="C439" s="17" t="s">
        <v>68</v>
      </c>
      <c r="D439" s="86">
        <v>1</v>
      </c>
      <c r="E439" s="17">
        <v>15.09</v>
      </c>
      <c r="F439" s="17">
        <v>4.9400000000000004</v>
      </c>
      <c r="G439" s="17">
        <v>15.29</v>
      </c>
      <c r="H439" s="17">
        <v>0</v>
      </c>
      <c r="I439" s="41">
        <v>0</v>
      </c>
      <c r="J439" s="41">
        <v>0</v>
      </c>
      <c r="K439" s="41">
        <v>0</v>
      </c>
      <c r="L439" s="41">
        <v>0</v>
      </c>
      <c r="M439" s="17">
        <v>0</v>
      </c>
      <c r="N439" s="17">
        <v>0</v>
      </c>
      <c r="O439" s="17">
        <v>64.239999999999995</v>
      </c>
      <c r="P439" s="17">
        <v>0</v>
      </c>
      <c r="Q439" s="17">
        <v>0</v>
      </c>
      <c r="R439" s="17">
        <v>0</v>
      </c>
      <c r="S439" s="17">
        <v>0</v>
      </c>
      <c r="T439" s="41">
        <v>0</v>
      </c>
      <c r="U439" s="41">
        <v>0</v>
      </c>
      <c r="V439" s="41">
        <v>0</v>
      </c>
      <c r="W439" s="41">
        <v>0</v>
      </c>
      <c r="X439" s="17">
        <v>0</v>
      </c>
      <c r="Y439" s="17">
        <v>0</v>
      </c>
      <c r="Z439" s="41">
        <v>0</v>
      </c>
      <c r="AA439" s="17">
        <v>0</v>
      </c>
      <c r="AB439" s="17">
        <v>0</v>
      </c>
      <c r="AC439" s="41">
        <v>0</v>
      </c>
      <c r="AD439" s="41">
        <v>0</v>
      </c>
      <c r="AE439" s="88">
        <v>4</v>
      </c>
      <c r="AF439" s="93" t="s">
        <v>3</v>
      </c>
      <c r="AG439" s="87" t="s">
        <v>556</v>
      </c>
      <c r="AJ439" s="87" t="s">
        <v>508</v>
      </c>
      <c r="AL439" s="17">
        <f t="shared" si="123"/>
        <v>99.56</v>
      </c>
      <c r="AM439" s="17">
        <f t="shared" si="124"/>
        <v>0</v>
      </c>
      <c r="AN439" s="17">
        <f t="shared" si="125"/>
        <v>0.15090000000000001</v>
      </c>
      <c r="AO439" s="17">
        <f t="shared" si="126"/>
        <v>4.9400000000000006E-2</v>
      </c>
      <c r="AP439" s="17">
        <f t="shared" si="127"/>
        <v>0.64239999999999997</v>
      </c>
      <c r="AQ439" s="17">
        <f t="shared" si="128"/>
        <v>0.04</v>
      </c>
      <c r="AS439" s="17">
        <f t="shared" si="129"/>
        <v>3.207189216175736</v>
      </c>
      <c r="AT439" s="17">
        <f t="shared" si="130"/>
        <v>0</v>
      </c>
      <c r="AU439" s="17">
        <f t="shared" si="131"/>
        <v>0.70044932601098353</v>
      </c>
      <c r="AV439" s="17">
        <f t="shared" si="132"/>
        <v>1.3017973040439341</v>
      </c>
      <c r="AW439" s="17">
        <f t="shared" si="133"/>
        <v>0</v>
      </c>
      <c r="AX439" s="17">
        <f t="shared" si="134"/>
        <v>0</v>
      </c>
      <c r="AY439" s="17">
        <f t="shared" si="135"/>
        <v>0.04</v>
      </c>
      <c r="BA439" s="17">
        <f t="shared" si="143"/>
        <v>0.98376722817764162</v>
      </c>
      <c r="BB439" s="17">
        <f t="shared" si="136"/>
        <v>0.1170750382848392</v>
      </c>
      <c r="BC439" s="17">
        <f t="shared" si="137"/>
        <v>0.48603171801020451</v>
      </c>
      <c r="BD439" s="17">
        <f t="shared" si="140"/>
        <v>0.1170750382848392</v>
      </c>
      <c r="BE439" s="17">
        <f t="shared" si="138"/>
        <v>0.1170750382848392</v>
      </c>
      <c r="BF439" s="17">
        <f t="shared" si="139"/>
        <v>5.9405615266094275E-3</v>
      </c>
      <c r="BG439" s="17">
        <f t="shared" si="141"/>
        <v>0.13092819600853009</v>
      </c>
    </row>
    <row r="440" spans="1:59" x14ac:dyDescent="0.25">
      <c r="A440" s="84">
        <v>161</v>
      </c>
      <c r="B440" s="84">
        <v>97</v>
      </c>
      <c r="D440" s="87">
        <v>1</v>
      </c>
      <c r="E440" s="17">
        <v>0</v>
      </c>
      <c r="F440" s="17">
        <v>26</v>
      </c>
      <c r="G440" s="17">
        <v>0</v>
      </c>
      <c r="H440" s="17">
        <v>0</v>
      </c>
      <c r="I440" s="17">
        <v>0</v>
      </c>
      <c r="J440" s="17">
        <v>0</v>
      </c>
      <c r="K440" s="17">
        <v>0</v>
      </c>
      <c r="L440" s="17">
        <v>0</v>
      </c>
      <c r="M440" s="17">
        <v>20</v>
      </c>
      <c r="N440" s="17">
        <v>0</v>
      </c>
      <c r="O440" s="17">
        <v>54</v>
      </c>
      <c r="P440" s="17">
        <v>0</v>
      </c>
      <c r="Q440" s="17">
        <v>0</v>
      </c>
      <c r="R440" s="17">
        <v>0</v>
      </c>
      <c r="S440" s="17">
        <v>0</v>
      </c>
      <c r="T440" s="17">
        <v>0</v>
      </c>
      <c r="U440" s="41">
        <v>0</v>
      </c>
      <c r="V440" s="41">
        <v>0</v>
      </c>
      <c r="W440" s="17">
        <v>0</v>
      </c>
      <c r="X440" s="17">
        <v>0</v>
      </c>
      <c r="Y440" s="17">
        <v>0</v>
      </c>
      <c r="Z440" s="41">
        <v>0</v>
      </c>
      <c r="AA440" s="17">
        <v>0</v>
      </c>
      <c r="AB440" s="17">
        <v>0</v>
      </c>
      <c r="AC440" s="41">
        <v>0</v>
      </c>
      <c r="AD440" s="41">
        <v>0</v>
      </c>
      <c r="AE440" s="88">
        <v>64</v>
      </c>
      <c r="AF440" s="41" t="s">
        <v>3</v>
      </c>
      <c r="AG440" s="87" t="s">
        <v>556</v>
      </c>
      <c r="AL440" s="17">
        <f t="shared" si="123"/>
        <v>100</v>
      </c>
      <c r="AM440" s="17">
        <f t="shared" si="124"/>
        <v>0.2</v>
      </c>
      <c r="AN440" s="17">
        <f t="shared" si="125"/>
        <v>0</v>
      </c>
      <c r="AO440" s="17">
        <f t="shared" si="126"/>
        <v>0.26</v>
      </c>
      <c r="AP440" s="17">
        <f t="shared" si="127"/>
        <v>0.54</v>
      </c>
      <c r="AQ440" s="17">
        <f t="shared" si="128"/>
        <v>0.64</v>
      </c>
      <c r="AS440" s="17">
        <f t="shared" si="129"/>
        <v>2.0769230769230771</v>
      </c>
      <c r="AT440" s="17">
        <f t="shared" si="130"/>
        <v>0.76923076923076927</v>
      </c>
      <c r="AU440" s="17">
        <f t="shared" si="131"/>
        <v>0.62980769230769229</v>
      </c>
      <c r="AV440" s="17">
        <f t="shared" si="132"/>
        <v>1.0192307692307692</v>
      </c>
      <c r="AW440" s="17">
        <f t="shared" si="133"/>
        <v>0.62980769230769229</v>
      </c>
      <c r="AX440" s="17">
        <f t="shared" si="134"/>
        <v>0.62980769230769229</v>
      </c>
      <c r="AY440" s="17">
        <f t="shared" si="135"/>
        <v>1.0192307692307723E-2</v>
      </c>
      <c r="BA440" s="17">
        <f t="shared" si="143"/>
        <v>2.0769230769230771</v>
      </c>
      <c r="BB440" s="17">
        <f t="shared" si="136"/>
        <v>0.76923076923076927</v>
      </c>
      <c r="BC440" s="17">
        <f t="shared" si="137"/>
        <v>0.55028092943868667</v>
      </c>
      <c r="BD440" s="17">
        <f t="shared" si="140"/>
        <v>0.56173198836127214</v>
      </c>
      <c r="BE440" s="17">
        <f t="shared" si="138"/>
        <v>0.56173198836127214</v>
      </c>
      <c r="BF440" s="17">
        <f t="shared" si="139"/>
        <v>6.1258816458800418E-3</v>
      </c>
      <c r="BG440" s="17">
        <f t="shared" si="141"/>
        <v>5.6720178749194682E-2</v>
      </c>
    </row>
    <row r="441" spans="1:59" x14ac:dyDescent="0.25">
      <c r="A441" s="84">
        <v>65</v>
      </c>
      <c r="B441" s="84">
        <v>422</v>
      </c>
      <c r="C441" s="17" t="s">
        <v>80</v>
      </c>
      <c r="D441" s="86">
        <v>1</v>
      </c>
      <c r="E441" s="17">
        <v>20</v>
      </c>
      <c r="F441" s="17">
        <v>40</v>
      </c>
      <c r="G441" s="17">
        <v>0</v>
      </c>
      <c r="H441" s="17">
        <v>0</v>
      </c>
      <c r="I441" s="41">
        <v>0</v>
      </c>
      <c r="J441" s="41">
        <v>0</v>
      </c>
      <c r="K441" s="41">
        <v>0</v>
      </c>
      <c r="L441" s="17">
        <v>40</v>
      </c>
      <c r="M441" s="17">
        <v>0</v>
      </c>
      <c r="N441" s="17">
        <v>0</v>
      </c>
      <c r="O441" s="17">
        <v>0</v>
      </c>
      <c r="P441" s="17">
        <v>0</v>
      </c>
      <c r="Q441" s="17">
        <v>0</v>
      </c>
      <c r="R441" s="17">
        <v>0</v>
      </c>
      <c r="S441" s="17">
        <v>0</v>
      </c>
      <c r="T441" s="41">
        <v>0</v>
      </c>
      <c r="U441" s="41">
        <v>0</v>
      </c>
      <c r="V441" s="41">
        <v>0</v>
      </c>
      <c r="W441" s="41">
        <v>0</v>
      </c>
      <c r="X441" s="17">
        <v>0</v>
      </c>
      <c r="Y441" s="17">
        <v>0</v>
      </c>
      <c r="Z441" s="41">
        <v>0</v>
      </c>
      <c r="AA441" s="17">
        <v>0</v>
      </c>
      <c r="AB441" s="17">
        <v>0</v>
      </c>
      <c r="AC441" s="41">
        <v>0</v>
      </c>
      <c r="AD441" s="41">
        <v>0</v>
      </c>
      <c r="AE441" s="88">
        <v>8.9</v>
      </c>
      <c r="AF441" s="91" t="s">
        <v>3</v>
      </c>
      <c r="AG441" s="87" t="s">
        <v>504</v>
      </c>
      <c r="AL441" s="17">
        <f t="shared" si="123"/>
        <v>100</v>
      </c>
      <c r="AM441" s="17">
        <f t="shared" si="124"/>
        <v>0</v>
      </c>
      <c r="AN441" s="17">
        <f t="shared" si="125"/>
        <v>0.2</v>
      </c>
      <c r="AO441" s="17">
        <f t="shared" si="126"/>
        <v>0.4</v>
      </c>
      <c r="AP441" s="17">
        <f t="shared" si="127"/>
        <v>0</v>
      </c>
      <c r="AQ441" s="17">
        <f t="shared" si="128"/>
        <v>8.900000000000001E-2</v>
      </c>
      <c r="AS441" s="17">
        <f t="shared" si="129"/>
        <v>0</v>
      </c>
      <c r="AT441" s="17">
        <f t="shared" si="130"/>
        <v>0</v>
      </c>
      <c r="AU441" s="17">
        <f t="shared" si="131"/>
        <v>0.5</v>
      </c>
      <c r="AV441" s="17">
        <f t="shared" si="132"/>
        <v>0.5</v>
      </c>
      <c r="AW441" s="17">
        <f t="shared" si="133"/>
        <v>0</v>
      </c>
      <c r="AX441" s="17">
        <f t="shared" si="134"/>
        <v>0</v>
      </c>
      <c r="AY441" s="17">
        <f t="shared" si="135"/>
        <v>8.900000000000001E-2</v>
      </c>
      <c r="BA441" s="17">
        <f t="shared" si="143"/>
        <v>0</v>
      </c>
      <c r="BB441" s="17">
        <f t="shared" si="136"/>
        <v>0.16666666666666666</v>
      </c>
      <c r="BC441" s="17">
        <f t="shared" si="137"/>
        <v>0.42821172032905402</v>
      </c>
      <c r="BD441" s="17">
        <f t="shared" si="140"/>
        <v>0.16666666666666666</v>
      </c>
      <c r="BE441" s="17">
        <f t="shared" si="138"/>
        <v>0.16666666666666666</v>
      </c>
      <c r="BF441" s="17">
        <f t="shared" si="139"/>
        <v>6.0321111111111079E-3</v>
      </c>
      <c r="BG441" s="17">
        <f t="shared" si="141"/>
        <v>9.7868874599017663E-2</v>
      </c>
    </row>
    <row r="442" spans="1:59" x14ac:dyDescent="0.25">
      <c r="A442" s="84">
        <v>578</v>
      </c>
      <c r="B442" s="84">
        <v>334</v>
      </c>
      <c r="C442" s="17" t="s">
        <v>418</v>
      </c>
      <c r="D442" s="87">
        <v>1</v>
      </c>
      <c r="E442" s="17">
        <v>0</v>
      </c>
      <c r="F442" s="17">
        <v>10</v>
      </c>
      <c r="G442" s="17">
        <v>0</v>
      </c>
      <c r="H442" s="17">
        <v>0</v>
      </c>
      <c r="I442" s="17">
        <v>0</v>
      </c>
      <c r="J442" s="17">
        <v>10</v>
      </c>
      <c r="K442" s="17">
        <v>0</v>
      </c>
      <c r="L442" s="17">
        <v>0</v>
      </c>
      <c r="M442" s="17">
        <v>0</v>
      </c>
      <c r="N442" s="17">
        <v>0</v>
      </c>
      <c r="O442" s="17">
        <v>80</v>
      </c>
      <c r="P442" s="17">
        <v>0</v>
      </c>
      <c r="Q442" s="17">
        <v>0</v>
      </c>
      <c r="R442" s="17">
        <v>0</v>
      </c>
      <c r="S442" s="17">
        <v>0</v>
      </c>
      <c r="T442" s="17">
        <v>0</v>
      </c>
      <c r="U442" s="17">
        <v>0</v>
      </c>
      <c r="V442" s="17">
        <v>0</v>
      </c>
      <c r="W442" s="17">
        <v>0</v>
      </c>
      <c r="X442" s="17">
        <v>0</v>
      </c>
      <c r="Y442" s="17">
        <v>0</v>
      </c>
      <c r="Z442" s="17">
        <v>0</v>
      </c>
      <c r="AA442" s="17">
        <v>0</v>
      </c>
      <c r="AB442" s="17">
        <v>0</v>
      </c>
      <c r="AC442" s="17">
        <v>0</v>
      </c>
      <c r="AD442" s="17">
        <v>0</v>
      </c>
      <c r="AE442" s="88">
        <v>91</v>
      </c>
      <c r="AF442" s="17" t="s">
        <v>3</v>
      </c>
      <c r="AG442" s="87" t="s">
        <v>506</v>
      </c>
      <c r="AL442" s="17">
        <f t="shared" si="123"/>
        <v>100</v>
      </c>
      <c r="AM442" s="17">
        <f t="shared" si="124"/>
        <v>0.1</v>
      </c>
      <c r="AN442" s="17">
        <f t="shared" si="125"/>
        <v>0</v>
      </c>
      <c r="AO442" s="17">
        <f t="shared" si="126"/>
        <v>0.1</v>
      </c>
      <c r="AP442" s="17">
        <f t="shared" si="127"/>
        <v>0.8</v>
      </c>
      <c r="AQ442" s="17">
        <f t="shared" si="128"/>
        <v>0.91</v>
      </c>
      <c r="AS442" s="17">
        <f t="shared" si="129"/>
        <v>8</v>
      </c>
      <c r="AT442" s="17">
        <f t="shared" si="130"/>
        <v>1</v>
      </c>
      <c r="AU442" s="17">
        <f t="shared" si="131"/>
        <v>1</v>
      </c>
      <c r="AV442" s="17">
        <f t="shared" si="132"/>
        <v>2.5</v>
      </c>
      <c r="AW442" s="17">
        <f t="shared" si="133"/>
        <v>1</v>
      </c>
      <c r="AX442" s="17">
        <f t="shared" si="134"/>
        <v>1</v>
      </c>
      <c r="AY442" s="17">
        <f t="shared" si="135"/>
        <v>8.9999999999999969E-2</v>
      </c>
      <c r="BA442" s="17">
        <f t="shared" si="143"/>
        <v>8</v>
      </c>
      <c r="BB442" s="17">
        <f t="shared" si="136"/>
        <v>1</v>
      </c>
      <c r="BC442" s="17">
        <f t="shared" si="137"/>
        <v>0.89840422949208354</v>
      </c>
      <c r="BD442" s="17">
        <f t="shared" si="140"/>
        <v>0.83219011605153159</v>
      </c>
      <c r="BE442" s="17">
        <f t="shared" si="138"/>
        <v>0.83219011605153159</v>
      </c>
      <c r="BF442" s="17">
        <f t="shared" si="139"/>
        <v>6.0543780400741263E-3</v>
      </c>
      <c r="BG442" s="17">
        <f t="shared" si="141"/>
        <v>0.2582265709824938</v>
      </c>
    </row>
    <row r="443" spans="1:59" x14ac:dyDescent="0.25">
      <c r="A443" s="84">
        <v>387</v>
      </c>
      <c r="B443" s="84">
        <v>255</v>
      </c>
      <c r="C443" s="17" t="s">
        <v>252</v>
      </c>
      <c r="D443" s="86">
        <v>1</v>
      </c>
      <c r="E443" s="17">
        <v>3.9</v>
      </c>
      <c r="F443" s="17">
        <v>16.3</v>
      </c>
      <c r="G443" s="17">
        <v>5.8</v>
      </c>
      <c r="H443" s="17">
        <v>0</v>
      </c>
      <c r="I443" s="17">
        <v>0</v>
      </c>
      <c r="J443" s="17">
        <v>0</v>
      </c>
      <c r="K443" s="17">
        <v>0</v>
      </c>
      <c r="L443" s="17">
        <v>0</v>
      </c>
      <c r="M443" s="17">
        <v>12.8</v>
      </c>
      <c r="N443" s="17">
        <v>0</v>
      </c>
      <c r="O443" s="17">
        <v>61.2</v>
      </c>
      <c r="P443" s="17">
        <v>0</v>
      </c>
      <c r="Q443" s="17">
        <v>0</v>
      </c>
      <c r="R443" s="17">
        <v>0</v>
      </c>
      <c r="S443" s="17">
        <v>0</v>
      </c>
      <c r="T443" s="17">
        <v>0</v>
      </c>
      <c r="U443" s="41">
        <v>0</v>
      </c>
      <c r="V443" s="41">
        <v>0</v>
      </c>
      <c r="W443" s="17">
        <v>0</v>
      </c>
      <c r="X443" s="17">
        <v>0</v>
      </c>
      <c r="Y443" s="17">
        <v>0</v>
      </c>
      <c r="Z443" s="17">
        <v>0</v>
      </c>
      <c r="AA443" s="17">
        <v>0</v>
      </c>
      <c r="AB443" s="17">
        <v>0</v>
      </c>
      <c r="AC443" s="17">
        <v>0</v>
      </c>
      <c r="AD443" s="41">
        <v>0</v>
      </c>
      <c r="AE443" s="88">
        <v>57</v>
      </c>
      <c r="AF443" s="91" t="s">
        <v>3</v>
      </c>
      <c r="AG443" s="87" t="s">
        <v>504</v>
      </c>
      <c r="AL443" s="17">
        <f t="shared" si="123"/>
        <v>100</v>
      </c>
      <c r="AM443" s="17">
        <f t="shared" si="124"/>
        <v>0.128</v>
      </c>
      <c r="AN443" s="17">
        <f t="shared" si="125"/>
        <v>3.9E-2</v>
      </c>
      <c r="AO443" s="17">
        <f t="shared" si="126"/>
        <v>0.16300000000000001</v>
      </c>
      <c r="AP443" s="17">
        <f t="shared" si="127"/>
        <v>0.61199999999999999</v>
      </c>
      <c r="AQ443" s="17">
        <f t="shared" si="128"/>
        <v>0.56999999999999995</v>
      </c>
      <c r="AS443" s="17">
        <f t="shared" si="129"/>
        <v>3.0297029702970293</v>
      </c>
      <c r="AT443" s="17">
        <f t="shared" si="130"/>
        <v>0.63366336633663367</v>
      </c>
      <c r="AU443" s="17">
        <f t="shared" si="131"/>
        <v>0.6893564356435643</v>
      </c>
      <c r="AV443" s="17">
        <f t="shared" si="132"/>
        <v>1.2574257425742572</v>
      </c>
      <c r="AW443" s="17">
        <f t="shared" si="133"/>
        <v>0.63366336633663367</v>
      </c>
      <c r="AX443" s="17">
        <f t="shared" si="134"/>
        <v>0.63366336633663367</v>
      </c>
      <c r="AY443" s="17">
        <f t="shared" si="135"/>
        <v>6.366336633663372E-2</v>
      </c>
      <c r="BA443" s="17">
        <f t="shared" si="143"/>
        <v>1.9184952978056429</v>
      </c>
      <c r="BB443" s="17">
        <f t="shared" si="136"/>
        <v>0.49216300940438878</v>
      </c>
      <c r="BC443" s="17">
        <f t="shared" si="137"/>
        <v>0.54096948506564257</v>
      </c>
      <c r="BD443" s="17">
        <f t="shared" si="140"/>
        <v>0.49216300940438878</v>
      </c>
      <c r="BE443" s="17">
        <f t="shared" si="138"/>
        <v>0.49216300940438878</v>
      </c>
      <c r="BF443" s="17">
        <f t="shared" si="139"/>
        <v>6.0585971049812613E-3</v>
      </c>
      <c r="BG443" s="17">
        <f t="shared" si="141"/>
        <v>2.827778076278379E-2</v>
      </c>
    </row>
    <row r="444" spans="1:59" ht="18.75" x14ac:dyDescent="0.25">
      <c r="A444" s="84">
        <v>8</v>
      </c>
      <c r="B444" s="84">
        <v>5</v>
      </c>
      <c r="C444" s="41" t="s">
        <v>32</v>
      </c>
      <c r="D444" s="87">
        <v>1</v>
      </c>
      <c r="E444" s="41">
        <v>0</v>
      </c>
      <c r="F444" s="41">
        <v>2.4</v>
      </c>
      <c r="G444" s="41">
        <v>23.3</v>
      </c>
      <c r="H444" s="17">
        <v>0</v>
      </c>
      <c r="I444" s="41">
        <v>0</v>
      </c>
      <c r="J444" s="41">
        <v>0</v>
      </c>
      <c r="K444" s="41">
        <v>0</v>
      </c>
      <c r="L444" s="41">
        <v>0</v>
      </c>
      <c r="M444" s="41">
        <v>24.1</v>
      </c>
      <c r="N444" s="41">
        <v>4</v>
      </c>
      <c r="O444" s="41">
        <v>46.2</v>
      </c>
      <c r="P444" s="17">
        <v>0</v>
      </c>
      <c r="Q444" s="17">
        <v>0</v>
      </c>
      <c r="R444" s="17">
        <v>0</v>
      </c>
      <c r="S444" s="41">
        <v>0</v>
      </c>
      <c r="T444" s="41">
        <v>0</v>
      </c>
      <c r="U444" s="41">
        <v>0</v>
      </c>
      <c r="V444" s="41">
        <v>0</v>
      </c>
      <c r="W444" s="41">
        <v>0</v>
      </c>
      <c r="X444" s="41">
        <v>0</v>
      </c>
      <c r="Y444" s="17">
        <v>0</v>
      </c>
      <c r="Z444" s="41">
        <v>0</v>
      </c>
      <c r="AA444" s="17">
        <v>0</v>
      </c>
      <c r="AB444" s="17">
        <v>0</v>
      </c>
      <c r="AC444" s="41">
        <v>0</v>
      </c>
      <c r="AD444" s="41">
        <v>0</v>
      </c>
      <c r="AE444" s="90">
        <v>36.5</v>
      </c>
      <c r="AF444" s="91" t="s">
        <v>3</v>
      </c>
      <c r="AG444" s="87" t="s">
        <v>504</v>
      </c>
      <c r="AL444" s="17">
        <f t="shared" si="123"/>
        <v>100</v>
      </c>
      <c r="AM444" s="17">
        <f t="shared" si="124"/>
        <v>0.24100000000000002</v>
      </c>
      <c r="AN444" s="17">
        <f t="shared" si="125"/>
        <v>0</v>
      </c>
      <c r="AO444" s="17">
        <f t="shared" si="126"/>
        <v>2.4E-2</v>
      </c>
      <c r="AP444" s="17">
        <f t="shared" si="127"/>
        <v>0.46200000000000002</v>
      </c>
      <c r="AQ444" s="17">
        <f t="shared" si="128"/>
        <v>0.36499999999999999</v>
      </c>
      <c r="AS444" s="17">
        <f t="shared" si="129"/>
        <v>19.25</v>
      </c>
      <c r="AT444" s="17">
        <f t="shared" si="130"/>
        <v>10.041666666666668</v>
      </c>
      <c r="AU444" s="17">
        <f t="shared" si="131"/>
        <v>1.703125</v>
      </c>
      <c r="AV444" s="17">
        <f t="shared" si="132"/>
        <v>5.3125</v>
      </c>
      <c r="AW444" s="17">
        <f t="shared" si="133"/>
        <v>1.1977532679738561</v>
      </c>
      <c r="AX444" s="17">
        <f t="shared" si="134"/>
        <v>1</v>
      </c>
      <c r="AY444" s="17">
        <f t="shared" si="135"/>
        <v>0.63500000000000001</v>
      </c>
      <c r="BA444" s="17">
        <f t="shared" si="143"/>
        <v>19.250000000000004</v>
      </c>
      <c r="BB444" s="17">
        <f t="shared" si="136"/>
        <v>14.895833333333334</v>
      </c>
      <c r="BC444" s="17">
        <f t="shared" si="137"/>
        <v>1.5596124455025941</v>
      </c>
      <c r="BD444" s="17">
        <f t="shared" si="140"/>
        <v>0.4364696991894661</v>
      </c>
      <c r="BE444" s="17">
        <f t="shared" si="138"/>
        <v>0.4364696991894661</v>
      </c>
      <c r="BF444" s="17">
        <f t="shared" si="139"/>
        <v>5.107917902232772E-3</v>
      </c>
      <c r="BG444" s="17">
        <f t="shared" si="141"/>
        <v>1.3571866597234009E-3</v>
      </c>
    </row>
    <row r="445" spans="1:59" x14ac:dyDescent="0.25">
      <c r="A445" s="84">
        <v>634</v>
      </c>
      <c r="B445" s="84">
        <v>644</v>
      </c>
      <c r="D445" s="86">
        <v>1</v>
      </c>
      <c r="E445" s="17">
        <v>0</v>
      </c>
      <c r="F445" s="17">
        <f>'EWG-CCP-127 (1)'!G356</f>
        <v>74.962518740629676</v>
      </c>
      <c r="G445" s="17">
        <v>0</v>
      </c>
      <c r="H445" s="17">
        <v>0</v>
      </c>
      <c r="I445" s="17">
        <v>0</v>
      </c>
      <c r="J445" s="17">
        <v>0</v>
      </c>
      <c r="K445" s="17">
        <v>0</v>
      </c>
      <c r="L445" s="17">
        <v>0</v>
      </c>
      <c r="M445" s="17">
        <v>0</v>
      </c>
      <c r="N445" s="17">
        <v>0</v>
      </c>
      <c r="O445" s="17">
        <v>0</v>
      </c>
      <c r="P445" s="17">
        <v>0</v>
      </c>
      <c r="Q445" s="17">
        <v>0</v>
      </c>
      <c r="R445" s="17">
        <v>0</v>
      </c>
      <c r="S445" s="17">
        <v>0</v>
      </c>
      <c r="T445" s="17">
        <v>0</v>
      </c>
      <c r="U445" s="17">
        <v>0</v>
      </c>
      <c r="V445" s="17">
        <f>'EWG-CCP-127 (1)'!H336</f>
        <v>25.037481259370313</v>
      </c>
      <c r="W445" s="17">
        <v>0</v>
      </c>
      <c r="X445" s="17">
        <v>0</v>
      </c>
      <c r="Y445" s="17">
        <v>0</v>
      </c>
      <c r="Z445" s="17">
        <v>0</v>
      </c>
      <c r="AA445" s="17">
        <v>0</v>
      </c>
      <c r="AB445" s="17">
        <v>0</v>
      </c>
      <c r="AC445" s="17">
        <v>0</v>
      </c>
      <c r="AD445" s="17">
        <v>0</v>
      </c>
      <c r="AE445" s="88">
        <f>'EWG-CCP-127 (1)'!L356</f>
        <v>25.589000000000002</v>
      </c>
      <c r="AF445" s="17" t="s">
        <v>3</v>
      </c>
      <c r="AG445" s="87" t="s">
        <v>506</v>
      </c>
      <c r="AL445" s="17">
        <f t="shared" si="123"/>
        <v>99.999999999999986</v>
      </c>
      <c r="AM445" s="17">
        <f t="shared" si="124"/>
        <v>0.25037481259370314</v>
      </c>
      <c r="AN445" s="17">
        <f t="shared" si="125"/>
        <v>0</v>
      </c>
      <c r="AO445" s="17">
        <f t="shared" si="126"/>
        <v>0.7496251874062968</v>
      </c>
      <c r="AP445" s="17">
        <f t="shared" si="127"/>
        <v>0</v>
      </c>
      <c r="AQ445" s="17">
        <f t="shared" si="128"/>
        <v>0.25589000000000001</v>
      </c>
      <c r="AS445" s="17">
        <f t="shared" si="129"/>
        <v>0</v>
      </c>
      <c r="AT445" s="17">
        <f t="shared" si="130"/>
        <v>0.33400000000000002</v>
      </c>
      <c r="AU445" s="17">
        <f t="shared" si="131"/>
        <v>0.5</v>
      </c>
      <c r="AV445" s="17">
        <f t="shared" si="132"/>
        <v>0.5</v>
      </c>
      <c r="AW445" s="17">
        <f t="shared" si="133"/>
        <v>0.33400000000000002</v>
      </c>
      <c r="AX445" s="17">
        <f t="shared" si="134"/>
        <v>0.33400000000000002</v>
      </c>
      <c r="AY445" s="17">
        <f t="shared" si="135"/>
        <v>7.8110000000000013E-2</v>
      </c>
      <c r="BA445" s="17">
        <f t="shared" si="143"/>
        <v>0</v>
      </c>
      <c r="BB445" s="17">
        <f t="shared" si="136"/>
        <v>0.33400000000000002</v>
      </c>
      <c r="BC445" s="17">
        <f t="shared" si="137"/>
        <v>0.42821172032905402</v>
      </c>
      <c r="BD445" s="17">
        <f t="shared" si="140"/>
        <v>0.33400000000000002</v>
      </c>
      <c r="BE445" s="17">
        <f t="shared" si="138"/>
        <v>0.33400000000000002</v>
      </c>
      <c r="BF445" s="17">
        <f t="shared" si="139"/>
        <v>6.1011721000000024E-3</v>
      </c>
      <c r="BG445" s="17">
        <f t="shared" si="141"/>
        <v>2.1301406698333539E-2</v>
      </c>
    </row>
    <row r="446" spans="1:59" x14ac:dyDescent="0.25">
      <c r="A446" s="84">
        <v>152</v>
      </c>
      <c r="B446" s="84">
        <v>88</v>
      </c>
      <c r="C446" s="17" t="s">
        <v>179</v>
      </c>
      <c r="D446" s="87">
        <v>1</v>
      </c>
      <c r="E446" s="81">
        <v>0</v>
      </c>
      <c r="F446" s="81">
        <f>'EWG-CCP-127 (1)'!I9</f>
        <v>17.838845295064381</v>
      </c>
      <c r="G446" s="81">
        <v>0</v>
      </c>
      <c r="H446" s="17">
        <v>0</v>
      </c>
      <c r="I446" s="82">
        <f>'EWG-CCP-127 (1)'!L9</f>
        <v>4.7483899130943605</v>
      </c>
      <c r="J446" s="17">
        <v>0</v>
      </c>
      <c r="K446" s="58">
        <v>0</v>
      </c>
      <c r="L446" s="58">
        <v>0</v>
      </c>
      <c r="M446" s="81">
        <f>'EWG-CCP-127 (1)'!K9</f>
        <v>13.008034313257641</v>
      </c>
      <c r="N446" s="58">
        <v>0</v>
      </c>
      <c r="O446" s="81">
        <f>'EWG-CCP-127 (1)'!J9</f>
        <v>64.40473047858363</v>
      </c>
      <c r="P446" s="17">
        <v>0</v>
      </c>
      <c r="Q446" s="17">
        <v>0</v>
      </c>
      <c r="R446" s="17">
        <v>0</v>
      </c>
      <c r="S446" s="81">
        <v>0</v>
      </c>
      <c r="T446" s="17">
        <v>0</v>
      </c>
      <c r="U446" s="41">
        <v>0</v>
      </c>
      <c r="V446" s="41">
        <v>0</v>
      </c>
      <c r="W446" s="17">
        <v>0</v>
      </c>
      <c r="X446" s="58">
        <v>0</v>
      </c>
      <c r="Y446" s="17">
        <v>0</v>
      </c>
      <c r="Z446" s="41">
        <v>0</v>
      </c>
      <c r="AA446" s="17">
        <v>0</v>
      </c>
      <c r="AB446" s="17">
        <v>0</v>
      </c>
      <c r="AC446" s="41">
        <v>0</v>
      </c>
      <c r="AD446" s="41">
        <v>0</v>
      </c>
      <c r="AE446" s="88">
        <v>70</v>
      </c>
      <c r="AF446" s="41" t="s">
        <v>545</v>
      </c>
      <c r="AG446" s="87" t="s">
        <v>506</v>
      </c>
      <c r="AK446" s="80"/>
      <c r="AL446" s="17">
        <f t="shared" si="123"/>
        <v>100.00000000000001</v>
      </c>
      <c r="AM446" s="17">
        <f t="shared" si="124"/>
        <v>0.13008034313257641</v>
      </c>
      <c r="AN446" s="17">
        <f t="shared" si="125"/>
        <v>0</v>
      </c>
      <c r="AO446" s="17">
        <f t="shared" si="126"/>
        <v>0.17838845295064382</v>
      </c>
      <c r="AP446" s="17">
        <f t="shared" si="127"/>
        <v>0.64404730478583627</v>
      </c>
      <c r="AQ446" s="17">
        <f t="shared" si="128"/>
        <v>0.7</v>
      </c>
      <c r="AS446" s="17">
        <f t="shared" si="129"/>
        <v>3.6103643152509992</v>
      </c>
      <c r="AT446" s="17">
        <f t="shared" si="130"/>
        <v>0.72919710318115039</v>
      </c>
      <c r="AU446" s="17">
        <f t="shared" si="131"/>
        <v>0.72564776970318745</v>
      </c>
      <c r="AV446" s="17">
        <f t="shared" si="132"/>
        <v>1.4025910788127498</v>
      </c>
      <c r="AW446" s="17">
        <f t="shared" si="133"/>
        <v>0.72564776970318745</v>
      </c>
      <c r="AX446" s="17">
        <f t="shared" si="134"/>
        <v>0.72564776970318745</v>
      </c>
      <c r="AY446" s="17">
        <f t="shared" si="135"/>
        <v>2.5647769703187495E-2</v>
      </c>
      <c r="BA446" s="17">
        <f t="shared" si="143"/>
        <v>3.6103643152509997</v>
      </c>
      <c r="BB446" s="17">
        <f t="shared" si="136"/>
        <v>0.72919710318115039</v>
      </c>
      <c r="BC446" s="17">
        <f t="shared" si="137"/>
        <v>0.64040750237662036</v>
      </c>
      <c r="BD446" s="17">
        <f t="shared" si="140"/>
        <v>0.62054026190259404</v>
      </c>
      <c r="BE446" s="17">
        <f t="shared" si="138"/>
        <v>0.62054026190259404</v>
      </c>
      <c r="BF446" s="17">
        <f t="shared" si="139"/>
        <v>6.3138499785083419E-3</v>
      </c>
      <c r="BG446" s="17">
        <f t="shared" si="141"/>
        <v>8.8899377023261117E-2</v>
      </c>
    </row>
    <row r="447" spans="1:59" x14ac:dyDescent="0.25">
      <c r="A447" s="84">
        <v>353</v>
      </c>
      <c r="B447" s="84">
        <v>375</v>
      </c>
      <c r="C447" s="58">
        <v>3</v>
      </c>
      <c r="D447" s="86">
        <v>1</v>
      </c>
      <c r="E447" s="17">
        <v>0</v>
      </c>
      <c r="F447" s="17">
        <f>'EWG-CCP-127 (1)'!M166</f>
        <v>20</v>
      </c>
      <c r="G447" s="17">
        <v>0</v>
      </c>
      <c r="H447" s="17">
        <v>0</v>
      </c>
      <c r="I447" s="17">
        <v>0</v>
      </c>
      <c r="J447" s="17">
        <v>0</v>
      </c>
      <c r="K447" s="17">
        <v>0</v>
      </c>
      <c r="L447" s="17">
        <v>0</v>
      </c>
      <c r="M447" s="17">
        <f>'EWG-CCP-127 (1)'!L166</f>
        <v>60</v>
      </c>
      <c r="N447" s="17">
        <v>0</v>
      </c>
      <c r="O447" s="17">
        <f>'EWG-CCP-127 (1)'!K166</f>
        <v>20</v>
      </c>
      <c r="P447" s="17">
        <v>0</v>
      </c>
      <c r="Q447" s="17">
        <v>0</v>
      </c>
      <c r="R447" s="17">
        <v>0</v>
      </c>
      <c r="S447" s="17">
        <v>0</v>
      </c>
      <c r="T447" s="17">
        <v>0</v>
      </c>
      <c r="U447" s="41">
        <v>0</v>
      </c>
      <c r="V447" s="41">
        <v>0</v>
      </c>
      <c r="W447" s="17">
        <v>0</v>
      </c>
      <c r="X447" s="17">
        <v>0</v>
      </c>
      <c r="Y447" s="17">
        <v>0</v>
      </c>
      <c r="Z447" s="17">
        <v>0</v>
      </c>
      <c r="AA447" s="17">
        <v>0</v>
      </c>
      <c r="AB447" s="17">
        <v>0</v>
      </c>
      <c r="AC447" s="17">
        <v>0</v>
      </c>
      <c r="AD447" s="41">
        <v>0</v>
      </c>
      <c r="AE447" s="88">
        <f>'EWG-CCP-127 (1)'!E166</f>
        <v>3</v>
      </c>
      <c r="AF447" s="41" t="s">
        <v>3</v>
      </c>
      <c r="AG447" s="87" t="s">
        <v>506</v>
      </c>
      <c r="AL447" s="17">
        <f t="shared" si="123"/>
        <v>100</v>
      </c>
      <c r="AM447" s="17">
        <f t="shared" si="124"/>
        <v>0.6</v>
      </c>
      <c r="AN447" s="17">
        <f t="shared" si="125"/>
        <v>0</v>
      </c>
      <c r="AO447" s="17">
        <f t="shared" si="126"/>
        <v>0.2</v>
      </c>
      <c r="AP447" s="17">
        <f t="shared" si="127"/>
        <v>0.2</v>
      </c>
      <c r="AQ447" s="17">
        <f t="shared" si="128"/>
        <v>0.03</v>
      </c>
      <c r="AS447" s="17">
        <f t="shared" si="129"/>
        <v>1</v>
      </c>
      <c r="AT447" s="17">
        <f t="shared" si="130"/>
        <v>2.9999999999999996</v>
      </c>
      <c r="AU447" s="17">
        <f t="shared" si="131"/>
        <v>0.5625</v>
      </c>
      <c r="AV447" s="17">
        <f t="shared" si="132"/>
        <v>0.75</v>
      </c>
      <c r="AW447" s="17">
        <f t="shared" si="133"/>
        <v>1.1102230246251565E-16</v>
      </c>
      <c r="AX447" s="17">
        <f t="shared" si="134"/>
        <v>1.1102230246251565E-16</v>
      </c>
      <c r="AY447" s="17">
        <f t="shared" si="135"/>
        <v>2.9999999999999888E-2</v>
      </c>
      <c r="BA447" s="17">
        <f t="shared" si="143"/>
        <v>1</v>
      </c>
      <c r="BB447" s="17">
        <f t="shared" si="136"/>
        <v>3</v>
      </c>
      <c r="BC447" s="17">
        <f t="shared" si="137"/>
        <v>0.48698578397443271</v>
      </c>
      <c r="BD447" s="17">
        <f t="shared" si="140"/>
        <v>0.1091707419842711</v>
      </c>
      <c r="BE447" s="17">
        <f t="shared" si="138"/>
        <v>0.1091707419842711</v>
      </c>
      <c r="BF447" s="17">
        <f t="shared" si="139"/>
        <v>6.2680063863400264E-3</v>
      </c>
      <c r="BG447" s="17">
        <f t="shared" si="141"/>
        <v>0.13826499629618563</v>
      </c>
    </row>
    <row r="448" spans="1:59" x14ac:dyDescent="0.25">
      <c r="A448" s="84">
        <v>588</v>
      </c>
      <c r="B448" s="84">
        <v>615</v>
      </c>
      <c r="D448" s="87">
        <v>1</v>
      </c>
      <c r="E448" s="17">
        <v>0</v>
      </c>
      <c r="F448" s="17">
        <f>100-J448</f>
        <v>77</v>
      </c>
      <c r="G448" s="17">
        <v>0</v>
      </c>
      <c r="H448" s="17">
        <v>0</v>
      </c>
      <c r="I448" s="17">
        <v>0</v>
      </c>
      <c r="J448" s="17">
        <v>23</v>
      </c>
      <c r="K448" s="17">
        <v>0</v>
      </c>
      <c r="L448" s="17">
        <v>0</v>
      </c>
      <c r="M448" s="17">
        <v>0</v>
      </c>
      <c r="N448" s="17">
        <v>0</v>
      </c>
      <c r="O448" s="17">
        <v>0</v>
      </c>
      <c r="P448" s="17">
        <v>0</v>
      </c>
      <c r="Q448" s="17">
        <v>0</v>
      </c>
      <c r="R448" s="17">
        <v>0</v>
      </c>
      <c r="S448" s="17">
        <v>0</v>
      </c>
      <c r="T448" s="17">
        <v>0</v>
      </c>
      <c r="U448" s="17">
        <v>0</v>
      </c>
      <c r="V448" s="17">
        <v>0</v>
      </c>
      <c r="W448" s="17">
        <v>0</v>
      </c>
      <c r="X448" s="17">
        <v>0</v>
      </c>
      <c r="Y448" s="17">
        <v>0</v>
      </c>
      <c r="Z448" s="17">
        <v>0</v>
      </c>
      <c r="AA448" s="17">
        <v>0</v>
      </c>
      <c r="AB448" s="17">
        <v>0</v>
      </c>
      <c r="AC448" s="17">
        <v>0</v>
      </c>
      <c r="AD448" s="17">
        <v>0</v>
      </c>
      <c r="AE448" s="88">
        <v>22</v>
      </c>
      <c r="AF448" s="92" t="s">
        <v>3</v>
      </c>
      <c r="AG448" s="87" t="s">
        <v>541</v>
      </c>
      <c r="AL448" s="17">
        <f t="shared" si="123"/>
        <v>100</v>
      </c>
      <c r="AM448" s="17">
        <f t="shared" si="124"/>
        <v>0.23</v>
      </c>
      <c r="AN448" s="17">
        <f t="shared" si="125"/>
        <v>0</v>
      </c>
      <c r="AO448" s="17">
        <f t="shared" si="126"/>
        <v>0.77</v>
      </c>
      <c r="AP448" s="17">
        <f t="shared" si="127"/>
        <v>0</v>
      </c>
      <c r="AQ448" s="17">
        <f t="shared" si="128"/>
        <v>0.22</v>
      </c>
      <c r="AS448" s="17">
        <f t="shared" si="129"/>
        <v>0</v>
      </c>
      <c r="AT448" s="17">
        <f t="shared" si="130"/>
        <v>0.29870129870129869</v>
      </c>
      <c r="AU448" s="17">
        <f t="shared" si="131"/>
        <v>0.5</v>
      </c>
      <c r="AV448" s="17">
        <f t="shared" si="132"/>
        <v>0.5</v>
      </c>
      <c r="AW448" s="17">
        <f t="shared" si="133"/>
        <v>0.29870129870129869</v>
      </c>
      <c r="AX448" s="17">
        <f t="shared" si="134"/>
        <v>0.29870129870129869</v>
      </c>
      <c r="AY448" s="17">
        <f t="shared" si="135"/>
        <v>7.8701298701298689E-2</v>
      </c>
      <c r="BA448" s="17">
        <f t="shared" si="143"/>
        <v>0</v>
      </c>
      <c r="BB448" s="17">
        <f t="shared" si="136"/>
        <v>0.29870129870129869</v>
      </c>
      <c r="BC448" s="17">
        <f t="shared" si="137"/>
        <v>0.42821172032905402</v>
      </c>
      <c r="BD448" s="17">
        <f t="shared" si="140"/>
        <v>0.29870129870129869</v>
      </c>
      <c r="BE448" s="17">
        <f t="shared" si="138"/>
        <v>0.29870129870129869</v>
      </c>
      <c r="BF448" s="17">
        <f t="shared" si="139"/>
        <v>6.193894417271039E-3</v>
      </c>
      <c r="BG448" s="17">
        <f t="shared" si="141"/>
        <v>3.3065790830729455E-2</v>
      </c>
    </row>
    <row r="449" spans="1:59" x14ac:dyDescent="0.25">
      <c r="A449" s="84">
        <v>548</v>
      </c>
      <c r="B449" s="84">
        <v>590</v>
      </c>
      <c r="C449" s="17" t="s">
        <v>392</v>
      </c>
      <c r="D449" s="86">
        <v>1</v>
      </c>
      <c r="E449" s="17">
        <f>'EWG-CCP-127 (1)'!N242</f>
        <v>14.285714285714285</v>
      </c>
      <c r="F449" s="17">
        <f>'EWG-CCP-127 (1)'!L242</f>
        <v>28.571428571428569</v>
      </c>
      <c r="G449" s="17">
        <f>'EWG-CCP-127 (1)'!O242</f>
        <v>42.857142857142854</v>
      </c>
      <c r="H449" s="17">
        <v>0</v>
      </c>
      <c r="I449" s="17">
        <v>0</v>
      </c>
      <c r="J449" s="17">
        <v>0</v>
      </c>
      <c r="K449" s="17">
        <v>0</v>
      </c>
      <c r="L449" s="17">
        <v>0</v>
      </c>
      <c r="M449" s="17">
        <v>0</v>
      </c>
      <c r="N449" s="17">
        <v>0</v>
      </c>
      <c r="O449" s="17">
        <f>'EWG-CCP-127 (1)'!M242</f>
        <v>14.285714285714285</v>
      </c>
      <c r="P449" s="17">
        <v>0</v>
      </c>
      <c r="Q449" s="17">
        <v>0</v>
      </c>
      <c r="R449" s="17">
        <v>0</v>
      </c>
      <c r="S449" s="17">
        <v>0</v>
      </c>
      <c r="T449" s="17">
        <f>'EWG-CCP-127 (1)'!P242</f>
        <v>0</v>
      </c>
      <c r="U449" s="17">
        <v>0</v>
      </c>
      <c r="V449" s="17">
        <v>0</v>
      </c>
      <c r="W449" s="17">
        <v>0</v>
      </c>
      <c r="X449" s="17">
        <f>'EWG-CCP-127 (1)'!Q242</f>
        <v>0</v>
      </c>
      <c r="Y449" s="17">
        <v>0</v>
      </c>
      <c r="Z449" s="17">
        <v>0</v>
      </c>
      <c r="AA449" s="17">
        <v>0</v>
      </c>
      <c r="AB449" s="17">
        <v>0</v>
      </c>
      <c r="AC449" s="17">
        <v>0</v>
      </c>
      <c r="AD449" s="17">
        <f>'EWG-CCP-127 (1)'!R242</f>
        <v>0</v>
      </c>
      <c r="AE449" s="88">
        <v>17.100000000000001</v>
      </c>
      <c r="AF449" s="92" t="s">
        <v>3</v>
      </c>
      <c r="AG449" s="87" t="s">
        <v>504</v>
      </c>
      <c r="AK449" s="80"/>
      <c r="AL449" s="17">
        <f t="shared" si="123"/>
        <v>100</v>
      </c>
      <c r="AM449" s="17">
        <f t="shared" si="124"/>
        <v>0</v>
      </c>
      <c r="AN449" s="17">
        <f t="shared" si="125"/>
        <v>0.14285714285714285</v>
      </c>
      <c r="AO449" s="17">
        <f t="shared" si="126"/>
        <v>0.2857142857142857</v>
      </c>
      <c r="AP449" s="17">
        <f t="shared" si="127"/>
        <v>0.14285714285714285</v>
      </c>
      <c r="AQ449" s="17">
        <f t="shared" si="128"/>
        <v>0.17100000000000001</v>
      </c>
      <c r="AS449" s="17">
        <f t="shared" si="129"/>
        <v>0.33333333333333331</v>
      </c>
      <c r="AT449" s="17">
        <f t="shared" si="130"/>
        <v>0</v>
      </c>
      <c r="AU449" s="17">
        <f t="shared" si="131"/>
        <v>0.52083333333333337</v>
      </c>
      <c r="AV449" s="17">
        <f t="shared" si="132"/>
        <v>0.58333333333333337</v>
      </c>
      <c r="AW449" s="17">
        <f t="shared" si="133"/>
        <v>0</v>
      </c>
      <c r="AX449" s="17">
        <f t="shared" si="134"/>
        <v>0</v>
      </c>
      <c r="AY449" s="17">
        <f t="shared" si="135"/>
        <v>0.17100000000000001</v>
      </c>
      <c r="BA449" s="17">
        <f t="shared" si="143"/>
        <v>0.16666666666666666</v>
      </c>
      <c r="BB449" s="17">
        <f t="shared" si="136"/>
        <v>0.25</v>
      </c>
      <c r="BC449" s="17">
        <f t="shared" si="137"/>
        <v>0.43800739760328378</v>
      </c>
      <c r="BD449" s="17">
        <f t="shared" si="140"/>
        <v>0.25</v>
      </c>
      <c r="BE449" s="17">
        <f t="shared" si="138"/>
        <v>0.25</v>
      </c>
      <c r="BF449" s="17">
        <f t="shared" si="139"/>
        <v>6.2409999999999983E-3</v>
      </c>
      <c r="BG449" s="17">
        <f t="shared" si="141"/>
        <v>5.3287112240241838E-2</v>
      </c>
    </row>
    <row r="450" spans="1:59" x14ac:dyDescent="0.25">
      <c r="A450" s="84">
        <v>449</v>
      </c>
      <c r="B450" s="84">
        <v>301</v>
      </c>
      <c r="D450" s="87">
        <v>1</v>
      </c>
      <c r="E450" s="17">
        <f>'EWG-CCP-127 (1)'!J229</f>
        <v>0</v>
      </c>
      <c r="F450" s="17">
        <f>'EWG-CCP-127 (1)'!H229</f>
        <v>25.4</v>
      </c>
      <c r="G450" s="17">
        <v>0</v>
      </c>
      <c r="H450" s="17">
        <v>0</v>
      </c>
      <c r="I450" s="17">
        <v>0</v>
      </c>
      <c r="J450" s="17">
        <v>0</v>
      </c>
      <c r="K450" s="17">
        <v>0</v>
      </c>
      <c r="L450" s="17">
        <v>0</v>
      </c>
      <c r="M450" s="17">
        <f>'EWG-CCP-127 (1)'!G229</f>
        <v>9.4</v>
      </c>
      <c r="N450" s="17">
        <v>0</v>
      </c>
      <c r="O450" s="17">
        <f>'EWG-CCP-127 (1)'!I229</f>
        <v>65.2</v>
      </c>
      <c r="P450" s="17">
        <v>0</v>
      </c>
      <c r="Q450" s="17">
        <v>0</v>
      </c>
      <c r="R450" s="17">
        <v>0</v>
      </c>
      <c r="S450" s="17">
        <v>0</v>
      </c>
      <c r="T450" s="17">
        <v>0</v>
      </c>
      <c r="U450" s="41">
        <v>0</v>
      </c>
      <c r="V450" s="17">
        <v>0</v>
      </c>
      <c r="W450" s="17">
        <v>0</v>
      </c>
      <c r="X450" s="17">
        <v>0</v>
      </c>
      <c r="Y450" s="17">
        <v>0</v>
      </c>
      <c r="Z450" s="17">
        <v>0</v>
      </c>
      <c r="AA450" s="17">
        <v>0</v>
      </c>
      <c r="AB450" s="17">
        <v>0</v>
      </c>
      <c r="AC450" s="17">
        <v>0</v>
      </c>
      <c r="AD450" s="41">
        <v>0</v>
      </c>
      <c r="AE450" s="88">
        <f>'EWG-CCP-127 (1)'!N229</f>
        <v>29.092199999999998</v>
      </c>
      <c r="AF450" s="17" t="s">
        <v>3</v>
      </c>
      <c r="AG450" s="87" t="s">
        <v>506</v>
      </c>
      <c r="AJ450" s="87" t="s">
        <v>510</v>
      </c>
      <c r="AL450" s="17">
        <f t="shared" ref="AL450:AL513" si="144">SUM(E450:AD450)</f>
        <v>100</v>
      </c>
      <c r="AM450" s="17">
        <f t="shared" ref="AM450:AM513" si="145">(J450+K450+M450+V450)/100</f>
        <v>9.4E-2</v>
      </c>
      <c r="AN450" s="17">
        <f t="shared" ref="AN450:AN513" si="146">E450/100</f>
        <v>0</v>
      </c>
      <c r="AO450" s="17">
        <f t="shared" ref="AO450:AO513" si="147">F450/100</f>
        <v>0.254</v>
      </c>
      <c r="AP450" s="17">
        <f t="shared" ref="AP450:AP513" si="148">O450/100</f>
        <v>0.65200000000000002</v>
      </c>
      <c r="AQ450" s="17">
        <f t="shared" ref="AQ450:AQ513" si="149">AE450/100</f>
        <v>0.29092199999999996</v>
      </c>
      <c r="AS450" s="17">
        <f t="shared" ref="AS450:AS513" si="150">AP450/(AO450+AN450)</f>
        <v>2.5669291338582676</v>
      </c>
      <c r="AT450" s="17">
        <f t="shared" ref="AT450:AT513" si="151">AM450/(AN450+AO450)</f>
        <v>0.37007874015748032</v>
      </c>
      <c r="AU450" s="17">
        <f t="shared" ref="AU450:AU513" si="152">0.5+AS450/16</f>
        <v>0.66043307086614167</v>
      </c>
      <c r="AV450" s="17">
        <f t="shared" ref="AV450:AV513" si="153">0.5+AS450/4</f>
        <v>1.1417322834645669</v>
      </c>
      <c r="AW450" s="17">
        <f t="shared" ref="AW450:AW513" si="154">IF(AT450&lt;=AU450,AT450,IF(AT450&lt;=AV450,AU450,AU450-(AT450-AV450)*(8+AS450)/(12*(2+AS450))))</f>
        <v>0.37007874015748032</v>
      </c>
      <c r="AX450" s="17">
        <f t="shared" ref="AX450:AX513" si="155">IF(AW450&lt;1,AW450,1)</f>
        <v>0.37007874015748032</v>
      </c>
      <c r="AY450" s="17">
        <f t="shared" ref="AY450:AY513" si="156">ABS(AX450-AQ450)</f>
        <v>7.9156740157480365E-2</v>
      </c>
      <c r="BA450" s="17">
        <f t="shared" si="143"/>
        <v>2.566929133858268</v>
      </c>
      <c r="BB450" s="17">
        <f t="shared" ref="BB450:BB513" si="157">(M450+$BJ$11*K450+$BJ$12*J450+$BJ$13*V450+$BJ$14*AB450+$BJ$15*G450+$BJ$16*L450+$BJ$17*Z450+$BJ$18*T450+$BJ$19*R450+$BJ$20*Y450+$BJ$21*X450+$BJ$22*AD450+$BJ$23*U450)/($BJ$3*$F450+$BJ$4*$E450+$BJ$5*$N450+$BJ$6*$I450+$BJ$7*$Q450+$BJ$8*$S450+$BJ$9*$W450)</f>
        <v>0.37007874015748032</v>
      </c>
      <c r="BC450" s="17">
        <f t="shared" ref="BC450:BC513" si="158">$BJ$25+BA450*$BJ$26</f>
        <v>0.57908057661561663</v>
      </c>
      <c r="BD450" s="17">
        <f t="shared" si="140"/>
        <v>0.37007874015748032</v>
      </c>
      <c r="BE450" s="17">
        <f t="shared" ref="BE450:BE513" si="159">IF(BD450&lt;1,IF(BD450&gt;0,BD450,0),1)</f>
        <v>0.37007874015748032</v>
      </c>
      <c r="BF450" s="17">
        <f t="shared" ref="BF450:BF513" si="160">(BE450-AQ450)^2</f>
        <v>6.2657895123588644E-3</v>
      </c>
      <c r="BG450" s="17">
        <f t="shared" si="141"/>
        <v>1.2302805914618489E-2</v>
      </c>
    </row>
    <row r="451" spans="1:59" x14ac:dyDescent="0.25">
      <c r="A451" s="84">
        <v>625</v>
      </c>
      <c r="B451" s="84">
        <v>635</v>
      </c>
      <c r="D451" s="86">
        <v>1</v>
      </c>
      <c r="E451" s="17">
        <v>0</v>
      </c>
      <c r="F451" s="17">
        <f>'EWG-CCP-127 (1)'!G347</f>
        <v>66.666666666666657</v>
      </c>
      <c r="G451" s="17">
        <v>0</v>
      </c>
      <c r="H451" s="17">
        <v>0</v>
      </c>
      <c r="I451" s="17">
        <v>0</v>
      </c>
      <c r="J451" s="17">
        <f>'EWG-CCP-127 (1)'!H337</f>
        <v>33.333333333333329</v>
      </c>
      <c r="K451" s="17">
        <v>0</v>
      </c>
      <c r="L451" s="17">
        <v>0</v>
      </c>
      <c r="M451" s="17">
        <v>0</v>
      </c>
      <c r="N451" s="17">
        <v>0</v>
      </c>
      <c r="O451" s="17">
        <v>0</v>
      </c>
      <c r="P451" s="17">
        <v>0</v>
      </c>
      <c r="Q451" s="17">
        <v>0</v>
      </c>
      <c r="R451" s="17">
        <v>0</v>
      </c>
      <c r="S451" s="17">
        <v>0</v>
      </c>
      <c r="T451" s="17">
        <v>0</v>
      </c>
      <c r="U451" s="17">
        <v>0</v>
      </c>
      <c r="V451" s="17">
        <v>0</v>
      </c>
      <c r="W451" s="17">
        <v>0</v>
      </c>
      <c r="X451" s="17">
        <v>0</v>
      </c>
      <c r="Y451" s="17">
        <v>0</v>
      </c>
      <c r="Z451" s="17">
        <v>0</v>
      </c>
      <c r="AA451" s="17">
        <v>0</v>
      </c>
      <c r="AB451" s="17">
        <v>0</v>
      </c>
      <c r="AC451" s="17">
        <v>0</v>
      </c>
      <c r="AD451" s="17">
        <v>0</v>
      </c>
      <c r="AE451" s="88">
        <f>'EWG-CCP-127 (1)'!L347</f>
        <v>33.857999999999997</v>
      </c>
      <c r="AF451" s="17" t="s">
        <v>3</v>
      </c>
      <c r="AG451" s="87" t="s">
        <v>506</v>
      </c>
      <c r="AL451" s="17">
        <f t="shared" si="144"/>
        <v>99.999999999999986</v>
      </c>
      <c r="AM451" s="17">
        <f t="shared" si="145"/>
        <v>0.33333333333333326</v>
      </c>
      <c r="AN451" s="17">
        <f t="shared" si="146"/>
        <v>0</v>
      </c>
      <c r="AO451" s="17">
        <f t="shared" si="147"/>
        <v>0.66666666666666652</v>
      </c>
      <c r="AP451" s="17">
        <f t="shared" si="148"/>
        <v>0</v>
      </c>
      <c r="AQ451" s="17">
        <f t="shared" si="149"/>
        <v>0.33857999999999999</v>
      </c>
      <c r="AS451" s="17">
        <f t="shared" si="150"/>
        <v>0</v>
      </c>
      <c r="AT451" s="17">
        <f t="shared" si="151"/>
        <v>0.5</v>
      </c>
      <c r="AU451" s="17">
        <f t="shared" si="152"/>
        <v>0.5</v>
      </c>
      <c r="AV451" s="17">
        <f t="shared" si="153"/>
        <v>0.5</v>
      </c>
      <c r="AW451" s="17">
        <f t="shared" si="154"/>
        <v>0.5</v>
      </c>
      <c r="AX451" s="17">
        <f t="shared" si="155"/>
        <v>0.5</v>
      </c>
      <c r="AY451" s="17">
        <f t="shared" si="156"/>
        <v>0.16142000000000001</v>
      </c>
      <c r="BA451" s="17">
        <f t="shared" si="143"/>
        <v>0</v>
      </c>
      <c r="BB451" s="17">
        <f t="shared" si="157"/>
        <v>0.5</v>
      </c>
      <c r="BC451" s="17">
        <f t="shared" si="158"/>
        <v>0.42821172032905402</v>
      </c>
      <c r="BD451" s="17">
        <f t="shared" ref="BD451:BD514" si="161">IF(BB451&lt;BC451,BB451,$BJ$28*($BJ$29+BB451)*($BJ$30-BB451/($BJ$31+BA451)*$BJ$32)^5)</f>
        <v>0.41681195301902951</v>
      </c>
      <c r="BE451" s="17">
        <f t="shared" si="159"/>
        <v>0.41681195301902951</v>
      </c>
      <c r="BF451" s="17">
        <f t="shared" si="160"/>
        <v>6.1202384731716426E-3</v>
      </c>
      <c r="BG451" s="17">
        <f t="shared" ref="BG451:BG514" si="162">(AQ451-AVERAGE($AQ$2:$AQ$639))^2</f>
        <v>4.0018294197094696E-3</v>
      </c>
    </row>
    <row r="452" spans="1:59" x14ac:dyDescent="0.25">
      <c r="A452" s="84">
        <v>553</v>
      </c>
      <c r="B452" s="84">
        <v>595</v>
      </c>
      <c r="D452" s="87">
        <v>1</v>
      </c>
      <c r="E452" s="17">
        <v>0</v>
      </c>
      <c r="F452" s="17">
        <v>40</v>
      </c>
      <c r="G452" s="17">
        <v>0</v>
      </c>
      <c r="H452" s="17">
        <v>0</v>
      </c>
      <c r="I452" s="17">
        <v>0</v>
      </c>
      <c r="J452" s="17">
        <v>0</v>
      </c>
      <c r="K452" s="17">
        <v>0</v>
      </c>
      <c r="L452" s="17">
        <v>0</v>
      </c>
      <c r="M452" s="17">
        <v>0</v>
      </c>
      <c r="N452" s="17">
        <v>0</v>
      </c>
      <c r="O452" s="17">
        <v>0</v>
      </c>
      <c r="P452" s="17">
        <v>0</v>
      </c>
      <c r="Q452" s="17">
        <v>0</v>
      </c>
      <c r="R452" s="17">
        <v>0</v>
      </c>
      <c r="S452" s="17">
        <v>0</v>
      </c>
      <c r="T452" s="17">
        <v>0</v>
      </c>
      <c r="U452" s="17">
        <v>0</v>
      </c>
      <c r="V452" s="17">
        <v>0</v>
      </c>
      <c r="W452" s="17">
        <v>0</v>
      </c>
      <c r="X452" s="17">
        <v>0</v>
      </c>
      <c r="Y452" s="17">
        <v>60</v>
      </c>
      <c r="Z452" s="17">
        <v>0</v>
      </c>
      <c r="AA452" s="17">
        <v>0</v>
      </c>
      <c r="AB452" s="17">
        <v>0</v>
      </c>
      <c r="AC452" s="17">
        <v>0</v>
      </c>
      <c r="AD452" s="17">
        <v>0</v>
      </c>
      <c r="AE452" s="88">
        <v>33</v>
      </c>
      <c r="AF452" s="17" t="s">
        <v>3</v>
      </c>
      <c r="AG452" s="87" t="s">
        <v>506</v>
      </c>
      <c r="AL452" s="17">
        <f t="shared" si="144"/>
        <v>100</v>
      </c>
      <c r="AM452" s="17">
        <f t="shared" si="145"/>
        <v>0</v>
      </c>
      <c r="AN452" s="17">
        <f t="shared" si="146"/>
        <v>0</v>
      </c>
      <c r="AO452" s="17">
        <f t="shared" si="147"/>
        <v>0.4</v>
      </c>
      <c r="AP452" s="17">
        <f t="shared" si="148"/>
        <v>0</v>
      </c>
      <c r="AQ452" s="17">
        <f t="shared" si="149"/>
        <v>0.33</v>
      </c>
      <c r="AS452" s="17">
        <f t="shared" si="150"/>
        <v>0</v>
      </c>
      <c r="AT452" s="17">
        <f t="shared" si="151"/>
        <v>0</v>
      </c>
      <c r="AU452" s="17">
        <f t="shared" si="152"/>
        <v>0.5</v>
      </c>
      <c r="AV452" s="17">
        <f t="shared" si="153"/>
        <v>0.5</v>
      </c>
      <c r="AW452" s="17">
        <f t="shared" si="154"/>
        <v>0</v>
      </c>
      <c r="AX452" s="17">
        <f t="shared" si="155"/>
        <v>0</v>
      </c>
      <c r="AY452" s="17">
        <f t="shared" si="156"/>
        <v>0.33</v>
      </c>
      <c r="BA452" s="17">
        <f t="shared" si="143"/>
        <v>0</v>
      </c>
      <c r="BB452" s="17">
        <f t="shared" si="157"/>
        <v>0.75</v>
      </c>
      <c r="BC452" s="17">
        <f t="shared" si="158"/>
        <v>0.42821172032905402</v>
      </c>
      <c r="BD452" s="17">
        <f t="shared" si="161"/>
        <v>0.41003072717176159</v>
      </c>
      <c r="BE452" s="17">
        <f t="shared" si="159"/>
        <v>0.41003072717176159</v>
      </c>
      <c r="BF452" s="17">
        <f t="shared" si="160"/>
        <v>6.4049172916409358E-3</v>
      </c>
      <c r="BG452" s="17">
        <f t="shared" si="162"/>
        <v>5.1609876665179629E-3</v>
      </c>
    </row>
    <row r="453" spans="1:59" x14ac:dyDescent="0.25">
      <c r="A453" s="84">
        <v>434</v>
      </c>
      <c r="B453" s="84">
        <v>289</v>
      </c>
      <c r="D453" s="86">
        <v>1</v>
      </c>
      <c r="E453" s="17">
        <f>'EWG-CCP-127 (1)'!E221</f>
        <v>0</v>
      </c>
      <c r="F453" s="17">
        <f>'EWG-CCP-127 (1)'!F221</f>
        <v>13.900000000000002</v>
      </c>
      <c r="G453" s="17">
        <v>0</v>
      </c>
      <c r="H453" s="17">
        <v>0</v>
      </c>
      <c r="I453" s="17">
        <v>0</v>
      </c>
      <c r="J453" s="17">
        <v>0</v>
      </c>
      <c r="K453" s="17">
        <v>0</v>
      </c>
      <c r="L453" s="17">
        <v>0</v>
      </c>
      <c r="M453" s="17">
        <f>'EWG-CCP-127 (1)'!C221</f>
        <v>18.8</v>
      </c>
      <c r="N453" s="17">
        <v>0</v>
      </c>
      <c r="O453" s="17">
        <f>'EWG-CCP-127 (1)'!D221</f>
        <v>67.300000000000011</v>
      </c>
      <c r="P453" s="17">
        <v>0</v>
      </c>
      <c r="Q453" s="17">
        <v>0</v>
      </c>
      <c r="R453" s="17">
        <v>0</v>
      </c>
      <c r="S453" s="17">
        <v>0</v>
      </c>
      <c r="T453" s="17">
        <v>0</v>
      </c>
      <c r="U453" s="41">
        <v>0</v>
      </c>
      <c r="V453" s="17">
        <v>0</v>
      </c>
      <c r="W453" s="17">
        <v>0</v>
      </c>
      <c r="X453" s="17">
        <v>0</v>
      </c>
      <c r="Y453" s="17">
        <v>0</v>
      </c>
      <c r="Z453" s="17">
        <v>0</v>
      </c>
      <c r="AA453" s="17">
        <v>0</v>
      </c>
      <c r="AB453" s="17">
        <v>0</v>
      </c>
      <c r="AC453" s="17">
        <v>0</v>
      </c>
      <c r="AD453" s="41">
        <v>0</v>
      </c>
      <c r="AE453" s="88">
        <f>'EWG-CCP-127 (1)'!J221</f>
        <v>69.942679999999996</v>
      </c>
      <c r="AF453" s="41" t="s">
        <v>3</v>
      </c>
      <c r="AG453" s="87" t="s">
        <v>506</v>
      </c>
      <c r="AL453" s="17">
        <f t="shared" si="144"/>
        <v>100.00000000000001</v>
      </c>
      <c r="AM453" s="17">
        <f t="shared" si="145"/>
        <v>0.188</v>
      </c>
      <c r="AN453" s="17">
        <f t="shared" si="146"/>
        <v>0</v>
      </c>
      <c r="AO453" s="17">
        <f t="shared" si="147"/>
        <v>0.13900000000000001</v>
      </c>
      <c r="AP453" s="17">
        <f t="shared" si="148"/>
        <v>0.67300000000000015</v>
      </c>
      <c r="AQ453" s="17">
        <f t="shared" si="149"/>
        <v>0.6994267999999999</v>
      </c>
      <c r="AS453" s="17">
        <f t="shared" si="150"/>
        <v>4.841726618705037</v>
      </c>
      <c r="AT453" s="17">
        <f t="shared" si="151"/>
        <v>1.3525179856115106</v>
      </c>
      <c r="AU453" s="17">
        <f t="shared" si="152"/>
        <v>0.80260791366906481</v>
      </c>
      <c r="AV453" s="17">
        <f t="shared" si="153"/>
        <v>1.7104316546762592</v>
      </c>
      <c r="AW453" s="17">
        <f t="shared" si="154"/>
        <v>0.80260791366906481</v>
      </c>
      <c r="AX453" s="17">
        <f t="shared" si="155"/>
        <v>0.80260791366906481</v>
      </c>
      <c r="AY453" s="17">
        <f t="shared" si="156"/>
        <v>0.10318111366906491</v>
      </c>
      <c r="BA453" s="17">
        <f t="shared" si="143"/>
        <v>4.8417266187050361</v>
      </c>
      <c r="BB453" s="17">
        <f t="shared" si="157"/>
        <v>1.3525179856115106</v>
      </c>
      <c r="BC453" s="17">
        <f t="shared" si="158"/>
        <v>0.71277966877034804</v>
      </c>
      <c r="BD453" s="17">
        <f t="shared" si="161"/>
        <v>0.78061832143793208</v>
      </c>
      <c r="BE453" s="17">
        <f t="shared" si="159"/>
        <v>0.78061832143793208</v>
      </c>
      <c r="BF453" s="17">
        <f t="shared" si="160"/>
        <v>6.5920631534062005E-3</v>
      </c>
      <c r="BG453" s="17">
        <f t="shared" si="162"/>
        <v>8.8557894973989498E-2</v>
      </c>
    </row>
    <row r="454" spans="1:59" x14ac:dyDescent="0.25">
      <c r="A454" s="84">
        <v>153</v>
      </c>
      <c r="B454" s="84">
        <v>89</v>
      </c>
      <c r="C454" s="17" t="s">
        <v>181</v>
      </c>
      <c r="D454" s="87">
        <v>1</v>
      </c>
      <c r="E454" s="81">
        <v>0</v>
      </c>
      <c r="F454" s="81">
        <f>'EWG-CCP-127 (1)'!I12</f>
        <v>16.95183598454928</v>
      </c>
      <c r="G454" s="81">
        <v>0</v>
      </c>
      <c r="H454" s="17">
        <v>0</v>
      </c>
      <c r="I454" s="82">
        <f>'EWG-CCP-127 (1)'!L12</f>
        <v>4.9638676749643791</v>
      </c>
      <c r="J454" s="17">
        <v>0</v>
      </c>
      <c r="K454" s="58">
        <v>0</v>
      </c>
      <c r="L454" s="58">
        <v>0</v>
      </c>
      <c r="M454" s="81">
        <f>'EWG-CCP-127 (1)'!K12</f>
        <v>12.971804008117523</v>
      </c>
      <c r="N454" s="58">
        <v>0</v>
      </c>
      <c r="O454" s="81">
        <f>'EWG-CCP-127 (1)'!J12</f>
        <v>65.112492332368817</v>
      </c>
      <c r="P454" s="17">
        <v>0</v>
      </c>
      <c r="Q454" s="17">
        <v>0</v>
      </c>
      <c r="R454" s="17">
        <v>0</v>
      </c>
      <c r="S454" s="81">
        <v>0</v>
      </c>
      <c r="T454" s="17">
        <v>0</v>
      </c>
      <c r="U454" s="41">
        <v>0</v>
      </c>
      <c r="V454" s="41">
        <v>0</v>
      </c>
      <c r="W454" s="17">
        <v>0</v>
      </c>
      <c r="X454" s="58">
        <v>0</v>
      </c>
      <c r="Y454" s="17">
        <v>0</v>
      </c>
      <c r="Z454" s="41">
        <v>0</v>
      </c>
      <c r="AA454" s="17">
        <v>0</v>
      </c>
      <c r="AB454" s="17">
        <v>0</v>
      </c>
      <c r="AC454" s="41">
        <v>0</v>
      </c>
      <c r="AD454" s="41">
        <v>0</v>
      </c>
      <c r="AE454" s="88">
        <v>72</v>
      </c>
      <c r="AF454" s="41" t="s">
        <v>545</v>
      </c>
      <c r="AG454" s="87" t="s">
        <v>506</v>
      </c>
      <c r="AK454" s="80"/>
      <c r="AL454" s="17">
        <f t="shared" si="144"/>
        <v>100</v>
      </c>
      <c r="AM454" s="17">
        <f t="shared" si="145"/>
        <v>0.12971804008117524</v>
      </c>
      <c r="AN454" s="17">
        <f t="shared" si="146"/>
        <v>0</v>
      </c>
      <c r="AO454" s="17">
        <f t="shared" si="147"/>
        <v>0.16951835984549279</v>
      </c>
      <c r="AP454" s="17">
        <f t="shared" si="148"/>
        <v>0.65112492332368821</v>
      </c>
      <c r="AQ454" s="17">
        <f t="shared" si="149"/>
        <v>0.72</v>
      </c>
      <c r="AS454" s="17">
        <f t="shared" si="150"/>
        <v>3.8410289240478428</v>
      </c>
      <c r="AT454" s="17">
        <f t="shared" si="151"/>
        <v>0.76521528523167937</v>
      </c>
      <c r="AU454" s="17">
        <f t="shared" si="152"/>
        <v>0.74006430775299015</v>
      </c>
      <c r="AV454" s="17">
        <f t="shared" si="153"/>
        <v>1.4602572310119606</v>
      </c>
      <c r="AW454" s="17">
        <f t="shared" si="154"/>
        <v>0.74006430775299015</v>
      </c>
      <c r="AX454" s="17">
        <f t="shared" si="155"/>
        <v>0.74006430775299015</v>
      </c>
      <c r="AY454" s="17">
        <f t="shared" si="156"/>
        <v>2.0064307752990174E-2</v>
      </c>
      <c r="BA454" s="17">
        <f t="shared" si="143"/>
        <v>3.8410289240478424</v>
      </c>
      <c r="BB454" s="17">
        <f t="shared" si="157"/>
        <v>0.76521528523167937</v>
      </c>
      <c r="BC454" s="17">
        <f t="shared" si="158"/>
        <v>0.6539645987747823</v>
      </c>
      <c r="BD454" s="17">
        <f t="shared" si="161"/>
        <v>0.63789016682817345</v>
      </c>
      <c r="BE454" s="17">
        <f t="shared" si="159"/>
        <v>0.63789016682817345</v>
      </c>
      <c r="BF454" s="17">
        <f t="shared" si="160"/>
        <v>6.7420247035051822E-3</v>
      </c>
      <c r="BG454" s="17">
        <f t="shared" si="162"/>
        <v>0.10122577644794994</v>
      </c>
    </row>
    <row r="455" spans="1:59" x14ac:dyDescent="0.25">
      <c r="A455" s="84">
        <v>413</v>
      </c>
      <c r="B455" s="84">
        <v>270</v>
      </c>
      <c r="D455" s="86">
        <v>1</v>
      </c>
      <c r="E455" s="17">
        <v>0</v>
      </c>
      <c r="F455" s="17">
        <f>'EWG-CCP-127 (1)'!M209</f>
        <v>27.777777777777779</v>
      </c>
      <c r="G455" s="17">
        <v>0</v>
      </c>
      <c r="H455" s="17">
        <v>0</v>
      </c>
      <c r="I455" s="17">
        <v>0</v>
      </c>
      <c r="J455" s="17">
        <v>0</v>
      </c>
      <c r="K455" s="17">
        <v>0</v>
      </c>
      <c r="L455" s="17">
        <v>0</v>
      </c>
      <c r="M455" s="17">
        <f>'EWG-CCP-127 (1)'!L209</f>
        <v>16.666666666666664</v>
      </c>
      <c r="N455" s="17">
        <v>0</v>
      </c>
      <c r="O455" s="17">
        <f>'EWG-CCP-127 (1)'!K209</f>
        <v>55.555555555555557</v>
      </c>
      <c r="P455" s="17">
        <v>0</v>
      </c>
      <c r="Q455" s="17">
        <v>0</v>
      </c>
      <c r="R455" s="17">
        <v>0</v>
      </c>
      <c r="S455" s="17">
        <v>0</v>
      </c>
      <c r="T455" s="17">
        <v>0</v>
      </c>
      <c r="U455" s="41">
        <v>0</v>
      </c>
      <c r="V455" s="41">
        <v>0</v>
      </c>
      <c r="W455" s="17">
        <v>0</v>
      </c>
      <c r="X455" s="17">
        <v>0</v>
      </c>
      <c r="Y455" s="17">
        <v>0</v>
      </c>
      <c r="Z455" s="17">
        <v>0</v>
      </c>
      <c r="AA455" s="17">
        <v>0</v>
      </c>
      <c r="AB455" s="17">
        <v>0</v>
      </c>
      <c r="AC455" s="17">
        <v>0</v>
      </c>
      <c r="AD455" s="41">
        <v>0</v>
      </c>
      <c r="AE455" s="88">
        <f>'EWG-CCP-127 (1)'!E209</f>
        <v>45</v>
      </c>
      <c r="AF455" s="41" t="s">
        <v>3</v>
      </c>
      <c r="AG455" s="87" t="s">
        <v>506</v>
      </c>
      <c r="AL455" s="17">
        <f t="shared" si="144"/>
        <v>100</v>
      </c>
      <c r="AM455" s="17">
        <f t="shared" si="145"/>
        <v>0.16666666666666663</v>
      </c>
      <c r="AN455" s="17">
        <f t="shared" si="146"/>
        <v>0</v>
      </c>
      <c r="AO455" s="17">
        <f t="shared" si="147"/>
        <v>0.27777777777777779</v>
      </c>
      <c r="AP455" s="17">
        <f t="shared" si="148"/>
        <v>0.55555555555555558</v>
      </c>
      <c r="AQ455" s="17">
        <f t="shared" si="149"/>
        <v>0.45</v>
      </c>
      <c r="AS455" s="17">
        <f t="shared" si="150"/>
        <v>2</v>
      </c>
      <c r="AT455" s="17">
        <f t="shared" si="151"/>
        <v>0.59999999999999987</v>
      </c>
      <c r="AU455" s="17">
        <f t="shared" si="152"/>
        <v>0.625</v>
      </c>
      <c r="AV455" s="17">
        <f t="shared" si="153"/>
        <v>1</v>
      </c>
      <c r="AW455" s="17">
        <f t="shared" si="154"/>
        <v>0.59999999999999987</v>
      </c>
      <c r="AX455" s="17">
        <f t="shared" si="155"/>
        <v>0.59999999999999987</v>
      </c>
      <c r="AY455" s="17">
        <f t="shared" si="156"/>
        <v>0.14999999999999986</v>
      </c>
      <c r="BA455" s="17">
        <f t="shared" si="143"/>
        <v>2</v>
      </c>
      <c r="BB455" s="17">
        <f t="shared" si="157"/>
        <v>0.59999999999999987</v>
      </c>
      <c r="BC455" s="17">
        <f t="shared" si="158"/>
        <v>0.54575984761981144</v>
      </c>
      <c r="BD455" s="17">
        <f t="shared" si="161"/>
        <v>0.53010906197437746</v>
      </c>
      <c r="BE455" s="17">
        <f t="shared" si="159"/>
        <v>0.53010906197437746</v>
      </c>
      <c r="BF455" s="17">
        <f t="shared" si="160"/>
        <v>6.417461810414647E-3</v>
      </c>
      <c r="BG455" s="17">
        <f t="shared" si="162"/>
        <v>2.3193842146508868E-3</v>
      </c>
    </row>
    <row r="456" spans="1:59" x14ac:dyDescent="0.25">
      <c r="A456" s="84">
        <v>547</v>
      </c>
      <c r="B456" s="84">
        <v>589</v>
      </c>
      <c r="C456" s="17" t="s">
        <v>391</v>
      </c>
      <c r="D456" s="87">
        <v>1</v>
      </c>
      <c r="E456" s="17">
        <f>'EWG-CCP-127 (1)'!N241</f>
        <v>14.285714285714285</v>
      </c>
      <c r="F456" s="17">
        <f>'EWG-CCP-127 (1)'!L241</f>
        <v>28.571428571428569</v>
      </c>
      <c r="G456" s="17">
        <f>'EWG-CCP-127 (1)'!O241</f>
        <v>0</v>
      </c>
      <c r="H456" s="17">
        <v>0</v>
      </c>
      <c r="I456" s="17">
        <v>0</v>
      </c>
      <c r="J456" s="17">
        <v>0</v>
      </c>
      <c r="K456" s="17">
        <v>0</v>
      </c>
      <c r="L456" s="17">
        <v>0</v>
      </c>
      <c r="M456" s="17">
        <v>0</v>
      </c>
      <c r="N456" s="17">
        <v>0</v>
      </c>
      <c r="O456" s="17">
        <f>'EWG-CCP-127 (1)'!M241</f>
        <v>14.285714285714285</v>
      </c>
      <c r="P456" s="17">
        <v>0</v>
      </c>
      <c r="Q456" s="17">
        <v>0</v>
      </c>
      <c r="R456" s="17">
        <v>0</v>
      </c>
      <c r="S456" s="17">
        <v>0</v>
      </c>
      <c r="T456" s="17">
        <f>'EWG-CCP-127 (1)'!P241</f>
        <v>42.857142857142854</v>
      </c>
      <c r="U456" s="17">
        <v>0</v>
      </c>
      <c r="V456" s="17">
        <v>0</v>
      </c>
      <c r="W456" s="17">
        <v>0</v>
      </c>
      <c r="X456" s="17">
        <f>'EWG-CCP-127 (1)'!Q241</f>
        <v>0</v>
      </c>
      <c r="Y456" s="17">
        <v>0</v>
      </c>
      <c r="Z456" s="17">
        <v>0</v>
      </c>
      <c r="AA456" s="17">
        <v>0</v>
      </c>
      <c r="AB456" s="17">
        <v>0</v>
      </c>
      <c r="AC456" s="17">
        <v>0</v>
      </c>
      <c r="AD456" s="17">
        <f>'EWG-CCP-127 (1)'!R241</f>
        <v>0</v>
      </c>
      <c r="AE456" s="88">
        <v>16.8</v>
      </c>
      <c r="AF456" s="92" t="s">
        <v>3</v>
      </c>
      <c r="AG456" s="87" t="s">
        <v>504</v>
      </c>
      <c r="AK456" s="80"/>
      <c r="AL456" s="17">
        <f t="shared" si="144"/>
        <v>100</v>
      </c>
      <c r="AM456" s="17">
        <f t="shared" si="145"/>
        <v>0</v>
      </c>
      <c r="AN456" s="17">
        <f t="shared" si="146"/>
        <v>0.14285714285714285</v>
      </c>
      <c r="AO456" s="17">
        <f t="shared" si="147"/>
        <v>0.2857142857142857</v>
      </c>
      <c r="AP456" s="17">
        <f t="shared" si="148"/>
        <v>0.14285714285714285</v>
      </c>
      <c r="AQ456" s="17">
        <f t="shared" si="149"/>
        <v>0.16800000000000001</v>
      </c>
      <c r="AS456" s="17">
        <f t="shared" si="150"/>
        <v>0.33333333333333331</v>
      </c>
      <c r="AT456" s="17">
        <f t="shared" si="151"/>
        <v>0</v>
      </c>
      <c r="AU456" s="17">
        <f t="shared" si="152"/>
        <v>0.52083333333333337</v>
      </c>
      <c r="AV456" s="17">
        <f t="shared" si="153"/>
        <v>0.58333333333333337</v>
      </c>
      <c r="AW456" s="17">
        <f t="shared" si="154"/>
        <v>0</v>
      </c>
      <c r="AX456" s="17">
        <f t="shared" si="155"/>
        <v>0</v>
      </c>
      <c r="AY456" s="17">
        <f t="shared" si="156"/>
        <v>0.16800000000000001</v>
      </c>
      <c r="BA456" s="17">
        <f t="shared" si="143"/>
        <v>0.16666666666666666</v>
      </c>
      <c r="BB456" s="17">
        <f t="shared" si="157"/>
        <v>0.25</v>
      </c>
      <c r="BC456" s="17">
        <f t="shared" si="158"/>
        <v>0.43800739760328378</v>
      </c>
      <c r="BD456" s="17">
        <f t="shared" si="161"/>
        <v>0.25</v>
      </c>
      <c r="BE456" s="17">
        <f t="shared" si="159"/>
        <v>0.25</v>
      </c>
      <c r="BF456" s="17">
        <f t="shared" si="160"/>
        <v>6.7239999999999982E-3</v>
      </c>
      <c r="BG456" s="17">
        <f t="shared" si="162"/>
        <v>5.4681152326538515E-2</v>
      </c>
    </row>
    <row r="457" spans="1:59" x14ac:dyDescent="0.25">
      <c r="A457" s="84">
        <v>238</v>
      </c>
      <c r="B457" s="84">
        <v>497</v>
      </c>
      <c r="C457" s="17" t="str">
        <f>'EWG-CCP-127 (1)'!B53</f>
        <v>a)</v>
      </c>
      <c r="D457" s="86">
        <v>1</v>
      </c>
      <c r="E457" s="17">
        <v>0</v>
      </c>
      <c r="F457" s="17">
        <f>'EWG-CCP-127 (1)'!M53</f>
        <v>35.087719298245609</v>
      </c>
      <c r="G457" s="17">
        <v>0</v>
      </c>
      <c r="H457" s="17">
        <v>0</v>
      </c>
      <c r="I457" s="17">
        <v>0</v>
      </c>
      <c r="J457" s="17">
        <v>0</v>
      </c>
      <c r="K457" s="17">
        <v>0</v>
      </c>
      <c r="L457" s="17">
        <v>0</v>
      </c>
      <c r="M457" s="17">
        <f>'EWG-CCP-127 (1)'!L53</f>
        <v>64.912280701754383</v>
      </c>
      <c r="N457" s="17">
        <v>0</v>
      </c>
      <c r="O457" s="17">
        <f>'EWG-CCP-127 (1)'!K53</f>
        <v>0</v>
      </c>
      <c r="P457" s="17">
        <v>0</v>
      </c>
      <c r="Q457" s="17">
        <v>0</v>
      </c>
      <c r="R457" s="17">
        <v>0</v>
      </c>
      <c r="S457" s="17">
        <v>0</v>
      </c>
      <c r="T457" s="17">
        <v>0</v>
      </c>
      <c r="U457" s="41">
        <v>0</v>
      </c>
      <c r="V457" s="41">
        <v>0</v>
      </c>
      <c r="W457" s="17">
        <v>0</v>
      </c>
      <c r="X457" s="17">
        <v>0</v>
      </c>
      <c r="Y457" s="17">
        <v>0</v>
      </c>
      <c r="Z457" s="17">
        <v>0</v>
      </c>
      <c r="AA457" s="17">
        <v>0</v>
      </c>
      <c r="AB457" s="17">
        <v>0</v>
      </c>
      <c r="AC457" s="17">
        <v>0</v>
      </c>
      <c r="AD457" s="41">
        <v>0</v>
      </c>
      <c r="AE457" s="88">
        <f>'EWG-CCP-127 (1)'!E53</f>
        <v>9.7000000000000011</v>
      </c>
      <c r="AF457" s="41" t="s">
        <v>3</v>
      </c>
      <c r="AG457" s="87" t="s">
        <v>506</v>
      </c>
      <c r="AL457" s="17">
        <f t="shared" si="144"/>
        <v>100</v>
      </c>
      <c r="AM457" s="17">
        <f t="shared" si="145"/>
        <v>0.64912280701754388</v>
      </c>
      <c r="AN457" s="17">
        <f t="shared" si="146"/>
        <v>0</v>
      </c>
      <c r="AO457" s="17">
        <f t="shared" si="147"/>
        <v>0.35087719298245612</v>
      </c>
      <c r="AP457" s="17">
        <f t="shared" si="148"/>
        <v>0</v>
      </c>
      <c r="AQ457" s="17">
        <f t="shared" si="149"/>
        <v>9.7000000000000017E-2</v>
      </c>
      <c r="AS457" s="17">
        <f t="shared" si="150"/>
        <v>0</v>
      </c>
      <c r="AT457" s="17">
        <f t="shared" si="151"/>
        <v>1.85</v>
      </c>
      <c r="AU457" s="17">
        <f t="shared" si="152"/>
        <v>0.5</v>
      </c>
      <c r="AV457" s="17">
        <f t="shared" si="153"/>
        <v>0.5</v>
      </c>
      <c r="AW457" s="17">
        <f t="shared" si="154"/>
        <v>4.9999999999999989E-2</v>
      </c>
      <c r="AX457" s="17">
        <f t="shared" si="155"/>
        <v>4.9999999999999989E-2</v>
      </c>
      <c r="AY457" s="17">
        <f t="shared" si="156"/>
        <v>4.7000000000000028E-2</v>
      </c>
      <c r="BA457" s="17">
        <f t="shared" si="143"/>
        <v>0</v>
      </c>
      <c r="BB457" s="17">
        <f t="shared" si="157"/>
        <v>1.85</v>
      </c>
      <c r="BC457" s="17">
        <f t="shared" si="158"/>
        <v>0.42821172032905402</v>
      </c>
      <c r="BD457" s="17">
        <f t="shared" si="161"/>
        <v>0.18137344465775301</v>
      </c>
      <c r="BE457" s="17">
        <f t="shared" si="159"/>
        <v>0.18137344465775301</v>
      </c>
      <c r="BF457" s="17">
        <f t="shared" si="160"/>
        <v>7.1188781634149078E-3</v>
      </c>
      <c r="BG457" s="17">
        <f t="shared" si="162"/>
        <v>9.2927434368893197E-2</v>
      </c>
    </row>
    <row r="458" spans="1:59" x14ac:dyDescent="0.25">
      <c r="A458" s="84">
        <v>54</v>
      </c>
      <c r="B458" s="84">
        <v>42</v>
      </c>
      <c r="C458" s="17" t="s">
        <v>65</v>
      </c>
      <c r="D458" s="87">
        <v>1</v>
      </c>
      <c r="E458" s="41">
        <v>0</v>
      </c>
      <c r="F458" s="17">
        <v>18</v>
      </c>
      <c r="G458" s="17">
        <v>12</v>
      </c>
      <c r="H458" s="17">
        <v>0</v>
      </c>
      <c r="I458" s="41">
        <v>0</v>
      </c>
      <c r="J458" s="41">
        <v>0</v>
      </c>
      <c r="K458" s="41">
        <v>0</v>
      </c>
      <c r="L458" s="41">
        <v>0</v>
      </c>
      <c r="M458" s="17">
        <v>14</v>
      </c>
      <c r="N458" s="17">
        <v>0</v>
      </c>
      <c r="O458" s="17">
        <v>56</v>
      </c>
      <c r="P458" s="17">
        <v>0</v>
      </c>
      <c r="Q458" s="17">
        <v>0</v>
      </c>
      <c r="R458" s="17">
        <v>0</v>
      </c>
      <c r="S458" s="17">
        <v>0</v>
      </c>
      <c r="T458" s="41">
        <v>0</v>
      </c>
      <c r="U458" s="41">
        <v>0</v>
      </c>
      <c r="V458" s="41">
        <v>0</v>
      </c>
      <c r="W458" s="41">
        <v>0</v>
      </c>
      <c r="X458" s="17">
        <v>0</v>
      </c>
      <c r="Y458" s="17">
        <v>0</v>
      </c>
      <c r="Z458" s="41">
        <v>0</v>
      </c>
      <c r="AA458" s="17">
        <v>0</v>
      </c>
      <c r="AB458" s="17">
        <v>0</v>
      </c>
      <c r="AC458" s="41">
        <v>0</v>
      </c>
      <c r="AD458" s="41">
        <v>0</v>
      </c>
      <c r="AE458" s="88">
        <v>57</v>
      </c>
      <c r="AF458" s="41" t="s">
        <v>3</v>
      </c>
      <c r="AG458" s="87" t="s">
        <v>506</v>
      </c>
      <c r="AL458" s="17">
        <f t="shared" si="144"/>
        <v>100</v>
      </c>
      <c r="AM458" s="17">
        <f t="shared" si="145"/>
        <v>0.14000000000000001</v>
      </c>
      <c r="AN458" s="17">
        <f t="shared" si="146"/>
        <v>0</v>
      </c>
      <c r="AO458" s="17">
        <f t="shared" si="147"/>
        <v>0.18</v>
      </c>
      <c r="AP458" s="17">
        <f t="shared" si="148"/>
        <v>0.56000000000000005</v>
      </c>
      <c r="AQ458" s="17">
        <f t="shared" si="149"/>
        <v>0.56999999999999995</v>
      </c>
      <c r="AS458" s="17">
        <f t="shared" si="150"/>
        <v>3.1111111111111116</v>
      </c>
      <c r="AT458" s="17">
        <f t="shared" si="151"/>
        <v>0.7777777777777779</v>
      </c>
      <c r="AU458" s="17">
        <f t="shared" si="152"/>
        <v>0.69444444444444442</v>
      </c>
      <c r="AV458" s="17">
        <f t="shared" si="153"/>
        <v>1.2777777777777779</v>
      </c>
      <c r="AW458" s="17">
        <f t="shared" si="154"/>
        <v>0.69444444444444442</v>
      </c>
      <c r="AX458" s="17">
        <f t="shared" si="155"/>
        <v>0.69444444444444442</v>
      </c>
      <c r="AY458" s="17">
        <f t="shared" si="156"/>
        <v>0.12444444444444447</v>
      </c>
      <c r="BA458" s="17">
        <f t="shared" si="143"/>
        <v>3.1111111111111112</v>
      </c>
      <c r="BB458" s="17">
        <f t="shared" si="157"/>
        <v>1.1111111111111112</v>
      </c>
      <c r="BC458" s="17">
        <f t="shared" si="158"/>
        <v>0.61106436278134324</v>
      </c>
      <c r="BD458" s="17">
        <f t="shared" si="161"/>
        <v>0.65300324923281794</v>
      </c>
      <c r="BE458" s="17">
        <f t="shared" si="159"/>
        <v>0.65300324923281794</v>
      </c>
      <c r="BF458" s="17">
        <f t="shared" si="160"/>
        <v>6.8895393832053E-3</v>
      </c>
      <c r="BG458" s="17">
        <f t="shared" si="162"/>
        <v>2.827778076278379E-2</v>
      </c>
    </row>
    <row r="459" spans="1:59" x14ac:dyDescent="0.25">
      <c r="A459" s="84">
        <v>483</v>
      </c>
      <c r="B459" s="84">
        <v>537</v>
      </c>
      <c r="C459" s="17" t="s">
        <v>328</v>
      </c>
      <c r="D459" s="86">
        <v>1</v>
      </c>
      <c r="E459" s="17">
        <v>2</v>
      </c>
      <c r="F459" s="17">
        <v>43</v>
      </c>
      <c r="G459" s="17">
        <v>0</v>
      </c>
      <c r="H459" s="17">
        <v>0</v>
      </c>
      <c r="I459" s="17">
        <v>0</v>
      </c>
      <c r="J459" s="17">
        <v>0</v>
      </c>
      <c r="K459" s="17">
        <v>0</v>
      </c>
      <c r="L459" s="17">
        <v>0</v>
      </c>
      <c r="M459" s="17">
        <v>0</v>
      </c>
      <c r="N459" s="17">
        <v>0</v>
      </c>
      <c r="O459" s="17">
        <v>5</v>
      </c>
      <c r="P459" s="17">
        <v>0</v>
      </c>
      <c r="Q459" s="17">
        <v>0</v>
      </c>
      <c r="R459" s="17">
        <v>0</v>
      </c>
      <c r="S459" s="17">
        <v>0</v>
      </c>
      <c r="T459" s="17">
        <v>0</v>
      </c>
      <c r="U459" s="17">
        <v>50</v>
      </c>
      <c r="V459" s="17">
        <v>0</v>
      </c>
      <c r="W459" s="17">
        <v>0</v>
      </c>
      <c r="X459" s="17">
        <v>0</v>
      </c>
      <c r="Y459" s="17">
        <v>0</v>
      </c>
      <c r="Z459" s="17">
        <v>0</v>
      </c>
      <c r="AA459" s="17">
        <v>0</v>
      </c>
      <c r="AB459" s="17">
        <v>0</v>
      </c>
      <c r="AC459" s="17">
        <v>0</v>
      </c>
      <c r="AD459" s="41">
        <v>0</v>
      </c>
      <c r="AE459" s="88">
        <v>41</v>
      </c>
      <c r="AF459" s="17" t="s">
        <v>3</v>
      </c>
      <c r="AG459" s="87" t="s">
        <v>506</v>
      </c>
      <c r="AL459" s="17">
        <f t="shared" si="144"/>
        <v>100</v>
      </c>
      <c r="AM459" s="17">
        <f t="shared" si="145"/>
        <v>0</v>
      </c>
      <c r="AN459" s="17">
        <f t="shared" si="146"/>
        <v>0.02</v>
      </c>
      <c r="AO459" s="17">
        <f t="shared" si="147"/>
        <v>0.43</v>
      </c>
      <c r="AP459" s="17">
        <f t="shared" si="148"/>
        <v>0.05</v>
      </c>
      <c r="AQ459" s="17">
        <f t="shared" si="149"/>
        <v>0.41</v>
      </c>
      <c r="AS459" s="17">
        <f t="shared" si="150"/>
        <v>0.11111111111111112</v>
      </c>
      <c r="AT459" s="17">
        <f t="shared" si="151"/>
        <v>0</v>
      </c>
      <c r="AU459" s="17">
        <f t="shared" si="152"/>
        <v>0.50694444444444442</v>
      </c>
      <c r="AV459" s="17">
        <f t="shared" si="153"/>
        <v>0.52777777777777779</v>
      </c>
      <c r="AW459" s="17">
        <f t="shared" si="154"/>
        <v>0</v>
      </c>
      <c r="AX459" s="17">
        <f t="shared" si="155"/>
        <v>0</v>
      </c>
      <c r="AY459" s="17">
        <f t="shared" si="156"/>
        <v>0.41</v>
      </c>
      <c r="BA459" s="17">
        <f t="shared" ref="BA459:BA490" si="163">(O459)/($BJ$3*F459+$BJ$4*E459+$BJ$5*N459+$BJ$6*I459+$BJ$7*Q459+$BJ$8*S459+$BJ$9*W459)</f>
        <v>9.8039215686274508E-2</v>
      </c>
      <c r="BB459" s="17">
        <f t="shared" si="157"/>
        <v>0.32679738562091498</v>
      </c>
      <c r="BC459" s="17">
        <f t="shared" si="158"/>
        <v>0.43397388343154214</v>
      </c>
      <c r="BD459" s="17">
        <f t="shared" si="161"/>
        <v>0.32679738562091498</v>
      </c>
      <c r="BE459" s="17">
        <f t="shared" si="159"/>
        <v>0.32679738562091498</v>
      </c>
      <c r="BF459" s="17">
        <f t="shared" si="160"/>
        <v>6.922675039514721E-3</v>
      </c>
      <c r="BG459" s="17">
        <f t="shared" si="162"/>
        <v>6.6585365273245055E-5</v>
      </c>
    </row>
    <row r="460" spans="1:59" ht="18.75" x14ac:dyDescent="0.25">
      <c r="A460" s="84">
        <v>1</v>
      </c>
      <c r="B460" s="84">
        <v>1</v>
      </c>
      <c r="C460" s="41" t="s">
        <v>28</v>
      </c>
      <c r="D460" s="87">
        <v>1</v>
      </c>
      <c r="E460" s="41">
        <v>0</v>
      </c>
      <c r="F460" s="41">
        <v>4.5999999999999996</v>
      </c>
      <c r="G460" s="41">
        <v>26.7</v>
      </c>
      <c r="H460" s="17">
        <v>0</v>
      </c>
      <c r="I460" s="41">
        <v>0</v>
      </c>
      <c r="J460" s="41">
        <v>0</v>
      </c>
      <c r="K460" s="41">
        <v>0</v>
      </c>
      <c r="L460" s="41">
        <v>0</v>
      </c>
      <c r="M460" s="41">
        <v>24.6</v>
      </c>
      <c r="N460" s="41">
        <v>2.6</v>
      </c>
      <c r="O460" s="41">
        <v>41.5</v>
      </c>
      <c r="P460" s="17">
        <v>0</v>
      </c>
      <c r="Q460" s="17">
        <v>0</v>
      </c>
      <c r="R460" s="17">
        <v>0</v>
      </c>
      <c r="S460" s="41">
        <v>0</v>
      </c>
      <c r="T460" s="41">
        <v>0</v>
      </c>
      <c r="U460" s="41">
        <v>0</v>
      </c>
      <c r="V460" s="41">
        <v>0</v>
      </c>
      <c r="W460" s="41">
        <v>0</v>
      </c>
      <c r="X460" s="41">
        <v>0</v>
      </c>
      <c r="Y460" s="17">
        <v>0</v>
      </c>
      <c r="Z460" s="41">
        <v>0</v>
      </c>
      <c r="AA460" s="17">
        <v>0</v>
      </c>
      <c r="AB460" s="17">
        <v>0</v>
      </c>
      <c r="AC460" s="41">
        <v>0</v>
      </c>
      <c r="AD460" s="41">
        <v>0</v>
      </c>
      <c r="AE460" s="90">
        <v>16.899999999999999</v>
      </c>
      <c r="AF460" s="91" t="s">
        <v>3</v>
      </c>
      <c r="AG460" s="87" t="s">
        <v>504</v>
      </c>
      <c r="AI460" s="87" t="s">
        <v>505</v>
      </c>
      <c r="AJ460" s="87" t="s">
        <v>507</v>
      </c>
      <c r="AL460" s="17">
        <f t="shared" si="144"/>
        <v>100</v>
      </c>
      <c r="AM460" s="17">
        <f t="shared" si="145"/>
        <v>0.24600000000000002</v>
      </c>
      <c r="AN460" s="17">
        <f t="shared" si="146"/>
        <v>0</v>
      </c>
      <c r="AO460" s="17">
        <f t="shared" si="147"/>
        <v>4.5999999999999999E-2</v>
      </c>
      <c r="AP460" s="17">
        <f t="shared" si="148"/>
        <v>0.41499999999999998</v>
      </c>
      <c r="AQ460" s="17">
        <f t="shared" si="149"/>
        <v>0.16899999999999998</v>
      </c>
      <c r="AS460" s="17">
        <f t="shared" si="150"/>
        <v>9.0217391304347831</v>
      </c>
      <c r="AT460" s="17">
        <f t="shared" si="151"/>
        <v>5.3478260869565224</v>
      </c>
      <c r="AU460" s="17">
        <f t="shared" si="152"/>
        <v>1.0638586956521738</v>
      </c>
      <c r="AV460" s="17">
        <f t="shared" si="153"/>
        <v>2.7554347826086958</v>
      </c>
      <c r="AW460" s="17">
        <f t="shared" si="154"/>
        <v>0.73022253666066361</v>
      </c>
      <c r="AX460" s="17">
        <f t="shared" si="155"/>
        <v>0.73022253666066361</v>
      </c>
      <c r="AY460" s="17">
        <f t="shared" si="156"/>
        <v>0.56122253666066357</v>
      </c>
      <c r="BA460" s="17">
        <f t="shared" si="163"/>
        <v>9.0217391304347831</v>
      </c>
      <c r="BB460" s="17">
        <f t="shared" si="157"/>
        <v>8.2500000000000018</v>
      </c>
      <c r="BC460" s="17">
        <f t="shared" si="158"/>
        <v>0.95845599017323146</v>
      </c>
      <c r="BD460" s="17">
        <f t="shared" si="161"/>
        <v>0.24984484634076715</v>
      </c>
      <c r="BE460" s="17">
        <f t="shared" si="159"/>
        <v>0.24984484634076715</v>
      </c>
      <c r="BF460" s="17">
        <f t="shared" si="160"/>
        <v>6.535889179862254E-3</v>
      </c>
      <c r="BG460" s="17">
        <f t="shared" si="162"/>
        <v>5.4214472297772973E-2</v>
      </c>
    </row>
    <row r="461" spans="1:59" x14ac:dyDescent="0.25">
      <c r="A461" s="84">
        <v>641</v>
      </c>
      <c r="B461" s="84">
        <v>651</v>
      </c>
      <c r="D461" s="86">
        <v>1</v>
      </c>
      <c r="E461" s="17">
        <v>0</v>
      </c>
      <c r="F461" s="17">
        <f>'EWG-CCP-127 (1)'!C365</f>
        <v>89.975110000000001</v>
      </c>
      <c r="G461" s="17">
        <v>0</v>
      </c>
      <c r="H461" s="17">
        <v>0</v>
      </c>
      <c r="I461" s="17">
        <v>0</v>
      </c>
      <c r="J461" s="17">
        <v>0</v>
      </c>
      <c r="K461" s="17">
        <v>0</v>
      </c>
      <c r="L461" s="17">
        <v>0</v>
      </c>
      <c r="M461" s="17">
        <f>'EWG-CCP-127 (1)'!D365</f>
        <v>10.024889999999999</v>
      </c>
      <c r="N461" s="17">
        <v>0</v>
      </c>
      <c r="O461" s="17">
        <v>0</v>
      </c>
      <c r="P461" s="17">
        <v>0</v>
      </c>
      <c r="Q461" s="17">
        <v>0</v>
      </c>
      <c r="R461" s="17">
        <v>0</v>
      </c>
      <c r="S461" s="17">
        <v>0</v>
      </c>
      <c r="T461" s="17">
        <v>0</v>
      </c>
      <c r="U461" s="17">
        <v>0</v>
      </c>
      <c r="V461" s="17">
        <v>0</v>
      </c>
      <c r="W461" s="17">
        <v>0</v>
      </c>
      <c r="X461" s="17">
        <v>0</v>
      </c>
      <c r="Y461" s="17">
        <v>0</v>
      </c>
      <c r="Z461" s="17">
        <v>0</v>
      </c>
      <c r="AA461" s="17">
        <v>0</v>
      </c>
      <c r="AB461" s="17">
        <v>0</v>
      </c>
      <c r="AC461" s="17">
        <v>0</v>
      </c>
      <c r="AD461" s="17">
        <v>0</v>
      </c>
      <c r="AE461" s="88">
        <f>'EWG-CCP-127 (1)'!F365</f>
        <v>19.497</v>
      </c>
      <c r="AF461" s="17" t="s">
        <v>3</v>
      </c>
      <c r="AG461" s="87" t="s">
        <v>506</v>
      </c>
      <c r="AL461" s="17">
        <f t="shared" si="144"/>
        <v>100</v>
      </c>
      <c r="AM461" s="17">
        <f t="shared" si="145"/>
        <v>0.10024889999999999</v>
      </c>
      <c r="AN461" s="17">
        <f t="shared" si="146"/>
        <v>0</v>
      </c>
      <c r="AO461" s="17">
        <f t="shared" si="147"/>
        <v>0.89975110000000003</v>
      </c>
      <c r="AP461" s="17">
        <f t="shared" si="148"/>
        <v>0</v>
      </c>
      <c r="AQ461" s="17">
        <f t="shared" si="149"/>
        <v>0.19497</v>
      </c>
      <c r="AS461" s="17">
        <f t="shared" si="150"/>
        <v>0</v>
      </c>
      <c r="AT461" s="17">
        <f t="shared" si="151"/>
        <v>0.11141848006632055</v>
      </c>
      <c r="AU461" s="17">
        <f t="shared" si="152"/>
        <v>0.5</v>
      </c>
      <c r="AV461" s="17">
        <f t="shared" si="153"/>
        <v>0.5</v>
      </c>
      <c r="AW461" s="17">
        <f t="shared" si="154"/>
        <v>0.11141848006632055</v>
      </c>
      <c r="AX461" s="17">
        <f t="shared" si="155"/>
        <v>0.11141848006632055</v>
      </c>
      <c r="AY461" s="17">
        <f t="shared" si="156"/>
        <v>8.3551519933679458E-2</v>
      </c>
      <c r="BA461" s="17">
        <f t="shared" si="163"/>
        <v>0</v>
      </c>
      <c r="BB461" s="17">
        <f t="shared" si="157"/>
        <v>0.11141848006632056</v>
      </c>
      <c r="BC461" s="17">
        <f t="shared" si="158"/>
        <v>0.42821172032905402</v>
      </c>
      <c r="BD461" s="17">
        <f t="shared" si="161"/>
        <v>0.11141848006632056</v>
      </c>
      <c r="BE461" s="17">
        <f t="shared" si="159"/>
        <v>0.11141848006632056</v>
      </c>
      <c r="BF461" s="17">
        <f t="shared" si="160"/>
        <v>6.9808564832280337E-3</v>
      </c>
      <c r="BG461" s="17">
        <f t="shared" si="162"/>
        <v>4.2795202850731393E-2</v>
      </c>
    </row>
    <row r="462" spans="1:59" x14ac:dyDescent="0.25">
      <c r="A462" s="84">
        <v>538</v>
      </c>
      <c r="B462" s="84">
        <v>584</v>
      </c>
      <c r="C462" s="17" t="s">
        <v>380</v>
      </c>
      <c r="D462" s="87">
        <v>1</v>
      </c>
      <c r="E462" s="17">
        <v>14</v>
      </c>
      <c r="F462" s="17">
        <v>28</v>
      </c>
      <c r="G462" s="17">
        <v>43</v>
      </c>
      <c r="H462" s="17">
        <v>0</v>
      </c>
      <c r="I462" s="17">
        <v>0</v>
      </c>
      <c r="J462" s="17">
        <f>'EWG-CCP-127 (1)'!M322</f>
        <v>0</v>
      </c>
      <c r="K462" s="17">
        <v>0</v>
      </c>
      <c r="L462" s="17">
        <v>0</v>
      </c>
      <c r="M462" s="17">
        <v>0</v>
      </c>
      <c r="N462" s="17">
        <v>0</v>
      </c>
      <c r="O462" s="17">
        <v>14</v>
      </c>
      <c r="P462" s="17">
        <v>0</v>
      </c>
      <c r="Q462" s="17">
        <v>0</v>
      </c>
      <c r="R462" s="17">
        <v>0</v>
      </c>
      <c r="S462" s="17">
        <v>0</v>
      </c>
      <c r="T462" s="17">
        <v>0</v>
      </c>
      <c r="U462" s="17">
        <v>0</v>
      </c>
      <c r="V462" s="17">
        <v>0</v>
      </c>
      <c r="W462" s="17">
        <v>0</v>
      </c>
      <c r="X462" s="17">
        <v>0</v>
      </c>
      <c r="Y462" s="17">
        <v>0</v>
      </c>
      <c r="Z462" s="17">
        <v>0</v>
      </c>
      <c r="AA462" s="17">
        <v>0</v>
      </c>
      <c r="AB462" s="17">
        <v>0</v>
      </c>
      <c r="AC462" s="17">
        <v>0</v>
      </c>
      <c r="AD462" s="17">
        <v>0</v>
      </c>
      <c r="AE462" s="88">
        <v>17.100000000000001</v>
      </c>
      <c r="AF462" s="92" t="s">
        <v>3</v>
      </c>
      <c r="AG462" s="87" t="s">
        <v>504</v>
      </c>
      <c r="AL462" s="17">
        <f t="shared" si="144"/>
        <v>99</v>
      </c>
      <c r="AM462" s="17">
        <f t="shared" si="145"/>
        <v>0</v>
      </c>
      <c r="AN462" s="17">
        <f t="shared" si="146"/>
        <v>0.14000000000000001</v>
      </c>
      <c r="AO462" s="17">
        <f t="shared" si="147"/>
        <v>0.28000000000000003</v>
      </c>
      <c r="AP462" s="17">
        <f t="shared" si="148"/>
        <v>0.14000000000000001</v>
      </c>
      <c r="AQ462" s="17">
        <f t="shared" si="149"/>
        <v>0.17100000000000001</v>
      </c>
      <c r="AS462" s="17">
        <f t="shared" si="150"/>
        <v>0.33333333333333331</v>
      </c>
      <c r="AT462" s="17">
        <f t="shared" si="151"/>
        <v>0</v>
      </c>
      <c r="AU462" s="17">
        <f t="shared" si="152"/>
        <v>0.52083333333333337</v>
      </c>
      <c r="AV462" s="17">
        <f t="shared" si="153"/>
        <v>0.58333333333333337</v>
      </c>
      <c r="AW462" s="17">
        <f t="shared" si="154"/>
        <v>0</v>
      </c>
      <c r="AX462" s="17">
        <f t="shared" si="155"/>
        <v>0</v>
      </c>
      <c r="AY462" s="17">
        <f t="shared" si="156"/>
        <v>0.17100000000000001</v>
      </c>
      <c r="BA462" s="17">
        <f t="shared" si="163"/>
        <v>0.16666666666666666</v>
      </c>
      <c r="BB462" s="17">
        <f t="shared" si="157"/>
        <v>0.25595238095238093</v>
      </c>
      <c r="BC462" s="17">
        <f t="shared" si="158"/>
        <v>0.43800739760328378</v>
      </c>
      <c r="BD462" s="17">
        <f t="shared" si="161"/>
        <v>0.25595238095238093</v>
      </c>
      <c r="BE462" s="17">
        <f t="shared" si="159"/>
        <v>0.25595238095238093</v>
      </c>
      <c r="BF462" s="17">
        <f t="shared" si="160"/>
        <v>7.2169070294784525E-3</v>
      </c>
      <c r="BG462" s="17">
        <f t="shared" si="162"/>
        <v>5.3287112240241838E-2</v>
      </c>
    </row>
    <row r="463" spans="1:59" x14ac:dyDescent="0.25">
      <c r="A463" s="84">
        <v>530</v>
      </c>
      <c r="B463" s="84">
        <v>318</v>
      </c>
      <c r="C463" s="17" t="s">
        <v>373</v>
      </c>
      <c r="D463" s="86">
        <v>1</v>
      </c>
      <c r="E463" s="17">
        <v>8</v>
      </c>
      <c r="F463" s="17">
        <v>7</v>
      </c>
      <c r="G463" s="17">
        <v>20</v>
      </c>
      <c r="H463" s="17">
        <v>0</v>
      </c>
      <c r="I463" s="17">
        <v>0</v>
      </c>
      <c r="J463" s="17">
        <f>'EWG-CCP-127 (1)'!M314</f>
        <v>0</v>
      </c>
      <c r="K463" s="17">
        <v>0</v>
      </c>
      <c r="L463" s="17">
        <v>0</v>
      </c>
      <c r="M463" s="17">
        <v>0</v>
      </c>
      <c r="N463" s="17">
        <v>0</v>
      </c>
      <c r="O463" s="17">
        <v>65</v>
      </c>
      <c r="P463" s="17">
        <v>0</v>
      </c>
      <c r="Q463" s="17">
        <v>0</v>
      </c>
      <c r="R463" s="17">
        <v>0</v>
      </c>
      <c r="S463" s="17">
        <v>0</v>
      </c>
      <c r="T463" s="17">
        <v>0</v>
      </c>
      <c r="U463" s="17">
        <v>0</v>
      </c>
      <c r="V463" s="17">
        <v>0</v>
      </c>
      <c r="W463" s="17">
        <v>0</v>
      </c>
      <c r="X463" s="17">
        <v>0</v>
      </c>
      <c r="Y463" s="17">
        <v>0</v>
      </c>
      <c r="Z463" s="17">
        <v>0</v>
      </c>
      <c r="AA463" s="17">
        <v>0</v>
      </c>
      <c r="AB463" s="17">
        <v>0</v>
      </c>
      <c r="AC463" s="17">
        <v>0</v>
      </c>
      <c r="AD463" s="17">
        <v>0</v>
      </c>
      <c r="AE463" s="88">
        <v>17</v>
      </c>
      <c r="AF463" s="92" t="s">
        <v>3</v>
      </c>
      <c r="AG463" s="87" t="s">
        <v>504</v>
      </c>
      <c r="AH463" s="87" t="s">
        <v>532</v>
      </c>
      <c r="AJ463" s="87" t="s">
        <v>510</v>
      </c>
      <c r="AK463" s="80" t="s">
        <v>533</v>
      </c>
      <c r="AL463" s="17">
        <f t="shared" si="144"/>
        <v>100</v>
      </c>
      <c r="AM463" s="17">
        <f t="shared" si="145"/>
        <v>0</v>
      </c>
      <c r="AN463" s="17">
        <f t="shared" si="146"/>
        <v>0.08</v>
      </c>
      <c r="AO463" s="17">
        <f t="shared" si="147"/>
        <v>7.0000000000000007E-2</v>
      </c>
      <c r="AP463" s="17">
        <f t="shared" si="148"/>
        <v>0.65</v>
      </c>
      <c r="AQ463" s="17">
        <f t="shared" si="149"/>
        <v>0.17</v>
      </c>
      <c r="AS463" s="17">
        <f t="shared" si="150"/>
        <v>4.333333333333333</v>
      </c>
      <c r="AT463" s="17">
        <f t="shared" si="151"/>
        <v>0</v>
      </c>
      <c r="AU463" s="17">
        <f t="shared" si="152"/>
        <v>0.77083333333333326</v>
      </c>
      <c r="AV463" s="17">
        <f t="shared" si="153"/>
        <v>1.5833333333333333</v>
      </c>
      <c r="AW463" s="17">
        <f t="shared" si="154"/>
        <v>0</v>
      </c>
      <c r="AX463" s="17">
        <f t="shared" si="155"/>
        <v>0</v>
      </c>
      <c r="AY463" s="17">
        <f t="shared" si="156"/>
        <v>0.17</v>
      </c>
      <c r="BA463" s="17">
        <f t="shared" si="163"/>
        <v>1.6666666666666667</v>
      </c>
      <c r="BB463" s="17">
        <f t="shared" si="157"/>
        <v>0.25641025641025639</v>
      </c>
      <c r="BC463" s="17">
        <f t="shared" si="158"/>
        <v>0.52616849307135183</v>
      </c>
      <c r="BD463" s="17">
        <f t="shared" si="161"/>
        <v>0.25641025641025639</v>
      </c>
      <c r="BE463" s="17">
        <f t="shared" si="159"/>
        <v>0.25641025641025639</v>
      </c>
      <c r="BF463" s="17">
        <f t="shared" si="160"/>
        <v>7.4667324128862532E-3</v>
      </c>
      <c r="BG463" s="17">
        <f t="shared" si="162"/>
        <v>5.3749792269007397E-2</v>
      </c>
    </row>
    <row r="464" spans="1:59" x14ac:dyDescent="0.25">
      <c r="A464" s="84">
        <v>550</v>
      </c>
      <c r="B464" s="84">
        <v>592</v>
      </c>
      <c r="C464" s="17" t="s">
        <v>394</v>
      </c>
      <c r="D464" s="87">
        <v>1</v>
      </c>
      <c r="E464" s="17">
        <f>'EWG-CCP-127 (1)'!N244</f>
        <v>20</v>
      </c>
      <c r="F464" s="17">
        <f>'EWG-CCP-127 (1)'!L244</f>
        <v>40</v>
      </c>
      <c r="G464" s="17">
        <f>'EWG-CCP-127 (1)'!O244</f>
        <v>0</v>
      </c>
      <c r="H464" s="17">
        <v>0</v>
      </c>
      <c r="I464" s="17">
        <v>0</v>
      </c>
      <c r="J464" s="17">
        <v>0</v>
      </c>
      <c r="K464" s="17">
        <v>0</v>
      </c>
      <c r="L464" s="17">
        <v>0</v>
      </c>
      <c r="M464" s="17">
        <v>0</v>
      </c>
      <c r="N464" s="17">
        <v>0</v>
      </c>
      <c r="O464" s="17">
        <f>'EWG-CCP-127 (1)'!M244</f>
        <v>20</v>
      </c>
      <c r="P464" s="17">
        <v>0</v>
      </c>
      <c r="Q464" s="17">
        <v>0</v>
      </c>
      <c r="R464" s="17">
        <v>0</v>
      </c>
      <c r="S464" s="17">
        <v>0</v>
      </c>
      <c r="T464" s="17">
        <f>'EWG-CCP-127 (1)'!P244</f>
        <v>0</v>
      </c>
      <c r="U464" s="17">
        <v>0</v>
      </c>
      <c r="V464" s="17">
        <v>0</v>
      </c>
      <c r="W464" s="17">
        <v>0</v>
      </c>
      <c r="X464" s="17">
        <f>'EWG-CCP-127 (1)'!Q244</f>
        <v>0</v>
      </c>
      <c r="Y464" s="17">
        <v>0</v>
      </c>
      <c r="Z464" s="17">
        <v>0</v>
      </c>
      <c r="AA464" s="17">
        <v>0</v>
      </c>
      <c r="AB464" s="17">
        <v>0</v>
      </c>
      <c r="AC464" s="17">
        <v>0</v>
      </c>
      <c r="AD464" s="17">
        <f>'EWG-CCP-127 (1)'!R244</f>
        <v>20</v>
      </c>
      <c r="AE464" s="88">
        <v>14.2</v>
      </c>
      <c r="AF464" s="92" t="s">
        <v>3</v>
      </c>
      <c r="AG464" s="87" t="s">
        <v>504</v>
      </c>
      <c r="AL464" s="17">
        <f t="shared" si="144"/>
        <v>100</v>
      </c>
      <c r="AM464" s="17">
        <f t="shared" si="145"/>
        <v>0</v>
      </c>
      <c r="AN464" s="17">
        <f t="shared" si="146"/>
        <v>0.2</v>
      </c>
      <c r="AO464" s="17">
        <f t="shared" si="147"/>
        <v>0.4</v>
      </c>
      <c r="AP464" s="17">
        <f t="shared" si="148"/>
        <v>0.2</v>
      </c>
      <c r="AQ464" s="17">
        <f t="shared" si="149"/>
        <v>0.14199999999999999</v>
      </c>
      <c r="AS464" s="17">
        <f t="shared" si="150"/>
        <v>0.33333333333333331</v>
      </c>
      <c r="AT464" s="17">
        <f t="shared" si="151"/>
        <v>0</v>
      </c>
      <c r="AU464" s="17">
        <f t="shared" si="152"/>
        <v>0.52083333333333337</v>
      </c>
      <c r="AV464" s="17">
        <f t="shared" si="153"/>
        <v>0.58333333333333337</v>
      </c>
      <c r="AW464" s="17">
        <f t="shared" si="154"/>
        <v>0</v>
      </c>
      <c r="AX464" s="17">
        <f t="shared" si="155"/>
        <v>0</v>
      </c>
      <c r="AY464" s="17">
        <f t="shared" si="156"/>
        <v>0.14199999999999999</v>
      </c>
      <c r="BA464" s="17">
        <f t="shared" si="163"/>
        <v>0.16666666666666666</v>
      </c>
      <c r="BB464" s="17">
        <f t="shared" si="157"/>
        <v>5.5555555555555552E-2</v>
      </c>
      <c r="BC464" s="17">
        <f t="shared" si="158"/>
        <v>0.43800739760328378</v>
      </c>
      <c r="BD464" s="17">
        <f t="shared" si="161"/>
        <v>5.5555555555555552E-2</v>
      </c>
      <c r="BE464" s="17">
        <f t="shared" si="159"/>
        <v>5.5555555555555552E-2</v>
      </c>
      <c r="BF464" s="17">
        <f t="shared" si="160"/>
        <v>7.4726419753086406E-3</v>
      </c>
      <c r="BG464" s="17">
        <f t="shared" si="162"/>
        <v>6.7516833074443047E-2</v>
      </c>
    </row>
    <row r="465" spans="1:59" x14ac:dyDescent="0.25">
      <c r="A465" s="84">
        <v>284</v>
      </c>
      <c r="B465" s="84">
        <v>174</v>
      </c>
      <c r="D465" s="86">
        <v>1</v>
      </c>
      <c r="E465" s="17">
        <v>0</v>
      </c>
      <c r="F465" s="17">
        <f>'EWG-CCP-127 (1)'!M102</f>
        <v>34.965034965034967</v>
      </c>
      <c r="G465" s="17">
        <v>0</v>
      </c>
      <c r="H465" s="17">
        <v>0</v>
      </c>
      <c r="I465" s="17">
        <v>0</v>
      </c>
      <c r="J465" s="17">
        <v>0</v>
      </c>
      <c r="K465" s="17">
        <v>0</v>
      </c>
      <c r="L465" s="17">
        <v>0</v>
      </c>
      <c r="M465" s="17">
        <f>'EWG-CCP-127 (1)'!L102</f>
        <v>30.069930069930074</v>
      </c>
      <c r="N465" s="17">
        <v>0</v>
      </c>
      <c r="O465" s="17">
        <f>'EWG-CCP-127 (1)'!K102</f>
        <v>34.965034965034967</v>
      </c>
      <c r="P465" s="17">
        <v>0</v>
      </c>
      <c r="Q465" s="17">
        <v>0</v>
      </c>
      <c r="R465" s="17">
        <v>0</v>
      </c>
      <c r="S465" s="17">
        <v>0</v>
      </c>
      <c r="T465" s="17">
        <v>0</v>
      </c>
      <c r="U465" s="41">
        <v>0</v>
      </c>
      <c r="V465" s="41">
        <v>0</v>
      </c>
      <c r="W465" s="17">
        <v>0</v>
      </c>
      <c r="X465" s="17">
        <v>0</v>
      </c>
      <c r="Y465" s="17">
        <v>0</v>
      </c>
      <c r="Z465" s="17">
        <v>0</v>
      </c>
      <c r="AA465" s="17">
        <v>0</v>
      </c>
      <c r="AB465" s="17">
        <v>0</v>
      </c>
      <c r="AC465" s="17">
        <v>0</v>
      </c>
      <c r="AD465" s="41">
        <v>0</v>
      </c>
      <c r="AE465" s="88">
        <f>'EWG-CCP-127 (1)'!E102</f>
        <v>57.999999999999993</v>
      </c>
      <c r="AF465" s="91" t="s">
        <v>3</v>
      </c>
      <c r="AG465" s="87" t="s">
        <v>504</v>
      </c>
      <c r="AL465" s="17">
        <f t="shared" si="144"/>
        <v>100</v>
      </c>
      <c r="AM465" s="17">
        <f t="shared" si="145"/>
        <v>0.30069930069930073</v>
      </c>
      <c r="AN465" s="17">
        <f t="shared" si="146"/>
        <v>0</v>
      </c>
      <c r="AO465" s="17">
        <f t="shared" si="147"/>
        <v>0.34965034965034969</v>
      </c>
      <c r="AP465" s="17">
        <f t="shared" si="148"/>
        <v>0.34965034965034969</v>
      </c>
      <c r="AQ465" s="17">
        <f t="shared" si="149"/>
        <v>0.57999999999999996</v>
      </c>
      <c r="AS465" s="17">
        <f t="shared" si="150"/>
        <v>1</v>
      </c>
      <c r="AT465" s="17">
        <f t="shared" si="151"/>
        <v>0.86</v>
      </c>
      <c r="AU465" s="17">
        <f t="shared" si="152"/>
        <v>0.5625</v>
      </c>
      <c r="AV465" s="17">
        <f t="shared" si="153"/>
        <v>0.75</v>
      </c>
      <c r="AW465" s="17">
        <f t="shared" si="154"/>
        <v>0.53500000000000003</v>
      </c>
      <c r="AX465" s="17">
        <f t="shared" si="155"/>
        <v>0.53500000000000003</v>
      </c>
      <c r="AY465" s="17">
        <f t="shared" si="156"/>
        <v>4.4999999999999929E-2</v>
      </c>
      <c r="BA465" s="17">
        <f t="shared" si="163"/>
        <v>1</v>
      </c>
      <c r="BB465" s="17">
        <f t="shared" si="157"/>
        <v>0.8600000000000001</v>
      </c>
      <c r="BC465" s="17">
        <f t="shared" si="158"/>
        <v>0.48698578397443271</v>
      </c>
      <c r="BD465" s="17">
        <f t="shared" si="161"/>
        <v>0.49305049430959802</v>
      </c>
      <c r="BE465" s="17">
        <f t="shared" si="159"/>
        <v>0.49305049430959802</v>
      </c>
      <c r="BF465" s="17">
        <f t="shared" si="160"/>
        <v>7.5602165398052394E-3</v>
      </c>
      <c r="BG465" s="17">
        <f t="shared" si="162"/>
        <v>3.1740980475128203E-2</v>
      </c>
    </row>
    <row r="466" spans="1:59" x14ac:dyDescent="0.25">
      <c r="A466" s="84">
        <v>379</v>
      </c>
      <c r="B466" s="84">
        <v>248</v>
      </c>
      <c r="C466" s="58">
        <v>29</v>
      </c>
      <c r="D466" s="87">
        <v>1</v>
      </c>
      <c r="E466" s="17">
        <v>0</v>
      </c>
      <c r="F466" s="17">
        <f>'EWG-CCP-127 (1)'!M192</f>
        <v>11.111111111111111</v>
      </c>
      <c r="G466" s="17">
        <v>0</v>
      </c>
      <c r="H466" s="17">
        <v>0</v>
      </c>
      <c r="I466" s="17">
        <v>0</v>
      </c>
      <c r="J466" s="17">
        <v>0</v>
      </c>
      <c r="K466" s="17">
        <v>0</v>
      </c>
      <c r="L466" s="17">
        <v>0</v>
      </c>
      <c r="M466" s="17">
        <f>'EWG-CCP-127 (1)'!L192</f>
        <v>22.222222222222221</v>
      </c>
      <c r="N466" s="17">
        <v>0</v>
      </c>
      <c r="O466" s="17">
        <f>'EWG-CCP-127 (1)'!K192</f>
        <v>66.666666666666657</v>
      </c>
      <c r="P466" s="17">
        <v>0</v>
      </c>
      <c r="Q466" s="17">
        <v>0</v>
      </c>
      <c r="R466" s="17">
        <v>0</v>
      </c>
      <c r="S466" s="17">
        <v>0</v>
      </c>
      <c r="T466" s="17">
        <v>0</v>
      </c>
      <c r="U466" s="41">
        <v>0</v>
      </c>
      <c r="V466" s="41">
        <v>0</v>
      </c>
      <c r="W466" s="17">
        <v>0</v>
      </c>
      <c r="X466" s="17">
        <v>0</v>
      </c>
      <c r="Y466" s="17">
        <v>0</v>
      </c>
      <c r="Z466" s="17">
        <v>0</v>
      </c>
      <c r="AA466" s="17">
        <v>0</v>
      </c>
      <c r="AB466" s="17">
        <v>0</v>
      </c>
      <c r="AC466" s="17">
        <v>0</v>
      </c>
      <c r="AD466" s="41">
        <v>0</v>
      </c>
      <c r="AE466" s="88">
        <f>'EWG-CCP-127 (1)'!E192</f>
        <v>79</v>
      </c>
      <c r="AF466" s="41" t="s">
        <v>3</v>
      </c>
      <c r="AG466" s="87" t="s">
        <v>506</v>
      </c>
      <c r="AL466" s="17">
        <f t="shared" si="144"/>
        <v>99.999999999999986</v>
      </c>
      <c r="AM466" s="17">
        <f t="shared" si="145"/>
        <v>0.22222222222222221</v>
      </c>
      <c r="AN466" s="17">
        <f t="shared" si="146"/>
        <v>0</v>
      </c>
      <c r="AO466" s="17">
        <f t="shared" si="147"/>
        <v>0.1111111111111111</v>
      </c>
      <c r="AP466" s="17">
        <f t="shared" si="148"/>
        <v>0.66666666666666652</v>
      </c>
      <c r="AQ466" s="17">
        <f t="shared" si="149"/>
        <v>0.79</v>
      </c>
      <c r="AS466" s="17">
        <f t="shared" si="150"/>
        <v>5.9999999999999991</v>
      </c>
      <c r="AT466" s="17">
        <f t="shared" si="151"/>
        <v>2</v>
      </c>
      <c r="AU466" s="17">
        <f t="shared" si="152"/>
        <v>0.875</v>
      </c>
      <c r="AV466" s="17">
        <f t="shared" si="153"/>
        <v>1.9999999999999998</v>
      </c>
      <c r="AW466" s="17">
        <f t="shared" si="154"/>
        <v>0.875</v>
      </c>
      <c r="AX466" s="17">
        <f t="shared" si="155"/>
        <v>0.875</v>
      </c>
      <c r="AY466" s="17">
        <f t="shared" si="156"/>
        <v>8.4999999999999964E-2</v>
      </c>
      <c r="BA466" s="17">
        <f t="shared" si="163"/>
        <v>5.9999999999999991</v>
      </c>
      <c r="BB466" s="17">
        <f t="shared" si="157"/>
        <v>2</v>
      </c>
      <c r="BC466" s="17">
        <f t="shared" si="158"/>
        <v>0.78085610220132606</v>
      </c>
      <c r="BD466" s="17">
        <f t="shared" si="161"/>
        <v>0.87976123091055414</v>
      </c>
      <c r="BE466" s="17">
        <f t="shared" si="159"/>
        <v>0.87976123091055414</v>
      </c>
      <c r="BF466" s="17">
        <f t="shared" si="160"/>
        <v>8.0570785745778129E-3</v>
      </c>
      <c r="BG466" s="17">
        <f t="shared" si="162"/>
        <v>0.15066817443436084</v>
      </c>
    </row>
    <row r="467" spans="1:59" x14ac:dyDescent="0.25">
      <c r="A467" s="84">
        <v>349</v>
      </c>
      <c r="B467" s="84">
        <v>233</v>
      </c>
      <c r="C467" s="17" t="s">
        <v>247</v>
      </c>
      <c r="D467" s="86">
        <v>1</v>
      </c>
      <c r="E467" s="17">
        <v>0</v>
      </c>
      <c r="F467" s="17">
        <v>18.2</v>
      </c>
      <c r="G467" s="17">
        <v>0</v>
      </c>
      <c r="H467" s="17">
        <v>0</v>
      </c>
      <c r="I467" s="17">
        <v>0</v>
      </c>
      <c r="J467" s="17">
        <v>0</v>
      </c>
      <c r="K467" s="17">
        <v>0</v>
      </c>
      <c r="L467" s="17">
        <v>0</v>
      </c>
      <c r="M467" s="17">
        <v>9.1</v>
      </c>
      <c r="N467" s="17">
        <v>0</v>
      </c>
      <c r="O467" s="17">
        <v>72.7</v>
      </c>
      <c r="P467" s="17">
        <v>0</v>
      </c>
      <c r="Q467" s="17">
        <v>0</v>
      </c>
      <c r="R467" s="17">
        <v>0</v>
      </c>
      <c r="S467" s="17">
        <v>0</v>
      </c>
      <c r="T467" s="17">
        <v>0</v>
      </c>
      <c r="U467" s="41">
        <v>0</v>
      </c>
      <c r="V467" s="41">
        <v>0</v>
      </c>
      <c r="W467" s="17">
        <v>0</v>
      </c>
      <c r="X467" s="17">
        <v>0</v>
      </c>
      <c r="Y467" s="17">
        <v>0</v>
      </c>
      <c r="Z467" s="17">
        <v>0</v>
      </c>
      <c r="AA467" s="17">
        <v>0</v>
      </c>
      <c r="AB467" s="17">
        <v>0</v>
      </c>
      <c r="AC467" s="17">
        <v>0</v>
      </c>
      <c r="AD467" s="41">
        <v>0</v>
      </c>
      <c r="AE467" s="88">
        <v>41.2</v>
      </c>
      <c r="AF467" s="91" t="s">
        <v>3</v>
      </c>
      <c r="AG467" s="87" t="s">
        <v>504</v>
      </c>
      <c r="AL467" s="17">
        <f t="shared" si="144"/>
        <v>100</v>
      </c>
      <c r="AM467" s="17">
        <f t="shared" si="145"/>
        <v>9.0999999999999998E-2</v>
      </c>
      <c r="AN467" s="17">
        <f t="shared" si="146"/>
        <v>0</v>
      </c>
      <c r="AO467" s="17">
        <f t="shared" si="147"/>
        <v>0.182</v>
      </c>
      <c r="AP467" s="17">
        <f t="shared" si="148"/>
        <v>0.72699999999999998</v>
      </c>
      <c r="AQ467" s="17">
        <f t="shared" si="149"/>
        <v>0.41200000000000003</v>
      </c>
      <c r="AS467" s="17">
        <f t="shared" si="150"/>
        <v>3.9945054945054945</v>
      </c>
      <c r="AT467" s="17">
        <f t="shared" si="151"/>
        <v>0.5</v>
      </c>
      <c r="AU467" s="17">
        <f t="shared" si="152"/>
        <v>0.74965659340659341</v>
      </c>
      <c r="AV467" s="17">
        <f t="shared" si="153"/>
        <v>1.4986263736263736</v>
      </c>
      <c r="AW467" s="17">
        <f t="shared" si="154"/>
        <v>0.5</v>
      </c>
      <c r="AX467" s="17">
        <f t="shared" si="155"/>
        <v>0.5</v>
      </c>
      <c r="AY467" s="17">
        <f t="shared" si="156"/>
        <v>8.7999999999999967E-2</v>
      </c>
      <c r="BA467" s="17">
        <f t="shared" si="163"/>
        <v>3.994505494505495</v>
      </c>
      <c r="BB467" s="17">
        <f t="shared" si="157"/>
        <v>0.5</v>
      </c>
      <c r="BC467" s="17">
        <f t="shared" si="158"/>
        <v>0.6629850404949349</v>
      </c>
      <c r="BD467" s="17">
        <f t="shared" si="161"/>
        <v>0.5</v>
      </c>
      <c r="BE467" s="17">
        <f t="shared" si="159"/>
        <v>0.5</v>
      </c>
      <c r="BF467" s="17">
        <f t="shared" si="160"/>
        <v>7.7439999999999939E-3</v>
      </c>
      <c r="BG467" s="17">
        <f t="shared" si="162"/>
        <v>1.0322530774212813E-4</v>
      </c>
    </row>
    <row r="468" spans="1:59" x14ac:dyDescent="0.25">
      <c r="A468" s="84">
        <v>442</v>
      </c>
      <c r="B468" s="84">
        <v>297</v>
      </c>
      <c r="C468" s="17" t="s">
        <v>288</v>
      </c>
      <c r="D468" s="87">
        <v>1</v>
      </c>
      <c r="E468" s="17">
        <v>0</v>
      </c>
      <c r="F468" s="17">
        <v>18.04</v>
      </c>
      <c r="G468" s="17">
        <v>0</v>
      </c>
      <c r="H468" s="17">
        <v>0</v>
      </c>
      <c r="I468" s="17">
        <v>0</v>
      </c>
      <c r="J468" s="17">
        <v>0</v>
      </c>
      <c r="K468" s="17">
        <v>0</v>
      </c>
      <c r="L468" s="17">
        <v>0</v>
      </c>
      <c r="M468" s="17">
        <v>14.23</v>
      </c>
      <c r="N468" s="17">
        <v>0</v>
      </c>
      <c r="O468" s="17">
        <v>67.73</v>
      </c>
      <c r="P468" s="17">
        <v>0</v>
      </c>
      <c r="Q468" s="17">
        <v>0</v>
      </c>
      <c r="R468" s="17">
        <v>0</v>
      </c>
      <c r="S468" s="17">
        <v>0</v>
      </c>
      <c r="T468" s="17">
        <v>0</v>
      </c>
      <c r="U468" s="41">
        <v>0</v>
      </c>
      <c r="V468" s="17">
        <v>0</v>
      </c>
      <c r="W468" s="17">
        <v>0</v>
      </c>
      <c r="X468" s="17">
        <v>0</v>
      </c>
      <c r="Y468" s="17">
        <v>0</v>
      </c>
      <c r="Z468" s="17">
        <v>0</v>
      </c>
      <c r="AA468" s="17">
        <v>0</v>
      </c>
      <c r="AB468" s="17">
        <v>0</v>
      </c>
      <c r="AC468" s="17">
        <v>0</v>
      </c>
      <c r="AD468" s="41">
        <v>0</v>
      </c>
      <c r="AE468" s="88">
        <v>73</v>
      </c>
      <c r="AF468" s="41" t="s">
        <v>3</v>
      </c>
      <c r="AG468" s="87" t="s">
        <v>506</v>
      </c>
      <c r="AL468" s="17">
        <f t="shared" si="144"/>
        <v>100</v>
      </c>
      <c r="AM468" s="17">
        <f t="shared" si="145"/>
        <v>0.14230000000000001</v>
      </c>
      <c r="AN468" s="17">
        <f t="shared" si="146"/>
        <v>0</v>
      </c>
      <c r="AO468" s="17">
        <f t="shared" si="147"/>
        <v>0.1804</v>
      </c>
      <c r="AP468" s="17">
        <f t="shared" si="148"/>
        <v>0.67730000000000001</v>
      </c>
      <c r="AQ468" s="17">
        <f t="shared" si="149"/>
        <v>0.73</v>
      </c>
      <c r="AS468" s="17">
        <f t="shared" si="150"/>
        <v>3.7544345898004434</v>
      </c>
      <c r="AT468" s="17">
        <f t="shared" si="151"/>
        <v>0.78880266075388028</v>
      </c>
      <c r="AU468" s="17">
        <f t="shared" si="152"/>
        <v>0.73465216186252769</v>
      </c>
      <c r="AV468" s="17">
        <f t="shared" si="153"/>
        <v>1.4386086474501107</v>
      </c>
      <c r="AW468" s="17">
        <f t="shared" si="154"/>
        <v>0.73465216186252769</v>
      </c>
      <c r="AX468" s="17">
        <f t="shared" si="155"/>
        <v>0.73465216186252769</v>
      </c>
      <c r="AY468" s="17">
        <f t="shared" si="156"/>
        <v>4.6521618625277039E-3</v>
      </c>
      <c r="BA468" s="17">
        <f t="shared" si="163"/>
        <v>3.7544345898004439</v>
      </c>
      <c r="BB468" s="17">
        <f t="shared" si="157"/>
        <v>0.78880266075388028</v>
      </c>
      <c r="BC468" s="17">
        <f t="shared" si="158"/>
        <v>0.6488750978623965</v>
      </c>
      <c r="BD468" s="17">
        <f t="shared" si="161"/>
        <v>0.64059981091288076</v>
      </c>
      <c r="BE468" s="17">
        <f t="shared" si="159"/>
        <v>0.64059981091288076</v>
      </c>
      <c r="BF468" s="17">
        <f t="shared" si="160"/>
        <v>7.99239380881267E-3</v>
      </c>
      <c r="BG468" s="17">
        <f t="shared" si="162"/>
        <v>0.10768897616029435</v>
      </c>
    </row>
    <row r="469" spans="1:59" x14ac:dyDescent="0.25">
      <c r="A469" s="84">
        <v>41</v>
      </c>
      <c r="B469" s="84">
        <v>29</v>
      </c>
      <c r="C469" s="17" t="s">
        <v>49</v>
      </c>
      <c r="D469" s="86">
        <v>1</v>
      </c>
      <c r="E469" s="41">
        <v>0</v>
      </c>
      <c r="F469" s="17">
        <v>18</v>
      </c>
      <c r="G469" s="17">
        <v>4</v>
      </c>
      <c r="H469" s="17">
        <v>0</v>
      </c>
      <c r="I469" s="41">
        <v>0</v>
      </c>
      <c r="J469" s="41">
        <v>0</v>
      </c>
      <c r="K469" s="41">
        <v>0</v>
      </c>
      <c r="L469" s="41">
        <v>0</v>
      </c>
      <c r="M469" s="17">
        <v>18</v>
      </c>
      <c r="N469" s="17">
        <v>0</v>
      </c>
      <c r="O469" s="17">
        <v>59</v>
      </c>
      <c r="P469" s="17">
        <v>0</v>
      </c>
      <c r="Q469" s="17">
        <v>0</v>
      </c>
      <c r="R469" s="17">
        <v>0</v>
      </c>
      <c r="S469" s="17">
        <v>2</v>
      </c>
      <c r="T469" s="41">
        <v>0</v>
      </c>
      <c r="U469" s="41">
        <v>0</v>
      </c>
      <c r="V469" s="41">
        <v>0</v>
      </c>
      <c r="W469" s="41">
        <v>0</v>
      </c>
      <c r="X469" s="41">
        <v>0</v>
      </c>
      <c r="Y469" s="17">
        <v>0</v>
      </c>
      <c r="Z469" s="41">
        <v>0</v>
      </c>
      <c r="AA469" s="17">
        <v>0</v>
      </c>
      <c r="AB469" s="17">
        <v>0</v>
      </c>
      <c r="AC469" s="41">
        <v>0</v>
      </c>
      <c r="AD469" s="41">
        <v>0</v>
      </c>
      <c r="AE469" s="88">
        <v>68</v>
      </c>
      <c r="AF469" s="41" t="s">
        <v>3</v>
      </c>
      <c r="AG469" s="87" t="s">
        <v>506</v>
      </c>
      <c r="AL469" s="17">
        <f t="shared" si="144"/>
        <v>101</v>
      </c>
      <c r="AM469" s="17">
        <f t="shared" si="145"/>
        <v>0.18</v>
      </c>
      <c r="AN469" s="17">
        <f t="shared" si="146"/>
        <v>0</v>
      </c>
      <c r="AO469" s="17">
        <f t="shared" si="147"/>
        <v>0.18</v>
      </c>
      <c r="AP469" s="17">
        <f t="shared" si="148"/>
        <v>0.59</v>
      </c>
      <c r="AQ469" s="17">
        <f t="shared" si="149"/>
        <v>0.68</v>
      </c>
      <c r="AS469" s="17">
        <f t="shared" si="150"/>
        <v>3.2777777777777777</v>
      </c>
      <c r="AT469" s="17">
        <f t="shared" si="151"/>
        <v>1</v>
      </c>
      <c r="AU469" s="17">
        <f t="shared" si="152"/>
        <v>0.70486111111111116</v>
      </c>
      <c r="AV469" s="17">
        <f t="shared" si="153"/>
        <v>1.3194444444444444</v>
      </c>
      <c r="AW469" s="17">
        <f t="shared" si="154"/>
        <v>0.70486111111111116</v>
      </c>
      <c r="AX469" s="17">
        <f t="shared" si="155"/>
        <v>0.70486111111111116</v>
      </c>
      <c r="AY469" s="17">
        <f t="shared" si="156"/>
        <v>2.4861111111111112E-2</v>
      </c>
      <c r="BA469" s="17">
        <f t="shared" si="163"/>
        <v>2.4583333333333335</v>
      </c>
      <c r="BB469" s="17">
        <f t="shared" si="157"/>
        <v>0.83333333333333337</v>
      </c>
      <c r="BC469" s="17">
        <f t="shared" si="158"/>
        <v>0.57269796012394325</v>
      </c>
      <c r="BD469" s="17">
        <f t="shared" si="161"/>
        <v>0.590117231134626</v>
      </c>
      <c r="BE469" s="17">
        <f t="shared" si="159"/>
        <v>0.590117231134626</v>
      </c>
      <c r="BF469" s="17">
        <f t="shared" si="160"/>
        <v>8.0789121389062551E-3</v>
      </c>
      <c r="BG469" s="17">
        <f t="shared" si="162"/>
        <v>7.737297759857234E-2</v>
      </c>
    </row>
    <row r="470" spans="1:59" x14ac:dyDescent="0.25">
      <c r="A470" s="84">
        <v>437</v>
      </c>
      <c r="B470" s="84">
        <v>292</v>
      </c>
      <c r="D470" s="87">
        <v>1</v>
      </c>
      <c r="E470" s="17">
        <f>'EWG-CCP-127 (1)'!E224</f>
        <v>7.0000000000000009</v>
      </c>
      <c r="F470" s="17">
        <f>'EWG-CCP-127 (1)'!F224</f>
        <v>6.9</v>
      </c>
      <c r="G470" s="17">
        <v>0</v>
      </c>
      <c r="H470" s="17">
        <v>0</v>
      </c>
      <c r="I470" s="17">
        <v>0</v>
      </c>
      <c r="J470" s="17">
        <v>0</v>
      </c>
      <c r="K470" s="17">
        <v>0</v>
      </c>
      <c r="L470" s="17">
        <v>0</v>
      </c>
      <c r="M470" s="17">
        <f>'EWG-CCP-127 (1)'!C224</f>
        <v>18.8</v>
      </c>
      <c r="N470" s="17">
        <v>0</v>
      </c>
      <c r="O470" s="17">
        <f>'EWG-CCP-127 (1)'!D224</f>
        <v>67.300000000000011</v>
      </c>
      <c r="P470" s="17">
        <v>0</v>
      </c>
      <c r="Q470" s="17">
        <v>0</v>
      </c>
      <c r="R470" s="17">
        <v>0</v>
      </c>
      <c r="S470" s="17">
        <v>0</v>
      </c>
      <c r="T470" s="17">
        <v>0</v>
      </c>
      <c r="U470" s="41">
        <v>0</v>
      </c>
      <c r="V470" s="17">
        <v>0</v>
      </c>
      <c r="W470" s="17">
        <v>0</v>
      </c>
      <c r="X470" s="17">
        <v>0</v>
      </c>
      <c r="Y470" s="17">
        <v>0</v>
      </c>
      <c r="Z470" s="17">
        <v>0</v>
      </c>
      <c r="AA470" s="17">
        <v>0</v>
      </c>
      <c r="AB470" s="17">
        <v>0</v>
      </c>
      <c r="AC470" s="17">
        <v>0</v>
      </c>
      <c r="AD470" s="41">
        <v>0</v>
      </c>
      <c r="AE470" s="88">
        <f>'EWG-CCP-127 (1)'!J224</f>
        <v>62.867919999999998</v>
      </c>
      <c r="AF470" s="41" t="s">
        <v>3</v>
      </c>
      <c r="AG470" s="87" t="s">
        <v>506</v>
      </c>
      <c r="AL470" s="17">
        <f t="shared" si="144"/>
        <v>100.00000000000001</v>
      </c>
      <c r="AM470" s="17">
        <f t="shared" si="145"/>
        <v>0.188</v>
      </c>
      <c r="AN470" s="17">
        <f t="shared" si="146"/>
        <v>7.0000000000000007E-2</v>
      </c>
      <c r="AO470" s="17">
        <f t="shared" si="147"/>
        <v>6.9000000000000006E-2</v>
      </c>
      <c r="AP470" s="17">
        <f t="shared" si="148"/>
        <v>0.67300000000000015</v>
      </c>
      <c r="AQ470" s="17">
        <f t="shared" si="149"/>
        <v>0.62867919999999999</v>
      </c>
      <c r="AS470" s="17">
        <f t="shared" si="150"/>
        <v>4.841726618705037</v>
      </c>
      <c r="AT470" s="17">
        <f t="shared" si="151"/>
        <v>1.3525179856115106</v>
      </c>
      <c r="AU470" s="17">
        <f t="shared" si="152"/>
        <v>0.80260791366906481</v>
      </c>
      <c r="AV470" s="17">
        <f t="shared" si="153"/>
        <v>1.7104316546762592</v>
      </c>
      <c r="AW470" s="17">
        <f t="shared" si="154"/>
        <v>0.80260791366906481</v>
      </c>
      <c r="AX470" s="17">
        <f t="shared" si="155"/>
        <v>0.80260791366906481</v>
      </c>
      <c r="AY470" s="17">
        <f t="shared" si="156"/>
        <v>0.17392871366906482</v>
      </c>
      <c r="BA470" s="17">
        <f t="shared" si="163"/>
        <v>1.9283667621776504</v>
      </c>
      <c r="BB470" s="17">
        <f t="shared" si="157"/>
        <v>0.53868194842406869</v>
      </c>
      <c r="BC470" s="17">
        <f t="shared" si="158"/>
        <v>0.54154967114091612</v>
      </c>
      <c r="BD470" s="17">
        <f t="shared" si="161"/>
        <v>0.53868194842406869</v>
      </c>
      <c r="BE470" s="17">
        <f t="shared" si="159"/>
        <v>0.53868194842406869</v>
      </c>
      <c r="BF470" s="17">
        <f t="shared" si="160"/>
        <v>8.0995052912214687E-3</v>
      </c>
      <c r="BG470" s="17">
        <f t="shared" si="162"/>
        <v>5.1456016131483817E-2</v>
      </c>
    </row>
    <row r="471" spans="1:59" x14ac:dyDescent="0.25">
      <c r="A471" s="84">
        <v>209</v>
      </c>
      <c r="B471" s="84">
        <v>477</v>
      </c>
      <c r="C471" s="17">
        <v>37</v>
      </c>
      <c r="D471" s="86">
        <v>1</v>
      </c>
      <c r="E471" s="17">
        <v>0</v>
      </c>
      <c r="F471" s="17">
        <v>64.5</v>
      </c>
      <c r="G471" s="17">
        <v>0</v>
      </c>
      <c r="H471" s="17">
        <v>0</v>
      </c>
      <c r="I471" s="17">
        <v>0</v>
      </c>
      <c r="J471" s="17">
        <v>0</v>
      </c>
      <c r="K471" s="17">
        <v>0</v>
      </c>
      <c r="L471" s="17">
        <v>0</v>
      </c>
      <c r="M471" s="17">
        <v>29</v>
      </c>
      <c r="N471" s="17">
        <v>0</v>
      </c>
      <c r="O471" s="17">
        <v>6.5</v>
      </c>
      <c r="P471" s="17">
        <v>0</v>
      </c>
      <c r="Q471" s="17">
        <v>0</v>
      </c>
      <c r="R471" s="17">
        <v>0</v>
      </c>
      <c r="S471" s="17">
        <v>0</v>
      </c>
      <c r="T471" s="17">
        <v>0</v>
      </c>
      <c r="U471" s="41">
        <v>0</v>
      </c>
      <c r="V471" s="41">
        <v>0</v>
      </c>
      <c r="W471" s="17">
        <v>0</v>
      </c>
      <c r="X471" s="17">
        <v>0</v>
      </c>
      <c r="Y471" s="17">
        <v>0</v>
      </c>
      <c r="Z471" s="17">
        <v>0</v>
      </c>
      <c r="AA471" s="17">
        <v>0</v>
      </c>
      <c r="AB471" s="17">
        <v>0</v>
      </c>
      <c r="AC471" s="17">
        <v>0</v>
      </c>
      <c r="AD471" s="41">
        <v>0</v>
      </c>
      <c r="AE471" s="88">
        <v>33</v>
      </c>
      <c r="AF471" s="91" t="s">
        <v>3</v>
      </c>
      <c r="AG471" s="87" t="s">
        <v>504</v>
      </c>
      <c r="AL471" s="17">
        <f t="shared" si="144"/>
        <v>100</v>
      </c>
      <c r="AM471" s="17">
        <f t="shared" si="145"/>
        <v>0.28999999999999998</v>
      </c>
      <c r="AN471" s="17">
        <f t="shared" si="146"/>
        <v>0</v>
      </c>
      <c r="AO471" s="17">
        <f t="shared" si="147"/>
        <v>0.64500000000000002</v>
      </c>
      <c r="AP471" s="17">
        <f t="shared" si="148"/>
        <v>6.5000000000000002E-2</v>
      </c>
      <c r="AQ471" s="17">
        <f t="shared" si="149"/>
        <v>0.33</v>
      </c>
      <c r="AS471" s="17">
        <f t="shared" si="150"/>
        <v>0.10077519379844961</v>
      </c>
      <c r="AT471" s="17">
        <f t="shared" si="151"/>
        <v>0.44961240310077516</v>
      </c>
      <c r="AU471" s="17">
        <f t="shared" si="152"/>
        <v>0.50629844961240311</v>
      </c>
      <c r="AV471" s="17">
        <f t="shared" si="153"/>
        <v>0.52519379844961245</v>
      </c>
      <c r="AW471" s="17">
        <f t="shared" si="154"/>
        <v>0.44961240310077516</v>
      </c>
      <c r="AX471" s="17">
        <f t="shared" si="155"/>
        <v>0.44961240310077516</v>
      </c>
      <c r="AY471" s="17">
        <f t="shared" si="156"/>
        <v>0.11961240310077514</v>
      </c>
      <c r="BA471" s="17">
        <f t="shared" si="163"/>
        <v>0.10077519379844961</v>
      </c>
      <c r="BB471" s="17">
        <f t="shared" si="157"/>
        <v>0.44961240310077522</v>
      </c>
      <c r="BC471" s="17">
        <f t="shared" si="158"/>
        <v>0.43413468798323945</v>
      </c>
      <c r="BD471" s="17">
        <f t="shared" si="161"/>
        <v>0.41840599206828749</v>
      </c>
      <c r="BE471" s="17">
        <f t="shared" si="159"/>
        <v>0.41840599206828749</v>
      </c>
      <c r="BF471" s="17">
        <f t="shared" si="160"/>
        <v>7.8156194335781085E-3</v>
      </c>
      <c r="BG471" s="17">
        <f t="shared" si="162"/>
        <v>5.1609876665179629E-3</v>
      </c>
    </row>
    <row r="472" spans="1:59" x14ac:dyDescent="0.25">
      <c r="A472" s="84">
        <v>480</v>
      </c>
      <c r="B472" s="84">
        <v>534</v>
      </c>
      <c r="C472" s="17" t="s">
        <v>325</v>
      </c>
      <c r="D472" s="87">
        <v>1</v>
      </c>
      <c r="E472" s="17">
        <v>4</v>
      </c>
      <c r="F472" s="17">
        <v>46</v>
      </c>
      <c r="G472" s="17">
        <v>0</v>
      </c>
      <c r="H472" s="17">
        <v>0</v>
      </c>
      <c r="I472" s="17">
        <v>0</v>
      </c>
      <c r="J472" s="17">
        <v>0</v>
      </c>
      <c r="K472" s="17">
        <v>0</v>
      </c>
      <c r="L472" s="17">
        <v>0</v>
      </c>
      <c r="M472" s="17">
        <v>0</v>
      </c>
      <c r="N472" s="17">
        <v>0</v>
      </c>
      <c r="O472" s="17">
        <v>0</v>
      </c>
      <c r="P472" s="17">
        <v>0</v>
      </c>
      <c r="Q472" s="17">
        <v>0</v>
      </c>
      <c r="R472" s="17">
        <v>0</v>
      </c>
      <c r="S472" s="17">
        <v>0</v>
      </c>
      <c r="T472" s="17">
        <v>0</v>
      </c>
      <c r="U472" s="17">
        <v>50</v>
      </c>
      <c r="V472" s="17">
        <v>0</v>
      </c>
      <c r="W472" s="17">
        <v>0</v>
      </c>
      <c r="X472" s="17">
        <v>0</v>
      </c>
      <c r="Y472" s="17">
        <v>0</v>
      </c>
      <c r="Z472" s="17">
        <v>0</v>
      </c>
      <c r="AA472" s="17">
        <v>0</v>
      </c>
      <c r="AB472" s="17">
        <v>0</v>
      </c>
      <c r="AC472" s="17">
        <v>0</v>
      </c>
      <c r="AD472" s="41">
        <v>0</v>
      </c>
      <c r="AE472" s="88">
        <v>36</v>
      </c>
      <c r="AF472" s="17" t="s">
        <v>3</v>
      </c>
      <c r="AG472" s="87" t="s">
        <v>506</v>
      </c>
      <c r="AL472" s="17">
        <f t="shared" si="144"/>
        <v>100</v>
      </c>
      <c r="AM472" s="17">
        <f t="shared" si="145"/>
        <v>0</v>
      </c>
      <c r="AN472" s="17">
        <f t="shared" si="146"/>
        <v>0.04</v>
      </c>
      <c r="AO472" s="17">
        <f t="shared" si="147"/>
        <v>0.46</v>
      </c>
      <c r="AP472" s="17">
        <f t="shared" si="148"/>
        <v>0</v>
      </c>
      <c r="AQ472" s="17">
        <f t="shared" si="149"/>
        <v>0.36</v>
      </c>
      <c r="AS472" s="17">
        <f t="shared" si="150"/>
        <v>0</v>
      </c>
      <c r="AT472" s="17">
        <f t="shared" si="151"/>
        <v>0</v>
      </c>
      <c r="AU472" s="17">
        <f t="shared" si="152"/>
        <v>0.5</v>
      </c>
      <c r="AV472" s="17">
        <f t="shared" si="153"/>
        <v>0.5</v>
      </c>
      <c r="AW472" s="17">
        <f t="shared" si="154"/>
        <v>0</v>
      </c>
      <c r="AX472" s="17">
        <f t="shared" si="155"/>
        <v>0</v>
      </c>
      <c r="AY472" s="17">
        <f t="shared" si="156"/>
        <v>0.36</v>
      </c>
      <c r="BA472" s="17">
        <f t="shared" si="163"/>
        <v>0</v>
      </c>
      <c r="BB472" s="17">
        <f t="shared" si="157"/>
        <v>0.26881720430107525</v>
      </c>
      <c r="BC472" s="17">
        <f t="shared" si="158"/>
        <v>0.42821172032905402</v>
      </c>
      <c r="BD472" s="17">
        <f t="shared" si="161"/>
        <v>0.26881720430107525</v>
      </c>
      <c r="BE472" s="17">
        <f t="shared" si="159"/>
        <v>0.26881720430107525</v>
      </c>
      <c r="BF472" s="17">
        <f t="shared" si="160"/>
        <v>8.3143022314718477E-3</v>
      </c>
      <c r="BG472" s="17">
        <f t="shared" si="162"/>
        <v>1.7505868035511964E-3</v>
      </c>
    </row>
    <row r="473" spans="1:59" x14ac:dyDescent="0.25">
      <c r="A473" s="84">
        <v>430</v>
      </c>
      <c r="B473" s="84">
        <v>285</v>
      </c>
      <c r="D473" s="86">
        <v>1</v>
      </c>
      <c r="E473" s="17">
        <f>'EWG-CCP-127 (1)'!E217</f>
        <v>9.4</v>
      </c>
      <c r="F473" s="17">
        <f>'EWG-CCP-127 (1)'!F217</f>
        <v>9.4</v>
      </c>
      <c r="G473" s="17">
        <v>0</v>
      </c>
      <c r="H473" s="17">
        <v>0</v>
      </c>
      <c r="I473" s="17">
        <v>0</v>
      </c>
      <c r="J473" s="17">
        <v>0</v>
      </c>
      <c r="K473" s="17">
        <v>0</v>
      </c>
      <c r="L473" s="17">
        <v>0</v>
      </c>
      <c r="M473" s="17">
        <f>'EWG-CCP-127 (1)'!C217</f>
        <v>13.900000000000002</v>
      </c>
      <c r="N473" s="17">
        <v>0</v>
      </c>
      <c r="O473" s="17">
        <f>'EWG-CCP-127 (1)'!D217</f>
        <v>67.300000000000011</v>
      </c>
      <c r="P473" s="17">
        <v>0</v>
      </c>
      <c r="Q473" s="17">
        <v>0</v>
      </c>
      <c r="R473" s="17">
        <v>0</v>
      </c>
      <c r="S473" s="17">
        <v>0</v>
      </c>
      <c r="T473" s="17">
        <v>0</v>
      </c>
      <c r="U473" s="41">
        <v>0</v>
      </c>
      <c r="V473" s="17">
        <v>0</v>
      </c>
      <c r="W473" s="17">
        <v>0</v>
      </c>
      <c r="X473" s="17">
        <v>0</v>
      </c>
      <c r="Y473" s="17">
        <v>0</v>
      </c>
      <c r="Z473" s="17">
        <v>0</v>
      </c>
      <c r="AA473" s="17">
        <v>0</v>
      </c>
      <c r="AB473" s="17">
        <v>0</v>
      </c>
      <c r="AC473" s="17">
        <v>0</v>
      </c>
      <c r="AD473" s="41">
        <v>0</v>
      </c>
      <c r="AE473" s="88">
        <f>'EWG-CCP-127 (1)'!J217</f>
        <v>38.70814</v>
      </c>
      <c r="AF473" s="41" t="s">
        <v>3</v>
      </c>
      <c r="AG473" s="87" t="s">
        <v>506</v>
      </c>
      <c r="AL473" s="17">
        <f t="shared" si="144"/>
        <v>100.00000000000001</v>
      </c>
      <c r="AM473" s="17">
        <f t="shared" si="145"/>
        <v>0.13900000000000001</v>
      </c>
      <c r="AN473" s="17">
        <f t="shared" si="146"/>
        <v>9.4E-2</v>
      </c>
      <c r="AO473" s="17">
        <f t="shared" si="147"/>
        <v>9.4E-2</v>
      </c>
      <c r="AP473" s="17">
        <f t="shared" si="148"/>
        <v>0.67300000000000015</v>
      </c>
      <c r="AQ473" s="17">
        <f t="shared" si="149"/>
        <v>0.38708140000000002</v>
      </c>
      <c r="AS473" s="17">
        <f t="shared" si="150"/>
        <v>3.5797872340425538</v>
      </c>
      <c r="AT473" s="17">
        <f t="shared" si="151"/>
        <v>0.73936170212765961</v>
      </c>
      <c r="AU473" s="17">
        <f t="shared" si="152"/>
        <v>0.72373670212765961</v>
      </c>
      <c r="AV473" s="17">
        <f t="shared" si="153"/>
        <v>1.3949468085106385</v>
      </c>
      <c r="AW473" s="17">
        <f t="shared" si="154"/>
        <v>0.72373670212765961</v>
      </c>
      <c r="AX473" s="17">
        <f t="shared" si="155"/>
        <v>0.72373670212765961</v>
      </c>
      <c r="AY473" s="17">
        <f t="shared" si="156"/>
        <v>0.33665530212765959</v>
      </c>
      <c r="BA473" s="17">
        <f t="shared" si="163"/>
        <v>1.4319148936170216</v>
      </c>
      <c r="BB473" s="17">
        <f t="shared" si="157"/>
        <v>0.29574468085106387</v>
      </c>
      <c r="BC473" s="17">
        <f t="shared" si="158"/>
        <v>0.51237117742126648</v>
      </c>
      <c r="BD473" s="17">
        <f t="shared" si="161"/>
        <v>0.29574468085106387</v>
      </c>
      <c r="BE473" s="17">
        <f t="shared" si="159"/>
        <v>0.29574468085106387</v>
      </c>
      <c r="BF473" s="17">
        <f t="shared" si="160"/>
        <v>8.3423962648916401E-3</v>
      </c>
      <c r="BG473" s="17">
        <f t="shared" si="162"/>
        <v>2.1781669849958528E-4</v>
      </c>
    </row>
    <row r="474" spans="1:59" x14ac:dyDescent="0.25">
      <c r="A474" s="84">
        <v>60</v>
      </c>
      <c r="B474" s="84">
        <v>417</v>
      </c>
      <c r="C474" s="17" t="s">
        <v>75</v>
      </c>
      <c r="D474" s="87">
        <v>1</v>
      </c>
      <c r="E474" s="17">
        <v>30</v>
      </c>
      <c r="F474" s="17">
        <v>50</v>
      </c>
      <c r="G474" s="17">
        <v>0</v>
      </c>
      <c r="H474" s="17">
        <v>0</v>
      </c>
      <c r="I474" s="41">
        <v>0</v>
      </c>
      <c r="J474" s="41">
        <v>0</v>
      </c>
      <c r="K474" s="41">
        <v>0</v>
      </c>
      <c r="L474" s="17">
        <v>0</v>
      </c>
      <c r="M474" s="17">
        <v>20</v>
      </c>
      <c r="N474" s="17">
        <v>0</v>
      </c>
      <c r="O474" s="17">
        <v>0</v>
      </c>
      <c r="P474" s="17">
        <v>0</v>
      </c>
      <c r="Q474" s="17">
        <v>0</v>
      </c>
      <c r="R474" s="17">
        <v>0</v>
      </c>
      <c r="S474" s="17">
        <v>0</v>
      </c>
      <c r="T474" s="41">
        <v>0</v>
      </c>
      <c r="U474" s="41">
        <v>0</v>
      </c>
      <c r="V474" s="41">
        <v>0</v>
      </c>
      <c r="W474" s="41">
        <v>0</v>
      </c>
      <c r="X474" s="17">
        <v>0</v>
      </c>
      <c r="Y474" s="17">
        <v>0</v>
      </c>
      <c r="Z474" s="41">
        <v>0</v>
      </c>
      <c r="AA474" s="17">
        <v>0</v>
      </c>
      <c r="AB474" s="17">
        <v>0</v>
      </c>
      <c r="AC474" s="41">
        <v>0</v>
      </c>
      <c r="AD474" s="41">
        <v>0</v>
      </c>
      <c r="AE474" s="88">
        <v>2.6</v>
      </c>
      <c r="AF474" s="91" t="s">
        <v>3</v>
      </c>
      <c r="AG474" s="87" t="s">
        <v>504</v>
      </c>
      <c r="AJ474" s="87" t="s">
        <v>507</v>
      </c>
      <c r="AL474" s="17">
        <f t="shared" si="144"/>
        <v>100</v>
      </c>
      <c r="AM474" s="17">
        <f t="shared" si="145"/>
        <v>0.2</v>
      </c>
      <c r="AN474" s="17">
        <f t="shared" si="146"/>
        <v>0.3</v>
      </c>
      <c r="AO474" s="17">
        <f t="shared" si="147"/>
        <v>0.5</v>
      </c>
      <c r="AP474" s="17">
        <f t="shared" si="148"/>
        <v>0</v>
      </c>
      <c r="AQ474" s="17">
        <f t="shared" si="149"/>
        <v>2.6000000000000002E-2</v>
      </c>
      <c r="AS474" s="17">
        <f t="shared" si="150"/>
        <v>0</v>
      </c>
      <c r="AT474" s="17">
        <f t="shared" si="151"/>
        <v>0.25</v>
      </c>
      <c r="AU474" s="17">
        <f t="shared" si="152"/>
        <v>0.5</v>
      </c>
      <c r="AV474" s="17">
        <f t="shared" si="153"/>
        <v>0.5</v>
      </c>
      <c r="AW474" s="17">
        <f t="shared" si="154"/>
        <v>0.25</v>
      </c>
      <c r="AX474" s="17">
        <f t="shared" si="155"/>
        <v>0.25</v>
      </c>
      <c r="AY474" s="17">
        <f t="shared" si="156"/>
        <v>0.224</v>
      </c>
      <c r="BA474" s="17">
        <f t="shared" si="163"/>
        <v>0</v>
      </c>
      <c r="BB474" s="17">
        <f t="shared" si="157"/>
        <v>0.11764705882352941</v>
      </c>
      <c r="BC474" s="17">
        <f t="shared" si="158"/>
        <v>0.42821172032905402</v>
      </c>
      <c r="BD474" s="17">
        <f t="shared" si="161"/>
        <v>0.11764705882352941</v>
      </c>
      <c r="BE474" s="17">
        <f t="shared" si="159"/>
        <v>0.11764705882352941</v>
      </c>
      <c r="BF474" s="17">
        <f t="shared" si="160"/>
        <v>8.3991833910034615E-3</v>
      </c>
      <c r="BG474" s="17">
        <f t="shared" si="162"/>
        <v>0.14125571641124787</v>
      </c>
    </row>
    <row r="475" spans="1:59" x14ac:dyDescent="0.25">
      <c r="A475" s="84">
        <v>450</v>
      </c>
      <c r="B475" s="84">
        <v>302</v>
      </c>
      <c r="D475" s="86">
        <v>1</v>
      </c>
      <c r="E475" s="17">
        <f>'EWG-CCP-127 (1)'!J230</f>
        <v>0.49751243781094528</v>
      </c>
      <c r="F475" s="17">
        <f>'EWG-CCP-127 (1)'!H230</f>
        <v>25.273631840796018</v>
      </c>
      <c r="G475" s="17">
        <v>0</v>
      </c>
      <c r="H475" s="17">
        <v>0</v>
      </c>
      <c r="I475" s="17">
        <v>0</v>
      </c>
      <c r="J475" s="17">
        <v>0</v>
      </c>
      <c r="K475" s="17">
        <v>0</v>
      </c>
      <c r="L475" s="17">
        <v>0</v>
      </c>
      <c r="M475" s="17">
        <f>'EWG-CCP-127 (1)'!G230</f>
        <v>9.3532338308457703</v>
      </c>
      <c r="N475" s="17">
        <v>0</v>
      </c>
      <c r="O475" s="17">
        <f>'EWG-CCP-127 (1)'!I230</f>
        <v>64.875621890547265</v>
      </c>
      <c r="P475" s="17">
        <v>0</v>
      </c>
      <c r="Q475" s="17">
        <v>0</v>
      </c>
      <c r="R475" s="17">
        <v>0</v>
      </c>
      <c r="S475" s="17">
        <v>0</v>
      </c>
      <c r="T475" s="17">
        <v>0</v>
      </c>
      <c r="U475" s="41">
        <v>0</v>
      </c>
      <c r="V475" s="17">
        <v>0</v>
      </c>
      <c r="W475" s="17">
        <v>0</v>
      </c>
      <c r="X475" s="17">
        <v>0</v>
      </c>
      <c r="Y475" s="17">
        <v>0</v>
      </c>
      <c r="Z475" s="17">
        <v>0</v>
      </c>
      <c r="AA475" s="17">
        <v>0</v>
      </c>
      <c r="AB475" s="17">
        <v>0</v>
      </c>
      <c r="AC475" s="17">
        <v>0</v>
      </c>
      <c r="AD475" s="41">
        <v>0</v>
      </c>
      <c r="AE475" s="88">
        <f>'EWG-CCP-127 (1)'!N230</f>
        <v>25.114730000000002</v>
      </c>
      <c r="AF475" s="17" t="s">
        <v>3</v>
      </c>
      <c r="AG475" s="87" t="s">
        <v>506</v>
      </c>
      <c r="AL475" s="17">
        <f t="shared" si="144"/>
        <v>100</v>
      </c>
      <c r="AM475" s="17">
        <f t="shared" si="145"/>
        <v>9.3532338308457696E-2</v>
      </c>
      <c r="AN475" s="17">
        <f t="shared" si="146"/>
        <v>4.9751243781094526E-3</v>
      </c>
      <c r="AO475" s="17">
        <f t="shared" si="147"/>
        <v>0.25273631840796018</v>
      </c>
      <c r="AP475" s="17">
        <f t="shared" si="148"/>
        <v>0.64875621890547264</v>
      </c>
      <c r="AQ475" s="17">
        <f t="shared" si="149"/>
        <v>0.25114730000000002</v>
      </c>
      <c r="AS475" s="17">
        <f t="shared" si="150"/>
        <v>2.5173745173745177</v>
      </c>
      <c r="AT475" s="17">
        <f t="shared" si="151"/>
        <v>0.36293436293436293</v>
      </c>
      <c r="AU475" s="17">
        <f t="shared" si="152"/>
        <v>0.6573359073359073</v>
      </c>
      <c r="AV475" s="17">
        <f t="shared" si="153"/>
        <v>1.1293436293436294</v>
      </c>
      <c r="AW475" s="17">
        <f t="shared" si="154"/>
        <v>0.36293436293436293</v>
      </c>
      <c r="AX475" s="17">
        <f t="shared" si="155"/>
        <v>0.36293436293436293</v>
      </c>
      <c r="AY475" s="17">
        <f t="shared" si="156"/>
        <v>0.11178706293436291</v>
      </c>
      <c r="BA475" s="17">
        <f t="shared" si="163"/>
        <v>2.3795620437956209</v>
      </c>
      <c r="BB475" s="17">
        <f t="shared" si="157"/>
        <v>0.34306569343065696</v>
      </c>
      <c r="BC475" s="17">
        <f t="shared" si="158"/>
        <v>0.56806825133922523</v>
      </c>
      <c r="BD475" s="17">
        <f t="shared" si="161"/>
        <v>0.34306569343065696</v>
      </c>
      <c r="BE475" s="17">
        <f t="shared" si="159"/>
        <v>0.34306569343065696</v>
      </c>
      <c r="BF475" s="17">
        <f t="shared" si="160"/>
        <v>8.4489910508730379E-3</v>
      </c>
      <c r="BG475" s="17">
        <f t="shared" si="162"/>
        <v>2.2708294168049953E-2</v>
      </c>
    </row>
    <row r="476" spans="1:59" x14ac:dyDescent="0.25">
      <c r="A476" s="84">
        <v>557</v>
      </c>
      <c r="B476" s="84">
        <v>599</v>
      </c>
      <c r="D476" s="87">
        <v>1</v>
      </c>
      <c r="E476" s="17">
        <v>0</v>
      </c>
      <c r="F476" s="17">
        <v>75</v>
      </c>
      <c r="G476" s="17">
        <v>0</v>
      </c>
      <c r="H476" s="17">
        <v>0</v>
      </c>
      <c r="I476" s="17">
        <v>0</v>
      </c>
      <c r="J476" s="17">
        <v>0</v>
      </c>
      <c r="K476" s="17">
        <v>0</v>
      </c>
      <c r="L476" s="17">
        <v>0</v>
      </c>
      <c r="M476" s="17">
        <v>0</v>
      </c>
      <c r="N476" s="17">
        <v>0</v>
      </c>
      <c r="O476" s="17">
        <v>0</v>
      </c>
      <c r="P476" s="17">
        <v>0</v>
      </c>
      <c r="Q476" s="17">
        <v>0</v>
      </c>
      <c r="R476" s="17">
        <v>0</v>
      </c>
      <c r="S476" s="17">
        <v>0</v>
      </c>
      <c r="T476" s="17">
        <v>0</v>
      </c>
      <c r="U476" s="17">
        <v>0</v>
      </c>
      <c r="V476" s="17">
        <v>0</v>
      </c>
      <c r="W476" s="17">
        <v>0</v>
      </c>
      <c r="X476" s="17">
        <v>0</v>
      </c>
      <c r="Y476" s="17">
        <v>25</v>
      </c>
      <c r="Z476" s="17">
        <v>0</v>
      </c>
      <c r="AA476" s="17">
        <v>0</v>
      </c>
      <c r="AB476" s="17">
        <v>0</v>
      </c>
      <c r="AC476" s="17">
        <v>0</v>
      </c>
      <c r="AD476" s="17">
        <v>0</v>
      </c>
      <c r="AE476" s="88">
        <v>26</v>
      </c>
      <c r="AF476" s="17" t="s">
        <v>3</v>
      </c>
      <c r="AG476" s="87" t="s">
        <v>506</v>
      </c>
      <c r="AL476" s="17">
        <f t="shared" si="144"/>
        <v>100</v>
      </c>
      <c r="AM476" s="17">
        <f t="shared" si="145"/>
        <v>0</v>
      </c>
      <c r="AN476" s="17">
        <f t="shared" si="146"/>
        <v>0</v>
      </c>
      <c r="AO476" s="17">
        <f t="shared" si="147"/>
        <v>0.75</v>
      </c>
      <c r="AP476" s="17">
        <f t="shared" si="148"/>
        <v>0</v>
      </c>
      <c r="AQ476" s="17">
        <f t="shared" si="149"/>
        <v>0.26</v>
      </c>
      <c r="AS476" s="17">
        <f t="shared" si="150"/>
        <v>0</v>
      </c>
      <c r="AT476" s="17">
        <f t="shared" si="151"/>
        <v>0</v>
      </c>
      <c r="AU476" s="17">
        <f t="shared" si="152"/>
        <v>0.5</v>
      </c>
      <c r="AV476" s="17">
        <f t="shared" si="153"/>
        <v>0.5</v>
      </c>
      <c r="AW476" s="17">
        <f t="shared" si="154"/>
        <v>0</v>
      </c>
      <c r="AX476" s="17">
        <f t="shared" si="155"/>
        <v>0</v>
      </c>
      <c r="AY476" s="17">
        <f t="shared" si="156"/>
        <v>0.26</v>
      </c>
      <c r="BA476" s="17">
        <f t="shared" si="163"/>
        <v>0</v>
      </c>
      <c r="BB476" s="17">
        <f t="shared" si="157"/>
        <v>0.16666666666666666</v>
      </c>
      <c r="BC476" s="17">
        <f t="shared" si="158"/>
        <v>0.42821172032905402</v>
      </c>
      <c r="BD476" s="17">
        <f t="shared" si="161"/>
        <v>0.16666666666666666</v>
      </c>
      <c r="BE476" s="17">
        <f t="shared" si="159"/>
        <v>0.16666666666666666</v>
      </c>
      <c r="BF476" s="17">
        <f t="shared" si="160"/>
        <v>8.7111111111111139E-3</v>
      </c>
      <c r="BG476" s="17">
        <f t="shared" si="162"/>
        <v>2.0118589680107091E-2</v>
      </c>
    </row>
    <row r="477" spans="1:59" x14ac:dyDescent="0.25">
      <c r="A477" s="84">
        <v>187</v>
      </c>
      <c r="B477" s="84">
        <v>120</v>
      </c>
      <c r="C477" s="17">
        <v>15</v>
      </c>
      <c r="D477" s="86">
        <v>1</v>
      </c>
      <c r="E477" s="17">
        <v>0</v>
      </c>
      <c r="F477" s="17">
        <v>22.3</v>
      </c>
      <c r="G477" s="17">
        <v>0</v>
      </c>
      <c r="H477" s="17">
        <v>0</v>
      </c>
      <c r="I477" s="17">
        <v>0</v>
      </c>
      <c r="J477" s="17">
        <v>0</v>
      </c>
      <c r="K477" s="17">
        <v>0</v>
      </c>
      <c r="L477" s="17">
        <v>0</v>
      </c>
      <c r="M477" s="17">
        <v>19.5</v>
      </c>
      <c r="N477" s="17">
        <v>0</v>
      </c>
      <c r="O477" s="17">
        <v>58.2</v>
      </c>
      <c r="P477" s="17">
        <v>0</v>
      </c>
      <c r="Q477" s="17">
        <v>0</v>
      </c>
      <c r="R477" s="17">
        <v>0</v>
      </c>
      <c r="S477" s="17">
        <v>0</v>
      </c>
      <c r="T477" s="17">
        <v>0</v>
      </c>
      <c r="U477" s="41">
        <v>0</v>
      </c>
      <c r="V477" s="41">
        <v>0</v>
      </c>
      <c r="W477" s="17">
        <v>0</v>
      </c>
      <c r="X477" s="17">
        <v>0</v>
      </c>
      <c r="Y477" s="17">
        <v>0</v>
      </c>
      <c r="Z477" s="17">
        <v>0</v>
      </c>
      <c r="AA477" s="17">
        <v>0</v>
      </c>
      <c r="AB477" s="17">
        <v>0</v>
      </c>
      <c r="AC477" s="17">
        <v>0</v>
      </c>
      <c r="AD477" s="41">
        <v>0</v>
      </c>
      <c r="AE477" s="88">
        <v>51</v>
      </c>
      <c r="AF477" s="91" t="s">
        <v>3</v>
      </c>
      <c r="AG477" s="87" t="s">
        <v>504</v>
      </c>
      <c r="AL477" s="17">
        <f t="shared" si="144"/>
        <v>100</v>
      </c>
      <c r="AM477" s="17">
        <f t="shared" si="145"/>
        <v>0.19500000000000001</v>
      </c>
      <c r="AN477" s="17">
        <f t="shared" si="146"/>
        <v>0</v>
      </c>
      <c r="AO477" s="17">
        <f t="shared" si="147"/>
        <v>0.223</v>
      </c>
      <c r="AP477" s="17">
        <f t="shared" si="148"/>
        <v>0.58200000000000007</v>
      </c>
      <c r="AQ477" s="17">
        <f t="shared" si="149"/>
        <v>0.51</v>
      </c>
      <c r="AS477" s="17">
        <f t="shared" si="150"/>
        <v>2.6098654708520184</v>
      </c>
      <c r="AT477" s="17">
        <f t="shared" si="151"/>
        <v>0.87443946188340804</v>
      </c>
      <c r="AU477" s="17">
        <f t="shared" si="152"/>
        <v>0.66311659192825112</v>
      </c>
      <c r="AV477" s="17">
        <f t="shared" si="153"/>
        <v>1.1524663677130045</v>
      </c>
      <c r="AW477" s="17">
        <f t="shared" si="154"/>
        <v>0.66311659192825112</v>
      </c>
      <c r="AX477" s="17">
        <f t="shared" si="155"/>
        <v>0.66311659192825112</v>
      </c>
      <c r="AY477" s="17">
        <f t="shared" si="156"/>
        <v>0.15311659192825111</v>
      </c>
      <c r="BA477" s="17">
        <f t="shared" si="163"/>
        <v>2.6098654708520179</v>
      </c>
      <c r="BB477" s="17">
        <f t="shared" si="157"/>
        <v>0.87443946188340804</v>
      </c>
      <c r="BC477" s="17">
        <f t="shared" si="158"/>
        <v>0.58160411961878677</v>
      </c>
      <c r="BD477" s="17">
        <f t="shared" si="161"/>
        <v>0.60323846431524175</v>
      </c>
      <c r="BE477" s="17">
        <f t="shared" si="159"/>
        <v>0.60323846431524175</v>
      </c>
      <c r="BF477" s="17">
        <f t="shared" si="160"/>
        <v>8.6934112278646072E-3</v>
      </c>
      <c r="BG477" s="17">
        <f t="shared" si="162"/>
        <v>1.1698582488717349E-2</v>
      </c>
    </row>
    <row r="478" spans="1:59" x14ac:dyDescent="0.25">
      <c r="A478" s="84">
        <v>463</v>
      </c>
      <c r="B478" s="84">
        <v>310</v>
      </c>
      <c r="C478" s="17" t="s">
        <v>306</v>
      </c>
      <c r="D478" s="87">
        <v>1</v>
      </c>
      <c r="E478" s="17">
        <v>0</v>
      </c>
      <c r="F478" s="17">
        <v>28.1</v>
      </c>
      <c r="G478" s="17">
        <v>0</v>
      </c>
      <c r="H478" s="17">
        <v>0</v>
      </c>
      <c r="I478" s="17">
        <v>0</v>
      </c>
      <c r="J478" s="17">
        <v>0</v>
      </c>
      <c r="K478" s="17">
        <v>0</v>
      </c>
      <c r="L478" s="17">
        <v>0</v>
      </c>
      <c r="M478" s="17">
        <v>12.2</v>
      </c>
      <c r="N478" s="17">
        <v>0</v>
      </c>
      <c r="O478" s="17">
        <v>59.7</v>
      </c>
      <c r="P478" s="17">
        <v>0</v>
      </c>
      <c r="Q478" s="17">
        <v>0</v>
      </c>
      <c r="R478" s="17">
        <v>0</v>
      </c>
      <c r="S478" s="17">
        <v>0</v>
      </c>
      <c r="T478" s="17">
        <v>0</v>
      </c>
      <c r="U478" s="41">
        <v>0</v>
      </c>
      <c r="V478" s="17">
        <v>0</v>
      </c>
      <c r="W478" s="17">
        <v>0</v>
      </c>
      <c r="X478" s="17">
        <v>0</v>
      </c>
      <c r="Y478" s="17">
        <v>0</v>
      </c>
      <c r="Z478" s="17">
        <v>0</v>
      </c>
      <c r="AA478" s="17">
        <v>0</v>
      </c>
      <c r="AB478" s="17">
        <v>0</v>
      </c>
      <c r="AC478" s="17">
        <v>0</v>
      </c>
      <c r="AD478" s="41">
        <v>0</v>
      </c>
      <c r="AE478" s="88">
        <v>34</v>
      </c>
      <c r="AF478" s="17" t="s">
        <v>3</v>
      </c>
      <c r="AG478" s="87" t="s">
        <v>506</v>
      </c>
      <c r="AI478" s="87" t="s">
        <v>505</v>
      </c>
      <c r="AJ478" s="87" t="s">
        <v>510</v>
      </c>
      <c r="AL478" s="17">
        <f t="shared" si="144"/>
        <v>100</v>
      </c>
      <c r="AM478" s="17">
        <f t="shared" si="145"/>
        <v>0.122</v>
      </c>
      <c r="AN478" s="17">
        <f t="shared" si="146"/>
        <v>0</v>
      </c>
      <c r="AO478" s="17">
        <f t="shared" si="147"/>
        <v>0.28100000000000003</v>
      </c>
      <c r="AP478" s="17">
        <f t="shared" si="148"/>
        <v>0.59699999999999998</v>
      </c>
      <c r="AQ478" s="17">
        <f t="shared" si="149"/>
        <v>0.34</v>
      </c>
      <c r="AS478" s="17">
        <f t="shared" si="150"/>
        <v>2.1245551601423482</v>
      </c>
      <c r="AT478" s="17">
        <f t="shared" si="151"/>
        <v>0.43416370106761559</v>
      </c>
      <c r="AU478" s="17">
        <f t="shared" si="152"/>
        <v>0.63278469750889677</v>
      </c>
      <c r="AV478" s="17">
        <f t="shared" si="153"/>
        <v>1.0311387900355871</v>
      </c>
      <c r="AW478" s="17">
        <f t="shared" si="154"/>
        <v>0.43416370106761559</v>
      </c>
      <c r="AX478" s="17">
        <f t="shared" si="155"/>
        <v>0.43416370106761559</v>
      </c>
      <c r="AY478" s="17">
        <f t="shared" si="156"/>
        <v>9.4163701067615568E-2</v>
      </c>
      <c r="BA478" s="17">
        <f t="shared" si="163"/>
        <v>2.1245551601423487</v>
      </c>
      <c r="BB478" s="17">
        <f t="shared" si="157"/>
        <v>0.43416370106761559</v>
      </c>
      <c r="BC478" s="17">
        <f t="shared" si="158"/>
        <v>0.55308046052937809</v>
      </c>
      <c r="BD478" s="17">
        <f t="shared" si="161"/>
        <v>0.43416370106761559</v>
      </c>
      <c r="BE478" s="17">
        <f t="shared" si="159"/>
        <v>0.43416370106761559</v>
      </c>
      <c r="BF478" s="17">
        <f t="shared" si="160"/>
        <v>8.8668025987512656E-3</v>
      </c>
      <c r="BG478" s="17">
        <f t="shared" si="162"/>
        <v>3.8241873788623722E-3</v>
      </c>
    </row>
    <row r="479" spans="1:59" x14ac:dyDescent="0.25">
      <c r="A479" s="84">
        <v>481</v>
      </c>
      <c r="B479" s="84">
        <v>535</v>
      </c>
      <c r="C479" s="17" t="s">
        <v>326</v>
      </c>
      <c r="D479" s="86">
        <v>1</v>
      </c>
      <c r="E479" s="17">
        <v>6</v>
      </c>
      <c r="F479" s="17">
        <v>44</v>
      </c>
      <c r="G479" s="17">
        <v>0</v>
      </c>
      <c r="H479" s="17">
        <v>0</v>
      </c>
      <c r="I479" s="17">
        <v>0</v>
      </c>
      <c r="J479" s="17">
        <v>0</v>
      </c>
      <c r="K479" s="17">
        <v>0</v>
      </c>
      <c r="L479" s="17">
        <v>0</v>
      </c>
      <c r="M479" s="17">
        <v>0</v>
      </c>
      <c r="N479" s="17">
        <v>0</v>
      </c>
      <c r="O479" s="17">
        <v>0</v>
      </c>
      <c r="P479" s="17">
        <v>0</v>
      </c>
      <c r="Q479" s="17">
        <v>0</v>
      </c>
      <c r="R479" s="17">
        <v>0</v>
      </c>
      <c r="S479" s="17">
        <v>0</v>
      </c>
      <c r="T479" s="17">
        <v>0</v>
      </c>
      <c r="U479" s="17">
        <v>50</v>
      </c>
      <c r="V479" s="17">
        <v>0</v>
      </c>
      <c r="W479" s="17">
        <v>0</v>
      </c>
      <c r="X479" s="17">
        <v>0</v>
      </c>
      <c r="Y479" s="17">
        <v>0</v>
      </c>
      <c r="Z479" s="17">
        <v>0</v>
      </c>
      <c r="AA479" s="17">
        <v>0</v>
      </c>
      <c r="AB479" s="17">
        <v>0</v>
      </c>
      <c r="AC479" s="17">
        <v>0</v>
      </c>
      <c r="AD479" s="41">
        <v>0</v>
      </c>
      <c r="AE479" s="88">
        <v>34</v>
      </c>
      <c r="AF479" s="17" t="s">
        <v>3</v>
      </c>
      <c r="AG479" s="87" t="s">
        <v>506</v>
      </c>
      <c r="AL479" s="17">
        <f t="shared" si="144"/>
        <v>100</v>
      </c>
      <c r="AM479" s="17">
        <f t="shared" si="145"/>
        <v>0</v>
      </c>
      <c r="AN479" s="17">
        <f t="shared" si="146"/>
        <v>0.06</v>
      </c>
      <c r="AO479" s="17">
        <f t="shared" si="147"/>
        <v>0.44</v>
      </c>
      <c r="AP479" s="17">
        <f t="shared" si="148"/>
        <v>0</v>
      </c>
      <c r="AQ479" s="17">
        <f t="shared" si="149"/>
        <v>0.34</v>
      </c>
      <c r="AS479" s="17">
        <f t="shared" si="150"/>
        <v>0</v>
      </c>
      <c r="AT479" s="17">
        <f t="shared" si="151"/>
        <v>0</v>
      </c>
      <c r="AU479" s="17">
        <f t="shared" si="152"/>
        <v>0.5</v>
      </c>
      <c r="AV479" s="17">
        <f t="shared" si="153"/>
        <v>0.5</v>
      </c>
      <c r="AW479" s="17">
        <f t="shared" si="154"/>
        <v>0</v>
      </c>
      <c r="AX479" s="17">
        <f t="shared" si="155"/>
        <v>0</v>
      </c>
      <c r="AY479" s="17">
        <f t="shared" si="156"/>
        <v>0.34</v>
      </c>
      <c r="BA479" s="17">
        <f t="shared" si="163"/>
        <v>0</v>
      </c>
      <c r="BB479" s="17">
        <f t="shared" si="157"/>
        <v>0.24509803921568624</v>
      </c>
      <c r="BC479" s="17">
        <f t="shared" si="158"/>
        <v>0.42821172032905402</v>
      </c>
      <c r="BD479" s="17">
        <f t="shared" si="161"/>
        <v>0.24509803921568624</v>
      </c>
      <c r="BE479" s="17">
        <f t="shared" si="159"/>
        <v>0.24509803921568624</v>
      </c>
      <c r="BF479" s="17">
        <f t="shared" si="160"/>
        <v>9.006382160707432E-3</v>
      </c>
      <c r="BG479" s="17">
        <f t="shared" si="162"/>
        <v>3.8241873788623722E-3</v>
      </c>
    </row>
    <row r="480" spans="1:59" x14ac:dyDescent="0.25">
      <c r="A480" s="84">
        <v>308</v>
      </c>
      <c r="B480" s="84">
        <v>195</v>
      </c>
      <c r="D480" s="87">
        <v>1</v>
      </c>
      <c r="E480" s="17">
        <v>0</v>
      </c>
      <c r="F480" s="17">
        <f>'EWG-CCP-127 (1)'!M126</f>
        <v>21.276595744680851</v>
      </c>
      <c r="G480" s="17">
        <v>0</v>
      </c>
      <c r="H480" s="17">
        <v>0</v>
      </c>
      <c r="I480" s="17">
        <v>0</v>
      </c>
      <c r="J480" s="17">
        <v>0</v>
      </c>
      <c r="K480" s="17">
        <v>0</v>
      </c>
      <c r="L480" s="17">
        <v>0</v>
      </c>
      <c r="M480" s="17">
        <f>'EWG-CCP-127 (1)'!L126</f>
        <v>27.446808510638299</v>
      </c>
      <c r="N480" s="17">
        <v>0</v>
      </c>
      <c r="O480" s="17">
        <f>'EWG-CCP-127 (1)'!K126</f>
        <v>51.276595744680854</v>
      </c>
      <c r="P480" s="17">
        <v>0</v>
      </c>
      <c r="Q480" s="17">
        <v>0</v>
      </c>
      <c r="R480" s="17">
        <v>0</v>
      </c>
      <c r="S480" s="17">
        <v>0</v>
      </c>
      <c r="T480" s="17">
        <v>0</v>
      </c>
      <c r="U480" s="41">
        <v>0</v>
      </c>
      <c r="V480" s="41">
        <v>0</v>
      </c>
      <c r="W480" s="17">
        <v>0</v>
      </c>
      <c r="X480" s="17">
        <v>0</v>
      </c>
      <c r="Y480" s="17">
        <v>0</v>
      </c>
      <c r="Z480" s="17">
        <v>0</v>
      </c>
      <c r="AA480" s="17">
        <v>0</v>
      </c>
      <c r="AB480" s="17">
        <v>0</v>
      </c>
      <c r="AC480" s="17">
        <v>0</v>
      </c>
      <c r="AD480" s="41">
        <v>0</v>
      </c>
      <c r="AE480" s="88">
        <f>'EWG-CCP-127 (1)'!E126</f>
        <v>69</v>
      </c>
      <c r="AF480" s="91" t="s">
        <v>3</v>
      </c>
      <c r="AG480" s="87" t="s">
        <v>504</v>
      </c>
      <c r="AL480" s="17">
        <f t="shared" si="144"/>
        <v>100</v>
      </c>
      <c r="AM480" s="17">
        <f t="shared" si="145"/>
        <v>0.27446808510638299</v>
      </c>
      <c r="AN480" s="17">
        <f t="shared" si="146"/>
        <v>0</v>
      </c>
      <c r="AO480" s="17">
        <f t="shared" si="147"/>
        <v>0.21276595744680851</v>
      </c>
      <c r="AP480" s="17">
        <f t="shared" si="148"/>
        <v>0.51276595744680853</v>
      </c>
      <c r="AQ480" s="17">
        <f t="shared" si="149"/>
        <v>0.69</v>
      </c>
      <c r="AS480" s="17">
        <f t="shared" si="150"/>
        <v>2.41</v>
      </c>
      <c r="AT480" s="17">
        <f t="shared" si="151"/>
        <v>1.29</v>
      </c>
      <c r="AU480" s="17">
        <f t="shared" si="152"/>
        <v>0.65062500000000001</v>
      </c>
      <c r="AV480" s="17">
        <f t="shared" si="153"/>
        <v>1.1025</v>
      </c>
      <c r="AW480" s="17">
        <f t="shared" si="154"/>
        <v>0.61374149659863941</v>
      </c>
      <c r="AX480" s="17">
        <f t="shared" si="155"/>
        <v>0.61374149659863941</v>
      </c>
      <c r="AY480" s="17">
        <f t="shared" si="156"/>
        <v>7.6258503401360533E-2</v>
      </c>
      <c r="BA480" s="17">
        <f t="shared" si="163"/>
        <v>2.41</v>
      </c>
      <c r="BB480" s="17">
        <f t="shared" si="157"/>
        <v>1.29</v>
      </c>
      <c r="BC480" s="17">
        <f t="shared" si="158"/>
        <v>0.56985721371441667</v>
      </c>
      <c r="BD480" s="17">
        <f t="shared" si="161"/>
        <v>0.59582058968579787</v>
      </c>
      <c r="BE480" s="17">
        <f t="shared" si="159"/>
        <v>0.59582058968579787</v>
      </c>
      <c r="BF480" s="17">
        <f t="shared" si="160"/>
        <v>8.8697613271308314E-3</v>
      </c>
      <c r="BG480" s="17">
        <f t="shared" si="162"/>
        <v>8.3036177310916698E-2</v>
      </c>
    </row>
    <row r="481" spans="1:59" x14ac:dyDescent="0.25">
      <c r="A481" s="84">
        <v>171</v>
      </c>
      <c r="B481" s="84">
        <v>107</v>
      </c>
      <c r="C481" s="17" t="s">
        <v>223</v>
      </c>
      <c r="D481" s="86">
        <v>1</v>
      </c>
      <c r="E481" s="17">
        <v>0</v>
      </c>
      <c r="F481" s="17">
        <v>18.04</v>
      </c>
      <c r="G481" s="17">
        <v>0</v>
      </c>
      <c r="H481" s="17">
        <v>0</v>
      </c>
      <c r="I481" s="17">
        <v>0</v>
      </c>
      <c r="J481" s="17">
        <v>0</v>
      </c>
      <c r="K481" s="17">
        <v>0</v>
      </c>
      <c r="L481" s="17">
        <v>0</v>
      </c>
      <c r="M481" s="17">
        <v>14.23</v>
      </c>
      <c r="N481" s="17">
        <v>0</v>
      </c>
      <c r="O481" s="17">
        <v>67.73</v>
      </c>
      <c r="P481" s="17">
        <v>0</v>
      </c>
      <c r="Q481" s="17">
        <v>0</v>
      </c>
      <c r="R481" s="17">
        <v>0</v>
      </c>
      <c r="S481" s="17">
        <v>0</v>
      </c>
      <c r="T481" s="17">
        <v>0</v>
      </c>
      <c r="U481" s="41">
        <v>0</v>
      </c>
      <c r="V481" s="41">
        <v>0</v>
      </c>
      <c r="W481" s="17">
        <v>0</v>
      </c>
      <c r="X481" s="17">
        <v>0</v>
      </c>
      <c r="Y481" s="17">
        <v>0</v>
      </c>
      <c r="Z481" s="17">
        <v>0</v>
      </c>
      <c r="AA481" s="17">
        <v>0</v>
      </c>
      <c r="AB481" s="17">
        <v>0</v>
      </c>
      <c r="AC481" s="41">
        <v>0</v>
      </c>
      <c r="AD481" s="41">
        <v>0</v>
      </c>
      <c r="AE481" s="88">
        <f>(42.4+31.3)</f>
        <v>73.7</v>
      </c>
      <c r="AF481" s="41" t="s">
        <v>3</v>
      </c>
      <c r="AG481" s="87" t="s">
        <v>506</v>
      </c>
      <c r="AH481" s="87" t="s">
        <v>521</v>
      </c>
      <c r="AL481" s="17">
        <f t="shared" si="144"/>
        <v>100</v>
      </c>
      <c r="AM481" s="17">
        <f t="shared" si="145"/>
        <v>0.14230000000000001</v>
      </c>
      <c r="AN481" s="17">
        <f t="shared" si="146"/>
        <v>0</v>
      </c>
      <c r="AO481" s="17">
        <f t="shared" si="147"/>
        <v>0.1804</v>
      </c>
      <c r="AP481" s="17">
        <f t="shared" si="148"/>
        <v>0.67730000000000001</v>
      </c>
      <c r="AQ481" s="17">
        <f t="shared" si="149"/>
        <v>0.73699999999999999</v>
      </c>
      <c r="AS481" s="17">
        <f t="shared" si="150"/>
        <v>3.7544345898004434</v>
      </c>
      <c r="AT481" s="17">
        <f t="shared" si="151"/>
        <v>0.78880266075388028</v>
      </c>
      <c r="AU481" s="17">
        <f t="shared" si="152"/>
        <v>0.73465216186252769</v>
      </c>
      <c r="AV481" s="17">
        <f t="shared" si="153"/>
        <v>1.4386086474501107</v>
      </c>
      <c r="AW481" s="17">
        <f t="shared" si="154"/>
        <v>0.73465216186252769</v>
      </c>
      <c r="AX481" s="17">
        <f t="shared" si="155"/>
        <v>0.73465216186252769</v>
      </c>
      <c r="AY481" s="17">
        <f t="shared" si="156"/>
        <v>2.3478381374723023E-3</v>
      </c>
      <c r="BA481" s="17">
        <f t="shared" si="163"/>
        <v>3.7544345898004439</v>
      </c>
      <c r="BB481" s="17">
        <f t="shared" si="157"/>
        <v>0.78880266075388028</v>
      </c>
      <c r="BC481" s="17">
        <f t="shared" si="158"/>
        <v>0.6488750978623965</v>
      </c>
      <c r="BD481" s="17">
        <f t="shared" si="161"/>
        <v>0.64059981091288076</v>
      </c>
      <c r="BE481" s="17">
        <f t="shared" si="159"/>
        <v>0.64059981091288076</v>
      </c>
      <c r="BF481" s="17">
        <f t="shared" si="160"/>
        <v>9.2929964560323399E-3</v>
      </c>
      <c r="BG481" s="17">
        <f t="shared" si="162"/>
        <v>0.11233221595893544</v>
      </c>
    </row>
    <row r="482" spans="1:59" x14ac:dyDescent="0.25">
      <c r="A482" s="84">
        <v>180</v>
      </c>
      <c r="B482" s="84">
        <v>113</v>
      </c>
      <c r="C482" s="17">
        <v>8</v>
      </c>
      <c r="D482" s="87">
        <v>1</v>
      </c>
      <c r="E482" s="17">
        <v>0</v>
      </c>
      <c r="F482" s="17">
        <v>20</v>
      </c>
      <c r="G482" s="17">
        <v>0</v>
      </c>
      <c r="H482" s="17">
        <v>0</v>
      </c>
      <c r="I482" s="17">
        <v>0</v>
      </c>
      <c r="J482" s="17">
        <v>0</v>
      </c>
      <c r="K482" s="17">
        <v>0</v>
      </c>
      <c r="L482" s="17">
        <v>0</v>
      </c>
      <c r="M482" s="17">
        <v>13.3</v>
      </c>
      <c r="N482" s="17">
        <v>0</v>
      </c>
      <c r="O482" s="17">
        <v>66.7</v>
      </c>
      <c r="P482" s="17">
        <v>0</v>
      </c>
      <c r="Q482" s="17">
        <v>0</v>
      </c>
      <c r="R482" s="17">
        <v>0</v>
      </c>
      <c r="S482" s="17">
        <v>0</v>
      </c>
      <c r="T482" s="17">
        <v>0</v>
      </c>
      <c r="U482" s="41">
        <v>0</v>
      </c>
      <c r="V482" s="41">
        <v>0</v>
      </c>
      <c r="W482" s="17">
        <v>0</v>
      </c>
      <c r="X482" s="17">
        <v>0</v>
      </c>
      <c r="Y482" s="17">
        <v>0</v>
      </c>
      <c r="Z482" s="17">
        <v>0</v>
      </c>
      <c r="AA482" s="17">
        <v>0</v>
      </c>
      <c r="AB482" s="17">
        <v>0</v>
      </c>
      <c r="AC482" s="17">
        <v>0</v>
      </c>
      <c r="AD482" s="41">
        <v>0</v>
      </c>
      <c r="AE482" s="88">
        <v>50</v>
      </c>
      <c r="AF482" s="91" t="s">
        <v>3</v>
      </c>
      <c r="AG482" s="87" t="s">
        <v>504</v>
      </c>
      <c r="AL482" s="17">
        <f t="shared" si="144"/>
        <v>100</v>
      </c>
      <c r="AM482" s="17">
        <f t="shared" si="145"/>
        <v>0.13300000000000001</v>
      </c>
      <c r="AN482" s="17">
        <f t="shared" si="146"/>
        <v>0</v>
      </c>
      <c r="AO482" s="17">
        <f t="shared" si="147"/>
        <v>0.2</v>
      </c>
      <c r="AP482" s="17">
        <f t="shared" si="148"/>
        <v>0.66700000000000004</v>
      </c>
      <c r="AQ482" s="17">
        <f t="shared" si="149"/>
        <v>0.5</v>
      </c>
      <c r="AS482" s="17">
        <f t="shared" si="150"/>
        <v>3.335</v>
      </c>
      <c r="AT482" s="17">
        <f t="shared" si="151"/>
        <v>0.66500000000000004</v>
      </c>
      <c r="AU482" s="17">
        <f t="shared" si="152"/>
        <v>0.70843750000000005</v>
      </c>
      <c r="AV482" s="17">
        <f t="shared" si="153"/>
        <v>1.33375</v>
      </c>
      <c r="AW482" s="17">
        <f t="shared" si="154"/>
        <v>0.66500000000000004</v>
      </c>
      <c r="AX482" s="17">
        <f t="shared" si="155"/>
        <v>0.66500000000000004</v>
      </c>
      <c r="AY482" s="17">
        <f t="shared" si="156"/>
        <v>0.16500000000000004</v>
      </c>
      <c r="BA482" s="17">
        <f t="shared" si="163"/>
        <v>3.335</v>
      </c>
      <c r="BB482" s="17">
        <f t="shared" si="157"/>
        <v>0.66500000000000004</v>
      </c>
      <c r="BC482" s="17">
        <f t="shared" si="158"/>
        <v>0.62422322258639196</v>
      </c>
      <c r="BD482" s="17">
        <f t="shared" si="161"/>
        <v>0.59406098222046899</v>
      </c>
      <c r="BE482" s="17">
        <f t="shared" si="159"/>
        <v>0.59406098222046899</v>
      </c>
      <c r="BF482" s="17">
        <f t="shared" si="160"/>
        <v>8.8474683762793833E-3</v>
      </c>
      <c r="BG482" s="17">
        <f t="shared" si="162"/>
        <v>9.6353827763729361E-3</v>
      </c>
    </row>
    <row r="483" spans="1:59" x14ac:dyDescent="0.25">
      <c r="A483" s="84">
        <v>321</v>
      </c>
      <c r="B483" s="84">
        <v>208</v>
      </c>
      <c r="D483" s="86">
        <v>1</v>
      </c>
      <c r="E483" s="17">
        <v>0</v>
      </c>
      <c r="F483" s="17">
        <f>'EWG-CCP-127 (1)'!M139</f>
        <v>17.543859649122805</v>
      </c>
      <c r="G483" s="17">
        <v>0</v>
      </c>
      <c r="H483" s="17">
        <v>0</v>
      </c>
      <c r="I483" s="17">
        <v>0</v>
      </c>
      <c r="J483" s="17">
        <v>0</v>
      </c>
      <c r="K483" s="17">
        <v>0</v>
      </c>
      <c r="L483" s="17">
        <v>0</v>
      </c>
      <c r="M483" s="17">
        <f>'EWG-CCP-127 (1)'!L139</f>
        <v>29.82456140350877</v>
      </c>
      <c r="N483" s="17">
        <v>0</v>
      </c>
      <c r="O483" s="17">
        <f>'EWG-CCP-127 (1)'!K139</f>
        <v>52.631578947368418</v>
      </c>
      <c r="P483" s="17">
        <v>0</v>
      </c>
      <c r="Q483" s="17">
        <v>0</v>
      </c>
      <c r="R483" s="17">
        <v>0</v>
      </c>
      <c r="S483" s="17">
        <v>0</v>
      </c>
      <c r="T483" s="17">
        <v>0</v>
      </c>
      <c r="U483" s="41">
        <v>0</v>
      </c>
      <c r="V483" s="41">
        <v>0</v>
      </c>
      <c r="W483" s="17">
        <v>0</v>
      </c>
      <c r="X483" s="17">
        <v>0</v>
      </c>
      <c r="Y483" s="17">
        <v>0</v>
      </c>
      <c r="Z483" s="17">
        <v>0</v>
      </c>
      <c r="AA483" s="17">
        <v>0</v>
      </c>
      <c r="AB483" s="17">
        <v>0</v>
      </c>
      <c r="AC483" s="17">
        <v>0</v>
      </c>
      <c r="AD483" s="41">
        <v>0</v>
      </c>
      <c r="AE483" s="88">
        <f>'EWG-CCP-127 (1)'!E139</f>
        <v>71</v>
      </c>
      <c r="AF483" s="91" t="s">
        <v>3</v>
      </c>
      <c r="AG483" s="87" t="s">
        <v>504</v>
      </c>
      <c r="AL483" s="17">
        <f t="shared" si="144"/>
        <v>100</v>
      </c>
      <c r="AM483" s="17">
        <f t="shared" si="145"/>
        <v>0.2982456140350877</v>
      </c>
      <c r="AN483" s="17">
        <f t="shared" si="146"/>
        <v>0</v>
      </c>
      <c r="AO483" s="17">
        <f t="shared" si="147"/>
        <v>0.17543859649122806</v>
      </c>
      <c r="AP483" s="17">
        <f t="shared" si="148"/>
        <v>0.52631578947368418</v>
      </c>
      <c r="AQ483" s="17">
        <f t="shared" si="149"/>
        <v>0.71</v>
      </c>
      <c r="AS483" s="17">
        <f t="shared" si="150"/>
        <v>3</v>
      </c>
      <c r="AT483" s="17">
        <f t="shared" si="151"/>
        <v>1.7</v>
      </c>
      <c r="AU483" s="17">
        <f t="shared" si="152"/>
        <v>0.6875</v>
      </c>
      <c r="AV483" s="17">
        <f t="shared" si="153"/>
        <v>1.25</v>
      </c>
      <c r="AW483" s="17">
        <f t="shared" si="154"/>
        <v>0.60499999999999998</v>
      </c>
      <c r="AX483" s="17">
        <f t="shared" si="155"/>
        <v>0.60499999999999998</v>
      </c>
      <c r="AY483" s="17">
        <f t="shared" si="156"/>
        <v>0.10499999999999998</v>
      </c>
      <c r="BA483" s="17">
        <f t="shared" si="163"/>
        <v>3</v>
      </c>
      <c r="BB483" s="17">
        <f t="shared" si="157"/>
        <v>1.7000000000000002</v>
      </c>
      <c r="BC483" s="17">
        <f t="shared" si="158"/>
        <v>0.60453391126519007</v>
      </c>
      <c r="BD483" s="17">
        <f t="shared" si="161"/>
        <v>0.61570064682394432</v>
      </c>
      <c r="BE483" s="17">
        <f t="shared" si="159"/>
        <v>0.61570064682394432</v>
      </c>
      <c r="BF483" s="17">
        <f t="shared" si="160"/>
        <v>8.8923680094224761E-3</v>
      </c>
      <c r="BG483" s="17">
        <f t="shared" si="162"/>
        <v>9.4962576735605528E-2</v>
      </c>
    </row>
    <row r="484" spans="1:59" x14ac:dyDescent="0.25">
      <c r="A484" s="84">
        <v>346</v>
      </c>
      <c r="B484" s="84">
        <v>230</v>
      </c>
      <c r="C484" s="17" t="s">
        <v>244</v>
      </c>
      <c r="D484" s="87">
        <v>1</v>
      </c>
      <c r="E484" s="17">
        <v>0</v>
      </c>
      <c r="F484" s="17">
        <v>28.6</v>
      </c>
      <c r="G484" s="17">
        <v>0</v>
      </c>
      <c r="H484" s="17">
        <v>0</v>
      </c>
      <c r="I484" s="17">
        <v>0</v>
      </c>
      <c r="J484" s="17">
        <v>0</v>
      </c>
      <c r="K484" s="17">
        <v>0</v>
      </c>
      <c r="L484" s="17">
        <v>0</v>
      </c>
      <c r="M484" s="17">
        <v>14.3</v>
      </c>
      <c r="N484" s="17">
        <v>0</v>
      </c>
      <c r="O484" s="17">
        <v>57.1</v>
      </c>
      <c r="P484" s="17">
        <v>0</v>
      </c>
      <c r="Q484" s="17">
        <v>0</v>
      </c>
      <c r="R484" s="17">
        <v>0</v>
      </c>
      <c r="S484" s="17">
        <v>0</v>
      </c>
      <c r="T484" s="17">
        <v>0</v>
      </c>
      <c r="U484" s="41">
        <v>0</v>
      </c>
      <c r="V484" s="41">
        <v>0</v>
      </c>
      <c r="W484" s="17">
        <v>0</v>
      </c>
      <c r="X484" s="17">
        <v>0</v>
      </c>
      <c r="Y484" s="17">
        <v>0</v>
      </c>
      <c r="Z484" s="17">
        <v>0</v>
      </c>
      <c r="AA484" s="17">
        <v>0</v>
      </c>
      <c r="AB484" s="17">
        <v>0</v>
      </c>
      <c r="AC484" s="17">
        <v>0</v>
      </c>
      <c r="AD484" s="41">
        <v>0</v>
      </c>
      <c r="AE484" s="88">
        <v>40.4</v>
      </c>
      <c r="AF484" s="91" t="s">
        <v>3</v>
      </c>
      <c r="AG484" s="87" t="s">
        <v>504</v>
      </c>
      <c r="AL484" s="17">
        <f t="shared" si="144"/>
        <v>100</v>
      </c>
      <c r="AM484" s="17">
        <f t="shared" si="145"/>
        <v>0.14300000000000002</v>
      </c>
      <c r="AN484" s="17">
        <f t="shared" si="146"/>
        <v>0</v>
      </c>
      <c r="AO484" s="17">
        <f t="shared" si="147"/>
        <v>0.28600000000000003</v>
      </c>
      <c r="AP484" s="17">
        <f t="shared" si="148"/>
        <v>0.57100000000000006</v>
      </c>
      <c r="AQ484" s="17">
        <f t="shared" si="149"/>
        <v>0.40399999999999997</v>
      </c>
      <c r="AS484" s="17">
        <f t="shared" si="150"/>
        <v>1.9965034965034965</v>
      </c>
      <c r="AT484" s="17">
        <f t="shared" si="151"/>
        <v>0.5</v>
      </c>
      <c r="AU484" s="17">
        <f t="shared" si="152"/>
        <v>0.62478146853146854</v>
      </c>
      <c r="AV484" s="17">
        <f t="shared" si="153"/>
        <v>0.99912587412587417</v>
      </c>
      <c r="AW484" s="17">
        <f t="shared" si="154"/>
        <v>0.5</v>
      </c>
      <c r="AX484" s="17">
        <f t="shared" si="155"/>
        <v>0.5</v>
      </c>
      <c r="AY484" s="17">
        <f t="shared" si="156"/>
        <v>9.600000000000003E-2</v>
      </c>
      <c r="BA484" s="17">
        <f t="shared" si="163"/>
        <v>1.9965034965034965</v>
      </c>
      <c r="BB484" s="17">
        <f t="shared" si="157"/>
        <v>0.5</v>
      </c>
      <c r="BC484" s="17">
        <f t="shared" si="158"/>
        <v>0.54555434390077162</v>
      </c>
      <c r="BD484" s="17">
        <f t="shared" si="161"/>
        <v>0.5</v>
      </c>
      <c r="BE484" s="17">
        <f t="shared" si="159"/>
        <v>0.5</v>
      </c>
      <c r="BF484" s="17">
        <f t="shared" si="160"/>
        <v>9.2160000000000054E-3</v>
      </c>
      <c r="BG484" s="17">
        <f t="shared" si="162"/>
        <v>4.665537866599305E-6</v>
      </c>
    </row>
    <row r="485" spans="1:59" x14ac:dyDescent="0.25">
      <c r="A485" s="84">
        <v>392</v>
      </c>
      <c r="B485" s="84">
        <v>260</v>
      </c>
      <c r="C485" s="17" t="s">
        <v>257</v>
      </c>
      <c r="D485" s="86">
        <v>1</v>
      </c>
      <c r="E485" s="17">
        <v>9.6</v>
      </c>
      <c r="F485" s="17">
        <v>21.5</v>
      </c>
      <c r="G485" s="17">
        <v>26.7</v>
      </c>
      <c r="H485" s="17">
        <v>0</v>
      </c>
      <c r="I485" s="17">
        <v>0</v>
      </c>
      <c r="J485" s="17">
        <v>0</v>
      </c>
      <c r="K485" s="17">
        <v>0</v>
      </c>
      <c r="L485" s="17">
        <v>0</v>
      </c>
      <c r="M485" s="17">
        <v>7.4</v>
      </c>
      <c r="N485" s="17">
        <v>0</v>
      </c>
      <c r="O485" s="17">
        <v>34.700000000000003</v>
      </c>
      <c r="P485" s="17">
        <v>0</v>
      </c>
      <c r="Q485" s="17">
        <v>0</v>
      </c>
      <c r="R485" s="17">
        <v>0</v>
      </c>
      <c r="S485" s="17">
        <v>0</v>
      </c>
      <c r="T485" s="17">
        <v>0</v>
      </c>
      <c r="U485" s="41">
        <v>0</v>
      </c>
      <c r="V485" s="41">
        <v>0</v>
      </c>
      <c r="W485" s="17">
        <v>0</v>
      </c>
      <c r="X485" s="17">
        <v>0</v>
      </c>
      <c r="Y485" s="17">
        <v>0</v>
      </c>
      <c r="Z485" s="17">
        <v>0</v>
      </c>
      <c r="AA485" s="17">
        <v>0</v>
      </c>
      <c r="AB485" s="17">
        <v>0</v>
      </c>
      <c r="AC485" s="17">
        <v>0</v>
      </c>
      <c r="AD485" s="41">
        <v>0</v>
      </c>
      <c r="AE485" s="88">
        <v>25</v>
      </c>
      <c r="AF485" s="91" t="s">
        <v>3</v>
      </c>
      <c r="AG485" s="87" t="s">
        <v>504</v>
      </c>
      <c r="AL485" s="17">
        <f t="shared" si="144"/>
        <v>99.9</v>
      </c>
      <c r="AM485" s="17">
        <f t="shared" si="145"/>
        <v>7.400000000000001E-2</v>
      </c>
      <c r="AN485" s="17">
        <f t="shared" si="146"/>
        <v>9.6000000000000002E-2</v>
      </c>
      <c r="AO485" s="17">
        <f t="shared" si="147"/>
        <v>0.215</v>
      </c>
      <c r="AP485" s="17">
        <f t="shared" si="148"/>
        <v>0.34700000000000003</v>
      </c>
      <c r="AQ485" s="17">
        <f t="shared" si="149"/>
        <v>0.25</v>
      </c>
      <c r="AS485" s="17">
        <f t="shared" si="150"/>
        <v>1.1157556270096465</v>
      </c>
      <c r="AT485" s="17">
        <f t="shared" si="151"/>
        <v>0.23794212218649521</v>
      </c>
      <c r="AU485" s="17">
        <f t="shared" si="152"/>
        <v>0.56973472668810288</v>
      </c>
      <c r="AV485" s="17">
        <f t="shared" si="153"/>
        <v>0.77893890675241162</v>
      </c>
      <c r="AW485" s="17">
        <f t="shared" si="154"/>
        <v>0.23794212218649521</v>
      </c>
      <c r="AX485" s="17">
        <f t="shared" si="155"/>
        <v>0.23794212218649521</v>
      </c>
      <c r="AY485" s="17">
        <f t="shared" si="156"/>
        <v>1.2057877813504786E-2</v>
      </c>
      <c r="BA485" s="17">
        <f t="shared" si="163"/>
        <v>0.57929883138564275</v>
      </c>
      <c r="BB485" s="17">
        <f t="shared" si="157"/>
        <v>0.34641068447412354</v>
      </c>
      <c r="BC485" s="17">
        <f t="shared" si="158"/>
        <v>0.46225946671460727</v>
      </c>
      <c r="BD485" s="17">
        <f t="shared" si="161"/>
        <v>0.34641068447412354</v>
      </c>
      <c r="BE485" s="17">
        <f t="shared" si="159"/>
        <v>0.34641068447412354</v>
      </c>
      <c r="BF485" s="17">
        <f t="shared" si="160"/>
        <v>9.2950200807690071E-3</v>
      </c>
      <c r="BG485" s="17">
        <f t="shared" si="162"/>
        <v>2.3055389967762685E-2</v>
      </c>
    </row>
    <row r="486" spans="1:59" x14ac:dyDescent="0.25">
      <c r="A486" s="84">
        <v>668</v>
      </c>
      <c r="B486" s="84">
        <v>365</v>
      </c>
      <c r="C486" s="17" t="s">
        <v>496</v>
      </c>
      <c r="D486" s="87">
        <v>1</v>
      </c>
      <c r="E486" s="17">
        <v>10</v>
      </c>
      <c r="F486" s="17">
        <v>15</v>
      </c>
      <c r="G486" s="17">
        <v>0</v>
      </c>
      <c r="H486" s="17">
        <v>0</v>
      </c>
      <c r="I486" s="17">
        <v>0</v>
      </c>
      <c r="J486" s="17">
        <v>0</v>
      </c>
      <c r="K486" s="17">
        <v>0</v>
      </c>
      <c r="L486" s="17">
        <v>0</v>
      </c>
      <c r="M486" s="17">
        <v>25</v>
      </c>
      <c r="N486" s="17">
        <v>0</v>
      </c>
      <c r="O486" s="17">
        <v>50</v>
      </c>
      <c r="P486" s="17">
        <v>0</v>
      </c>
      <c r="Q486" s="17">
        <v>0</v>
      </c>
      <c r="R486" s="17">
        <v>0</v>
      </c>
      <c r="S486" s="17">
        <v>0</v>
      </c>
      <c r="T486" s="17">
        <v>0</v>
      </c>
      <c r="U486" s="17">
        <v>0</v>
      </c>
      <c r="V486" s="17">
        <v>0</v>
      </c>
      <c r="W486" s="17">
        <v>0</v>
      </c>
      <c r="X486" s="17">
        <v>0</v>
      </c>
      <c r="Y486" s="17">
        <v>0</v>
      </c>
      <c r="Z486" s="17">
        <v>0</v>
      </c>
      <c r="AA486" s="17">
        <v>0</v>
      </c>
      <c r="AB486" s="17">
        <v>0</v>
      </c>
      <c r="AC486" s="17">
        <v>0</v>
      </c>
      <c r="AD486" s="17">
        <v>0</v>
      </c>
      <c r="AE486" s="88">
        <v>55.1</v>
      </c>
      <c r="AF486" s="17" t="s">
        <v>3</v>
      </c>
      <c r="AG486" s="87" t="s">
        <v>506</v>
      </c>
      <c r="AL486" s="17">
        <f t="shared" si="144"/>
        <v>100</v>
      </c>
      <c r="AM486" s="17">
        <f t="shared" si="145"/>
        <v>0.25</v>
      </c>
      <c r="AN486" s="17">
        <f t="shared" si="146"/>
        <v>0.1</v>
      </c>
      <c r="AO486" s="17">
        <f t="shared" si="147"/>
        <v>0.15</v>
      </c>
      <c r="AP486" s="17">
        <f t="shared" si="148"/>
        <v>0.5</v>
      </c>
      <c r="AQ486" s="17">
        <f t="shared" si="149"/>
        <v>0.55100000000000005</v>
      </c>
      <c r="AS486" s="17">
        <f t="shared" si="150"/>
        <v>2</v>
      </c>
      <c r="AT486" s="17">
        <f t="shared" si="151"/>
        <v>1</v>
      </c>
      <c r="AU486" s="17">
        <f t="shared" si="152"/>
        <v>0.625</v>
      </c>
      <c r="AV486" s="17">
        <f t="shared" si="153"/>
        <v>1</v>
      </c>
      <c r="AW486" s="17">
        <f t="shared" si="154"/>
        <v>0.625</v>
      </c>
      <c r="AX486" s="17">
        <f t="shared" si="155"/>
        <v>0.625</v>
      </c>
      <c r="AY486" s="17">
        <f t="shared" si="156"/>
        <v>7.3999999999999955E-2</v>
      </c>
      <c r="BA486" s="17">
        <f t="shared" si="163"/>
        <v>0.90909090909090906</v>
      </c>
      <c r="BB486" s="17">
        <f t="shared" si="157"/>
        <v>0.45454545454545453</v>
      </c>
      <c r="BC486" s="17">
        <f t="shared" si="158"/>
        <v>0.4816426872793983</v>
      </c>
      <c r="BD486" s="17">
        <f t="shared" si="161"/>
        <v>0.45454545454545453</v>
      </c>
      <c r="BE486" s="17">
        <f t="shared" si="159"/>
        <v>0.45454545454545453</v>
      </c>
      <c r="BF486" s="17">
        <f t="shared" si="160"/>
        <v>9.3034793388429866E-3</v>
      </c>
      <c r="BG486" s="17">
        <f t="shared" si="162"/>
        <v>2.224870130932944E-2</v>
      </c>
    </row>
    <row r="487" spans="1:59" x14ac:dyDescent="0.25">
      <c r="A487" s="84">
        <v>201</v>
      </c>
      <c r="B487" s="84">
        <v>474</v>
      </c>
      <c r="C487" s="17">
        <v>29</v>
      </c>
      <c r="D487" s="86">
        <v>1</v>
      </c>
      <c r="E487" s="17">
        <v>0</v>
      </c>
      <c r="F487" s="17">
        <v>60</v>
      </c>
      <c r="G487" s="17">
        <v>0</v>
      </c>
      <c r="H487" s="17">
        <v>0</v>
      </c>
      <c r="I487" s="17">
        <v>0</v>
      </c>
      <c r="J487" s="17">
        <v>0</v>
      </c>
      <c r="K487" s="17">
        <v>0</v>
      </c>
      <c r="L487" s="17">
        <v>0</v>
      </c>
      <c r="M487" s="17">
        <v>25</v>
      </c>
      <c r="N487" s="17">
        <v>0</v>
      </c>
      <c r="O487" s="17">
        <v>15</v>
      </c>
      <c r="P487" s="17">
        <v>0</v>
      </c>
      <c r="Q487" s="17">
        <v>0</v>
      </c>
      <c r="R487" s="17">
        <v>0</v>
      </c>
      <c r="S487" s="17">
        <v>0</v>
      </c>
      <c r="T487" s="17">
        <v>0</v>
      </c>
      <c r="U487" s="41">
        <v>0</v>
      </c>
      <c r="V487" s="41">
        <v>0</v>
      </c>
      <c r="W487" s="17">
        <v>0</v>
      </c>
      <c r="X487" s="17">
        <v>0</v>
      </c>
      <c r="Y487" s="17">
        <v>0</v>
      </c>
      <c r="Z487" s="17">
        <v>0</v>
      </c>
      <c r="AA487" s="17">
        <v>0</v>
      </c>
      <c r="AB487" s="17">
        <v>0</v>
      </c>
      <c r="AC487" s="17">
        <v>0</v>
      </c>
      <c r="AD487" s="41">
        <v>0</v>
      </c>
      <c r="AE487" s="88">
        <v>32</v>
      </c>
      <c r="AF487" s="91" t="s">
        <v>3</v>
      </c>
      <c r="AG487" s="87" t="s">
        <v>504</v>
      </c>
      <c r="AL487" s="17">
        <f t="shared" si="144"/>
        <v>100</v>
      </c>
      <c r="AM487" s="17">
        <f t="shared" si="145"/>
        <v>0.25</v>
      </c>
      <c r="AN487" s="17">
        <f t="shared" si="146"/>
        <v>0</v>
      </c>
      <c r="AO487" s="17">
        <f t="shared" si="147"/>
        <v>0.6</v>
      </c>
      <c r="AP487" s="17">
        <f t="shared" si="148"/>
        <v>0.15</v>
      </c>
      <c r="AQ487" s="17">
        <f t="shared" si="149"/>
        <v>0.32</v>
      </c>
      <c r="AS487" s="17">
        <f t="shared" si="150"/>
        <v>0.25</v>
      </c>
      <c r="AT487" s="17">
        <f t="shared" si="151"/>
        <v>0.41666666666666669</v>
      </c>
      <c r="AU487" s="17">
        <f t="shared" si="152"/>
        <v>0.515625</v>
      </c>
      <c r="AV487" s="17">
        <f t="shared" si="153"/>
        <v>0.5625</v>
      </c>
      <c r="AW487" s="17">
        <f t="shared" si="154"/>
        <v>0.41666666666666669</v>
      </c>
      <c r="AX487" s="17">
        <f t="shared" si="155"/>
        <v>0.41666666666666669</v>
      </c>
      <c r="AY487" s="17">
        <f t="shared" si="156"/>
        <v>9.6666666666666679E-2</v>
      </c>
      <c r="BA487" s="17">
        <f t="shared" si="163"/>
        <v>0.25</v>
      </c>
      <c r="BB487" s="17">
        <f t="shared" si="157"/>
        <v>0.41666666666666669</v>
      </c>
      <c r="BC487" s="17">
        <f t="shared" si="158"/>
        <v>0.44290523624039868</v>
      </c>
      <c r="BD487" s="17">
        <f t="shared" si="161"/>
        <v>0.41666666666666669</v>
      </c>
      <c r="BE487" s="17">
        <f t="shared" si="159"/>
        <v>0.41666666666666669</v>
      </c>
      <c r="BF487" s="17">
        <f t="shared" si="160"/>
        <v>9.3444444444444469E-3</v>
      </c>
      <c r="BG487" s="17">
        <f t="shared" si="162"/>
        <v>6.6977879541735537E-3</v>
      </c>
    </row>
    <row r="488" spans="1:59" x14ac:dyDescent="0.25">
      <c r="A488" s="84">
        <v>488</v>
      </c>
      <c r="B488" s="84">
        <v>542</v>
      </c>
      <c r="C488" s="17" t="s">
        <v>339</v>
      </c>
      <c r="D488" s="87">
        <v>1</v>
      </c>
      <c r="E488" s="17">
        <v>4</v>
      </c>
      <c r="F488" s="17">
        <v>26</v>
      </c>
      <c r="G488" s="17">
        <v>0</v>
      </c>
      <c r="H488" s="17">
        <v>0</v>
      </c>
      <c r="I488" s="17">
        <v>0</v>
      </c>
      <c r="J488" s="17">
        <v>0</v>
      </c>
      <c r="K488" s="17">
        <v>0</v>
      </c>
      <c r="L488" s="17">
        <v>0</v>
      </c>
      <c r="M488" s="17">
        <v>0</v>
      </c>
      <c r="N488" s="17">
        <v>0</v>
      </c>
      <c r="O488" s="17">
        <v>20</v>
      </c>
      <c r="P488" s="17">
        <v>0</v>
      </c>
      <c r="Q488" s="17">
        <v>0</v>
      </c>
      <c r="R488" s="17">
        <v>0</v>
      </c>
      <c r="S488" s="17">
        <v>0</v>
      </c>
      <c r="T488" s="17">
        <v>0</v>
      </c>
      <c r="U488" s="17">
        <v>50</v>
      </c>
      <c r="V488" s="17">
        <v>0</v>
      </c>
      <c r="W488" s="17">
        <v>0</v>
      </c>
      <c r="X488" s="17">
        <v>0</v>
      </c>
      <c r="Y488" s="17">
        <v>0</v>
      </c>
      <c r="Z488" s="17">
        <v>0</v>
      </c>
      <c r="AA488" s="17">
        <v>0</v>
      </c>
      <c r="AB488" s="17">
        <v>0</v>
      </c>
      <c r="AC488" s="17">
        <v>0</v>
      </c>
      <c r="AD488" s="41">
        <v>0</v>
      </c>
      <c r="AE488" s="88">
        <v>30</v>
      </c>
      <c r="AF488" s="17" t="s">
        <v>3</v>
      </c>
      <c r="AG488" s="87" t="s">
        <v>506</v>
      </c>
      <c r="AL488" s="17">
        <f t="shared" si="144"/>
        <v>100</v>
      </c>
      <c r="AM488" s="17">
        <f t="shared" si="145"/>
        <v>0</v>
      </c>
      <c r="AN488" s="17">
        <f t="shared" si="146"/>
        <v>0.04</v>
      </c>
      <c r="AO488" s="17">
        <f t="shared" si="147"/>
        <v>0.26</v>
      </c>
      <c r="AP488" s="17">
        <f t="shared" si="148"/>
        <v>0.2</v>
      </c>
      <c r="AQ488" s="17">
        <f t="shared" si="149"/>
        <v>0.3</v>
      </c>
      <c r="AS488" s="17">
        <f t="shared" si="150"/>
        <v>0.66666666666666674</v>
      </c>
      <c r="AT488" s="17">
        <f t="shared" si="151"/>
        <v>0</v>
      </c>
      <c r="AU488" s="17">
        <f t="shared" si="152"/>
        <v>0.54166666666666663</v>
      </c>
      <c r="AV488" s="17">
        <f t="shared" si="153"/>
        <v>0.66666666666666674</v>
      </c>
      <c r="AW488" s="17">
        <f t="shared" si="154"/>
        <v>0</v>
      </c>
      <c r="AX488" s="17">
        <f t="shared" si="155"/>
        <v>0</v>
      </c>
      <c r="AY488" s="17">
        <f t="shared" si="156"/>
        <v>0.3</v>
      </c>
      <c r="BA488" s="17">
        <f t="shared" si="163"/>
        <v>0.47619047619047616</v>
      </c>
      <c r="BB488" s="17">
        <f t="shared" si="157"/>
        <v>0.39682539682539675</v>
      </c>
      <c r="BC488" s="17">
        <f t="shared" si="158"/>
        <v>0.45619936968399627</v>
      </c>
      <c r="BD488" s="17">
        <f t="shared" si="161"/>
        <v>0.39682539682539675</v>
      </c>
      <c r="BE488" s="17">
        <f t="shared" si="159"/>
        <v>0.39682539682539675</v>
      </c>
      <c r="BF488" s="17">
        <f t="shared" si="160"/>
        <v>9.3751574703955527E-3</v>
      </c>
      <c r="BG488" s="17">
        <f t="shared" si="162"/>
        <v>1.0371388529484738E-2</v>
      </c>
    </row>
    <row r="489" spans="1:59" x14ac:dyDescent="0.25">
      <c r="A489" s="84">
        <v>200</v>
      </c>
      <c r="B489" s="84">
        <v>473</v>
      </c>
      <c r="C489" s="17">
        <v>28</v>
      </c>
      <c r="D489" s="86">
        <v>1</v>
      </c>
      <c r="E489" s="17">
        <v>0</v>
      </c>
      <c r="F489" s="17">
        <v>70</v>
      </c>
      <c r="G489" s="17">
        <v>0</v>
      </c>
      <c r="H489" s="17">
        <v>0</v>
      </c>
      <c r="I489" s="17">
        <v>0</v>
      </c>
      <c r="J489" s="17">
        <v>0</v>
      </c>
      <c r="K489" s="17">
        <v>0</v>
      </c>
      <c r="L489" s="17">
        <v>0</v>
      </c>
      <c r="M489" s="17">
        <v>25</v>
      </c>
      <c r="N489" s="17">
        <v>0</v>
      </c>
      <c r="O489" s="17">
        <v>5</v>
      </c>
      <c r="P489" s="17">
        <v>0</v>
      </c>
      <c r="Q489" s="17">
        <v>0</v>
      </c>
      <c r="R489" s="17">
        <v>0</v>
      </c>
      <c r="S489" s="17">
        <v>0</v>
      </c>
      <c r="T489" s="17">
        <v>0</v>
      </c>
      <c r="U489" s="41">
        <v>0</v>
      </c>
      <c r="V489" s="41">
        <v>0</v>
      </c>
      <c r="W489" s="17">
        <v>0</v>
      </c>
      <c r="X489" s="17">
        <v>0</v>
      </c>
      <c r="Y489" s="17">
        <v>0</v>
      </c>
      <c r="Z489" s="17">
        <v>0</v>
      </c>
      <c r="AA489" s="17">
        <v>0</v>
      </c>
      <c r="AB489" s="17">
        <v>0</v>
      </c>
      <c r="AC489" s="17">
        <v>0</v>
      </c>
      <c r="AD489" s="41">
        <v>0</v>
      </c>
      <c r="AE489" s="88">
        <v>26</v>
      </c>
      <c r="AF489" s="91" t="s">
        <v>3</v>
      </c>
      <c r="AG489" s="87" t="s">
        <v>504</v>
      </c>
      <c r="AL489" s="17">
        <f t="shared" si="144"/>
        <v>100</v>
      </c>
      <c r="AM489" s="17">
        <f t="shared" si="145"/>
        <v>0.25</v>
      </c>
      <c r="AN489" s="17">
        <f t="shared" si="146"/>
        <v>0</v>
      </c>
      <c r="AO489" s="17">
        <f t="shared" si="147"/>
        <v>0.7</v>
      </c>
      <c r="AP489" s="17">
        <f t="shared" si="148"/>
        <v>0.05</v>
      </c>
      <c r="AQ489" s="17">
        <f t="shared" si="149"/>
        <v>0.26</v>
      </c>
      <c r="AS489" s="17">
        <f t="shared" si="150"/>
        <v>7.1428571428571438E-2</v>
      </c>
      <c r="AT489" s="17">
        <f t="shared" si="151"/>
        <v>0.35714285714285715</v>
      </c>
      <c r="AU489" s="17">
        <f t="shared" si="152"/>
        <v>0.5044642857142857</v>
      </c>
      <c r="AV489" s="17">
        <f t="shared" si="153"/>
        <v>0.5178571428571429</v>
      </c>
      <c r="AW489" s="17">
        <f t="shared" si="154"/>
        <v>0.35714285714285715</v>
      </c>
      <c r="AX489" s="17">
        <f t="shared" si="155"/>
        <v>0.35714285714285715</v>
      </c>
      <c r="AY489" s="17">
        <f t="shared" si="156"/>
        <v>9.7142857142857142E-2</v>
      </c>
      <c r="BA489" s="17">
        <f t="shared" si="163"/>
        <v>7.1428571428571425E-2</v>
      </c>
      <c r="BB489" s="17">
        <f t="shared" si="157"/>
        <v>0.35714285714285715</v>
      </c>
      <c r="BC489" s="17">
        <f t="shared" si="158"/>
        <v>0.43240986773229534</v>
      </c>
      <c r="BD489" s="17">
        <f t="shared" si="161"/>
        <v>0.35714285714285715</v>
      </c>
      <c r="BE489" s="17">
        <f t="shared" si="159"/>
        <v>0.35714285714285715</v>
      </c>
      <c r="BF489" s="17">
        <f t="shared" si="160"/>
        <v>9.4367346938775513E-3</v>
      </c>
      <c r="BG489" s="17">
        <f t="shared" si="162"/>
        <v>2.0118589680107091E-2</v>
      </c>
    </row>
    <row r="490" spans="1:59" x14ac:dyDescent="0.25">
      <c r="A490" s="84">
        <v>610</v>
      </c>
      <c r="B490" s="84">
        <v>354</v>
      </c>
      <c r="C490" s="17" t="s">
        <v>447</v>
      </c>
      <c r="D490" s="87">
        <v>1</v>
      </c>
      <c r="E490" s="17">
        <v>4.04</v>
      </c>
      <c r="F490" s="17">
        <v>16.8</v>
      </c>
      <c r="G490" s="17">
        <v>0</v>
      </c>
      <c r="H490" s="17">
        <v>0</v>
      </c>
      <c r="I490" s="17">
        <v>0</v>
      </c>
      <c r="J490" s="17">
        <v>0</v>
      </c>
      <c r="K490" s="17">
        <v>6.67</v>
      </c>
      <c r="L490" s="17">
        <v>0</v>
      </c>
      <c r="M490" s="17">
        <v>6.67</v>
      </c>
      <c r="N490" s="17">
        <v>0</v>
      </c>
      <c r="O490" s="17">
        <v>63.47</v>
      </c>
      <c r="P490" s="17">
        <v>0</v>
      </c>
      <c r="Q490" s="17">
        <v>0</v>
      </c>
      <c r="R490" s="17">
        <v>0</v>
      </c>
      <c r="S490" s="17">
        <v>2.35</v>
      </c>
      <c r="T490" s="17">
        <v>0</v>
      </c>
      <c r="U490" s="17">
        <v>0</v>
      </c>
      <c r="V490" s="17">
        <v>0</v>
      </c>
      <c r="W490" s="17">
        <v>0</v>
      </c>
      <c r="X490" s="17">
        <v>0</v>
      </c>
      <c r="Y490" s="17">
        <v>0</v>
      </c>
      <c r="Z490" s="17">
        <v>0</v>
      </c>
      <c r="AA490" s="17">
        <v>0</v>
      </c>
      <c r="AB490" s="17">
        <v>0</v>
      </c>
      <c r="AC490" s="17">
        <v>0</v>
      </c>
      <c r="AD490" s="17">
        <v>0</v>
      </c>
      <c r="AE490" s="88">
        <f>'EWG-CCP-127 (1)'!I273</f>
        <v>43.140266261723369</v>
      </c>
      <c r="AF490" s="17" t="s">
        <v>3</v>
      </c>
      <c r="AG490" s="87" t="s">
        <v>506</v>
      </c>
      <c r="AL490" s="17">
        <f t="shared" si="144"/>
        <v>100</v>
      </c>
      <c r="AM490" s="17">
        <f t="shared" si="145"/>
        <v>0.13339999999999999</v>
      </c>
      <c r="AN490" s="17">
        <f t="shared" si="146"/>
        <v>4.0399999999999998E-2</v>
      </c>
      <c r="AO490" s="17">
        <f t="shared" si="147"/>
        <v>0.16800000000000001</v>
      </c>
      <c r="AP490" s="17">
        <f t="shared" si="148"/>
        <v>0.63470000000000004</v>
      </c>
      <c r="AQ490" s="17">
        <f t="shared" si="149"/>
        <v>0.4314026626172337</v>
      </c>
      <c r="AS490" s="17">
        <f t="shared" si="150"/>
        <v>3.0455854126679465</v>
      </c>
      <c r="AT490" s="17">
        <f t="shared" si="151"/>
        <v>0.64011516314779271</v>
      </c>
      <c r="AU490" s="17">
        <f t="shared" si="152"/>
        <v>0.69034908829174668</v>
      </c>
      <c r="AV490" s="17">
        <f t="shared" si="153"/>
        <v>1.2613963531669867</v>
      </c>
      <c r="AW490" s="17">
        <f t="shared" si="154"/>
        <v>0.64011516314779271</v>
      </c>
      <c r="AX490" s="17">
        <f t="shared" si="155"/>
        <v>0.64011516314779271</v>
      </c>
      <c r="AY490" s="17">
        <f t="shared" si="156"/>
        <v>0.20871250053055901</v>
      </c>
      <c r="BA490" s="17">
        <f t="shared" si="163"/>
        <v>1.5863534116470881</v>
      </c>
      <c r="BB490" s="17">
        <f t="shared" si="157"/>
        <v>0.3334166458385403</v>
      </c>
      <c r="BC490" s="17">
        <f t="shared" si="158"/>
        <v>0.52144815670926359</v>
      </c>
      <c r="BD490" s="17">
        <f t="shared" si="161"/>
        <v>0.3334166458385403</v>
      </c>
      <c r="BE490" s="17">
        <f t="shared" si="159"/>
        <v>0.3334166458385403</v>
      </c>
      <c r="BF490" s="17">
        <f t="shared" si="160"/>
        <v>9.6012594841543841E-3</v>
      </c>
      <c r="BG490" s="17">
        <f t="shared" si="162"/>
        <v>8.7395017063407823E-4</v>
      </c>
    </row>
    <row r="491" spans="1:59" x14ac:dyDescent="0.25">
      <c r="A491" s="84">
        <v>630</v>
      </c>
      <c r="B491" s="84">
        <v>640</v>
      </c>
      <c r="D491" s="86">
        <v>1</v>
      </c>
      <c r="E491" s="17">
        <v>0</v>
      </c>
      <c r="F491" s="17">
        <f>'EWG-CCP-127 (1)'!G352</f>
        <v>66.666666666666657</v>
      </c>
      <c r="G491" s="17">
        <v>0</v>
      </c>
      <c r="H491" s="17">
        <v>0</v>
      </c>
      <c r="I491" s="17">
        <v>0</v>
      </c>
      <c r="J491" s="17">
        <v>0</v>
      </c>
      <c r="K491" s="17">
        <v>0</v>
      </c>
      <c r="L491" s="17">
        <v>0</v>
      </c>
      <c r="M491" s="17">
        <v>0</v>
      </c>
      <c r="N491" s="17">
        <v>0</v>
      </c>
      <c r="O491" s="17">
        <v>0</v>
      </c>
      <c r="P491" s="17">
        <v>0</v>
      </c>
      <c r="Q491" s="17">
        <v>0</v>
      </c>
      <c r="R491" s="17">
        <v>0</v>
      </c>
      <c r="S491" s="17">
        <v>0</v>
      </c>
      <c r="T491" s="17">
        <v>0</v>
      </c>
      <c r="U491" s="17">
        <v>0</v>
      </c>
      <c r="V491" s="17">
        <v>0</v>
      </c>
      <c r="W491" s="17">
        <v>0</v>
      </c>
      <c r="X491" s="17">
        <v>0</v>
      </c>
      <c r="Y491" s="17">
        <v>0</v>
      </c>
      <c r="Z491" s="17">
        <v>0</v>
      </c>
      <c r="AA491" s="17">
        <v>0</v>
      </c>
      <c r="AB491" s="17">
        <f>'EWG-CCP-127 (1)'!H337</f>
        <v>33.333333333333329</v>
      </c>
      <c r="AC491" s="17">
        <v>0</v>
      </c>
      <c r="AD491" s="17">
        <v>0</v>
      </c>
      <c r="AE491" s="88">
        <f>'EWG-CCP-127 (1)'!L352</f>
        <v>31.991999999999997</v>
      </c>
      <c r="AF491" s="17" t="s">
        <v>3</v>
      </c>
      <c r="AG491" s="87" t="s">
        <v>506</v>
      </c>
      <c r="AL491" s="17">
        <f t="shared" si="144"/>
        <v>99.999999999999986</v>
      </c>
      <c r="AM491" s="17">
        <f t="shared" si="145"/>
        <v>0</v>
      </c>
      <c r="AN491" s="17">
        <f t="shared" si="146"/>
        <v>0</v>
      </c>
      <c r="AO491" s="17">
        <f t="shared" si="147"/>
        <v>0.66666666666666652</v>
      </c>
      <c r="AP491" s="17">
        <f t="shared" si="148"/>
        <v>0</v>
      </c>
      <c r="AQ491" s="17">
        <f t="shared" si="149"/>
        <v>0.31991999999999998</v>
      </c>
      <c r="AS491" s="17">
        <f t="shared" si="150"/>
        <v>0</v>
      </c>
      <c r="AT491" s="17">
        <f t="shared" si="151"/>
        <v>0</v>
      </c>
      <c r="AU491" s="17">
        <f t="shared" si="152"/>
        <v>0.5</v>
      </c>
      <c r="AV491" s="17">
        <f t="shared" si="153"/>
        <v>0.5</v>
      </c>
      <c r="AW491" s="17">
        <f t="shared" si="154"/>
        <v>0</v>
      </c>
      <c r="AX491" s="17">
        <f t="shared" si="155"/>
        <v>0</v>
      </c>
      <c r="AY491" s="17">
        <f t="shared" si="156"/>
        <v>0.31991999999999998</v>
      </c>
      <c r="BA491" s="17">
        <f t="shared" ref="BA491:BA522" si="164">(O491)/($BJ$3*F491+$BJ$4*E491+$BJ$5*N491+$BJ$6*I491+$BJ$7*Q491+$BJ$8*S491+$BJ$9*W491)</f>
        <v>0</v>
      </c>
      <c r="BB491" s="17">
        <f t="shared" si="157"/>
        <v>0.5</v>
      </c>
      <c r="BC491" s="17">
        <f t="shared" si="158"/>
        <v>0.42821172032905402</v>
      </c>
      <c r="BD491" s="17">
        <f t="shared" si="161"/>
        <v>0.41681195301902951</v>
      </c>
      <c r="BE491" s="17">
        <f t="shared" si="159"/>
        <v>0.41681195301902951</v>
      </c>
      <c r="BF491" s="17">
        <f t="shared" si="160"/>
        <v>9.3880505598418259E-3</v>
      </c>
      <c r="BG491" s="17">
        <f t="shared" si="162"/>
        <v>6.7108887564748029E-3</v>
      </c>
    </row>
    <row r="492" spans="1:59" x14ac:dyDescent="0.25">
      <c r="A492" s="84">
        <v>211</v>
      </c>
      <c r="B492" s="84">
        <v>479</v>
      </c>
      <c r="C492" s="17">
        <v>39</v>
      </c>
      <c r="D492" s="87">
        <v>1</v>
      </c>
      <c r="E492" s="17">
        <v>0</v>
      </c>
      <c r="F492" s="17">
        <v>50</v>
      </c>
      <c r="G492" s="17">
        <v>0</v>
      </c>
      <c r="H492" s="17">
        <v>0</v>
      </c>
      <c r="I492" s="17">
        <v>0</v>
      </c>
      <c r="J492" s="17">
        <v>0</v>
      </c>
      <c r="K492" s="17">
        <v>0</v>
      </c>
      <c r="L492" s="17">
        <v>0</v>
      </c>
      <c r="M492" s="17">
        <v>30</v>
      </c>
      <c r="N492" s="17">
        <v>0</v>
      </c>
      <c r="O492" s="17">
        <v>20</v>
      </c>
      <c r="P492" s="17">
        <v>0</v>
      </c>
      <c r="Q492" s="17">
        <v>0</v>
      </c>
      <c r="R492" s="17">
        <v>0</v>
      </c>
      <c r="S492" s="17">
        <v>0</v>
      </c>
      <c r="T492" s="17">
        <v>0</v>
      </c>
      <c r="U492" s="41">
        <v>0</v>
      </c>
      <c r="V492" s="41">
        <v>0</v>
      </c>
      <c r="W492" s="17">
        <v>0</v>
      </c>
      <c r="X492" s="17">
        <v>0</v>
      </c>
      <c r="Y492" s="17">
        <v>0</v>
      </c>
      <c r="Z492" s="17">
        <v>0</v>
      </c>
      <c r="AA492" s="17">
        <v>0</v>
      </c>
      <c r="AB492" s="17">
        <v>0</v>
      </c>
      <c r="AC492" s="17">
        <v>0</v>
      </c>
      <c r="AD492" s="41">
        <v>0</v>
      </c>
      <c r="AE492" s="88">
        <v>35</v>
      </c>
      <c r="AF492" s="91" t="s">
        <v>3</v>
      </c>
      <c r="AG492" s="87" t="s">
        <v>504</v>
      </c>
      <c r="AL492" s="17">
        <f t="shared" si="144"/>
        <v>100</v>
      </c>
      <c r="AM492" s="17">
        <f t="shared" si="145"/>
        <v>0.3</v>
      </c>
      <c r="AN492" s="17">
        <f t="shared" si="146"/>
        <v>0</v>
      </c>
      <c r="AO492" s="17">
        <f t="shared" si="147"/>
        <v>0.5</v>
      </c>
      <c r="AP492" s="17">
        <f t="shared" si="148"/>
        <v>0.2</v>
      </c>
      <c r="AQ492" s="17">
        <f t="shared" si="149"/>
        <v>0.35</v>
      </c>
      <c r="AS492" s="17">
        <f t="shared" si="150"/>
        <v>0.4</v>
      </c>
      <c r="AT492" s="17">
        <f t="shared" si="151"/>
        <v>0.6</v>
      </c>
      <c r="AU492" s="17">
        <f t="shared" si="152"/>
        <v>0.52500000000000002</v>
      </c>
      <c r="AV492" s="17">
        <f t="shared" si="153"/>
        <v>0.6</v>
      </c>
      <c r="AW492" s="17">
        <f t="shared" si="154"/>
        <v>0.52500000000000002</v>
      </c>
      <c r="AX492" s="17">
        <f t="shared" si="155"/>
        <v>0.52500000000000002</v>
      </c>
      <c r="AY492" s="17">
        <f t="shared" si="156"/>
        <v>0.17500000000000004</v>
      </c>
      <c r="BA492" s="17">
        <f t="shared" si="164"/>
        <v>0.4</v>
      </c>
      <c r="BB492" s="17">
        <f t="shared" si="157"/>
        <v>0.6</v>
      </c>
      <c r="BC492" s="17">
        <f t="shared" si="158"/>
        <v>0.45172134578720552</v>
      </c>
      <c r="BD492" s="17">
        <f t="shared" si="161"/>
        <v>0.44751017176653574</v>
      </c>
      <c r="BE492" s="17">
        <f t="shared" si="159"/>
        <v>0.44751017176653574</v>
      </c>
      <c r="BF492" s="17">
        <f t="shared" si="160"/>
        <v>9.5082335979393071E-3</v>
      </c>
      <c r="BG492" s="17">
        <f t="shared" si="162"/>
        <v>2.6873870912067876E-3</v>
      </c>
    </row>
    <row r="493" spans="1:59" x14ac:dyDescent="0.25">
      <c r="A493" s="84">
        <v>296</v>
      </c>
      <c r="B493" s="84">
        <v>185</v>
      </c>
      <c r="D493" s="86">
        <v>1</v>
      </c>
      <c r="E493" s="17">
        <v>0</v>
      </c>
      <c r="F493" s="17">
        <f>'EWG-CCP-127 (1)'!M114</f>
        <v>23.696682464454977</v>
      </c>
      <c r="G493" s="17">
        <v>0</v>
      </c>
      <c r="H493" s="17">
        <v>0</v>
      </c>
      <c r="I493" s="17">
        <v>0</v>
      </c>
      <c r="J493" s="17">
        <v>0</v>
      </c>
      <c r="K493" s="17">
        <v>0</v>
      </c>
      <c r="L493" s="17">
        <v>0</v>
      </c>
      <c r="M493" s="17">
        <f>'EWG-CCP-127 (1)'!L114</f>
        <v>28.90995260663507</v>
      </c>
      <c r="N493" s="17">
        <v>0</v>
      </c>
      <c r="O493" s="17">
        <f>'EWG-CCP-127 (1)'!K114</f>
        <v>47.393364928909953</v>
      </c>
      <c r="P493" s="17">
        <v>0</v>
      </c>
      <c r="Q493" s="17">
        <v>0</v>
      </c>
      <c r="R493" s="17">
        <v>0</v>
      </c>
      <c r="S493" s="17">
        <v>0</v>
      </c>
      <c r="T493" s="17">
        <v>0</v>
      </c>
      <c r="U493" s="41">
        <v>0</v>
      </c>
      <c r="V493" s="41">
        <v>0</v>
      </c>
      <c r="W493" s="17">
        <v>0</v>
      </c>
      <c r="X493" s="17">
        <v>0</v>
      </c>
      <c r="Y493" s="17">
        <v>0</v>
      </c>
      <c r="Z493" s="17">
        <v>0</v>
      </c>
      <c r="AA493" s="17">
        <v>0</v>
      </c>
      <c r="AB493" s="17">
        <v>0</v>
      </c>
      <c r="AC493" s="17">
        <v>0</v>
      </c>
      <c r="AD493" s="41">
        <v>0</v>
      </c>
      <c r="AE493" s="88">
        <f>'EWG-CCP-127 (1)'!E114</f>
        <v>66</v>
      </c>
      <c r="AF493" s="91" t="s">
        <v>3</v>
      </c>
      <c r="AG493" s="87" t="s">
        <v>504</v>
      </c>
      <c r="AL493" s="17">
        <f t="shared" si="144"/>
        <v>100</v>
      </c>
      <c r="AM493" s="17">
        <f t="shared" si="145"/>
        <v>0.2890995260663507</v>
      </c>
      <c r="AN493" s="17">
        <f t="shared" si="146"/>
        <v>0</v>
      </c>
      <c r="AO493" s="17">
        <f t="shared" si="147"/>
        <v>0.23696682464454977</v>
      </c>
      <c r="AP493" s="17">
        <f t="shared" si="148"/>
        <v>0.47393364928909953</v>
      </c>
      <c r="AQ493" s="17">
        <f t="shared" si="149"/>
        <v>0.66</v>
      </c>
      <c r="AS493" s="17">
        <f t="shared" si="150"/>
        <v>2</v>
      </c>
      <c r="AT493" s="17">
        <f t="shared" si="151"/>
        <v>1.22</v>
      </c>
      <c r="AU493" s="17">
        <f t="shared" si="152"/>
        <v>0.625</v>
      </c>
      <c r="AV493" s="17">
        <f t="shared" si="153"/>
        <v>1</v>
      </c>
      <c r="AW493" s="17">
        <f t="shared" si="154"/>
        <v>0.57916666666666672</v>
      </c>
      <c r="AX493" s="17">
        <f t="shared" si="155"/>
        <v>0.57916666666666672</v>
      </c>
      <c r="AY493" s="17">
        <f t="shared" si="156"/>
        <v>8.0833333333333313E-2</v>
      </c>
      <c r="BA493" s="17">
        <f t="shared" si="164"/>
        <v>2</v>
      </c>
      <c r="BB493" s="17">
        <f t="shared" si="157"/>
        <v>1.22</v>
      </c>
      <c r="BC493" s="17">
        <f t="shared" si="158"/>
        <v>0.54575984761981144</v>
      </c>
      <c r="BD493" s="17">
        <f t="shared" si="161"/>
        <v>0.56240919506090481</v>
      </c>
      <c r="BE493" s="17">
        <f t="shared" si="159"/>
        <v>0.56240919506090481</v>
      </c>
      <c r="BF493" s="17">
        <f t="shared" si="160"/>
        <v>9.5239652086605321E-3</v>
      </c>
      <c r="BG493" s="17">
        <f t="shared" si="162"/>
        <v>6.6646578173883517E-2</v>
      </c>
    </row>
    <row r="494" spans="1:59" x14ac:dyDescent="0.25">
      <c r="A494" s="84">
        <v>626</v>
      </c>
      <c r="B494" s="84">
        <v>636</v>
      </c>
      <c r="D494" s="87">
        <v>1</v>
      </c>
      <c r="E494" s="17">
        <v>0</v>
      </c>
      <c r="F494" s="17">
        <f>'EWG-CCP-127 (1)'!G348</f>
        <v>59.988002399520092</v>
      </c>
      <c r="G494" s="17">
        <v>0</v>
      </c>
      <c r="H494" s="17">
        <v>0</v>
      </c>
      <c r="I494" s="17">
        <v>0</v>
      </c>
      <c r="J494" s="17">
        <f>'EWG-CCP-127 (1)'!H338</f>
        <v>40.011997600479901</v>
      </c>
      <c r="K494" s="17">
        <v>0</v>
      </c>
      <c r="L494" s="17">
        <v>0</v>
      </c>
      <c r="M494" s="17">
        <v>0</v>
      </c>
      <c r="N494" s="17">
        <v>0</v>
      </c>
      <c r="O494" s="17">
        <v>0</v>
      </c>
      <c r="P494" s="17">
        <v>0</v>
      </c>
      <c r="Q494" s="17">
        <v>0</v>
      </c>
      <c r="R494" s="17">
        <v>0</v>
      </c>
      <c r="S494" s="17">
        <v>0</v>
      </c>
      <c r="T494" s="17">
        <v>0</v>
      </c>
      <c r="U494" s="17">
        <v>0</v>
      </c>
      <c r="V494" s="17">
        <v>0</v>
      </c>
      <c r="W494" s="17">
        <v>0</v>
      </c>
      <c r="X494" s="17">
        <v>0</v>
      </c>
      <c r="Y494" s="17">
        <v>0</v>
      </c>
      <c r="Z494" s="17">
        <v>0</v>
      </c>
      <c r="AA494" s="17">
        <v>0</v>
      </c>
      <c r="AB494" s="17">
        <v>0</v>
      </c>
      <c r="AC494" s="17">
        <v>0</v>
      </c>
      <c r="AD494" s="17">
        <v>0</v>
      </c>
      <c r="AE494" s="88">
        <f>'EWG-CCP-127 (1)'!L348</f>
        <v>31.786999999999999</v>
      </c>
      <c r="AF494" s="17" t="s">
        <v>3</v>
      </c>
      <c r="AG494" s="87" t="s">
        <v>506</v>
      </c>
      <c r="AL494" s="17">
        <f t="shared" si="144"/>
        <v>100</v>
      </c>
      <c r="AM494" s="17">
        <f t="shared" si="145"/>
        <v>0.40011997600479904</v>
      </c>
      <c r="AN494" s="17">
        <f t="shared" si="146"/>
        <v>0</v>
      </c>
      <c r="AO494" s="17">
        <f t="shared" si="147"/>
        <v>0.59988002399520091</v>
      </c>
      <c r="AP494" s="17">
        <f t="shared" si="148"/>
        <v>0</v>
      </c>
      <c r="AQ494" s="17">
        <f t="shared" si="149"/>
        <v>0.31786999999999999</v>
      </c>
      <c r="AS494" s="17">
        <f t="shared" si="150"/>
        <v>0</v>
      </c>
      <c r="AT494" s="17">
        <f t="shared" si="151"/>
        <v>0.66700000000000004</v>
      </c>
      <c r="AU494" s="17">
        <f t="shared" si="152"/>
        <v>0.5</v>
      </c>
      <c r="AV494" s="17">
        <f t="shared" si="153"/>
        <v>0.5</v>
      </c>
      <c r="AW494" s="17">
        <f t="shared" si="154"/>
        <v>0.4443333333333333</v>
      </c>
      <c r="AX494" s="17">
        <f t="shared" si="155"/>
        <v>0.4443333333333333</v>
      </c>
      <c r="AY494" s="17">
        <f t="shared" si="156"/>
        <v>0.12646333333333332</v>
      </c>
      <c r="BA494" s="17">
        <f t="shared" si="164"/>
        <v>0</v>
      </c>
      <c r="BB494" s="17">
        <f t="shared" si="157"/>
        <v>0.66700000000000004</v>
      </c>
      <c r="BC494" s="17">
        <f t="shared" si="158"/>
        <v>0.42821172032905402</v>
      </c>
      <c r="BD494" s="17">
        <f t="shared" si="161"/>
        <v>0.41644344357045032</v>
      </c>
      <c r="BE494" s="17">
        <f t="shared" si="159"/>
        <v>0.41644344357045032</v>
      </c>
      <c r="BF494" s="17">
        <f t="shared" si="160"/>
        <v>9.7167237773367575E-3</v>
      </c>
      <c r="BG494" s="17">
        <f t="shared" si="162"/>
        <v>7.050963315444198E-3</v>
      </c>
    </row>
    <row r="495" spans="1:59" x14ac:dyDescent="0.25">
      <c r="A495" s="84">
        <v>52</v>
      </c>
      <c r="B495" s="84">
        <v>40</v>
      </c>
      <c r="C495" s="17" t="s">
        <v>63</v>
      </c>
      <c r="D495" s="86">
        <v>1</v>
      </c>
      <c r="E495" s="41">
        <v>0</v>
      </c>
      <c r="F495" s="17">
        <v>17</v>
      </c>
      <c r="G495" s="17">
        <v>8</v>
      </c>
      <c r="H495" s="17">
        <v>0</v>
      </c>
      <c r="I495" s="41">
        <v>0</v>
      </c>
      <c r="J495" s="41">
        <v>0</v>
      </c>
      <c r="K495" s="41">
        <v>0</v>
      </c>
      <c r="L495" s="41">
        <v>0</v>
      </c>
      <c r="M495" s="17">
        <v>12</v>
      </c>
      <c r="N495" s="17">
        <v>0</v>
      </c>
      <c r="O495" s="17">
        <v>63</v>
      </c>
      <c r="P495" s="17">
        <v>0</v>
      </c>
      <c r="Q495" s="17">
        <v>0</v>
      </c>
      <c r="R495" s="17">
        <v>0</v>
      </c>
      <c r="S495" s="17">
        <v>0</v>
      </c>
      <c r="T495" s="41">
        <v>0</v>
      </c>
      <c r="U495" s="41">
        <v>0</v>
      </c>
      <c r="V495" s="41">
        <v>0</v>
      </c>
      <c r="W495" s="41">
        <v>0</v>
      </c>
      <c r="X495" s="17">
        <v>0</v>
      </c>
      <c r="Y495" s="17">
        <v>0</v>
      </c>
      <c r="Z495" s="41">
        <v>0</v>
      </c>
      <c r="AA495" s="17">
        <v>0</v>
      </c>
      <c r="AB495" s="17">
        <v>0</v>
      </c>
      <c r="AC495" s="41">
        <v>0</v>
      </c>
      <c r="AD495" s="41">
        <v>0</v>
      </c>
      <c r="AE495" s="88">
        <v>57</v>
      </c>
      <c r="AF495" s="41" t="s">
        <v>3</v>
      </c>
      <c r="AG495" s="87" t="s">
        <v>506</v>
      </c>
      <c r="AL495" s="17">
        <f t="shared" si="144"/>
        <v>100</v>
      </c>
      <c r="AM495" s="17">
        <f t="shared" si="145"/>
        <v>0.12</v>
      </c>
      <c r="AN495" s="17">
        <f t="shared" si="146"/>
        <v>0</v>
      </c>
      <c r="AO495" s="17">
        <f t="shared" si="147"/>
        <v>0.17</v>
      </c>
      <c r="AP495" s="17">
        <f t="shared" si="148"/>
        <v>0.63</v>
      </c>
      <c r="AQ495" s="17">
        <f t="shared" si="149"/>
        <v>0.56999999999999995</v>
      </c>
      <c r="AS495" s="17">
        <f t="shared" si="150"/>
        <v>3.7058823529411762</v>
      </c>
      <c r="AT495" s="17">
        <f t="shared" si="151"/>
        <v>0.70588235294117641</v>
      </c>
      <c r="AU495" s="17">
        <f t="shared" si="152"/>
        <v>0.73161764705882348</v>
      </c>
      <c r="AV495" s="17">
        <f t="shared" si="153"/>
        <v>1.4264705882352939</v>
      </c>
      <c r="AW495" s="17">
        <f t="shared" si="154"/>
        <v>0.70588235294117641</v>
      </c>
      <c r="AX495" s="17">
        <f t="shared" si="155"/>
        <v>0.70588235294117641</v>
      </c>
      <c r="AY495" s="17">
        <f t="shared" si="156"/>
        <v>0.13588235294117645</v>
      </c>
      <c r="BA495" s="17">
        <f t="shared" si="164"/>
        <v>3.7058823529411766</v>
      </c>
      <c r="BB495" s="17">
        <f t="shared" si="157"/>
        <v>0.94117647058823528</v>
      </c>
      <c r="BC495" s="17">
        <f t="shared" si="158"/>
        <v>0.64602148560310446</v>
      </c>
      <c r="BD495" s="17">
        <f t="shared" si="161"/>
        <v>0.6690812660540989</v>
      </c>
      <c r="BE495" s="17">
        <f t="shared" si="159"/>
        <v>0.6690812660540989</v>
      </c>
      <c r="BF495" s="17">
        <f t="shared" si="160"/>
        <v>9.8170972828831408E-3</v>
      </c>
      <c r="BG495" s="17">
        <f t="shared" si="162"/>
        <v>2.827778076278379E-2</v>
      </c>
    </row>
    <row r="496" spans="1:59" x14ac:dyDescent="0.25">
      <c r="A496" s="84">
        <v>295</v>
      </c>
      <c r="B496" s="84">
        <v>184</v>
      </c>
      <c r="C496" s="89"/>
      <c r="D496" s="87">
        <v>1</v>
      </c>
      <c r="E496" s="17">
        <v>0</v>
      </c>
      <c r="F496" s="17">
        <f>'EWG-CCP-127 (1)'!M113</f>
        <v>25</v>
      </c>
      <c r="G496" s="17">
        <v>0</v>
      </c>
      <c r="H496" s="17">
        <v>0</v>
      </c>
      <c r="I496" s="17">
        <v>0</v>
      </c>
      <c r="J496" s="17">
        <v>0</v>
      </c>
      <c r="K496" s="17">
        <v>0</v>
      </c>
      <c r="L496" s="17">
        <v>0</v>
      </c>
      <c r="M496" s="17">
        <f>'EWG-CCP-127 (1)'!L113</f>
        <v>25</v>
      </c>
      <c r="N496" s="17">
        <v>0</v>
      </c>
      <c r="O496" s="17">
        <f>'EWG-CCP-127 (1)'!K113</f>
        <v>50</v>
      </c>
      <c r="P496" s="17">
        <v>0</v>
      </c>
      <c r="Q496" s="17">
        <v>0</v>
      </c>
      <c r="R496" s="17">
        <v>0</v>
      </c>
      <c r="S496" s="17">
        <v>0</v>
      </c>
      <c r="T496" s="17">
        <v>0</v>
      </c>
      <c r="U496" s="41">
        <v>0</v>
      </c>
      <c r="V496" s="41">
        <v>0</v>
      </c>
      <c r="W496" s="17">
        <v>0</v>
      </c>
      <c r="X496" s="17">
        <v>0</v>
      </c>
      <c r="Y496" s="17">
        <v>0</v>
      </c>
      <c r="Z496" s="17">
        <v>0</v>
      </c>
      <c r="AA496" s="17">
        <v>0</v>
      </c>
      <c r="AB496" s="17">
        <v>0</v>
      </c>
      <c r="AC496" s="17">
        <v>0</v>
      </c>
      <c r="AD496" s="41">
        <v>0</v>
      </c>
      <c r="AE496" s="88">
        <f>'EWG-CCP-127 (1)'!E113</f>
        <v>67</v>
      </c>
      <c r="AF496" s="91" t="s">
        <v>3</v>
      </c>
      <c r="AG496" s="87" t="s">
        <v>504</v>
      </c>
      <c r="AL496" s="17">
        <f t="shared" si="144"/>
        <v>100</v>
      </c>
      <c r="AM496" s="17">
        <f t="shared" si="145"/>
        <v>0.25</v>
      </c>
      <c r="AN496" s="17">
        <f t="shared" si="146"/>
        <v>0</v>
      </c>
      <c r="AO496" s="17">
        <f t="shared" si="147"/>
        <v>0.25</v>
      </c>
      <c r="AP496" s="17">
        <f t="shared" si="148"/>
        <v>0.5</v>
      </c>
      <c r="AQ496" s="17">
        <f t="shared" si="149"/>
        <v>0.67</v>
      </c>
      <c r="AS496" s="17">
        <f t="shared" si="150"/>
        <v>2</v>
      </c>
      <c r="AT496" s="17">
        <f t="shared" si="151"/>
        <v>1</v>
      </c>
      <c r="AU496" s="17">
        <f t="shared" si="152"/>
        <v>0.625</v>
      </c>
      <c r="AV496" s="17">
        <f t="shared" si="153"/>
        <v>1</v>
      </c>
      <c r="AW496" s="17">
        <f t="shared" si="154"/>
        <v>0.625</v>
      </c>
      <c r="AX496" s="17">
        <f t="shared" si="155"/>
        <v>0.625</v>
      </c>
      <c r="AY496" s="17">
        <f t="shared" si="156"/>
        <v>4.500000000000004E-2</v>
      </c>
      <c r="BA496" s="17">
        <f t="shared" si="164"/>
        <v>2</v>
      </c>
      <c r="BB496" s="17">
        <f t="shared" si="157"/>
        <v>1</v>
      </c>
      <c r="BC496" s="17">
        <f t="shared" si="158"/>
        <v>0.54575984761981144</v>
      </c>
      <c r="BD496" s="17">
        <f t="shared" si="161"/>
        <v>0.5705748278035998</v>
      </c>
      <c r="BE496" s="17">
        <f t="shared" si="159"/>
        <v>0.5705748278035998</v>
      </c>
      <c r="BF496" s="17">
        <f t="shared" si="160"/>
        <v>9.8853648662838387E-3</v>
      </c>
      <c r="BG496" s="17">
        <f t="shared" si="162"/>
        <v>7.1909777886227932E-2</v>
      </c>
    </row>
    <row r="497" spans="1:59" x14ac:dyDescent="0.25">
      <c r="A497" s="84">
        <v>42</v>
      </c>
      <c r="B497" s="84">
        <v>30</v>
      </c>
      <c r="C497" s="17" t="s">
        <v>52</v>
      </c>
      <c r="D497" s="86">
        <v>1</v>
      </c>
      <c r="E497" s="41">
        <v>0</v>
      </c>
      <c r="F497" s="17">
        <v>18</v>
      </c>
      <c r="G497" s="17">
        <v>4</v>
      </c>
      <c r="H497" s="17">
        <v>0</v>
      </c>
      <c r="I497" s="41">
        <v>0</v>
      </c>
      <c r="J497" s="41">
        <v>0</v>
      </c>
      <c r="K497" s="41">
        <v>0</v>
      </c>
      <c r="L497" s="41">
        <v>0</v>
      </c>
      <c r="M497" s="17">
        <v>18</v>
      </c>
      <c r="N497" s="17">
        <v>0</v>
      </c>
      <c r="O497" s="17">
        <v>57</v>
      </c>
      <c r="P497" s="17">
        <v>0</v>
      </c>
      <c r="Q497" s="17">
        <v>0</v>
      </c>
      <c r="R497" s="17">
        <v>0</v>
      </c>
      <c r="S497" s="17">
        <v>4</v>
      </c>
      <c r="T497" s="41">
        <v>0</v>
      </c>
      <c r="U497" s="41">
        <v>0</v>
      </c>
      <c r="V497" s="41">
        <v>0</v>
      </c>
      <c r="W497" s="41">
        <v>0</v>
      </c>
      <c r="X497" s="41">
        <v>0</v>
      </c>
      <c r="Y497" s="17">
        <v>0</v>
      </c>
      <c r="Z497" s="41">
        <v>0</v>
      </c>
      <c r="AA497" s="17">
        <v>0</v>
      </c>
      <c r="AB497" s="17">
        <v>0</v>
      </c>
      <c r="AC497" s="41">
        <v>0</v>
      </c>
      <c r="AD497" s="41">
        <v>0</v>
      </c>
      <c r="AE497" s="88">
        <v>64</v>
      </c>
      <c r="AF497" s="41" t="s">
        <v>3</v>
      </c>
      <c r="AG497" s="87" t="s">
        <v>506</v>
      </c>
      <c r="AL497" s="17">
        <f t="shared" si="144"/>
        <v>101</v>
      </c>
      <c r="AM497" s="17">
        <f t="shared" si="145"/>
        <v>0.18</v>
      </c>
      <c r="AN497" s="17">
        <f t="shared" si="146"/>
        <v>0</v>
      </c>
      <c r="AO497" s="17">
        <f t="shared" si="147"/>
        <v>0.18</v>
      </c>
      <c r="AP497" s="17">
        <f t="shared" si="148"/>
        <v>0.56999999999999995</v>
      </c>
      <c r="AQ497" s="17">
        <f t="shared" si="149"/>
        <v>0.64</v>
      </c>
      <c r="AS497" s="17">
        <f t="shared" si="150"/>
        <v>3.1666666666666665</v>
      </c>
      <c r="AT497" s="17">
        <f t="shared" si="151"/>
        <v>1</v>
      </c>
      <c r="AU497" s="17">
        <f t="shared" si="152"/>
        <v>0.69791666666666663</v>
      </c>
      <c r="AV497" s="17">
        <f t="shared" si="153"/>
        <v>1.2916666666666665</v>
      </c>
      <c r="AW497" s="17">
        <f t="shared" si="154"/>
        <v>0.69791666666666663</v>
      </c>
      <c r="AX497" s="17">
        <f t="shared" si="155"/>
        <v>0.69791666666666663</v>
      </c>
      <c r="AY497" s="17">
        <f t="shared" si="156"/>
        <v>5.7916666666666616E-2</v>
      </c>
      <c r="BA497" s="17">
        <f t="shared" si="164"/>
        <v>1.9</v>
      </c>
      <c r="BB497" s="17">
        <f t="shared" si="157"/>
        <v>0.66666666666666663</v>
      </c>
      <c r="BC497" s="17">
        <f t="shared" si="158"/>
        <v>0.53988244125527352</v>
      </c>
      <c r="BD497" s="17">
        <f t="shared" si="161"/>
        <v>0.53829190388313464</v>
      </c>
      <c r="BE497" s="17">
        <f t="shared" si="159"/>
        <v>0.53829190388313464</v>
      </c>
      <c r="BF497" s="17">
        <f t="shared" si="160"/>
        <v>1.0344536815717526E-2</v>
      </c>
      <c r="BG497" s="17">
        <f t="shared" si="162"/>
        <v>5.6720178749194682E-2</v>
      </c>
    </row>
    <row r="498" spans="1:59" x14ac:dyDescent="0.25">
      <c r="A498" s="84">
        <v>549</v>
      </c>
      <c r="B498" s="84">
        <v>591</v>
      </c>
      <c r="C498" s="17" t="s">
        <v>393</v>
      </c>
      <c r="D498" s="87">
        <v>1</v>
      </c>
      <c r="E498" s="17">
        <f>'EWG-CCP-127 (1)'!N243</f>
        <v>20</v>
      </c>
      <c r="F498" s="17">
        <f>'EWG-CCP-127 (1)'!L243</f>
        <v>40</v>
      </c>
      <c r="G498" s="17">
        <f>'EWG-CCP-127 (1)'!O243</f>
        <v>0</v>
      </c>
      <c r="H498" s="17">
        <v>0</v>
      </c>
      <c r="I498" s="17">
        <v>0</v>
      </c>
      <c r="J498" s="17">
        <v>0</v>
      </c>
      <c r="K498" s="17">
        <v>0</v>
      </c>
      <c r="L498" s="17">
        <v>0</v>
      </c>
      <c r="M498" s="17">
        <v>0</v>
      </c>
      <c r="N498" s="17">
        <v>0</v>
      </c>
      <c r="O498" s="17">
        <f>'EWG-CCP-127 (1)'!M243</f>
        <v>20</v>
      </c>
      <c r="P498" s="17">
        <v>0</v>
      </c>
      <c r="Q498" s="17">
        <v>0</v>
      </c>
      <c r="R498" s="17">
        <v>0</v>
      </c>
      <c r="S498" s="17">
        <v>0</v>
      </c>
      <c r="T498" s="17">
        <f>'EWG-CCP-127 (1)'!P243</f>
        <v>0</v>
      </c>
      <c r="U498" s="17">
        <v>0</v>
      </c>
      <c r="V498" s="17">
        <v>0</v>
      </c>
      <c r="W498" s="17">
        <v>0</v>
      </c>
      <c r="X498" s="17">
        <f>'EWG-CCP-127 (1)'!Q243</f>
        <v>20</v>
      </c>
      <c r="Y498" s="17">
        <v>0</v>
      </c>
      <c r="Z498" s="17">
        <v>0</v>
      </c>
      <c r="AA498" s="17">
        <v>0</v>
      </c>
      <c r="AB498" s="17">
        <v>0</v>
      </c>
      <c r="AC498" s="17">
        <v>0</v>
      </c>
      <c r="AD498" s="17">
        <f>'EWG-CCP-127 (1)'!R243</f>
        <v>0</v>
      </c>
      <c r="AE498" s="88">
        <v>15.7</v>
      </c>
      <c r="AF498" s="92" t="s">
        <v>3</v>
      </c>
      <c r="AG498" s="87" t="s">
        <v>504</v>
      </c>
      <c r="AL498" s="17">
        <f t="shared" si="144"/>
        <v>100</v>
      </c>
      <c r="AM498" s="17">
        <f t="shared" si="145"/>
        <v>0</v>
      </c>
      <c r="AN498" s="17">
        <f t="shared" si="146"/>
        <v>0.2</v>
      </c>
      <c r="AO498" s="17">
        <f t="shared" si="147"/>
        <v>0.4</v>
      </c>
      <c r="AP498" s="17">
        <f t="shared" si="148"/>
        <v>0.2</v>
      </c>
      <c r="AQ498" s="17">
        <f t="shared" si="149"/>
        <v>0.157</v>
      </c>
      <c r="AS498" s="17">
        <f t="shared" si="150"/>
        <v>0.33333333333333331</v>
      </c>
      <c r="AT498" s="17">
        <f t="shared" si="151"/>
        <v>0</v>
      </c>
      <c r="AU498" s="17">
        <f t="shared" si="152"/>
        <v>0.52083333333333337</v>
      </c>
      <c r="AV498" s="17">
        <f t="shared" si="153"/>
        <v>0.58333333333333337</v>
      </c>
      <c r="AW498" s="17">
        <f t="shared" si="154"/>
        <v>0</v>
      </c>
      <c r="AX498" s="17">
        <f t="shared" si="155"/>
        <v>0</v>
      </c>
      <c r="AY498" s="17">
        <f t="shared" si="156"/>
        <v>0.157</v>
      </c>
      <c r="BA498" s="17">
        <f t="shared" si="164"/>
        <v>0.16666666666666666</v>
      </c>
      <c r="BB498" s="17">
        <f t="shared" si="157"/>
        <v>5.5555555555555552E-2</v>
      </c>
      <c r="BC498" s="17">
        <f t="shared" si="158"/>
        <v>0.43800739760328378</v>
      </c>
      <c r="BD498" s="17">
        <f t="shared" si="161"/>
        <v>5.5555555555555552E-2</v>
      </c>
      <c r="BE498" s="17">
        <f t="shared" si="159"/>
        <v>5.5555555555555552E-2</v>
      </c>
      <c r="BF498" s="17">
        <f t="shared" si="160"/>
        <v>1.0290975308641976E-2</v>
      </c>
      <c r="BG498" s="17">
        <f t="shared" si="162"/>
        <v>5.9946632642959671E-2</v>
      </c>
    </row>
    <row r="499" spans="1:59" x14ac:dyDescent="0.25">
      <c r="A499" s="84">
        <v>436</v>
      </c>
      <c r="B499" s="84">
        <v>291</v>
      </c>
      <c r="D499" s="86">
        <v>1</v>
      </c>
      <c r="E499" s="17">
        <f>'EWG-CCP-127 (1)'!E223</f>
        <v>4.6000000000000014</v>
      </c>
      <c r="F499" s="17">
        <f>'EWG-CCP-127 (1)'!F223</f>
        <v>9.3000000000000007</v>
      </c>
      <c r="G499" s="17">
        <v>0</v>
      </c>
      <c r="H499" s="17">
        <v>0</v>
      </c>
      <c r="I499" s="17">
        <v>0</v>
      </c>
      <c r="J499" s="17">
        <v>0</v>
      </c>
      <c r="K499" s="17">
        <v>0</v>
      </c>
      <c r="L499" s="17">
        <v>0</v>
      </c>
      <c r="M499" s="17">
        <f>'EWG-CCP-127 (1)'!C223</f>
        <v>18.8</v>
      </c>
      <c r="N499" s="17">
        <v>0</v>
      </c>
      <c r="O499" s="17">
        <f>'EWG-CCP-127 (1)'!D223</f>
        <v>67.300000000000011</v>
      </c>
      <c r="P499" s="17">
        <v>0</v>
      </c>
      <c r="Q499" s="17">
        <v>0</v>
      </c>
      <c r="R499" s="17">
        <v>0</v>
      </c>
      <c r="S499" s="17">
        <v>0</v>
      </c>
      <c r="T499" s="17">
        <v>0</v>
      </c>
      <c r="U499" s="41">
        <v>0</v>
      </c>
      <c r="V499" s="17">
        <v>0</v>
      </c>
      <c r="W499" s="17">
        <v>0</v>
      </c>
      <c r="X499" s="17">
        <v>0</v>
      </c>
      <c r="Y499" s="17">
        <v>0</v>
      </c>
      <c r="Z499" s="17">
        <v>0</v>
      </c>
      <c r="AA499" s="17">
        <v>0</v>
      </c>
      <c r="AB499" s="17">
        <v>0</v>
      </c>
      <c r="AC499" s="17">
        <v>0</v>
      </c>
      <c r="AD499" s="41">
        <v>0</v>
      </c>
      <c r="AE499" s="88">
        <f>'EWG-CCP-127 (1)'!J223</f>
        <v>66.711519999999993</v>
      </c>
      <c r="AF499" s="41" t="s">
        <v>3</v>
      </c>
      <c r="AG499" s="87" t="s">
        <v>506</v>
      </c>
      <c r="AL499" s="17">
        <f t="shared" si="144"/>
        <v>100.00000000000001</v>
      </c>
      <c r="AM499" s="17">
        <f t="shared" si="145"/>
        <v>0.188</v>
      </c>
      <c r="AN499" s="17">
        <f t="shared" si="146"/>
        <v>4.6000000000000013E-2</v>
      </c>
      <c r="AO499" s="17">
        <f t="shared" si="147"/>
        <v>9.3000000000000013E-2</v>
      </c>
      <c r="AP499" s="17">
        <f t="shared" si="148"/>
        <v>0.67300000000000015</v>
      </c>
      <c r="AQ499" s="17">
        <f t="shared" si="149"/>
        <v>0.66711519999999991</v>
      </c>
      <c r="AS499" s="17">
        <f t="shared" si="150"/>
        <v>4.841726618705037</v>
      </c>
      <c r="AT499" s="17">
        <f t="shared" si="151"/>
        <v>1.3525179856115106</v>
      </c>
      <c r="AU499" s="17">
        <f t="shared" si="152"/>
        <v>0.80260791366906481</v>
      </c>
      <c r="AV499" s="17">
        <f t="shared" si="153"/>
        <v>1.7104316546762592</v>
      </c>
      <c r="AW499" s="17">
        <f t="shared" si="154"/>
        <v>0.80260791366906481</v>
      </c>
      <c r="AX499" s="17">
        <f t="shared" si="155"/>
        <v>0.80260791366906481</v>
      </c>
      <c r="AY499" s="17">
        <f t="shared" si="156"/>
        <v>0.1354927136690649</v>
      </c>
      <c r="BA499" s="17">
        <f t="shared" si="164"/>
        <v>2.4296028880866425</v>
      </c>
      <c r="BB499" s="17">
        <f t="shared" si="157"/>
        <v>0.6787003610108302</v>
      </c>
      <c r="BC499" s="17">
        <f t="shared" si="158"/>
        <v>0.57100935510645423</v>
      </c>
      <c r="BD499" s="17">
        <f t="shared" si="161"/>
        <v>0.56399735136189477</v>
      </c>
      <c r="BE499" s="17">
        <f t="shared" si="159"/>
        <v>0.56399735136189477</v>
      </c>
      <c r="BF499" s="17">
        <f t="shared" si="160"/>
        <v>1.0633290707751162E-2</v>
      </c>
      <c r="BG499" s="17">
        <f t="shared" si="162"/>
        <v>7.0370924104250748E-2</v>
      </c>
    </row>
    <row r="500" spans="1:59" x14ac:dyDescent="0.25">
      <c r="A500" s="84">
        <v>333</v>
      </c>
      <c r="B500" s="84">
        <v>220</v>
      </c>
      <c r="C500" s="58" t="s">
        <v>230</v>
      </c>
      <c r="D500" s="87">
        <v>1</v>
      </c>
      <c r="E500" s="17">
        <f>'EWG-CCP-127 (1)'!O153</f>
        <v>21.25</v>
      </c>
      <c r="F500" s="17">
        <f>'EWG-CCP-127 (1)'!P153</f>
        <v>3.75</v>
      </c>
      <c r="G500" s="17">
        <v>0</v>
      </c>
      <c r="H500" s="17">
        <v>0</v>
      </c>
      <c r="I500" s="17">
        <v>0</v>
      </c>
      <c r="J500" s="17">
        <v>0</v>
      </c>
      <c r="K500" s="17">
        <v>0</v>
      </c>
      <c r="L500" s="17">
        <v>0</v>
      </c>
      <c r="M500" s="17">
        <f>'EWG-CCP-127 (1)'!N153</f>
        <v>25.012499999999999</v>
      </c>
      <c r="N500" s="17">
        <v>0</v>
      </c>
      <c r="O500" s="17">
        <f>'EWG-CCP-127 (1)'!M153</f>
        <v>49.987499999999997</v>
      </c>
      <c r="P500" s="17">
        <v>0</v>
      </c>
      <c r="Q500" s="17">
        <v>0</v>
      </c>
      <c r="R500" s="17">
        <v>0</v>
      </c>
      <c r="S500" s="17">
        <v>0</v>
      </c>
      <c r="T500" s="17">
        <v>0</v>
      </c>
      <c r="U500" s="41">
        <v>0</v>
      </c>
      <c r="V500" s="41">
        <v>0</v>
      </c>
      <c r="W500" s="17">
        <v>0</v>
      </c>
      <c r="X500" s="17">
        <v>0</v>
      </c>
      <c r="Y500" s="17">
        <v>0</v>
      </c>
      <c r="Z500" s="17">
        <v>0</v>
      </c>
      <c r="AA500" s="17">
        <v>0</v>
      </c>
      <c r="AB500" s="17">
        <v>0</v>
      </c>
      <c r="AC500" s="17">
        <v>0</v>
      </c>
      <c r="AD500" s="41">
        <v>0</v>
      </c>
      <c r="AE500" s="88">
        <f>'EWG-CCP-127 (1)'!E153</f>
        <v>18</v>
      </c>
      <c r="AF500" s="41" t="s">
        <v>3</v>
      </c>
      <c r="AG500" s="87" t="s">
        <v>528</v>
      </c>
      <c r="AL500" s="17">
        <f t="shared" si="144"/>
        <v>100</v>
      </c>
      <c r="AM500" s="17">
        <f t="shared" si="145"/>
        <v>0.25012499999999999</v>
      </c>
      <c r="AN500" s="17">
        <f t="shared" si="146"/>
        <v>0.21249999999999999</v>
      </c>
      <c r="AO500" s="17">
        <f t="shared" si="147"/>
        <v>3.7499999999999999E-2</v>
      </c>
      <c r="AP500" s="17">
        <f t="shared" si="148"/>
        <v>0.49987499999999996</v>
      </c>
      <c r="AQ500" s="17">
        <f t="shared" si="149"/>
        <v>0.18</v>
      </c>
      <c r="AS500" s="17">
        <f t="shared" si="150"/>
        <v>1.9994999999999998</v>
      </c>
      <c r="AT500" s="17">
        <f t="shared" si="151"/>
        <v>1.0004999999999999</v>
      </c>
      <c r="AU500" s="17">
        <f t="shared" si="152"/>
        <v>0.62496874999999996</v>
      </c>
      <c r="AV500" s="17">
        <f t="shared" si="153"/>
        <v>0.99987499999999996</v>
      </c>
      <c r="AW500" s="17">
        <f t="shared" si="154"/>
        <v>0.62483853189982075</v>
      </c>
      <c r="AX500" s="17">
        <f t="shared" si="155"/>
        <v>0.62483853189982075</v>
      </c>
      <c r="AY500" s="17">
        <f t="shared" si="156"/>
        <v>0.44483853189982075</v>
      </c>
      <c r="BA500" s="17">
        <f t="shared" si="164"/>
        <v>0.56323943661971831</v>
      </c>
      <c r="BB500" s="17">
        <f t="shared" si="157"/>
        <v>0.28183098591549294</v>
      </c>
      <c r="BC500" s="17">
        <f t="shared" si="158"/>
        <v>0.46131559082452855</v>
      </c>
      <c r="BD500" s="17">
        <f t="shared" si="161"/>
        <v>0.28183098591549294</v>
      </c>
      <c r="BE500" s="17">
        <f t="shared" si="159"/>
        <v>0.28183098591549294</v>
      </c>
      <c r="BF500" s="17">
        <f t="shared" si="160"/>
        <v>1.0369549692521322E-2</v>
      </c>
      <c r="BG500" s="17">
        <f t="shared" si="162"/>
        <v>4.9212991981351817E-2</v>
      </c>
    </row>
    <row r="501" spans="1:59" x14ac:dyDescent="0.25">
      <c r="A501" s="84">
        <v>193</v>
      </c>
      <c r="B501" s="84">
        <v>121</v>
      </c>
      <c r="C501" s="17">
        <v>21</v>
      </c>
      <c r="D501" s="86">
        <v>1</v>
      </c>
      <c r="E501" s="17">
        <v>0</v>
      </c>
      <c r="F501" s="17">
        <v>37.5</v>
      </c>
      <c r="G501" s="17">
        <v>0</v>
      </c>
      <c r="H501" s="17">
        <v>0</v>
      </c>
      <c r="I501" s="17">
        <v>0</v>
      </c>
      <c r="J501" s="17">
        <v>0</v>
      </c>
      <c r="K501" s="17">
        <v>0</v>
      </c>
      <c r="L501" s="17">
        <v>0</v>
      </c>
      <c r="M501" s="17">
        <v>20</v>
      </c>
      <c r="N501" s="17">
        <v>0</v>
      </c>
      <c r="O501" s="17">
        <v>42.5</v>
      </c>
      <c r="P501" s="17">
        <v>0</v>
      </c>
      <c r="Q501" s="17">
        <v>0</v>
      </c>
      <c r="R501" s="17">
        <v>0</v>
      </c>
      <c r="S501" s="17">
        <v>0</v>
      </c>
      <c r="T501" s="17">
        <v>0</v>
      </c>
      <c r="U501" s="41">
        <v>0</v>
      </c>
      <c r="V501" s="41">
        <v>0</v>
      </c>
      <c r="W501" s="17">
        <v>0</v>
      </c>
      <c r="X501" s="17">
        <v>0</v>
      </c>
      <c r="Y501" s="17">
        <v>0</v>
      </c>
      <c r="Z501" s="17">
        <v>0</v>
      </c>
      <c r="AA501" s="17">
        <v>0</v>
      </c>
      <c r="AB501" s="17">
        <v>0</v>
      </c>
      <c r="AC501" s="17">
        <v>0</v>
      </c>
      <c r="AD501" s="41">
        <v>0</v>
      </c>
      <c r="AE501" s="88">
        <v>38</v>
      </c>
      <c r="AF501" s="91" t="s">
        <v>3</v>
      </c>
      <c r="AG501" s="87" t="s">
        <v>504</v>
      </c>
      <c r="AL501" s="17">
        <f t="shared" si="144"/>
        <v>100</v>
      </c>
      <c r="AM501" s="17">
        <f t="shared" si="145"/>
        <v>0.2</v>
      </c>
      <c r="AN501" s="17">
        <f t="shared" si="146"/>
        <v>0</v>
      </c>
      <c r="AO501" s="17">
        <f t="shared" si="147"/>
        <v>0.375</v>
      </c>
      <c r="AP501" s="17">
        <f t="shared" si="148"/>
        <v>0.42499999999999999</v>
      </c>
      <c r="AQ501" s="17">
        <f t="shared" si="149"/>
        <v>0.38</v>
      </c>
      <c r="AS501" s="17">
        <f t="shared" si="150"/>
        <v>1.1333333333333333</v>
      </c>
      <c r="AT501" s="17">
        <f t="shared" si="151"/>
        <v>0.53333333333333333</v>
      </c>
      <c r="AU501" s="17">
        <f t="shared" si="152"/>
        <v>0.5708333333333333</v>
      </c>
      <c r="AV501" s="17">
        <f t="shared" si="153"/>
        <v>0.78333333333333333</v>
      </c>
      <c r="AW501" s="17">
        <f t="shared" si="154"/>
        <v>0.53333333333333333</v>
      </c>
      <c r="AX501" s="17">
        <f t="shared" si="155"/>
        <v>0.53333333333333333</v>
      </c>
      <c r="AY501" s="17">
        <f t="shared" si="156"/>
        <v>0.15333333333333332</v>
      </c>
      <c r="BA501" s="17">
        <f t="shared" si="164"/>
        <v>1.1333333333333333</v>
      </c>
      <c r="BB501" s="17">
        <f t="shared" si="157"/>
        <v>0.53333333333333333</v>
      </c>
      <c r="BC501" s="17">
        <f t="shared" si="158"/>
        <v>0.49482232579381652</v>
      </c>
      <c r="BD501" s="17">
        <f t="shared" si="161"/>
        <v>0.48058456960946022</v>
      </c>
      <c r="BE501" s="17">
        <f t="shared" si="159"/>
        <v>0.48058456960946022</v>
      </c>
      <c r="BF501" s="17">
        <f t="shared" si="160"/>
        <v>1.0117255643520348E-2</v>
      </c>
      <c r="BG501" s="17">
        <f t="shared" si="162"/>
        <v>4.7698622824001515E-4</v>
      </c>
    </row>
    <row r="502" spans="1:59" x14ac:dyDescent="0.25">
      <c r="A502" s="84">
        <v>164</v>
      </c>
      <c r="B502" s="84">
        <v>100</v>
      </c>
      <c r="D502" s="87">
        <v>1</v>
      </c>
      <c r="E502" s="17">
        <v>0</v>
      </c>
      <c r="F502" s="17">
        <v>26.7</v>
      </c>
      <c r="G502" s="17">
        <v>0</v>
      </c>
      <c r="H502" s="17">
        <v>0</v>
      </c>
      <c r="I502" s="17">
        <v>0</v>
      </c>
      <c r="J502" s="17">
        <v>0</v>
      </c>
      <c r="K502" s="17">
        <v>0</v>
      </c>
      <c r="L502" s="17">
        <v>0</v>
      </c>
      <c r="M502" s="17">
        <v>20.6</v>
      </c>
      <c r="N502" s="17">
        <v>0</v>
      </c>
      <c r="O502" s="17">
        <v>52.7</v>
      </c>
      <c r="P502" s="17">
        <v>0</v>
      </c>
      <c r="Q502" s="17">
        <v>0</v>
      </c>
      <c r="R502" s="17">
        <v>0</v>
      </c>
      <c r="S502" s="17">
        <v>0</v>
      </c>
      <c r="T502" s="17">
        <v>0</v>
      </c>
      <c r="U502" s="41">
        <v>0</v>
      </c>
      <c r="V502" s="41">
        <v>0</v>
      </c>
      <c r="W502" s="17">
        <v>0</v>
      </c>
      <c r="X502" s="17">
        <v>0</v>
      </c>
      <c r="Y502" s="17">
        <v>0</v>
      </c>
      <c r="Z502" s="41">
        <v>0</v>
      </c>
      <c r="AA502" s="17">
        <v>0</v>
      </c>
      <c r="AB502" s="17">
        <v>0</v>
      </c>
      <c r="AC502" s="41">
        <v>0</v>
      </c>
      <c r="AD502" s="41">
        <v>0</v>
      </c>
      <c r="AE502" s="88">
        <v>66</v>
      </c>
      <c r="AF502" s="41" t="s">
        <v>3</v>
      </c>
      <c r="AG502" s="87" t="s">
        <v>556</v>
      </c>
      <c r="AL502" s="17">
        <f t="shared" si="144"/>
        <v>100</v>
      </c>
      <c r="AM502" s="17">
        <f t="shared" si="145"/>
        <v>0.20600000000000002</v>
      </c>
      <c r="AN502" s="17">
        <f t="shared" si="146"/>
        <v>0</v>
      </c>
      <c r="AO502" s="17">
        <f t="shared" si="147"/>
        <v>0.26700000000000002</v>
      </c>
      <c r="AP502" s="17">
        <f t="shared" si="148"/>
        <v>0.52700000000000002</v>
      </c>
      <c r="AQ502" s="17">
        <f t="shared" si="149"/>
        <v>0.66</v>
      </c>
      <c r="AS502" s="17">
        <f t="shared" si="150"/>
        <v>1.9737827715355805</v>
      </c>
      <c r="AT502" s="17">
        <f t="shared" si="151"/>
        <v>0.77153558052434457</v>
      </c>
      <c r="AU502" s="17">
        <f t="shared" si="152"/>
        <v>0.62336142322097376</v>
      </c>
      <c r="AV502" s="17">
        <f t="shared" si="153"/>
        <v>0.99344569288389506</v>
      </c>
      <c r="AW502" s="17">
        <f t="shared" si="154"/>
        <v>0.62336142322097376</v>
      </c>
      <c r="AX502" s="17">
        <f t="shared" si="155"/>
        <v>0.62336142322097376</v>
      </c>
      <c r="AY502" s="17">
        <f t="shared" si="156"/>
        <v>3.6638576779026266E-2</v>
      </c>
      <c r="BA502" s="17">
        <f t="shared" si="164"/>
        <v>1.9737827715355807</v>
      </c>
      <c r="BB502" s="17">
        <f t="shared" si="157"/>
        <v>0.77153558052434468</v>
      </c>
      <c r="BC502" s="17">
        <f t="shared" si="158"/>
        <v>0.54421895456543823</v>
      </c>
      <c r="BD502" s="17">
        <f t="shared" si="161"/>
        <v>0.55633608165668846</v>
      </c>
      <c r="BE502" s="17">
        <f t="shared" si="159"/>
        <v>0.55633608165668846</v>
      </c>
      <c r="BF502" s="17">
        <f t="shared" si="160"/>
        <v>1.0746207966288768E-2</v>
      </c>
      <c r="BG502" s="17">
        <f t="shared" si="162"/>
        <v>6.6646578173883517E-2</v>
      </c>
    </row>
    <row r="503" spans="1:59" x14ac:dyDescent="0.25">
      <c r="A503" s="84">
        <v>627</v>
      </c>
      <c r="B503" s="84">
        <v>637</v>
      </c>
      <c r="D503" s="86">
        <v>1</v>
      </c>
      <c r="E503" s="17">
        <v>0</v>
      </c>
      <c r="F503" s="17">
        <f>'EWG-CCP-127 (1)'!G349</f>
        <v>55.005500550055011</v>
      </c>
      <c r="G503" s="17">
        <v>0</v>
      </c>
      <c r="H503" s="17">
        <v>0</v>
      </c>
      <c r="I503" s="17">
        <v>0</v>
      </c>
      <c r="J503" s="17">
        <f>'EWG-CCP-127 (1)'!H339</f>
        <v>44.994499449944989</v>
      </c>
      <c r="K503" s="17">
        <v>0</v>
      </c>
      <c r="L503" s="17">
        <v>0</v>
      </c>
      <c r="M503" s="17">
        <v>0</v>
      </c>
      <c r="N503" s="17">
        <v>0</v>
      </c>
      <c r="O503" s="17">
        <v>0</v>
      </c>
      <c r="P503" s="17">
        <v>0</v>
      </c>
      <c r="Q503" s="17">
        <v>0</v>
      </c>
      <c r="R503" s="17">
        <v>0</v>
      </c>
      <c r="S503" s="17">
        <v>0</v>
      </c>
      <c r="T503" s="17">
        <v>0</v>
      </c>
      <c r="U503" s="17">
        <v>0</v>
      </c>
      <c r="V503" s="17">
        <v>0</v>
      </c>
      <c r="W503" s="17">
        <v>0</v>
      </c>
      <c r="X503" s="17">
        <v>0</v>
      </c>
      <c r="Y503" s="17">
        <v>0</v>
      </c>
      <c r="Z503" s="17">
        <v>0</v>
      </c>
      <c r="AA503" s="17">
        <v>0</v>
      </c>
      <c r="AB503" s="17">
        <v>0</v>
      </c>
      <c r="AC503" s="17">
        <v>0</v>
      </c>
      <c r="AD503" s="17">
        <v>0</v>
      </c>
      <c r="AE503" s="88">
        <f>'EWG-CCP-127 (1)'!L349</f>
        <v>29.826000000000004</v>
      </c>
      <c r="AF503" s="17" t="s">
        <v>3</v>
      </c>
      <c r="AG503" s="87" t="s">
        <v>506</v>
      </c>
      <c r="AL503" s="17">
        <f t="shared" si="144"/>
        <v>100</v>
      </c>
      <c r="AM503" s="17">
        <f t="shared" si="145"/>
        <v>0.44994499449944991</v>
      </c>
      <c r="AN503" s="17">
        <f t="shared" si="146"/>
        <v>0</v>
      </c>
      <c r="AO503" s="17">
        <f t="shared" si="147"/>
        <v>0.55005500550055009</v>
      </c>
      <c r="AP503" s="17">
        <f t="shared" si="148"/>
        <v>0</v>
      </c>
      <c r="AQ503" s="17">
        <f t="shared" si="149"/>
        <v>0.29826000000000003</v>
      </c>
      <c r="AS503" s="17">
        <f t="shared" si="150"/>
        <v>0</v>
      </c>
      <c r="AT503" s="17">
        <f t="shared" si="151"/>
        <v>0.81799999999999984</v>
      </c>
      <c r="AU503" s="17">
        <f t="shared" si="152"/>
        <v>0.5</v>
      </c>
      <c r="AV503" s="17">
        <f t="shared" si="153"/>
        <v>0.5</v>
      </c>
      <c r="AW503" s="17">
        <f t="shared" si="154"/>
        <v>0.39400000000000007</v>
      </c>
      <c r="AX503" s="17">
        <f t="shared" si="155"/>
        <v>0.39400000000000007</v>
      </c>
      <c r="AY503" s="17">
        <f t="shared" si="156"/>
        <v>9.5740000000000047E-2</v>
      </c>
      <c r="BA503" s="17">
        <f t="shared" si="164"/>
        <v>0</v>
      </c>
      <c r="BB503" s="17">
        <f t="shared" si="157"/>
        <v>0.81799999999999984</v>
      </c>
      <c r="BC503" s="17">
        <f t="shared" si="158"/>
        <v>0.42821172032905402</v>
      </c>
      <c r="BD503" s="17">
        <f t="shared" si="161"/>
        <v>0.40229957654106274</v>
      </c>
      <c r="BE503" s="17">
        <f t="shared" si="159"/>
        <v>0.40229957654106274</v>
      </c>
      <c r="BF503" s="17">
        <f t="shared" si="160"/>
        <v>1.0824233486843648E-2</v>
      </c>
      <c r="BG503" s="17">
        <f t="shared" si="162"/>
        <v>1.0728819379536802E-2</v>
      </c>
    </row>
    <row r="504" spans="1:59" x14ac:dyDescent="0.25">
      <c r="A504" s="84">
        <v>145</v>
      </c>
      <c r="B504" s="84">
        <v>81</v>
      </c>
      <c r="C504" s="17" t="s">
        <v>170</v>
      </c>
      <c r="D504" s="87">
        <v>1</v>
      </c>
      <c r="E504" s="17">
        <v>7.55</v>
      </c>
      <c r="F504" s="17">
        <v>19.47</v>
      </c>
      <c r="G504" s="17">
        <v>0</v>
      </c>
      <c r="H504" s="17">
        <v>0</v>
      </c>
      <c r="I504" s="17">
        <v>0</v>
      </c>
      <c r="J504" s="17">
        <v>0</v>
      </c>
      <c r="K504" s="17">
        <v>0</v>
      </c>
      <c r="L504" s="17">
        <v>0</v>
      </c>
      <c r="M504" s="17">
        <v>0</v>
      </c>
      <c r="N504" s="17">
        <v>0</v>
      </c>
      <c r="O504" s="17">
        <v>54.69</v>
      </c>
      <c r="P504" s="17">
        <v>0</v>
      </c>
      <c r="Q504" s="17">
        <v>0</v>
      </c>
      <c r="R504" s="17">
        <v>0</v>
      </c>
      <c r="S504" s="17">
        <v>0</v>
      </c>
      <c r="T504" s="17">
        <v>18.29</v>
      </c>
      <c r="U504" s="17">
        <v>0</v>
      </c>
      <c r="V504" s="17">
        <v>0</v>
      </c>
      <c r="W504" s="17">
        <v>0</v>
      </c>
      <c r="X504" s="17">
        <v>0</v>
      </c>
      <c r="Y504" s="17">
        <v>0</v>
      </c>
      <c r="Z504" s="17">
        <v>0</v>
      </c>
      <c r="AA504" s="17">
        <v>0</v>
      </c>
      <c r="AB504" s="17">
        <v>0</v>
      </c>
      <c r="AC504" s="17">
        <v>0</v>
      </c>
      <c r="AD504" s="17">
        <v>0</v>
      </c>
      <c r="AE504" s="88">
        <v>28.8</v>
      </c>
      <c r="AF504" s="91" t="s">
        <v>3</v>
      </c>
      <c r="AG504" s="87" t="s">
        <v>513</v>
      </c>
      <c r="AJ504" s="87" t="s">
        <v>507</v>
      </c>
      <c r="AL504" s="17">
        <f t="shared" si="144"/>
        <v>100</v>
      </c>
      <c r="AM504" s="17">
        <f t="shared" si="145"/>
        <v>0</v>
      </c>
      <c r="AN504" s="17">
        <f t="shared" si="146"/>
        <v>7.5499999999999998E-2</v>
      </c>
      <c r="AO504" s="17">
        <f t="shared" si="147"/>
        <v>0.19469999999999998</v>
      </c>
      <c r="AP504" s="17">
        <f t="shared" si="148"/>
        <v>0.54689999999999994</v>
      </c>
      <c r="AQ504" s="17">
        <f t="shared" si="149"/>
        <v>0.28800000000000003</v>
      </c>
      <c r="AS504" s="17">
        <f t="shared" si="150"/>
        <v>2.0240562546262026</v>
      </c>
      <c r="AT504" s="17">
        <f t="shared" si="151"/>
        <v>0</v>
      </c>
      <c r="AU504" s="17">
        <f t="shared" si="152"/>
        <v>0.62650351591413767</v>
      </c>
      <c r="AV504" s="17">
        <f t="shared" si="153"/>
        <v>1.0060140636565507</v>
      </c>
      <c r="AW504" s="17">
        <f t="shared" si="154"/>
        <v>0</v>
      </c>
      <c r="AX504" s="17">
        <f t="shared" si="155"/>
        <v>0</v>
      </c>
      <c r="AY504" s="17">
        <f t="shared" si="156"/>
        <v>0.28800000000000003</v>
      </c>
      <c r="BA504" s="17">
        <f t="shared" si="164"/>
        <v>1.1010670424803704</v>
      </c>
      <c r="BB504" s="17">
        <f t="shared" si="157"/>
        <v>0.18411516005637205</v>
      </c>
      <c r="BC504" s="17">
        <f t="shared" si="158"/>
        <v>0.49292590476162418</v>
      </c>
      <c r="BD504" s="17">
        <f t="shared" si="161"/>
        <v>0.18411516005637205</v>
      </c>
      <c r="BE504" s="17">
        <f t="shared" si="159"/>
        <v>0.18411516005637205</v>
      </c>
      <c r="BF504" s="17">
        <f t="shared" si="160"/>
        <v>1.0792059970113205E-2</v>
      </c>
      <c r="BG504" s="17">
        <f t="shared" si="162"/>
        <v>1.2959548874671436E-2</v>
      </c>
    </row>
    <row r="505" spans="1:59" x14ac:dyDescent="0.25">
      <c r="A505" s="84">
        <v>517</v>
      </c>
      <c r="B505" s="84">
        <v>571</v>
      </c>
      <c r="C505" s="17" t="str">
        <f>'EWG-CCP-127 (1)'!B300</f>
        <v>Rb-R0.8</v>
      </c>
      <c r="D505" s="86">
        <v>1</v>
      </c>
      <c r="E505" s="17">
        <v>0</v>
      </c>
      <c r="F505" s="17">
        <f>'EWG-CCP-127 (1)'!J300</f>
        <v>55.555555555555557</v>
      </c>
      <c r="G505" s="17">
        <v>0</v>
      </c>
      <c r="H505" s="17">
        <v>0</v>
      </c>
      <c r="I505" s="17">
        <v>0</v>
      </c>
      <c r="J505" s="17">
        <f>'EWG-CCP-127 (1)'!M300</f>
        <v>0</v>
      </c>
      <c r="K505" s="17">
        <v>0</v>
      </c>
      <c r="L505" s="17">
        <v>0</v>
      </c>
      <c r="M505" s="17">
        <f>'EWG-CCP-127 (1)'!L300</f>
        <v>0</v>
      </c>
      <c r="N505" s="17">
        <v>0</v>
      </c>
      <c r="O505" s="17">
        <v>0</v>
      </c>
      <c r="P505" s="17">
        <v>0</v>
      </c>
      <c r="Q505" s="17">
        <v>0</v>
      </c>
      <c r="R505" s="17">
        <v>0</v>
      </c>
      <c r="S505" s="17">
        <v>0</v>
      </c>
      <c r="T505" s="17">
        <v>0</v>
      </c>
      <c r="U505" s="17">
        <v>0</v>
      </c>
      <c r="V505" s="17">
        <f>'EWG-CCP-127 (1)'!O300</f>
        <v>0</v>
      </c>
      <c r="W505" s="17">
        <v>0</v>
      </c>
      <c r="X505" s="17">
        <v>0</v>
      </c>
      <c r="Y505" s="17">
        <v>0</v>
      </c>
      <c r="Z505" s="17">
        <v>0</v>
      </c>
      <c r="AA505" s="17">
        <v>0</v>
      </c>
      <c r="AB505" s="17">
        <f>'EWG-CCP-127 (1)'!N300</f>
        <v>44.44444444444445</v>
      </c>
      <c r="AC505" s="17">
        <v>0</v>
      </c>
      <c r="AD505" s="17">
        <v>0</v>
      </c>
      <c r="AE505" s="88">
        <f>'EWG-CCP-127 (1)'!I300</f>
        <v>30</v>
      </c>
      <c r="AF505" s="92" t="s">
        <v>3</v>
      </c>
      <c r="AG505" s="87" t="s">
        <v>531</v>
      </c>
      <c r="AL505" s="17">
        <f t="shared" si="144"/>
        <v>100</v>
      </c>
      <c r="AM505" s="17">
        <f t="shared" si="145"/>
        <v>0</v>
      </c>
      <c r="AN505" s="17">
        <f t="shared" si="146"/>
        <v>0</v>
      </c>
      <c r="AO505" s="17">
        <f t="shared" si="147"/>
        <v>0.55555555555555558</v>
      </c>
      <c r="AP505" s="17">
        <f t="shared" si="148"/>
        <v>0</v>
      </c>
      <c r="AQ505" s="17">
        <f t="shared" si="149"/>
        <v>0.3</v>
      </c>
      <c r="AS505" s="17">
        <f t="shared" si="150"/>
        <v>0</v>
      </c>
      <c r="AT505" s="17">
        <f t="shared" si="151"/>
        <v>0</v>
      </c>
      <c r="AU505" s="17">
        <f t="shared" si="152"/>
        <v>0.5</v>
      </c>
      <c r="AV505" s="17">
        <f t="shared" si="153"/>
        <v>0.5</v>
      </c>
      <c r="AW505" s="17">
        <f t="shared" si="154"/>
        <v>0</v>
      </c>
      <c r="AX505" s="17">
        <f t="shared" si="155"/>
        <v>0</v>
      </c>
      <c r="AY505" s="17">
        <f t="shared" si="156"/>
        <v>0.3</v>
      </c>
      <c r="BA505" s="17">
        <f t="shared" si="164"/>
        <v>0</v>
      </c>
      <c r="BB505" s="17">
        <f t="shared" si="157"/>
        <v>0.8</v>
      </c>
      <c r="BC505" s="17">
        <f t="shared" si="158"/>
        <v>0.42821172032905402</v>
      </c>
      <c r="BD505" s="17">
        <f t="shared" si="161"/>
        <v>0.40454279630890461</v>
      </c>
      <c r="BE505" s="17">
        <f t="shared" si="159"/>
        <v>0.40454279630890461</v>
      </c>
      <c r="BF505" s="17">
        <f t="shared" si="160"/>
        <v>1.0929196260085121E-2</v>
      </c>
      <c r="BG505" s="17">
        <f t="shared" si="162"/>
        <v>1.0371388529484738E-2</v>
      </c>
    </row>
    <row r="506" spans="1:59" x14ac:dyDescent="0.25">
      <c r="A506" s="84">
        <v>320</v>
      </c>
      <c r="B506" s="84">
        <v>207</v>
      </c>
      <c r="D506" s="87">
        <v>1</v>
      </c>
      <c r="E506" s="17">
        <v>0</v>
      </c>
      <c r="F506" s="17">
        <f>'EWG-CCP-127 (1)'!M138</f>
        <v>17.857142857142858</v>
      </c>
      <c r="G506" s="17">
        <v>0</v>
      </c>
      <c r="H506" s="17">
        <v>0</v>
      </c>
      <c r="I506" s="17">
        <v>0</v>
      </c>
      <c r="J506" s="17">
        <v>0</v>
      </c>
      <c r="K506" s="17">
        <v>0</v>
      </c>
      <c r="L506" s="17">
        <v>0</v>
      </c>
      <c r="M506" s="17">
        <f>'EWG-CCP-127 (1)'!L138</f>
        <v>28.571428571428577</v>
      </c>
      <c r="N506" s="17">
        <v>0</v>
      </c>
      <c r="O506" s="17">
        <f>'EWG-CCP-127 (1)'!K138</f>
        <v>53.571428571428569</v>
      </c>
      <c r="P506" s="17">
        <v>0</v>
      </c>
      <c r="Q506" s="17">
        <v>0</v>
      </c>
      <c r="R506" s="17">
        <v>0</v>
      </c>
      <c r="S506" s="17">
        <v>0</v>
      </c>
      <c r="T506" s="17">
        <v>0</v>
      </c>
      <c r="U506" s="41">
        <v>0</v>
      </c>
      <c r="V506" s="41">
        <v>0</v>
      </c>
      <c r="W506" s="17">
        <v>0</v>
      </c>
      <c r="X506" s="17">
        <v>0</v>
      </c>
      <c r="Y506" s="17">
        <v>0</v>
      </c>
      <c r="Z506" s="17">
        <v>0</v>
      </c>
      <c r="AA506" s="17">
        <v>0</v>
      </c>
      <c r="AB506" s="17">
        <v>0</v>
      </c>
      <c r="AC506" s="17">
        <v>0</v>
      </c>
      <c r="AD506" s="41">
        <v>0</v>
      </c>
      <c r="AE506" s="88">
        <f>'EWG-CCP-127 (1)'!E138</f>
        <v>73</v>
      </c>
      <c r="AF506" s="91" t="s">
        <v>3</v>
      </c>
      <c r="AG506" s="87" t="s">
        <v>504</v>
      </c>
      <c r="AL506" s="17">
        <f t="shared" si="144"/>
        <v>100</v>
      </c>
      <c r="AM506" s="17">
        <f t="shared" si="145"/>
        <v>0.28571428571428575</v>
      </c>
      <c r="AN506" s="17">
        <f t="shared" si="146"/>
        <v>0</v>
      </c>
      <c r="AO506" s="17">
        <f t="shared" si="147"/>
        <v>0.17857142857142858</v>
      </c>
      <c r="AP506" s="17">
        <f t="shared" si="148"/>
        <v>0.5357142857142857</v>
      </c>
      <c r="AQ506" s="17">
        <f t="shared" si="149"/>
        <v>0.73</v>
      </c>
      <c r="AS506" s="17">
        <f t="shared" si="150"/>
        <v>3</v>
      </c>
      <c r="AT506" s="17">
        <f t="shared" si="151"/>
        <v>1.6</v>
      </c>
      <c r="AU506" s="17">
        <f t="shared" si="152"/>
        <v>0.6875</v>
      </c>
      <c r="AV506" s="17">
        <f t="shared" si="153"/>
        <v>1.25</v>
      </c>
      <c r="AW506" s="17">
        <f t="shared" si="154"/>
        <v>0.62333333333333329</v>
      </c>
      <c r="AX506" s="17">
        <f t="shared" si="155"/>
        <v>0.62333333333333329</v>
      </c>
      <c r="AY506" s="17">
        <f t="shared" si="156"/>
        <v>0.10666666666666669</v>
      </c>
      <c r="BA506" s="17">
        <f t="shared" si="164"/>
        <v>3</v>
      </c>
      <c r="BB506" s="17">
        <f t="shared" si="157"/>
        <v>1.6000000000000003</v>
      </c>
      <c r="BC506" s="17">
        <f t="shared" si="158"/>
        <v>0.60453391126519007</v>
      </c>
      <c r="BD506" s="17">
        <f t="shared" si="161"/>
        <v>0.62709988444552633</v>
      </c>
      <c r="BE506" s="17">
        <f t="shared" si="159"/>
        <v>0.62709988444552633</v>
      </c>
      <c r="BF506" s="17">
        <f t="shared" si="160"/>
        <v>1.058843378112403E-2</v>
      </c>
      <c r="BG506" s="17">
        <f t="shared" si="162"/>
        <v>0.10768897616029435</v>
      </c>
    </row>
    <row r="507" spans="1:59" x14ac:dyDescent="0.25">
      <c r="A507" s="84">
        <v>92</v>
      </c>
      <c r="B507" s="84">
        <v>57</v>
      </c>
      <c r="C507" s="17" t="s">
        <v>113</v>
      </c>
      <c r="D507" s="86">
        <v>1</v>
      </c>
      <c r="E507" s="17">
        <v>8</v>
      </c>
      <c r="F507" s="17">
        <v>7</v>
      </c>
      <c r="G507" s="17">
        <v>10</v>
      </c>
      <c r="H507" s="17">
        <v>0</v>
      </c>
      <c r="I507" s="41">
        <v>0</v>
      </c>
      <c r="J507" s="17">
        <v>0</v>
      </c>
      <c r="K507" s="17">
        <v>0</v>
      </c>
      <c r="L507" s="17">
        <v>0</v>
      </c>
      <c r="M507" s="17">
        <v>10</v>
      </c>
      <c r="N507" s="17">
        <v>0</v>
      </c>
      <c r="O507" s="17">
        <v>65</v>
      </c>
      <c r="P507" s="17">
        <v>0</v>
      </c>
      <c r="Q507" s="17">
        <v>0</v>
      </c>
      <c r="R507" s="17">
        <v>0</v>
      </c>
      <c r="S507" s="17">
        <v>0</v>
      </c>
      <c r="T507" s="41">
        <v>0</v>
      </c>
      <c r="U507" s="41">
        <v>0</v>
      </c>
      <c r="V507" s="41">
        <v>0</v>
      </c>
      <c r="W507" s="17">
        <v>0</v>
      </c>
      <c r="X507" s="17">
        <v>0</v>
      </c>
      <c r="Y507" s="17">
        <v>0</v>
      </c>
      <c r="Z507" s="41">
        <v>0</v>
      </c>
      <c r="AA507" s="17">
        <v>0</v>
      </c>
      <c r="AB507" s="17">
        <v>0</v>
      </c>
      <c r="AC507" s="41">
        <v>0</v>
      </c>
      <c r="AD507" s="41">
        <v>0</v>
      </c>
      <c r="AE507" s="88">
        <v>28</v>
      </c>
      <c r="AF507" s="91" t="s">
        <v>3</v>
      </c>
      <c r="AG507" s="87" t="s">
        <v>504</v>
      </c>
      <c r="AL507" s="17">
        <f t="shared" si="144"/>
        <v>100</v>
      </c>
      <c r="AM507" s="17">
        <f t="shared" si="145"/>
        <v>0.1</v>
      </c>
      <c r="AN507" s="17">
        <f t="shared" si="146"/>
        <v>0.08</v>
      </c>
      <c r="AO507" s="17">
        <f t="shared" si="147"/>
        <v>7.0000000000000007E-2</v>
      </c>
      <c r="AP507" s="17">
        <f t="shared" si="148"/>
        <v>0.65</v>
      </c>
      <c r="AQ507" s="17">
        <f t="shared" si="149"/>
        <v>0.28000000000000003</v>
      </c>
      <c r="AS507" s="17">
        <f t="shared" si="150"/>
        <v>4.333333333333333</v>
      </c>
      <c r="AT507" s="17">
        <f t="shared" si="151"/>
        <v>0.66666666666666663</v>
      </c>
      <c r="AU507" s="17">
        <f t="shared" si="152"/>
        <v>0.77083333333333326</v>
      </c>
      <c r="AV507" s="17">
        <f t="shared" si="153"/>
        <v>1.5833333333333333</v>
      </c>
      <c r="AW507" s="17">
        <f t="shared" si="154"/>
        <v>0.66666666666666663</v>
      </c>
      <c r="AX507" s="17">
        <f t="shared" si="155"/>
        <v>0.66666666666666663</v>
      </c>
      <c r="AY507" s="17">
        <f t="shared" si="156"/>
        <v>0.3866666666666666</v>
      </c>
      <c r="BA507" s="17">
        <f t="shared" si="164"/>
        <v>1.6666666666666667</v>
      </c>
      <c r="BB507" s="17">
        <f t="shared" si="157"/>
        <v>0.38461538461538464</v>
      </c>
      <c r="BC507" s="17">
        <f t="shared" si="158"/>
        <v>0.52616849307135183</v>
      </c>
      <c r="BD507" s="17">
        <f t="shared" si="161"/>
        <v>0.38461538461538464</v>
      </c>
      <c r="BE507" s="17">
        <f t="shared" si="159"/>
        <v>0.38461538461538464</v>
      </c>
      <c r="BF507" s="17">
        <f t="shared" si="160"/>
        <v>1.0944378698224851E-2</v>
      </c>
      <c r="BG507" s="17">
        <f t="shared" si="162"/>
        <v>1.4844989104795909E-2</v>
      </c>
    </row>
    <row r="508" spans="1:59" x14ac:dyDescent="0.25">
      <c r="A508" s="84">
        <v>125</v>
      </c>
      <c r="B508" s="84">
        <v>451</v>
      </c>
      <c r="C508" s="17" t="s">
        <v>149</v>
      </c>
      <c r="D508" s="87">
        <v>1</v>
      </c>
      <c r="E508" s="17">
        <v>0</v>
      </c>
      <c r="F508" s="17">
        <v>61.4</v>
      </c>
      <c r="G508" s="17">
        <v>38.6</v>
      </c>
      <c r="H508" s="17">
        <v>0</v>
      </c>
      <c r="I508" s="17">
        <v>0</v>
      </c>
      <c r="J508" s="17">
        <v>0</v>
      </c>
      <c r="K508" s="17">
        <v>0</v>
      </c>
      <c r="L508" s="17">
        <v>0</v>
      </c>
      <c r="M508" s="17">
        <v>0</v>
      </c>
      <c r="N508" s="17">
        <v>0</v>
      </c>
      <c r="O508" s="17">
        <v>0</v>
      </c>
      <c r="P508" s="17">
        <v>0</v>
      </c>
      <c r="Q508" s="17">
        <v>0</v>
      </c>
      <c r="R508" s="17">
        <v>0</v>
      </c>
      <c r="S508" s="17">
        <v>0</v>
      </c>
      <c r="T508" s="17">
        <v>0</v>
      </c>
      <c r="U508" s="41">
        <v>0</v>
      </c>
      <c r="V508" s="41">
        <v>0</v>
      </c>
      <c r="W508" s="17">
        <v>0</v>
      </c>
      <c r="X508" s="17">
        <v>0</v>
      </c>
      <c r="Y508" s="17">
        <v>0</v>
      </c>
      <c r="Z508" s="41">
        <v>0</v>
      </c>
      <c r="AA508" s="17">
        <v>0</v>
      </c>
      <c r="AB508" s="17">
        <v>0</v>
      </c>
      <c r="AC508" s="41">
        <v>0</v>
      </c>
      <c r="AD508" s="41">
        <v>0</v>
      </c>
      <c r="AE508" s="88">
        <v>41.9</v>
      </c>
      <c r="AF508" s="91" t="s">
        <v>3</v>
      </c>
      <c r="AG508" s="87" t="s">
        <v>504</v>
      </c>
      <c r="AL508" s="17">
        <f t="shared" si="144"/>
        <v>100</v>
      </c>
      <c r="AM508" s="17">
        <f t="shared" si="145"/>
        <v>0</v>
      </c>
      <c r="AN508" s="17">
        <f t="shared" si="146"/>
        <v>0</v>
      </c>
      <c r="AO508" s="17">
        <f t="shared" si="147"/>
        <v>0.61399999999999999</v>
      </c>
      <c r="AP508" s="17">
        <f t="shared" si="148"/>
        <v>0</v>
      </c>
      <c r="AQ508" s="17">
        <f t="shared" si="149"/>
        <v>0.41899999999999998</v>
      </c>
      <c r="AS508" s="17">
        <f t="shared" si="150"/>
        <v>0</v>
      </c>
      <c r="AT508" s="17">
        <f t="shared" si="151"/>
        <v>0</v>
      </c>
      <c r="AU508" s="17">
        <f t="shared" si="152"/>
        <v>0.5</v>
      </c>
      <c r="AV508" s="17">
        <f t="shared" si="153"/>
        <v>0.5</v>
      </c>
      <c r="AW508" s="17">
        <f t="shared" si="154"/>
        <v>0</v>
      </c>
      <c r="AX508" s="17">
        <f t="shared" si="155"/>
        <v>0</v>
      </c>
      <c r="AY508" s="17">
        <f t="shared" si="156"/>
        <v>0.41899999999999998</v>
      </c>
      <c r="BA508" s="17">
        <f t="shared" si="164"/>
        <v>0</v>
      </c>
      <c r="BB508" s="17">
        <f t="shared" si="157"/>
        <v>0.31433224755700329</v>
      </c>
      <c r="BC508" s="17">
        <f t="shared" si="158"/>
        <v>0.42821172032905402</v>
      </c>
      <c r="BD508" s="17">
        <f t="shared" si="161"/>
        <v>0.31433224755700329</v>
      </c>
      <c r="BE508" s="17">
        <f t="shared" si="159"/>
        <v>0.31433224755700329</v>
      </c>
      <c r="BF508" s="17">
        <f t="shared" si="160"/>
        <v>1.095533840146844E-2</v>
      </c>
      <c r="BG508" s="17">
        <f t="shared" si="162"/>
        <v>2.9446510638321392E-4</v>
      </c>
    </row>
    <row r="509" spans="1:59" x14ac:dyDescent="0.25">
      <c r="A509" s="84">
        <v>482</v>
      </c>
      <c r="B509" s="84">
        <v>536</v>
      </c>
      <c r="C509" s="17" t="s">
        <v>327</v>
      </c>
      <c r="D509" s="86">
        <v>1</v>
      </c>
      <c r="E509" s="17">
        <v>8</v>
      </c>
      <c r="F509" s="17">
        <v>42</v>
      </c>
      <c r="G509" s="17">
        <v>0</v>
      </c>
      <c r="H509" s="17">
        <v>0</v>
      </c>
      <c r="I509" s="17">
        <v>0</v>
      </c>
      <c r="J509" s="17">
        <v>0</v>
      </c>
      <c r="K509" s="17">
        <v>0</v>
      </c>
      <c r="L509" s="17">
        <v>0</v>
      </c>
      <c r="M509" s="17">
        <v>0</v>
      </c>
      <c r="N509" s="17">
        <v>0</v>
      </c>
      <c r="O509" s="17">
        <v>0</v>
      </c>
      <c r="P509" s="17">
        <v>0</v>
      </c>
      <c r="Q509" s="17">
        <v>0</v>
      </c>
      <c r="R509" s="17">
        <v>0</v>
      </c>
      <c r="S509" s="17">
        <v>0</v>
      </c>
      <c r="T509" s="17">
        <v>0</v>
      </c>
      <c r="U509" s="17">
        <v>50</v>
      </c>
      <c r="V509" s="17">
        <v>0</v>
      </c>
      <c r="W509" s="17">
        <v>0</v>
      </c>
      <c r="X509" s="17">
        <v>0</v>
      </c>
      <c r="Y509" s="17">
        <v>0</v>
      </c>
      <c r="Z509" s="17">
        <v>0</v>
      </c>
      <c r="AA509" s="17">
        <v>0</v>
      </c>
      <c r="AB509" s="17">
        <v>0</v>
      </c>
      <c r="AC509" s="17">
        <v>0</v>
      </c>
      <c r="AD509" s="41">
        <v>0</v>
      </c>
      <c r="AE509" s="88">
        <v>33</v>
      </c>
      <c r="AF509" s="17" t="s">
        <v>3</v>
      </c>
      <c r="AG509" s="87" t="s">
        <v>506</v>
      </c>
      <c r="AL509" s="17">
        <f t="shared" si="144"/>
        <v>100</v>
      </c>
      <c r="AM509" s="17">
        <f t="shared" si="145"/>
        <v>0</v>
      </c>
      <c r="AN509" s="17">
        <f t="shared" si="146"/>
        <v>0.08</v>
      </c>
      <c r="AO509" s="17">
        <f t="shared" si="147"/>
        <v>0.42</v>
      </c>
      <c r="AP509" s="17">
        <f t="shared" si="148"/>
        <v>0</v>
      </c>
      <c r="AQ509" s="17">
        <f t="shared" si="149"/>
        <v>0.33</v>
      </c>
      <c r="AS509" s="17">
        <f t="shared" si="150"/>
        <v>0</v>
      </c>
      <c r="AT509" s="17">
        <f t="shared" si="151"/>
        <v>0</v>
      </c>
      <c r="AU509" s="17">
        <f t="shared" si="152"/>
        <v>0.5</v>
      </c>
      <c r="AV509" s="17">
        <f t="shared" si="153"/>
        <v>0.5</v>
      </c>
      <c r="AW509" s="17">
        <f t="shared" si="154"/>
        <v>0</v>
      </c>
      <c r="AX509" s="17">
        <f t="shared" si="155"/>
        <v>0</v>
      </c>
      <c r="AY509" s="17">
        <f t="shared" si="156"/>
        <v>0.33</v>
      </c>
      <c r="BA509" s="17">
        <f t="shared" si="164"/>
        <v>0</v>
      </c>
      <c r="BB509" s="17">
        <f t="shared" si="157"/>
        <v>0.2252252252252252</v>
      </c>
      <c r="BC509" s="17">
        <f t="shared" si="158"/>
        <v>0.42821172032905402</v>
      </c>
      <c r="BD509" s="17">
        <f t="shared" si="161"/>
        <v>0.2252252252252252</v>
      </c>
      <c r="BE509" s="17">
        <f t="shared" si="159"/>
        <v>0.2252252252252252</v>
      </c>
      <c r="BF509" s="17">
        <f t="shared" si="160"/>
        <v>1.097775342910479E-2</v>
      </c>
      <c r="BG509" s="17">
        <f t="shared" si="162"/>
        <v>5.1609876665179629E-3</v>
      </c>
    </row>
    <row r="510" spans="1:59" x14ac:dyDescent="0.25">
      <c r="A510" s="84">
        <v>214</v>
      </c>
      <c r="B510" s="84">
        <v>134</v>
      </c>
      <c r="C510" s="17">
        <v>42</v>
      </c>
      <c r="D510" s="87">
        <v>1</v>
      </c>
      <c r="E510" s="17">
        <v>0</v>
      </c>
      <c r="F510" s="17">
        <v>30</v>
      </c>
      <c r="G510" s="17">
        <v>0</v>
      </c>
      <c r="H510" s="17">
        <v>0</v>
      </c>
      <c r="I510" s="17">
        <v>0</v>
      </c>
      <c r="J510" s="17">
        <v>0</v>
      </c>
      <c r="K510" s="17">
        <v>0</v>
      </c>
      <c r="L510" s="17">
        <v>0</v>
      </c>
      <c r="M510" s="17">
        <v>30</v>
      </c>
      <c r="N510" s="17">
        <v>0</v>
      </c>
      <c r="O510" s="17">
        <v>40</v>
      </c>
      <c r="P510" s="17">
        <v>0</v>
      </c>
      <c r="Q510" s="17">
        <v>0</v>
      </c>
      <c r="R510" s="17">
        <v>0</v>
      </c>
      <c r="S510" s="17">
        <v>0</v>
      </c>
      <c r="T510" s="17">
        <v>0</v>
      </c>
      <c r="U510" s="41">
        <v>0</v>
      </c>
      <c r="V510" s="41">
        <v>0</v>
      </c>
      <c r="W510" s="17">
        <v>0</v>
      </c>
      <c r="X510" s="17">
        <v>0</v>
      </c>
      <c r="Y510" s="17">
        <v>0</v>
      </c>
      <c r="Z510" s="17">
        <v>0</v>
      </c>
      <c r="AA510" s="17">
        <v>0</v>
      </c>
      <c r="AB510" s="17">
        <v>0</v>
      </c>
      <c r="AC510" s="17">
        <v>0</v>
      </c>
      <c r="AD510" s="41">
        <v>0</v>
      </c>
      <c r="AE510" s="88">
        <v>62</v>
      </c>
      <c r="AF510" s="91" t="s">
        <v>3</v>
      </c>
      <c r="AG510" s="87" t="s">
        <v>504</v>
      </c>
      <c r="AL510" s="17">
        <f t="shared" si="144"/>
        <v>100</v>
      </c>
      <c r="AM510" s="17">
        <f t="shared" si="145"/>
        <v>0.3</v>
      </c>
      <c r="AN510" s="17">
        <f t="shared" si="146"/>
        <v>0</v>
      </c>
      <c r="AO510" s="17">
        <f t="shared" si="147"/>
        <v>0.3</v>
      </c>
      <c r="AP510" s="17">
        <f t="shared" si="148"/>
        <v>0.4</v>
      </c>
      <c r="AQ510" s="17">
        <f t="shared" si="149"/>
        <v>0.62</v>
      </c>
      <c r="AS510" s="17">
        <f t="shared" si="150"/>
        <v>1.3333333333333335</v>
      </c>
      <c r="AT510" s="17">
        <f t="shared" si="151"/>
        <v>1</v>
      </c>
      <c r="AU510" s="17">
        <f t="shared" si="152"/>
        <v>0.58333333333333337</v>
      </c>
      <c r="AV510" s="17">
        <f t="shared" si="153"/>
        <v>0.83333333333333337</v>
      </c>
      <c r="AW510" s="17">
        <f t="shared" si="154"/>
        <v>0.54444444444444451</v>
      </c>
      <c r="AX510" s="17">
        <f t="shared" si="155"/>
        <v>0.54444444444444451</v>
      </c>
      <c r="AY510" s="17">
        <f t="shared" si="156"/>
        <v>7.5555555555555487E-2</v>
      </c>
      <c r="BA510" s="17">
        <f t="shared" si="164"/>
        <v>1.3333333333333333</v>
      </c>
      <c r="BB510" s="17">
        <f t="shared" si="157"/>
        <v>1</v>
      </c>
      <c r="BC510" s="17">
        <f t="shared" si="158"/>
        <v>0.50657713852289232</v>
      </c>
      <c r="BD510" s="17">
        <f t="shared" si="161"/>
        <v>0.51556379960142895</v>
      </c>
      <c r="BE510" s="17">
        <f t="shared" si="159"/>
        <v>0.51556379960142895</v>
      </c>
      <c r="BF510" s="17">
        <f t="shared" si="160"/>
        <v>1.090691995369049E-2</v>
      </c>
      <c r="BG510" s="17">
        <f t="shared" si="162"/>
        <v>4.7593779324505855E-2</v>
      </c>
    </row>
    <row r="511" spans="1:59" x14ac:dyDescent="0.25">
      <c r="A511" s="84">
        <v>556</v>
      </c>
      <c r="B511" s="84">
        <v>598</v>
      </c>
      <c r="D511" s="86">
        <v>1</v>
      </c>
      <c r="E511" s="17">
        <v>0</v>
      </c>
      <c r="F511" s="17">
        <v>70</v>
      </c>
      <c r="G511" s="17">
        <v>0</v>
      </c>
      <c r="H511" s="17">
        <v>0</v>
      </c>
      <c r="I511" s="17">
        <v>0</v>
      </c>
      <c r="J511" s="17">
        <v>0</v>
      </c>
      <c r="K511" s="17">
        <v>0</v>
      </c>
      <c r="L511" s="17">
        <v>0</v>
      </c>
      <c r="M511" s="17">
        <v>0</v>
      </c>
      <c r="N511" s="17">
        <v>0</v>
      </c>
      <c r="O511" s="17">
        <v>0</v>
      </c>
      <c r="P511" s="17">
        <v>0</v>
      </c>
      <c r="Q511" s="17">
        <v>0</v>
      </c>
      <c r="R511" s="17">
        <v>0</v>
      </c>
      <c r="S511" s="17">
        <v>0</v>
      </c>
      <c r="T511" s="17">
        <v>0</v>
      </c>
      <c r="U511" s="17">
        <v>0</v>
      </c>
      <c r="V511" s="17">
        <v>0</v>
      </c>
      <c r="W511" s="17">
        <v>0</v>
      </c>
      <c r="X511" s="17">
        <v>0</v>
      </c>
      <c r="Y511" s="17">
        <v>30</v>
      </c>
      <c r="Z511" s="17">
        <v>0</v>
      </c>
      <c r="AA511" s="17">
        <v>0</v>
      </c>
      <c r="AB511" s="17">
        <v>0</v>
      </c>
      <c r="AC511" s="17">
        <v>0</v>
      </c>
      <c r="AD511" s="17">
        <v>0</v>
      </c>
      <c r="AE511" s="88">
        <v>32</v>
      </c>
      <c r="AF511" s="17" t="s">
        <v>3</v>
      </c>
      <c r="AG511" s="87" t="s">
        <v>506</v>
      </c>
      <c r="AL511" s="17">
        <f t="shared" si="144"/>
        <v>100</v>
      </c>
      <c r="AM511" s="17">
        <f t="shared" si="145"/>
        <v>0</v>
      </c>
      <c r="AN511" s="17">
        <f t="shared" si="146"/>
        <v>0</v>
      </c>
      <c r="AO511" s="17">
        <f t="shared" si="147"/>
        <v>0.7</v>
      </c>
      <c r="AP511" s="17">
        <f t="shared" si="148"/>
        <v>0</v>
      </c>
      <c r="AQ511" s="17">
        <f t="shared" si="149"/>
        <v>0.32</v>
      </c>
      <c r="AS511" s="17">
        <f t="shared" si="150"/>
        <v>0</v>
      </c>
      <c r="AT511" s="17">
        <f t="shared" si="151"/>
        <v>0</v>
      </c>
      <c r="AU511" s="17">
        <f t="shared" si="152"/>
        <v>0.5</v>
      </c>
      <c r="AV511" s="17">
        <f t="shared" si="153"/>
        <v>0.5</v>
      </c>
      <c r="AW511" s="17">
        <f t="shared" si="154"/>
        <v>0</v>
      </c>
      <c r="AX511" s="17">
        <f t="shared" si="155"/>
        <v>0</v>
      </c>
      <c r="AY511" s="17">
        <f t="shared" si="156"/>
        <v>0.32</v>
      </c>
      <c r="BA511" s="17">
        <f t="shared" si="164"/>
        <v>0</v>
      </c>
      <c r="BB511" s="17">
        <f t="shared" si="157"/>
        <v>0.21428571428571427</v>
      </c>
      <c r="BC511" s="17">
        <f t="shared" si="158"/>
        <v>0.42821172032905402</v>
      </c>
      <c r="BD511" s="17">
        <f t="shared" si="161"/>
        <v>0.21428571428571427</v>
      </c>
      <c r="BE511" s="17">
        <f t="shared" si="159"/>
        <v>0.21428571428571427</v>
      </c>
      <c r="BF511" s="17">
        <f t="shared" si="160"/>
        <v>1.1175510204081637E-2</v>
      </c>
      <c r="BG511" s="17">
        <f t="shared" si="162"/>
        <v>6.6977879541735537E-3</v>
      </c>
    </row>
    <row r="512" spans="1:59" x14ac:dyDescent="0.25">
      <c r="A512" s="84">
        <v>66</v>
      </c>
      <c r="B512" s="84">
        <v>44</v>
      </c>
      <c r="C512" s="17" t="s">
        <v>82</v>
      </c>
      <c r="D512" s="87">
        <v>1</v>
      </c>
      <c r="E512" s="17">
        <v>0</v>
      </c>
      <c r="F512" s="17">
        <v>26.7</v>
      </c>
      <c r="G512" s="17">
        <v>0</v>
      </c>
      <c r="H512" s="17">
        <v>0</v>
      </c>
      <c r="I512" s="41">
        <v>0</v>
      </c>
      <c r="J512" s="17">
        <v>0</v>
      </c>
      <c r="K512" s="17">
        <v>20</v>
      </c>
      <c r="L512" s="17">
        <v>0</v>
      </c>
      <c r="M512" s="17">
        <v>0</v>
      </c>
      <c r="N512" s="17">
        <v>0</v>
      </c>
      <c r="O512" s="17">
        <v>53.3</v>
      </c>
      <c r="P512" s="17">
        <v>0</v>
      </c>
      <c r="Q512" s="17">
        <v>0</v>
      </c>
      <c r="R512" s="17">
        <v>0</v>
      </c>
      <c r="S512" s="17">
        <v>0</v>
      </c>
      <c r="T512" s="41">
        <v>0</v>
      </c>
      <c r="U512" s="41">
        <v>0</v>
      </c>
      <c r="V512" s="41">
        <v>0</v>
      </c>
      <c r="W512" s="41">
        <v>0</v>
      </c>
      <c r="X512" s="17">
        <v>0</v>
      </c>
      <c r="Y512" s="17">
        <v>0</v>
      </c>
      <c r="Z512" s="41">
        <v>0</v>
      </c>
      <c r="AA512" s="17">
        <v>0</v>
      </c>
      <c r="AB512" s="17">
        <v>0</v>
      </c>
      <c r="AC512" s="41">
        <v>0</v>
      </c>
      <c r="AD512" s="41">
        <v>0</v>
      </c>
      <c r="AE512" s="88">
        <v>45</v>
      </c>
      <c r="AF512" s="91" t="s">
        <v>3</v>
      </c>
      <c r="AG512" s="87" t="s">
        <v>504</v>
      </c>
      <c r="AJ512" s="87" t="s">
        <v>507</v>
      </c>
      <c r="AL512" s="17">
        <f t="shared" si="144"/>
        <v>100</v>
      </c>
      <c r="AM512" s="17">
        <f t="shared" si="145"/>
        <v>0.2</v>
      </c>
      <c r="AN512" s="17">
        <f t="shared" si="146"/>
        <v>0</v>
      </c>
      <c r="AO512" s="17">
        <f t="shared" si="147"/>
        <v>0.26700000000000002</v>
      </c>
      <c r="AP512" s="17">
        <f t="shared" si="148"/>
        <v>0.53299999999999992</v>
      </c>
      <c r="AQ512" s="17">
        <f t="shared" si="149"/>
        <v>0.45</v>
      </c>
      <c r="AS512" s="17">
        <f t="shared" si="150"/>
        <v>1.9962546816479396</v>
      </c>
      <c r="AT512" s="17">
        <f t="shared" si="151"/>
        <v>0.74906367041198507</v>
      </c>
      <c r="AU512" s="17">
        <f t="shared" si="152"/>
        <v>0.62476591760299627</v>
      </c>
      <c r="AV512" s="17">
        <f t="shared" si="153"/>
        <v>0.99906367041198485</v>
      </c>
      <c r="AW512" s="17">
        <f t="shared" si="154"/>
        <v>0.62476591760299627</v>
      </c>
      <c r="AX512" s="17">
        <f t="shared" si="155"/>
        <v>0.62476591760299627</v>
      </c>
      <c r="AY512" s="17">
        <f t="shared" si="156"/>
        <v>0.17476591760299626</v>
      </c>
      <c r="BA512" s="17">
        <f t="shared" si="164"/>
        <v>1.9962546816479401</v>
      </c>
      <c r="BB512" s="17">
        <f t="shared" si="157"/>
        <v>0.74906367041198507</v>
      </c>
      <c r="BC512" s="17">
        <f t="shared" si="158"/>
        <v>0.54553972004061524</v>
      </c>
      <c r="BD512" s="17">
        <f t="shared" si="161"/>
        <v>0.55493135075422606</v>
      </c>
      <c r="BE512" s="17">
        <f t="shared" si="159"/>
        <v>0.55493135075422606</v>
      </c>
      <c r="BF512" s="17">
        <f t="shared" si="160"/>
        <v>1.1010588371106416E-2</v>
      </c>
      <c r="BG512" s="17">
        <f t="shared" si="162"/>
        <v>2.3193842146508868E-3</v>
      </c>
    </row>
    <row r="513" spans="1:59" x14ac:dyDescent="0.25">
      <c r="A513" s="84">
        <v>94</v>
      </c>
      <c r="B513" s="84">
        <v>59</v>
      </c>
      <c r="C513" s="17" t="s">
        <v>114</v>
      </c>
      <c r="D513" s="86">
        <v>1</v>
      </c>
      <c r="E513" s="17">
        <v>8</v>
      </c>
      <c r="F513" s="17">
        <v>7</v>
      </c>
      <c r="G513" s="17">
        <v>20</v>
      </c>
      <c r="H513" s="17">
        <v>0</v>
      </c>
      <c r="I513" s="41">
        <v>0</v>
      </c>
      <c r="J513" s="17">
        <v>0</v>
      </c>
      <c r="K513" s="17">
        <v>0</v>
      </c>
      <c r="L513" s="17">
        <v>0</v>
      </c>
      <c r="M513" s="17">
        <v>0</v>
      </c>
      <c r="N513" s="17">
        <v>0</v>
      </c>
      <c r="O513" s="17">
        <v>65</v>
      </c>
      <c r="P513" s="17">
        <v>0</v>
      </c>
      <c r="Q513" s="17">
        <v>0</v>
      </c>
      <c r="R513" s="17">
        <v>0</v>
      </c>
      <c r="S513" s="17">
        <v>0</v>
      </c>
      <c r="T513" s="41">
        <v>0</v>
      </c>
      <c r="U513" s="41">
        <v>0</v>
      </c>
      <c r="V513" s="41">
        <v>0</v>
      </c>
      <c r="W513" s="17">
        <v>0</v>
      </c>
      <c r="X513" s="17">
        <v>0</v>
      </c>
      <c r="Y513" s="17">
        <v>0</v>
      </c>
      <c r="Z513" s="41">
        <v>0</v>
      </c>
      <c r="AA513" s="17">
        <v>0</v>
      </c>
      <c r="AB513" s="17">
        <v>0</v>
      </c>
      <c r="AC513" s="41">
        <v>0</v>
      </c>
      <c r="AD513" s="41">
        <v>0</v>
      </c>
      <c r="AE513" s="88">
        <v>15</v>
      </c>
      <c r="AF513" s="91" t="s">
        <v>3</v>
      </c>
      <c r="AG513" s="87" t="s">
        <v>504</v>
      </c>
      <c r="AL513" s="17">
        <f t="shared" si="144"/>
        <v>100</v>
      </c>
      <c r="AM513" s="17">
        <f t="shared" si="145"/>
        <v>0</v>
      </c>
      <c r="AN513" s="17">
        <f t="shared" si="146"/>
        <v>0.08</v>
      </c>
      <c r="AO513" s="17">
        <f t="shared" si="147"/>
        <v>7.0000000000000007E-2</v>
      </c>
      <c r="AP513" s="17">
        <f t="shared" si="148"/>
        <v>0.65</v>
      </c>
      <c r="AQ513" s="17">
        <f t="shared" si="149"/>
        <v>0.15</v>
      </c>
      <c r="AS513" s="17">
        <f t="shared" si="150"/>
        <v>4.333333333333333</v>
      </c>
      <c r="AT513" s="17">
        <f t="shared" si="151"/>
        <v>0</v>
      </c>
      <c r="AU513" s="17">
        <f t="shared" si="152"/>
        <v>0.77083333333333326</v>
      </c>
      <c r="AV513" s="17">
        <f t="shared" si="153"/>
        <v>1.5833333333333333</v>
      </c>
      <c r="AW513" s="17">
        <f t="shared" si="154"/>
        <v>0</v>
      </c>
      <c r="AX513" s="17">
        <f t="shared" si="155"/>
        <v>0</v>
      </c>
      <c r="AY513" s="17">
        <f t="shared" si="156"/>
        <v>0.15</v>
      </c>
      <c r="BA513" s="17">
        <f t="shared" si="164"/>
        <v>1.6666666666666667</v>
      </c>
      <c r="BB513" s="17">
        <f t="shared" si="157"/>
        <v>0.25641025641025639</v>
      </c>
      <c r="BC513" s="17">
        <f t="shared" si="158"/>
        <v>0.52616849307135183</v>
      </c>
      <c r="BD513" s="17">
        <f t="shared" si="161"/>
        <v>0.25641025641025639</v>
      </c>
      <c r="BE513" s="17">
        <f t="shared" si="159"/>
        <v>0.25641025641025639</v>
      </c>
      <c r="BF513" s="17">
        <f t="shared" si="160"/>
        <v>1.1323142669296512E-2</v>
      </c>
      <c r="BG513" s="17">
        <f t="shared" si="162"/>
        <v>6.3423392844318568E-2</v>
      </c>
    </row>
    <row r="514" spans="1:59" x14ac:dyDescent="0.25">
      <c r="A514" s="84">
        <v>90</v>
      </c>
      <c r="B514" s="84">
        <v>55</v>
      </c>
      <c r="C514" s="17" t="s">
        <v>111</v>
      </c>
      <c r="D514" s="87">
        <v>1</v>
      </c>
      <c r="E514" s="17">
        <v>8</v>
      </c>
      <c r="F514" s="17">
        <v>7</v>
      </c>
      <c r="G514" s="17">
        <v>0</v>
      </c>
      <c r="H514" s="17">
        <v>0</v>
      </c>
      <c r="I514" s="41">
        <v>0</v>
      </c>
      <c r="J514" s="17">
        <v>0</v>
      </c>
      <c r="K514" s="17">
        <v>0</v>
      </c>
      <c r="L514" s="17">
        <v>0</v>
      </c>
      <c r="M514" s="17">
        <v>20</v>
      </c>
      <c r="N514" s="17">
        <v>0</v>
      </c>
      <c r="O514" s="17">
        <v>65</v>
      </c>
      <c r="P514" s="17">
        <v>0</v>
      </c>
      <c r="Q514" s="17">
        <v>0</v>
      </c>
      <c r="R514" s="17">
        <v>0</v>
      </c>
      <c r="S514" s="17">
        <v>0</v>
      </c>
      <c r="T514" s="41">
        <v>0</v>
      </c>
      <c r="U514" s="41">
        <v>0</v>
      </c>
      <c r="V514" s="41">
        <v>0</v>
      </c>
      <c r="W514" s="17">
        <v>0</v>
      </c>
      <c r="X514" s="17">
        <v>0</v>
      </c>
      <c r="Y514" s="17">
        <v>0</v>
      </c>
      <c r="Z514" s="41">
        <v>0</v>
      </c>
      <c r="AA514" s="17">
        <v>0</v>
      </c>
      <c r="AB514" s="17">
        <v>0</v>
      </c>
      <c r="AC514" s="41">
        <v>0</v>
      </c>
      <c r="AD514" s="41">
        <v>0</v>
      </c>
      <c r="AE514" s="88">
        <v>62</v>
      </c>
      <c r="AF514" s="91" t="s">
        <v>3</v>
      </c>
      <c r="AG514" s="87" t="s">
        <v>504</v>
      </c>
      <c r="AJ514" s="87" t="s">
        <v>507</v>
      </c>
      <c r="AL514" s="17">
        <f t="shared" ref="AL514:AL577" si="165">SUM(E514:AD514)</f>
        <v>100</v>
      </c>
      <c r="AM514" s="17">
        <f t="shared" ref="AM514:AM577" si="166">(J514+K514+M514+V514)/100</f>
        <v>0.2</v>
      </c>
      <c r="AN514" s="17">
        <f t="shared" ref="AN514:AN577" si="167">E514/100</f>
        <v>0.08</v>
      </c>
      <c r="AO514" s="17">
        <f t="shared" ref="AO514:AO577" si="168">F514/100</f>
        <v>7.0000000000000007E-2</v>
      </c>
      <c r="AP514" s="17">
        <f t="shared" ref="AP514:AP577" si="169">O514/100</f>
        <v>0.65</v>
      </c>
      <c r="AQ514" s="17">
        <f t="shared" ref="AQ514:AQ577" si="170">AE514/100</f>
        <v>0.62</v>
      </c>
      <c r="AS514" s="17">
        <f t="shared" ref="AS514:AS577" si="171">AP514/(AO514+AN514)</f>
        <v>4.333333333333333</v>
      </c>
      <c r="AT514" s="17">
        <f t="shared" ref="AT514:AT577" si="172">AM514/(AN514+AO514)</f>
        <v>1.3333333333333333</v>
      </c>
      <c r="AU514" s="17">
        <f t="shared" ref="AU514:AU577" si="173">0.5+AS514/16</f>
        <v>0.77083333333333326</v>
      </c>
      <c r="AV514" s="17">
        <f t="shared" ref="AV514:AV577" si="174">0.5+AS514/4</f>
        <v>1.5833333333333333</v>
      </c>
      <c r="AW514" s="17">
        <f t="shared" ref="AW514:AW577" si="175">IF(AT514&lt;=AU514,AT514,IF(AT514&lt;=AV514,AU514,AU514-(AT514-AV514)*(8+AS514)/(12*(2+AS514))))</f>
        <v>0.77083333333333326</v>
      </c>
      <c r="AX514" s="17">
        <f t="shared" ref="AX514:AX577" si="176">IF(AW514&lt;1,AW514,1)</f>
        <v>0.77083333333333326</v>
      </c>
      <c r="AY514" s="17">
        <f t="shared" ref="AY514:AY577" si="177">ABS(AX514-AQ514)</f>
        <v>0.15083333333333326</v>
      </c>
      <c r="BA514" s="17">
        <f t="shared" si="164"/>
        <v>1.6666666666666667</v>
      </c>
      <c r="BB514" s="17">
        <f t="shared" ref="BB514:BB577" si="178">(M514+$BJ$11*K514+$BJ$12*J514+$BJ$13*V514+$BJ$14*AB514+$BJ$15*G514+$BJ$16*L514+$BJ$17*Z514+$BJ$18*T514+$BJ$19*R514+$BJ$20*Y514+$BJ$21*X514+$BJ$22*AD514+$BJ$23*U514)/($BJ$3*$F514+$BJ$4*$E514+$BJ$5*$N514+$BJ$6*$I514+$BJ$7*$Q514+$BJ$8*$S514+$BJ$9*$W514)</f>
        <v>0.51282051282051277</v>
      </c>
      <c r="BC514" s="17">
        <f t="shared" ref="BC514:BC577" si="179">$BJ$25+BA514*$BJ$26</f>
        <v>0.52616849307135183</v>
      </c>
      <c r="BD514" s="17">
        <f t="shared" si="161"/>
        <v>0.51282051282051277</v>
      </c>
      <c r="BE514" s="17">
        <f t="shared" ref="BE514:BE577" si="180">IF(BD514&lt;1,IF(BD514&gt;0,BD514,0),1)</f>
        <v>0.51282051282051277</v>
      </c>
      <c r="BF514" s="17">
        <f t="shared" ref="BF514:BF577" si="181">(BE514-AQ514)^2</f>
        <v>1.1487442472057866E-2</v>
      </c>
      <c r="BG514" s="17">
        <f t="shared" si="162"/>
        <v>4.7593779324505855E-2</v>
      </c>
    </row>
    <row r="515" spans="1:59" x14ac:dyDescent="0.25">
      <c r="A515" s="84">
        <v>423</v>
      </c>
      <c r="B515" s="84">
        <v>278</v>
      </c>
      <c r="D515" s="86">
        <v>1</v>
      </c>
      <c r="E515" s="17">
        <v>0</v>
      </c>
      <c r="F515" s="17">
        <v>16.776</v>
      </c>
      <c r="G515" s="17">
        <v>0</v>
      </c>
      <c r="H515" s="17">
        <v>0</v>
      </c>
      <c r="I515" s="17">
        <v>0</v>
      </c>
      <c r="J515" s="17">
        <v>0</v>
      </c>
      <c r="K515" s="17">
        <v>9.2959999999999994</v>
      </c>
      <c r="L515" s="17">
        <v>0</v>
      </c>
      <c r="M515" s="17">
        <v>9.5129999999999999</v>
      </c>
      <c r="N515" s="17">
        <v>0</v>
      </c>
      <c r="O515" s="17">
        <v>54.755000000000003</v>
      </c>
      <c r="P515" s="17">
        <v>0</v>
      </c>
      <c r="Q515" s="17">
        <v>0</v>
      </c>
      <c r="R515" s="17">
        <v>0</v>
      </c>
      <c r="S515" s="17">
        <v>0</v>
      </c>
      <c r="T515" s="17">
        <v>0</v>
      </c>
      <c r="U515" s="41">
        <v>0</v>
      </c>
      <c r="V515" s="17">
        <v>9.66</v>
      </c>
      <c r="W515" s="17">
        <v>0</v>
      </c>
      <c r="X515" s="17">
        <v>0</v>
      </c>
      <c r="Y515" s="17">
        <v>0</v>
      </c>
      <c r="Z515" s="17">
        <v>0</v>
      </c>
      <c r="AA515" s="17">
        <v>0</v>
      </c>
      <c r="AB515" s="17">
        <v>0</v>
      </c>
      <c r="AC515" s="17">
        <v>0</v>
      </c>
      <c r="AD515" s="41">
        <v>0</v>
      </c>
      <c r="AE515" s="88">
        <v>75</v>
      </c>
      <c r="AF515" s="41" t="s">
        <v>3</v>
      </c>
      <c r="AG515" s="87" t="s">
        <v>506</v>
      </c>
      <c r="AL515" s="17">
        <f t="shared" si="165"/>
        <v>100</v>
      </c>
      <c r="AM515" s="17">
        <f t="shared" si="166"/>
        <v>0.28469</v>
      </c>
      <c r="AN515" s="17">
        <f t="shared" si="167"/>
        <v>0</v>
      </c>
      <c r="AO515" s="17">
        <f t="shared" si="168"/>
        <v>0.16775999999999999</v>
      </c>
      <c r="AP515" s="17">
        <f t="shared" si="169"/>
        <v>0.54754999999999998</v>
      </c>
      <c r="AQ515" s="17">
        <f t="shared" si="170"/>
        <v>0.75</v>
      </c>
      <c r="AS515" s="17">
        <f t="shared" si="171"/>
        <v>3.2638888888888888</v>
      </c>
      <c r="AT515" s="17">
        <f t="shared" si="172"/>
        <v>1.6970076299475443</v>
      </c>
      <c r="AU515" s="17">
        <f t="shared" si="173"/>
        <v>0.70399305555555558</v>
      </c>
      <c r="AV515" s="17">
        <f t="shared" si="174"/>
        <v>1.3159722222222223</v>
      </c>
      <c r="AW515" s="17">
        <f t="shared" si="175"/>
        <v>0.63604676803021787</v>
      </c>
      <c r="AX515" s="17">
        <f t="shared" si="176"/>
        <v>0.63604676803021787</v>
      </c>
      <c r="AY515" s="17">
        <f t="shared" si="177"/>
        <v>0.11395323196978213</v>
      </c>
      <c r="BA515" s="17">
        <f t="shared" si="164"/>
        <v>3.2638888888888893</v>
      </c>
      <c r="BB515" s="17">
        <f t="shared" si="178"/>
        <v>1.6970076299475441</v>
      </c>
      <c r="BC515" s="17">
        <f t="shared" si="179"/>
        <v>0.62004373361605392</v>
      </c>
      <c r="BD515" s="17">
        <f t="shared" ref="BD515:BD578" si="182">IF(BB515&lt;BC515,BB515,$BJ$28*($BJ$29+BB515)*($BJ$30-BB515/($BJ$31+BA515)*$BJ$32)^5)</f>
        <v>0.64416818124378628</v>
      </c>
      <c r="BE515" s="17">
        <f t="shared" si="180"/>
        <v>0.64416818124378628</v>
      </c>
      <c r="BF515" s="17">
        <f t="shared" si="181"/>
        <v>1.1200373861248071E-2</v>
      </c>
      <c r="BG515" s="17">
        <f t="shared" ref="BG515:BG578" si="183">(AQ515-AVERAGE($AQ$2:$AQ$639))^2</f>
        <v>0.12121537558498319</v>
      </c>
    </row>
    <row r="516" spans="1:59" x14ac:dyDescent="0.25">
      <c r="A516" s="84">
        <v>543</v>
      </c>
      <c r="B516" s="84">
        <v>326</v>
      </c>
      <c r="C516" s="17" t="s">
        <v>387</v>
      </c>
      <c r="D516" s="87">
        <v>1</v>
      </c>
      <c r="E516" s="17">
        <f>'EWG-CCP-127 (1)'!N237</f>
        <v>14.285714285714285</v>
      </c>
      <c r="F516" s="17">
        <f>'EWG-CCP-127 (1)'!L237</f>
        <v>21.428571428571427</v>
      </c>
      <c r="G516" s="17">
        <f>'EWG-CCP-127 (1)'!O237</f>
        <v>0</v>
      </c>
      <c r="H516" s="17">
        <v>0</v>
      </c>
      <c r="I516" s="17">
        <v>0</v>
      </c>
      <c r="J516" s="17">
        <f>'EWG-CCP-127 (1)'!M327</f>
        <v>0</v>
      </c>
      <c r="K516" s="17">
        <v>0</v>
      </c>
      <c r="L516" s="17">
        <v>0</v>
      </c>
      <c r="M516" s="17">
        <v>0</v>
      </c>
      <c r="N516" s="17">
        <v>0</v>
      </c>
      <c r="O516" s="17">
        <f>'EWG-CCP-127 (1)'!M237</f>
        <v>21.428571428571427</v>
      </c>
      <c r="P516" s="17">
        <v>0</v>
      </c>
      <c r="Q516" s="17">
        <v>0</v>
      </c>
      <c r="R516" s="17">
        <v>0</v>
      </c>
      <c r="S516" s="17">
        <v>0</v>
      </c>
      <c r="T516" s="17">
        <f>'EWG-CCP-127 (1)'!P237</f>
        <v>42.857142857142854</v>
      </c>
      <c r="U516" s="17">
        <v>0</v>
      </c>
      <c r="V516" s="17">
        <v>0</v>
      </c>
      <c r="W516" s="17">
        <v>0</v>
      </c>
      <c r="X516" s="17">
        <f>'EWG-CCP-127 (1)'!Q237</f>
        <v>0</v>
      </c>
      <c r="Y516" s="17">
        <v>0</v>
      </c>
      <c r="Z516" s="17">
        <v>0</v>
      </c>
      <c r="AA516" s="17">
        <v>0</v>
      </c>
      <c r="AB516" s="17">
        <v>0</v>
      </c>
      <c r="AC516" s="17">
        <v>0</v>
      </c>
      <c r="AD516" s="17">
        <f>'EWG-CCP-127 (1)'!R237</f>
        <v>0</v>
      </c>
      <c r="AE516" s="88">
        <v>16.5</v>
      </c>
      <c r="AF516" s="92" t="s">
        <v>3</v>
      </c>
      <c r="AG516" s="87" t="s">
        <v>504</v>
      </c>
      <c r="AH516" s="87" t="s">
        <v>532</v>
      </c>
      <c r="AJ516" s="87" t="s">
        <v>510</v>
      </c>
      <c r="AK516" s="80" t="s">
        <v>533</v>
      </c>
      <c r="AL516" s="17">
        <f t="shared" si="165"/>
        <v>100</v>
      </c>
      <c r="AM516" s="17">
        <f t="shared" si="166"/>
        <v>0</v>
      </c>
      <c r="AN516" s="17">
        <f t="shared" si="167"/>
        <v>0.14285714285714285</v>
      </c>
      <c r="AO516" s="17">
        <f t="shared" si="168"/>
        <v>0.21428571428571427</v>
      </c>
      <c r="AP516" s="17">
        <f t="shared" si="169"/>
        <v>0.21428571428571427</v>
      </c>
      <c r="AQ516" s="17">
        <f t="shared" si="170"/>
        <v>0.16500000000000001</v>
      </c>
      <c r="AS516" s="17">
        <f t="shared" si="171"/>
        <v>0.60000000000000009</v>
      </c>
      <c r="AT516" s="17">
        <f t="shared" si="172"/>
        <v>0</v>
      </c>
      <c r="AU516" s="17">
        <f t="shared" si="173"/>
        <v>0.53749999999999998</v>
      </c>
      <c r="AV516" s="17">
        <f t="shared" si="174"/>
        <v>0.65</v>
      </c>
      <c r="AW516" s="17">
        <f t="shared" si="175"/>
        <v>0</v>
      </c>
      <c r="AX516" s="17">
        <f t="shared" si="176"/>
        <v>0</v>
      </c>
      <c r="AY516" s="17">
        <f t="shared" si="177"/>
        <v>0.16500000000000001</v>
      </c>
      <c r="BA516" s="17">
        <f t="shared" si="164"/>
        <v>0.27272727272727271</v>
      </c>
      <c r="BB516" s="17">
        <f t="shared" si="178"/>
        <v>0.27272727272727271</v>
      </c>
      <c r="BC516" s="17">
        <f t="shared" si="179"/>
        <v>0.44424101041415731</v>
      </c>
      <c r="BD516" s="17">
        <f t="shared" si="182"/>
        <v>0.27272727272727271</v>
      </c>
      <c r="BE516" s="17">
        <f t="shared" si="180"/>
        <v>0.27272727272727271</v>
      </c>
      <c r="BF516" s="17">
        <f t="shared" si="181"/>
        <v>1.1605165289256193E-2</v>
      </c>
      <c r="BG516" s="17">
        <f t="shared" si="183"/>
        <v>5.6093192412835197E-2</v>
      </c>
    </row>
    <row r="517" spans="1:59" x14ac:dyDescent="0.25">
      <c r="A517" s="84">
        <v>458</v>
      </c>
      <c r="B517" s="84">
        <v>307</v>
      </c>
      <c r="C517" s="17" t="s">
        <v>300</v>
      </c>
      <c r="D517" s="86">
        <v>1</v>
      </c>
      <c r="E517" s="17">
        <v>15</v>
      </c>
      <c r="F517" s="17">
        <v>30</v>
      </c>
      <c r="G517" s="17">
        <v>0</v>
      </c>
      <c r="H517" s="17">
        <v>0</v>
      </c>
      <c r="I517" s="17">
        <v>0</v>
      </c>
      <c r="J517" s="17">
        <v>0</v>
      </c>
      <c r="K517" s="17">
        <v>0</v>
      </c>
      <c r="L517" s="17">
        <v>0</v>
      </c>
      <c r="M517" s="17">
        <v>25</v>
      </c>
      <c r="N517" s="17">
        <v>0</v>
      </c>
      <c r="O517" s="17">
        <v>30</v>
      </c>
      <c r="P517" s="17">
        <v>0</v>
      </c>
      <c r="Q517" s="17">
        <v>0</v>
      </c>
      <c r="R517" s="17">
        <v>0</v>
      </c>
      <c r="S517" s="17">
        <v>0</v>
      </c>
      <c r="T517" s="17">
        <v>0</v>
      </c>
      <c r="U517" s="41">
        <v>0</v>
      </c>
      <c r="V517" s="17">
        <v>0</v>
      </c>
      <c r="W517" s="17">
        <v>0</v>
      </c>
      <c r="X517" s="17">
        <v>0</v>
      </c>
      <c r="Y517" s="17">
        <v>0</v>
      </c>
      <c r="Z517" s="17">
        <v>0</v>
      </c>
      <c r="AA517" s="17">
        <v>0</v>
      </c>
      <c r="AB517" s="17">
        <v>0</v>
      </c>
      <c r="AC517" s="17">
        <v>0</v>
      </c>
      <c r="AD517" s="41">
        <v>0</v>
      </c>
      <c r="AE517" s="88">
        <v>17</v>
      </c>
      <c r="AF517" s="92" t="s">
        <v>3</v>
      </c>
      <c r="AG517" s="87" t="s">
        <v>504</v>
      </c>
      <c r="AL517" s="17">
        <f t="shared" si="165"/>
        <v>100</v>
      </c>
      <c r="AM517" s="17">
        <f t="shared" si="166"/>
        <v>0.25</v>
      </c>
      <c r="AN517" s="17">
        <f t="shared" si="167"/>
        <v>0.15</v>
      </c>
      <c r="AO517" s="17">
        <f t="shared" si="168"/>
        <v>0.3</v>
      </c>
      <c r="AP517" s="17">
        <f t="shared" si="169"/>
        <v>0.3</v>
      </c>
      <c r="AQ517" s="17">
        <f t="shared" si="170"/>
        <v>0.17</v>
      </c>
      <c r="AS517" s="17">
        <f t="shared" si="171"/>
        <v>0.66666666666666674</v>
      </c>
      <c r="AT517" s="17">
        <f t="shared" si="172"/>
        <v>0.55555555555555558</v>
      </c>
      <c r="AU517" s="17">
        <f t="shared" si="173"/>
        <v>0.54166666666666663</v>
      </c>
      <c r="AV517" s="17">
        <f t="shared" si="174"/>
        <v>0.66666666666666674</v>
      </c>
      <c r="AW517" s="17">
        <f t="shared" si="175"/>
        <v>0.54166666666666663</v>
      </c>
      <c r="AX517" s="17">
        <f t="shared" si="176"/>
        <v>0.54166666666666663</v>
      </c>
      <c r="AY517" s="17">
        <f t="shared" si="177"/>
        <v>0.37166666666666659</v>
      </c>
      <c r="BA517" s="17">
        <f t="shared" si="164"/>
        <v>0.33333333333333331</v>
      </c>
      <c r="BB517" s="17">
        <f t="shared" si="178"/>
        <v>0.27777777777777779</v>
      </c>
      <c r="BC517" s="17">
        <f t="shared" si="179"/>
        <v>0.44780307487751358</v>
      </c>
      <c r="BD517" s="17">
        <f t="shared" si="182"/>
        <v>0.27777777777777779</v>
      </c>
      <c r="BE517" s="17">
        <f t="shared" si="180"/>
        <v>0.27777777777777779</v>
      </c>
      <c r="BF517" s="17">
        <f t="shared" si="181"/>
        <v>1.161604938271605E-2</v>
      </c>
      <c r="BG517" s="17">
        <f t="shared" si="183"/>
        <v>5.3749792269007397E-2</v>
      </c>
    </row>
    <row r="518" spans="1:59" x14ac:dyDescent="0.25">
      <c r="A518" s="84">
        <v>383</v>
      </c>
      <c r="B518" s="84">
        <v>252</v>
      </c>
      <c r="C518" s="58">
        <v>33</v>
      </c>
      <c r="D518" s="87">
        <v>1</v>
      </c>
      <c r="E518" s="17">
        <v>0</v>
      </c>
      <c r="F518" s="17">
        <f>'EWG-CCP-127 (1)'!M196</f>
        <v>8.3333333333333321</v>
      </c>
      <c r="G518" s="17">
        <v>0</v>
      </c>
      <c r="H518" s="17">
        <v>0</v>
      </c>
      <c r="I518" s="17">
        <v>0</v>
      </c>
      <c r="J518" s="17">
        <v>0</v>
      </c>
      <c r="K518" s="17">
        <v>0</v>
      </c>
      <c r="L518" s="17">
        <v>0</v>
      </c>
      <c r="M518" s="17">
        <f>'EWG-CCP-127 (1)'!L196</f>
        <v>41.666666666666671</v>
      </c>
      <c r="N518" s="17">
        <v>0</v>
      </c>
      <c r="O518" s="17">
        <f>'EWG-CCP-127 (1)'!K196</f>
        <v>50</v>
      </c>
      <c r="P518" s="17">
        <v>0</v>
      </c>
      <c r="Q518" s="17">
        <v>0</v>
      </c>
      <c r="R518" s="17">
        <v>0</v>
      </c>
      <c r="S518" s="17">
        <v>0</v>
      </c>
      <c r="T518" s="17">
        <v>0</v>
      </c>
      <c r="U518" s="41">
        <v>0</v>
      </c>
      <c r="V518" s="41">
        <v>0</v>
      </c>
      <c r="W518" s="17">
        <v>0</v>
      </c>
      <c r="X518" s="17">
        <v>0</v>
      </c>
      <c r="Y518" s="17">
        <v>0</v>
      </c>
      <c r="Z518" s="17">
        <v>0</v>
      </c>
      <c r="AA518" s="17">
        <v>0</v>
      </c>
      <c r="AB518" s="17">
        <v>0</v>
      </c>
      <c r="AC518" s="17">
        <v>0</v>
      </c>
      <c r="AD518" s="41">
        <v>0</v>
      </c>
      <c r="AE518" s="88">
        <f>'EWG-CCP-127 (1)'!E196</f>
        <v>50</v>
      </c>
      <c r="AF518" s="41" t="s">
        <v>3</v>
      </c>
      <c r="AG518" s="87" t="s">
        <v>506</v>
      </c>
      <c r="AL518" s="17">
        <f t="shared" si="165"/>
        <v>100</v>
      </c>
      <c r="AM518" s="17">
        <f t="shared" si="166"/>
        <v>0.41666666666666674</v>
      </c>
      <c r="AN518" s="17">
        <f t="shared" si="167"/>
        <v>0</v>
      </c>
      <c r="AO518" s="17">
        <f t="shared" si="168"/>
        <v>8.3333333333333315E-2</v>
      </c>
      <c r="AP518" s="17">
        <f t="shared" si="169"/>
        <v>0.5</v>
      </c>
      <c r="AQ518" s="17">
        <f t="shared" si="170"/>
        <v>0.5</v>
      </c>
      <c r="AS518" s="17">
        <f t="shared" si="171"/>
        <v>6.0000000000000018</v>
      </c>
      <c r="AT518" s="17">
        <f t="shared" si="172"/>
        <v>5.0000000000000018</v>
      </c>
      <c r="AU518" s="17">
        <f t="shared" si="173"/>
        <v>0.87500000000000011</v>
      </c>
      <c r="AV518" s="17">
        <f t="shared" si="174"/>
        <v>2.0000000000000004</v>
      </c>
      <c r="AW518" s="17">
        <f t="shared" si="175"/>
        <v>0.4375</v>
      </c>
      <c r="AX518" s="17">
        <f t="shared" si="176"/>
        <v>0.4375</v>
      </c>
      <c r="AY518" s="17">
        <f t="shared" si="177"/>
        <v>6.25E-2</v>
      </c>
      <c r="BA518" s="17">
        <f t="shared" si="164"/>
        <v>6.0000000000000009</v>
      </c>
      <c r="BB518" s="17">
        <f t="shared" si="178"/>
        <v>5.0000000000000009</v>
      </c>
      <c r="BC518" s="17">
        <f t="shared" si="179"/>
        <v>0.78085610220132629</v>
      </c>
      <c r="BD518" s="17">
        <f t="shared" si="182"/>
        <v>0.39152849145269131</v>
      </c>
      <c r="BE518" s="17">
        <f t="shared" si="180"/>
        <v>0.39152849145269131</v>
      </c>
      <c r="BF518" s="17">
        <f t="shared" si="181"/>
        <v>1.1766068166528863E-2</v>
      </c>
      <c r="BG518" s="17">
        <f t="shared" si="183"/>
        <v>9.6353827763729361E-3</v>
      </c>
    </row>
    <row r="519" spans="1:59" x14ac:dyDescent="0.25">
      <c r="A519" s="84">
        <v>53</v>
      </c>
      <c r="B519" s="84">
        <v>41</v>
      </c>
      <c r="C519" s="17" t="s">
        <v>64</v>
      </c>
      <c r="D519" s="86">
        <v>1</v>
      </c>
      <c r="E519" s="41">
        <v>0</v>
      </c>
      <c r="F519" s="17">
        <v>18</v>
      </c>
      <c r="G519" s="17">
        <v>10</v>
      </c>
      <c r="H519" s="17">
        <v>0</v>
      </c>
      <c r="I519" s="41">
        <v>0</v>
      </c>
      <c r="J519" s="41">
        <v>0</v>
      </c>
      <c r="K519" s="41">
        <v>0</v>
      </c>
      <c r="L519" s="41">
        <v>0</v>
      </c>
      <c r="M519" s="17">
        <v>10</v>
      </c>
      <c r="N519" s="17">
        <v>0</v>
      </c>
      <c r="O519" s="17">
        <v>62</v>
      </c>
      <c r="P519" s="17">
        <v>0</v>
      </c>
      <c r="Q519" s="17">
        <v>0</v>
      </c>
      <c r="R519" s="17">
        <v>0</v>
      </c>
      <c r="S519" s="17">
        <v>0</v>
      </c>
      <c r="T519" s="41">
        <v>0</v>
      </c>
      <c r="U519" s="41">
        <v>0</v>
      </c>
      <c r="V519" s="41">
        <v>0</v>
      </c>
      <c r="W519" s="41">
        <v>0</v>
      </c>
      <c r="X519" s="17">
        <v>0</v>
      </c>
      <c r="Y519" s="17">
        <v>0</v>
      </c>
      <c r="Z519" s="41">
        <v>0</v>
      </c>
      <c r="AA519" s="17">
        <v>0</v>
      </c>
      <c r="AB519" s="17">
        <v>0</v>
      </c>
      <c r="AC519" s="41">
        <v>0</v>
      </c>
      <c r="AD519" s="41">
        <v>0</v>
      </c>
      <c r="AE519" s="88">
        <v>53</v>
      </c>
      <c r="AF519" s="41" t="s">
        <v>3</v>
      </c>
      <c r="AG519" s="87" t="s">
        <v>506</v>
      </c>
      <c r="AL519" s="17">
        <f t="shared" si="165"/>
        <v>100</v>
      </c>
      <c r="AM519" s="17">
        <f t="shared" si="166"/>
        <v>0.1</v>
      </c>
      <c r="AN519" s="17">
        <f t="shared" si="167"/>
        <v>0</v>
      </c>
      <c r="AO519" s="17">
        <f t="shared" si="168"/>
        <v>0.18</v>
      </c>
      <c r="AP519" s="17">
        <f t="shared" si="169"/>
        <v>0.62</v>
      </c>
      <c r="AQ519" s="17">
        <f t="shared" si="170"/>
        <v>0.53</v>
      </c>
      <c r="AS519" s="17">
        <f t="shared" si="171"/>
        <v>3.4444444444444446</v>
      </c>
      <c r="AT519" s="17">
        <f t="shared" si="172"/>
        <v>0.55555555555555558</v>
      </c>
      <c r="AU519" s="17">
        <f t="shared" si="173"/>
        <v>0.71527777777777779</v>
      </c>
      <c r="AV519" s="17">
        <f t="shared" si="174"/>
        <v>1.3611111111111112</v>
      </c>
      <c r="AW519" s="17">
        <f t="shared" si="175"/>
        <v>0.55555555555555558</v>
      </c>
      <c r="AX519" s="17">
        <f t="shared" si="176"/>
        <v>0.55555555555555558</v>
      </c>
      <c r="AY519" s="17">
        <f t="shared" si="177"/>
        <v>2.5555555555555554E-2</v>
      </c>
      <c r="BA519" s="17">
        <f t="shared" si="164"/>
        <v>3.4444444444444446</v>
      </c>
      <c r="BB519" s="17">
        <f t="shared" si="178"/>
        <v>0.83333333333333337</v>
      </c>
      <c r="BC519" s="17">
        <f t="shared" si="179"/>
        <v>0.63065571732980286</v>
      </c>
      <c r="BD519" s="17">
        <f t="shared" si="182"/>
        <v>0.63783808993504054</v>
      </c>
      <c r="BE519" s="17">
        <f t="shared" si="180"/>
        <v>0.63783808993504054</v>
      </c>
      <c r="BF519" s="17">
        <f t="shared" si="181"/>
        <v>1.1629053640837887E-2</v>
      </c>
      <c r="BG519" s="17">
        <f t="shared" si="183"/>
        <v>1.6424981913406172E-2</v>
      </c>
    </row>
    <row r="520" spans="1:59" x14ac:dyDescent="0.25">
      <c r="A520" s="84">
        <v>431</v>
      </c>
      <c r="B520" s="84">
        <v>286</v>
      </c>
      <c r="D520" s="87">
        <v>1</v>
      </c>
      <c r="E520" s="17">
        <f>'EWG-CCP-127 (1)'!E218</f>
        <v>6.2</v>
      </c>
      <c r="F520" s="17">
        <f>'EWG-CCP-127 (1)'!F218</f>
        <v>12.6</v>
      </c>
      <c r="G520" s="17">
        <v>0</v>
      </c>
      <c r="H520" s="17">
        <v>0</v>
      </c>
      <c r="I520" s="17">
        <v>0</v>
      </c>
      <c r="J520" s="17">
        <v>0</v>
      </c>
      <c r="K520" s="17">
        <v>0</v>
      </c>
      <c r="L520" s="17">
        <v>0</v>
      </c>
      <c r="M520" s="17">
        <f>'EWG-CCP-127 (1)'!C218</f>
        <v>13.900000000000002</v>
      </c>
      <c r="N520" s="17">
        <v>0</v>
      </c>
      <c r="O520" s="17">
        <f>'EWG-CCP-127 (1)'!D218</f>
        <v>67.300000000000011</v>
      </c>
      <c r="P520" s="17">
        <v>0</v>
      </c>
      <c r="Q520" s="17">
        <v>0</v>
      </c>
      <c r="R520" s="17">
        <v>0</v>
      </c>
      <c r="S520" s="17">
        <v>0</v>
      </c>
      <c r="T520" s="17">
        <v>0</v>
      </c>
      <c r="U520" s="41">
        <v>0</v>
      </c>
      <c r="V520" s="17">
        <v>0</v>
      </c>
      <c r="W520" s="17">
        <v>0</v>
      </c>
      <c r="X520" s="17">
        <v>0</v>
      </c>
      <c r="Y520" s="17">
        <v>0</v>
      </c>
      <c r="Z520" s="17">
        <v>0</v>
      </c>
      <c r="AA520" s="17">
        <v>0</v>
      </c>
      <c r="AB520" s="17">
        <v>0</v>
      </c>
      <c r="AC520" s="17">
        <v>0</v>
      </c>
      <c r="AD520" s="41">
        <v>0</v>
      </c>
      <c r="AE520" s="88">
        <f>'EWG-CCP-127 (1)'!J218</f>
        <v>48.08484</v>
      </c>
      <c r="AF520" s="41" t="s">
        <v>3</v>
      </c>
      <c r="AG520" s="87" t="s">
        <v>506</v>
      </c>
      <c r="AL520" s="17">
        <f t="shared" si="165"/>
        <v>100.00000000000001</v>
      </c>
      <c r="AM520" s="17">
        <f t="shared" si="166"/>
        <v>0.13900000000000001</v>
      </c>
      <c r="AN520" s="17">
        <f t="shared" si="167"/>
        <v>6.2E-2</v>
      </c>
      <c r="AO520" s="17">
        <f t="shared" si="168"/>
        <v>0.126</v>
      </c>
      <c r="AP520" s="17">
        <f t="shared" si="169"/>
        <v>0.67300000000000015</v>
      </c>
      <c r="AQ520" s="17">
        <f t="shared" si="170"/>
        <v>0.48084840000000001</v>
      </c>
      <c r="AS520" s="17">
        <f t="shared" si="171"/>
        <v>3.5797872340425538</v>
      </c>
      <c r="AT520" s="17">
        <f t="shared" si="172"/>
        <v>0.73936170212765961</v>
      </c>
      <c r="AU520" s="17">
        <f t="shared" si="173"/>
        <v>0.72373670212765961</v>
      </c>
      <c r="AV520" s="17">
        <f t="shared" si="174"/>
        <v>1.3949468085106385</v>
      </c>
      <c r="AW520" s="17">
        <f t="shared" si="175"/>
        <v>0.72373670212765961</v>
      </c>
      <c r="AX520" s="17">
        <f t="shared" si="176"/>
        <v>0.72373670212765961</v>
      </c>
      <c r="AY520" s="17">
        <f t="shared" si="177"/>
        <v>0.24288830212765961</v>
      </c>
      <c r="BA520" s="17">
        <f t="shared" si="164"/>
        <v>1.7994652406417115</v>
      </c>
      <c r="BB520" s="17">
        <f t="shared" si="178"/>
        <v>0.37165775401069528</v>
      </c>
      <c r="BC520" s="17">
        <f t="shared" si="179"/>
        <v>0.53397360491017665</v>
      </c>
      <c r="BD520" s="17">
        <f t="shared" si="182"/>
        <v>0.37165775401069528</v>
      </c>
      <c r="BE520" s="17">
        <f t="shared" si="180"/>
        <v>0.37165775401069528</v>
      </c>
      <c r="BF520" s="17">
        <f t="shared" si="181"/>
        <v>1.1922597171561668E-2</v>
      </c>
      <c r="BG520" s="17">
        <f t="shared" si="183"/>
        <v>6.2423249978394166E-3</v>
      </c>
    </row>
    <row r="521" spans="1:59" x14ac:dyDescent="0.25">
      <c r="A521" s="84">
        <v>341</v>
      </c>
      <c r="B521" s="84">
        <v>228</v>
      </c>
      <c r="C521" s="58" t="s">
        <v>235</v>
      </c>
      <c r="D521" s="86">
        <v>1</v>
      </c>
      <c r="E521" s="17">
        <f>'EWG-CCP-127 (1)'!O161</f>
        <v>21.25</v>
      </c>
      <c r="F521" s="17">
        <f>'EWG-CCP-127 (1)'!P161</f>
        <v>3.75</v>
      </c>
      <c r="G521" s="17">
        <v>0</v>
      </c>
      <c r="H521" s="17">
        <v>0</v>
      </c>
      <c r="I521" s="17">
        <v>0</v>
      </c>
      <c r="J521" s="17">
        <v>0</v>
      </c>
      <c r="K521" s="17">
        <v>0</v>
      </c>
      <c r="L521" s="17">
        <v>0</v>
      </c>
      <c r="M521" s="17">
        <f>'EWG-CCP-127 (1)'!N161</f>
        <v>25.012499999999999</v>
      </c>
      <c r="N521" s="17">
        <v>0</v>
      </c>
      <c r="O521" s="17">
        <f>'EWG-CCP-127 (1)'!M161</f>
        <v>49.987499999999997</v>
      </c>
      <c r="P521" s="17">
        <v>0</v>
      </c>
      <c r="Q521" s="17">
        <v>0</v>
      </c>
      <c r="R521" s="17">
        <v>0</v>
      </c>
      <c r="S521" s="17">
        <v>0</v>
      </c>
      <c r="T521" s="17">
        <v>0</v>
      </c>
      <c r="U521" s="41">
        <v>0</v>
      </c>
      <c r="V521" s="41">
        <v>0</v>
      </c>
      <c r="W521" s="17">
        <v>0</v>
      </c>
      <c r="X521" s="17">
        <v>0</v>
      </c>
      <c r="Y521" s="17">
        <v>0</v>
      </c>
      <c r="Z521" s="17">
        <v>0</v>
      </c>
      <c r="AA521" s="17">
        <v>0</v>
      </c>
      <c r="AB521" s="17">
        <v>0</v>
      </c>
      <c r="AC521" s="17">
        <v>0</v>
      </c>
      <c r="AD521" s="41">
        <v>0</v>
      </c>
      <c r="AE521" s="88">
        <f>'EWG-CCP-127 (1)'!E161</f>
        <v>17</v>
      </c>
      <c r="AF521" s="41" t="s">
        <v>3</v>
      </c>
      <c r="AG521" s="87" t="s">
        <v>528</v>
      </c>
      <c r="AL521" s="17">
        <f t="shared" si="165"/>
        <v>100</v>
      </c>
      <c r="AM521" s="17">
        <f t="shared" si="166"/>
        <v>0.25012499999999999</v>
      </c>
      <c r="AN521" s="17">
        <f t="shared" si="167"/>
        <v>0.21249999999999999</v>
      </c>
      <c r="AO521" s="17">
        <f t="shared" si="168"/>
        <v>3.7499999999999999E-2</v>
      </c>
      <c r="AP521" s="17">
        <f t="shared" si="169"/>
        <v>0.49987499999999996</v>
      </c>
      <c r="AQ521" s="17">
        <f t="shared" si="170"/>
        <v>0.17</v>
      </c>
      <c r="AS521" s="17">
        <f t="shared" si="171"/>
        <v>1.9994999999999998</v>
      </c>
      <c r="AT521" s="17">
        <f t="shared" si="172"/>
        <v>1.0004999999999999</v>
      </c>
      <c r="AU521" s="17">
        <f t="shared" si="173"/>
        <v>0.62496874999999996</v>
      </c>
      <c r="AV521" s="17">
        <f t="shared" si="174"/>
        <v>0.99987499999999996</v>
      </c>
      <c r="AW521" s="17">
        <f t="shared" si="175"/>
        <v>0.62483853189982075</v>
      </c>
      <c r="AX521" s="17">
        <f t="shared" si="176"/>
        <v>0.62483853189982075</v>
      </c>
      <c r="AY521" s="17">
        <f t="shared" si="177"/>
        <v>0.45483853189982071</v>
      </c>
      <c r="BA521" s="17">
        <f t="shared" si="164"/>
        <v>0.56323943661971831</v>
      </c>
      <c r="BB521" s="17">
        <f t="shared" si="178"/>
        <v>0.28183098591549294</v>
      </c>
      <c r="BC521" s="17">
        <f t="shared" si="179"/>
        <v>0.46131559082452855</v>
      </c>
      <c r="BD521" s="17">
        <f t="shared" si="182"/>
        <v>0.28183098591549294</v>
      </c>
      <c r="BE521" s="17">
        <f t="shared" si="180"/>
        <v>0.28183098591549294</v>
      </c>
      <c r="BF521" s="17">
        <f t="shared" si="181"/>
        <v>1.2506169410831177E-2</v>
      </c>
      <c r="BG521" s="17">
        <f t="shared" si="183"/>
        <v>5.3749792269007397E-2</v>
      </c>
    </row>
    <row r="522" spans="1:59" x14ac:dyDescent="0.25">
      <c r="A522" s="84">
        <v>225</v>
      </c>
      <c r="B522" s="84">
        <v>140</v>
      </c>
      <c r="C522" s="17">
        <v>53</v>
      </c>
      <c r="D522" s="87">
        <v>1</v>
      </c>
      <c r="E522" s="17">
        <v>0</v>
      </c>
      <c r="F522" s="17">
        <v>20</v>
      </c>
      <c r="G522" s="17">
        <v>0</v>
      </c>
      <c r="H522" s="17">
        <v>0</v>
      </c>
      <c r="I522" s="17">
        <v>0</v>
      </c>
      <c r="J522" s="17">
        <v>0</v>
      </c>
      <c r="K522" s="17">
        <v>0</v>
      </c>
      <c r="L522" s="17">
        <v>0</v>
      </c>
      <c r="M522" s="17">
        <v>40</v>
      </c>
      <c r="N522" s="17">
        <v>0</v>
      </c>
      <c r="O522" s="17">
        <v>40</v>
      </c>
      <c r="P522" s="17">
        <v>0</v>
      </c>
      <c r="Q522" s="17">
        <v>0</v>
      </c>
      <c r="R522" s="17">
        <v>0</v>
      </c>
      <c r="S522" s="17">
        <v>0</v>
      </c>
      <c r="T522" s="17">
        <v>0</v>
      </c>
      <c r="U522" s="41">
        <v>0</v>
      </c>
      <c r="V522" s="41">
        <v>0</v>
      </c>
      <c r="W522" s="17">
        <v>0</v>
      </c>
      <c r="X522" s="17">
        <v>0</v>
      </c>
      <c r="Y522" s="17">
        <v>0</v>
      </c>
      <c r="Z522" s="17">
        <v>0</v>
      </c>
      <c r="AA522" s="17">
        <v>0</v>
      </c>
      <c r="AB522" s="17">
        <v>0</v>
      </c>
      <c r="AC522" s="17">
        <v>0</v>
      </c>
      <c r="AD522" s="41">
        <v>0</v>
      </c>
      <c r="AE522" s="88">
        <v>55</v>
      </c>
      <c r="AF522" s="91" t="s">
        <v>3</v>
      </c>
      <c r="AG522" s="87" t="s">
        <v>504</v>
      </c>
      <c r="AL522" s="17">
        <f t="shared" si="165"/>
        <v>100</v>
      </c>
      <c r="AM522" s="17">
        <f t="shared" si="166"/>
        <v>0.4</v>
      </c>
      <c r="AN522" s="17">
        <f t="shared" si="167"/>
        <v>0</v>
      </c>
      <c r="AO522" s="17">
        <f t="shared" si="168"/>
        <v>0.2</v>
      </c>
      <c r="AP522" s="17">
        <f t="shared" si="169"/>
        <v>0.4</v>
      </c>
      <c r="AQ522" s="17">
        <f t="shared" si="170"/>
        <v>0.55000000000000004</v>
      </c>
      <c r="AS522" s="17">
        <f t="shared" si="171"/>
        <v>2</v>
      </c>
      <c r="AT522" s="17">
        <f t="shared" si="172"/>
        <v>2</v>
      </c>
      <c r="AU522" s="17">
        <f t="shared" si="173"/>
        <v>0.625</v>
      </c>
      <c r="AV522" s="17">
        <f t="shared" si="174"/>
        <v>1</v>
      </c>
      <c r="AW522" s="17">
        <f t="shared" si="175"/>
        <v>0.41666666666666663</v>
      </c>
      <c r="AX522" s="17">
        <f t="shared" si="176"/>
        <v>0.41666666666666663</v>
      </c>
      <c r="AY522" s="17">
        <f t="shared" si="177"/>
        <v>0.13333333333333341</v>
      </c>
      <c r="BA522" s="17">
        <f t="shared" si="164"/>
        <v>2</v>
      </c>
      <c r="BB522" s="17">
        <f t="shared" si="178"/>
        <v>2</v>
      </c>
      <c r="BC522" s="17">
        <f t="shared" si="179"/>
        <v>0.54575984761981144</v>
      </c>
      <c r="BD522" s="17">
        <f t="shared" si="182"/>
        <v>0.43963038110268782</v>
      </c>
      <c r="BE522" s="17">
        <f t="shared" si="180"/>
        <v>0.43963038110268782</v>
      </c>
      <c r="BF522" s="17">
        <f t="shared" si="181"/>
        <v>1.218145277553794E-2</v>
      </c>
      <c r="BG522" s="17">
        <f t="shared" si="183"/>
        <v>2.1951381338094999E-2</v>
      </c>
    </row>
    <row r="523" spans="1:59" x14ac:dyDescent="0.25">
      <c r="A523" s="84">
        <v>479</v>
      </c>
      <c r="B523" s="84">
        <v>533</v>
      </c>
      <c r="C523" s="17" t="s">
        <v>324</v>
      </c>
      <c r="D523" s="86">
        <v>1</v>
      </c>
      <c r="E523" s="17">
        <v>2</v>
      </c>
      <c r="F523" s="17">
        <v>48</v>
      </c>
      <c r="G523" s="17">
        <v>0</v>
      </c>
      <c r="H523" s="17">
        <v>0</v>
      </c>
      <c r="I523" s="17">
        <v>0</v>
      </c>
      <c r="J523" s="17">
        <v>0</v>
      </c>
      <c r="K523" s="17">
        <v>0</v>
      </c>
      <c r="L523" s="17">
        <v>0</v>
      </c>
      <c r="M523" s="17">
        <v>0</v>
      </c>
      <c r="N523" s="17">
        <v>0</v>
      </c>
      <c r="O523" s="17">
        <v>0</v>
      </c>
      <c r="P523" s="17">
        <v>0</v>
      </c>
      <c r="Q523" s="17">
        <v>0</v>
      </c>
      <c r="R523" s="17">
        <v>0</v>
      </c>
      <c r="S523" s="17">
        <v>0</v>
      </c>
      <c r="T523" s="17">
        <v>0</v>
      </c>
      <c r="U523" s="17">
        <v>50</v>
      </c>
      <c r="V523" s="17">
        <v>0</v>
      </c>
      <c r="W523" s="17">
        <v>0</v>
      </c>
      <c r="X523" s="17">
        <v>0</v>
      </c>
      <c r="Y523" s="17">
        <v>0</v>
      </c>
      <c r="Z523" s="17">
        <v>0</v>
      </c>
      <c r="AA523" s="17">
        <v>0</v>
      </c>
      <c r="AB523" s="17">
        <v>0</v>
      </c>
      <c r="AC523" s="17">
        <v>0</v>
      </c>
      <c r="AD523" s="41">
        <v>0</v>
      </c>
      <c r="AE523" s="88">
        <v>41</v>
      </c>
      <c r="AF523" s="17" t="s">
        <v>3</v>
      </c>
      <c r="AG523" s="87" t="s">
        <v>506</v>
      </c>
      <c r="AL523" s="17">
        <f t="shared" si="165"/>
        <v>100</v>
      </c>
      <c r="AM523" s="17">
        <f t="shared" si="166"/>
        <v>0</v>
      </c>
      <c r="AN523" s="17">
        <f t="shared" si="167"/>
        <v>0.02</v>
      </c>
      <c r="AO523" s="17">
        <f t="shared" si="168"/>
        <v>0.48</v>
      </c>
      <c r="AP523" s="17">
        <f t="shared" si="169"/>
        <v>0</v>
      </c>
      <c r="AQ523" s="17">
        <f t="shared" si="170"/>
        <v>0.41</v>
      </c>
      <c r="AS523" s="17">
        <f t="shared" si="171"/>
        <v>0</v>
      </c>
      <c r="AT523" s="17">
        <f t="shared" si="172"/>
        <v>0</v>
      </c>
      <c r="AU523" s="17">
        <f t="shared" si="173"/>
        <v>0.5</v>
      </c>
      <c r="AV523" s="17">
        <f t="shared" si="174"/>
        <v>0.5</v>
      </c>
      <c r="AW523" s="17">
        <f t="shared" si="175"/>
        <v>0</v>
      </c>
      <c r="AX523" s="17">
        <f t="shared" si="176"/>
        <v>0</v>
      </c>
      <c r="AY523" s="17">
        <f t="shared" si="177"/>
        <v>0.41</v>
      </c>
      <c r="BA523" s="17">
        <f t="shared" ref="BA523:BA555" si="184">(O523)/($BJ$3*F523+$BJ$4*E523+$BJ$5*N523+$BJ$6*I523+$BJ$7*Q523+$BJ$8*S523+$BJ$9*W523)</f>
        <v>0</v>
      </c>
      <c r="BB523" s="17">
        <f t="shared" si="178"/>
        <v>0.29761904761904756</v>
      </c>
      <c r="BC523" s="17">
        <f t="shared" si="179"/>
        <v>0.42821172032905402</v>
      </c>
      <c r="BD523" s="17">
        <f t="shared" si="182"/>
        <v>0.29761904761904756</v>
      </c>
      <c r="BE523" s="17">
        <f t="shared" si="180"/>
        <v>0.29761904761904756</v>
      </c>
      <c r="BF523" s="17">
        <f t="shared" si="181"/>
        <v>1.2629478458049894E-2</v>
      </c>
      <c r="BG523" s="17">
        <f t="shared" si="183"/>
        <v>6.6585365273245055E-5</v>
      </c>
    </row>
    <row r="524" spans="1:59" x14ac:dyDescent="0.25">
      <c r="A524" s="84">
        <v>375</v>
      </c>
      <c r="B524" s="84">
        <v>385</v>
      </c>
      <c r="C524" s="58">
        <v>25</v>
      </c>
      <c r="D524" s="87">
        <v>1</v>
      </c>
      <c r="E524" s="17">
        <v>0</v>
      </c>
      <c r="F524" s="17">
        <f>'EWG-CCP-127 (1)'!M188</f>
        <v>10</v>
      </c>
      <c r="G524" s="17">
        <v>0</v>
      </c>
      <c r="H524" s="17">
        <v>0</v>
      </c>
      <c r="I524" s="17">
        <v>0</v>
      </c>
      <c r="J524" s="17">
        <v>0</v>
      </c>
      <c r="K524" s="17">
        <v>0</v>
      </c>
      <c r="L524" s="17">
        <v>0</v>
      </c>
      <c r="M524" s="17">
        <f>'EWG-CCP-127 (1)'!L188</f>
        <v>50</v>
      </c>
      <c r="N524" s="17">
        <v>0</v>
      </c>
      <c r="O524" s="17">
        <f>'EWG-CCP-127 (1)'!K188</f>
        <v>40</v>
      </c>
      <c r="P524" s="17">
        <v>0</v>
      </c>
      <c r="Q524" s="17">
        <v>0</v>
      </c>
      <c r="R524" s="17">
        <v>0</v>
      </c>
      <c r="S524" s="17">
        <v>0</v>
      </c>
      <c r="T524" s="17">
        <v>0</v>
      </c>
      <c r="U524" s="41">
        <v>0</v>
      </c>
      <c r="V524" s="41">
        <v>0</v>
      </c>
      <c r="W524" s="17">
        <v>0</v>
      </c>
      <c r="X524" s="17">
        <v>0</v>
      </c>
      <c r="Y524" s="17">
        <v>0</v>
      </c>
      <c r="Z524" s="17">
        <v>0</v>
      </c>
      <c r="AA524" s="17">
        <v>0</v>
      </c>
      <c r="AB524" s="17">
        <v>0</v>
      </c>
      <c r="AC524" s="17">
        <v>0</v>
      </c>
      <c r="AD524" s="41">
        <v>0</v>
      </c>
      <c r="AE524" s="88">
        <f>'EWG-CCP-127 (1)'!E188</f>
        <v>27</v>
      </c>
      <c r="AF524" s="41" t="s">
        <v>3</v>
      </c>
      <c r="AG524" s="87" t="s">
        <v>506</v>
      </c>
      <c r="AL524" s="17">
        <f t="shared" si="165"/>
        <v>100</v>
      </c>
      <c r="AM524" s="17">
        <f t="shared" si="166"/>
        <v>0.5</v>
      </c>
      <c r="AN524" s="17">
        <f t="shared" si="167"/>
        <v>0</v>
      </c>
      <c r="AO524" s="17">
        <f t="shared" si="168"/>
        <v>0.1</v>
      </c>
      <c r="AP524" s="17">
        <f t="shared" si="169"/>
        <v>0.4</v>
      </c>
      <c r="AQ524" s="17">
        <f t="shared" si="170"/>
        <v>0.27</v>
      </c>
      <c r="AS524" s="17">
        <f t="shared" si="171"/>
        <v>4</v>
      </c>
      <c r="AT524" s="17">
        <f t="shared" si="172"/>
        <v>5</v>
      </c>
      <c r="AU524" s="17">
        <f t="shared" si="173"/>
        <v>0.75</v>
      </c>
      <c r="AV524" s="17">
        <f t="shared" si="174"/>
        <v>1.5</v>
      </c>
      <c r="AW524" s="17">
        <f t="shared" si="175"/>
        <v>0.16666666666666663</v>
      </c>
      <c r="AX524" s="17">
        <f t="shared" si="176"/>
        <v>0.16666666666666663</v>
      </c>
      <c r="AY524" s="17">
        <f t="shared" si="177"/>
        <v>0.10333333333333339</v>
      </c>
      <c r="BA524" s="17">
        <f t="shared" si="184"/>
        <v>4</v>
      </c>
      <c r="BB524" s="17">
        <f t="shared" si="178"/>
        <v>5</v>
      </c>
      <c r="BC524" s="17">
        <f t="shared" si="179"/>
        <v>0.66330797491056881</v>
      </c>
      <c r="BD524" s="17">
        <f t="shared" si="182"/>
        <v>0.15679111691786582</v>
      </c>
      <c r="BE524" s="17">
        <f t="shared" si="180"/>
        <v>0.15679111691786582</v>
      </c>
      <c r="BF524" s="17">
        <f t="shared" si="181"/>
        <v>1.2816251208704331E-2</v>
      </c>
      <c r="BG524" s="17">
        <f t="shared" si="183"/>
        <v>1.73817893924515E-2</v>
      </c>
    </row>
    <row r="525" spans="1:59" x14ac:dyDescent="0.25">
      <c r="A525" s="84">
        <v>328</v>
      </c>
      <c r="B525" s="84">
        <v>215</v>
      </c>
      <c r="D525" s="86">
        <v>1</v>
      </c>
      <c r="E525" s="17">
        <v>0</v>
      </c>
      <c r="F525" s="17">
        <f>'EWG-CCP-127 (1)'!M146</f>
        <v>13.755158184319122</v>
      </c>
      <c r="G525" s="17">
        <v>0</v>
      </c>
      <c r="H525" s="17">
        <v>0</v>
      </c>
      <c r="I525" s="17">
        <v>0</v>
      </c>
      <c r="J525" s="17">
        <v>0</v>
      </c>
      <c r="K525" s="17">
        <v>0</v>
      </c>
      <c r="L525" s="17">
        <v>0</v>
      </c>
      <c r="M525" s="17">
        <f>'EWG-CCP-127 (1)'!L146</f>
        <v>31.224209078404403</v>
      </c>
      <c r="N525" s="17">
        <v>0</v>
      </c>
      <c r="O525" s="17">
        <f>'EWG-CCP-127 (1)'!K146</f>
        <v>55.020632737276486</v>
      </c>
      <c r="P525" s="17">
        <v>0</v>
      </c>
      <c r="Q525" s="17">
        <v>0</v>
      </c>
      <c r="R525" s="17">
        <v>0</v>
      </c>
      <c r="S525" s="17">
        <v>0</v>
      </c>
      <c r="T525" s="17">
        <v>0</v>
      </c>
      <c r="U525" s="41">
        <v>0</v>
      </c>
      <c r="V525" s="41">
        <v>0</v>
      </c>
      <c r="W525" s="17">
        <v>0</v>
      </c>
      <c r="X525" s="17">
        <v>0</v>
      </c>
      <c r="Y525" s="17">
        <v>0</v>
      </c>
      <c r="Z525" s="17">
        <v>0</v>
      </c>
      <c r="AA525" s="17">
        <v>0</v>
      </c>
      <c r="AB525" s="17">
        <v>0</v>
      </c>
      <c r="AC525" s="17">
        <v>0</v>
      </c>
      <c r="AD525" s="41">
        <v>0</v>
      </c>
      <c r="AE525" s="88">
        <f>'EWG-CCP-127 (1)'!E146</f>
        <v>76</v>
      </c>
      <c r="AF525" s="91" t="s">
        <v>3</v>
      </c>
      <c r="AG525" s="87" t="s">
        <v>504</v>
      </c>
      <c r="AL525" s="17">
        <f t="shared" si="165"/>
        <v>100.00000000000001</v>
      </c>
      <c r="AM525" s="17">
        <f t="shared" si="166"/>
        <v>0.31224209078404402</v>
      </c>
      <c r="AN525" s="17">
        <f t="shared" si="167"/>
        <v>0</v>
      </c>
      <c r="AO525" s="17">
        <f t="shared" si="168"/>
        <v>0.13755158184319122</v>
      </c>
      <c r="AP525" s="17">
        <f t="shared" si="169"/>
        <v>0.55020632737276487</v>
      </c>
      <c r="AQ525" s="17">
        <f t="shared" si="170"/>
        <v>0.76</v>
      </c>
      <c r="AS525" s="17">
        <f t="shared" si="171"/>
        <v>4</v>
      </c>
      <c r="AT525" s="17">
        <f t="shared" si="172"/>
        <v>2.2699999999999996</v>
      </c>
      <c r="AU525" s="17">
        <f t="shared" si="173"/>
        <v>0.75</v>
      </c>
      <c r="AV525" s="17">
        <f t="shared" si="174"/>
        <v>1.5</v>
      </c>
      <c r="AW525" s="17">
        <f t="shared" si="175"/>
        <v>0.6216666666666667</v>
      </c>
      <c r="AX525" s="17">
        <f t="shared" si="176"/>
        <v>0.6216666666666667</v>
      </c>
      <c r="AY525" s="17">
        <f t="shared" si="177"/>
        <v>0.13833333333333331</v>
      </c>
      <c r="BA525" s="17">
        <f t="shared" si="184"/>
        <v>4</v>
      </c>
      <c r="BB525" s="17">
        <f t="shared" si="178"/>
        <v>2.27</v>
      </c>
      <c r="BC525" s="17">
        <f t="shared" si="179"/>
        <v>0.66330797491056881</v>
      </c>
      <c r="BD525" s="17">
        <f t="shared" si="182"/>
        <v>0.64870747606339374</v>
      </c>
      <c r="BE525" s="17">
        <f t="shared" si="180"/>
        <v>0.64870747606339374</v>
      </c>
      <c r="BF525" s="17">
        <f t="shared" si="181"/>
        <v>1.238602588418008E-2</v>
      </c>
      <c r="BG525" s="17">
        <f t="shared" si="183"/>
        <v>0.12827857529732761</v>
      </c>
    </row>
    <row r="526" spans="1:59" x14ac:dyDescent="0.25">
      <c r="A526" s="84">
        <v>132</v>
      </c>
      <c r="B526" s="84">
        <v>76</v>
      </c>
      <c r="C526" s="17" t="s">
        <v>158</v>
      </c>
      <c r="D526" s="87">
        <v>1</v>
      </c>
      <c r="E526" s="17">
        <v>0</v>
      </c>
      <c r="F526" s="17">
        <v>10.8</v>
      </c>
      <c r="G526" s="17">
        <v>10.6</v>
      </c>
      <c r="H526" s="17">
        <v>0</v>
      </c>
      <c r="I526" s="17">
        <v>0</v>
      </c>
      <c r="J526" s="17">
        <v>0</v>
      </c>
      <c r="K526" s="17">
        <v>0</v>
      </c>
      <c r="L526" s="17">
        <v>0</v>
      </c>
      <c r="M526" s="17">
        <v>14.8</v>
      </c>
      <c r="N526" s="17">
        <v>0</v>
      </c>
      <c r="O526" s="17">
        <v>63.8</v>
      </c>
      <c r="P526" s="17">
        <v>0</v>
      </c>
      <c r="Q526" s="17">
        <v>0</v>
      </c>
      <c r="R526" s="17">
        <v>0</v>
      </c>
      <c r="S526" s="17">
        <v>0</v>
      </c>
      <c r="T526" s="17">
        <v>0</v>
      </c>
      <c r="U526" s="41">
        <v>0</v>
      </c>
      <c r="V526" s="41">
        <v>0</v>
      </c>
      <c r="W526" s="17">
        <v>0</v>
      </c>
      <c r="X526" s="17">
        <v>0</v>
      </c>
      <c r="Y526" s="17">
        <v>0</v>
      </c>
      <c r="Z526" s="41">
        <v>0</v>
      </c>
      <c r="AA526" s="17">
        <v>0</v>
      </c>
      <c r="AB526" s="17">
        <v>0</v>
      </c>
      <c r="AC526" s="41">
        <v>0</v>
      </c>
      <c r="AD526" s="41">
        <v>0</v>
      </c>
      <c r="AE526" s="88">
        <v>75.8</v>
      </c>
      <c r="AF526" s="41" t="s">
        <v>3</v>
      </c>
      <c r="AG526" s="87" t="s">
        <v>557</v>
      </c>
      <c r="AL526" s="17">
        <f t="shared" si="165"/>
        <v>100</v>
      </c>
      <c r="AM526" s="17">
        <f t="shared" si="166"/>
        <v>0.14800000000000002</v>
      </c>
      <c r="AN526" s="17">
        <f t="shared" si="167"/>
        <v>0</v>
      </c>
      <c r="AO526" s="17">
        <f t="shared" si="168"/>
        <v>0.10800000000000001</v>
      </c>
      <c r="AP526" s="17">
        <f t="shared" si="169"/>
        <v>0.63800000000000001</v>
      </c>
      <c r="AQ526" s="17">
        <f t="shared" si="170"/>
        <v>0.75800000000000001</v>
      </c>
      <c r="AS526" s="17">
        <f t="shared" si="171"/>
        <v>5.9074074074074066</v>
      </c>
      <c r="AT526" s="17">
        <f t="shared" si="172"/>
        <v>1.3703703703703705</v>
      </c>
      <c r="AU526" s="17">
        <f t="shared" si="173"/>
        <v>0.86921296296296291</v>
      </c>
      <c r="AV526" s="17">
        <f t="shared" si="174"/>
        <v>1.9768518518518516</v>
      </c>
      <c r="AW526" s="17">
        <f t="shared" si="175"/>
        <v>0.86921296296296291</v>
      </c>
      <c r="AX526" s="17">
        <f t="shared" si="176"/>
        <v>0.86921296296296291</v>
      </c>
      <c r="AY526" s="17">
        <f t="shared" si="177"/>
        <v>0.1112129629629629</v>
      </c>
      <c r="BA526" s="17">
        <f t="shared" si="184"/>
        <v>5.9074074074074066</v>
      </c>
      <c r="BB526" s="17">
        <f t="shared" si="178"/>
        <v>1.8611111111111112</v>
      </c>
      <c r="BC526" s="17">
        <f t="shared" si="179"/>
        <v>0.77541405927119844</v>
      </c>
      <c r="BD526" s="17">
        <f t="shared" si="182"/>
        <v>0.87422308754026856</v>
      </c>
      <c r="BE526" s="17">
        <f t="shared" si="180"/>
        <v>0.87422308754026856</v>
      </c>
      <c r="BF526" s="17">
        <f t="shared" si="181"/>
        <v>1.3507806077392928E-2</v>
      </c>
      <c r="BG526" s="17">
        <f t="shared" si="183"/>
        <v>0.12684993535485872</v>
      </c>
    </row>
    <row r="527" spans="1:59" x14ac:dyDescent="0.25">
      <c r="A527" s="84">
        <v>156</v>
      </c>
      <c r="B527" s="84">
        <v>92</v>
      </c>
      <c r="C527" s="17" t="s">
        <v>187</v>
      </c>
      <c r="D527" s="86">
        <v>1</v>
      </c>
      <c r="E527" s="81">
        <v>0</v>
      </c>
      <c r="F527" s="81">
        <f>'EWG-CCP-127 (1)'!I19</f>
        <v>16.353444720578647</v>
      </c>
      <c r="G527" s="81">
        <v>0</v>
      </c>
      <c r="H527" s="17">
        <v>0</v>
      </c>
      <c r="I527" s="82">
        <f>'EWG-CCP-127 (1)'!L19</f>
        <v>9.9424025292217255</v>
      </c>
      <c r="J527" s="17">
        <v>0</v>
      </c>
      <c r="K527" s="58">
        <v>0</v>
      </c>
      <c r="L527" s="58">
        <v>0</v>
      </c>
      <c r="M527" s="81">
        <f>'EWG-CCP-127 (1)'!K19</f>
        <v>11.778755559438249</v>
      </c>
      <c r="N527" s="58">
        <v>0</v>
      </c>
      <c r="O527" s="81">
        <f>'EWG-CCP-127 (1)'!J19</f>
        <v>61.92539719076138</v>
      </c>
      <c r="P527" s="17">
        <v>0</v>
      </c>
      <c r="Q527" s="17">
        <v>0</v>
      </c>
      <c r="R527" s="17">
        <v>0</v>
      </c>
      <c r="S527" s="81">
        <v>0</v>
      </c>
      <c r="T527" s="17">
        <v>0</v>
      </c>
      <c r="U527" s="41">
        <v>0</v>
      </c>
      <c r="V527" s="41">
        <v>0</v>
      </c>
      <c r="W527" s="17">
        <v>0</v>
      </c>
      <c r="X527" s="58">
        <v>0</v>
      </c>
      <c r="Y527" s="17">
        <v>0</v>
      </c>
      <c r="Z527" s="41">
        <v>0</v>
      </c>
      <c r="AA527" s="17">
        <v>0</v>
      </c>
      <c r="AB527" s="17">
        <v>0</v>
      </c>
      <c r="AC527" s="41">
        <v>0</v>
      </c>
      <c r="AD527" s="41">
        <v>0</v>
      </c>
      <c r="AE527" s="88">
        <v>74</v>
      </c>
      <c r="AF527" s="41" t="s">
        <v>545</v>
      </c>
      <c r="AG527" s="87" t="s">
        <v>506</v>
      </c>
      <c r="AK527" s="80"/>
      <c r="AL527" s="17">
        <f t="shared" si="165"/>
        <v>100</v>
      </c>
      <c r="AM527" s="17">
        <f t="shared" si="166"/>
        <v>0.11778755559438249</v>
      </c>
      <c r="AN527" s="17">
        <f t="shared" si="167"/>
        <v>0</v>
      </c>
      <c r="AO527" s="17">
        <f t="shared" si="168"/>
        <v>0.16353444720578647</v>
      </c>
      <c r="AP527" s="17">
        <f t="shared" si="169"/>
        <v>0.61925397190761378</v>
      </c>
      <c r="AQ527" s="17">
        <f t="shared" si="170"/>
        <v>0.74</v>
      </c>
      <c r="AS527" s="17">
        <f t="shared" si="171"/>
        <v>3.7866882634724939</v>
      </c>
      <c r="AT527" s="17">
        <f t="shared" si="172"/>
        <v>0.72026143486553895</v>
      </c>
      <c r="AU527" s="17">
        <f t="shared" si="173"/>
        <v>0.73666801646703084</v>
      </c>
      <c r="AV527" s="17">
        <f t="shared" si="174"/>
        <v>1.4466720658681234</v>
      </c>
      <c r="AW527" s="17">
        <f t="shared" si="175"/>
        <v>0.72026143486553895</v>
      </c>
      <c r="AX527" s="17">
        <f t="shared" si="176"/>
        <v>0.72026143486553895</v>
      </c>
      <c r="AY527" s="17">
        <f t="shared" si="177"/>
        <v>1.9738565134461039E-2</v>
      </c>
      <c r="BA527" s="17">
        <f t="shared" si="184"/>
        <v>3.7866882634724939</v>
      </c>
      <c r="BB527" s="17">
        <f t="shared" si="178"/>
        <v>0.72026143486553895</v>
      </c>
      <c r="BC527" s="17">
        <f t="shared" si="179"/>
        <v>0.65077077733159494</v>
      </c>
      <c r="BD527" s="17">
        <f t="shared" si="182"/>
        <v>0.62406635203833938</v>
      </c>
      <c r="BE527" s="17">
        <f t="shared" si="180"/>
        <v>0.62406635203833938</v>
      </c>
      <c r="BF527" s="17">
        <f t="shared" si="181"/>
        <v>1.3440610729698254E-2</v>
      </c>
      <c r="BG527" s="17">
        <f t="shared" si="183"/>
        <v>0.11435217587263877</v>
      </c>
    </row>
    <row r="528" spans="1:59" x14ac:dyDescent="0.25">
      <c r="A528" s="84">
        <v>460</v>
      </c>
      <c r="B528" s="84">
        <v>309</v>
      </c>
      <c r="C528" s="17" t="s">
        <v>302</v>
      </c>
      <c r="D528" s="87">
        <v>1</v>
      </c>
      <c r="E528" s="17">
        <v>25</v>
      </c>
      <c r="F528" s="17">
        <v>30</v>
      </c>
      <c r="G528" s="17">
        <v>0</v>
      </c>
      <c r="H528" s="17">
        <v>0</v>
      </c>
      <c r="I528" s="17">
        <v>0</v>
      </c>
      <c r="J528" s="17">
        <v>0</v>
      </c>
      <c r="K528" s="17">
        <v>0</v>
      </c>
      <c r="L528" s="17">
        <v>0</v>
      </c>
      <c r="M528" s="17">
        <v>15</v>
      </c>
      <c r="N528" s="17">
        <v>0</v>
      </c>
      <c r="O528" s="17">
        <v>30</v>
      </c>
      <c r="P528" s="17">
        <v>0</v>
      </c>
      <c r="Q528" s="17">
        <v>0</v>
      </c>
      <c r="R528" s="17">
        <v>0</v>
      </c>
      <c r="S528" s="17">
        <v>0</v>
      </c>
      <c r="T528" s="17">
        <v>0</v>
      </c>
      <c r="U528" s="41">
        <v>0</v>
      </c>
      <c r="V528" s="17">
        <v>0</v>
      </c>
      <c r="W528" s="17">
        <v>0</v>
      </c>
      <c r="X528" s="17">
        <v>0</v>
      </c>
      <c r="Y528" s="17">
        <v>0</v>
      </c>
      <c r="Z528" s="17">
        <v>0</v>
      </c>
      <c r="AA528" s="17">
        <v>0</v>
      </c>
      <c r="AB528" s="17">
        <v>0</v>
      </c>
      <c r="AC528" s="17">
        <v>0</v>
      </c>
      <c r="AD528" s="41">
        <v>0</v>
      </c>
      <c r="AE528" s="88">
        <v>0</v>
      </c>
      <c r="AF528" s="92" t="s">
        <v>3</v>
      </c>
      <c r="AG528" s="87" t="s">
        <v>504</v>
      </c>
      <c r="AL528" s="17">
        <f t="shared" si="165"/>
        <v>100</v>
      </c>
      <c r="AM528" s="17">
        <f t="shared" si="166"/>
        <v>0.15</v>
      </c>
      <c r="AN528" s="17">
        <f t="shared" si="167"/>
        <v>0.25</v>
      </c>
      <c r="AO528" s="17">
        <f t="shared" si="168"/>
        <v>0.3</v>
      </c>
      <c r="AP528" s="17">
        <f t="shared" si="169"/>
        <v>0.3</v>
      </c>
      <c r="AQ528" s="17">
        <f t="shared" si="170"/>
        <v>0</v>
      </c>
      <c r="AS528" s="17">
        <f t="shared" si="171"/>
        <v>0.54545454545454541</v>
      </c>
      <c r="AT528" s="17">
        <f t="shared" si="172"/>
        <v>0.27272727272727271</v>
      </c>
      <c r="AU528" s="17">
        <f t="shared" si="173"/>
        <v>0.53409090909090906</v>
      </c>
      <c r="AV528" s="17">
        <f t="shared" si="174"/>
        <v>0.63636363636363635</v>
      </c>
      <c r="AW528" s="17">
        <f t="shared" si="175"/>
        <v>0.27272727272727271</v>
      </c>
      <c r="AX528" s="17">
        <f t="shared" si="176"/>
        <v>0.27272727272727271</v>
      </c>
      <c r="AY528" s="17">
        <f t="shared" si="177"/>
        <v>0.27272727272727271</v>
      </c>
      <c r="BA528" s="17">
        <f t="shared" si="184"/>
        <v>0.23076923076923078</v>
      </c>
      <c r="BB528" s="17">
        <f t="shared" si="178"/>
        <v>0.11538461538461539</v>
      </c>
      <c r="BC528" s="17">
        <f t="shared" si="179"/>
        <v>0.44177496578567987</v>
      </c>
      <c r="BD528" s="17">
        <f t="shared" si="182"/>
        <v>0.11538461538461539</v>
      </c>
      <c r="BE528" s="17">
        <f t="shared" si="180"/>
        <v>0.11538461538461539</v>
      </c>
      <c r="BF528" s="17">
        <f t="shared" si="181"/>
        <v>1.3313609467455623E-2</v>
      </c>
      <c r="BG528" s="17">
        <f t="shared" si="183"/>
        <v>0.16147539715915243</v>
      </c>
    </row>
    <row r="529" spans="1:59" x14ac:dyDescent="0.25">
      <c r="A529" s="84">
        <v>475</v>
      </c>
      <c r="B529" s="84">
        <v>529</v>
      </c>
      <c r="C529" s="17" t="s">
        <v>320</v>
      </c>
      <c r="D529" s="86">
        <v>1</v>
      </c>
      <c r="E529" s="17">
        <v>0</v>
      </c>
      <c r="F529" s="17">
        <v>50</v>
      </c>
      <c r="G529" s="17">
        <v>0</v>
      </c>
      <c r="H529" s="17">
        <v>0</v>
      </c>
      <c r="I529" s="17">
        <v>0</v>
      </c>
      <c r="J529" s="17">
        <v>0</v>
      </c>
      <c r="K529" s="17">
        <v>0</v>
      </c>
      <c r="L529" s="17">
        <v>0</v>
      </c>
      <c r="M529" s="17">
        <v>0</v>
      </c>
      <c r="N529" s="17">
        <v>0</v>
      </c>
      <c r="O529" s="17">
        <v>0</v>
      </c>
      <c r="P529" s="17">
        <v>0</v>
      </c>
      <c r="Q529" s="17">
        <v>0</v>
      </c>
      <c r="R529" s="17">
        <v>0</v>
      </c>
      <c r="S529" s="17">
        <v>0</v>
      </c>
      <c r="T529" s="17">
        <v>0</v>
      </c>
      <c r="U529" s="17">
        <v>50</v>
      </c>
      <c r="V529" s="17">
        <v>0</v>
      </c>
      <c r="W529" s="17">
        <v>0</v>
      </c>
      <c r="X529" s="17">
        <v>0</v>
      </c>
      <c r="Y529" s="17">
        <v>0</v>
      </c>
      <c r="Z529" s="17">
        <v>0</v>
      </c>
      <c r="AA529" s="17">
        <v>0</v>
      </c>
      <c r="AB529" s="17">
        <v>0</v>
      </c>
      <c r="AC529" s="17">
        <v>0</v>
      </c>
      <c r="AD529" s="41">
        <v>0</v>
      </c>
      <c r="AE529" s="88">
        <v>45</v>
      </c>
      <c r="AF529" s="17" t="s">
        <v>3</v>
      </c>
      <c r="AG529" s="87" t="s">
        <v>506</v>
      </c>
      <c r="AL529" s="17">
        <f t="shared" si="165"/>
        <v>100</v>
      </c>
      <c r="AM529" s="17">
        <f t="shared" si="166"/>
        <v>0</v>
      </c>
      <c r="AN529" s="17">
        <f t="shared" si="167"/>
        <v>0</v>
      </c>
      <c r="AO529" s="17">
        <f t="shared" si="168"/>
        <v>0.5</v>
      </c>
      <c r="AP529" s="17">
        <f t="shared" si="169"/>
        <v>0</v>
      </c>
      <c r="AQ529" s="17">
        <f t="shared" si="170"/>
        <v>0.45</v>
      </c>
      <c r="AS529" s="17">
        <f t="shared" si="171"/>
        <v>0</v>
      </c>
      <c r="AT529" s="17">
        <f t="shared" si="172"/>
        <v>0</v>
      </c>
      <c r="AU529" s="17">
        <f t="shared" si="173"/>
        <v>0.5</v>
      </c>
      <c r="AV529" s="17">
        <f t="shared" si="174"/>
        <v>0.5</v>
      </c>
      <c r="AW529" s="17">
        <f t="shared" si="175"/>
        <v>0</v>
      </c>
      <c r="AX529" s="17">
        <f t="shared" si="176"/>
        <v>0</v>
      </c>
      <c r="AY529" s="17">
        <f t="shared" si="177"/>
        <v>0.45</v>
      </c>
      <c r="BA529" s="17">
        <f t="shared" si="184"/>
        <v>0</v>
      </c>
      <c r="BB529" s="17">
        <f t="shared" si="178"/>
        <v>0.33333333333333326</v>
      </c>
      <c r="BC529" s="17">
        <f t="shared" si="179"/>
        <v>0.42821172032905402</v>
      </c>
      <c r="BD529" s="17">
        <f t="shared" si="182"/>
        <v>0.33333333333333326</v>
      </c>
      <c r="BE529" s="17">
        <f t="shared" si="180"/>
        <v>0.33333333333333326</v>
      </c>
      <c r="BF529" s="17">
        <f t="shared" si="181"/>
        <v>1.3611111111111131E-2</v>
      </c>
      <c r="BG529" s="17">
        <f t="shared" si="183"/>
        <v>2.3193842146508868E-3</v>
      </c>
    </row>
    <row r="530" spans="1:59" x14ac:dyDescent="0.25">
      <c r="A530" s="84">
        <v>443</v>
      </c>
      <c r="B530" s="84">
        <v>298</v>
      </c>
      <c r="C530" s="17" t="s">
        <v>289</v>
      </c>
      <c r="D530" s="87">
        <v>1</v>
      </c>
      <c r="E530" s="17">
        <v>4.13</v>
      </c>
      <c r="F530" s="17">
        <v>17.3</v>
      </c>
      <c r="G530" s="17">
        <v>0</v>
      </c>
      <c r="H530" s="17">
        <v>0</v>
      </c>
      <c r="I530" s="17">
        <v>0</v>
      </c>
      <c r="J530" s="17">
        <v>0</v>
      </c>
      <c r="K530" s="17">
        <v>0</v>
      </c>
      <c r="L530" s="17">
        <v>0</v>
      </c>
      <c r="M530" s="17">
        <v>13.64</v>
      </c>
      <c r="N530" s="17">
        <v>0</v>
      </c>
      <c r="O530" s="17">
        <v>64.930000000000007</v>
      </c>
      <c r="P530" s="17">
        <v>0</v>
      </c>
      <c r="Q530" s="17">
        <v>0</v>
      </c>
      <c r="R530" s="17">
        <v>0</v>
      </c>
      <c r="S530" s="17">
        <v>0</v>
      </c>
      <c r="T530" s="17">
        <v>0</v>
      </c>
      <c r="U530" s="41">
        <v>0</v>
      </c>
      <c r="V530" s="17">
        <v>0</v>
      </c>
      <c r="W530" s="17">
        <v>0</v>
      </c>
      <c r="X530" s="17">
        <v>0</v>
      </c>
      <c r="Y530" s="17">
        <v>0</v>
      </c>
      <c r="Z530" s="17">
        <v>0</v>
      </c>
      <c r="AA530" s="17">
        <v>0</v>
      </c>
      <c r="AB530" s="17">
        <v>0</v>
      </c>
      <c r="AC530" s="17">
        <v>0</v>
      </c>
      <c r="AD530" s="41">
        <v>0</v>
      </c>
      <c r="AE530" s="88">
        <v>52</v>
      </c>
      <c r="AF530" s="17" t="s">
        <v>3</v>
      </c>
      <c r="AG530" s="87" t="s">
        <v>506</v>
      </c>
      <c r="AL530" s="17">
        <f t="shared" si="165"/>
        <v>100</v>
      </c>
      <c r="AM530" s="17">
        <f t="shared" si="166"/>
        <v>0.13639999999999999</v>
      </c>
      <c r="AN530" s="17">
        <f t="shared" si="167"/>
        <v>4.1299999999999996E-2</v>
      </c>
      <c r="AO530" s="17">
        <f t="shared" si="168"/>
        <v>0.17300000000000001</v>
      </c>
      <c r="AP530" s="17">
        <f t="shared" si="169"/>
        <v>0.6493000000000001</v>
      </c>
      <c r="AQ530" s="17">
        <f t="shared" si="170"/>
        <v>0.52</v>
      </c>
      <c r="AS530" s="17">
        <f t="shared" si="171"/>
        <v>3.0298646756882874</v>
      </c>
      <c r="AT530" s="17">
        <f t="shared" si="172"/>
        <v>0.63649090060662616</v>
      </c>
      <c r="AU530" s="17">
        <f t="shared" si="173"/>
        <v>0.68936654223051796</v>
      </c>
      <c r="AV530" s="17">
        <f t="shared" si="174"/>
        <v>1.2574661689220719</v>
      </c>
      <c r="AW530" s="17">
        <f t="shared" si="175"/>
        <v>0.63649090060662616</v>
      </c>
      <c r="AX530" s="17">
        <f t="shared" si="176"/>
        <v>0.63649090060662616</v>
      </c>
      <c r="AY530" s="17">
        <f t="shared" si="177"/>
        <v>0.11649090060662615</v>
      </c>
      <c r="BA530" s="17">
        <f t="shared" si="184"/>
        <v>1.9198698994677708</v>
      </c>
      <c r="BB530" s="17">
        <f t="shared" si="178"/>
        <v>0.40331164991129509</v>
      </c>
      <c r="BC530" s="17">
        <f t="shared" si="179"/>
        <v>0.54105027599121958</v>
      </c>
      <c r="BD530" s="17">
        <f t="shared" si="182"/>
        <v>0.40331164991129509</v>
      </c>
      <c r="BE530" s="17">
        <f t="shared" si="180"/>
        <v>0.40331164991129509</v>
      </c>
      <c r="BF530" s="17">
        <f t="shared" si="181"/>
        <v>1.3616171046424163E-2</v>
      </c>
      <c r="BG530" s="17">
        <f t="shared" si="183"/>
        <v>1.396178220106176E-2</v>
      </c>
    </row>
    <row r="531" spans="1:59" x14ac:dyDescent="0.25">
      <c r="A531" s="84">
        <v>120</v>
      </c>
      <c r="B531" s="84">
        <v>446</v>
      </c>
      <c r="C531" s="17" t="s">
        <v>144</v>
      </c>
      <c r="D531" s="86">
        <v>1</v>
      </c>
      <c r="E531" s="17">
        <v>0</v>
      </c>
      <c r="F531" s="17">
        <v>60.4</v>
      </c>
      <c r="G531" s="17">
        <v>0</v>
      </c>
      <c r="H531" s="17">
        <v>0</v>
      </c>
      <c r="I531" s="17">
        <v>0</v>
      </c>
      <c r="J531" s="17">
        <v>0</v>
      </c>
      <c r="K531" s="17">
        <v>0</v>
      </c>
      <c r="L531" s="17">
        <v>0</v>
      </c>
      <c r="M531" s="17">
        <v>0</v>
      </c>
      <c r="N531" s="17">
        <v>0</v>
      </c>
      <c r="O531" s="17">
        <v>0</v>
      </c>
      <c r="P531" s="17">
        <v>0</v>
      </c>
      <c r="Q531" s="17">
        <v>0</v>
      </c>
      <c r="R531" s="17">
        <v>0</v>
      </c>
      <c r="S531" s="17">
        <v>0</v>
      </c>
      <c r="T531" s="17">
        <v>39.6</v>
      </c>
      <c r="U531" s="41">
        <v>0</v>
      </c>
      <c r="V531" s="41">
        <v>0</v>
      </c>
      <c r="W531" s="17">
        <v>0</v>
      </c>
      <c r="X531" s="17">
        <v>0</v>
      </c>
      <c r="Y531" s="17">
        <v>0</v>
      </c>
      <c r="Z531" s="41">
        <v>0</v>
      </c>
      <c r="AA531" s="17">
        <v>0</v>
      </c>
      <c r="AB531" s="17">
        <v>0</v>
      </c>
      <c r="AC531" s="41">
        <v>0</v>
      </c>
      <c r="AD531" s="41">
        <v>0</v>
      </c>
      <c r="AE531" s="88">
        <v>44.5</v>
      </c>
      <c r="AF531" s="91" t="s">
        <v>3</v>
      </c>
      <c r="AG531" s="87" t="s">
        <v>504</v>
      </c>
      <c r="AL531" s="17">
        <f t="shared" si="165"/>
        <v>100</v>
      </c>
      <c r="AM531" s="17">
        <f t="shared" si="166"/>
        <v>0</v>
      </c>
      <c r="AN531" s="17">
        <f t="shared" si="167"/>
        <v>0</v>
      </c>
      <c r="AO531" s="17">
        <f t="shared" si="168"/>
        <v>0.60399999999999998</v>
      </c>
      <c r="AP531" s="17">
        <f t="shared" si="169"/>
        <v>0</v>
      </c>
      <c r="AQ531" s="17">
        <f t="shared" si="170"/>
        <v>0.44500000000000001</v>
      </c>
      <c r="AS531" s="17">
        <f t="shared" si="171"/>
        <v>0</v>
      </c>
      <c r="AT531" s="17">
        <f t="shared" si="172"/>
        <v>0</v>
      </c>
      <c r="AU531" s="17">
        <f t="shared" si="173"/>
        <v>0.5</v>
      </c>
      <c r="AV531" s="17">
        <f t="shared" si="174"/>
        <v>0.5</v>
      </c>
      <c r="AW531" s="17">
        <f t="shared" si="175"/>
        <v>0</v>
      </c>
      <c r="AX531" s="17">
        <f t="shared" si="176"/>
        <v>0</v>
      </c>
      <c r="AY531" s="17">
        <f t="shared" si="177"/>
        <v>0.44500000000000001</v>
      </c>
      <c r="BA531" s="17">
        <f t="shared" si="184"/>
        <v>0</v>
      </c>
      <c r="BB531" s="17">
        <f t="shared" si="178"/>
        <v>0.32781456953642385</v>
      </c>
      <c r="BC531" s="17">
        <f t="shared" si="179"/>
        <v>0.42821172032905402</v>
      </c>
      <c r="BD531" s="17">
        <f t="shared" si="182"/>
        <v>0.32781456953642385</v>
      </c>
      <c r="BE531" s="17">
        <f t="shared" si="180"/>
        <v>0.32781456953642385</v>
      </c>
      <c r="BF531" s="17">
        <f t="shared" si="181"/>
        <v>1.3732425112933643E-2</v>
      </c>
      <c r="BG531" s="17">
        <f t="shared" si="183"/>
        <v>1.8627843584786811E-3</v>
      </c>
    </row>
    <row r="532" spans="1:59" x14ac:dyDescent="0.25">
      <c r="A532" s="84">
        <v>544</v>
      </c>
      <c r="B532" s="84">
        <v>327</v>
      </c>
      <c r="C532" s="17" t="s">
        <v>388</v>
      </c>
      <c r="D532" s="87">
        <v>1</v>
      </c>
      <c r="E532" s="17">
        <f>'EWG-CCP-127 (1)'!N238</f>
        <v>14.285714285714285</v>
      </c>
      <c r="F532" s="17">
        <f>'EWG-CCP-127 (1)'!L238</f>
        <v>21.428571428571427</v>
      </c>
      <c r="G532" s="17">
        <f>'EWG-CCP-127 (1)'!O238</f>
        <v>42.857142857142854</v>
      </c>
      <c r="H532" s="17">
        <v>0</v>
      </c>
      <c r="I532" s="17">
        <v>0</v>
      </c>
      <c r="J532" s="17">
        <v>0</v>
      </c>
      <c r="K532" s="17">
        <v>0</v>
      </c>
      <c r="L532" s="17">
        <v>0</v>
      </c>
      <c r="M532" s="17">
        <v>0</v>
      </c>
      <c r="N532" s="17">
        <v>0</v>
      </c>
      <c r="O532" s="17">
        <f>'EWG-CCP-127 (1)'!M238</f>
        <v>21.428571428571427</v>
      </c>
      <c r="P532" s="17">
        <v>0</v>
      </c>
      <c r="Q532" s="17">
        <v>0</v>
      </c>
      <c r="R532" s="17">
        <v>0</v>
      </c>
      <c r="S532" s="17">
        <v>0</v>
      </c>
      <c r="T532" s="17">
        <f>'EWG-CCP-127 (1)'!P238</f>
        <v>0</v>
      </c>
      <c r="U532" s="17">
        <v>0</v>
      </c>
      <c r="V532" s="17">
        <v>0</v>
      </c>
      <c r="W532" s="17">
        <v>0</v>
      </c>
      <c r="X532" s="17">
        <f>'EWG-CCP-127 (1)'!Q238</f>
        <v>0</v>
      </c>
      <c r="Y532" s="17">
        <v>0</v>
      </c>
      <c r="Z532" s="17">
        <v>0</v>
      </c>
      <c r="AA532" s="17">
        <v>0</v>
      </c>
      <c r="AB532" s="17">
        <v>0</v>
      </c>
      <c r="AC532" s="17">
        <v>0</v>
      </c>
      <c r="AD532" s="17">
        <f>'EWG-CCP-127 (1)'!R238</f>
        <v>0</v>
      </c>
      <c r="AE532" s="88">
        <v>15.5</v>
      </c>
      <c r="AF532" s="92" t="s">
        <v>3</v>
      </c>
      <c r="AG532" s="87" t="s">
        <v>504</v>
      </c>
      <c r="AK532" s="80"/>
      <c r="AL532" s="17">
        <f t="shared" si="165"/>
        <v>99.999999999999986</v>
      </c>
      <c r="AM532" s="17">
        <f t="shared" si="166"/>
        <v>0</v>
      </c>
      <c r="AN532" s="17">
        <f t="shared" si="167"/>
        <v>0.14285714285714285</v>
      </c>
      <c r="AO532" s="17">
        <f t="shared" si="168"/>
        <v>0.21428571428571427</v>
      </c>
      <c r="AP532" s="17">
        <f t="shared" si="169"/>
        <v>0.21428571428571427</v>
      </c>
      <c r="AQ532" s="17">
        <f t="shared" si="170"/>
        <v>0.155</v>
      </c>
      <c r="AS532" s="17">
        <f t="shared" si="171"/>
        <v>0.60000000000000009</v>
      </c>
      <c r="AT532" s="17">
        <f t="shared" si="172"/>
        <v>0</v>
      </c>
      <c r="AU532" s="17">
        <f t="shared" si="173"/>
        <v>0.53749999999999998</v>
      </c>
      <c r="AV532" s="17">
        <f t="shared" si="174"/>
        <v>0.65</v>
      </c>
      <c r="AW532" s="17">
        <f t="shared" si="175"/>
        <v>0</v>
      </c>
      <c r="AX532" s="17">
        <f t="shared" si="176"/>
        <v>0</v>
      </c>
      <c r="AY532" s="17">
        <f t="shared" si="177"/>
        <v>0.155</v>
      </c>
      <c r="BA532" s="17">
        <f t="shared" si="184"/>
        <v>0.27272727272727271</v>
      </c>
      <c r="BB532" s="17">
        <f t="shared" si="178"/>
        <v>0.27272727272727271</v>
      </c>
      <c r="BC532" s="17">
        <f t="shared" si="179"/>
        <v>0.44424101041415731</v>
      </c>
      <c r="BD532" s="17">
        <f t="shared" si="182"/>
        <v>0.27272727272727271</v>
      </c>
      <c r="BE532" s="17">
        <f t="shared" si="180"/>
        <v>0.27272727272727271</v>
      </c>
      <c r="BF532" s="17">
        <f t="shared" si="181"/>
        <v>1.3859710743801648E-2</v>
      </c>
      <c r="BG532" s="17">
        <f t="shared" si="183"/>
        <v>6.0929992700490793E-2</v>
      </c>
    </row>
    <row r="533" spans="1:59" x14ac:dyDescent="0.25">
      <c r="A533" s="84">
        <v>642</v>
      </c>
      <c r="B533" s="84">
        <v>652</v>
      </c>
      <c r="D533" s="86">
        <v>1</v>
      </c>
      <c r="E533" s="17">
        <v>0</v>
      </c>
      <c r="F533" s="17">
        <f>'EWG-CCP-127 (1)'!C366</f>
        <v>86.337940000000003</v>
      </c>
      <c r="G533" s="17">
        <v>0</v>
      </c>
      <c r="H533" s="17">
        <v>0</v>
      </c>
      <c r="I533" s="17">
        <v>0</v>
      </c>
      <c r="J533" s="17">
        <v>0</v>
      </c>
      <c r="K533" s="17">
        <v>0</v>
      </c>
      <c r="L533" s="17">
        <v>0</v>
      </c>
      <c r="M533" s="17">
        <f>'EWG-CCP-127 (1)'!D366</f>
        <v>13.66206</v>
      </c>
      <c r="N533" s="17">
        <v>0</v>
      </c>
      <c r="O533" s="17">
        <v>0</v>
      </c>
      <c r="P533" s="17">
        <v>0</v>
      </c>
      <c r="Q533" s="17">
        <v>0</v>
      </c>
      <c r="R533" s="17">
        <v>0</v>
      </c>
      <c r="S533" s="17">
        <v>0</v>
      </c>
      <c r="T533" s="17">
        <v>0</v>
      </c>
      <c r="U533" s="17">
        <v>0</v>
      </c>
      <c r="V533" s="17">
        <v>0</v>
      </c>
      <c r="W533" s="17">
        <v>0</v>
      </c>
      <c r="X533" s="17">
        <v>0</v>
      </c>
      <c r="Y533" s="17">
        <v>0</v>
      </c>
      <c r="Z533" s="17">
        <v>0</v>
      </c>
      <c r="AA533" s="17">
        <v>0</v>
      </c>
      <c r="AB533" s="17">
        <v>0</v>
      </c>
      <c r="AC533" s="17">
        <v>0</v>
      </c>
      <c r="AD533" s="17">
        <v>0</v>
      </c>
      <c r="AE533" s="88">
        <f>'EWG-CCP-127 (1)'!F366</f>
        <v>27.6</v>
      </c>
      <c r="AF533" s="17" t="s">
        <v>3</v>
      </c>
      <c r="AG533" s="87" t="s">
        <v>506</v>
      </c>
      <c r="AL533" s="17">
        <f t="shared" si="165"/>
        <v>100</v>
      </c>
      <c r="AM533" s="17">
        <f t="shared" si="166"/>
        <v>0.13662060000000001</v>
      </c>
      <c r="AN533" s="17">
        <f t="shared" si="167"/>
        <v>0</v>
      </c>
      <c r="AO533" s="17">
        <f t="shared" si="168"/>
        <v>0.86337940000000002</v>
      </c>
      <c r="AP533" s="17">
        <f t="shared" si="169"/>
        <v>0</v>
      </c>
      <c r="AQ533" s="17">
        <f t="shared" si="170"/>
        <v>0.27600000000000002</v>
      </c>
      <c r="AS533" s="17">
        <f t="shared" si="171"/>
        <v>0</v>
      </c>
      <c r="AT533" s="17">
        <f t="shared" si="172"/>
        <v>0.15823935572240894</v>
      </c>
      <c r="AU533" s="17">
        <f t="shared" si="173"/>
        <v>0.5</v>
      </c>
      <c r="AV533" s="17">
        <f t="shared" si="174"/>
        <v>0.5</v>
      </c>
      <c r="AW533" s="17">
        <f t="shared" si="175"/>
        <v>0.15823935572240894</v>
      </c>
      <c r="AX533" s="17">
        <f t="shared" si="176"/>
        <v>0.15823935572240894</v>
      </c>
      <c r="AY533" s="17">
        <f t="shared" si="177"/>
        <v>0.11776064427759109</v>
      </c>
      <c r="BA533" s="17">
        <f t="shared" si="184"/>
        <v>0</v>
      </c>
      <c r="BB533" s="17">
        <f t="shared" si="178"/>
        <v>0.15823935572240894</v>
      </c>
      <c r="BC533" s="17">
        <f t="shared" si="179"/>
        <v>0.42821172032905402</v>
      </c>
      <c r="BD533" s="17">
        <f t="shared" si="182"/>
        <v>0.15823935572240894</v>
      </c>
      <c r="BE533" s="17">
        <f t="shared" si="180"/>
        <v>0.15823935572240894</v>
      </c>
      <c r="BF533" s="17">
        <f t="shared" si="181"/>
        <v>1.3867569340673347E-2</v>
      </c>
      <c r="BG533" s="17">
        <f t="shared" si="183"/>
        <v>1.5835709219858145E-2</v>
      </c>
    </row>
    <row r="534" spans="1:59" x14ac:dyDescent="0.25">
      <c r="A534" s="84">
        <v>374</v>
      </c>
      <c r="B534" s="84">
        <v>246</v>
      </c>
      <c r="C534" s="58">
        <v>24</v>
      </c>
      <c r="D534" s="87">
        <v>1</v>
      </c>
      <c r="E534" s="17">
        <v>0</v>
      </c>
      <c r="F534" s="17">
        <f>'EWG-CCP-127 (1)'!M187</f>
        <v>11.111111111111111</v>
      </c>
      <c r="G534" s="17">
        <v>0</v>
      </c>
      <c r="H534" s="17">
        <v>0</v>
      </c>
      <c r="I534" s="17">
        <v>0</v>
      </c>
      <c r="J534" s="17">
        <v>0</v>
      </c>
      <c r="K534" s="17">
        <v>0</v>
      </c>
      <c r="L534" s="17">
        <v>0</v>
      </c>
      <c r="M534" s="17">
        <f>'EWG-CCP-127 (1)'!L187</f>
        <v>44.444444444444443</v>
      </c>
      <c r="N534" s="17">
        <v>0</v>
      </c>
      <c r="O534" s="17">
        <f>'EWG-CCP-127 (1)'!K187</f>
        <v>44.444444444444443</v>
      </c>
      <c r="P534" s="17">
        <v>0</v>
      </c>
      <c r="Q534" s="17">
        <v>0</v>
      </c>
      <c r="R534" s="17">
        <v>0</v>
      </c>
      <c r="S534" s="17">
        <v>0</v>
      </c>
      <c r="T534" s="17">
        <v>0</v>
      </c>
      <c r="U534" s="41">
        <v>0</v>
      </c>
      <c r="V534" s="41">
        <v>0</v>
      </c>
      <c r="W534" s="17">
        <v>0</v>
      </c>
      <c r="X534" s="17">
        <v>0</v>
      </c>
      <c r="Y534" s="17">
        <v>0</v>
      </c>
      <c r="Z534" s="17">
        <v>0</v>
      </c>
      <c r="AA534" s="17">
        <v>0</v>
      </c>
      <c r="AB534" s="17">
        <v>0</v>
      </c>
      <c r="AC534" s="17">
        <v>0</v>
      </c>
      <c r="AD534" s="41">
        <v>0</v>
      </c>
      <c r="AE534" s="88">
        <f>'EWG-CCP-127 (1)'!E187</f>
        <v>43</v>
      </c>
      <c r="AF534" s="41" t="s">
        <v>3</v>
      </c>
      <c r="AG534" s="87" t="s">
        <v>506</v>
      </c>
      <c r="AL534" s="17">
        <f t="shared" si="165"/>
        <v>100</v>
      </c>
      <c r="AM534" s="17">
        <f t="shared" si="166"/>
        <v>0.44444444444444442</v>
      </c>
      <c r="AN534" s="17">
        <f t="shared" si="167"/>
        <v>0</v>
      </c>
      <c r="AO534" s="17">
        <f t="shared" si="168"/>
        <v>0.1111111111111111</v>
      </c>
      <c r="AP534" s="17">
        <f t="shared" si="169"/>
        <v>0.44444444444444442</v>
      </c>
      <c r="AQ534" s="17">
        <f t="shared" si="170"/>
        <v>0.43</v>
      </c>
      <c r="AS534" s="17">
        <f t="shared" si="171"/>
        <v>4</v>
      </c>
      <c r="AT534" s="17">
        <f t="shared" si="172"/>
        <v>4</v>
      </c>
      <c r="AU534" s="17">
        <f t="shared" si="173"/>
        <v>0.75</v>
      </c>
      <c r="AV534" s="17">
        <f t="shared" si="174"/>
        <v>1.5</v>
      </c>
      <c r="AW534" s="17">
        <f t="shared" si="175"/>
        <v>0.33333333333333331</v>
      </c>
      <c r="AX534" s="17">
        <f t="shared" si="176"/>
        <v>0.33333333333333331</v>
      </c>
      <c r="AY534" s="17">
        <f t="shared" si="177"/>
        <v>9.6666666666666679E-2</v>
      </c>
      <c r="BA534" s="17">
        <f t="shared" si="184"/>
        <v>4</v>
      </c>
      <c r="BB534" s="17">
        <f t="shared" si="178"/>
        <v>4</v>
      </c>
      <c r="BC534" s="17">
        <f t="shared" si="179"/>
        <v>0.66330797491056881</v>
      </c>
      <c r="BD534" s="17">
        <f t="shared" si="182"/>
        <v>0.31164161461968615</v>
      </c>
      <c r="BE534" s="17">
        <f t="shared" si="180"/>
        <v>0.31164161461968615</v>
      </c>
      <c r="BF534" s="17">
        <f t="shared" si="181"/>
        <v>1.4008707389834891E-2</v>
      </c>
      <c r="BG534" s="17">
        <f t="shared" si="183"/>
        <v>7.9298478996206521E-4</v>
      </c>
    </row>
    <row r="535" spans="1:59" x14ac:dyDescent="0.25">
      <c r="A535" s="84">
        <v>191</v>
      </c>
      <c r="B535" s="84">
        <v>471</v>
      </c>
      <c r="C535" s="17">
        <v>19</v>
      </c>
      <c r="D535" s="86">
        <v>1</v>
      </c>
      <c r="E535" s="17">
        <v>0</v>
      </c>
      <c r="F535" s="17">
        <v>50</v>
      </c>
      <c r="G535" s="17">
        <v>0</v>
      </c>
      <c r="H535" s="17">
        <v>0</v>
      </c>
      <c r="I535" s="17">
        <v>0</v>
      </c>
      <c r="J535" s="17">
        <v>0</v>
      </c>
      <c r="K535" s="17">
        <v>0</v>
      </c>
      <c r="L535" s="17">
        <v>0</v>
      </c>
      <c r="M535" s="17">
        <v>20</v>
      </c>
      <c r="N535" s="17">
        <v>0</v>
      </c>
      <c r="O535" s="17">
        <v>30</v>
      </c>
      <c r="P535" s="17">
        <v>0</v>
      </c>
      <c r="Q535" s="17">
        <v>0</v>
      </c>
      <c r="R535" s="17">
        <v>0</v>
      </c>
      <c r="S535" s="17">
        <v>0</v>
      </c>
      <c r="T535" s="17">
        <v>0</v>
      </c>
      <c r="U535" s="41">
        <v>0</v>
      </c>
      <c r="V535" s="41">
        <v>0</v>
      </c>
      <c r="W535" s="17">
        <v>0</v>
      </c>
      <c r="X535" s="17">
        <v>0</v>
      </c>
      <c r="Y535" s="17">
        <v>0</v>
      </c>
      <c r="Z535" s="17">
        <v>0</v>
      </c>
      <c r="AA535" s="17">
        <v>0</v>
      </c>
      <c r="AB535" s="17">
        <v>0</v>
      </c>
      <c r="AC535" s="17">
        <v>0</v>
      </c>
      <c r="AD535" s="41">
        <v>0</v>
      </c>
      <c r="AE535" s="88">
        <v>28</v>
      </c>
      <c r="AF535" s="91" t="s">
        <v>3</v>
      </c>
      <c r="AG535" s="87" t="s">
        <v>504</v>
      </c>
      <c r="AL535" s="17">
        <f t="shared" si="165"/>
        <v>100</v>
      </c>
      <c r="AM535" s="17">
        <f t="shared" si="166"/>
        <v>0.2</v>
      </c>
      <c r="AN535" s="17">
        <f t="shared" si="167"/>
        <v>0</v>
      </c>
      <c r="AO535" s="17">
        <f t="shared" si="168"/>
        <v>0.5</v>
      </c>
      <c r="AP535" s="17">
        <f t="shared" si="169"/>
        <v>0.3</v>
      </c>
      <c r="AQ535" s="17">
        <f t="shared" si="170"/>
        <v>0.28000000000000003</v>
      </c>
      <c r="AS535" s="17">
        <f t="shared" si="171"/>
        <v>0.6</v>
      </c>
      <c r="AT535" s="17">
        <f t="shared" si="172"/>
        <v>0.4</v>
      </c>
      <c r="AU535" s="17">
        <f t="shared" si="173"/>
        <v>0.53749999999999998</v>
      </c>
      <c r="AV535" s="17">
        <f t="shared" si="174"/>
        <v>0.65</v>
      </c>
      <c r="AW535" s="17">
        <f t="shared" si="175"/>
        <v>0.4</v>
      </c>
      <c r="AX535" s="17">
        <f t="shared" si="176"/>
        <v>0.4</v>
      </c>
      <c r="AY535" s="17">
        <f t="shared" si="177"/>
        <v>0.12</v>
      </c>
      <c r="BA535" s="17">
        <f t="shared" si="184"/>
        <v>0.6</v>
      </c>
      <c r="BB535" s="17">
        <f t="shared" si="178"/>
        <v>0.4</v>
      </c>
      <c r="BC535" s="17">
        <f t="shared" si="179"/>
        <v>0.46347615851628121</v>
      </c>
      <c r="BD535" s="17">
        <f t="shared" si="182"/>
        <v>0.4</v>
      </c>
      <c r="BE535" s="17">
        <f t="shared" si="180"/>
        <v>0.4</v>
      </c>
      <c r="BF535" s="17">
        <f t="shared" si="181"/>
        <v>1.44E-2</v>
      </c>
      <c r="BG535" s="17">
        <f t="shared" si="183"/>
        <v>1.4844989104795909E-2</v>
      </c>
    </row>
    <row r="536" spans="1:59" x14ac:dyDescent="0.25">
      <c r="A536" s="84">
        <v>127</v>
      </c>
      <c r="B536" s="84">
        <v>453</v>
      </c>
      <c r="C536" s="17" t="s">
        <v>153</v>
      </c>
      <c r="D536" s="87">
        <v>1</v>
      </c>
      <c r="E536" s="17">
        <v>0</v>
      </c>
      <c r="F536" s="17">
        <v>74.099999999999994</v>
      </c>
      <c r="G536" s="17">
        <v>10.5</v>
      </c>
      <c r="H536" s="17">
        <v>0</v>
      </c>
      <c r="I536" s="17">
        <v>0</v>
      </c>
      <c r="J536" s="17">
        <v>0</v>
      </c>
      <c r="K536" s="17">
        <v>0</v>
      </c>
      <c r="L536" s="17">
        <v>0</v>
      </c>
      <c r="M536" s="17">
        <v>15.4</v>
      </c>
      <c r="N536" s="17">
        <v>0</v>
      </c>
      <c r="O536" s="17">
        <v>0</v>
      </c>
      <c r="P536" s="17">
        <v>0</v>
      </c>
      <c r="Q536" s="17">
        <v>0</v>
      </c>
      <c r="R536" s="17">
        <v>0</v>
      </c>
      <c r="S536" s="17">
        <v>0</v>
      </c>
      <c r="T536" s="17">
        <v>0</v>
      </c>
      <c r="U536" s="41">
        <v>0</v>
      </c>
      <c r="V536" s="41">
        <v>0</v>
      </c>
      <c r="W536" s="17">
        <v>0</v>
      </c>
      <c r="X536" s="17">
        <v>0</v>
      </c>
      <c r="Y536" s="17">
        <v>0</v>
      </c>
      <c r="Z536" s="41">
        <v>0</v>
      </c>
      <c r="AA536" s="17">
        <v>0</v>
      </c>
      <c r="AB536" s="17">
        <v>0</v>
      </c>
      <c r="AC536" s="41">
        <v>0</v>
      </c>
      <c r="AD536" s="41">
        <v>0</v>
      </c>
      <c r="AE536" s="88">
        <v>39.9</v>
      </c>
      <c r="AF536" s="41" t="s">
        <v>3</v>
      </c>
      <c r="AG536" s="87" t="s">
        <v>557</v>
      </c>
      <c r="AH536" s="87" t="s">
        <v>512</v>
      </c>
      <c r="AI536" s="87" t="s">
        <v>505</v>
      </c>
      <c r="AJ536" s="87" t="s">
        <v>507</v>
      </c>
      <c r="AL536" s="17">
        <f t="shared" si="165"/>
        <v>100</v>
      </c>
      <c r="AM536" s="17">
        <f t="shared" si="166"/>
        <v>0.154</v>
      </c>
      <c r="AN536" s="17">
        <f t="shared" si="167"/>
        <v>0</v>
      </c>
      <c r="AO536" s="17">
        <f t="shared" si="168"/>
        <v>0.74099999999999999</v>
      </c>
      <c r="AP536" s="17">
        <f t="shared" si="169"/>
        <v>0</v>
      </c>
      <c r="AQ536" s="17">
        <f t="shared" si="170"/>
        <v>0.39899999999999997</v>
      </c>
      <c r="AS536" s="17">
        <f t="shared" si="171"/>
        <v>0</v>
      </c>
      <c r="AT536" s="17">
        <f t="shared" si="172"/>
        <v>0.2078272604588394</v>
      </c>
      <c r="AU536" s="17">
        <f t="shared" si="173"/>
        <v>0.5</v>
      </c>
      <c r="AV536" s="17">
        <f t="shared" si="174"/>
        <v>0.5</v>
      </c>
      <c r="AW536" s="17">
        <f t="shared" si="175"/>
        <v>0.2078272604588394</v>
      </c>
      <c r="AX536" s="17">
        <f t="shared" si="176"/>
        <v>0.2078272604588394</v>
      </c>
      <c r="AY536" s="17">
        <f t="shared" si="177"/>
        <v>0.19117273954116057</v>
      </c>
      <c r="BA536" s="17">
        <f t="shared" si="184"/>
        <v>0</v>
      </c>
      <c r="BB536" s="17">
        <f t="shared" si="178"/>
        <v>0.27867746288798922</v>
      </c>
      <c r="BC536" s="17">
        <f t="shared" si="179"/>
        <v>0.42821172032905402</v>
      </c>
      <c r="BD536" s="17">
        <f t="shared" si="182"/>
        <v>0.27867746288798922</v>
      </c>
      <c r="BE536" s="17">
        <f t="shared" si="180"/>
        <v>0.27867746288798922</v>
      </c>
      <c r="BF536" s="17">
        <f t="shared" si="181"/>
        <v>1.4477512937071202E-2</v>
      </c>
      <c r="BG536" s="17">
        <f t="shared" si="183"/>
        <v>8.065681694394606E-6</v>
      </c>
    </row>
    <row r="537" spans="1:59" x14ac:dyDescent="0.25">
      <c r="A537" s="84">
        <v>309</v>
      </c>
      <c r="B537" s="84">
        <v>196</v>
      </c>
      <c r="D537" s="86">
        <v>1</v>
      </c>
      <c r="E537" s="17">
        <v>0</v>
      </c>
      <c r="F537" s="17">
        <f>'EWG-CCP-127 (1)'!M127</f>
        <v>20.533880903490758</v>
      </c>
      <c r="G537" s="17">
        <v>0</v>
      </c>
      <c r="H537" s="17">
        <v>0</v>
      </c>
      <c r="I537" s="17">
        <v>0</v>
      </c>
      <c r="J537" s="17">
        <v>0</v>
      </c>
      <c r="K537" s="17">
        <v>0</v>
      </c>
      <c r="L537" s="17">
        <v>0</v>
      </c>
      <c r="M537" s="17">
        <f>'EWG-CCP-127 (1)'!L127</f>
        <v>29.979466119096511</v>
      </c>
      <c r="N537" s="17">
        <v>0</v>
      </c>
      <c r="O537" s="17">
        <f>'EWG-CCP-127 (1)'!K127</f>
        <v>49.486652977412732</v>
      </c>
      <c r="P537" s="17">
        <v>0</v>
      </c>
      <c r="Q537" s="17">
        <v>0</v>
      </c>
      <c r="R537" s="17">
        <v>0</v>
      </c>
      <c r="S537" s="17">
        <v>0</v>
      </c>
      <c r="T537" s="17">
        <v>0</v>
      </c>
      <c r="U537" s="41">
        <v>0</v>
      </c>
      <c r="V537" s="41">
        <v>0</v>
      </c>
      <c r="W537" s="17">
        <v>0</v>
      </c>
      <c r="X537" s="17">
        <v>0</v>
      </c>
      <c r="Y537" s="17">
        <v>0</v>
      </c>
      <c r="Z537" s="17">
        <v>0</v>
      </c>
      <c r="AA537" s="17">
        <v>0</v>
      </c>
      <c r="AB537" s="17">
        <v>0</v>
      </c>
      <c r="AC537" s="17">
        <v>0</v>
      </c>
      <c r="AD537" s="41">
        <v>0</v>
      </c>
      <c r="AE537" s="88">
        <f>'EWG-CCP-127 (1)'!E127</f>
        <v>70</v>
      </c>
      <c r="AF537" s="91" t="s">
        <v>3</v>
      </c>
      <c r="AG537" s="87" t="s">
        <v>504</v>
      </c>
      <c r="AL537" s="17">
        <f t="shared" si="165"/>
        <v>100</v>
      </c>
      <c r="AM537" s="17">
        <f t="shared" si="166"/>
        <v>0.29979466119096509</v>
      </c>
      <c r="AN537" s="17">
        <f t="shared" si="167"/>
        <v>0</v>
      </c>
      <c r="AO537" s="17">
        <f t="shared" si="168"/>
        <v>0.20533880903490759</v>
      </c>
      <c r="AP537" s="17">
        <f t="shared" si="169"/>
        <v>0.49486652977412732</v>
      </c>
      <c r="AQ537" s="17">
        <f t="shared" si="170"/>
        <v>0.7</v>
      </c>
      <c r="AS537" s="17">
        <f t="shared" si="171"/>
        <v>2.41</v>
      </c>
      <c r="AT537" s="17">
        <f t="shared" si="172"/>
        <v>1.4600000000000002</v>
      </c>
      <c r="AU537" s="17">
        <f t="shared" si="173"/>
        <v>0.65062500000000001</v>
      </c>
      <c r="AV537" s="17">
        <f t="shared" si="174"/>
        <v>1.1025</v>
      </c>
      <c r="AW537" s="17">
        <f t="shared" si="175"/>
        <v>0.58030045351473925</v>
      </c>
      <c r="AX537" s="17">
        <f t="shared" si="176"/>
        <v>0.58030045351473925</v>
      </c>
      <c r="AY537" s="17">
        <f t="shared" si="177"/>
        <v>0.11969954648526071</v>
      </c>
      <c r="BA537" s="17">
        <f t="shared" si="184"/>
        <v>2.41</v>
      </c>
      <c r="BB537" s="17">
        <f t="shared" si="178"/>
        <v>1.4600000000000002</v>
      </c>
      <c r="BC537" s="17">
        <f t="shared" si="179"/>
        <v>0.56985721371441667</v>
      </c>
      <c r="BD537" s="17">
        <f t="shared" si="182"/>
        <v>0.58089735697220646</v>
      </c>
      <c r="BE537" s="17">
        <f t="shared" si="180"/>
        <v>0.58089735697220646</v>
      </c>
      <c r="BF537" s="17">
        <f t="shared" si="181"/>
        <v>1.4185439576206008E-2</v>
      </c>
      <c r="BG537" s="17">
        <f t="shared" si="183"/>
        <v>8.8899377023261117E-2</v>
      </c>
    </row>
    <row r="538" spans="1:59" x14ac:dyDescent="0.25">
      <c r="A538" s="84">
        <v>669</v>
      </c>
      <c r="B538" s="84">
        <v>366</v>
      </c>
      <c r="C538" s="17" t="s">
        <v>497</v>
      </c>
      <c r="D538" s="87">
        <v>1</v>
      </c>
      <c r="E538" s="17">
        <v>5</v>
      </c>
      <c r="F538" s="17">
        <v>20</v>
      </c>
      <c r="G538" s="17">
        <v>0</v>
      </c>
      <c r="H538" s="17">
        <v>0</v>
      </c>
      <c r="I538" s="17">
        <v>0</v>
      </c>
      <c r="J538" s="17">
        <v>0</v>
      </c>
      <c r="K538" s="17">
        <v>0</v>
      </c>
      <c r="L538" s="17">
        <v>0</v>
      </c>
      <c r="M538" s="17">
        <v>25</v>
      </c>
      <c r="N538" s="17">
        <v>0</v>
      </c>
      <c r="O538" s="17">
        <v>50</v>
      </c>
      <c r="P538" s="17">
        <v>0</v>
      </c>
      <c r="Q538" s="17">
        <v>0</v>
      </c>
      <c r="R538" s="17">
        <v>0</v>
      </c>
      <c r="S538" s="17">
        <v>0</v>
      </c>
      <c r="T538" s="17">
        <v>0</v>
      </c>
      <c r="U538" s="17">
        <v>0</v>
      </c>
      <c r="V538" s="17">
        <v>0</v>
      </c>
      <c r="W538" s="17">
        <v>0</v>
      </c>
      <c r="X538" s="17">
        <v>0</v>
      </c>
      <c r="Y538" s="17">
        <v>0</v>
      </c>
      <c r="Z538" s="17">
        <v>0</v>
      </c>
      <c r="AA538" s="17">
        <v>0</v>
      </c>
      <c r="AB538" s="17">
        <v>0</v>
      </c>
      <c r="AC538" s="17">
        <v>0</v>
      </c>
      <c r="AD538" s="17">
        <v>0</v>
      </c>
      <c r="AE538" s="88">
        <v>62.2</v>
      </c>
      <c r="AF538" s="17" t="s">
        <v>3</v>
      </c>
      <c r="AG538" s="87" t="s">
        <v>506</v>
      </c>
      <c r="AL538" s="17">
        <f t="shared" si="165"/>
        <v>100</v>
      </c>
      <c r="AM538" s="17">
        <f t="shared" si="166"/>
        <v>0.25</v>
      </c>
      <c r="AN538" s="17">
        <f t="shared" si="167"/>
        <v>0.05</v>
      </c>
      <c r="AO538" s="17">
        <f t="shared" si="168"/>
        <v>0.2</v>
      </c>
      <c r="AP538" s="17">
        <f t="shared" si="169"/>
        <v>0.5</v>
      </c>
      <c r="AQ538" s="17">
        <f t="shared" si="170"/>
        <v>0.622</v>
      </c>
      <c r="AS538" s="17">
        <f t="shared" si="171"/>
        <v>2</v>
      </c>
      <c r="AT538" s="17">
        <f t="shared" si="172"/>
        <v>1</v>
      </c>
      <c r="AU538" s="17">
        <f t="shared" si="173"/>
        <v>0.625</v>
      </c>
      <c r="AV538" s="17">
        <f t="shared" si="174"/>
        <v>1</v>
      </c>
      <c r="AW538" s="17">
        <f t="shared" si="175"/>
        <v>0.625</v>
      </c>
      <c r="AX538" s="17">
        <f t="shared" si="176"/>
        <v>0.625</v>
      </c>
      <c r="AY538" s="17">
        <f t="shared" si="177"/>
        <v>3.0000000000000027E-3</v>
      </c>
      <c r="BA538" s="17">
        <f t="shared" si="184"/>
        <v>1.25</v>
      </c>
      <c r="BB538" s="17">
        <f t="shared" si="178"/>
        <v>0.625</v>
      </c>
      <c r="BC538" s="17">
        <f t="shared" si="179"/>
        <v>0.50167929988577742</v>
      </c>
      <c r="BD538" s="17">
        <f t="shared" si="182"/>
        <v>0.49991645220572056</v>
      </c>
      <c r="BE538" s="17">
        <f t="shared" si="180"/>
        <v>0.49991645220572056</v>
      </c>
      <c r="BF538" s="17">
        <f t="shared" si="181"/>
        <v>1.4904392642038111E-2</v>
      </c>
      <c r="BG538" s="17">
        <f t="shared" si="183"/>
        <v>4.8470419266974735E-2</v>
      </c>
    </row>
    <row r="539" spans="1:59" x14ac:dyDescent="0.25">
      <c r="A539" s="84">
        <v>632</v>
      </c>
      <c r="B539" s="84">
        <v>642</v>
      </c>
      <c r="D539" s="86">
        <v>1</v>
      </c>
      <c r="E539" s="17">
        <v>0</v>
      </c>
      <c r="F539" s="17">
        <f>'EWG-CCP-127 (1)'!G354</f>
        <v>55.005500550055011</v>
      </c>
      <c r="G539" s="17">
        <v>0</v>
      </c>
      <c r="H539" s="17">
        <v>0</v>
      </c>
      <c r="I539" s="17">
        <v>0</v>
      </c>
      <c r="J539" s="17">
        <v>0</v>
      </c>
      <c r="K539" s="17">
        <v>0</v>
      </c>
      <c r="L539" s="17">
        <v>0</v>
      </c>
      <c r="M539" s="17">
        <v>0</v>
      </c>
      <c r="N539" s="17">
        <v>0</v>
      </c>
      <c r="O539" s="17">
        <v>0</v>
      </c>
      <c r="P539" s="17">
        <v>0</v>
      </c>
      <c r="Q539" s="17">
        <v>0</v>
      </c>
      <c r="R539" s="17">
        <v>0</v>
      </c>
      <c r="S539" s="17">
        <v>0</v>
      </c>
      <c r="T539" s="17">
        <v>0</v>
      </c>
      <c r="U539" s="17">
        <v>0</v>
      </c>
      <c r="V539" s="17">
        <v>0</v>
      </c>
      <c r="W539" s="17">
        <v>0</v>
      </c>
      <c r="X539" s="17">
        <v>0</v>
      </c>
      <c r="Y539" s="17">
        <v>0</v>
      </c>
      <c r="Z539" s="17">
        <v>0</v>
      </c>
      <c r="AA539" s="17">
        <v>0</v>
      </c>
      <c r="AB539" s="17">
        <f>'EWG-CCP-127 (1)'!H339</f>
        <v>44.994499449944989</v>
      </c>
      <c r="AC539" s="17">
        <v>0</v>
      </c>
      <c r="AD539" s="17">
        <v>0</v>
      </c>
      <c r="AE539" s="88">
        <f>'EWG-CCP-127 (1)'!L354</f>
        <v>27.96</v>
      </c>
      <c r="AF539" s="17" t="s">
        <v>3</v>
      </c>
      <c r="AG539" s="87" t="s">
        <v>506</v>
      </c>
      <c r="AL539" s="17">
        <f t="shared" si="165"/>
        <v>100</v>
      </c>
      <c r="AM539" s="17">
        <f t="shared" si="166"/>
        <v>0</v>
      </c>
      <c r="AN539" s="17">
        <f t="shared" si="167"/>
        <v>0</v>
      </c>
      <c r="AO539" s="17">
        <f t="shared" si="168"/>
        <v>0.55005500550055009</v>
      </c>
      <c r="AP539" s="17">
        <f t="shared" si="169"/>
        <v>0</v>
      </c>
      <c r="AQ539" s="17">
        <f t="shared" si="170"/>
        <v>0.27960000000000002</v>
      </c>
      <c r="AS539" s="17">
        <f t="shared" si="171"/>
        <v>0</v>
      </c>
      <c r="AT539" s="17">
        <f t="shared" si="172"/>
        <v>0</v>
      </c>
      <c r="AU539" s="17">
        <f t="shared" si="173"/>
        <v>0.5</v>
      </c>
      <c r="AV539" s="17">
        <f t="shared" si="174"/>
        <v>0.5</v>
      </c>
      <c r="AW539" s="17">
        <f t="shared" si="175"/>
        <v>0</v>
      </c>
      <c r="AX539" s="17">
        <f t="shared" si="176"/>
        <v>0</v>
      </c>
      <c r="AY539" s="17">
        <f t="shared" si="177"/>
        <v>0.27960000000000002</v>
      </c>
      <c r="BA539" s="17">
        <f t="shared" si="184"/>
        <v>0</v>
      </c>
      <c r="BB539" s="17">
        <f t="shared" si="178"/>
        <v>0.81799999999999984</v>
      </c>
      <c r="BC539" s="17">
        <f t="shared" si="179"/>
        <v>0.42821172032905402</v>
      </c>
      <c r="BD539" s="17">
        <f t="shared" si="182"/>
        <v>0.40229957654106274</v>
      </c>
      <c r="BE539" s="17">
        <f t="shared" si="180"/>
        <v>0.40229957654106274</v>
      </c>
      <c r="BF539" s="17">
        <f t="shared" si="181"/>
        <v>1.505518608335611E-2</v>
      </c>
      <c r="BG539" s="17">
        <f t="shared" si="183"/>
        <v>1.4942621116302134E-2</v>
      </c>
    </row>
    <row r="540" spans="1:59" x14ac:dyDescent="0.25">
      <c r="A540" s="84">
        <v>55</v>
      </c>
      <c r="B540" s="84">
        <v>43</v>
      </c>
      <c r="C540" s="17" t="s">
        <v>66</v>
      </c>
      <c r="D540" s="87">
        <v>1</v>
      </c>
      <c r="E540" s="41">
        <v>0</v>
      </c>
      <c r="F540" s="17">
        <v>17</v>
      </c>
      <c r="G540" s="17">
        <v>5</v>
      </c>
      <c r="H540" s="17">
        <v>0</v>
      </c>
      <c r="I540" s="41">
        <v>0</v>
      </c>
      <c r="J540" s="41">
        <v>0</v>
      </c>
      <c r="K540" s="41">
        <v>0</v>
      </c>
      <c r="L540" s="41">
        <v>0</v>
      </c>
      <c r="M540" s="17">
        <v>20</v>
      </c>
      <c r="N540" s="17">
        <v>0</v>
      </c>
      <c r="O540" s="17">
        <v>55</v>
      </c>
      <c r="P540" s="17">
        <v>0</v>
      </c>
      <c r="Q540" s="17">
        <v>0</v>
      </c>
      <c r="R540" s="17">
        <v>0</v>
      </c>
      <c r="S540" s="17">
        <v>0</v>
      </c>
      <c r="T540" s="41">
        <v>0</v>
      </c>
      <c r="U540" s="41">
        <v>0</v>
      </c>
      <c r="V540" s="41">
        <v>0</v>
      </c>
      <c r="W540" s="41">
        <v>0</v>
      </c>
      <c r="X540" s="17">
        <v>4</v>
      </c>
      <c r="Y540" s="17">
        <v>0</v>
      </c>
      <c r="Z540" s="41">
        <v>0</v>
      </c>
      <c r="AA540" s="17">
        <v>0</v>
      </c>
      <c r="AB540" s="17">
        <v>0</v>
      </c>
      <c r="AC540" s="41">
        <v>0</v>
      </c>
      <c r="AD540" s="41">
        <v>0</v>
      </c>
      <c r="AE540" s="88">
        <v>54</v>
      </c>
      <c r="AF540" s="41" t="s">
        <v>3</v>
      </c>
      <c r="AG540" s="87" t="s">
        <v>506</v>
      </c>
      <c r="AL540" s="17">
        <f t="shared" si="165"/>
        <v>101</v>
      </c>
      <c r="AM540" s="17">
        <f t="shared" si="166"/>
        <v>0.2</v>
      </c>
      <c r="AN540" s="17">
        <f t="shared" si="167"/>
        <v>0</v>
      </c>
      <c r="AO540" s="17">
        <f t="shared" si="168"/>
        <v>0.17</v>
      </c>
      <c r="AP540" s="17">
        <f t="shared" si="169"/>
        <v>0.55000000000000004</v>
      </c>
      <c r="AQ540" s="17">
        <f t="shared" si="170"/>
        <v>0.54</v>
      </c>
      <c r="AS540" s="17">
        <f t="shared" si="171"/>
        <v>3.2352941176470589</v>
      </c>
      <c r="AT540" s="17">
        <f t="shared" si="172"/>
        <v>1.1764705882352942</v>
      </c>
      <c r="AU540" s="17">
        <f t="shared" si="173"/>
        <v>0.70220588235294112</v>
      </c>
      <c r="AV540" s="17">
        <f t="shared" si="174"/>
        <v>1.3088235294117647</v>
      </c>
      <c r="AW540" s="17">
        <f t="shared" si="175"/>
        <v>0.70220588235294112</v>
      </c>
      <c r="AX540" s="17">
        <f t="shared" si="176"/>
        <v>0.70220588235294112</v>
      </c>
      <c r="AY540" s="17">
        <f t="shared" si="177"/>
        <v>0.16220588235294109</v>
      </c>
      <c r="BA540" s="17">
        <f t="shared" si="184"/>
        <v>3.2352941176470589</v>
      </c>
      <c r="BB540" s="17">
        <f t="shared" si="178"/>
        <v>1.4019607843137254</v>
      </c>
      <c r="BC540" s="17">
        <f t="shared" si="179"/>
        <v>0.61836310271116157</v>
      </c>
      <c r="BD540" s="17">
        <f t="shared" si="182"/>
        <v>0.66361746749626616</v>
      </c>
      <c r="BE540" s="17">
        <f t="shared" si="180"/>
        <v>0.66361746749626616</v>
      </c>
      <c r="BF540" s="17">
        <f t="shared" si="181"/>
        <v>1.5281278270190411E-2</v>
      </c>
      <c r="BG540" s="17">
        <f t="shared" si="183"/>
        <v>1.9088181625750586E-2</v>
      </c>
    </row>
    <row r="541" spans="1:59" x14ac:dyDescent="0.25">
      <c r="A541" s="84">
        <v>662</v>
      </c>
      <c r="B541" s="84">
        <v>359</v>
      </c>
      <c r="C541" s="17" t="s">
        <v>482</v>
      </c>
      <c r="D541" s="86">
        <v>1</v>
      </c>
      <c r="E541" s="17">
        <f>'EWG-CCP-127 (1)'!C29</f>
        <v>4.4825132559566212</v>
      </c>
      <c r="F541" s="17">
        <f>'EWG-CCP-127 (1)'!D29</f>
        <v>11.517828830034714</v>
      </c>
      <c r="G541" s="17">
        <f>'EWG-CCP-127 (1)'!E29</f>
        <v>1.1915709495582363E-2</v>
      </c>
      <c r="H541" s="17">
        <f>'EWG-CCP-127 (1)'!F29</f>
        <v>3.0774468479208401E-2</v>
      </c>
      <c r="I541" s="17">
        <f>'EWG-CCP-127 (1)'!G29</f>
        <v>2.2512171677373201</v>
      </c>
      <c r="J541" s="17">
        <f>'EWG-CCP-127 (1)'!H29</f>
        <v>0.28375062004725188</v>
      </c>
      <c r="K541" s="17">
        <v>0</v>
      </c>
      <c r="L541" s="17">
        <f>'EWG-CCP-127 (1)'!J29</f>
        <v>2.4371028801958743</v>
      </c>
      <c r="M541" s="17">
        <f>'EWG-CCP-127 (1)'!K29</f>
        <v>21.087687832115044</v>
      </c>
      <c r="N541" s="17">
        <f>'EWG-CCP-127 (1)'!L29</f>
        <v>2.3537520039162627E-2</v>
      </c>
      <c r="O541" s="17">
        <f>'EWG-CCP-127 (1)'!N29</f>
        <v>53.359691828958923</v>
      </c>
      <c r="P541" s="17">
        <f>'EWG-CCP-127 (1)'!M29</f>
        <v>5.8425630359448963E-2</v>
      </c>
      <c r="Q541" s="17">
        <f>'EWG-CCP-127 (1)'!O29</f>
        <v>2.4514091495078607</v>
      </c>
      <c r="R541" s="17">
        <f>'EWG-CCP-127 (1)'!P29</f>
        <v>1.2070066538469941</v>
      </c>
      <c r="S541" s="17">
        <f>'EWG-CCP-127 (1)'!Q29</f>
        <v>0.79713845322600274</v>
      </c>
      <c r="T541" s="17">
        <v>0</v>
      </c>
      <c r="U541" s="17">
        <v>0</v>
      </c>
      <c r="V541" s="17">
        <v>0</v>
      </c>
      <c r="W541" s="17">
        <v>0</v>
      </c>
      <c r="X541" s="17">
        <f>'EWG-CCP-127 (1)'!I29</f>
        <v>0</v>
      </c>
      <c r="Y541" s="17">
        <v>0</v>
      </c>
      <c r="Z541" s="17">
        <v>0</v>
      </c>
      <c r="AA541" s="17">
        <v>0</v>
      </c>
      <c r="AB541" s="17">
        <v>0</v>
      </c>
      <c r="AC541" s="17">
        <v>0</v>
      </c>
      <c r="AD541" s="17">
        <v>0</v>
      </c>
      <c r="AE541" s="88">
        <v>66</v>
      </c>
      <c r="AF541" s="17" t="s">
        <v>479</v>
      </c>
      <c r="AG541" s="87" t="s">
        <v>506</v>
      </c>
      <c r="AL541" s="17">
        <f t="shared" si="165"/>
        <v>100</v>
      </c>
      <c r="AM541" s="17">
        <f t="shared" si="166"/>
        <v>0.21371438452162295</v>
      </c>
      <c r="AN541" s="17">
        <f t="shared" si="167"/>
        <v>4.482513255956621E-2</v>
      </c>
      <c r="AO541" s="17">
        <f t="shared" si="168"/>
        <v>0.11517828830034714</v>
      </c>
      <c r="AP541" s="17">
        <f t="shared" si="169"/>
        <v>0.53359691828958922</v>
      </c>
      <c r="AQ541" s="17">
        <f t="shared" si="170"/>
        <v>0.66</v>
      </c>
      <c r="AS541" s="17">
        <f t="shared" si="171"/>
        <v>3.33490943769737</v>
      </c>
      <c r="AT541" s="17">
        <f t="shared" si="172"/>
        <v>1.3356863457859116</v>
      </c>
      <c r="AU541" s="17">
        <f t="shared" si="173"/>
        <v>0.7084318398560856</v>
      </c>
      <c r="AV541" s="17">
        <f t="shared" si="174"/>
        <v>1.3337273594243424</v>
      </c>
      <c r="AW541" s="17">
        <f t="shared" si="175"/>
        <v>0.7080849902788281</v>
      </c>
      <c r="AX541" s="17">
        <f t="shared" si="176"/>
        <v>0.7080849902788281</v>
      </c>
      <c r="AY541" s="17">
        <f t="shared" si="177"/>
        <v>4.8084990278828066E-2</v>
      </c>
      <c r="BA541" s="17">
        <f t="shared" si="184"/>
        <v>1.6759067095949742</v>
      </c>
      <c r="BB541" s="17">
        <f t="shared" si="178"/>
        <v>0.72864205884752653</v>
      </c>
      <c r="BC541" s="17">
        <f t="shared" si="179"/>
        <v>0.52671156794250618</v>
      </c>
      <c r="BD541" s="17">
        <f t="shared" si="182"/>
        <v>0.53502695801062006</v>
      </c>
      <c r="BE541" s="17">
        <f t="shared" si="180"/>
        <v>0.53502695801062006</v>
      </c>
      <c r="BF541" s="17">
        <f t="shared" si="181"/>
        <v>1.5618261224079329E-2</v>
      </c>
      <c r="BG541" s="17">
        <f t="shared" si="183"/>
        <v>6.6646578173883517E-2</v>
      </c>
    </row>
    <row r="542" spans="1:59" x14ac:dyDescent="0.25">
      <c r="A542" s="84">
        <v>535</v>
      </c>
      <c r="B542" s="84">
        <v>323</v>
      </c>
      <c r="C542" s="17" t="s">
        <v>377</v>
      </c>
      <c r="D542" s="87">
        <v>1</v>
      </c>
      <c r="E542" s="17">
        <v>14</v>
      </c>
      <c r="F542" s="17">
        <v>21</v>
      </c>
      <c r="G542" s="17">
        <v>43</v>
      </c>
      <c r="H542" s="17">
        <v>0</v>
      </c>
      <c r="I542" s="17">
        <v>0</v>
      </c>
      <c r="J542" s="17">
        <f>'EWG-CCP-127 (1)'!M319</f>
        <v>0</v>
      </c>
      <c r="K542" s="17">
        <v>0</v>
      </c>
      <c r="L542" s="17">
        <v>0</v>
      </c>
      <c r="M542" s="17">
        <v>0</v>
      </c>
      <c r="N542" s="17">
        <v>0</v>
      </c>
      <c r="O542" s="17">
        <v>21</v>
      </c>
      <c r="P542" s="17">
        <v>0</v>
      </c>
      <c r="Q542" s="17">
        <v>0</v>
      </c>
      <c r="R542" s="17">
        <v>0</v>
      </c>
      <c r="S542" s="17">
        <v>0</v>
      </c>
      <c r="T542" s="17">
        <v>0</v>
      </c>
      <c r="U542" s="17">
        <v>0</v>
      </c>
      <c r="V542" s="17">
        <v>0</v>
      </c>
      <c r="W542" s="17">
        <v>0</v>
      </c>
      <c r="X542" s="17">
        <v>0</v>
      </c>
      <c r="Y542" s="17">
        <v>0</v>
      </c>
      <c r="Z542" s="17">
        <v>0</v>
      </c>
      <c r="AA542" s="17">
        <v>0</v>
      </c>
      <c r="AB542" s="17">
        <v>0</v>
      </c>
      <c r="AC542" s="17">
        <v>0</v>
      </c>
      <c r="AD542" s="17">
        <v>0</v>
      </c>
      <c r="AE542" s="88">
        <v>15.5</v>
      </c>
      <c r="AF542" s="92" t="s">
        <v>3</v>
      </c>
      <c r="AG542" s="87" t="s">
        <v>504</v>
      </c>
      <c r="AK542" s="80"/>
      <c r="AL542" s="17">
        <f t="shared" si="165"/>
        <v>99</v>
      </c>
      <c r="AM542" s="17">
        <f t="shared" si="166"/>
        <v>0</v>
      </c>
      <c r="AN542" s="17">
        <f t="shared" si="167"/>
        <v>0.14000000000000001</v>
      </c>
      <c r="AO542" s="17">
        <f t="shared" si="168"/>
        <v>0.21</v>
      </c>
      <c r="AP542" s="17">
        <f t="shared" si="169"/>
        <v>0.21</v>
      </c>
      <c r="AQ542" s="17">
        <f t="shared" si="170"/>
        <v>0.155</v>
      </c>
      <c r="AS542" s="17">
        <f t="shared" si="171"/>
        <v>0.6</v>
      </c>
      <c r="AT542" s="17">
        <f t="shared" si="172"/>
        <v>0</v>
      </c>
      <c r="AU542" s="17">
        <f t="shared" si="173"/>
        <v>0.53749999999999998</v>
      </c>
      <c r="AV542" s="17">
        <f t="shared" si="174"/>
        <v>0.65</v>
      </c>
      <c r="AW542" s="17">
        <f t="shared" si="175"/>
        <v>0</v>
      </c>
      <c r="AX542" s="17">
        <f t="shared" si="176"/>
        <v>0</v>
      </c>
      <c r="AY542" s="17">
        <f t="shared" si="177"/>
        <v>0.155</v>
      </c>
      <c r="BA542" s="17">
        <f t="shared" si="184"/>
        <v>0.27272727272727271</v>
      </c>
      <c r="BB542" s="17">
        <f t="shared" si="178"/>
        <v>0.2792207792207792</v>
      </c>
      <c r="BC542" s="17">
        <f t="shared" si="179"/>
        <v>0.44424101041415731</v>
      </c>
      <c r="BD542" s="17">
        <f t="shared" si="182"/>
        <v>0.2792207792207792</v>
      </c>
      <c r="BE542" s="17">
        <f t="shared" si="180"/>
        <v>0.2792207792207792</v>
      </c>
      <c r="BF542" s="17">
        <f t="shared" si="181"/>
        <v>1.543080199021757E-2</v>
      </c>
      <c r="BG542" s="17">
        <f t="shared" si="183"/>
        <v>6.0929992700490793E-2</v>
      </c>
    </row>
    <row r="543" spans="1:59" x14ac:dyDescent="0.25">
      <c r="A543" s="84">
        <v>154</v>
      </c>
      <c r="B543" s="84">
        <v>90</v>
      </c>
      <c r="C543" s="17" t="s">
        <v>184</v>
      </c>
      <c r="D543" s="86">
        <v>1</v>
      </c>
      <c r="E543" s="81">
        <v>0</v>
      </c>
      <c r="F543" s="81">
        <f>'EWG-CCP-127 (1)'!I15</f>
        <v>17.074924309360302</v>
      </c>
      <c r="G543" s="81">
        <v>0</v>
      </c>
      <c r="H543" s="17">
        <v>0</v>
      </c>
      <c r="I543" s="82">
        <f>'EWG-CCP-127 (1)'!L15</f>
        <v>4.8587093626315356</v>
      </c>
      <c r="J543" s="17">
        <v>0</v>
      </c>
      <c r="K543" s="58">
        <v>0</v>
      </c>
      <c r="L543" s="58">
        <v>0</v>
      </c>
      <c r="M543" s="81">
        <f>'EWG-CCP-127 (1)'!K15</f>
        <v>12.903439503729915</v>
      </c>
      <c r="N543" s="58">
        <v>0</v>
      </c>
      <c r="O543" s="81">
        <f>'EWG-CCP-127 (1)'!J15</f>
        <v>65.162926824278244</v>
      </c>
      <c r="P543" s="17">
        <v>0</v>
      </c>
      <c r="Q543" s="17">
        <v>0</v>
      </c>
      <c r="R543" s="17">
        <v>0</v>
      </c>
      <c r="S543" s="81">
        <v>0</v>
      </c>
      <c r="T543" s="17">
        <v>0</v>
      </c>
      <c r="U543" s="41">
        <v>0</v>
      </c>
      <c r="V543" s="41">
        <v>0</v>
      </c>
      <c r="W543" s="17">
        <v>0</v>
      </c>
      <c r="X543" s="58">
        <v>0</v>
      </c>
      <c r="Y543" s="17">
        <v>0</v>
      </c>
      <c r="Z543" s="41">
        <v>0</v>
      </c>
      <c r="AA543" s="17">
        <v>0</v>
      </c>
      <c r="AB543" s="17">
        <v>0</v>
      </c>
      <c r="AC543" s="41">
        <v>0</v>
      </c>
      <c r="AD543" s="41">
        <v>0</v>
      </c>
      <c r="AE543" s="88">
        <v>76</v>
      </c>
      <c r="AF543" s="41" t="s">
        <v>545</v>
      </c>
      <c r="AG543" s="87" t="s">
        <v>506</v>
      </c>
      <c r="AK543" s="80"/>
      <c r="AL543" s="17">
        <f t="shared" si="165"/>
        <v>100</v>
      </c>
      <c r="AM543" s="17">
        <f t="shared" si="166"/>
        <v>0.12903439503729916</v>
      </c>
      <c r="AN543" s="17">
        <f t="shared" si="167"/>
        <v>0</v>
      </c>
      <c r="AO543" s="17">
        <f t="shared" si="168"/>
        <v>0.17074924309360301</v>
      </c>
      <c r="AP543" s="17">
        <f t="shared" si="169"/>
        <v>0.65162926824278244</v>
      </c>
      <c r="AQ543" s="17">
        <f t="shared" si="170"/>
        <v>0.76</v>
      </c>
      <c r="AS543" s="17">
        <f t="shared" si="171"/>
        <v>3.816293744187</v>
      </c>
      <c r="AT543" s="17">
        <f t="shared" si="172"/>
        <v>0.75569526809886833</v>
      </c>
      <c r="AU543" s="17">
        <f t="shared" si="173"/>
        <v>0.7385183590116875</v>
      </c>
      <c r="AV543" s="17">
        <f t="shared" si="174"/>
        <v>1.45407343604675</v>
      </c>
      <c r="AW543" s="17">
        <f t="shared" si="175"/>
        <v>0.7385183590116875</v>
      </c>
      <c r="AX543" s="17">
        <f t="shared" si="176"/>
        <v>0.7385183590116875</v>
      </c>
      <c r="AY543" s="17">
        <f t="shared" si="177"/>
        <v>2.1481640988312511E-2</v>
      </c>
      <c r="BA543" s="17">
        <f t="shared" si="184"/>
        <v>3.8162937441869995</v>
      </c>
      <c r="BB543" s="17">
        <f t="shared" si="178"/>
        <v>0.75569526809886822</v>
      </c>
      <c r="BC543" s="17">
        <f t="shared" si="179"/>
        <v>0.65251081173936121</v>
      </c>
      <c r="BD543" s="17">
        <f t="shared" si="182"/>
        <v>0.63456774630015977</v>
      </c>
      <c r="BE543" s="17">
        <f t="shared" si="180"/>
        <v>0.63456774630015977</v>
      </c>
      <c r="BF543" s="17">
        <f t="shared" si="181"/>
        <v>1.5733250268221085E-2</v>
      </c>
      <c r="BG543" s="17">
        <f t="shared" si="183"/>
        <v>0.12827857529732761</v>
      </c>
    </row>
    <row r="544" spans="1:59" x14ac:dyDescent="0.25">
      <c r="A544" s="84">
        <v>286</v>
      </c>
      <c r="B544" s="84">
        <v>370</v>
      </c>
      <c r="D544" s="87">
        <v>1</v>
      </c>
      <c r="E544" s="17">
        <v>0</v>
      </c>
      <c r="F544" s="17">
        <f>'EWG-CCP-127 (1)'!M104</f>
        <v>28.571428571428569</v>
      </c>
      <c r="G544" s="17">
        <v>0</v>
      </c>
      <c r="H544" s="17">
        <v>0</v>
      </c>
      <c r="I544" s="17">
        <v>0</v>
      </c>
      <c r="J544" s="17">
        <v>0</v>
      </c>
      <c r="K544" s="17">
        <v>0</v>
      </c>
      <c r="L544" s="17">
        <v>0</v>
      </c>
      <c r="M544" s="17">
        <f>'EWG-CCP-127 (1)'!L104</f>
        <v>42.857142857142854</v>
      </c>
      <c r="N544" s="17">
        <v>0</v>
      </c>
      <c r="O544" s="17">
        <f>'EWG-CCP-127 (1)'!K104</f>
        <v>28.571428571428569</v>
      </c>
      <c r="P544" s="17">
        <v>0</v>
      </c>
      <c r="Q544" s="17">
        <v>0</v>
      </c>
      <c r="R544" s="17">
        <v>0</v>
      </c>
      <c r="S544" s="17">
        <v>0</v>
      </c>
      <c r="T544" s="17">
        <v>0</v>
      </c>
      <c r="U544" s="41">
        <v>0</v>
      </c>
      <c r="V544" s="41">
        <v>0</v>
      </c>
      <c r="W544" s="17">
        <v>0</v>
      </c>
      <c r="X544" s="17">
        <v>0</v>
      </c>
      <c r="Y544" s="17">
        <v>0</v>
      </c>
      <c r="Z544" s="17">
        <v>0</v>
      </c>
      <c r="AA544" s="17">
        <v>0</v>
      </c>
      <c r="AB544" s="17">
        <v>0</v>
      </c>
      <c r="AC544" s="17">
        <v>0</v>
      </c>
      <c r="AD544" s="41">
        <v>0</v>
      </c>
      <c r="AE544" s="88">
        <f>'EWG-CCP-127 (1)'!E104</f>
        <v>53</v>
      </c>
      <c r="AF544" s="91" t="s">
        <v>3</v>
      </c>
      <c r="AG544" s="87" t="s">
        <v>504</v>
      </c>
      <c r="AL544" s="17">
        <f t="shared" si="165"/>
        <v>99.999999999999986</v>
      </c>
      <c r="AM544" s="17">
        <f t="shared" si="166"/>
        <v>0.42857142857142855</v>
      </c>
      <c r="AN544" s="17">
        <f t="shared" si="167"/>
        <v>0</v>
      </c>
      <c r="AO544" s="17">
        <f t="shared" si="168"/>
        <v>0.2857142857142857</v>
      </c>
      <c r="AP544" s="17">
        <f t="shared" si="169"/>
        <v>0.2857142857142857</v>
      </c>
      <c r="AQ544" s="17">
        <f t="shared" si="170"/>
        <v>0.53</v>
      </c>
      <c r="AS544" s="17">
        <f t="shared" si="171"/>
        <v>1</v>
      </c>
      <c r="AT544" s="17">
        <f t="shared" si="172"/>
        <v>1.5</v>
      </c>
      <c r="AU544" s="17">
        <f t="shared" si="173"/>
        <v>0.5625</v>
      </c>
      <c r="AV544" s="17">
        <f t="shared" si="174"/>
        <v>0.75</v>
      </c>
      <c r="AW544" s="17">
        <f t="shared" si="175"/>
        <v>0.375</v>
      </c>
      <c r="AX544" s="17">
        <f t="shared" si="176"/>
        <v>0.375</v>
      </c>
      <c r="AY544" s="17">
        <f t="shared" si="177"/>
        <v>0.15500000000000003</v>
      </c>
      <c r="BA544" s="17">
        <f t="shared" si="184"/>
        <v>1</v>
      </c>
      <c r="BB544" s="17">
        <f t="shared" si="178"/>
        <v>1.5</v>
      </c>
      <c r="BC544" s="17">
        <f t="shared" si="179"/>
        <v>0.48698578397443271</v>
      </c>
      <c r="BD544" s="17">
        <f t="shared" si="182"/>
        <v>0.40573275421889593</v>
      </c>
      <c r="BE544" s="17">
        <f t="shared" si="180"/>
        <v>0.40573275421889593</v>
      </c>
      <c r="BF544" s="17">
        <f t="shared" si="181"/>
        <v>1.5442348374021335E-2</v>
      </c>
      <c r="BG544" s="17">
        <f t="shared" si="183"/>
        <v>1.6424981913406172E-2</v>
      </c>
    </row>
    <row r="545" spans="1:59" x14ac:dyDescent="0.25">
      <c r="A545" s="84">
        <v>567</v>
      </c>
      <c r="B545" s="84">
        <v>402</v>
      </c>
      <c r="C545" s="17" t="s">
        <v>406</v>
      </c>
      <c r="D545" s="86">
        <v>1</v>
      </c>
      <c r="E545" s="17">
        <v>8</v>
      </c>
      <c r="F545" s="17">
        <v>7</v>
      </c>
      <c r="G545" s="17">
        <v>20</v>
      </c>
      <c r="H545" s="17">
        <v>0</v>
      </c>
      <c r="I545" s="17">
        <v>0</v>
      </c>
      <c r="J545" s="17">
        <v>0</v>
      </c>
      <c r="K545" s="17">
        <v>0</v>
      </c>
      <c r="L545" s="17">
        <v>0</v>
      </c>
      <c r="M545" s="17">
        <v>0</v>
      </c>
      <c r="N545" s="17">
        <v>0</v>
      </c>
      <c r="O545" s="17">
        <v>65</v>
      </c>
      <c r="P545" s="17">
        <v>0</v>
      </c>
      <c r="Q545" s="17">
        <v>0</v>
      </c>
      <c r="R545" s="17">
        <v>0</v>
      </c>
      <c r="S545" s="17">
        <v>0</v>
      </c>
      <c r="T545" s="17">
        <v>0</v>
      </c>
      <c r="U545" s="17">
        <v>0</v>
      </c>
      <c r="V545" s="17">
        <v>0</v>
      </c>
      <c r="W545" s="17">
        <v>0</v>
      </c>
      <c r="X545" s="17">
        <v>0</v>
      </c>
      <c r="Y545" s="17">
        <v>0</v>
      </c>
      <c r="Z545" s="17">
        <v>0</v>
      </c>
      <c r="AA545" s="17">
        <v>0</v>
      </c>
      <c r="AB545" s="17">
        <v>0</v>
      </c>
      <c r="AC545" s="17">
        <v>0</v>
      </c>
      <c r="AD545" s="17">
        <v>0</v>
      </c>
      <c r="AE545" s="88">
        <v>13</v>
      </c>
      <c r="AF545" s="92" t="s">
        <v>3</v>
      </c>
      <c r="AG545" s="87" t="s">
        <v>504</v>
      </c>
      <c r="AJ545" s="87" t="s">
        <v>510</v>
      </c>
      <c r="AK545" s="17">
        <v>11</v>
      </c>
      <c r="AL545" s="17">
        <f t="shared" si="165"/>
        <v>100</v>
      </c>
      <c r="AM545" s="17">
        <f t="shared" si="166"/>
        <v>0</v>
      </c>
      <c r="AN545" s="17">
        <f t="shared" si="167"/>
        <v>0.08</v>
      </c>
      <c r="AO545" s="17">
        <f t="shared" si="168"/>
        <v>7.0000000000000007E-2</v>
      </c>
      <c r="AP545" s="17">
        <f t="shared" si="169"/>
        <v>0.65</v>
      </c>
      <c r="AQ545" s="17">
        <f t="shared" si="170"/>
        <v>0.13</v>
      </c>
      <c r="AS545" s="17">
        <f t="shared" si="171"/>
        <v>4.333333333333333</v>
      </c>
      <c r="AT545" s="17">
        <f t="shared" si="172"/>
        <v>0</v>
      </c>
      <c r="AU545" s="17">
        <f t="shared" si="173"/>
        <v>0.77083333333333326</v>
      </c>
      <c r="AV545" s="17">
        <f t="shared" si="174"/>
        <v>1.5833333333333333</v>
      </c>
      <c r="AW545" s="17">
        <f t="shared" si="175"/>
        <v>0</v>
      </c>
      <c r="AX545" s="17">
        <f t="shared" si="176"/>
        <v>0</v>
      </c>
      <c r="AY545" s="17">
        <f t="shared" si="177"/>
        <v>0.13</v>
      </c>
      <c r="BA545" s="17">
        <f t="shared" si="184"/>
        <v>1.6666666666666667</v>
      </c>
      <c r="BB545" s="17">
        <f t="shared" si="178"/>
        <v>0.25641025641025639</v>
      </c>
      <c r="BC545" s="17">
        <f t="shared" si="179"/>
        <v>0.52616849307135183</v>
      </c>
      <c r="BD545" s="17">
        <f t="shared" si="182"/>
        <v>0.25641025641025639</v>
      </c>
      <c r="BE545" s="17">
        <f t="shared" si="180"/>
        <v>0.25641025641025639</v>
      </c>
      <c r="BF545" s="17">
        <f t="shared" si="181"/>
        <v>1.5979552925706766E-2</v>
      </c>
      <c r="BG545" s="17">
        <f t="shared" si="183"/>
        <v>7.3896993419629756E-2</v>
      </c>
    </row>
    <row r="546" spans="1:59" x14ac:dyDescent="0.25">
      <c r="A546" s="84">
        <v>474</v>
      </c>
      <c r="B546" s="84">
        <v>528</v>
      </c>
      <c r="C546" s="17" t="s">
        <v>319</v>
      </c>
      <c r="D546" s="87">
        <v>1</v>
      </c>
      <c r="E546" s="17">
        <v>0</v>
      </c>
      <c r="F546" s="17">
        <v>40</v>
      </c>
      <c r="G546" s="17">
        <v>0</v>
      </c>
      <c r="H546" s="17">
        <v>0</v>
      </c>
      <c r="I546" s="17">
        <v>0</v>
      </c>
      <c r="J546" s="17">
        <v>0</v>
      </c>
      <c r="K546" s="17">
        <v>0</v>
      </c>
      <c r="L546" s="17">
        <v>0</v>
      </c>
      <c r="M546" s="17">
        <v>0</v>
      </c>
      <c r="N546" s="17">
        <v>0</v>
      </c>
      <c r="O546" s="17">
        <v>20</v>
      </c>
      <c r="P546" s="17">
        <v>0</v>
      </c>
      <c r="Q546" s="17">
        <v>0</v>
      </c>
      <c r="R546" s="17">
        <v>0</v>
      </c>
      <c r="S546" s="17">
        <v>0</v>
      </c>
      <c r="T546" s="17">
        <v>0</v>
      </c>
      <c r="U546" s="17">
        <v>40</v>
      </c>
      <c r="V546" s="17">
        <v>0</v>
      </c>
      <c r="W546" s="17">
        <v>0</v>
      </c>
      <c r="X546" s="17">
        <v>0</v>
      </c>
      <c r="Y546" s="17">
        <v>0</v>
      </c>
      <c r="Z546" s="17">
        <v>0</v>
      </c>
      <c r="AA546" s="17">
        <v>0</v>
      </c>
      <c r="AB546" s="17">
        <v>0</v>
      </c>
      <c r="AC546" s="17">
        <v>0</v>
      </c>
      <c r="AD546" s="41">
        <v>0</v>
      </c>
      <c r="AE546" s="88">
        <v>46</v>
      </c>
      <c r="AF546" s="17" t="s">
        <v>3</v>
      </c>
      <c r="AG546" s="87" t="s">
        <v>506</v>
      </c>
      <c r="AL546" s="17">
        <f t="shared" si="165"/>
        <v>100</v>
      </c>
      <c r="AM546" s="17">
        <f t="shared" si="166"/>
        <v>0</v>
      </c>
      <c r="AN546" s="17">
        <f t="shared" si="167"/>
        <v>0</v>
      </c>
      <c r="AO546" s="17">
        <f t="shared" si="168"/>
        <v>0.4</v>
      </c>
      <c r="AP546" s="17">
        <f t="shared" si="169"/>
        <v>0.2</v>
      </c>
      <c r="AQ546" s="17">
        <f t="shared" si="170"/>
        <v>0.46</v>
      </c>
      <c r="AS546" s="17">
        <f t="shared" si="171"/>
        <v>0.5</v>
      </c>
      <c r="AT546" s="17">
        <f t="shared" si="172"/>
        <v>0</v>
      </c>
      <c r="AU546" s="17">
        <f t="shared" si="173"/>
        <v>0.53125</v>
      </c>
      <c r="AV546" s="17">
        <f t="shared" si="174"/>
        <v>0.625</v>
      </c>
      <c r="AW546" s="17">
        <f t="shared" si="175"/>
        <v>0</v>
      </c>
      <c r="AX546" s="17">
        <f t="shared" si="176"/>
        <v>0</v>
      </c>
      <c r="AY546" s="17">
        <f t="shared" si="177"/>
        <v>0.46</v>
      </c>
      <c r="BA546" s="17">
        <f t="shared" si="184"/>
        <v>0.5</v>
      </c>
      <c r="BB546" s="17">
        <f t="shared" si="178"/>
        <v>0.33333333333333331</v>
      </c>
      <c r="BC546" s="17">
        <f t="shared" si="179"/>
        <v>0.45759875215174339</v>
      </c>
      <c r="BD546" s="17">
        <f t="shared" si="182"/>
        <v>0.33333333333333331</v>
      </c>
      <c r="BE546" s="17">
        <f t="shared" si="180"/>
        <v>0.33333333333333331</v>
      </c>
      <c r="BF546" s="17">
        <f t="shared" si="181"/>
        <v>1.6044444444444455E-2</v>
      </c>
      <c r="BG546" s="17">
        <f t="shared" si="183"/>
        <v>3.382583926995298E-3</v>
      </c>
    </row>
    <row r="547" spans="1:59" x14ac:dyDescent="0.25">
      <c r="A547" s="84">
        <v>439</v>
      </c>
      <c r="B547" s="84">
        <v>294</v>
      </c>
      <c r="D547" s="86">
        <v>1</v>
      </c>
      <c r="E547" s="17">
        <f>'EWG-CCP-127 (1)'!E226</f>
        <v>11.600000000000001</v>
      </c>
      <c r="F547" s="17">
        <f>'EWG-CCP-127 (1)'!F226</f>
        <v>2.2999999999999998</v>
      </c>
      <c r="G547" s="17">
        <v>0</v>
      </c>
      <c r="H547" s="17">
        <v>0</v>
      </c>
      <c r="I547" s="17">
        <v>0</v>
      </c>
      <c r="J547" s="17">
        <v>0</v>
      </c>
      <c r="K547" s="17">
        <v>0</v>
      </c>
      <c r="L547" s="17">
        <v>0</v>
      </c>
      <c r="M547" s="17">
        <f>'EWG-CCP-127 (1)'!C226</f>
        <v>18.8</v>
      </c>
      <c r="N547" s="17">
        <v>0</v>
      </c>
      <c r="O547" s="17">
        <f>'EWG-CCP-127 (1)'!D226</f>
        <v>67.300000000000011</v>
      </c>
      <c r="P547" s="17">
        <v>0</v>
      </c>
      <c r="Q547" s="17">
        <v>0</v>
      </c>
      <c r="R547" s="17">
        <v>0</v>
      </c>
      <c r="S547" s="17">
        <v>0</v>
      </c>
      <c r="T547" s="17">
        <v>0</v>
      </c>
      <c r="U547" s="41">
        <v>0</v>
      </c>
      <c r="V547" s="17">
        <v>0</v>
      </c>
      <c r="W547" s="17">
        <v>0</v>
      </c>
      <c r="X547" s="17">
        <v>0</v>
      </c>
      <c r="Y547" s="17">
        <v>0</v>
      </c>
      <c r="Z547" s="17">
        <v>0</v>
      </c>
      <c r="AA547" s="17">
        <v>0</v>
      </c>
      <c r="AB547" s="17">
        <v>0</v>
      </c>
      <c r="AC547" s="17">
        <v>0</v>
      </c>
      <c r="AD547" s="41">
        <v>0</v>
      </c>
      <c r="AE547" s="88">
        <f>'EWG-CCP-127 (1)'!J226</f>
        <v>51.316000000000003</v>
      </c>
      <c r="AF547" s="41" t="s">
        <v>3</v>
      </c>
      <c r="AG547" s="87" t="s">
        <v>506</v>
      </c>
      <c r="AL547" s="17">
        <f t="shared" si="165"/>
        <v>100.00000000000001</v>
      </c>
      <c r="AM547" s="17">
        <f t="shared" si="166"/>
        <v>0.188</v>
      </c>
      <c r="AN547" s="17">
        <f t="shared" si="167"/>
        <v>0.11600000000000002</v>
      </c>
      <c r="AO547" s="17">
        <f t="shared" si="168"/>
        <v>2.3E-2</v>
      </c>
      <c r="AP547" s="17">
        <f t="shared" si="169"/>
        <v>0.67300000000000015</v>
      </c>
      <c r="AQ547" s="17">
        <f t="shared" si="170"/>
        <v>0.51316000000000006</v>
      </c>
      <c r="AS547" s="17">
        <f t="shared" si="171"/>
        <v>4.841726618705037</v>
      </c>
      <c r="AT547" s="17">
        <f t="shared" si="172"/>
        <v>1.3525179856115106</v>
      </c>
      <c r="AU547" s="17">
        <f t="shared" si="173"/>
        <v>0.80260791366906481</v>
      </c>
      <c r="AV547" s="17">
        <f t="shared" si="174"/>
        <v>1.7104316546762592</v>
      </c>
      <c r="AW547" s="17">
        <f t="shared" si="175"/>
        <v>0.80260791366906481</v>
      </c>
      <c r="AX547" s="17">
        <f t="shared" si="176"/>
        <v>0.80260791366906481</v>
      </c>
      <c r="AY547" s="17">
        <f t="shared" si="177"/>
        <v>0.28944791366906475</v>
      </c>
      <c r="BA547" s="17">
        <f t="shared" si="184"/>
        <v>1.3819301848049284</v>
      </c>
      <c r="BB547" s="17">
        <f t="shared" si="178"/>
        <v>0.38603696098562629</v>
      </c>
      <c r="BC547" s="17">
        <f t="shared" si="179"/>
        <v>0.50943337296424884</v>
      </c>
      <c r="BD547" s="17">
        <f t="shared" si="182"/>
        <v>0.38603696098562629</v>
      </c>
      <c r="BE547" s="17">
        <f t="shared" si="180"/>
        <v>0.38603696098562629</v>
      </c>
      <c r="BF547" s="17">
        <f t="shared" si="181"/>
        <v>1.6160267048249997E-2</v>
      </c>
      <c r="BG547" s="17">
        <f t="shared" si="183"/>
        <v>1.2392139197818192E-2</v>
      </c>
    </row>
    <row r="548" spans="1:59" x14ac:dyDescent="0.25">
      <c r="A548" s="84">
        <v>568</v>
      </c>
      <c r="B548" s="84">
        <v>403</v>
      </c>
      <c r="C548" s="17" t="s">
        <v>407</v>
      </c>
      <c r="D548" s="87">
        <v>1</v>
      </c>
      <c r="E548" s="17">
        <v>8</v>
      </c>
      <c r="F548" s="17">
        <v>7</v>
      </c>
      <c r="G548" s="17">
        <v>0</v>
      </c>
      <c r="H548" s="17">
        <v>0</v>
      </c>
      <c r="I548" s="17">
        <v>0</v>
      </c>
      <c r="J548" s="17">
        <v>0</v>
      </c>
      <c r="K548" s="17">
        <v>0</v>
      </c>
      <c r="L548" s="17">
        <v>0</v>
      </c>
      <c r="M548" s="17">
        <v>20</v>
      </c>
      <c r="N548" s="17">
        <v>0</v>
      </c>
      <c r="O548" s="17">
        <v>65</v>
      </c>
      <c r="P548" s="17">
        <v>0</v>
      </c>
      <c r="Q548" s="17">
        <v>0</v>
      </c>
      <c r="R548" s="17">
        <v>0</v>
      </c>
      <c r="S548" s="17">
        <v>0</v>
      </c>
      <c r="T548" s="17">
        <v>0</v>
      </c>
      <c r="U548" s="17">
        <v>0</v>
      </c>
      <c r="V548" s="17">
        <v>0</v>
      </c>
      <c r="W548" s="17">
        <v>0</v>
      </c>
      <c r="X548" s="17">
        <v>0</v>
      </c>
      <c r="Y548" s="17">
        <v>0</v>
      </c>
      <c r="Z548" s="17">
        <v>0</v>
      </c>
      <c r="AA548" s="17">
        <v>0</v>
      </c>
      <c r="AB548" s="17">
        <v>0</v>
      </c>
      <c r="AC548" s="17">
        <v>0</v>
      </c>
      <c r="AD548" s="17">
        <v>0</v>
      </c>
      <c r="AE548" s="88">
        <v>64</v>
      </c>
      <c r="AF548" s="92" t="s">
        <v>3</v>
      </c>
      <c r="AG548" s="87" t="s">
        <v>504</v>
      </c>
      <c r="AK548" s="17">
        <v>57</v>
      </c>
      <c r="AL548" s="17">
        <f t="shared" si="165"/>
        <v>100</v>
      </c>
      <c r="AM548" s="17">
        <f t="shared" si="166"/>
        <v>0.2</v>
      </c>
      <c r="AN548" s="17">
        <f t="shared" si="167"/>
        <v>0.08</v>
      </c>
      <c r="AO548" s="17">
        <f t="shared" si="168"/>
        <v>7.0000000000000007E-2</v>
      </c>
      <c r="AP548" s="17">
        <f t="shared" si="169"/>
        <v>0.65</v>
      </c>
      <c r="AQ548" s="17">
        <f t="shared" si="170"/>
        <v>0.64</v>
      </c>
      <c r="AS548" s="17">
        <f t="shared" si="171"/>
        <v>4.333333333333333</v>
      </c>
      <c r="AT548" s="17">
        <f t="shared" si="172"/>
        <v>1.3333333333333333</v>
      </c>
      <c r="AU548" s="17">
        <f t="shared" si="173"/>
        <v>0.77083333333333326</v>
      </c>
      <c r="AV548" s="17">
        <f t="shared" si="174"/>
        <v>1.5833333333333333</v>
      </c>
      <c r="AW548" s="17">
        <f t="shared" si="175"/>
        <v>0.77083333333333326</v>
      </c>
      <c r="AX548" s="17">
        <f t="shared" si="176"/>
        <v>0.77083333333333326</v>
      </c>
      <c r="AY548" s="17">
        <f t="shared" si="177"/>
        <v>0.13083333333333325</v>
      </c>
      <c r="BA548" s="17">
        <f t="shared" si="184"/>
        <v>1.6666666666666667</v>
      </c>
      <c r="BB548" s="17">
        <f t="shared" si="178"/>
        <v>0.51282051282051277</v>
      </c>
      <c r="BC548" s="17">
        <f t="shared" si="179"/>
        <v>0.52616849307135183</v>
      </c>
      <c r="BD548" s="17">
        <f t="shared" si="182"/>
        <v>0.51282051282051277</v>
      </c>
      <c r="BE548" s="17">
        <f t="shared" si="180"/>
        <v>0.51282051282051277</v>
      </c>
      <c r="BF548" s="17">
        <f t="shared" si="181"/>
        <v>1.617462195923736E-2</v>
      </c>
      <c r="BG548" s="17">
        <f t="shared" si="183"/>
        <v>5.6720178749194682E-2</v>
      </c>
    </row>
    <row r="549" spans="1:59" x14ac:dyDescent="0.25">
      <c r="A549" s="84">
        <v>151</v>
      </c>
      <c r="B549" s="84">
        <v>87</v>
      </c>
      <c r="C549" s="17" t="s">
        <v>178</v>
      </c>
      <c r="D549" s="86">
        <v>1</v>
      </c>
      <c r="E549" s="81">
        <v>0</v>
      </c>
      <c r="F549" s="81">
        <f>'EWG-CCP-127 (1)'!I8</f>
        <v>18.224578670715822</v>
      </c>
      <c r="G549" s="81">
        <v>0</v>
      </c>
      <c r="H549" s="17">
        <v>0</v>
      </c>
      <c r="I549" s="82">
        <f>'EWG-CCP-127 (1)'!L8</f>
        <v>1.0273422099787888</v>
      </c>
      <c r="J549" s="17">
        <v>0</v>
      </c>
      <c r="K549" s="58">
        <v>0</v>
      </c>
      <c r="L549" s="58">
        <v>0</v>
      </c>
      <c r="M549" s="81">
        <f>'EWG-CCP-127 (1)'!K8</f>
        <v>13.109737010193589</v>
      </c>
      <c r="N549" s="58">
        <v>0</v>
      </c>
      <c r="O549" s="81">
        <f>'EWG-CCP-127 (1)'!J8</f>
        <v>67.638342109111818</v>
      </c>
      <c r="P549" s="17">
        <v>0</v>
      </c>
      <c r="Q549" s="17">
        <v>0</v>
      </c>
      <c r="R549" s="17">
        <v>0</v>
      </c>
      <c r="S549" s="81">
        <v>0</v>
      </c>
      <c r="T549" s="17">
        <v>0</v>
      </c>
      <c r="U549" s="41">
        <v>0</v>
      </c>
      <c r="V549" s="41">
        <v>0</v>
      </c>
      <c r="W549" s="17">
        <v>0</v>
      </c>
      <c r="X549" s="58">
        <v>0</v>
      </c>
      <c r="Y549" s="17">
        <v>0</v>
      </c>
      <c r="Z549" s="41">
        <v>0</v>
      </c>
      <c r="AA549" s="17">
        <v>0</v>
      </c>
      <c r="AB549" s="17">
        <v>0</v>
      </c>
      <c r="AC549" s="41">
        <v>0</v>
      </c>
      <c r="AD549" s="41">
        <v>0</v>
      </c>
      <c r="AE549" s="88">
        <v>75</v>
      </c>
      <c r="AF549" s="41" t="s">
        <v>545</v>
      </c>
      <c r="AG549" s="87" t="s">
        <v>506</v>
      </c>
      <c r="AK549" s="80"/>
      <c r="AL549" s="17">
        <f t="shared" si="165"/>
        <v>100.00000000000001</v>
      </c>
      <c r="AM549" s="17">
        <f t="shared" si="166"/>
        <v>0.1310973701019359</v>
      </c>
      <c r="AN549" s="17">
        <f t="shared" si="167"/>
        <v>0</v>
      </c>
      <c r="AO549" s="17">
        <f t="shared" si="168"/>
        <v>0.18224578670715821</v>
      </c>
      <c r="AP549" s="17">
        <f t="shared" si="169"/>
        <v>0.67638342109111815</v>
      </c>
      <c r="AQ549" s="17">
        <f t="shared" si="170"/>
        <v>0.75</v>
      </c>
      <c r="AS549" s="17">
        <f t="shared" si="171"/>
        <v>3.7113802920336667</v>
      </c>
      <c r="AT549" s="17">
        <f t="shared" si="172"/>
        <v>0.71934376355481844</v>
      </c>
      <c r="AU549" s="17">
        <f t="shared" si="173"/>
        <v>0.73196126825210417</v>
      </c>
      <c r="AV549" s="17">
        <f t="shared" si="174"/>
        <v>1.4278450730084167</v>
      </c>
      <c r="AW549" s="17">
        <f t="shared" si="175"/>
        <v>0.71934376355481844</v>
      </c>
      <c r="AX549" s="17">
        <f t="shared" si="176"/>
        <v>0.71934376355481844</v>
      </c>
      <c r="AY549" s="17">
        <f t="shared" si="177"/>
        <v>3.0656236445181562E-2</v>
      </c>
      <c r="BA549" s="17">
        <f t="shared" si="184"/>
        <v>3.7113802920336667</v>
      </c>
      <c r="BB549" s="17">
        <f t="shared" si="178"/>
        <v>0.71934376355481844</v>
      </c>
      <c r="BC549" s="17">
        <f t="shared" si="179"/>
        <v>0.64634462182524488</v>
      </c>
      <c r="BD549" s="17">
        <f t="shared" si="182"/>
        <v>0.62133605137390602</v>
      </c>
      <c r="BE549" s="17">
        <f t="shared" si="180"/>
        <v>0.62133605137390602</v>
      </c>
      <c r="BF549" s="17">
        <f t="shared" si="181"/>
        <v>1.6554411676058152E-2</v>
      </c>
      <c r="BG549" s="17">
        <f t="shared" si="183"/>
        <v>0.12121537558498319</v>
      </c>
    </row>
    <row r="550" spans="1:59" x14ac:dyDescent="0.25">
      <c r="A550" s="84">
        <v>631</v>
      </c>
      <c r="B550" s="84">
        <v>641</v>
      </c>
      <c r="D550" s="87">
        <v>1</v>
      </c>
      <c r="E550" s="17">
        <v>0</v>
      </c>
      <c r="F550" s="17">
        <f>'EWG-CCP-127 (1)'!G353</f>
        <v>59.988002399520092</v>
      </c>
      <c r="G550" s="17">
        <v>0</v>
      </c>
      <c r="H550" s="17">
        <v>0</v>
      </c>
      <c r="I550" s="17">
        <v>0</v>
      </c>
      <c r="J550" s="17">
        <v>0</v>
      </c>
      <c r="K550" s="17">
        <v>0</v>
      </c>
      <c r="L550" s="17">
        <v>0</v>
      </c>
      <c r="M550" s="17">
        <v>0</v>
      </c>
      <c r="N550" s="17">
        <v>0</v>
      </c>
      <c r="O550" s="17">
        <v>0</v>
      </c>
      <c r="P550" s="17">
        <v>0</v>
      </c>
      <c r="Q550" s="17">
        <v>0</v>
      </c>
      <c r="R550" s="17">
        <v>0</v>
      </c>
      <c r="S550" s="17">
        <v>0</v>
      </c>
      <c r="T550" s="17">
        <v>0</v>
      </c>
      <c r="U550" s="17">
        <v>0</v>
      </c>
      <c r="V550" s="17">
        <v>0</v>
      </c>
      <c r="W550" s="17">
        <v>0</v>
      </c>
      <c r="X550" s="17">
        <v>0</v>
      </c>
      <c r="Y550" s="17">
        <v>0</v>
      </c>
      <c r="Z550" s="17">
        <v>0</v>
      </c>
      <c r="AA550" s="17">
        <v>0</v>
      </c>
      <c r="AB550" s="17">
        <f>'EWG-CCP-127 (1)'!H338</f>
        <v>40.011997600479901</v>
      </c>
      <c r="AC550" s="17">
        <v>0</v>
      </c>
      <c r="AD550" s="17">
        <v>0</v>
      </c>
      <c r="AE550" s="88">
        <f>'EWG-CCP-127 (1)'!L353</f>
        <v>28.893000000000001</v>
      </c>
      <c r="AF550" s="17" t="s">
        <v>3</v>
      </c>
      <c r="AG550" s="87" t="s">
        <v>506</v>
      </c>
      <c r="AL550" s="17">
        <f t="shared" si="165"/>
        <v>100</v>
      </c>
      <c r="AM550" s="17">
        <f t="shared" si="166"/>
        <v>0</v>
      </c>
      <c r="AN550" s="17">
        <f t="shared" si="167"/>
        <v>0</v>
      </c>
      <c r="AO550" s="17">
        <f t="shared" si="168"/>
        <v>0.59988002399520091</v>
      </c>
      <c r="AP550" s="17">
        <f t="shared" si="169"/>
        <v>0</v>
      </c>
      <c r="AQ550" s="17">
        <f t="shared" si="170"/>
        <v>0.28893000000000002</v>
      </c>
      <c r="AS550" s="17">
        <f t="shared" si="171"/>
        <v>0</v>
      </c>
      <c r="AT550" s="17">
        <f t="shared" si="172"/>
        <v>0</v>
      </c>
      <c r="AU550" s="17">
        <f t="shared" si="173"/>
        <v>0.5</v>
      </c>
      <c r="AV550" s="17">
        <f t="shared" si="174"/>
        <v>0.5</v>
      </c>
      <c r="AW550" s="17">
        <f t="shared" si="175"/>
        <v>0</v>
      </c>
      <c r="AX550" s="17">
        <f t="shared" si="176"/>
        <v>0</v>
      </c>
      <c r="AY550" s="17">
        <f t="shared" si="177"/>
        <v>0.28893000000000002</v>
      </c>
      <c r="BA550" s="17">
        <f t="shared" si="184"/>
        <v>0</v>
      </c>
      <c r="BB550" s="17">
        <f t="shared" si="178"/>
        <v>0.66700000000000004</v>
      </c>
      <c r="BC550" s="17">
        <f t="shared" si="179"/>
        <v>0.42821172032905402</v>
      </c>
      <c r="BD550" s="17">
        <f t="shared" si="182"/>
        <v>0.41644344357045032</v>
      </c>
      <c r="BE550" s="17">
        <f t="shared" si="180"/>
        <v>0.41644344357045032</v>
      </c>
      <c r="BF550" s="17">
        <f t="shared" si="181"/>
        <v>1.6259678291194412E-2</v>
      </c>
      <c r="BG550" s="17">
        <f t="shared" si="183"/>
        <v>1.2748671347919469E-2</v>
      </c>
    </row>
    <row r="551" spans="1:59" x14ac:dyDescent="0.25">
      <c r="A551" s="84">
        <v>128</v>
      </c>
      <c r="B551" s="84">
        <v>454</v>
      </c>
      <c r="C551" s="17" t="s">
        <v>154</v>
      </c>
      <c r="D551" s="86">
        <v>1</v>
      </c>
      <c r="E551" s="17">
        <v>0</v>
      </c>
      <c r="F551" s="17">
        <v>62</v>
      </c>
      <c r="G551" s="17">
        <v>10.4</v>
      </c>
      <c r="H551" s="17">
        <v>0</v>
      </c>
      <c r="I551" s="17">
        <v>0</v>
      </c>
      <c r="J551" s="17">
        <v>0</v>
      </c>
      <c r="K551" s="17">
        <v>0</v>
      </c>
      <c r="L551" s="17">
        <v>0</v>
      </c>
      <c r="M551" s="17">
        <v>14.9</v>
      </c>
      <c r="N551" s="17">
        <v>0</v>
      </c>
      <c r="O551" s="17">
        <v>12.7</v>
      </c>
      <c r="P551" s="17">
        <v>0</v>
      </c>
      <c r="Q551" s="17">
        <v>0</v>
      </c>
      <c r="R551" s="17">
        <v>0</v>
      </c>
      <c r="S551" s="17">
        <v>0</v>
      </c>
      <c r="T551" s="17">
        <v>0</v>
      </c>
      <c r="U551" s="41">
        <v>0</v>
      </c>
      <c r="V551" s="41">
        <v>0</v>
      </c>
      <c r="W551" s="17">
        <v>0</v>
      </c>
      <c r="X551" s="17">
        <v>0</v>
      </c>
      <c r="Y551" s="17">
        <v>0</v>
      </c>
      <c r="Z551" s="41">
        <v>0</v>
      </c>
      <c r="AA551" s="17">
        <v>0</v>
      </c>
      <c r="AB551" s="17">
        <v>0</v>
      </c>
      <c r="AC551" s="41">
        <v>0</v>
      </c>
      <c r="AD551" s="41">
        <v>0</v>
      </c>
      <c r="AE551" s="88">
        <v>45.3</v>
      </c>
      <c r="AF551" s="41" t="s">
        <v>3</v>
      </c>
      <c r="AG551" s="87" t="s">
        <v>557</v>
      </c>
      <c r="AL551" s="17">
        <f t="shared" si="165"/>
        <v>100.00000000000001</v>
      </c>
      <c r="AM551" s="17">
        <f t="shared" si="166"/>
        <v>0.14899999999999999</v>
      </c>
      <c r="AN551" s="17">
        <f t="shared" si="167"/>
        <v>0</v>
      </c>
      <c r="AO551" s="17">
        <f t="shared" si="168"/>
        <v>0.62</v>
      </c>
      <c r="AP551" s="17">
        <f t="shared" si="169"/>
        <v>0.127</v>
      </c>
      <c r="AQ551" s="17">
        <f t="shared" si="170"/>
        <v>0.45299999999999996</v>
      </c>
      <c r="AS551" s="17">
        <f t="shared" si="171"/>
        <v>0.20483870967741935</v>
      </c>
      <c r="AT551" s="17">
        <f t="shared" si="172"/>
        <v>0.24032258064516129</v>
      </c>
      <c r="AU551" s="17">
        <f t="shared" si="173"/>
        <v>0.51280241935483872</v>
      </c>
      <c r="AV551" s="17">
        <f t="shared" si="174"/>
        <v>0.55120967741935489</v>
      </c>
      <c r="AW551" s="17">
        <f t="shared" si="175"/>
        <v>0.24032258064516129</v>
      </c>
      <c r="AX551" s="17">
        <f t="shared" si="176"/>
        <v>0.24032258064516129</v>
      </c>
      <c r="AY551" s="17">
        <f t="shared" si="177"/>
        <v>0.21267741935483866</v>
      </c>
      <c r="BA551" s="17">
        <f t="shared" si="184"/>
        <v>0.20483870967741935</v>
      </c>
      <c r="BB551" s="17">
        <f t="shared" si="178"/>
        <v>0.3241935483870968</v>
      </c>
      <c r="BC551" s="17">
        <f t="shared" si="179"/>
        <v>0.44025092368867191</v>
      </c>
      <c r="BD551" s="17">
        <f t="shared" si="182"/>
        <v>0.3241935483870968</v>
      </c>
      <c r="BE551" s="17">
        <f t="shared" si="180"/>
        <v>0.3241935483870968</v>
      </c>
      <c r="BF551" s="17">
        <f t="shared" si="181"/>
        <v>1.6591101977107163E-2</v>
      </c>
      <c r="BG551" s="17">
        <f t="shared" si="183"/>
        <v>2.6173441283542042E-3</v>
      </c>
    </row>
    <row r="552" spans="1:59" x14ac:dyDescent="0.25">
      <c r="A552" s="84">
        <v>197</v>
      </c>
      <c r="B552" s="84">
        <v>125</v>
      </c>
      <c r="C552" s="17">
        <v>25</v>
      </c>
      <c r="D552" s="87">
        <v>1</v>
      </c>
      <c r="E552" s="17">
        <v>0</v>
      </c>
      <c r="F552" s="17">
        <v>13.3</v>
      </c>
      <c r="G552" s="17">
        <v>0</v>
      </c>
      <c r="H552" s="17">
        <v>0</v>
      </c>
      <c r="I552" s="17">
        <v>0</v>
      </c>
      <c r="J552" s="17">
        <v>0</v>
      </c>
      <c r="K552" s="17">
        <v>0</v>
      </c>
      <c r="L552" s="17">
        <v>0</v>
      </c>
      <c r="M552" s="17">
        <v>20</v>
      </c>
      <c r="N552" s="17">
        <v>0</v>
      </c>
      <c r="O552" s="17">
        <v>66.7</v>
      </c>
      <c r="P552" s="17">
        <v>0</v>
      </c>
      <c r="Q552" s="17">
        <v>0</v>
      </c>
      <c r="R552" s="17">
        <v>0</v>
      </c>
      <c r="S552" s="17">
        <v>0</v>
      </c>
      <c r="T552" s="17">
        <v>0</v>
      </c>
      <c r="U552" s="41">
        <v>0</v>
      </c>
      <c r="V552" s="41">
        <v>0</v>
      </c>
      <c r="W552" s="17">
        <v>0</v>
      </c>
      <c r="X552" s="17">
        <v>0</v>
      </c>
      <c r="Y552" s="17">
        <v>0</v>
      </c>
      <c r="Z552" s="17">
        <v>0</v>
      </c>
      <c r="AA552" s="17">
        <v>0</v>
      </c>
      <c r="AB552" s="17">
        <v>0</v>
      </c>
      <c r="AC552" s="17">
        <v>0</v>
      </c>
      <c r="AD552" s="41">
        <v>0</v>
      </c>
      <c r="AE552" s="88">
        <v>67</v>
      </c>
      <c r="AF552" s="91" t="s">
        <v>3</v>
      </c>
      <c r="AG552" s="87" t="s">
        <v>504</v>
      </c>
      <c r="AL552" s="17">
        <f t="shared" si="165"/>
        <v>100</v>
      </c>
      <c r="AM552" s="17">
        <f t="shared" si="166"/>
        <v>0.2</v>
      </c>
      <c r="AN552" s="17">
        <f t="shared" si="167"/>
        <v>0</v>
      </c>
      <c r="AO552" s="17">
        <f t="shared" si="168"/>
        <v>0.13300000000000001</v>
      </c>
      <c r="AP552" s="17">
        <f t="shared" si="169"/>
        <v>0.66700000000000004</v>
      </c>
      <c r="AQ552" s="17">
        <f t="shared" si="170"/>
        <v>0.67</v>
      </c>
      <c r="AS552" s="17">
        <f t="shared" si="171"/>
        <v>5.0150375939849621</v>
      </c>
      <c r="AT552" s="17">
        <f t="shared" si="172"/>
        <v>1.5037593984962405</v>
      </c>
      <c r="AU552" s="17">
        <f t="shared" si="173"/>
        <v>0.81343984962406013</v>
      </c>
      <c r="AV552" s="17">
        <f t="shared" si="174"/>
        <v>1.7537593984962405</v>
      </c>
      <c r="AW552" s="17">
        <f t="shared" si="175"/>
        <v>0.81343984962406013</v>
      </c>
      <c r="AX552" s="17">
        <f t="shared" si="176"/>
        <v>0.81343984962406013</v>
      </c>
      <c r="AY552" s="17">
        <f t="shared" si="177"/>
        <v>0.14343984962406009</v>
      </c>
      <c r="BA552" s="17">
        <f t="shared" si="184"/>
        <v>5.0150375939849621</v>
      </c>
      <c r="BB552" s="17">
        <f t="shared" si="178"/>
        <v>1.5037593984962405</v>
      </c>
      <c r="BC552" s="17">
        <f t="shared" si="179"/>
        <v>0.72296585906189303</v>
      </c>
      <c r="BD552" s="17">
        <f t="shared" si="182"/>
        <v>0.80119206141390897</v>
      </c>
      <c r="BE552" s="17">
        <f t="shared" si="180"/>
        <v>0.80119206141390897</v>
      </c>
      <c r="BF552" s="17">
        <f t="shared" si="181"/>
        <v>1.7211356978030855E-2</v>
      </c>
      <c r="BG552" s="17">
        <f t="shared" si="183"/>
        <v>7.1909777886227932E-2</v>
      </c>
    </row>
    <row r="553" spans="1:59" x14ac:dyDescent="0.25">
      <c r="A553" s="84">
        <v>205</v>
      </c>
      <c r="B553" s="84">
        <v>129</v>
      </c>
      <c r="C553" s="89">
        <v>33</v>
      </c>
      <c r="D553" s="86">
        <v>1</v>
      </c>
      <c r="E553" s="17">
        <v>0</v>
      </c>
      <c r="F553" s="17">
        <v>25</v>
      </c>
      <c r="G553" s="17">
        <v>0</v>
      </c>
      <c r="H553" s="17">
        <v>0</v>
      </c>
      <c r="I553" s="17">
        <v>0</v>
      </c>
      <c r="J553" s="17">
        <v>0</v>
      </c>
      <c r="K553" s="17">
        <v>0</v>
      </c>
      <c r="L553" s="17">
        <v>0</v>
      </c>
      <c r="M553" s="17">
        <v>25</v>
      </c>
      <c r="N553" s="17">
        <v>0</v>
      </c>
      <c r="O553" s="17">
        <v>50</v>
      </c>
      <c r="P553" s="17">
        <v>0</v>
      </c>
      <c r="Q553" s="17">
        <v>0</v>
      </c>
      <c r="R553" s="17">
        <v>0</v>
      </c>
      <c r="S553" s="17">
        <v>0</v>
      </c>
      <c r="T553" s="17">
        <v>0</v>
      </c>
      <c r="U553" s="41">
        <v>0</v>
      </c>
      <c r="V553" s="41">
        <v>0</v>
      </c>
      <c r="W553" s="17">
        <v>0</v>
      </c>
      <c r="X553" s="17">
        <v>0</v>
      </c>
      <c r="Y553" s="17">
        <v>0</v>
      </c>
      <c r="Z553" s="17">
        <v>0</v>
      </c>
      <c r="AA553" s="17">
        <v>0</v>
      </c>
      <c r="AB553" s="17">
        <v>0</v>
      </c>
      <c r="AC553" s="17">
        <v>0</v>
      </c>
      <c r="AD553" s="41">
        <v>0</v>
      </c>
      <c r="AE553" s="88">
        <v>70</v>
      </c>
      <c r="AF553" s="91" t="s">
        <v>3</v>
      </c>
      <c r="AG553" s="87" t="s">
        <v>504</v>
      </c>
      <c r="AL553" s="17">
        <f t="shared" si="165"/>
        <v>100</v>
      </c>
      <c r="AM553" s="17">
        <f t="shared" si="166"/>
        <v>0.25</v>
      </c>
      <c r="AN553" s="17">
        <f t="shared" si="167"/>
        <v>0</v>
      </c>
      <c r="AO553" s="17">
        <f t="shared" si="168"/>
        <v>0.25</v>
      </c>
      <c r="AP553" s="17">
        <f t="shared" si="169"/>
        <v>0.5</v>
      </c>
      <c r="AQ553" s="17">
        <f t="shared" si="170"/>
        <v>0.7</v>
      </c>
      <c r="AS553" s="17">
        <f t="shared" si="171"/>
        <v>2</v>
      </c>
      <c r="AT553" s="17">
        <f t="shared" si="172"/>
        <v>1</v>
      </c>
      <c r="AU553" s="17">
        <f t="shared" si="173"/>
        <v>0.625</v>
      </c>
      <c r="AV553" s="17">
        <f t="shared" si="174"/>
        <v>1</v>
      </c>
      <c r="AW553" s="17">
        <f t="shared" si="175"/>
        <v>0.625</v>
      </c>
      <c r="AX553" s="17">
        <f t="shared" si="176"/>
        <v>0.625</v>
      </c>
      <c r="AY553" s="17">
        <f t="shared" si="177"/>
        <v>7.4999999999999956E-2</v>
      </c>
      <c r="BA553" s="17">
        <f t="shared" si="184"/>
        <v>2</v>
      </c>
      <c r="BB553" s="17">
        <f t="shared" si="178"/>
        <v>1</v>
      </c>
      <c r="BC553" s="17">
        <f t="shared" si="179"/>
        <v>0.54575984761981144</v>
      </c>
      <c r="BD553" s="17">
        <f t="shared" si="182"/>
        <v>0.5705748278035998</v>
      </c>
      <c r="BE553" s="17">
        <f t="shared" si="180"/>
        <v>0.5705748278035998</v>
      </c>
      <c r="BF553" s="17">
        <f t="shared" si="181"/>
        <v>1.6750875198067831E-2</v>
      </c>
      <c r="BG553" s="17">
        <f t="shared" si="183"/>
        <v>8.8899377023261117E-2</v>
      </c>
    </row>
    <row r="554" spans="1:59" x14ac:dyDescent="0.25">
      <c r="A554" s="84">
        <v>168</v>
      </c>
      <c r="B554" s="84">
        <v>104</v>
      </c>
      <c r="C554" s="17" t="s">
        <v>217</v>
      </c>
      <c r="D554" s="87">
        <v>1</v>
      </c>
      <c r="E554" s="17">
        <v>0</v>
      </c>
      <c r="F554" s="17">
        <v>25</v>
      </c>
      <c r="G554" s="17">
        <v>0</v>
      </c>
      <c r="H554" s="17">
        <v>0</v>
      </c>
      <c r="I554" s="17">
        <v>0</v>
      </c>
      <c r="J554" s="17">
        <v>0</v>
      </c>
      <c r="K554" s="17">
        <v>0</v>
      </c>
      <c r="L554" s="17">
        <v>0</v>
      </c>
      <c r="M554" s="17">
        <v>12.5</v>
      </c>
      <c r="N554" s="17">
        <v>0</v>
      </c>
      <c r="O554" s="17">
        <v>50</v>
      </c>
      <c r="P554" s="17">
        <v>0</v>
      </c>
      <c r="Q554" s="17">
        <v>0</v>
      </c>
      <c r="R554" s="17">
        <v>0</v>
      </c>
      <c r="S554" s="17">
        <v>0</v>
      </c>
      <c r="T554" s="17">
        <v>0</v>
      </c>
      <c r="U554" s="41">
        <v>0</v>
      </c>
      <c r="V554" s="41">
        <v>0</v>
      </c>
      <c r="W554" s="17">
        <v>12.5</v>
      </c>
      <c r="X554" s="17">
        <v>0</v>
      </c>
      <c r="Y554" s="17">
        <v>0</v>
      </c>
      <c r="Z554" s="17">
        <v>0</v>
      </c>
      <c r="AA554" s="17">
        <v>0</v>
      </c>
      <c r="AB554" s="17">
        <v>0</v>
      </c>
      <c r="AC554" s="41">
        <v>0</v>
      </c>
      <c r="AD554" s="41">
        <v>0</v>
      </c>
      <c r="AE554" s="88">
        <v>63</v>
      </c>
      <c r="AF554" s="41" t="s">
        <v>3</v>
      </c>
      <c r="AG554" s="87" t="s">
        <v>506</v>
      </c>
      <c r="AL554" s="17">
        <f t="shared" si="165"/>
        <v>100</v>
      </c>
      <c r="AM554" s="17">
        <f t="shared" si="166"/>
        <v>0.125</v>
      </c>
      <c r="AN554" s="17">
        <f t="shared" si="167"/>
        <v>0</v>
      </c>
      <c r="AO554" s="17">
        <f t="shared" si="168"/>
        <v>0.25</v>
      </c>
      <c r="AP554" s="17">
        <f t="shared" si="169"/>
        <v>0.5</v>
      </c>
      <c r="AQ554" s="17">
        <f t="shared" si="170"/>
        <v>0.63</v>
      </c>
      <c r="AS554" s="17">
        <f t="shared" si="171"/>
        <v>2</v>
      </c>
      <c r="AT554" s="17">
        <f t="shared" si="172"/>
        <v>0.5</v>
      </c>
      <c r="AU554" s="17">
        <f t="shared" si="173"/>
        <v>0.625</v>
      </c>
      <c r="AV554" s="17">
        <f t="shared" si="174"/>
        <v>1</v>
      </c>
      <c r="AW554" s="17">
        <f t="shared" si="175"/>
        <v>0.5</v>
      </c>
      <c r="AX554" s="17">
        <f t="shared" si="176"/>
        <v>0.5</v>
      </c>
      <c r="AY554" s="17">
        <f t="shared" si="177"/>
        <v>0.13</v>
      </c>
      <c r="BA554" s="17">
        <f t="shared" si="184"/>
        <v>2</v>
      </c>
      <c r="BB554" s="17">
        <f t="shared" si="178"/>
        <v>0.5</v>
      </c>
      <c r="BC554" s="17">
        <f t="shared" si="179"/>
        <v>0.54575984761981144</v>
      </c>
      <c r="BD554" s="17">
        <f t="shared" si="182"/>
        <v>0.5</v>
      </c>
      <c r="BE554" s="17">
        <f t="shared" si="180"/>
        <v>0.5</v>
      </c>
      <c r="BF554" s="17">
        <f t="shared" si="181"/>
        <v>1.6900000000000002E-2</v>
      </c>
      <c r="BG554" s="17">
        <f t="shared" si="183"/>
        <v>5.2056979036850269E-2</v>
      </c>
    </row>
    <row r="555" spans="1:59" x14ac:dyDescent="0.25">
      <c r="A555" s="84">
        <v>93</v>
      </c>
      <c r="B555" s="84">
        <v>58</v>
      </c>
      <c r="C555" s="17" t="s">
        <v>115</v>
      </c>
      <c r="D555" s="86">
        <v>1</v>
      </c>
      <c r="E555" s="17">
        <v>8</v>
      </c>
      <c r="F555" s="17">
        <v>7</v>
      </c>
      <c r="G555" s="17">
        <v>15</v>
      </c>
      <c r="H555" s="17">
        <v>0</v>
      </c>
      <c r="I555" s="41">
        <v>0</v>
      </c>
      <c r="J555" s="17">
        <v>0</v>
      </c>
      <c r="K555" s="17">
        <v>0</v>
      </c>
      <c r="L555" s="17">
        <v>0</v>
      </c>
      <c r="M555" s="17">
        <v>5</v>
      </c>
      <c r="N555" s="17">
        <v>0</v>
      </c>
      <c r="O555" s="17">
        <v>65</v>
      </c>
      <c r="P555" s="17">
        <v>0</v>
      </c>
      <c r="Q555" s="17">
        <v>0</v>
      </c>
      <c r="R555" s="17">
        <v>0</v>
      </c>
      <c r="S555" s="17">
        <v>0</v>
      </c>
      <c r="T555" s="41">
        <v>0</v>
      </c>
      <c r="U555" s="41">
        <v>0</v>
      </c>
      <c r="V555" s="41">
        <v>0</v>
      </c>
      <c r="W555" s="17">
        <v>0</v>
      </c>
      <c r="X555" s="17">
        <v>0</v>
      </c>
      <c r="Y555" s="17">
        <v>0</v>
      </c>
      <c r="Z555" s="41">
        <v>0</v>
      </c>
      <c r="AA555" s="17">
        <v>0</v>
      </c>
      <c r="AB555" s="17">
        <v>0</v>
      </c>
      <c r="AC555" s="41">
        <v>0</v>
      </c>
      <c r="AD555" s="41">
        <v>0</v>
      </c>
      <c r="AE555" s="88">
        <v>19</v>
      </c>
      <c r="AF555" s="91" t="s">
        <v>3</v>
      </c>
      <c r="AG555" s="87" t="s">
        <v>504</v>
      </c>
      <c r="AL555" s="17">
        <f t="shared" si="165"/>
        <v>100</v>
      </c>
      <c r="AM555" s="17">
        <f t="shared" si="166"/>
        <v>0.05</v>
      </c>
      <c r="AN555" s="17">
        <f t="shared" si="167"/>
        <v>0.08</v>
      </c>
      <c r="AO555" s="17">
        <f t="shared" si="168"/>
        <v>7.0000000000000007E-2</v>
      </c>
      <c r="AP555" s="17">
        <f t="shared" si="169"/>
        <v>0.65</v>
      </c>
      <c r="AQ555" s="17">
        <f t="shared" si="170"/>
        <v>0.19</v>
      </c>
      <c r="AS555" s="17">
        <f t="shared" si="171"/>
        <v>4.333333333333333</v>
      </c>
      <c r="AT555" s="17">
        <f t="shared" si="172"/>
        <v>0.33333333333333331</v>
      </c>
      <c r="AU555" s="17">
        <f t="shared" si="173"/>
        <v>0.77083333333333326</v>
      </c>
      <c r="AV555" s="17">
        <f t="shared" si="174"/>
        <v>1.5833333333333333</v>
      </c>
      <c r="AW555" s="17">
        <f t="shared" si="175"/>
        <v>0.33333333333333331</v>
      </c>
      <c r="AX555" s="17">
        <f t="shared" si="176"/>
        <v>0.33333333333333331</v>
      </c>
      <c r="AY555" s="17">
        <f t="shared" si="177"/>
        <v>0.14333333333333331</v>
      </c>
      <c r="BA555" s="17">
        <f t="shared" si="184"/>
        <v>1.6666666666666667</v>
      </c>
      <c r="BB555" s="17">
        <f t="shared" si="178"/>
        <v>0.32051282051282054</v>
      </c>
      <c r="BC555" s="17">
        <f t="shared" si="179"/>
        <v>0.52616849307135183</v>
      </c>
      <c r="BD555" s="17">
        <f t="shared" si="182"/>
        <v>0.32051282051282054</v>
      </c>
      <c r="BE555" s="17">
        <f t="shared" si="180"/>
        <v>0.32051282051282054</v>
      </c>
      <c r="BF555" s="17">
        <f t="shared" si="181"/>
        <v>1.7033596318211709E-2</v>
      </c>
      <c r="BG555" s="17">
        <f t="shared" si="183"/>
        <v>4.4876191693696221E-2</v>
      </c>
    </row>
    <row r="556" spans="1:59" x14ac:dyDescent="0.25">
      <c r="A556" s="84">
        <v>102</v>
      </c>
      <c r="B556" s="84">
        <v>67</v>
      </c>
      <c r="C556" s="17" t="s">
        <v>126</v>
      </c>
      <c r="D556" s="87">
        <v>1</v>
      </c>
      <c r="E556" s="17">
        <v>2</v>
      </c>
      <c r="F556" s="17">
        <v>4.7</v>
      </c>
      <c r="G556" s="17">
        <v>0</v>
      </c>
      <c r="H556" s="17">
        <v>0</v>
      </c>
      <c r="I556" s="17">
        <v>0.08</v>
      </c>
      <c r="J556" s="17">
        <v>0</v>
      </c>
      <c r="K556" s="17">
        <v>0</v>
      </c>
      <c r="L556" s="17">
        <v>0</v>
      </c>
      <c r="M556" s="17">
        <v>14.4</v>
      </c>
      <c r="N556" s="17">
        <v>0</v>
      </c>
      <c r="O556" s="17">
        <v>78.8</v>
      </c>
      <c r="P556" s="17">
        <v>0</v>
      </c>
      <c r="Q556" s="17">
        <v>0</v>
      </c>
      <c r="R556" s="17">
        <v>0</v>
      </c>
      <c r="S556" s="17">
        <v>0</v>
      </c>
      <c r="T556" s="41">
        <v>0</v>
      </c>
      <c r="U556" s="41">
        <v>0</v>
      </c>
      <c r="V556" s="41">
        <v>0</v>
      </c>
      <c r="W556" s="17">
        <v>0</v>
      </c>
      <c r="X556" s="17">
        <v>0</v>
      </c>
      <c r="Y556" s="17">
        <v>0</v>
      </c>
      <c r="Z556" s="41">
        <v>0</v>
      </c>
      <c r="AA556" s="17">
        <v>0</v>
      </c>
      <c r="AB556" s="17">
        <v>0</v>
      </c>
      <c r="AC556" s="41">
        <v>0</v>
      </c>
      <c r="AD556" s="41">
        <v>0</v>
      </c>
      <c r="AE556" s="88">
        <v>94.6</v>
      </c>
      <c r="AF556" s="41" t="s">
        <v>3</v>
      </c>
      <c r="AG556" s="87" t="s">
        <v>506</v>
      </c>
      <c r="AL556" s="17">
        <f t="shared" si="165"/>
        <v>99.97999999999999</v>
      </c>
      <c r="AM556" s="17">
        <f t="shared" si="166"/>
        <v>0.14400000000000002</v>
      </c>
      <c r="AN556" s="17">
        <f t="shared" si="167"/>
        <v>0.02</v>
      </c>
      <c r="AO556" s="17">
        <f t="shared" si="168"/>
        <v>4.7E-2</v>
      </c>
      <c r="AP556" s="17">
        <f t="shared" si="169"/>
        <v>0.78799999999999992</v>
      </c>
      <c r="AQ556" s="17">
        <f t="shared" si="170"/>
        <v>0.94599999999999995</v>
      </c>
      <c r="AS556" s="17">
        <f t="shared" si="171"/>
        <v>11.761194029850744</v>
      </c>
      <c r="AT556" s="17">
        <f t="shared" si="172"/>
        <v>2.1492537313432836</v>
      </c>
      <c r="AU556" s="17">
        <f t="shared" si="173"/>
        <v>1.2350746268656714</v>
      </c>
      <c r="AV556" s="17">
        <f t="shared" si="174"/>
        <v>3.440298507462686</v>
      </c>
      <c r="AW556" s="17">
        <f t="shared" si="175"/>
        <v>1.2350746268656714</v>
      </c>
      <c r="AX556" s="17">
        <f t="shared" si="176"/>
        <v>1</v>
      </c>
      <c r="AY556" s="17">
        <f t="shared" si="177"/>
        <v>5.4000000000000048E-2</v>
      </c>
      <c r="BA556" s="17">
        <f>(O556+$BJ$38*AA556)/($BJ$3*F556+$BJ$4*E556+$BJ$5*N556+$BJ$6*I556+$BJ$7*Q556+$BJ$8*S556+$BJ$9*W556)</f>
        <v>6.2047244094488194</v>
      </c>
      <c r="BB556" s="17">
        <f t="shared" si="178"/>
        <v>1.1338582677165354</v>
      </c>
      <c r="BC556" s="17">
        <f t="shared" si="179"/>
        <v>0.79288858767203363</v>
      </c>
      <c r="BD556" s="17">
        <f t="shared" si="182"/>
        <v>0.81512987268032366</v>
      </c>
      <c r="BE556" s="17">
        <f t="shared" si="180"/>
        <v>0.81512987268032366</v>
      </c>
      <c r="BF556" s="17">
        <f t="shared" si="181"/>
        <v>1.7126990224668282E-2</v>
      </c>
      <c r="BG556" s="17">
        <f t="shared" si="183"/>
        <v>0.29611008994693355</v>
      </c>
    </row>
    <row r="557" spans="1:59" x14ac:dyDescent="0.25">
      <c r="A557" s="84">
        <v>663</v>
      </c>
      <c r="B557" s="84">
        <v>360</v>
      </c>
      <c r="C557" s="17" t="s">
        <v>490</v>
      </c>
      <c r="D557" s="86">
        <v>1</v>
      </c>
      <c r="E557" s="17">
        <f>'EWG-CCP-127 (1)'!C36</f>
        <v>4.0929581435630613</v>
      </c>
      <c r="F557" s="17">
        <f>'EWG-CCP-127 (1)'!D36</f>
        <v>9.8272354530327313</v>
      </c>
      <c r="G557" s="17">
        <f>'EWG-CCP-127 (1)'!E36</f>
        <v>2.4766117670053185</v>
      </c>
      <c r="H557" s="17">
        <v>0</v>
      </c>
      <c r="I557" s="17">
        <f>'EWG-CCP-127 (1)'!G36</f>
        <v>2.3563499708403235</v>
      </c>
      <c r="J557" s="17">
        <f>'EWG-CCP-127 (1)'!H36</f>
        <v>2.7091162869483503</v>
      </c>
      <c r="K557" s="17">
        <f>'EWG-CCP-127 (1)'!R36</f>
        <v>0</v>
      </c>
      <c r="L557" s="17">
        <f>'EWG-CCP-127 (1)'!J36</f>
        <v>2.5122348223253121</v>
      </c>
      <c r="M557" s="17">
        <f>'EWG-CCP-127 (1)'!K36</f>
        <v>21.02795703813954</v>
      </c>
      <c r="N557" s="17">
        <v>0</v>
      </c>
      <c r="O557" s="17">
        <f>'EWG-CCP-127 (1)'!N36</f>
        <v>49.190224361398876</v>
      </c>
      <c r="P557" s="17">
        <v>0</v>
      </c>
      <c r="Q557" s="17">
        <f>'EWG-CCP-127 (1)'!O36</f>
        <v>1.1992734123174</v>
      </c>
      <c r="R557" s="17">
        <f>'EWG-CCP-127 (1)'!P36</f>
        <v>2.9424044002362146</v>
      </c>
      <c r="S557" s="17">
        <f>'EWG-CCP-127 (1)'!Q36</f>
        <v>1.6656343441928705</v>
      </c>
      <c r="T557" s="17">
        <v>0</v>
      </c>
      <c r="U557" s="17">
        <v>0</v>
      </c>
      <c r="V557" s="17">
        <v>0</v>
      </c>
      <c r="W557" s="17">
        <v>0</v>
      </c>
      <c r="X557" s="17">
        <v>0</v>
      </c>
      <c r="Y557" s="17">
        <v>0</v>
      </c>
      <c r="Z557" s="17">
        <v>0</v>
      </c>
      <c r="AA557" s="17">
        <v>0</v>
      </c>
      <c r="AB557" s="17">
        <v>0</v>
      </c>
      <c r="AC557" s="17">
        <v>0</v>
      </c>
      <c r="AD557" s="17">
        <v>0</v>
      </c>
      <c r="AE557" s="88">
        <v>67</v>
      </c>
      <c r="AF557" s="17" t="s">
        <v>3</v>
      </c>
      <c r="AG557" s="87" t="s">
        <v>506</v>
      </c>
      <c r="AJ557" s="87" t="s">
        <v>510</v>
      </c>
      <c r="AL557" s="17">
        <f t="shared" si="165"/>
        <v>99.999999999999986</v>
      </c>
      <c r="AM557" s="17">
        <f t="shared" si="166"/>
        <v>0.2373707332508789</v>
      </c>
      <c r="AN557" s="17">
        <f t="shared" si="167"/>
        <v>4.0929581435630615E-2</v>
      </c>
      <c r="AO557" s="17">
        <f t="shared" si="168"/>
        <v>9.8272354530327316E-2</v>
      </c>
      <c r="AP557" s="17">
        <f t="shared" si="169"/>
        <v>0.49190224361398877</v>
      </c>
      <c r="AQ557" s="17">
        <f t="shared" si="170"/>
        <v>0.67</v>
      </c>
      <c r="AS557" s="17">
        <f t="shared" si="171"/>
        <v>3.5337313392989329</v>
      </c>
      <c r="AT557" s="17">
        <f t="shared" si="172"/>
        <v>1.7052258045385829</v>
      </c>
      <c r="AU557" s="17">
        <f t="shared" si="173"/>
        <v>0.72085820870618333</v>
      </c>
      <c r="AV557" s="17">
        <f t="shared" si="174"/>
        <v>1.3834328348247333</v>
      </c>
      <c r="AW557" s="17">
        <f t="shared" si="175"/>
        <v>0.6649665412822382</v>
      </c>
      <c r="AX557" s="17">
        <f t="shared" si="176"/>
        <v>0.6649665412822382</v>
      </c>
      <c r="AY557" s="17">
        <f t="shared" si="177"/>
        <v>5.0334587177618406E-3</v>
      </c>
      <c r="BA557" s="17">
        <f t="shared" ref="BA557:BA586" si="185">(O557)/($BJ$3*F557+$BJ$4*E557+$BJ$5*N557+$BJ$6*I557+$BJ$7*Q557+$BJ$8*S557+$BJ$9*W557)</f>
        <v>1.5768133733361007</v>
      </c>
      <c r="BB557" s="17">
        <f t="shared" si="178"/>
        <v>0.88802168609244914</v>
      </c>
      <c r="BC557" s="17">
        <f t="shared" si="179"/>
        <v>0.52088744989039426</v>
      </c>
      <c r="BD557" s="17">
        <f t="shared" si="182"/>
        <v>0.53790126081117828</v>
      </c>
      <c r="BE557" s="17">
        <f t="shared" si="180"/>
        <v>0.53790126081117828</v>
      </c>
      <c r="BF557" s="17">
        <f t="shared" si="181"/>
        <v>1.7450076895276351E-2</v>
      </c>
      <c r="BG557" s="17">
        <f t="shared" si="183"/>
        <v>7.1909777886227932E-2</v>
      </c>
    </row>
    <row r="558" spans="1:59" x14ac:dyDescent="0.25">
      <c r="A558" s="84">
        <v>35</v>
      </c>
      <c r="B558" s="84">
        <v>23</v>
      </c>
      <c r="C558" s="17" t="s">
        <v>43</v>
      </c>
      <c r="D558" s="87">
        <v>1</v>
      </c>
      <c r="E558" s="41">
        <v>0</v>
      </c>
      <c r="F558" s="17">
        <v>17</v>
      </c>
      <c r="G558" s="17">
        <v>0</v>
      </c>
      <c r="H558" s="17">
        <v>0</v>
      </c>
      <c r="I558" s="41">
        <v>0</v>
      </c>
      <c r="J558" s="41">
        <v>0</v>
      </c>
      <c r="K558" s="41">
        <v>0</v>
      </c>
      <c r="L558" s="41">
        <v>0</v>
      </c>
      <c r="M558" s="17">
        <v>18</v>
      </c>
      <c r="N558" s="17">
        <v>0</v>
      </c>
      <c r="O558" s="17">
        <v>63</v>
      </c>
      <c r="P558" s="17">
        <v>0</v>
      </c>
      <c r="Q558" s="17">
        <v>0</v>
      </c>
      <c r="R558" s="17">
        <v>0</v>
      </c>
      <c r="S558" s="17">
        <v>2</v>
      </c>
      <c r="T558" s="41">
        <v>0</v>
      </c>
      <c r="U558" s="41">
        <v>0</v>
      </c>
      <c r="V558" s="41">
        <v>0</v>
      </c>
      <c r="W558" s="41">
        <v>0</v>
      </c>
      <c r="X558" s="41">
        <v>0</v>
      </c>
      <c r="Y558" s="17">
        <v>0</v>
      </c>
      <c r="Z558" s="41">
        <v>0</v>
      </c>
      <c r="AA558" s="17">
        <v>0</v>
      </c>
      <c r="AB558" s="17">
        <v>0</v>
      </c>
      <c r="AC558" s="41">
        <v>0</v>
      </c>
      <c r="AD558" s="41">
        <v>0</v>
      </c>
      <c r="AE558" s="88">
        <v>73</v>
      </c>
      <c r="AF558" s="41" t="s">
        <v>3</v>
      </c>
      <c r="AG558" s="87" t="s">
        <v>506</v>
      </c>
      <c r="AL558" s="17">
        <f t="shared" si="165"/>
        <v>100</v>
      </c>
      <c r="AM558" s="17">
        <f t="shared" si="166"/>
        <v>0.18</v>
      </c>
      <c r="AN558" s="17">
        <f t="shared" si="167"/>
        <v>0</v>
      </c>
      <c r="AO558" s="17">
        <f t="shared" si="168"/>
        <v>0.17</v>
      </c>
      <c r="AP558" s="17">
        <f t="shared" si="169"/>
        <v>0.63</v>
      </c>
      <c r="AQ558" s="17">
        <f t="shared" si="170"/>
        <v>0.73</v>
      </c>
      <c r="AS558" s="17">
        <f t="shared" si="171"/>
        <v>3.7058823529411762</v>
      </c>
      <c r="AT558" s="17">
        <f t="shared" si="172"/>
        <v>1.0588235294117645</v>
      </c>
      <c r="AU558" s="17">
        <f t="shared" si="173"/>
        <v>0.73161764705882348</v>
      </c>
      <c r="AV558" s="17">
        <f t="shared" si="174"/>
        <v>1.4264705882352939</v>
      </c>
      <c r="AW558" s="17">
        <f t="shared" si="175"/>
        <v>0.73161764705882348</v>
      </c>
      <c r="AX558" s="17">
        <f t="shared" si="176"/>
        <v>0.73161764705882348</v>
      </c>
      <c r="AY558" s="17">
        <f t="shared" si="177"/>
        <v>1.6176470588235015E-3</v>
      </c>
      <c r="BA558" s="17">
        <f t="shared" si="185"/>
        <v>2.7391304347826089</v>
      </c>
      <c r="BB558" s="17">
        <f t="shared" si="178"/>
        <v>0.78260869565217395</v>
      </c>
      <c r="BC558" s="17">
        <f t="shared" si="179"/>
        <v>0.58920154683596082</v>
      </c>
      <c r="BD558" s="17">
        <f t="shared" si="182"/>
        <v>0.5969374702463528</v>
      </c>
      <c r="BE558" s="17">
        <f t="shared" si="180"/>
        <v>0.5969374702463528</v>
      </c>
      <c r="BF558" s="17">
        <f t="shared" si="181"/>
        <v>1.7705636824440242E-2</v>
      </c>
      <c r="BG558" s="17">
        <f t="shared" si="183"/>
        <v>0.10768897616029435</v>
      </c>
    </row>
    <row r="559" spans="1:59" x14ac:dyDescent="0.25">
      <c r="A559" s="84">
        <v>95</v>
      </c>
      <c r="B559" s="84">
        <v>60</v>
      </c>
      <c r="C559" s="17" t="s">
        <v>116</v>
      </c>
      <c r="D559" s="86">
        <v>1</v>
      </c>
      <c r="E559" s="17">
        <v>8</v>
      </c>
      <c r="F559" s="17">
        <v>21</v>
      </c>
      <c r="G559" s="17">
        <v>0</v>
      </c>
      <c r="H559" s="17">
        <v>0</v>
      </c>
      <c r="I559" s="41">
        <v>0</v>
      </c>
      <c r="J559" s="17">
        <v>0</v>
      </c>
      <c r="K559" s="17">
        <v>0</v>
      </c>
      <c r="L559" s="17">
        <v>0</v>
      </c>
      <c r="M559" s="17">
        <v>20</v>
      </c>
      <c r="N559" s="17">
        <v>0</v>
      </c>
      <c r="O559" s="17">
        <v>51</v>
      </c>
      <c r="P559" s="17">
        <v>0</v>
      </c>
      <c r="Q559" s="17">
        <v>0</v>
      </c>
      <c r="R559" s="17">
        <v>0</v>
      </c>
      <c r="S559" s="17">
        <v>0</v>
      </c>
      <c r="T559" s="41">
        <v>0</v>
      </c>
      <c r="U559" s="41">
        <v>0</v>
      </c>
      <c r="V559" s="41">
        <v>0</v>
      </c>
      <c r="W559" s="17">
        <v>0</v>
      </c>
      <c r="X559" s="17">
        <v>0</v>
      </c>
      <c r="Y559" s="17">
        <v>0</v>
      </c>
      <c r="Z559" s="41">
        <v>0</v>
      </c>
      <c r="AA559" s="17">
        <v>0</v>
      </c>
      <c r="AB559" s="17">
        <v>0</v>
      </c>
      <c r="AC559" s="41">
        <v>0</v>
      </c>
      <c r="AD559" s="41">
        <v>0</v>
      </c>
      <c r="AE559" s="88">
        <v>51</v>
      </c>
      <c r="AF559" s="91" t="s">
        <v>3</v>
      </c>
      <c r="AG559" s="87" t="s">
        <v>504</v>
      </c>
      <c r="AL559" s="17">
        <f t="shared" si="165"/>
        <v>100</v>
      </c>
      <c r="AM559" s="17">
        <f t="shared" si="166"/>
        <v>0.2</v>
      </c>
      <c r="AN559" s="17">
        <f t="shared" si="167"/>
        <v>0.08</v>
      </c>
      <c r="AO559" s="17">
        <f t="shared" si="168"/>
        <v>0.21</v>
      </c>
      <c r="AP559" s="17">
        <f t="shared" si="169"/>
        <v>0.51</v>
      </c>
      <c r="AQ559" s="17">
        <f t="shared" si="170"/>
        <v>0.51</v>
      </c>
      <c r="AS559" s="17">
        <f t="shared" si="171"/>
        <v>1.7586206896551726</v>
      </c>
      <c r="AT559" s="17">
        <f t="shared" si="172"/>
        <v>0.68965517241379315</v>
      </c>
      <c r="AU559" s="17">
        <f t="shared" si="173"/>
        <v>0.60991379310344829</v>
      </c>
      <c r="AV559" s="17">
        <f t="shared" si="174"/>
        <v>0.93965517241379315</v>
      </c>
      <c r="AW559" s="17">
        <f t="shared" si="175"/>
        <v>0.60991379310344829</v>
      </c>
      <c r="AX559" s="17">
        <f t="shared" si="176"/>
        <v>0.60991379310344829</v>
      </c>
      <c r="AY559" s="17">
        <f t="shared" si="177"/>
        <v>9.9913793103448278E-2</v>
      </c>
      <c r="BA559" s="17">
        <f t="shared" si="185"/>
        <v>0.96226415094339623</v>
      </c>
      <c r="BB559" s="17">
        <f t="shared" si="178"/>
        <v>0.37735849056603776</v>
      </c>
      <c r="BC559" s="17">
        <f t="shared" si="179"/>
        <v>0.48476789478026749</v>
      </c>
      <c r="BD559" s="17">
        <f t="shared" si="182"/>
        <v>0.37735849056603776</v>
      </c>
      <c r="BE559" s="17">
        <f t="shared" si="180"/>
        <v>0.37735849056603776</v>
      </c>
      <c r="BF559" s="17">
        <f t="shared" si="181"/>
        <v>1.7593770024919894E-2</v>
      </c>
      <c r="BG559" s="17">
        <f t="shared" si="183"/>
        <v>1.1698582488717349E-2</v>
      </c>
    </row>
    <row r="560" spans="1:59" x14ac:dyDescent="0.25">
      <c r="A560" s="84">
        <v>297</v>
      </c>
      <c r="B560" s="84">
        <v>186</v>
      </c>
      <c r="D560" s="87">
        <v>1</v>
      </c>
      <c r="E560" s="17">
        <v>0</v>
      </c>
      <c r="F560" s="17">
        <f>'EWG-CCP-127 (1)'!M115</f>
        <v>21.276595744680851</v>
      </c>
      <c r="G560" s="17">
        <v>0</v>
      </c>
      <c r="H560" s="17">
        <v>0</v>
      </c>
      <c r="I560" s="17">
        <v>0</v>
      </c>
      <c r="J560" s="17">
        <v>0</v>
      </c>
      <c r="K560" s="17">
        <v>0</v>
      </c>
      <c r="L560" s="17">
        <v>0</v>
      </c>
      <c r="M560" s="17">
        <f>'EWG-CCP-127 (1)'!L115</f>
        <v>36.170212765957444</v>
      </c>
      <c r="N560" s="17">
        <v>0</v>
      </c>
      <c r="O560" s="17">
        <f>'EWG-CCP-127 (1)'!K115</f>
        <v>42.553191489361701</v>
      </c>
      <c r="P560" s="17">
        <v>0</v>
      </c>
      <c r="Q560" s="17">
        <v>0</v>
      </c>
      <c r="R560" s="17">
        <v>0</v>
      </c>
      <c r="S560" s="17">
        <v>0</v>
      </c>
      <c r="T560" s="17">
        <v>0</v>
      </c>
      <c r="U560" s="41">
        <v>0</v>
      </c>
      <c r="V560" s="41">
        <v>0</v>
      </c>
      <c r="W560" s="17">
        <v>0</v>
      </c>
      <c r="X560" s="17">
        <v>0</v>
      </c>
      <c r="Y560" s="17">
        <v>0</v>
      </c>
      <c r="Z560" s="17">
        <v>0</v>
      </c>
      <c r="AA560" s="17">
        <v>0</v>
      </c>
      <c r="AB560" s="17">
        <v>0</v>
      </c>
      <c r="AC560" s="17">
        <v>0</v>
      </c>
      <c r="AD560" s="41">
        <v>0</v>
      </c>
      <c r="AE560" s="88">
        <f>'EWG-CCP-127 (1)'!E115</f>
        <v>63</v>
      </c>
      <c r="AF560" s="91" t="s">
        <v>3</v>
      </c>
      <c r="AG560" s="87" t="s">
        <v>504</v>
      </c>
      <c r="AL560" s="17">
        <f t="shared" si="165"/>
        <v>100</v>
      </c>
      <c r="AM560" s="17">
        <f t="shared" si="166"/>
        <v>0.36170212765957444</v>
      </c>
      <c r="AN560" s="17">
        <f t="shared" si="167"/>
        <v>0</v>
      </c>
      <c r="AO560" s="17">
        <f t="shared" si="168"/>
        <v>0.21276595744680851</v>
      </c>
      <c r="AP560" s="17">
        <f t="shared" si="169"/>
        <v>0.42553191489361702</v>
      </c>
      <c r="AQ560" s="17">
        <f t="shared" si="170"/>
        <v>0.63</v>
      </c>
      <c r="AS560" s="17">
        <f t="shared" si="171"/>
        <v>2</v>
      </c>
      <c r="AT560" s="17">
        <f t="shared" si="172"/>
        <v>1.6999999999999997</v>
      </c>
      <c r="AU560" s="17">
        <f t="shared" si="173"/>
        <v>0.625</v>
      </c>
      <c r="AV560" s="17">
        <f t="shared" si="174"/>
        <v>1</v>
      </c>
      <c r="AW560" s="17">
        <f t="shared" si="175"/>
        <v>0.47916666666666674</v>
      </c>
      <c r="AX560" s="17">
        <f t="shared" si="176"/>
        <v>0.47916666666666674</v>
      </c>
      <c r="AY560" s="17">
        <f t="shared" si="177"/>
        <v>0.15083333333333326</v>
      </c>
      <c r="BA560" s="17">
        <f t="shared" si="185"/>
        <v>2</v>
      </c>
      <c r="BB560" s="17">
        <f t="shared" si="178"/>
        <v>1.7</v>
      </c>
      <c r="BC560" s="17">
        <f t="shared" si="179"/>
        <v>0.54575984761981144</v>
      </c>
      <c r="BD560" s="17">
        <f t="shared" si="182"/>
        <v>0.49820008801112553</v>
      </c>
      <c r="BE560" s="17">
        <f t="shared" si="180"/>
        <v>0.49820008801112553</v>
      </c>
      <c r="BF560" s="17">
        <f t="shared" si="181"/>
        <v>1.7371216800275056E-2</v>
      </c>
      <c r="BG560" s="17">
        <f t="shared" si="183"/>
        <v>5.2056979036850269E-2</v>
      </c>
    </row>
    <row r="561" spans="1:59" x14ac:dyDescent="0.25">
      <c r="A561" s="84">
        <v>329</v>
      </c>
      <c r="B561" s="84">
        <v>216</v>
      </c>
      <c r="D561" s="86">
        <v>1</v>
      </c>
      <c r="E561" s="17">
        <v>0</v>
      </c>
      <c r="F561" s="17">
        <f>'EWG-CCP-127 (1)'!M147</f>
        <v>13.227513227513226</v>
      </c>
      <c r="G561" s="17">
        <v>0</v>
      </c>
      <c r="H561" s="17">
        <v>0</v>
      </c>
      <c r="I561" s="17">
        <v>0</v>
      </c>
      <c r="J561" s="17">
        <v>0</v>
      </c>
      <c r="K561" s="17">
        <v>0</v>
      </c>
      <c r="L561" s="17">
        <v>0</v>
      </c>
      <c r="M561" s="17">
        <f>'EWG-CCP-127 (1)'!L147</f>
        <v>33.862433862433861</v>
      </c>
      <c r="N561" s="17">
        <v>0</v>
      </c>
      <c r="O561" s="17">
        <f>'EWG-CCP-127 (1)'!K147</f>
        <v>52.910052910052904</v>
      </c>
      <c r="P561" s="17">
        <v>0</v>
      </c>
      <c r="Q561" s="17">
        <v>0</v>
      </c>
      <c r="R561" s="17">
        <v>0</v>
      </c>
      <c r="S561" s="17">
        <v>0</v>
      </c>
      <c r="T561" s="17">
        <v>0</v>
      </c>
      <c r="U561" s="41">
        <v>0</v>
      </c>
      <c r="V561" s="41">
        <v>0</v>
      </c>
      <c r="W561" s="17">
        <v>0</v>
      </c>
      <c r="X561" s="17">
        <v>0</v>
      </c>
      <c r="Y561" s="17">
        <v>0</v>
      </c>
      <c r="Z561" s="17">
        <v>0</v>
      </c>
      <c r="AA561" s="17">
        <v>0</v>
      </c>
      <c r="AB561" s="17">
        <v>0</v>
      </c>
      <c r="AC561" s="17">
        <v>0</v>
      </c>
      <c r="AD561" s="41">
        <v>0</v>
      </c>
      <c r="AE561" s="88">
        <f>'EWG-CCP-127 (1)'!E147</f>
        <v>73</v>
      </c>
      <c r="AF561" s="91" t="s">
        <v>3</v>
      </c>
      <c r="AG561" s="87" t="s">
        <v>504</v>
      </c>
      <c r="AL561" s="17">
        <f t="shared" si="165"/>
        <v>100</v>
      </c>
      <c r="AM561" s="17">
        <f t="shared" si="166"/>
        <v>0.33862433862433861</v>
      </c>
      <c r="AN561" s="17">
        <f t="shared" si="167"/>
        <v>0</v>
      </c>
      <c r="AO561" s="17">
        <f t="shared" si="168"/>
        <v>0.13227513227513227</v>
      </c>
      <c r="AP561" s="17">
        <f t="shared" si="169"/>
        <v>0.52910052910052907</v>
      </c>
      <c r="AQ561" s="17">
        <f t="shared" si="170"/>
        <v>0.73</v>
      </c>
      <c r="AS561" s="17">
        <f t="shared" si="171"/>
        <v>4</v>
      </c>
      <c r="AT561" s="17">
        <f t="shared" si="172"/>
        <v>2.56</v>
      </c>
      <c r="AU561" s="17">
        <f t="shared" si="173"/>
        <v>0.75</v>
      </c>
      <c r="AV561" s="17">
        <f t="shared" si="174"/>
        <v>1.5</v>
      </c>
      <c r="AW561" s="17">
        <f t="shared" si="175"/>
        <v>0.57333333333333336</v>
      </c>
      <c r="AX561" s="17">
        <f t="shared" si="176"/>
        <v>0.57333333333333336</v>
      </c>
      <c r="AY561" s="17">
        <f t="shared" si="177"/>
        <v>0.15666666666666662</v>
      </c>
      <c r="BA561" s="17">
        <f t="shared" si="185"/>
        <v>4</v>
      </c>
      <c r="BB561" s="17">
        <f t="shared" si="178"/>
        <v>2.56</v>
      </c>
      <c r="BC561" s="17">
        <f t="shared" si="179"/>
        <v>0.66330797491056881</v>
      </c>
      <c r="BD561" s="17">
        <f t="shared" si="182"/>
        <v>0.59795182631861143</v>
      </c>
      <c r="BE561" s="17">
        <f t="shared" si="180"/>
        <v>0.59795182631861143</v>
      </c>
      <c r="BF561" s="17">
        <f t="shared" si="181"/>
        <v>1.7436720172590157E-2</v>
      </c>
      <c r="BG561" s="17">
        <f t="shared" si="183"/>
        <v>0.10768897616029435</v>
      </c>
    </row>
    <row r="562" spans="1:59" x14ac:dyDescent="0.25">
      <c r="A562" s="84">
        <v>260</v>
      </c>
      <c r="B562" s="84">
        <v>151</v>
      </c>
      <c r="C562" s="17">
        <f>'EWG-CCP-127 (1)'!B75</f>
        <v>20</v>
      </c>
      <c r="D562" s="87">
        <v>1</v>
      </c>
      <c r="E562" s="17">
        <v>0</v>
      </c>
      <c r="F562" s="17">
        <f>'EWG-CCP-127 (1)'!M75</f>
        <v>21.739130434782609</v>
      </c>
      <c r="G562" s="17">
        <v>0</v>
      </c>
      <c r="H562" s="17">
        <v>0</v>
      </c>
      <c r="I562" s="17">
        <v>0</v>
      </c>
      <c r="J562" s="17">
        <v>0</v>
      </c>
      <c r="K562" s="17">
        <v>0</v>
      </c>
      <c r="L562" s="17">
        <v>0</v>
      </c>
      <c r="M562" s="17">
        <f>'EWG-CCP-127 (1)'!L75</f>
        <v>34.782608695652179</v>
      </c>
      <c r="N562" s="17">
        <v>0</v>
      </c>
      <c r="O562" s="17">
        <f>'EWG-CCP-127 (1)'!K75</f>
        <v>43.478260869565219</v>
      </c>
      <c r="P562" s="17">
        <v>0</v>
      </c>
      <c r="Q562" s="17">
        <v>0</v>
      </c>
      <c r="R562" s="17">
        <v>0</v>
      </c>
      <c r="S562" s="17">
        <v>0</v>
      </c>
      <c r="T562" s="17">
        <v>0</v>
      </c>
      <c r="U562" s="41">
        <v>0</v>
      </c>
      <c r="V562" s="41">
        <v>0</v>
      </c>
      <c r="W562" s="17">
        <v>0</v>
      </c>
      <c r="X562" s="17">
        <v>0</v>
      </c>
      <c r="Y562" s="17">
        <v>0</v>
      </c>
      <c r="Z562" s="17">
        <v>0</v>
      </c>
      <c r="AA562" s="17">
        <v>0</v>
      </c>
      <c r="AB562" s="17">
        <v>0</v>
      </c>
      <c r="AC562" s="17">
        <v>0</v>
      </c>
      <c r="AD562" s="41">
        <v>0</v>
      </c>
      <c r="AE562" s="88">
        <f>'EWG-CCP-127 (1)'!E75</f>
        <v>38</v>
      </c>
      <c r="AF562" s="41" t="s">
        <v>3</v>
      </c>
      <c r="AG562" s="87" t="s">
        <v>506</v>
      </c>
      <c r="AL562" s="17">
        <f t="shared" si="165"/>
        <v>100</v>
      </c>
      <c r="AM562" s="17">
        <f t="shared" si="166"/>
        <v>0.34782608695652178</v>
      </c>
      <c r="AN562" s="17">
        <f t="shared" si="167"/>
        <v>0</v>
      </c>
      <c r="AO562" s="17">
        <f t="shared" si="168"/>
        <v>0.21739130434782608</v>
      </c>
      <c r="AP562" s="17">
        <f t="shared" si="169"/>
        <v>0.43478260869565216</v>
      </c>
      <c r="AQ562" s="17">
        <f t="shared" si="170"/>
        <v>0.38</v>
      </c>
      <c r="AS562" s="17">
        <f t="shared" si="171"/>
        <v>2</v>
      </c>
      <c r="AT562" s="17">
        <f t="shared" si="172"/>
        <v>1.6000000000000003</v>
      </c>
      <c r="AU562" s="17">
        <f t="shared" si="173"/>
        <v>0.625</v>
      </c>
      <c r="AV562" s="17">
        <f t="shared" si="174"/>
        <v>1</v>
      </c>
      <c r="AW562" s="17">
        <f t="shared" si="175"/>
        <v>0.49999999999999989</v>
      </c>
      <c r="AX562" s="17">
        <f t="shared" si="176"/>
        <v>0.49999999999999989</v>
      </c>
      <c r="AY562" s="17">
        <f t="shared" si="177"/>
        <v>0.11999999999999988</v>
      </c>
      <c r="BA562" s="17">
        <f t="shared" si="185"/>
        <v>2</v>
      </c>
      <c r="BB562" s="17">
        <f t="shared" si="178"/>
        <v>1.6</v>
      </c>
      <c r="BC562" s="17">
        <f t="shared" si="179"/>
        <v>0.54575984761981144</v>
      </c>
      <c r="BD562" s="17">
        <f t="shared" si="182"/>
        <v>0.51536551143038256</v>
      </c>
      <c r="BE562" s="17">
        <f t="shared" si="180"/>
        <v>0.51536551143038256</v>
      </c>
      <c r="BF562" s="17">
        <f t="shared" si="181"/>
        <v>1.8323821684809029E-2</v>
      </c>
      <c r="BG562" s="17">
        <f t="shared" si="183"/>
        <v>4.7698622824001515E-4</v>
      </c>
    </row>
    <row r="563" spans="1:59" x14ac:dyDescent="0.25">
      <c r="A563" s="84">
        <v>438</v>
      </c>
      <c r="B563" s="84">
        <v>293</v>
      </c>
      <c r="D563" s="86">
        <v>1</v>
      </c>
      <c r="E563" s="17">
        <f>'EWG-CCP-127 (1)'!E225</f>
        <v>9.3000000000000007</v>
      </c>
      <c r="F563" s="17">
        <f>'EWG-CCP-127 (1)'!F225</f>
        <v>4.5999999999999996</v>
      </c>
      <c r="G563" s="17">
        <v>0</v>
      </c>
      <c r="H563" s="17">
        <v>0</v>
      </c>
      <c r="I563" s="17">
        <v>0</v>
      </c>
      <c r="J563" s="17">
        <v>0</v>
      </c>
      <c r="K563" s="17">
        <v>0</v>
      </c>
      <c r="L563" s="17">
        <v>0</v>
      </c>
      <c r="M563" s="17">
        <f>'EWG-CCP-127 (1)'!C225</f>
        <v>18.8</v>
      </c>
      <c r="N563" s="17">
        <v>0</v>
      </c>
      <c r="O563" s="17">
        <f>'EWG-CCP-127 (1)'!D225</f>
        <v>67.300000000000011</v>
      </c>
      <c r="P563" s="17">
        <v>0</v>
      </c>
      <c r="Q563" s="17">
        <v>0</v>
      </c>
      <c r="R563" s="17">
        <v>0</v>
      </c>
      <c r="S563" s="17">
        <v>0</v>
      </c>
      <c r="T563" s="17">
        <v>0</v>
      </c>
      <c r="U563" s="41">
        <v>0</v>
      </c>
      <c r="V563" s="17">
        <v>0</v>
      </c>
      <c r="W563" s="17">
        <v>0</v>
      </c>
      <c r="X563" s="17">
        <v>0</v>
      </c>
      <c r="Y563" s="17">
        <v>0</v>
      </c>
      <c r="Z563" s="17">
        <v>0</v>
      </c>
      <c r="AA563" s="17">
        <v>0</v>
      </c>
      <c r="AB563" s="17">
        <v>0</v>
      </c>
      <c r="AC563" s="17">
        <v>0</v>
      </c>
      <c r="AD563" s="41">
        <v>0</v>
      </c>
      <c r="AE563" s="88">
        <f>'EWG-CCP-127 (1)'!J225</f>
        <v>58.39076</v>
      </c>
      <c r="AF563" s="41" t="s">
        <v>3</v>
      </c>
      <c r="AG563" s="87" t="s">
        <v>506</v>
      </c>
      <c r="AL563" s="17">
        <f t="shared" si="165"/>
        <v>100.00000000000001</v>
      </c>
      <c r="AM563" s="17">
        <f t="shared" si="166"/>
        <v>0.188</v>
      </c>
      <c r="AN563" s="17">
        <f t="shared" si="167"/>
        <v>9.3000000000000013E-2</v>
      </c>
      <c r="AO563" s="17">
        <f t="shared" si="168"/>
        <v>4.5999999999999999E-2</v>
      </c>
      <c r="AP563" s="17">
        <f t="shared" si="169"/>
        <v>0.67300000000000015</v>
      </c>
      <c r="AQ563" s="17">
        <f t="shared" si="170"/>
        <v>0.58390759999999997</v>
      </c>
      <c r="AS563" s="17">
        <f t="shared" si="171"/>
        <v>4.841726618705037</v>
      </c>
      <c r="AT563" s="17">
        <f t="shared" si="172"/>
        <v>1.3525179856115106</v>
      </c>
      <c r="AU563" s="17">
        <f t="shared" si="173"/>
        <v>0.80260791366906481</v>
      </c>
      <c r="AV563" s="17">
        <f t="shared" si="174"/>
        <v>1.7104316546762592</v>
      </c>
      <c r="AW563" s="17">
        <f t="shared" si="175"/>
        <v>0.80260791366906481</v>
      </c>
      <c r="AX563" s="17">
        <f t="shared" si="176"/>
        <v>0.80260791366906481</v>
      </c>
      <c r="AY563" s="17">
        <f t="shared" si="177"/>
        <v>0.21870031366906484</v>
      </c>
      <c r="BA563" s="17">
        <f t="shared" si="185"/>
        <v>1.6100478468899522</v>
      </c>
      <c r="BB563" s="17">
        <f t="shared" si="178"/>
        <v>0.44976076555023919</v>
      </c>
      <c r="BC563" s="17">
        <f t="shared" si="179"/>
        <v>0.52284077495426895</v>
      </c>
      <c r="BD563" s="17">
        <f t="shared" si="182"/>
        <v>0.44976076555023919</v>
      </c>
      <c r="BE563" s="17">
        <f t="shared" si="180"/>
        <v>0.44976076555023919</v>
      </c>
      <c r="BF563" s="17">
        <f t="shared" si="181"/>
        <v>1.7995373192891524E-2</v>
      </c>
      <c r="BG563" s="17">
        <f t="shared" si="183"/>
        <v>3.3148605732483905E-2</v>
      </c>
    </row>
    <row r="564" spans="1:59" x14ac:dyDescent="0.25">
      <c r="A564" s="84">
        <v>660</v>
      </c>
      <c r="B564" s="84">
        <v>357</v>
      </c>
      <c r="C564" s="17" t="s">
        <v>480</v>
      </c>
      <c r="D564" s="87">
        <v>1</v>
      </c>
      <c r="E564" s="17">
        <f>'EWG-CCP-127 (1)'!C27</f>
        <v>4.1257400063431131</v>
      </c>
      <c r="F564" s="17">
        <f>'EWG-CCP-127 (1)'!D27</f>
        <v>8.6740928506648203</v>
      </c>
      <c r="G564" s="17">
        <f>'EWG-CCP-127 (1)'!E27</f>
        <v>2.407784803017877</v>
      </c>
      <c r="H564" s="17">
        <f>'EWG-CCP-127 (1)'!F27</f>
        <v>8.9282676797017308E-3</v>
      </c>
      <c r="I564" s="17">
        <f>'EWG-CCP-127 (1)'!G27</f>
        <v>2.9657546841834028</v>
      </c>
      <c r="J564" s="17">
        <f>'EWG-CCP-127 (1)'!H27</f>
        <v>0.36015671648447006</v>
      </c>
      <c r="K564" s="17">
        <v>0</v>
      </c>
      <c r="L564" s="17">
        <f>'EWG-CCP-127 (1)'!J27</f>
        <v>3.3500731540004347</v>
      </c>
      <c r="M564" s="17">
        <f>'EWG-CCP-127 (1)'!K27</f>
        <v>21.894488074512115</v>
      </c>
      <c r="N564" s="17">
        <f>'EWG-CCP-127 (1)'!L27</f>
        <v>1.4340247244001318E-2</v>
      </c>
      <c r="O564" s="17">
        <f>'EWG-CCP-127 (1)'!N27</f>
        <v>50.308974354053383</v>
      </c>
      <c r="P564" s="17">
        <f>'EWG-CCP-127 (1)'!M27</f>
        <v>8.4752018959627917E-2</v>
      </c>
      <c r="Q564" s="17">
        <f>'EWG-CCP-127 (1)'!O27</f>
        <v>1.6906197758571784</v>
      </c>
      <c r="R564" s="17">
        <f>'EWG-CCP-127 (1)'!P27</f>
        <v>2.467906640568053</v>
      </c>
      <c r="S564" s="17">
        <f>'EWG-CCP-127 (1)'!Q27</f>
        <v>1.6463884064318293</v>
      </c>
      <c r="T564" s="17">
        <v>0</v>
      </c>
      <c r="U564" s="17">
        <v>0</v>
      </c>
      <c r="V564" s="17">
        <v>0</v>
      </c>
      <c r="W564" s="17">
        <v>0</v>
      </c>
      <c r="X564" s="17">
        <f>'EWG-CCP-127 (1)'!I27</f>
        <v>0</v>
      </c>
      <c r="Y564" s="17">
        <v>0</v>
      </c>
      <c r="Z564" s="17">
        <v>0</v>
      </c>
      <c r="AA564" s="17">
        <v>0</v>
      </c>
      <c r="AB564" s="17">
        <v>0</v>
      </c>
      <c r="AC564" s="17">
        <v>0</v>
      </c>
      <c r="AD564" s="17">
        <v>0</v>
      </c>
      <c r="AE564" s="88">
        <v>68</v>
      </c>
      <c r="AF564" s="17" t="s">
        <v>479</v>
      </c>
      <c r="AG564" s="87" t="s">
        <v>506</v>
      </c>
      <c r="AJ564" s="87" t="s">
        <v>510</v>
      </c>
      <c r="AL564" s="17">
        <f t="shared" si="165"/>
        <v>100.00000000000001</v>
      </c>
      <c r="AM564" s="17">
        <f t="shared" si="166"/>
        <v>0.22254644790996586</v>
      </c>
      <c r="AN564" s="17">
        <f t="shared" si="167"/>
        <v>4.1257400063431128E-2</v>
      </c>
      <c r="AO564" s="17">
        <f t="shared" si="168"/>
        <v>8.6740928506648204E-2</v>
      </c>
      <c r="AP564" s="17">
        <f t="shared" si="169"/>
        <v>0.50308974354053382</v>
      </c>
      <c r="AQ564" s="17">
        <f t="shared" si="170"/>
        <v>0.68</v>
      </c>
      <c r="AS564" s="17">
        <f t="shared" si="171"/>
        <v>3.9304399452770289</v>
      </c>
      <c r="AT564" s="17">
        <f t="shared" si="172"/>
        <v>1.7386668278884692</v>
      </c>
      <c r="AU564" s="17">
        <f t="shared" si="173"/>
        <v>0.74565249657981436</v>
      </c>
      <c r="AV564" s="17">
        <f t="shared" si="174"/>
        <v>1.4826099863192572</v>
      </c>
      <c r="AW564" s="17">
        <f t="shared" si="175"/>
        <v>0.70272607516887442</v>
      </c>
      <c r="AX564" s="17">
        <f t="shared" si="176"/>
        <v>0.70272607516887442</v>
      </c>
      <c r="AY564" s="17">
        <f t="shared" si="177"/>
        <v>2.2726075168874371E-2</v>
      </c>
      <c r="BA564" s="17">
        <f t="shared" si="185"/>
        <v>1.6704944224670089</v>
      </c>
      <c r="BB564" s="17">
        <f t="shared" si="178"/>
        <v>0.87552583814884966</v>
      </c>
      <c r="BC564" s="17">
        <f t="shared" si="179"/>
        <v>0.52639346583438007</v>
      </c>
      <c r="BD564" s="17">
        <f t="shared" si="182"/>
        <v>0.54438649077130363</v>
      </c>
      <c r="BE564" s="17">
        <f t="shared" si="180"/>
        <v>0.54438649077130363</v>
      </c>
      <c r="BF564" s="17">
        <f t="shared" si="181"/>
        <v>1.8391023885321729E-2</v>
      </c>
      <c r="BG564" s="17">
        <f t="shared" si="183"/>
        <v>7.737297759857234E-2</v>
      </c>
    </row>
    <row r="565" spans="1:59" x14ac:dyDescent="0.25">
      <c r="A565" s="84">
        <v>146</v>
      </c>
      <c r="B565" s="84">
        <v>82</v>
      </c>
      <c r="C565" s="17" t="s">
        <v>517</v>
      </c>
      <c r="D565" s="86">
        <v>1</v>
      </c>
      <c r="E565" s="17">
        <v>7.55</v>
      </c>
      <c r="F565" s="17">
        <v>19.47</v>
      </c>
      <c r="G565" s="17">
        <v>0</v>
      </c>
      <c r="H565" s="17">
        <v>0</v>
      </c>
      <c r="I565" s="17">
        <v>0</v>
      </c>
      <c r="J565" s="17">
        <v>0</v>
      </c>
      <c r="K565" s="17">
        <v>0</v>
      </c>
      <c r="L565" s="17">
        <v>0</v>
      </c>
      <c r="M565" s="17">
        <v>0</v>
      </c>
      <c r="N565" s="17">
        <v>0</v>
      </c>
      <c r="O565" s="17">
        <v>54.69</v>
      </c>
      <c r="P565" s="17">
        <v>0</v>
      </c>
      <c r="Q565" s="17">
        <v>0</v>
      </c>
      <c r="R565" s="17">
        <v>0</v>
      </c>
      <c r="S565" s="17">
        <v>0</v>
      </c>
      <c r="T565" s="17">
        <v>18.29</v>
      </c>
      <c r="U565" s="17">
        <v>0</v>
      </c>
      <c r="V565" s="17">
        <v>0</v>
      </c>
      <c r="W565" s="17">
        <v>0</v>
      </c>
      <c r="X565" s="17">
        <v>0</v>
      </c>
      <c r="Y565" s="17">
        <v>0</v>
      </c>
      <c r="Z565" s="17">
        <v>0</v>
      </c>
      <c r="AA565" s="17">
        <v>0</v>
      </c>
      <c r="AB565" s="17">
        <v>0</v>
      </c>
      <c r="AC565" s="17">
        <v>0</v>
      </c>
      <c r="AD565" s="17">
        <v>0</v>
      </c>
      <c r="AE565" s="88">
        <v>32</v>
      </c>
      <c r="AF565" s="91" t="s">
        <v>3</v>
      </c>
      <c r="AG565" s="87" t="s">
        <v>504</v>
      </c>
      <c r="AJ565" s="87" t="s">
        <v>507</v>
      </c>
      <c r="AL565" s="17">
        <f t="shared" si="165"/>
        <v>100</v>
      </c>
      <c r="AM565" s="17">
        <f t="shared" si="166"/>
        <v>0</v>
      </c>
      <c r="AN565" s="17">
        <f t="shared" si="167"/>
        <v>7.5499999999999998E-2</v>
      </c>
      <c r="AO565" s="17">
        <f t="shared" si="168"/>
        <v>0.19469999999999998</v>
      </c>
      <c r="AP565" s="17">
        <f t="shared" si="169"/>
        <v>0.54689999999999994</v>
      </c>
      <c r="AQ565" s="17">
        <f t="shared" si="170"/>
        <v>0.32</v>
      </c>
      <c r="AS565" s="17">
        <f t="shared" si="171"/>
        <v>2.0240562546262026</v>
      </c>
      <c r="AT565" s="17">
        <f t="shared" si="172"/>
        <v>0</v>
      </c>
      <c r="AU565" s="17">
        <f t="shared" si="173"/>
        <v>0.62650351591413767</v>
      </c>
      <c r="AV565" s="17">
        <f t="shared" si="174"/>
        <v>1.0060140636565507</v>
      </c>
      <c r="AW565" s="17">
        <f t="shared" si="175"/>
        <v>0</v>
      </c>
      <c r="AX565" s="17">
        <f t="shared" si="176"/>
        <v>0</v>
      </c>
      <c r="AY565" s="17">
        <f t="shared" si="177"/>
        <v>0.32</v>
      </c>
      <c r="BA565" s="17">
        <f t="shared" si="185"/>
        <v>1.1010670424803704</v>
      </c>
      <c r="BB565" s="17">
        <f t="shared" si="178"/>
        <v>0.18411516005637205</v>
      </c>
      <c r="BC565" s="17">
        <f t="shared" si="179"/>
        <v>0.49292590476162418</v>
      </c>
      <c r="BD565" s="17">
        <f t="shared" si="182"/>
        <v>0.18411516005637205</v>
      </c>
      <c r="BE565" s="17">
        <f t="shared" si="180"/>
        <v>0.18411516005637205</v>
      </c>
      <c r="BF565" s="17">
        <f t="shared" si="181"/>
        <v>1.846468972650539E-2</v>
      </c>
      <c r="BG565" s="17">
        <f t="shared" si="183"/>
        <v>6.6977879541735537E-3</v>
      </c>
    </row>
    <row r="566" spans="1:59" x14ac:dyDescent="0.25">
      <c r="A566" s="84">
        <v>285</v>
      </c>
      <c r="B566" s="84">
        <v>175</v>
      </c>
      <c r="D566" s="87">
        <v>1</v>
      </c>
      <c r="E566" s="17">
        <v>0</v>
      </c>
      <c r="F566" s="17">
        <f>'EWG-CCP-127 (1)'!M103</f>
        <v>33.333333333333329</v>
      </c>
      <c r="G566" s="17">
        <v>0</v>
      </c>
      <c r="H566" s="17">
        <v>0</v>
      </c>
      <c r="I566" s="17">
        <v>0</v>
      </c>
      <c r="J566" s="17">
        <v>0</v>
      </c>
      <c r="K566" s="17">
        <v>0</v>
      </c>
      <c r="L566" s="17">
        <v>0</v>
      </c>
      <c r="M566" s="17">
        <f>'EWG-CCP-127 (1)'!L103</f>
        <v>33.333333333333329</v>
      </c>
      <c r="N566" s="17">
        <v>0</v>
      </c>
      <c r="O566" s="17">
        <f>'EWG-CCP-127 (1)'!K103</f>
        <v>33.333333333333329</v>
      </c>
      <c r="P566" s="17">
        <v>0</v>
      </c>
      <c r="Q566" s="17">
        <v>0</v>
      </c>
      <c r="R566" s="17">
        <v>0</v>
      </c>
      <c r="S566" s="17">
        <v>0</v>
      </c>
      <c r="T566" s="17">
        <v>0</v>
      </c>
      <c r="U566" s="41">
        <v>0</v>
      </c>
      <c r="V566" s="41">
        <v>0</v>
      </c>
      <c r="W566" s="17">
        <v>0</v>
      </c>
      <c r="X566" s="17">
        <v>0</v>
      </c>
      <c r="Y566" s="17">
        <v>0</v>
      </c>
      <c r="Z566" s="17">
        <v>0</v>
      </c>
      <c r="AA566" s="17">
        <v>0</v>
      </c>
      <c r="AB566" s="17">
        <v>0</v>
      </c>
      <c r="AC566" s="17">
        <v>0</v>
      </c>
      <c r="AD566" s="41">
        <v>0</v>
      </c>
      <c r="AE566" s="88">
        <f>'EWG-CCP-127 (1)'!E103</f>
        <v>62</v>
      </c>
      <c r="AF566" s="91" t="s">
        <v>3</v>
      </c>
      <c r="AG566" s="87" t="s">
        <v>504</v>
      </c>
      <c r="AL566" s="17">
        <f t="shared" si="165"/>
        <v>99.999999999999986</v>
      </c>
      <c r="AM566" s="17">
        <f t="shared" si="166"/>
        <v>0.33333333333333326</v>
      </c>
      <c r="AN566" s="17">
        <f t="shared" si="167"/>
        <v>0</v>
      </c>
      <c r="AO566" s="17">
        <f t="shared" si="168"/>
        <v>0.33333333333333326</v>
      </c>
      <c r="AP566" s="17">
        <f t="shared" si="169"/>
        <v>0.33333333333333326</v>
      </c>
      <c r="AQ566" s="17">
        <f t="shared" si="170"/>
        <v>0.62</v>
      </c>
      <c r="AS566" s="17">
        <f t="shared" si="171"/>
        <v>1</v>
      </c>
      <c r="AT566" s="17">
        <f t="shared" si="172"/>
        <v>1</v>
      </c>
      <c r="AU566" s="17">
        <f t="shared" si="173"/>
        <v>0.5625</v>
      </c>
      <c r="AV566" s="17">
        <f t="shared" si="174"/>
        <v>0.75</v>
      </c>
      <c r="AW566" s="17">
        <f t="shared" si="175"/>
        <v>0.5</v>
      </c>
      <c r="AX566" s="17">
        <f t="shared" si="176"/>
        <v>0.5</v>
      </c>
      <c r="AY566" s="17">
        <f t="shared" si="177"/>
        <v>0.12</v>
      </c>
      <c r="BA566" s="17">
        <f t="shared" si="185"/>
        <v>1</v>
      </c>
      <c r="BB566" s="17">
        <f t="shared" si="178"/>
        <v>1</v>
      </c>
      <c r="BC566" s="17">
        <f t="shared" si="179"/>
        <v>0.48698578397443271</v>
      </c>
      <c r="BD566" s="17">
        <f t="shared" si="182"/>
        <v>0.48441864229556253</v>
      </c>
      <c r="BE566" s="17">
        <f t="shared" si="180"/>
        <v>0.48441864229556253</v>
      </c>
      <c r="BF566" s="17">
        <f t="shared" si="181"/>
        <v>1.8382304556978625E-2</v>
      </c>
      <c r="BG566" s="17">
        <f t="shared" si="183"/>
        <v>4.7593779324505855E-2</v>
      </c>
    </row>
    <row r="567" spans="1:59" x14ac:dyDescent="0.25">
      <c r="A567" s="84">
        <v>322</v>
      </c>
      <c r="B567" s="84">
        <v>209</v>
      </c>
      <c r="D567" s="86">
        <v>1</v>
      </c>
      <c r="E567" s="17">
        <v>0</v>
      </c>
      <c r="F567" s="17">
        <f>'EWG-CCP-127 (1)'!M140</f>
        <v>16</v>
      </c>
      <c r="G567" s="17">
        <v>0</v>
      </c>
      <c r="H567" s="17">
        <v>0</v>
      </c>
      <c r="I567" s="17">
        <v>0</v>
      </c>
      <c r="J567" s="17">
        <v>0</v>
      </c>
      <c r="K567" s="17">
        <v>0</v>
      </c>
      <c r="L567" s="17">
        <v>0</v>
      </c>
      <c r="M567" s="17">
        <f>'EWG-CCP-127 (1)'!L140</f>
        <v>36</v>
      </c>
      <c r="N567" s="17">
        <v>0</v>
      </c>
      <c r="O567" s="17">
        <f>'EWG-CCP-127 (1)'!K140</f>
        <v>48</v>
      </c>
      <c r="P567" s="17">
        <v>0</v>
      </c>
      <c r="Q567" s="17">
        <v>0</v>
      </c>
      <c r="R567" s="17">
        <v>0</v>
      </c>
      <c r="S567" s="17">
        <v>0</v>
      </c>
      <c r="T567" s="17">
        <v>0</v>
      </c>
      <c r="U567" s="41">
        <v>0</v>
      </c>
      <c r="V567" s="41">
        <v>0</v>
      </c>
      <c r="W567" s="17">
        <v>0</v>
      </c>
      <c r="X567" s="17">
        <v>0</v>
      </c>
      <c r="Y567" s="17">
        <v>0</v>
      </c>
      <c r="Z567" s="17">
        <v>0</v>
      </c>
      <c r="AA567" s="17">
        <v>0</v>
      </c>
      <c r="AB567" s="17">
        <v>0</v>
      </c>
      <c r="AC567" s="17">
        <v>0</v>
      </c>
      <c r="AD567" s="41">
        <v>0</v>
      </c>
      <c r="AE567" s="88">
        <f>'EWG-CCP-127 (1)'!E140</f>
        <v>66</v>
      </c>
      <c r="AF567" s="91" t="s">
        <v>3</v>
      </c>
      <c r="AG567" s="87" t="s">
        <v>504</v>
      </c>
      <c r="AL567" s="17">
        <f t="shared" si="165"/>
        <v>100</v>
      </c>
      <c r="AM567" s="17">
        <f t="shared" si="166"/>
        <v>0.36</v>
      </c>
      <c r="AN567" s="17">
        <f t="shared" si="167"/>
        <v>0</v>
      </c>
      <c r="AO567" s="17">
        <f t="shared" si="168"/>
        <v>0.16</v>
      </c>
      <c r="AP567" s="17">
        <f t="shared" si="169"/>
        <v>0.48</v>
      </c>
      <c r="AQ567" s="17">
        <f t="shared" si="170"/>
        <v>0.66</v>
      </c>
      <c r="AS567" s="17">
        <f t="shared" si="171"/>
        <v>3</v>
      </c>
      <c r="AT567" s="17">
        <f t="shared" si="172"/>
        <v>2.25</v>
      </c>
      <c r="AU567" s="17">
        <f t="shared" si="173"/>
        <v>0.6875</v>
      </c>
      <c r="AV567" s="17">
        <f t="shared" si="174"/>
        <v>1.25</v>
      </c>
      <c r="AW567" s="17">
        <f t="shared" si="175"/>
        <v>0.50416666666666665</v>
      </c>
      <c r="AX567" s="17">
        <f t="shared" si="176"/>
        <v>0.50416666666666665</v>
      </c>
      <c r="AY567" s="17">
        <f t="shared" si="177"/>
        <v>0.15583333333333338</v>
      </c>
      <c r="BA567" s="17">
        <f t="shared" si="185"/>
        <v>3</v>
      </c>
      <c r="BB567" s="17">
        <f t="shared" si="178"/>
        <v>2.25</v>
      </c>
      <c r="BC567" s="17">
        <f t="shared" si="179"/>
        <v>0.60453391126519007</v>
      </c>
      <c r="BD567" s="17">
        <f t="shared" si="182"/>
        <v>0.52513043550048299</v>
      </c>
      <c r="BE567" s="17">
        <f t="shared" si="180"/>
        <v>0.52513043550048299</v>
      </c>
      <c r="BF567" s="17">
        <f t="shared" si="181"/>
        <v>1.8189799428289386E-2</v>
      </c>
      <c r="BG567" s="17">
        <f t="shared" si="183"/>
        <v>6.6646578173883517E-2</v>
      </c>
    </row>
    <row r="568" spans="1:59" x14ac:dyDescent="0.25">
      <c r="A568" s="84">
        <v>552</v>
      </c>
      <c r="B568" s="84">
        <v>594</v>
      </c>
      <c r="D568" s="87">
        <v>1</v>
      </c>
      <c r="E568" s="17">
        <v>0</v>
      </c>
      <c r="F568" s="17">
        <v>30</v>
      </c>
      <c r="G568" s="17">
        <v>0</v>
      </c>
      <c r="H568" s="17">
        <v>0</v>
      </c>
      <c r="I568" s="17">
        <v>0</v>
      </c>
      <c r="J568" s="17">
        <v>0</v>
      </c>
      <c r="K568" s="17">
        <v>0</v>
      </c>
      <c r="L568" s="17">
        <v>0</v>
      </c>
      <c r="M568" s="17">
        <v>0</v>
      </c>
      <c r="N568" s="17">
        <v>0</v>
      </c>
      <c r="O568" s="17">
        <v>0</v>
      </c>
      <c r="P568" s="17">
        <v>0</v>
      </c>
      <c r="Q568" s="17">
        <v>0</v>
      </c>
      <c r="R568" s="17">
        <v>0</v>
      </c>
      <c r="S568" s="17">
        <v>0</v>
      </c>
      <c r="T568" s="17">
        <v>0</v>
      </c>
      <c r="U568" s="17">
        <v>0</v>
      </c>
      <c r="V568" s="17">
        <v>0</v>
      </c>
      <c r="W568" s="17">
        <v>0</v>
      </c>
      <c r="X568" s="17">
        <v>0</v>
      </c>
      <c r="Y568" s="17">
        <v>70</v>
      </c>
      <c r="Z568" s="17">
        <v>0</v>
      </c>
      <c r="AA568" s="17">
        <v>0</v>
      </c>
      <c r="AB568" s="17">
        <v>0</v>
      </c>
      <c r="AC568" s="17">
        <v>0</v>
      </c>
      <c r="AD568" s="17">
        <v>0</v>
      </c>
      <c r="AE568" s="88">
        <v>20</v>
      </c>
      <c r="AF568" s="17" t="s">
        <v>3</v>
      </c>
      <c r="AG568" s="87" t="s">
        <v>506</v>
      </c>
      <c r="AL568" s="17">
        <f t="shared" si="165"/>
        <v>100</v>
      </c>
      <c r="AM568" s="17">
        <f t="shared" si="166"/>
        <v>0</v>
      </c>
      <c r="AN568" s="17">
        <f t="shared" si="167"/>
        <v>0</v>
      </c>
      <c r="AO568" s="17">
        <f t="shared" si="168"/>
        <v>0.3</v>
      </c>
      <c r="AP568" s="17">
        <f t="shared" si="169"/>
        <v>0</v>
      </c>
      <c r="AQ568" s="17">
        <f t="shared" si="170"/>
        <v>0.2</v>
      </c>
      <c r="AS568" s="17">
        <f t="shared" si="171"/>
        <v>0</v>
      </c>
      <c r="AT568" s="17">
        <f t="shared" si="172"/>
        <v>0</v>
      </c>
      <c r="AU568" s="17">
        <f t="shared" si="173"/>
        <v>0.5</v>
      </c>
      <c r="AV568" s="17">
        <f t="shared" si="174"/>
        <v>0.5</v>
      </c>
      <c r="AW568" s="17">
        <f t="shared" si="175"/>
        <v>0</v>
      </c>
      <c r="AX568" s="17">
        <f t="shared" si="176"/>
        <v>0</v>
      </c>
      <c r="AY568" s="17">
        <f t="shared" si="177"/>
        <v>0.2</v>
      </c>
      <c r="BA568" s="17">
        <f t="shared" si="185"/>
        <v>0</v>
      </c>
      <c r="BB568" s="17">
        <f t="shared" si="178"/>
        <v>1.1666666666666667</v>
      </c>
      <c r="BC568" s="17">
        <f t="shared" si="179"/>
        <v>0.42821172032905402</v>
      </c>
      <c r="BD568" s="17">
        <f t="shared" si="182"/>
        <v>0.33876868488407164</v>
      </c>
      <c r="BE568" s="17">
        <f t="shared" si="180"/>
        <v>0.33876868488407164</v>
      </c>
      <c r="BF568" s="17">
        <f t="shared" si="181"/>
        <v>1.9256747904454769E-2</v>
      </c>
      <c r="BG568" s="17">
        <f t="shared" si="183"/>
        <v>4.0739391406040631E-2</v>
      </c>
    </row>
    <row r="569" spans="1:59" x14ac:dyDescent="0.25">
      <c r="A569" s="84">
        <v>596</v>
      </c>
      <c r="B569" s="84">
        <v>344</v>
      </c>
      <c r="C569" s="17" t="s">
        <v>430</v>
      </c>
      <c r="D569" s="86">
        <v>1</v>
      </c>
      <c r="E569" s="17">
        <v>0</v>
      </c>
      <c r="F569" s="17">
        <v>6.73</v>
      </c>
      <c r="G569" s="17">
        <v>11.77</v>
      </c>
      <c r="H569" s="17">
        <v>0</v>
      </c>
      <c r="I569" s="17">
        <v>0</v>
      </c>
      <c r="J569" s="17">
        <v>0</v>
      </c>
      <c r="K569" s="17">
        <v>0</v>
      </c>
      <c r="L569" s="17">
        <v>0</v>
      </c>
      <c r="M569" s="17">
        <v>22.66</v>
      </c>
      <c r="N569" s="17">
        <v>1.72</v>
      </c>
      <c r="O569" s="17">
        <v>47.12</v>
      </c>
      <c r="P569" s="17">
        <v>0</v>
      </c>
      <c r="Q569" s="17">
        <v>0</v>
      </c>
      <c r="R569" s="17">
        <v>0</v>
      </c>
      <c r="S569" s="17">
        <v>0</v>
      </c>
      <c r="T569" s="17">
        <v>0</v>
      </c>
      <c r="U569" s="17">
        <v>0</v>
      </c>
      <c r="V569" s="17">
        <v>0</v>
      </c>
      <c r="W569" s="17">
        <v>0</v>
      </c>
      <c r="X569" s="17">
        <v>0</v>
      </c>
      <c r="Y569" s="17">
        <v>0</v>
      </c>
      <c r="Z569" s="17">
        <v>10</v>
      </c>
      <c r="AA569" s="17">
        <v>0</v>
      </c>
      <c r="AB569" s="17">
        <v>0</v>
      </c>
      <c r="AC569" s="17">
        <v>0</v>
      </c>
      <c r="AD569" s="17">
        <v>0</v>
      </c>
      <c r="AE569" s="88">
        <v>39</v>
      </c>
      <c r="AF569" s="17" t="s">
        <v>3</v>
      </c>
      <c r="AG569" s="87" t="s">
        <v>506</v>
      </c>
      <c r="AL569" s="17">
        <f t="shared" si="165"/>
        <v>100</v>
      </c>
      <c r="AM569" s="17">
        <f t="shared" si="166"/>
        <v>0.2266</v>
      </c>
      <c r="AN569" s="17">
        <f t="shared" si="167"/>
        <v>0</v>
      </c>
      <c r="AO569" s="17">
        <f t="shared" si="168"/>
        <v>6.7299999999999999E-2</v>
      </c>
      <c r="AP569" s="17">
        <f t="shared" si="169"/>
        <v>0.47119999999999995</v>
      </c>
      <c r="AQ569" s="17">
        <f t="shared" si="170"/>
        <v>0.39</v>
      </c>
      <c r="AS569" s="17">
        <f t="shared" si="171"/>
        <v>7.0014858841010392</v>
      </c>
      <c r="AT569" s="17">
        <f t="shared" si="172"/>
        <v>3.3670133729569094</v>
      </c>
      <c r="AU569" s="17">
        <f t="shared" si="173"/>
        <v>0.93759286775631501</v>
      </c>
      <c r="AV569" s="17">
        <f t="shared" si="174"/>
        <v>2.25037147102526</v>
      </c>
      <c r="AW569" s="17">
        <f t="shared" si="175"/>
        <v>0.78251395499767717</v>
      </c>
      <c r="AX569" s="17">
        <f t="shared" si="176"/>
        <v>0.78251395499767717</v>
      </c>
      <c r="AY569" s="17">
        <f t="shared" si="177"/>
        <v>0.39251395499767716</v>
      </c>
      <c r="BA569" s="17">
        <f t="shared" si="185"/>
        <v>7.0014858841010392</v>
      </c>
      <c r="BB569" s="17">
        <f t="shared" si="178"/>
        <v>4.9843982169390788</v>
      </c>
      <c r="BC569" s="17">
        <f t="shared" si="179"/>
        <v>0.83971749729342893</v>
      </c>
      <c r="BD569" s="17">
        <f t="shared" si="182"/>
        <v>0.52803713955777898</v>
      </c>
      <c r="BE569" s="17">
        <f t="shared" si="180"/>
        <v>0.52803713955777898</v>
      </c>
      <c r="BF569" s="17">
        <f t="shared" si="181"/>
        <v>1.9054251897293747E-2</v>
      </c>
      <c r="BG569" s="17">
        <f t="shared" si="183"/>
        <v>1.4018594058442507E-4</v>
      </c>
    </row>
    <row r="570" spans="1:59" x14ac:dyDescent="0.25">
      <c r="A570" s="84">
        <v>635</v>
      </c>
      <c r="B570" s="84">
        <v>645</v>
      </c>
      <c r="D570" s="87">
        <v>1</v>
      </c>
      <c r="E570" s="17">
        <v>0</v>
      </c>
      <c r="F570" s="17">
        <f>'EWG-CCP-127 (1)'!G357</f>
        <v>66.666666666666657</v>
      </c>
      <c r="G570" s="17">
        <v>0</v>
      </c>
      <c r="H570" s="17">
        <v>0</v>
      </c>
      <c r="I570" s="17">
        <v>0</v>
      </c>
      <c r="J570" s="17">
        <v>0</v>
      </c>
      <c r="K570" s="17">
        <v>0</v>
      </c>
      <c r="L570" s="17">
        <v>0</v>
      </c>
      <c r="M570" s="17">
        <v>0</v>
      </c>
      <c r="N570" s="17">
        <v>0</v>
      </c>
      <c r="O570" s="17">
        <v>0</v>
      </c>
      <c r="P570" s="17">
        <v>0</v>
      </c>
      <c r="Q570" s="17">
        <v>0</v>
      </c>
      <c r="R570" s="17">
        <v>0</v>
      </c>
      <c r="S570" s="17">
        <v>0</v>
      </c>
      <c r="T570" s="17">
        <v>0</v>
      </c>
      <c r="U570" s="17">
        <v>0</v>
      </c>
      <c r="V570" s="17">
        <f>'EWG-CCP-127 (1)'!H337</f>
        <v>33.333333333333329</v>
      </c>
      <c r="W570" s="17">
        <v>0</v>
      </c>
      <c r="X570" s="17">
        <v>0</v>
      </c>
      <c r="Y570" s="17">
        <v>0</v>
      </c>
      <c r="Z570" s="17">
        <v>0</v>
      </c>
      <c r="AA570" s="17">
        <v>0</v>
      </c>
      <c r="AB570" s="17">
        <v>0</v>
      </c>
      <c r="AC570" s="17">
        <v>0</v>
      </c>
      <c r="AD570" s="17">
        <v>0</v>
      </c>
      <c r="AE570" s="88">
        <f>'EWG-CCP-127 (1)'!L357</f>
        <v>27.96</v>
      </c>
      <c r="AF570" s="17" t="s">
        <v>3</v>
      </c>
      <c r="AG570" s="87" t="s">
        <v>506</v>
      </c>
      <c r="AL570" s="17">
        <f t="shared" si="165"/>
        <v>99.999999999999986</v>
      </c>
      <c r="AM570" s="17">
        <f t="shared" si="166"/>
        <v>0.33333333333333326</v>
      </c>
      <c r="AN570" s="17">
        <f t="shared" si="167"/>
        <v>0</v>
      </c>
      <c r="AO570" s="17">
        <f t="shared" si="168"/>
        <v>0.66666666666666652</v>
      </c>
      <c r="AP570" s="17">
        <f t="shared" si="169"/>
        <v>0</v>
      </c>
      <c r="AQ570" s="17">
        <f t="shared" si="170"/>
        <v>0.27960000000000002</v>
      </c>
      <c r="AS570" s="17">
        <f t="shared" si="171"/>
        <v>0</v>
      </c>
      <c r="AT570" s="17">
        <f t="shared" si="172"/>
        <v>0.5</v>
      </c>
      <c r="AU570" s="17">
        <f t="shared" si="173"/>
        <v>0.5</v>
      </c>
      <c r="AV570" s="17">
        <f t="shared" si="174"/>
        <v>0.5</v>
      </c>
      <c r="AW570" s="17">
        <f t="shared" si="175"/>
        <v>0.5</v>
      </c>
      <c r="AX570" s="17">
        <f t="shared" si="176"/>
        <v>0.5</v>
      </c>
      <c r="AY570" s="17">
        <f t="shared" si="177"/>
        <v>0.22039999999999998</v>
      </c>
      <c r="BA570" s="17">
        <f t="shared" si="185"/>
        <v>0</v>
      </c>
      <c r="BB570" s="17">
        <f t="shared" si="178"/>
        <v>0.5</v>
      </c>
      <c r="BC570" s="17">
        <f t="shared" si="179"/>
        <v>0.42821172032905402</v>
      </c>
      <c r="BD570" s="17">
        <f t="shared" si="182"/>
        <v>0.41681195301902951</v>
      </c>
      <c r="BE570" s="17">
        <f t="shared" si="180"/>
        <v>0.41681195301902951</v>
      </c>
      <c r="BF570" s="17">
        <f t="shared" si="181"/>
        <v>1.8827120051296359E-2</v>
      </c>
      <c r="BG570" s="17">
        <f t="shared" si="183"/>
        <v>1.4942621116302134E-2</v>
      </c>
    </row>
    <row r="571" spans="1:59" x14ac:dyDescent="0.25">
      <c r="A571" s="84">
        <v>646</v>
      </c>
      <c r="B571" s="84">
        <v>656</v>
      </c>
      <c r="D571" s="86">
        <v>1</v>
      </c>
      <c r="E571" s="17">
        <v>0</v>
      </c>
      <c r="F571" s="17">
        <f>'EWG-CCP-127 (1)'!C370</f>
        <v>66.251309999999989</v>
      </c>
      <c r="G571" s="17">
        <v>0</v>
      </c>
      <c r="H571" s="17">
        <v>0</v>
      </c>
      <c r="I571" s="17">
        <v>0</v>
      </c>
      <c r="J571" s="17">
        <v>0</v>
      </c>
      <c r="K571" s="17">
        <v>0</v>
      </c>
      <c r="L571" s="17">
        <v>0</v>
      </c>
      <c r="M571" s="17">
        <f>'EWG-CCP-127 (1)'!D370</f>
        <v>33.748690000000003</v>
      </c>
      <c r="N571" s="17">
        <v>0</v>
      </c>
      <c r="O571" s="17">
        <v>0</v>
      </c>
      <c r="P571" s="17">
        <v>0</v>
      </c>
      <c r="Q571" s="17">
        <v>0</v>
      </c>
      <c r="R571" s="17">
        <v>0</v>
      </c>
      <c r="S571" s="17">
        <v>0</v>
      </c>
      <c r="T571" s="17">
        <v>0</v>
      </c>
      <c r="U571" s="17">
        <v>0</v>
      </c>
      <c r="V571" s="17">
        <v>0</v>
      </c>
      <c r="W571" s="17">
        <v>0</v>
      </c>
      <c r="X571" s="17">
        <v>0</v>
      </c>
      <c r="Y571" s="17">
        <v>0</v>
      </c>
      <c r="Z571" s="17">
        <v>0</v>
      </c>
      <c r="AA571" s="17">
        <v>0</v>
      </c>
      <c r="AB571" s="17">
        <v>0</v>
      </c>
      <c r="AC571" s="17">
        <v>0</v>
      </c>
      <c r="AD571" s="17">
        <v>0</v>
      </c>
      <c r="AE571" s="88">
        <f>'EWG-CCP-127 (1)'!F370</f>
        <v>55.798000000000002</v>
      </c>
      <c r="AF571" s="17" t="s">
        <v>3</v>
      </c>
      <c r="AG571" s="87" t="s">
        <v>506</v>
      </c>
      <c r="AL571" s="17">
        <f t="shared" si="165"/>
        <v>100</v>
      </c>
      <c r="AM571" s="17">
        <f t="shared" si="166"/>
        <v>0.33748690000000003</v>
      </c>
      <c r="AN571" s="17">
        <f t="shared" si="167"/>
        <v>0</v>
      </c>
      <c r="AO571" s="17">
        <f t="shared" si="168"/>
        <v>0.66251309999999985</v>
      </c>
      <c r="AP571" s="17">
        <f t="shared" si="169"/>
        <v>0</v>
      </c>
      <c r="AQ571" s="17">
        <f t="shared" si="170"/>
        <v>0.55798000000000003</v>
      </c>
      <c r="AS571" s="17">
        <f t="shared" si="171"/>
        <v>0</v>
      </c>
      <c r="AT571" s="17">
        <f t="shared" si="172"/>
        <v>0.50940411593370771</v>
      </c>
      <c r="AU571" s="17">
        <f t="shared" si="173"/>
        <v>0.5</v>
      </c>
      <c r="AV571" s="17">
        <f t="shared" si="174"/>
        <v>0.5</v>
      </c>
      <c r="AW571" s="17">
        <f t="shared" si="175"/>
        <v>0.49686529468876411</v>
      </c>
      <c r="AX571" s="17">
        <f t="shared" si="176"/>
        <v>0.49686529468876411</v>
      </c>
      <c r="AY571" s="17">
        <f t="shared" si="177"/>
        <v>6.1114705311235917E-2</v>
      </c>
      <c r="BA571" s="17">
        <f t="shared" si="185"/>
        <v>0</v>
      </c>
      <c r="BB571" s="17">
        <f t="shared" si="178"/>
        <v>0.50940411593370771</v>
      </c>
      <c r="BC571" s="17">
        <f t="shared" si="179"/>
        <v>0.42821172032905402</v>
      </c>
      <c r="BD571" s="17">
        <f t="shared" si="182"/>
        <v>0.41730792185578974</v>
      </c>
      <c r="BE571" s="17">
        <f t="shared" si="180"/>
        <v>0.41730792185578974</v>
      </c>
      <c r="BF571" s="17">
        <f t="shared" si="181"/>
        <v>1.9788633569410807E-2</v>
      </c>
      <c r="BG571" s="17">
        <f t="shared" si="183"/>
        <v>2.4379695108545835E-2</v>
      </c>
    </row>
    <row r="572" spans="1:59" x14ac:dyDescent="0.25">
      <c r="A572" s="84">
        <v>601</v>
      </c>
      <c r="B572" s="84">
        <v>622</v>
      </c>
      <c r="C572" s="17" t="s">
        <v>435</v>
      </c>
      <c r="D572" s="87">
        <v>1</v>
      </c>
      <c r="E572" s="17">
        <v>0</v>
      </c>
      <c r="F572" s="17">
        <f>'EWG-CCP-127 (1)'!G262</f>
        <v>52.631578947368418</v>
      </c>
      <c r="G572" s="17">
        <v>0</v>
      </c>
      <c r="H572" s="17">
        <v>0</v>
      </c>
      <c r="I572" s="17">
        <v>0</v>
      </c>
      <c r="J572" s="17">
        <v>0</v>
      </c>
      <c r="K572" s="17">
        <f>'EWG-CCP-127 (1)'!H262</f>
        <v>0</v>
      </c>
      <c r="L572" s="17">
        <v>0</v>
      </c>
      <c r="M572" s="17">
        <v>0</v>
      </c>
      <c r="N572" s="17">
        <v>0</v>
      </c>
      <c r="O572" s="17">
        <v>0</v>
      </c>
      <c r="P572" s="17">
        <v>0</v>
      </c>
      <c r="Q572" s="17">
        <v>0</v>
      </c>
      <c r="R572" s="17">
        <v>0</v>
      </c>
      <c r="S572" s="17">
        <v>0</v>
      </c>
      <c r="T572" s="17">
        <v>0</v>
      </c>
      <c r="U572" s="17">
        <v>0</v>
      </c>
      <c r="V572" s="17">
        <f>'EWG-CCP-127 (1)'!I262</f>
        <v>47.368421052631582</v>
      </c>
      <c r="W572" s="17">
        <v>0</v>
      </c>
      <c r="X572" s="17">
        <v>0</v>
      </c>
      <c r="Y572" s="17">
        <v>0</v>
      </c>
      <c r="Z572" s="17">
        <v>0</v>
      </c>
      <c r="AA572" s="17">
        <v>0</v>
      </c>
      <c r="AB572" s="17">
        <v>0</v>
      </c>
      <c r="AC572" s="17">
        <v>0</v>
      </c>
      <c r="AD572" s="17">
        <v>0</v>
      </c>
      <c r="AE572" s="88">
        <v>25</v>
      </c>
      <c r="AF572" s="95" t="s">
        <v>3</v>
      </c>
      <c r="AG572" s="87" t="s">
        <v>556</v>
      </c>
      <c r="AL572" s="17">
        <f t="shared" si="165"/>
        <v>100</v>
      </c>
      <c r="AM572" s="17">
        <f t="shared" si="166"/>
        <v>0.47368421052631582</v>
      </c>
      <c r="AN572" s="17">
        <f t="shared" si="167"/>
        <v>0</v>
      </c>
      <c r="AO572" s="17">
        <f t="shared" si="168"/>
        <v>0.52631578947368418</v>
      </c>
      <c r="AP572" s="17">
        <f t="shared" si="169"/>
        <v>0</v>
      </c>
      <c r="AQ572" s="17">
        <f t="shared" si="170"/>
        <v>0.25</v>
      </c>
      <c r="AS572" s="17">
        <f t="shared" si="171"/>
        <v>0</v>
      </c>
      <c r="AT572" s="17">
        <f t="shared" si="172"/>
        <v>0.90000000000000013</v>
      </c>
      <c r="AU572" s="17">
        <f t="shared" si="173"/>
        <v>0.5</v>
      </c>
      <c r="AV572" s="17">
        <f t="shared" si="174"/>
        <v>0.5</v>
      </c>
      <c r="AW572" s="17">
        <f t="shared" si="175"/>
        <v>0.36666666666666659</v>
      </c>
      <c r="AX572" s="17">
        <f t="shared" si="176"/>
        <v>0.36666666666666659</v>
      </c>
      <c r="AY572" s="17">
        <f t="shared" si="177"/>
        <v>0.11666666666666659</v>
      </c>
      <c r="BA572" s="17">
        <f t="shared" si="185"/>
        <v>0</v>
      </c>
      <c r="BB572" s="17">
        <f t="shared" si="178"/>
        <v>0.90000000000000013</v>
      </c>
      <c r="BC572" s="17">
        <f t="shared" si="179"/>
        <v>0.42821172032905402</v>
      </c>
      <c r="BD572" s="17">
        <f t="shared" si="182"/>
        <v>0.39048409926451211</v>
      </c>
      <c r="BE572" s="17">
        <f t="shared" si="180"/>
        <v>0.39048409926451211</v>
      </c>
      <c r="BF572" s="17">
        <f t="shared" si="181"/>
        <v>1.9735782146161292E-2</v>
      </c>
      <c r="BG572" s="17">
        <f t="shared" si="183"/>
        <v>2.3055389967762685E-2</v>
      </c>
    </row>
    <row r="573" spans="1:59" x14ac:dyDescent="0.25">
      <c r="A573" s="84">
        <v>636</v>
      </c>
      <c r="B573" s="84">
        <v>646</v>
      </c>
      <c r="D573" s="86">
        <v>1</v>
      </c>
      <c r="E573" s="17">
        <v>0</v>
      </c>
      <c r="F573" s="17">
        <f>'EWG-CCP-127 (1)'!G358</f>
        <v>59.988002399520092</v>
      </c>
      <c r="G573" s="17">
        <v>0</v>
      </c>
      <c r="H573" s="17">
        <v>0</v>
      </c>
      <c r="I573" s="17">
        <v>0</v>
      </c>
      <c r="J573" s="17">
        <v>0</v>
      </c>
      <c r="K573" s="17">
        <v>0</v>
      </c>
      <c r="L573" s="17">
        <v>0</v>
      </c>
      <c r="M573" s="17">
        <v>0</v>
      </c>
      <c r="N573" s="17">
        <v>0</v>
      </c>
      <c r="O573" s="17">
        <v>0</v>
      </c>
      <c r="P573" s="17">
        <v>0</v>
      </c>
      <c r="Q573" s="17">
        <v>0</v>
      </c>
      <c r="R573" s="17">
        <v>0</v>
      </c>
      <c r="S573" s="17">
        <v>0</v>
      </c>
      <c r="T573" s="17">
        <v>0</v>
      </c>
      <c r="U573" s="17">
        <v>0</v>
      </c>
      <c r="V573" s="17">
        <f>'EWG-CCP-127 (1)'!H338</f>
        <v>40.011997600479901</v>
      </c>
      <c r="W573" s="17">
        <v>0</v>
      </c>
      <c r="X573" s="17">
        <v>0</v>
      </c>
      <c r="Y573" s="17">
        <v>0</v>
      </c>
      <c r="Z573" s="17">
        <v>0</v>
      </c>
      <c r="AA573" s="17">
        <v>0</v>
      </c>
      <c r="AB573" s="17">
        <v>0</v>
      </c>
      <c r="AC573" s="17">
        <v>0</v>
      </c>
      <c r="AD573" s="17">
        <v>0</v>
      </c>
      <c r="AE573" s="88">
        <f>'EWG-CCP-127 (1)'!L358</f>
        <v>27.66</v>
      </c>
      <c r="AF573" s="17" t="s">
        <v>3</v>
      </c>
      <c r="AG573" s="87" t="s">
        <v>506</v>
      </c>
      <c r="AL573" s="17">
        <f t="shared" si="165"/>
        <v>100</v>
      </c>
      <c r="AM573" s="17">
        <f t="shared" si="166"/>
        <v>0.40011997600479904</v>
      </c>
      <c r="AN573" s="17">
        <f t="shared" si="167"/>
        <v>0</v>
      </c>
      <c r="AO573" s="17">
        <f t="shared" si="168"/>
        <v>0.59988002399520091</v>
      </c>
      <c r="AP573" s="17">
        <f t="shared" si="169"/>
        <v>0</v>
      </c>
      <c r="AQ573" s="17">
        <f t="shared" si="170"/>
        <v>0.27660000000000001</v>
      </c>
      <c r="AS573" s="17">
        <f t="shared" si="171"/>
        <v>0</v>
      </c>
      <c r="AT573" s="17">
        <f t="shared" si="172"/>
        <v>0.66700000000000004</v>
      </c>
      <c r="AU573" s="17">
        <f t="shared" si="173"/>
        <v>0.5</v>
      </c>
      <c r="AV573" s="17">
        <f t="shared" si="174"/>
        <v>0.5</v>
      </c>
      <c r="AW573" s="17">
        <f t="shared" si="175"/>
        <v>0.4443333333333333</v>
      </c>
      <c r="AX573" s="17">
        <f t="shared" si="176"/>
        <v>0.4443333333333333</v>
      </c>
      <c r="AY573" s="17">
        <f t="shared" si="177"/>
        <v>0.16773333333333329</v>
      </c>
      <c r="BA573" s="17">
        <f t="shared" si="185"/>
        <v>0</v>
      </c>
      <c r="BB573" s="17">
        <f t="shared" si="178"/>
        <v>0.66700000000000004</v>
      </c>
      <c r="BC573" s="17">
        <f t="shared" si="179"/>
        <v>0.42821172032905402</v>
      </c>
      <c r="BD573" s="17">
        <f t="shared" si="182"/>
        <v>0.41644344357045032</v>
      </c>
      <c r="BE573" s="17">
        <f t="shared" si="180"/>
        <v>0.41644344357045032</v>
      </c>
      <c r="BF573" s="17">
        <f t="shared" si="181"/>
        <v>1.9556188709641719E-2</v>
      </c>
      <c r="BG573" s="17">
        <f t="shared" si="183"/>
        <v>1.5685061202598813E-2</v>
      </c>
    </row>
    <row r="574" spans="1:59" x14ac:dyDescent="0.25">
      <c r="A574" s="84">
        <v>332</v>
      </c>
      <c r="B574" s="84">
        <v>219</v>
      </c>
      <c r="C574" s="58" t="s">
        <v>229</v>
      </c>
      <c r="D574" s="87">
        <v>1</v>
      </c>
      <c r="E574" s="17">
        <f>'EWG-CCP-127 (1)'!O152</f>
        <v>22.5</v>
      </c>
      <c r="F574" s="17">
        <f>'EWG-CCP-127 (1)'!P152</f>
        <v>2.5</v>
      </c>
      <c r="G574" s="17">
        <v>0</v>
      </c>
      <c r="H574" s="17">
        <v>0</v>
      </c>
      <c r="I574" s="17">
        <v>0</v>
      </c>
      <c r="J574" s="17">
        <v>0</v>
      </c>
      <c r="K574" s="17">
        <v>0</v>
      </c>
      <c r="L574" s="17">
        <v>0</v>
      </c>
      <c r="M574" s="17">
        <f>'EWG-CCP-127 (1)'!N152</f>
        <v>25</v>
      </c>
      <c r="N574" s="17">
        <v>0</v>
      </c>
      <c r="O574" s="17">
        <f>'EWG-CCP-127 (1)'!M152</f>
        <v>50</v>
      </c>
      <c r="P574" s="17">
        <v>0</v>
      </c>
      <c r="Q574" s="17">
        <v>0</v>
      </c>
      <c r="R574" s="17">
        <v>0</v>
      </c>
      <c r="S574" s="17">
        <v>0</v>
      </c>
      <c r="T574" s="17">
        <v>0</v>
      </c>
      <c r="U574" s="41">
        <v>0</v>
      </c>
      <c r="V574" s="41">
        <v>0</v>
      </c>
      <c r="W574" s="17">
        <v>0</v>
      </c>
      <c r="X574" s="17">
        <v>0</v>
      </c>
      <c r="Y574" s="17">
        <v>0</v>
      </c>
      <c r="Z574" s="17">
        <v>0</v>
      </c>
      <c r="AA574" s="17">
        <v>0</v>
      </c>
      <c r="AB574" s="17">
        <v>0</v>
      </c>
      <c r="AC574" s="17">
        <v>0</v>
      </c>
      <c r="AD574" s="41">
        <v>0</v>
      </c>
      <c r="AE574" s="88">
        <f>'EWG-CCP-127 (1)'!E152</f>
        <v>13</v>
      </c>
      <c r="AF574" s="41" t="s">
        <v>3</v>
      </c>
      <c r="AG574" s="87" t="s">
        <v>528</v>
      </c>
      <c r="AJ574" s="87" t="s">
        <v>507</v>
      </c>
      <c r="AL574" s="17">
        <f t="shared" si="165"/>
        <v>100</v>
      </c>
      <c r="AM574" s="17">
        <f t="shared" si="166"/>
        <v>0.25</v>
      </c>
      <c r="AN574" s="17">
        <f t="shared" si="167"/>
        <v>0.22500000000000001</v>
      </c>
      <c r="AO574" s="17">
        <f t="shared" si="168"/>
        <v>2.5000000000000001E-2</v>
      </c>
      <c r="AP574" s="17">
        <f t="shared" si="169"/>
        <v>0.5</v>
      </c>
      <c r="AQ574" s="17">
        <f t="shared" si="170"/>
        <v>0.13</v>
      </c>
      <c r="AS574" s="17">
        <f t="shared" si="171"/>
        <v>2</v>
      </c>
      <c r="AT574" s="17">
        <f t="shared" si="172"/>
        <v>1</v>
      </c>
      <c r="AU574" s="17">
        <f t="shared" si="173"/>
        <v>0.625</v>
      </c>
      <c r="AV574" s="17">
        <f t="shared" si="174"/>
        <v>1</v>
      </c>
      <c r="AW574" s="17">
        <f t="shared" si="175"/>
        <v>0.625</v>
      </c>
      <c r="AX574" s="17">
        <f t="shared" si="176"/>
        <v>0.625</v>
      </c>
      <c r="AY574" s="17">
        <f t="shared" si="177"/>
        <v>0.495</v>
      </c>
      <c r="BA574" s="17">
        <f t="shared" si="185"/>
        <v>0.54054054054054057</v>
      </c>
      <c r="BB574" s="17">
        <f t="shared" si="178"/>
        <v>0.27027027027027029</v>
      </c>
      <c r="BC574" s="17">
        <f t="shared" si="179"/>
        <v>0.45998148446169118</v>
      </c>
      <c r="BD574" s="17">
        <f t="shared" si="182"/>
        <v>0.27027027027027029</v>
      </c>
      <c r="BE574" s="17">
        <f t="shared" si="180"/>
        <v>0.27027027027027029</v>
      </c>
      <c r="BF574" s="17">
        <f t="shared" si="181"/>
        <v>1.9675748721694669E-2</v>
      </c>
      <c r="BG574" s="17">
        <f t="shared" si="183"/>
        <v>7.3896993419629756E-2</v>
      </c>
    </row>
    <row r="575" spans="1:59" x14ac:dyDescent="0.25">
      <c r="A575" s="84">
        <v>87</v>
      </c>
      <c r="B575" s="84">
        <v>433</v>
      </c>
      <c r="C575" s="17" t="s">
        <v>107</v>
      </c>
      <c r="D575" s="86">
        <v>1</v>
      </c>
      <c r="E575" s="17">
        <v>20.43</v>
      </c>
      <c r="F575" s="17">
        <v>39.89</v>
      </c>
      <c r="G575" s="17">
        <v>0</v>
      </c>
      <c r="H575" s="17">
        <v>0</v>
      </c>
      <c r="I575" s="41">
        <v>0</v>
      </c>
      <c r="J575" s="17">
        <v>0</v>
      </c>
      <c r="K575" s="17">
        <v>0</v>
      </c>
      <c r="L575" s="17">
        <v>0</v>
      </c>
      <c r="M575" s="17">
        <v>39.68</v>
      </c>
      <c r="N575" s="17">
        <v>0</v>
      </c>
      <c r="O575" s="17">
        <v>0</v>
      </c>
      <c r="P575" s="17">
        <v>0</v>
      </c>
      <c r="Q575" s="17">
        <v>0</v>
      </c>
      <c r="R575" s="17">
        <v>0</v>
      </c>
      <c r="S575" s="17">
        <v>0</v>
      </c>
      <c r="T575" s="41">
        <v>0</v>
      </c>
      <c r="U575" s="41">
        <v>0</v>
      </c>
      <c r="V575" s="41">
        <v>0</v>
      </c>
      <c r="W575" s="17">
        <v>0</v>
      </c>
      <c r="X575" s="17">
        <v>0</v>
      </c>
      <c r="Y575" s="17">
        <v>0</v>
      </c>
      <c r="Z575" s="41">
        <v>0</v>
      </c>
      <c r="AA575" s="17">
        <v>0</v>
      </c>
      <c r="AB575" s="17">
        <v>0</v>
      </c>
      <c r="AC575" s="41">
        <v>0</v>
      </c>
      <c r="AD575" s="41">
        <v>0</v>
      </c>
      <c r="AE575" s="88">
        <v>18.600000000000001</v>
      </c>
      <c r="AF575" s="41" t="s">
        <v>3</v>
      </c>
      <c r="AG575" s="87" t="s">
        <v>506</v>
      </c>
      <c r="AL575" s="17">
        <f t="shared" si="165"/>
        <v>100</v>
      </c>
      <c r="AM575" s="17">
        <f t="shared" si="166"/>
        <v>0.39679999999999999</v>
      </c>
      <c r="AN575" s="17">
        <f t="shared" si="167"/>
        <v>0.20430000000000001</v>
      </c>
      <c r="AO575" s="17">
        <f t="shared" si="168"/>
        <v>0.39890000000000003</v>
      </c>
      <c r="AP575" s="17">
        <f t="shared" si="169"/>
        <v>0</v>
      </c>
      <c r="AQ575" s="17">
        <f t="shared" si="170"/>
        <v>0.18600000000000003</v>
      </c>
      <c r="AS575" s="17">
        <f t="shared" si="171"/>
        <v>0</v>
      </c>
      <c r="AT575" s="17">
        <f t="shared" si="172"/>
        <v>0.65782493368700257</v>
      </c>
      <c r="AU575" s="17">
        <f t="shared" si="173"/>
        <v>0.5</v>
      </c>
      <c r="AV575" s="17">
        <f t="shared" si="174"/>
        <v>0.5</v>
      </c>
      <c r="AW575" s="17">
        <f t="shared" si="175"/>
        <v>0.44739168877099916</v>
      </c>
      <c r="AX575" s="17">
        <f t="shared" si="176"/>
        <v>0.44739168877099916</v>
      </c>
      <c r="AY575" s="17">
        <f t="shared" si="177"/>
        <v>0.26139168877099916</v>
      </c>
      <c r="BA575" s="17">
        <f t="shared" si="185"/>
        <v>0</v>
      </c>
      <c r="BB575" s="17">
        <f t="shared" si="178"/>
        <v>0.32628895650028783</v>
      </c>
      <c r="BC575" s="17">
        <f t="shared" si="179"/>
        <v>0.42821172032905402</v>
      </c>
      <c r="BD575" s="17">
        <f t="shared" si="182"/>
        <v>0.32628895650028783</v>
      </c>
      <c r="BE575" s="17">
        <f t="shared" si="180"/>
        <v>0.32628895650028783</v>
      </c>
      <c r="BF575" s="17">
        <f t="shared" si="181"/>
        <v>1.9680991315939644E-2</v>
      </c>
      <c r="BG575" s="17">
        <f t="shared" si="183"/>
        <v>4.6586911808758451E-2</v>
      </c>
    </row>
    <row r="576" spans="1:59" x14ac:dyDescent="0.25">
      <c r="A576" s="84">
        <v>310</v>
      </c>
      <c r="B576" s="84">
        <v>197</v>
      </c>
      <c r="D576" s="87">
        <v>1</v>
      </c>
      <c r="E576" s="17">
        <v>0</v>
      </c>
      <c r="F576" s="17">
        <f>'EWG-CCP-127 (1)'!M128</f>
        <v>19.379844961240309</v>
      </c>
      <c r="G576" s="17">
        <v>0</v>
      </c>
      <c r="H576" s="17">
        <v>0</v>
      </c>
      <c r="I576" s="17">
        <v>0</v>
      </c>
      <c r="J576" s="17">
        <v>0</v>
      </c>
      <c r="K576" s="17">
        <v>0</v>
      </c>
      <c r="L576" s="17">
        <v>0</v>
      </c>
      <c r="M576" s="17">
        <f>'EWG-CCP-127 (1)'!L128</f>
        <v>33.914728682170541</v>
      </c>
      <c r="N576" s="17">
        <v>0</v>
      </c>
      <c r="O576" s="17">
        <f>'EWG-CCP-127 (1)'!K128</f>
        <v>46.70542635658915</v>
      </c>
      <c r="P576" s="17">
        <v>0</v>
      </c>
      <c r="Q576" s="17">
        <v>0</v>
      </c>
      <c r="R576" s="17">
        <v>0</v>
      </c>
      <c r="S576" s="17">
        <v>0</v>
      </c>
      <c r="T576" s="17">
        <v>0</v>
      </c>
      <c r="U576" s="41">
        <v>0</v>
      </c>
      <c r="V576" s="41">
        <v>0</v>
      </c>
      <c r="W576" s="17">
        <v>0</v>
      </c>
      <c r="X576" s="17">
        <v>0</v>
      </c>
      <c r="Y576" s="17">
        <v>0</v>
      </c>
      <c r="Z576" s="17">
        <v>0</v>
      </c>
      <c r="AA576" s="17">
        <v>0</v>
      </c>
      <c r="AB576" s="17">
        <v>0</v>
      </c>
      <c r="AC576" s="17">
        <v>0</v>
      </c>
      <c r="AD576" s="41">
        <v>0</v>
      </c>
      <c r="AE576" s="88">
        <f>'EWG-CCP-127 (1)'!E128</f>
        <v>68</v>
      </c>
      <c r="AF576" s="91" t="s">
        <v>3</v>
      </c>
      <c r="AG576" s="87" t="s">
        <v>504</v>
      </c>
      <c r="AL576" s="17">
        <f t="shared" si="165"/>
        <v>100</v>
      </c>
      <c r="AM576" s="17">
        <f t="shared" si="166"/>
        <v>0.33914728682170542</v>
      </c>
      <c r="AN576" s="17">
        <f t="shared" si="167"/>
        <v>0</v>
      </c>
      <c r="AO576" s="17">
        <f t="shared" si="168"/>
        <v>0.19379844961240308</v>
      </c>
      <c r="AP576" s="17">
        <f t="shared" si="169"/>
        <v>0.46705426356589153</v>
      </c>
      <c r="AQ576" s="17">
        <f t="shared" si="170"/>
        <v>0.68</v>
      </c>
      <c r="AS576" s="17">
        <f t="shared" si="171"/>
        <v>2.4100000000000006</v>
      </c>
      <c r="AT576" s="17">
        <f t="shared" si="172"/>
        <v>1.75</v>
      </c>
      <c r="AU576" s="17">
        <f t="shared" si="173"/>
        <v>0.65062500000000001</v>
      </c>
      <c r="AV576" s="17">
        <f t="shared" si="174"/>
        <v>1.1025</v>
      </c>
      <c r="AW576" s="17">
        <f t="shared" si="175"/>
        <v>0.5232539682539683</v>
      </c>
      <c r="AX576" s="17">
        <f t="shared" si="176"/>
        <v>0.5232539682539683</v>
      </c>
      <c r="AY576" s="17">
        <f t="shared" si="177"/>
        <v>0.15674603174603174</v>
      </c>
      <c r="BA576" s="17">
        <f t="shared" si="185"/>
        <v>2.41</v>
      </c>
      <c r="BB576" s="17">
        <f t="shared" si="178"/>
        <v>1.75</v>
      </c>
      <c r="BC576" s="17">
        <f t="shared" si="179"/>
        <v>0.56985721371441667</v>
      </c>
      <c r="BD576" s="17">
        <f t="shared" si="182"/>
        <v>0.54045243278921673</v>
      </c>
      <c r="BE576" s="17">
        <f t="shared" si="180"/>
        <v>0.54045243278921673</v>
      </c>
      <c r="BF576" s="17">
        <f t="shared" si="181"/>
        <v>1.9473523514448088E-2</v>
      </c>
      <c r="BG576" s="17">
        <f t="shared" si="183"/>
        <v>7.737297759857234E-2</v>
      </c>
    </row>
    <row r="577" spans="1:59" x14ac:dyDescent="0.25">
      <c r="A577" s="84">
        <v>124</v>
      </c>
      <c r="B577" s="84">
        <v>450</v>
      </c>
      <c r="C577" s="17" t="s">
        <v>148</v>
      </c>
      <c r="D577" s="86">
        <v>1</v>
      </c>
      <c r="E577" s="17">
        <v>0</v>
      </c>
      <c r="F577" s="17">
        <v>66.5</v>
      </c>
      <c r="G577" s="17">
        <v>33.5</v>
      </c>
      <c r="H577" s="17">
        <v>0</v>
      </c>
      <c r="I577" s="17">
        <v>0</v>
      </c>
      <c r="J577" s="17">
        <v>0</v>
      </c>
      <c r="K577" s="17">
        <v>0</v>
      </c>
      <c r="L577" s="17">
        <v>0</v>
      </c>
      <c r="M577" s="17">
        <v>0</v>
      </c>
      <c r="N577" s="17">
        <v>0</v>
      </c>
      <c r="O577" s="17">
        <v>0</v>
      </c>
      <c r="P577" s="17">
        <v>0</v>
      </c>
      <c r="Q577" s="17">
        <v>0</v>
      </c>
      <c r="R577" s="17">
        <v>0</v>
      </c>
      <c r="S577" s="17">
        <v>0</v>
      </c>
      <c r="T577" s="17">
        <v>0</v>
      </c>
      <c r="U577" s="41">
        <v>0</v>
      </c>
      <c r="V577" s="41">
        <v>0</v>
      </c>
      <c r="W577" s="17">
        <v>0</v>
      </c>
      <c r="X577" s="17">
        <v>0</v>
      </c>
      <c r="Y577" s="17">
        <v>0</v>
      </c>
      <c r="Z577" s="41">
        <v>0</v>
      </c>
      <c r="AA577" s="17">
        <v>0</v>
      </c>
      <c r="AB577" s="17">
        <v>0</v>
      </c>
      <c r="AC577" s="41">
        <v>0</v>
      </c>
      <c r="AD577" s="41">
        <v>0</v>
      </c>
      <c r="AE577" s="88">
        <v>39.4</v>
      </c>
      <c r="AF577" s="91" t="s">
        <v>3</v>
      </c>
      <c r="AG577" s="87" t="s">
        <v>504</v>
      </c>
      <c r="AL577" s="17">
        <f t="shared" si="165"/>
        <v>100</v>
      </c>
      <c r="AM577" s="17">
        <f t="shared" si="166"/>
        <v>0</v>
      </c>
      <c r="AN577" s="17">
        <f t="shared" si="167"/>
        <v>0</v>
      </c>
      <c r="AO577" s="17">
        <f t="shared" si="168"/>
        <v>0.66500000000000004</v>
      </c>
      <c r="AP577" s="17">
        <f t="shared" si="169"/>
        <v>0</v>
      </c>
      <c r="AQ577" s="17">
        <f t="shared" si="170"/>
        <v>0.39399999999999996</v>
      </c>
      <c r="AS577" s="17">
        <f t="shared" si="171"/>
        <v>0</v>
      </c>
      <c r="AT577" s="17">
        <f t="shared" si="172"/>
        <v>0</v>
      </c>
      <c r="AU577" s="17">
        <f t="shared" si="173"/>
        <v>0.5</v>
      </c>
      <c r="AV577" s="17">
        <f t="shared" si="174"/>
        <v>0.5</v>
      </c>
      <c r="AW577" s="17">
        <f t="shared" si="175"/>
        <v>0</v>
      </c>
      <c r="AX577" s="17">
        <f t="shared" si="176"/>
        <v>0</v>
      </c>
      <c r="AY577" s="17">
        <f t="shared" si="177"/>
        <v>0.39399999999999996</v>
      </c>
      <c r="BA577" s="17">
        <f t="shared" si="185"/>
        <v>0</v>
      </c>
      <c r="BB577" s="17">
        <f t="shared" si="178"/>
        <v>0.25187969924812031</v>
      </c>
      <c r="BC577" s="17">
        <f t="shared" si="179"/>
        <v>0.42821172032905402</v>
      </c>
      <c r="BD577" s="17">
        <f t="shared" si="182"/>
        <v>0.25187969924812031</v>
      </c>
      <c r="BE577" s="17">
        <f t="shared" si="180"/>
        <v>0.25187969924812031</v>
      </c>
      <c r="BF577" s="17">
        <f t="shared" si="181"/>
        <v>2.0198179885804721E-2</v>
      </c>
      <c r="BG577" s="17">
        <f t="shared" si="183"/>
        <v>6.1465825522190003E-5</v>
      </c>
    </row>
    <row r="578" spans="1:59" x14ac:dyDescent="0.25">
      <c r="A578" s="84">
        <v>645</v>
      </c>
      <c r="B578" s="84">
        <v>655</v>
      </c>
      <c r="D578" s="87">
        <v>1</v>
      </c>
      <c r="E578" s="17">
        <v>0</v>
      </c>
      <c r="F578" s="17">
        <f>'EWG-CCP-127 (1)'!C369</f>
        <v>73.690039999999996</v>
      </c>
      <c r="G578" s="17">
        <v>0</v>
      </c>
      <c r="H578" s="17">
        <v>0</v>
      </c>
      <c r="I578" s="17">
        <v>0</v>
      </c>
      <c r="J578" s="17">
        <v>0</v>
      </c>
      <c r="K578" s="17">
        <v>0</v>
      </c>
      <c r="L578" s="17">
        <v>0</v>
      </c>
      <c r="M578" s="17">
        <f>'EWG-CCP-127 (1)'!D369</f>
        <v>26.30996</v>
      </c>
      <c r="N578" s="17">
        <v>0</v>
      </c>
      <c r="O578" s="17">
        <v>0</v>
      </c>
      <c r="P578" s="17">
        <v>0</v>
      </c>
      <c r="Q578" s="17">
        <v>0</v>
      </c>
      <c r="R578" s="17">
        <v>0</v>
      </c>
      <c r="S578" s="17">
        <v>0</v>
      </c>
      <c r="T578" s="17">
        <v>0</v>
      </c>
      <c r="U578" s="17">
        <v>0</v>
      </c>
      <c r="V578" s="17">
        <v>0</v>
      </c>
      <c r="W578" s="17">
        <v>0</v>
      </c>
      <c r="X578" s="17">
        <v>0</v>
      </c>
      <c r="Y578" s="17">
        <v>0</v>
      </c>
      <c r="Z578" s="17">
        <v>0</v>
      </c>
      <c r="AA578" s="17">
        <v>0</v>
      </c>
      <c r="AB578" s="17">
        <v>0</v>
      </c>
      <c r="AC578" s="17">
        <v>0</v>
      </c>
      <c r="AD578" s="17">
        <v>0</v>
      </c>
      <c r="AE578" s="88">
        <f>'EWG-CCP-127 (1)'!F369</f>
        <v>49.972999999999999</v>
      </c>
      <c r="AF578" s="17" t="s">
        <v>3</v>
      </c>
      <c r="AG578" s="87" t="s">
        <v>506</v>
      </c>
      <c r="AL578" s="17">
        <f t="shared" ref="AL578:AL639" si="186">SUM(E578:AD578)</f>
        <v>100</v>
      </c>
      <c r="AM578" s="17">
        <f t="shared" ref="AM578:AM639" si="187">(J578+K578+M578+V578)/100</f>
        <v>0.26309959999999999</v>
      </c>
      <c r="AN578" s="17">
        <f t="shared" ref="AN578:AN639" si="188">E578/100</f>
        <v>0</v>
      </c>
      <c r="AO578" s="17">
        <f t="shared" ref="AO578:AO639" si="189">F578/100</f>
        <v>0.73690040000000001</v>
      </c>
      <c r="AP578" s="17">
        <f t="shared" ref="AP578:AP639" si="190">O578/100</f>
        <v>0</v>
      </c>
      <c r="AQ578" s="17">
        <f t="shared" ref="AQ578:AQ639" si="191">AE578/100</f>
        <v>0.49973000000000001</v>
      </c>
      <c r="AS578" s="17">
        <f t="shared" ref="AS578:AS639" si="192">AP578/(AO578+AN578)</f>
        <v>0</v>
      </c>
      <c r="AT578" s="17">
        <f t="shared" ref="AT578:AT639" si="193">AM578/(AN578+AO578)</f>
        <v>0.35703549624888248</v>
      </c>
      <c r="AU578" s="17">
        <f t="shared" ref="AU578:AU639" si="194">0.5+AS578/16</f>
        <v>0.5</v>
      </c>
      <c r="AV578" s="17">
        <f t="shared" ref="AV578:AV639" si="195">0.5+AS578/4</f>
        <v>0.5</v>
      </c>
      <c r="AW578" s="17">
        <f t="shared" ref="AW578:AW639" si="196">IF(AT578&lt;=AU578,AT578,IF(AT578&lt;=AV578,AU578,AU578-(AT578-AV578)*(8+AS578)/(12*(2+AS578))))</f>
        <v>0.35703549624888248</v>
      </c>
      <c r="AX578" s="17">
        <f t="shared" ref="AX578:AX639" si="197">IF(AW578&lt;1,AW578,1)</f>
        <v>0.35703549624888248</v>
      </c>
      <c r="AY578" s="17">
        <f t="shared" ref="AY578:AY639" si="198">ABS(AX578-AQ578)</f>
        <v>0.14269450375111753</v>
      </c>
      <c r="BA578" s="17">
        <f t="shared" si="185"/>
        <v>0</v>
      </c>
      <c r="BB578" s="17">
        <f t="shared" ref="BB578:BB639" si="199">(M578+$BJ$11*K578+$BJ$12*J578+$BJ$13*V578+$BJ$14*AB578+$BJ$15*G578+$BJ$16*L578+$BJ$17*Z578+$BJ$18*T578+$BJ$19*R578+$BJ$20*Y578+$BJ$21*X578+$BJ$22*AD578+$BJ$23*U578)/($BJ$3*$F578+$BJ$4*$E578+$BJ$5*$N578+$BJ$6*$I578+$BJ$7*$Q578+$BJ$8*$S578+$BJ$9*$W578)</f>
        <v>0.35703549624888248</v>
      </c>
      <c r="BC578" s="17">
        <f t="shared" ref="BC578:BC639" si="200">$BJ$25+BA578*$BJ$26</f>
        <v>0.42821172032905402</v>
      </c>
      <c r="BD578" s="17">
        <f t="shared" si="182"/>
        <v>0.35703549624888248</v>
      </c>
      <c r="BE578" s="17">
        <f t="shared" ref="BE578:BE639" si="201">IF(BD578&lt;1,IF(BD578&gt;0,BD578,0),1)</f>
        <v>0.35703549624888248</v>
      </c>
      <c r="BF578" s="17">
        <f t="shared" ref="BF578:BF639" si="202">(BE578-AQ578)^2</f>
        <v>2.0361721400777695E-2</v>
      </c>
      <c r="BG578" s="17">
        <f t="shared" si="183"/>
        <v>9.5824492841396387E-3</v>
      </c>
    </row>
    <row r="579" spans="1:59" x14ac:dyDescent="0.25">
      <c r="A579" s="84">
        <v>541</v>
      </c>
      <c r="B579" s="84">
        <v>587</v>
      </c>
      <c r="C579" s="17" t="s">
        <v>383</v>
      </c>
      <c r="D579" s="86">
        <v>1</v>
      </c>
      <c r="E579" s="17">
        <v>12</v>
      </c>
      <c r="F579" s="17">
        <v>56</v>
      </c>
      <c r="G579" s="17">
        <v>0</v>
      </c>
      <c r="H579" s="17">
        <v>0</v>
      </c>
      <c r="I579" s="17">
        <v>0</v>
      </c>
      <c r="J579" s="17">
        <f>'EWG-CCP-127 (1)'!M325</f>
        <v>0</v>
      </c>
      <c r="K579" s="17">
        <v>0</v>
      </c>
      <c r="L579" s="17">
        <v>0</v>
      </c>
      <c r="M579" s="17">
        <v>0</v>
      </c>
      <c r="N579" s="17">
        <v>0</v>
      </c>
      <c r="O579" s="17">
        <v>0</v>
      </c>
      <c r="P579" s="17">
        <v>0</v>
      </c>
      <c r="Q579" s="17">
        <v>0</v>
      </c>
      <c r="R579" s="17">
        <v>0</v>
      </c>
      <c r="S579" s="17">
        <v>0</v>
      </c>
      <c r="T579" s="17">
        <v>0</v>
      </c>
      <c r="U579" s="17">
        <v>0</v>
      </c>
      <c r="V579" s="17">
        <v>0</v>
      </c>
      <c r="W579" s="17">
        <v>0</v>
      </c>
      <c r="X579" s="17">
        <v>33</v>
      </c>
      <c r="Y579" s="17">
        <v>0</v>
      </c>
      <c r="Z579" s="17">
        <v>0</v>
      </c>
      <c r="AA579" s="17">
        <v>0</v>
      </c>
      <c r="AB579" s="17">
        <v>0</v>
      </c>
      <c r="AC579" s="17">
        <v>0</v>
      </c>
      <c r="AD579" s="17">
        <v>0</v>
      </c>
      <c r="AE579" s="88">
        <v>25</v>
      </c>
      <c r="AF579" s="92" t="s">
        <v>3</v>
      </c>
      <c r="AG579" s="87" t="s">
        <v>504</v>
      </c>
      <c r="AL579" s="17">
        <f t="shared" si="186"/>
        <v>101</v>
      </c>
      <c r="AM579" s="17">
        <f t="shared" si="187"/>
        <v>0</v>
      </c>
      <c r="AN579" s="17">
        <f t="shared" si="188"/>
        <v>0.12</v>
      </c>
      <c r="AO579" s="17">
        <f t="shared" si="189"/>
        <v>0.56000000000000005</v>
      </c>
      <c r="AP579" s="17">
        <f t="shared" si="190"/>
        <v>0</v>
      </c>
      <c r="AQ579" s="17">
        <f t="shared" si="191"/>
        <v>0.25</v>
      </c>
      <c r="AS579" s="17">
        <f t="shared" si="192"/>
        <v>0</v>
      </c>
      <c r="AT579" s="17">
        <f t="shared" si="193"/>
        <v>0</v>
      </c>
      <c r="AU579" s="17">
        <f t="shared" si="194"/>
        <v>0.5</v>
      </c>
      <c r="AV579" s="17">
        <f t="shared" si="195"/>
        <v>0.5</v>
      </c>
      <c r="AW579" s="17">
        <f t="shared" si="196"/>
        <v>0</v>
      </c>
      <c r="AX579" s="17">
        <f t="shared" si="197"/>
        <v>0</v>
      </c>
      <c r="AY579" s="17">
        <f t="shared" si="198"/>
        <v>0.25</v>
      </c>
      <c r="BA579" s="17">
        <f t="shared" si="185"/>
        <v>0</v>
      </c>
      <c r="BB579" s="17">
        <f t="shared" si="199"/>
        <v>0.10576923076923077</v>
      </c>
      <c r="BC579" s="17">
        <f t="shared" si="200"/>
        <v>0.42821172032905402</v>
      </c>
      <c r="BD579" s="17">
        <f t="shared" ref="BD579:BD639" si="203">IF(BB579&lt;BC579,BB579,$BJ$28*($BJ$29+BB579)*($BJ$30-BB579/($BJ$31+BA579)*$BJ$32)^5)</f>
        <v>0.10576923076923077</v>
      </c>
      <c r="BE579" s="17">
        <f t="shared" si="201"/>
        <v>0.10576923076923077</v>
      </c>
      <c r="BF579" s="17">
        <f t="shared" si="202"/>
        <v>2.0802514792899404E-2</v>
      </c>
      <c r="BG579" s="17">
        <f t="shared" ref="BG579:BG639" si="204">(AQ579-AVERAGE($AQ$2:$AQ$639))^2</f>
        <v>2.3055389967762685E-2</v>
      </c>
    </row>
    <row r="580" spans="1:59" x14ac:dyDescent="0.25">
      <c r="A580" s="84">
        <v>48</v>
      </c>
      <c r="B580" s="84">
        <v>36</v>
      </c>
      <c r="C580" s="17" t="s">
        <v>59</v>
      </c>
      <c r="D580" s="87">
        <v>1</v>
      </c>
      <c r="E580" s="41">
        <v>0</v>
      </c>
      <c r="F580" s="17">
        <v>18</v>
      </c>
      <c r="G580" s="17">
        <v>0</v>
      </c>
      <c r="H580" s="17">
        <v>0</v>
      </c>
      <c r="I580" s="41">
        <v>0</v>
      </c>
      <c r="J580" s="41">
        <v>0</v>
      </c>
      <c r="K580" s="41">
        <v>0</v>
      </c>
      <c r="L580" s="41">
        <v>0</v>
      </c>
      <c r="M580" s="17">
        <v>18</v>
      </c>
      <c r="N580" s="17">
        <v>0</v>
      </c>
      <c r="O580" s="17">
        <v>60</v>
      </c>
      <c r="P580" s="17">
        <v>0</v>
      </c>
      <c r="Q580" s="17">
        <v>0</v>
      </c>
      <c r="R580" s="17">
        <v>0</v>
      </c>
      <c r="S580" s="17">
        <v>0</v>
      </c>
      <c r="T580" s="41">
        <v>0</v>
      </c>
      <c r="U580" s="41">
        <v>0</v>
      </c>
      <c r="V580" s="41">
        <v>0</v>
      </c>
      <c r="W580" s="41">
        <v>0</v>
      </c>
      <c r="X580" s="17">
        <v>4</v>
      </c>
      <c r="Y580" s="17">
        <v>0</v>
      </c>
      <c r="Z580" s="41">
        <v>0</v>
      </c>
      <c r="AA580" s="17">
        <v>0</v>
      </c>
      <c r="AB580" s="17">
        <v>0</v>
      </c>
      <c r="AC580" s="41">
        <v>0</v>
      </c>
      <c r="AD580" s="41">
        <v>0</v>
      </c>
      <c r="AE580" s="88">
        <v>52</v>
      </c>
      <c r="AF580" s="41" t="s">
        <v>3</v>
      </c>
      <c r="AG580" s="87" t="s">
        <v>506</v>
      </c>
      <c r="AL580" s="17">
        <f t="shared" si="186"/>
        <v>100</v>
      </c>
      <c r="AM580" s="17">
        <f t="shared" si="187"/>
        <v>0.18</v>
      </c>
      <c r="AN580" s="17">
        <f t="shared" si="188"/>
        <v>0</v>
      </c>
      <c r="AO580" s="17">
        <f t="shared" si="189"/>
        <v>0.18</v>
      </c>
      <c r="AP580" s="17">
        <f t="shared" si="190"/>
        <v>0.6</v>
      </c>
      <c r="AQ580" s="17">
        <f t="shared" si="191"/>
        <v>0.52</v>
      </c>
      <c r="AS580" s="17">
        <f t="shared" si="192"/>
        <v>3.3333333333333335</v>
      </c>
      <c r="AT580" s="17">
        <f t="shared" si="193"/>
        <v>1</v>
      </c>
      <c r="AU580" s="17">
        <f t="shared" si="194"/>
        <v>0.70833333333333337</v>
      </c>
      <c r="AV580" s="17">
        <f t="shared" si="195"/>
        <v>1.3333333333333335</v>
      </c>
      <c r="AW580" s="17">
        <f t="shared" si="196"/>
        <v>0.70833333333333337</v>
      </c>
      <c r="AX580" s="17">
        <f t="shared" si="197"/>
        <v>0.70833333333333337</v>
      </c>
      <c r="AY580" s="17">
        <f t="shared" si="198"/>
        <v>0.18833333333333335</v>
      </c>
      <c r="BA580" s="17">
        <f t="shared" si="185"/>
        <v>3.3333333333333335</v>
      </c>
      <c r="BB580" s="17">
        <f t="shared" si="199"/>
        <v>1.074074074074074</v>
      </c>
      <c r="BC580" s="17">
        <f t="shared" si="200"/>
        <v>0.62412526581364969</v>
      </c>
      <c r="BD580" s="17">
        <f t="shared" si="203"/>
        <v>0.66489228465461137</v>
      </c>
      <c r="BE580" s="17">
        <f t="shared" si="201"/>
        <v>0.66489228465461137</v>
      </c>
      <c r="BF580" s="17">
        <f t="shared" si="202"/>
        <v>2.0993774152432924E-2</v>
      </c>
      <c r="BG580" s="17">
        <f t="shared" si="204"/>
        <v>1.396178220106176E-2</v>
      </c>
    </row>
    <row r="581" spans="1:59" x14ac:dyDescent="0.25">
      <c r="A581" s="84">
        <v>159</v>
      </c>
      <c r="B581" s="84">
        <v>95</v>
      </c>
      <c r="C581" s="17" t="s">
        <v>191</v>
      </c>
      <c r="D581" s="86">
        <v>1</v>
      </c>
      <c r="E581" s="17">
        <v>3.27</v>
      </c>
      <c r="F581" s="17">
        <v>7.48</v>
      </c>
      <c r="G581" s="17">
        <v>6.78</v>
      </c>
      <c r="H581" s="17">
        <v>0</v>
      </c>
      <c r="I581" s="17">
        <v>0</v>
      </c>
      <c r="J581" s="17">
        <v>0</v>
      </c>
      <c r="K581" s="17">
        <v>0</v>
      </c>
      <c r="L581" s="17">
        <v>0</v>
      </c>
      <c r="M581" s="17">
        <v>14</v>
      </c>
      <c r="N581" s="17">
        <v>0</v>
      </c>
      <c r="O581" s="17">
        <v>60.45</v>
      </c>
      <c r="P581" s="17">
        <v>0</v>
      </c>
      <c r="Q581" s="17">
        <v>0</v>
      </c>
      <c r="R581" s="17">
        <v>0</v>
      </c>
      <c r="S581" s="17">
        <v>4.17</v>
      </c>
      <c r="T581" s="17">
        <v>0</v>
      </c>
      <c r="U581" s="41">
        <v>0</v>
      </c>
      <c r="V581" s="41">
        <v>0</v>
      </c>
      <c r="W581" s="17">
        <v>0</v>
      </c>
      <c r="X581" s="17">
        <v>3.83</v>
      </c>
      <c r="Y581" s="17">
        <v>0</v>
      </c>
      <c r="Z581" s="41">
        <v>0</v>
      </c>
      <c r="AA581" s="17">
        <v>0</v>
      </c>
      <c r="AB581" s="17">
        <v>0</v>
      </c>
      <c r="AC581" s="41">
        <v>0</v>
      </c>
      <c r="AD581" s="41">
        <v>0</v>
      </c>
      <c r="AE581" s="88">
        <v>37</v>
      </c>
      <c r="AF581" s="41" t="s">
        <v>3</v>
      </c>
      <c r="AG581" s="87" t="s">
        <v>506</v>
      </c>
      <c r="AL581" s="17">
        <f t="shared" si="186"/>
        <v>99.98</v>
      </c>
      <c r="AM581" s="17">
        <f t="shared" si="187"/>
        <v>0.14000000000000001</v>
      </c>
      <c r="AN581" s="17">
        <f t="shared" si="188"/>
        <v>3.27E-2</v>
      </c>
      <c r="AO581" s="17">
        <f t="shared" si="189"/>
        <v>7.4800000000000005E-2</v>
      </c>
      <c r="AP581" s="17">
        <f t="shared" si="190"/>
        <v>0.60450000000000004</v>
      </c>
      <c r="AQ581" s="17">
        <f t="shared" si="191"/>
        <v>0.37</v>
      </c>
      <c r="AS581" s="17">
        <f t="shared" si="192"/>
        <v>5.6232558139534881</v>
      </c>
      <c r="AT581" s="17">
        <f t="shared" si="193"/>
        <v>1.3023255813953487</v>
      </c>
      <c r="AU581" s="17">
        <f t="shared" si="194"/>
        <v>0.851453488372093</v>
      </c>
      <c r="AV581" s="17">
        <f t="shared" si="195"/>
        <v>1.905813953488372</v>
      </c>
      <c r="AW581" s="17">
        <f t="shared" si="196"/>
        <v>0.851453488372093</v>
      </c>
      <c r="AX581" s="17">
        <f t="shared" si="197"/>
        <v>0.851453488372093</v>
      </c>
      <c r="AY581" s="17">
        <f t="shared" si="198"/>
        <v>0.48145348837209301</v>
      </c>
      <c r="BA581" s="17">
        <f t="shared" si="185"/>
        <v>1.8279407317810705</v>
      </c>
      <c r="BB581" s="17">
        <f t="shared" si="199"/>
        <v>0.56445922790041325</v>
      </c>
      <c r="BC581" s="17">
        <f t="shared" si="200"/>
        <v>0.53564722523873476</v>
      </c>
      <c r="BD581" s="17">
        <f t="shared" si="203"/>
        <v>0.51562004812539752</v>
      </c>
      <c r="BE581" s="17">
        <f t="shared" si="201"/>
        <v>0.51562004812539752</v>
      </c>
      <c r="BF581" s="17">
        <f t="shared" si="202"/>
        <v>2.120519841604309E-2</v>
      </c>
      <c r="BG581" s="17">
        <f t="shared" si="204"/>
        <v>1.0137865158956056E-3</v>
      </c>
    </row>
    <row r="582" spans="1:59" x14ac:dyDescent="0.25">
      <c r="A582" s="84">
        <v>158</v>
      </c>
      <c r="B582" s="84">
        <v>94</v>
      </c>
      <c r="C582" s="17" t="s">
        <v>190</v>
      </c>
      <c r="D582" s="87">
        <v>1</v>
      </c>
      <c r="E582" s="17">
        <v>3.14</v>
      </c>
      <c r="F582" s="17">
        <v>8.6300000000000008</v>
      </c>
      <c r="G582" s="17">
        <v>6.88</v>
      </c>
      <c r="H582" s="17">
        <v>0</v>
      </c>
      <c r="I582" s="17">
        <v>0</v>
      </c>
      <c r="J582" s="17">
        <v>0</v>
      </c>
      <c r="K582" s="17">
        <v>0</v>
      </c>
      <c r="L582" s="17">
        <v>0</v>
      </c>
      <c r="M582" s="17">
        <v>14.5</v>
      </c>
      <c r="N582" s="17">
        <v>0</v>
      </c>
      <c r="O582" s="17">
        <v>60.91</v>
      </c>
      <c r="P582" s="17">
        <v>0</v>
      </c>
      <c r="Q582" s="17">
        <v>0</v>
      </c>
      <c r="R582" s="17">
        <v>0</v>
      </c>
      <c r="S582" s="17">
        <v>1.93</v>
      </c>
      <c r="T582" s="17">
        <v>0</v>
      </c>
      <c r="U582" s="41">
        <v>0</v>
      </c>
      <c r="V582" s="41">
        <v>0</v>
      </c>
      <c r="W582" s="17">
        <v>0</v>
      </c>
      <c r="X582" s="17">
        <v>4</v>
      </c>
      <c r="Y582" s="17">
        <v>0</v>
      </c>
      <c r="Z582" s="41">
        <v>0</v>
      </c>
      <c r="AA582" s="17">
        <v>0</v>
      </c>
      <c r="AB582" s="17">
        <v>0</v>
      </c>
      <c r="AC582" s="41">
        <v>0</v>
      </c>
      <c r="AD582" s="41">
        <v>0</v>
      </c>
      <c r="AE582" s="88">
        <v>41.6</v>
      </c>
      <c r="AF582" s="41" t="s">
        <v>3</v>
      </c>
      <c r="AG582" s="87" t="s">
        <v>506</v>
      </c>
      <c r="AL582" s="17">
        <f t="shared" si="186"/>
        <v>99.990000000000009</v>
      </c>
      <c r="AM582" s="17">
        <f t="shared" si="187"/>
        <v>0.14499999999999999</v>
      </c>
      <c r="AN582" s="17">
        <f t="shared" si="188"/>
        <v>3.1400000000000004E-2</v>
      </c>
      <c r="AO582" s="17">
        <f t="shared" si="189"/>
        <v>8.6300000000000002E-2</v>
      </c>
      <c r="AP582" s="17">
        <f t="shared" si="190"/>
        <v>0.60909999999999997</v>
      </c>
      <c r="AQ582" s="17">
        <f t="shared" si="191"/>
        <v>0.41600000000000004</v>
      </c>
      <c r="AS582" s="17">
        <f t="shared" si="192"/>
        <v>5.1750212404418008</v>
      </c>
      <c r="AT582" s="17">
        <f t="shared" si="193"/>
        <v>1.2319456244689888</v>
      </c>
      <c r="AU582" s="17">
        <f t="shared" si="194"/>
        <v>0.82343882752761255</v>
      </c>
      <c r="AV582" s="17">
        <f t="shared" si="195"/>
        <v>1.7937553101104502</v>
      </c>
      <c r="AW582" s="17">
        <f t="shared" si="196"/>
        <v>0.82343882752761255</v>
      </c>
      <c r="AX582" s="17">
        <f t="shared" si="197"/>
        <v>0.82343882752761255</v>
      </c>
      <c r="AY582" s="17">
        <f t="shared" si="198"/>
        <v>0.40743882752761251</v>
      </c>
      <c r="BA582" s="17">
        <f t="shared" si="185"/>
        <v>2.2575982209043732</v>
      </c>
      <c r="BB582" s="17">
        <f t="shared" si="199"/>
        <v>0.71435631331850757</v>
      </c>
      <c r="BC582" s="17">
        <f t="shared" si="200"/>
        <v>0.56089994185018133</v>
      </c>
      <c r="BD582" s="17">
        <f t="shared" si="203"/>
        <v>0.5629542001709138</v>
      </c>
      <c r="BE582" s="17">
        <f t="shared" si="201"/>
        <v>0.5629542001709138</v>
      </c>
      <c r="BF582" s="17">
        <f t="shared" si="202"/>
        <v>2.159553694787299E-2</v>
      </c>
      <c r="BG582" s="17">
        <f t="shared" si="204"/>
        <v>2.0050519267989251E-4</v>
      </c>
    </row>
    <row r="583" spans="1:59" x14ac:dyDescent="0.25">
      <c r="A583" s="84">
        <v>593</v>
      </c>
      <c r="B583" s="84">
        <v>341</v>
      </c>
      <c r="C583" s="17" t="s">
        <v>427</v>
      </c>
      <c r="D583" s="86">
        <v>1</v>
      </c>
      <c r="E583" s="17">
        <v>0</v>
      </c>
      <c r="F583" s="17">
        <v>6.73</v>
      </c>
      <c r="G583" s="17">
        <v>16.77</v>
      </c>
      <c r="H583" s="17">
        <v>0</v>
      </c>
      <c r="I583" s="17">
        <v>0</v>
      </c>
      <c r="J583" s="17">
        <v>0</v>
      </c>
      <c r="K583" s="17">
        <v>0</v>
      </c>
      <c r="L583" s="17">
        <v>5</v>
      </c>
      <c r="M583" s="17">
        <v>22.66</v>
      </c>
      <c r="N583" s="17">
        <v>1.72</v>
      </c>
      <c r="O583" s="17">
        <v>47.12</v>
      </c>
      <c r="P583" s="17">
        <v>0</v>
      </c>
      <c r="Q583" s="17">
        <v>0</v>
      </c>
      <c r="R583" s="17">
        <v>0</v>
      </c>
      <c r="S583" s="17">
        <v>0</v>
      </c>
      <c r="T583" s="17">
        <v>0</v>
      </c>
      <c r="U583" s="17">
        <v>0</v>
      </c>
      <c r="V583" s="17">
        <v>0</v>
      </c>
      <c r="W583" s="17">
        <v>0</v>
      </c>
      <c r="X583" s="17">
        <v>0</v>
      </c>
      <c r="Y583" s="17">
        <v>0</v>
      </c>
      <c r="Z583" s="17">
        <v>0</v>
      </c>
      <c r="AA583" s="17">
        <v>0</v>
      </c>
      <c r="AB583" s="17">
        <v>0</v>
      </c>
      <c r="AC583" s="17">
        <v>0</v>
      </c>
      <c r="AD583" s="17">
        <v>0</v>
      </c>
      <c r="AE583" s="88">
        <v>38</v>
      </c>
      <c r="AF583" s="17" t="s">
        <v>3</v>
      </c>
      <c r="AG583" s="87" t="s">
        <v>506</v>
      </c>
      <c r="AL583" s="17">
        <f t="shared" si="186"/>
        <v>100</v>
      </c>
      <c r="AM583" s="17">
        <f t="shared" si="187"/>
        <v>0.2266</v>
      </c>
      <c r="AN583" s="17">
        <f t="shared" si="188"/>
        <v>0</v>
      </c>
      <c r="AO583" s="17">
        <f t="shared" si="189"/>
        <v>6.7299999999999999E-2</v>
      </c>
      <c r="AP583" s="17">
        <f t="shared" si="190"/>
        <v>0.47119999999999995</v>
      </c>
      <c r="AQ583" s="17">
        <f t="shared" si="191"/>
        <v>0.38</v>
      </c>
      <c r="AS583" s="17">
        <f t="shared" si="192"/>
        <v>7.0014858841010392</v>
      </c>
      <c r="AT583" s="17">
        <f t="shared" si="193"/>
        <v>3.3670133729569094</v>
      </c>
      <c r="AU583" s="17">
        <f t="shared" si="194"/>
        <v>0.93759286775631501</v>
      </c>
      <c r="AV583" s="17">
        <f t="shared" si="195"/>
        <v>2.25037147102526</v>
      </c>
      <c r="AW583" s="17">
        <f t="shared" si="196"/>
        <v>0.78251395499767717</v>
      </c>
      <c r="AX583" s="17">
        <f t="shared" si="197"/>
        <v>0.78251395499767717</v>
      </c>
      <c r="AY583" s="17">
        <f t="shared" si="198"/>
        <v>0.40251395499767717</v>
      </c>
      <c r="BA583" s="17">
        <f t="shared" si="185"/>
        <v>7.0014858841010392</v>
      </c>
      <c r="BB583" s="17">
        <f t="shared" si="199"/>
        <v>4.9843982169390788</v>
      </c>
      <c r="BC583" s="17">
        <f t="shared" si="200"/>
        <v>0.83971749729342893</v>
      </c>
      <c r="BD583" s="17">
        <f t="shared" si="203"/>
        <v>0.52803713955777898</v>
      </c>
      <c r="BE583" s="17">
        <f t="shared" si="201"/>
        <v>0.52803713955777898</v>
      </c>
      <c r="BF583" s="17">
        <f t="shared" si="202"/>
        <v>2.1914994688449329E-2</v>
      </c>
      <c r="BG583" s="17">
        <f t="shared" si="204"/>
        <v>4.7698622824001515E-4</v>
      </c>
    </row>
    <row r="584" spans="1:59" x14ac:dyDescent="0.25">
      <c r="A584" s="84">
        <v>594</v>
      </c>
      <c r="B584" s="84">
        <v>342</v>
      </c>
      <c r="C584" s="17" t="s">
        <v>428</v>
      </c>
      <c r="D584" s="87">
        <v>1</v>
      </c>
      <c r="E584" s="17">
        <v>0</v>
      </c>
      <c r="F584" s="17">
        <v>6.73</v>
      </c>
      <c r="G584" s="17">
        <v>11.77</v>
      </c>
      <c r="H584" s="17">
        <v>0</v>
      </c>
      <c r="I584" s="17">
        <v>0</v>
      </c>
      <c r="J584" s="17">
        <v>0</v>
      </c>
      <c r="K584" s="17">
        <v>0</v>
      </c>
      <c r="L584" s="17">
        <v>10</v>
      </c>
      <c r="M584" s="17">
        <v>22.66</v>
      </c>
      <c r="N584" s="17">
        <v>1.72</v>
      </c>
      <c r="O584" s="17">
        <v>47.12</v>
      </c>
      <c r="P584" s="17">
        <v>0</v>
      </c>
      <c r="Q584" s="17">
        <v>0</v>
      </c>
      <c r="R584" s="17">
        <v>0</v>
      </c>
      <c r="S584" s="17">
        <v>0</v>
      </c>
      <c r="T584" s="17">
        <v>0</v>
      </c>
      <c r="U584" s="17">
        <v>0</v>
      </c>
      <c r="V584" s="17">
        <v>0</v>
      </c>
      <c r="W584" s="17">
        <v>0</v>
      </c>
      <c r="X584" s="17">
        <v>0</v>
      </c>
      <c r="Y584" s="17">
        <v>0</v>
      </c>
      <c r="Z584" s="17">
        <v>0</v>
      </c>
      <c r="AA584" s="17">
        <v>0</v>
      </c>
      <c r="AB584" s="17">
        <v>0</v>
      </c>
      <c r="AC584" s="17">
        <v>0</v>
      </c>
      <c r="AD584" s="17">
        <v>0</v>
      </c>
      <c r="AE584" s="88">
        <v>38</v>
      </c>
      <c r="AF584" s="17" t="s">
        <v>3</v>
      </c>
      <c r="AG584" s="87" t="s">
        <v>506</v>
      </c>
      <c r="AL584" s="17">
        <f t="shared" si="186"/>
        <v>100</v>
      </c>
      <c r="AM584" s="17">
        <f t="shared" si="187"/>
        <v>0.2266</v>
      </c>
      <c r="AN584" s="17">
        <f t="shared" si="188"/>
        <v>0</v>
      </c>
      <c r="AO584" s="17">
        <f t="shared" si="189"/>
        <v>6.7299999999999999E-2</v>
      </c>
      <c r="AP584" s="17">
        <f t="shared" si="190"/>
        <v>0.47119999999999995</v>
      </c>
      <c r="AQ584" s="17">
        <f t="shared" si="191"/>
        <v>0.38</v>
      </c>
      <c r="AS584" s="17">
        <f t="shared" si="192"/>
        <v>7.0014858841010392</v>
      </c>
      <c r="AT584" s="17">
        <f t="shared" si="193"/>
        <v>3.3670133729569094</v>
      </c>
      <c r="AU584" s="17">
        <f t="shared" si="194"/>
        <v>0.93759286775631501</v>
      </c>
      <c r="AV584" s="17">
        <f t="shared" si="195"/>
        <v>2.25037147102526</v>
      </c>
      <c r="AW584" s="17">
        <f t="shared" si="196"/>
        <v>0.78251395499767717</v>
      </c>
      <c r="AX584" s="17">
        <f t="shared" si="197"/>
        <v>0.78251395499767717</v>
      </c>
      <c r="AY584" s="17">
        <f t="shared" si="198"/>
        <v>0.40251395499767717</v>
      </c>
      <c r="BA584" s="17">
        <f t="shared" si="185"/>
        <v>7.0014858841010392</v>
      </c>
      <c r="BB584" s="17">
        <f t="shared" si="199"/>
        <v>4.9843982169390788</v>
      </c>
      <c r="BC584" s="17">
        <f t="shared" si="200"/>
        <v>0.83971749729342893</v>
      </c>
      <c r="BD584" s="17">
        <f t="shared" si="203"/>
        <v>0.52803713955777898</v>
      </c>
      <c r="BE584" s="17">
        <f t="shared" si="201"/>
        <v>0.52803713955777898</v>
      </c>
      <c r="BF584" s="17">
        <f t="shared" si="202"/>
        <v>2.1914994688449329E-2</v>
      </c>
      <c r="BG584" s="17">
        <f t="shared" si="204"/>
        <v>4.7698622824001515E-4</v>
      </c>
    </row>
    <row r="585" spans="1:59" x14ac:dyDescent="0.25">
      <c r="A585" s="84">
        <v>215</v>
      </c>
      <c r="B585" s="84">
        <v>135</v>
      </c>
      <c r="C585" s="17">
        <v>43</v>
      </c>
      <c r="D585" s="86">
        <v>1</v>
      </c>
      <c r="E585" s="17">
        <v>0</v>
      </c>
      <c r="F585" s="17">
        <v>15</v>
      </c>
      <c r="G585" s="17">
        <v>0</v>
      </c>
      <c r="H585" s="17">
        <v>0</v>
      </c>
      <c r="I585" s="17">
        <v>0</v>
      </c>
      <c r="J585" s="17">
        <v>0</v>
      </c>
      <c r="K585" s="17">
        <v>0</v>
      </c>
      <c r="L585" s="17">
        <v>0</v>
      </c>
      <c r="M585" s="17">
        <v>30</v>
      </c>
      <c r="N585" s="17">
        <v>0</v>
      </c>
      <c r="O585" s="17">
        <v>55</v>
      </c>
      <c r="P585" s="17">
        <v>0</v>
      </c>
      <c r="Q585" s="17">
        <v>0</v>
      </c>
      <c r="R585" s="17">
        <v>0</v>
      </c>
      <c r="S585" s="17">
        <v>0</v>
      </c>
      <c r="T585" s="17">
        <v>0</v>
      </c>
      <c r="U585" s="41">
        <v>0</v>
      </c>
      <c r="V585" s="41">
        <v>0</v>
      </c>
      <c r="W585" s="17">
        <v>0</v>
      </c>
      <c r="X585" s="17">
        <v>0</v>
      </c>
      <c r="Y585" s="17">
        <v>0</v>
      </c>
      <c r="Z585" s="17">
        <v>0</v>
      </c>
      <c r="AA585" s="17">
        <v>0</v>
      </c>
      <c r="AB585" s="17">
        <v>0</v>
      </c>
      <c r="AC585" s="17">
        <v>0</v>
      </c>
      <c r="AD585" s="41">
        <v>0</v>
      </c>
      <c r="AE585" s="88">
        <v>50</v>
      </c>
      <c r="AF585" s="91" t="s">
        <v>3</v>
      </c>
      <c r="AG585" s="87" t="s">
        <v>504</v>
      </c>
      <c r="AL585" s="17">
        <f t="shared" si="186"/>
        <v>100</v>
      </c>
      <c r="AM585" s="17">
        <f t="shared" si="187"/>
        <v>0.3</v>
      </c>
      <c r="AN585" s="17">
        <f t="shared" si="188"/>
        <v>0</v>
      </c>
      <c r="AO585" s="17">
        <f t="shared" si="189"/>
        <v>0.15</v>
      </c>
      <c r="AP585" s="17">
        <f t="shared" si="190"/>
        <v>0.55000000000000004</v>
      </c>
      <c r="AQ585" s="17">
        <f t="shared" si="191"/>
        <v>0.5</v>
      </c>
      <c r="AS585" s="17">
        <f t="shared" si="192"/>
        <v>3.666666666666667</v>
      </c>
      <c r="AT585" s="17">
        <f t="shared" si="193"/>
        <v>2</v>
      </c>
      <c r="AU585" s="17">
        <f t="shared" si="194"/>
        <v>0.72916666666666674</v>
      </c>
      <c r="AV585" s="17">
        <f t="shared" si="195"/>
        <v>1.4166666666666667</v>
      </c>
      <c r="AW585" s="17">
        <f t="shared" si="196"/>
        <v>0.62908496732026153</v>
      </c>
      <c r="AX585" s="17">
        <f t="shared" si="197"/>
        <v>0.62908496732026153</v>
      </c>
      <c r="AY585" s="17">
        <f t="shared" si="198"/>
        <v>0.12908496732026153</v>
      </c>
      <c r="BA585" s="17">
        <f t="shared" si="185"/>
        <v>3.6666666666666665</v>
      </c>
      <c r="BB585" s="17">
        <f t="shared" si="199"/>
        <v>2</v>
      </c>
      <c r="BC585" s="17">
        <f t="shared" si="200"/>
        <v>0.64371662036210919</v>
      </c>
      <c r="BD585" s="17">
        <f t="shared" si="203"/>
        <v>0.65029734901698799</v>
      </c>
      <c r="BE585" s="17">
        <f t="shared" si="201"/>
        <v>0.65029734901698799</v>
      </c>
      <c r="BF585" s="17">
        <f t="shared" si="202"/>
        <v>2.25892931215343E-2</v>
      </c>
      <c r="BG585" s="17">
        <f t="shared" si="204"/>
        <v>9.6353827763729361E-3</v>
      </c>
    </row>
    <row r="586" spans="1:59" x14ac:dyDescent="0.25">
      <c r="A586" s="84">
        <v>122</v>
      </c>
      <c r="B586" s="84">
        <v>448</v>
      </c>
      <c r="C586" s="17" t="s">
        <v>146</v>
      </c>
      <c r="D586" s="87">
        <v>1</v>
      </c>
      <c r="E586" s="17">
        <v>0</v>
      </c>
      <c r="F586" s="17">
        <v>73.7</v>
      </c>
      <c r="G586" s="17">
        <v>26.3</v>
      </c>
      <c r="H586" s="17">
        <v>0</v>
      </c>
      <c r="I586" s="17">
        <v>0</v>
      </c>
      <c r="J586" s="17">
        <v>0</v>
      </c>
      <c r="K586" s="17">
        <v>0</v>
      </c>
      <c r="L586" s="17">
        <v>0</v>
      </c>
      <c r="M586" s="17">
        <v>0</v>
      </c>
      <c r="N586" s="17">
        <v>0</v>
      </c>
      <c r="O586" s="17">
        <v>0</v>
      </c>
      <c r="P586" s="17">
        <v>0</v>
      </c>
      <c r="Q586" s="17">
        <v>0</v>
      </c>
      <c r="R586" s="17">
        <v>0</v>
      </c>
      <c r="S586" s="17">
        <v>0</v>
      </c>
      <c r="T586" s="17">
        <v>0</v>
      </c>
      <c r="U586" s="41">
        <v>0</v>
      </c>
      <c r="V586" s="41">
        <v>0</v>
      </c>
      <c r="W586" s="17">
        <v>0</v>
      </c>
      <c r="X586" s="17">
        <v>0</v>
      </c>
      <c r="Y586" s="17">
        <v>0</v>
      </c>
      <c r="Z586" s="41">
        <v>0</v>
      </c>
      <c r="AA586" s="17">
        <v>0</v>
      </c>
      <c r="AB586" s="17">
        <v>0</v>
      </c>
      <c r="AC586" s="41">
        <v>0</v>
      </c>
      <c r="AD586" s="41">
        <v>0</v>
      </c>
      <c r="AE586" s="88">
        <v>32.9</v>
      </c>
      <c r="AF586" s="91" t="s">
        <v>3</v>
      </c>
      <c r="AG586" s="87" t="s">
        <v>504</v>
      </c>
      <c r="AL586" s="17">
        <f t="shared" si="186"/>
        <v>100</v>
      </c>
      <c r="AM586" s="17">
        <f t="shared" si="187"/>
        <v>0</v>
      </c>
      <c r="AN586" s="17">
        <f t="shared" si="188"/>
        <v>0</v>
      </c>
      <c r="AO586" s="17">
        <f t="shared" si="189"/>
        <v>0.73699999999999999</v>
      </c>
      <c r="AP586" s="17">
        <f t="shared" si="190"/>
        <v>0</v>
      </c>
      <c r="AQ586" s="17">
        <f t="shared" si="191"/>
        <v>0.32899999999999996</v>
      </c>
      <c r="AS586" s="17">
        <f t="shared" si="192"/>
        <v>0</v>
      </c>
      <c r="AT586" s="17">
        <f t="shared" si="193"/>
        <v>0</v>
      </c>
      <c r="AU586" s="17">
        <f t="shared" si="194"/>
        <v>0.5</v>
      </c>
      <c r="AV586" s="17">
        <f t="shared" si="195"/>
        <v>0.5</v>
      </c>
      <c r="AW586" s="17">
        <f t="shared" si="196"/>
        <v>0</v>
      </c>
      <c r="AX586" s="17">
        <f t="shared" si="197"/>
        <v>0</v>
      </c>
      <c r="AY586" s="17">
        <f t="shared" si="198"/>
        <v>0.32899999999999996</v>
      </c>
      <c r="BA586" s="17">
        <f t="shared" si="185"/>
        <v>0</v>
      </c>
      <c r="BB586" s="17">
        <f t="shared" si="199"/>
        <v>0.17842605156037991</v>
      </c>
      <c r="BC586" s="17">
        <f t="shared" si="200"/>
        <v>0.42821172032905402</v>
      </c>
      <c r="BD586" s="17">
        <f t="shared" si="203"/>
        <v>0.17842605156037991</v>
      </c>
      <c r="BE586" s="17">
        <f t="shared" si="201"/>
        <v>0.17842605156037991</v>
      </c>
      <c r="BF586" s="17">
        <f t="shared" si="202"/>
        <v>2.2672513948697355E-2</v>
      </c>
      <c r="BG586" s="17">
        <f t="shared" si="204"/>
        <v>5.3056676952835304E-3</v>
      </c>
    </row>
    <row r="587" spans="1:59" x14ac:dyDescent="0.25">
      <c r="A587" s="84">
        <v>106</v>
      </c>
      <c r="B587" s="84">
        <v>71</v>
      </c>
      <c r="C587" s="17" t="s">
        <v>128</v>
      </c>
      <c r="D587" s="86">
        <v>1</v>
      </c>
      <c r="E587" s="17">
        <v>10.4</v>
      </c>
      <c r="F587" s="17">
        <v>4.4000000000000004</v>
      </c>
      <c r="G587" s="17">
        <v>0</v>
      </c>
      <c r="H587" s="17">
        <v>0</v>
      </c>
      <c r="I587" s="17">
        <v>7.0000000000000007E-2</v>
      </c>
      <c r="J587" s="17">
        <v>0</v>
      </c>
      <c r="K587" s="17">
        <v>0</v>
      </c>
      <c r="L587" s="17">
        <v>0</v>
      </c>
      <c r="M587" s="17">
        <v>13.1</v>
      </c>
      <c r="N587" s="17">
        <v>0</v>
      </c>
      <c r="O587" s="17">
        <v>72</v>
      </c>
      <c r="P587" s="17">
        <v>0</v>
      </c>
      <c r="Q587" s="17">
        <v>0</v>
      </c>
      <c r="R587" s="17">
        <v>0</v>
      </c>
      <c r="S587" s="17">
        <v>0</v>
      </c>
      <c r="T587" s="41">
        <v>0</v>
      </c>
      <c r="U587" s="41">
        <v>0</v>
      </c>
      <c r="V587" s="41">
        <v>0</v>
      </c>
      <c r="W587" s="17">
        <v>0</v>
      </c>
      <c r="X587" s="17">
        <v>0</v>
      </c>
      <c r="Y587" s="17">
        <v>0</v>
      </c>
      <c r="Z587" s="41">
        <v>0</v>
      </c>
      <c r="AA587" s="17">
        <v>0</v>
      </c>
      <c r="AB587" s="17">
        <v>0</v>
      </c>
      <c r="AC587" s="41">
        <v>0</v>
      </c>
      <c r="AD587" s="41">
        <v>0</v>
      </c>
      <c r="AE587" s="88">
        <v>43.6</v>
      </c>
      <c r="AF587" s="41" t="s">
        <v>3</v>
      </c>
      <c r="AG587" s="87" t="s">
        <v>506</v>
      </c>
      <c r="AL587" s="17">
        <f t="shared" si="186"/>
        <v>99.97</v>
      </c>
      <c r="AM587" s="17">
        <f t="shared" si="187"/>
        <v>0.13100000000000001</v>
      </c>
      <c r="AN587" s="17">
        <f t="shared" si="188"/>
        <v>0.10400000000000001</v>
      </c>
      <c r="AO587" s="17">
        <f t="shared" si="189"/>
        <v>4.4000000000000004E-2</v>
      </c>
      <c r="AP587" s="17">
        <f t="shared" si="190"/>
        <v>0.72</v>
      </c>
      <c r="AQ587" s="17">
        <f t="shared" si="191"/>
        <v>0.436</v>
      </c>
      <c r="AS587" s="17">
        <f t="shared" si="192"/>
        <v>4.864864864864864</v>
      </c>
      <c r="AT587" s="17">
        <f t="shared" si="193"/>
        <v>0.88513513513513509</v>
      </c>
      <c r="AU587" s="17">
        <f t="shared" si="194"/>
        <v>0.80405405405405395</v>
      </c>
      <c r="AV587" s="17">
        <f t="shared" si="195"/>
        <v>1.716216216216216</v>
      </c>
      <c r="AW587" s="17">
        <f t="shared" si="196"/>
        <v>0.80405405405405395</v>
      </c>
      <c r="AX587" s="17">
        <f t="shared" si="197"/>
        <v>0.80405405405405395</v>
      </c>
      <c r="AY587" s="17">
        <f t="shared" si="198"/>
        <v>0.36805405405405395</v>
      </c>
      <c r="BA587" s="17">
        <f>(O587+$BJ$38*AA587)/($BJ$3*F587+$BJ$4*E587+$BJ$5*N587+$BJ$6*I587+$BJ$7*Q587+$BJ$8*S587+$BJ$9*W587)</f>
        <v>1.5652173913043479</v>
      </c>
      <c r="BB587" s="17">
        <f t="shared" si="199"/>
        <v>0.28478260869565214</v>
      </c>
      <c r="BC587" s="17">
        <f t="shared" si="200"/>
        <v>0.52020590690442936</v>
      </c>
      <c r="BD587" s="17">
        <f t="shared" si="203"/>
        <v>0.28478260869565214</v>
      </c>
      <c r="BE587" s="17">
        <f t="shared" si="201"/>
        <v>0.28478260869565214</v>
      </c>
      <c r="BF587" s="17">
        <f t="shared" si="202"/>
        <v>2.2866699432892261E-2</v>
      </c>
      <c r="BG587" s="17">
        <f t="shared" si="204"/>
        <v>1.1669046173687116E-3</v>
      </c>
    </row>
    <row r="588" spans="1:59" x14ac:dyDescent="0.25">
      <c r="A588" s="84">
        <v>144</v>
      </c>
      <c r="B588" s="84">
        <v>80</v>
      </c>
      <c r="C588" s="17" t="s">
        <v>516</v>
      </c>
      <c r="D588" s="87">
        <v>1</v>
      </c>
      <c r="E588" s="17">
        <v>7.48</v>
      </c>
      <c r="F588" s="17">
        <v>6.71</v>
      </c>
      <c r="G588" s="17">
        <v>0</v>
      </c>
      <c r="H588" s="17">
        <v>0</v>
      </c>
      <c r="I588" s="17">
        <v>0</v>
      </c>
      <c r="J588" s="17">
        <v>0</v>
      </c>
      <c r="K588" s="17">
        <v>0</v>
      </c>
      <c r="L588" s="17">
        <v>0</v>
      </c>
      <c r="M588" s="17">
        <v>0</v>
      </c>
      <c r="N588" s="17">
        <v>0</v>
      </c>
      <c r="O588" s="17">
        <v>67.12</v>
      </c>
      <c r="P588" s="17">
        <v>0</v>
      </c>
      <c r="Q588" s="17">
        <v>0</v>
      </c>
      <c r="R588" s="17">
        <v>0</v>
      </c>
      <c r="S588" s="17">
        <v>0</v>
      </c>
      <c r="T588" s="17">
        <v>18.690000000000001</v>
      </c>
      <c r="U588" s="41">
        <v>0</v>
      </c>
      <c r="V588" s="41">
        <v>0</v>
      </c>
      <c r="W588" s="17">
        <v>0</v>
      </c>
      <c r="X588" s="17">
        <v>0</v>
      </c>
      <c r="Y588" s="17">
        <v>0</v>
      </c>
      <c r="Z588" s="41">
        <v>0</v>
      </c>
      <c r="AA588" s="17">
        <v>0</v>
      </c>
      <c r="AB588" s="17">
        <v>0</v>
      </c>
      <c r="AC588" s="41">
        <v>0</v>
      </c>
      <c r="AD588" s="41">
        <v>0</v>
      </c>
      <c r="AE588" s="88">
        <v>40.700000000000003</v>
      </c>
      <c r="AF588" s="41" t="s">
        <v>3</v>
      </c>
      <c r="AG588" s="87" t="s">
        <v>514</v>
      </c>
      <c r="AH588" s="87" t="s">
        <v>509</v>
      </c>
      <c r="AJ588" s="87" t="s">
        <v>507</v>
      </c>
      <c r="AL588" s="17">
        <f t="shared" si="186"/>
        <v>100</v>
      </c>
      <c r="AM588" s="17">
        <f t="shared" si="187"/>
        <v>0</v>
      </c>
      <c r="AN588" s="17">
        <f t="shared" si="188"/>
        <v>7.4800000000000005E-2</v>
      </c>
      <c r="AO588" s="17">
        <f t="shared" si="189"/>
        <v>6.7099999999999993E-2</v>
      </c>
      <c r="AP588" s="17">
        <f t="shared" si="190"/>
        <v>0.67120000000000002</v>
      </c>
      <c r="AQ588" s="17">
        <f t="shared" si="191"/>
        <v>0.40700000000000003</v>
      </c>
      <c r="AS588" s="17">
        <f t="shared" si="192"/>
        <v>4.7300916138125446</v>
      </c>
      <c r="AT588" s="17">
        <f t="shared" si="193"/>
        <v>0</v>
      </c>
      <c r="AU588" s="17">
        <f t="shared" si="194"/>
        <v>0.79563072586328398</v>
      </c>
      <c r="AV588" s="17">
        <f t="shared" si="195"/>
        <v>1.6825229034531362</v>
      </c>
      <c r="AW588" s="17">
        <f t="shared" si="196"/>
        <v>0</v>
      </c>
      <c r="AX588" s="17">
        <f t="shared" si="197"/>
        <v>0</v>
      </c>
      <c r="AY588" s="17">
        <f t="shared" si="198"/>
        <v>0.40700000000000003</v>
      </c>
      <c r="BA588" s="17">
        <f t="shared" ref="BA588:BA603" si="205">(O588)/($BJ$3*F588+$BJ$4*E588+$BJ$5*N588+$BJ$6*I588+$BJ$7*Q588+$BJ$8*S588+$BJ$9*W588)</f>
        <v>1.8323778323778324</v>
      </c>
      <c r="BB588" s="17">
        <f t="shared" si="199"/>
        <v>0.25511875511875509</v>
      </c>
      <c r="BC588" s="17">
        <f t="shared" si="200"/>
        <v>0.53590801167160973</v>
      </c>
      <c r="BD588" s="17">
        <f t="shared" si="203"/>
        <v>0.25511875511875509</v>
      </c>
      <c r="BE588" s="17">
        <f t="shared" si="201"/>
        <v>0.25511875511875509</v>
      </c>
      <c r="BF588" s="17">
        <f t="shared" si="202"/>
        <v>2.3067912546676693E-2</v>
      </c>
      <c r="BG588" s="17">
        <f t="shared" si="204"/>
        <v>2.6625451569922738E-5</v>
      </c>
    </row>
    <row r="589" spans="1:59" x14ac:dyDescent="0.25">
      <c r="A589" s="84">
        <v>533</v>
      </c>
      <c r="B589" s="84">
        <v>321</v>
      </c>
      <c r="C589" s="17" t="s">
        <v>385</v>
      </c>
      <c r="D589" s="86">
        <v>1</v>
      </c>
      <c r="E589" s="17">
        <v>14</v>
      </c>
      <c r="F589" s="17">
        <v>4</v>
      </c>
      <c r="G589" s="17">
        <v>0</v>
      </c>
      <c r="H589" s="17">
        <v>0</v>
      </c>
      <c r="I589" s="17">
        <v>0</v>
      </c>
      <c r="J589" s="17">
        <f>'EWG-CCP-127 (1)'!M317</f>
        <v>0</v>
      </c>
      <c r="K589" s="17">
        <v>0</v>
      </c>
      <c r="L589" s="17">
        <v>0</v>
      </c>
      <c r="M589" s="17">
        <v>0</v>
      </c>
      <c r="N589" s="17">
        <v>0</v>
      </c>
      <c r="O589" s="17">
        <v>38</v>
      </c>
      <c r="P589" s="17">
        <v>0</v>
      </c>
      <c r="Q589" s="17">
        <v>0</v>
      </c>
      <c r="R589" s="17">
        <v>0</v>
      </c>
      <c r="S589" s="17">
        <v>0</v>
      </c>
      <c r="T589" s="17">
        <v>0</v>
      </c>
      <c r="U589" s="17">
        <v>0</v>
      </c>
      <c r="V589" s="17">
        <v>0</v>
      </c>
      <c r="W589" s="17">
        <v>0</v>
      </c>
      <c r="X589" s="17">
        <v>0</v>
      </c>
      <c r="Y589" s="17">
        <v>0</v>
      </c>
      <c r="Z589" s="17">
        <v>0</v>
      </c>
      <c r="AA589" s="17">
        <v>0</v>
      </c>
      <c r="AB589" s="17">
        <v>0</v>
      </c>
      <c r="AC589" s="17">
        <v>0</v>
      </c>
      <c r="AD589" s="17">
        <v>43</v>
      </c>
      <c r="AE589" s="88">
        <v>8.5</v>
      </c>
      <c r="AF589" s="92" t="s">
        <v>3</v>
      </c>
      <c r="AG589" s="87" t="s">
        <v>504</v>
      </c>
      <c r="AK589" s="80"/>
      <c r="AL589" s="17">
        <f t="shared" si="186"/>
        <v>99</v>
      </c>
      <c r="AM589" s="17">
        <f t="shared" si="187"/>
        <v>0</v>
      </c>
      <c r="AN589" s="17">
        <f t="shared" si="188"/>
        <v>0.14000000000000001</v>
      </c>
      <c r="AO589" s="17">
        <f t="shared" si="189"/>
        <v>0.04</v>
      </c>
      <c r="AP589" s="17">
        <f t="shared" si="190"/>
        <v>0.38</v>
      </c>
      <c r="AQ589" s="17">
        <f t="shared" si="191"/>
        <v>8.5000000000000006E-2</v>
      </c>
      <c r="AS589" s="17">
        <f t="shared" si="192"/>
        <v>2.1111111111111107</v>
      </c>
      <c r="AT589" s="17">
        <f t="shared" si="193"/>
        <v>0</v>
      </c>
      <c r="AU589" s="17">
        <f t="shared" si="194"/>
        <v>0.63194444444444442</v>
      </c>
      <c r="AV589" s="17">
        <f t="shared" si="195"/>
        <v>1.0277777777777777</v>
      </c>
      <c r="AW589" s="17">
        <f t="shared" si="196"/>
        <v>0</v>
      </c>
      <c r="AX589" s="17">
        <f t="shared" si="197"/>
        <v>0</v>
      </c>
      <c r="AY589" s="17">
        <f t="shared" si="198"/>
        <v>8.5000000000000006E-2</v>
      </c>
      <c r="BA589" s="17">
        <f t="shared" si="205"/>
        <v>0.6333333333333333</v>
      </c>
      <c r="BB589" s="17">
        <f t="shared" si="199"/>
        <v>0.23888888888888887</v>
      </c>
      <c r="BC589" s="17">
        <f t="shared" si="200"/>
        <v>0.46543529397112721</v>
      </c>
      <c r="BD589" s="17">
        <f t="shared" si="203"/>
        <v>0.23888888888888887</v>
      </c>
      <c r="BE589" s="17">
        <f t="shared" si="201"/>
        <v>0.23888888888888887</v>
      </c>
      <c r="BF589" s="17">
        <f t="shared" si="202"/>
        <v>2.3681790123456781E-2</v>
      </c>
      <c r="BG589" s="17">
        <f t="shared" si="204"/>
        <v>0.1003875947140799</v>
      </c>
    </row>
    <row r="590" spans="1:59" x14ac:dyDescent="0.25">
      <c r="A590" s="84">
        <v>148</v>
      </c>
      <c r="B590" s="84">
        <v>84</v>
      </c>
      <c r="C590" s="17" t="s">
        <v>172</v>
      </c>
      <c r="D590" s="87">
        <v>1</v>
      </c>
      <c r="E590" s="17">
        <v>3.81</v>
      </c>
      <c r="F590" s="17">
        <v>15.96</v>
      </c>
      <c r="G590" s="17">
        <v>5.69</v>
      </c>
      <c r="H590" s="17">
        <v>0</v>
      </c>
      <c r="I590" s="17">
        <v>0</v>
      </c>
      <c r="J590" s="17">
        <v>0</v>
      </c>
      <c r="K590" s="17">
        <v>0</v>
      </c>
      <c r="L590" s="17">
        <v>0</v>
      </c>
      <c r="M590" s="17">
        <v>12.61</v>
      </c>
      <c r="N590" s="17">
        <v>0</v>
      </c>
      <c r="O590" s="17">
        <v>60.02</v>
      </c>
      <c r="P590" s="17">
        <v>0</v>
      </c>
      <c r="Q590" s="17">
        <v>0</v>
      </c>
      <c r="R590" s="17">
        <v>0</v>
      </c>
      <c r="S590" s="17">
        <v>1.71</v>
      </c>
      <c r="T590" s="17">
        <v>0</v>
      </c>
      <c r="U590" s="41">
        <v>0</v>
      </c>
      <c r="V590" s="41">
        <v>0</v>
      </c>
      <c r="W590" s="17">
        <v>0</v>
      </c>
      <c r="X590" s="17">
        <v>0</v>
      </c>
      <c r="Y590" s="17">
        <v>0</v>
      </c>
      <c r="Z590" s="41">
        <v>0</v>
      </c>
      <c r="AA590" s="17">
        <v>0</v>
      </c>
      <c r="AB590" s="17">
        <v>0</v>
      </c>
      <c r="AC590" s="41">
        <v>0</v>
      </c>
      <c r="AD590" s="41">
        <v>0</v>
      </c>
      <c r="AE590" s="88">
        <v>58</v>
      </c>
      <c r="AF590" s="41" t="s">
        <v>3</v>
      </c>
      <c r="AG590" s="87" t="s">
        <v>519</v>
      </c>
      <c r="AI590" s="87" t="s">
        <v>505</v>
      </c>
      <c r="AJ590" s="87" t="s">
        <v>507</v>
      </c>
      <c r="AL590" s="17">
        <f t="shared" si="186"/>
        <v>99.8</v>
      </c>
      <c r="AM590" s="17">
        <f t="shared" si="187"/>
        <v>0.12609999999999999</v>
      </c>
      <c r="AN590" s="17">
        <f t="shared" si="188"/>
        <v>3.8100000000000002E-2</v>
      </c>
      <c r="AO590" s="17">
        <f t="shared" si="189"/>
        <v>0.15960000000000002</v>
      </c>
      <c r="AP590" s="17">
        <f t="shared" si="190"/>
        <v>0.60020000000000007</v>
      </c>
      <c r="AQ590" s="17">
        <f t="shared" si="191"/>
        <v>0.57999999999999996</v>
      </c>
      <c r="AS590" s="17">
        <f t="shared" si="192"/>
        <v>3.0359129994941831</v>
      </c>
      <c r="AT590" s="17">
        <f t="shared" si="193"/>
        <v>0.63783510369246321</v>
      </c>
      <c r="AU590" s="17">
        <f t="shared" si="194"/>
        <v>0.68974456246838645</v>
      </c>
      <c r="AV590" s="17">
        <f t="shared" si="195"/>
        <v>1.2589782498735458</v>
      </c>
      <c r="AW590" s="17">
        <f t="shared" si="196"/>
        <v>0.63783510369246321</v>
      </c>
      <c r="AX590" s="17">
        <f t="shared" si="197"/>
        <v>0.63783510369246321</v>
      </c>
      <c r="AY590" s="17">
        <f t="shared" si="198"/>
        <v>5.7835103692463252E-2</v>
      </c>
      <c r="BA590" s="17">
        <f t="shared" si="205"/>
        <v>1.652078172309386</v>
      </c>
      <c r="BB590" s="17">
        <f t="shared" si="199"/>
        <v>0.42540600055050914</v>
      </c>
      <c r="BC590" s="17">
        <f t="shared" si="200"/>
        <v>0.52531106797550675</v>
      </c>
      <c r="BD590" s="17">
        <f t="shared" si="203"/>
        <v>0.42540600055050914</v>
      </c>
      <c r="BE590" s="17">
        <f t="shared" si="201"/>
        <v>0.42540600055050914</v>
      </c>
      <c r="BF590" s="17">
        <f t="shared" si="202"/>
        <v>2.3899304665789167E-2</v>
      </c>
      <c r="BG590" s="17">
        <f t="shared" si="204"/>
        <v>3.1740980475128203E-2</v>
      </c>
    </row>
    <row r="591" spans="1:59" x14ac:dyDescent="0.25">
      <c r="A591" s="84">
        <v>123</v>
      </c>
      <c r="B591" s="84">
        <v>449</v>
      </c>
      <c r="C591" s="17" t="s">
        <v>147</v>
      </c>
      <c r="D591" s="86">
        <v>1</v>
      </c>
      <c r="E591" s="17">
        <v>0</v>
      </c>
      <c r="F591" s="17">
        <v>70.2</v>
      </c>
      <c r="G591" s="17">
        <v>29.8</v>
      </c>
      <c r="H591" s="17">
        <v>0</v>
      </c>
      <c r="I591" s="17">
        <v>0</v>
      </c>
      <c r="J591" s="17">
        <v>0</v>
      </c>
      <c r="K591" s="17">
        <v>0</v>
      </c>
      <c r="L591" s="17">
        <v>0</v>
      </c>
      <c r="M591" s="17">
        <v>0</v>
      </c>
      <c r="N591" s="17">
        <v>0</v>
      </c>
      <c r="O591" s="17">
        <v>0</v>
      </c>
      <c r="P591" s="17">
        <v>0</v>
      </c>
      <c r="Q591" s="17">
        <v>0</v>
      </c>
      <c r="R591" s="17">
        <v>0</v>
      </c>
      <c r="S591" s="17">
        <v>0</v>
      </c>
      <c r="T591" s="17">
        <v>0</v>
      </c>
      <c r="U591" s="41">
        <v>0</v>
      </c>
      <c r="V591" s="41">
        <v>0</v>
      </c>
      <c r="W591" s="17">
        <v>0</v>
      </c>
      <c r="X591" s="17">
        <v>0</v>
      </c>
      <c r="Y591" s="17">
        <v>0</v>
      </c>
      <c r="Z591" s="41">
        <v>0</v>
      </c>
      <c r="AA591" s="17">
        <v>0</v>
      </c>
      <c r="AB591" s="17">
        <v>0</v>
      </c>
      <c r="AC591" s="41">
        <v>0</v>
      </c>
      <c r="AD591" s="41">
        <v>0</v>
      </c>
      <c r="AE591" s="88">
        <v>36.700000000000003</v>
      </c>
      <c r="AF591" s="91" t="s">
        <v>3</v>
      </c>
      <c r="AG591" s="87" t="s">
        <v>504</v>
      </c>
      <c r="AL591" s="17">
        <f t="shared" si="186"/>
        <v>100</v>
      </c>
      <c r="AM591" s="17">
        <f t="shared" si="187"/>
        <v>0</v>
      </c>
      <c r="AN591" s="17">
        <f t="shared" si="188"/>
        <v>0</v>
      </c>
      <c r="AO591" s="17">
        <f t="shared" si="189"/>
        <v>0.70200000000000007</v>
      </c>
      <c r="AP591" s="17">
        <f t="shared" si="190"/>
        <v>0</v>
      </c>
      <c r="AQ591" s="17">
        <f t="shared" si="191"/>
        <v>0.36700000000000005</v>
      </c>
      <c r="AS591" s="17">
        <f t="shared" si="192"/>
        <v>0</v>
      </c>
      <c r="AT591" s="17">
        <f t="shared" si="193"/>
        <v>0</v>
      </c>
      <c r="AU591" s="17">
        <f t="shared" si="194"/>
        <v>0.5</v>
      </c>
      <c r="AV591" s="17">
        <f t="shared" si="195"/>
        <v>0.5</v>
      </c>
      <c r="AW591" s="17">
        <f t="shared" si="196"/>
        <v>0</v>
      </c>
      <c r="AX591" s="17">
        <f t="shared" si="197"/>
        <v>0</v>
      </c>
      <c r="AY591" s="17">
        <f t="shared" si="198"/>
        <v>0.36700000000000005</v>
      </c>
      <c r="BA591" s="17">
        <f t="shared" si="205"/>
        <v>0</v>
      </c>
      <c r="BB591" s="17">
        <f t="shared" si="199"/>
        <v>0.21225071225071224</v>
      </c>
      <c r="BC591" s="17">
        <f t="shared" si="200"/>
        <v>0.42821172032905402</v>
      </c>
      <c r="BD591" s="17">
        <f t="shared" si="203"/>
        <v>0.21225071225071224</v>
      </c>
      <c r="BE591" s="17">
        <f t="shared" si="201"/>
        <v>0.21225071225071224</v>
      </c>
      <c r="BF591" s="17">
        <f t="shared" si="202"/>
        <v>2.3947342058911879E-2</v>
      </c>
      <c r="BG591" s="17">
        <f t="shared" si="204"/>
        <v>1.213826602192279E-3</v>
      </c>
    </row>
    <row r="592" spans="1:59" x14ac:dyDescent="0.25">
      <c r="A592" s="84">
        <v>643</v>
      </c>
      <c r="B592" s="84">
        <v>653</v>
      </c>
      <c r="D592" s="87">
        <v>1</v>
      </c>
      <c r="E592" s="17">
        <v>0</v>
      </c>
      <c r="F592" s="17">
        <f>'EWG-CCP-127 (1)'!C367</f>
        <v>83.851510000000005</v>
      </c>
      <c r="G592" s="17">
        <v>0</v>
      </c>
      <c r="H592" s="17">
        <v>0</v>
      </c>
      <c r="I592" s="17">
        <v>0</v>
      </c>
      <c r="J592" s="17">
        <v>0</v>
      </c>
      <c r="K592" s="17">
        <v>0</v>
      </c>
      <c r="L592" s="17">
        <v>0</v>
      </c>
      <c r="M592" s="17">
        <f>'EWG-CCP-127 (1)'!D367</f>
        <v>16.148489999999999</v>
      </c>
      <c r="N592" s="17">
        <v>0</v>
      </c>
      <c r="O592" s="17">
        <v>0</v>
      </c>
      <c r="P592" s="17">
        <v>0</v>
      </c>
      <c r="Q592" s="17">
        <v>0</v>
      </c>
      <c r="R592" s="17">
        <v>0</v>
      </c>
      <c r="S592" s="17">
        <v>0</v>
      </c>
      <c r="T592" s="17">
        <v>0</v>
      </c>
      <c r="U592" s="17">
        <v>0</v>
      </c>
      <c r="V592" s="17">
        <v>0</v>
      </c>
      <c r="W592" s="17">
        <v>0</v>
      </c>
      <c r="X592" s="17">
        <v>0</v>
      </c>
      <c r="Y592" s="17">
        <v>0</v>
      </c>
      <c r="Z592" s="17">
        <v>0</v>
      </c>
      <c r="AA592" s="17">
        <v>0</v>
      </c>
      <c r="AB592" s="17">
        <v>0</v>
      </c>
      <c r="AC592" s="17">
        <v>0</v>
      </c>
      <c r="AD592" s="17">
        <v>0</v>
      </c>
      <c r="AE592" s="88">
        <f>'EWG-CCP-127 (1)'!F367</f>
        <v>34.734999999999999</v>
      </c>
      <c r="AF592" s="17" t="s">
        <v>3</v>
      </c>
      <c r="AG592" s="87" t="s">
        <v>506</v>
      </c>
      <c r="AL592" s="17">
        <f t="shared" si="186"/>
        <v>100</v>
      </c>
      <c r="AM592" s="17">
        <f t="shared" si="187"/>
        <v>0.16148489999999999</v>
      </c>
      <c r="AN592" s="17">
        <f t="shared" si="188"/>
        <v>0</v>
      </c>
      <c r="AO592" s="17">
        <f t="shared" si="189"/>
        <v>0.83851510000000007</v>
      </c>
      <c r="AP592" s="17">
        <f t="shared" si="190"/>
        <v>0</v>
      </c>
      <c r="AQ592" s="17">
        <f t="shared" si="191"/>
        <v>0.34734999999999999</v>
      </c>
      <c r="AS592" s="17">
        <f t="shared" si="192"/>
        <v>0</v>
      </c>
      <c r="AT592" s="17">
        <f t="shared" si="193"/>
        <v>0.19258436729404155</v>
      </c>
      <c r="AU592" s="17">
        <f t="shared" si="194"/>
        <v>0.5</v>
      </c>
      <c r="AV592" s="17">
        <f t="shared" si="195"/>
        <v>0.5</v>
      </c>
      <c r="AW592" s="17">
        <f t="shared" si="196"/>
        <v>0.19258436729404155</v>
      </c>
      <c r="AX592" s="17">
        <f t="shared" si="197"/>
        <v>0.19258436729404155</v>
      </c>
      <c r="AY592" s="17">
        <f t="shared" si="198"/>
        <v>0.15476563270595844</v>
      </c>
      <c r="BA592" s="17">
        <f t="shared" si="205"/>
        <v>0</v>
      </c>
      <c r="BB592" s="17">
        <f t="shared" si="199"/>
        <v>0.19258436729404155</v>
      </c>
      <c r="BC592" s="17">
        <f t="shared" si="200"/>
        <v>0.42821172032905402</v>
      </c>
      <c r="BD592" s="17">
        <f t="shared" si="203"/>
        <v>0.19258436729404155</v>
      </c>
      <c r="BE592" s="17">
        <f t="shared" si="201"/>
        <v>0.19258436729404155</v>
      </c>
      <c r="BF592" s="17">
        <f t="shared" si="202"/>
        <v>2.3952401066875635E-2</v>
      </c>
      <c r="BG592" s="17">
        <f t="shared" si="204"/>
        <v>2.9691616674355176E-3</v>
      </c>
    </row>
    <row r="593" spans="1:59" x14ac:dyDescent="0.25">
      <c r="A593" s="84">
        <v>157</v>
      </c>
      <c r="B593" s="84">
        <v>93</v>
      </c>
      <c r="C593" s="17" t="s">
        <v>189</v>
      </c>
      <c r="D593" s="86">
        <v>1</v>
      </c>
      <c r="E593" s="17">
        <v>3.5</v>
      </c>
      <c r="F593" s="17">
        <v>7.85</v>
      </c>
      <c r="G593" s="17">
        <v>7.07</v>
      </c>
      <c r="H593" s="17">
        <v>0</v>
      </c>
      <c r="I593" s="17">
        <v>0</v>
      </c>
      <c r="J593" s="17">
        <v>0</v>
      </c>
      <c r="K593" s="17">
        <v>0</v>
      </c>
      <c r="L593" s="17">
        <v>0</v>
      </c>
      <c r="M593" s="17">
        <v>14.91</v>
      </c>
      <c r="N593" s="17">
        <v>0</v>
      </c>
      <c r="O593" s="17">
        <v>62.56</v>
      </c>
      <c r="P593" s="17">
        <v>0</v>
      </c>
      <c r="Q593" s="17">
        <v>0</v>
      </c>
      <c r="R593" s="17">
        <v>0</v>
      </c>
      <c r="S593" s="17">
        <v>0</v>
      </c>
      <c r="T593" s="17">
        <v>0</v>
      </c>
      <c r="U593" s="41">
        <v>0</v>
      </c>
      <c r="V593" s="41">
        <v>0</v>
      </c>
      <c r="W593" s="17">
        <v>0</v>
      </c>
      <c r="X593" s="17">
        <v>4.0999999999999996</v>
      </c>
      <c r="Y593" s="17">
        <v>0</v>
      </c>
      <c r="Z593" s="41">
        <v>0</v>
      </c>
      <c r="AA593" s="17">
        <v>0</v>
      </c>
      <c r="AB593" s="17">
        <v>0</v>
      </c>
      <c r="AC593" s="41">
        <v>0</v>
      </c>
      <c r="AD593" s="41">
        <v>0</v>
      </c>
      <c r="AE593" s="88">
        <v>46.6</v>
      </c>
      <c r="AF593" s="41" t="s">
        <v>3</v>
      </c>
      <c r="AG593" s="87" t="s">
        <v>506</v>
      </c>
      <c r="AJ593" s="87" t="s">
        <v>507</v>
      </c>
      <c r="AL593" s="17">
        <f t="shared" si="186"/>
        <v>99.99</v>
      </c>
      <c r="AM593" s="17">
        <f t="shared" si="187"/>
        <v>0.14910000000000001</v>
      </c>
      <c r="AN593" s="17">
        <f t="shared" si="188"/>
        <v>3.5000000000000003E-2</v>
      </c>
      <c r="AO593" s="17">
        <f t="shared" si="189"/>
        <v>7.85E-2</v>
      </c>
      <c r="AP593" s="17">
        <f t="shared" si="190"/>
        <v>0.62560000000000004</v>
      </c>
      <c r="AQ593" s="17">
        <f t="shared" si="191"/>
        <v>0.46600000000000003</v>
      </c>
      <c r="AS593" s="17">
        <f t="shared" si="192"/>
        <v>5.5118942731277532</v>
      </c>
      <c r="AT593" s="17">
        <f t="shared" si="193"/>
        <v>1.3136563876651983</v>
      </c>
      <c r="AU593" s="17">
        <f t="shared" si="194"/>
        <v>0.84449339207048457</v>
      </c>
      <c r="AV593" s="17">
        <f t="shared" si="195"/>
        <v>1.8779735682819383</v>
      </c>
      <c r="AW593" s="17">
        <f t="shared" si="196"/>
        <v>0.84449339207048457</v>
      </c>
      <c r="AX593" s="17">
        <f t="shared" si="197"/>
        <v>0.84449339207048457</v>
      </c>
      <c r="AY593" s="17">
        <f t="shared" si="198"/>
        <v>0.37849339207048455</v>
      </c>
      <c r="BA593" s="17">
        <f t="shared" si="205"/>
        <v>2.8631578947368421</v>
      </c>
      <c r="BB593" s="17">
        <f t="shared" si="199"/>
        <v>0.90671243325705564</v>
      </c>
      <c r="BC593" s="17">
        <f t="shared" si="200"/>
        <v>0.59649114466108566</v>
      </c>
      <c r="BD593" s="17">
        <f t="shared" si="203"/>
        <v>0.62096795882246836</v>
      </c>
      <c r="BE593" s="17">
        <f t="shared" si="201"/>
        <v>0.62096795882246836</v>
      </c>
      <c r="BF593" s="17">
        <f t="shared" si="202"/>
        <v>2.401506826160224E-2</v>
      </c>
      <c r="BG593" s="17">
        <f t="shared" si="204"/>
        <v>4.1165037544019451E-3</v>
      </c>
    </row>
    <row r="594" spans="1:59" x14ac:dyDescent="0.25">
      <c r="A594" s="84">
        <v>532</v>
      </c>
      <c r="B594" s="84">
        <v>320</v>
      </c>
      <c r="C594" s="17" t="s">
        <v>375</v>
      </c>
      <c r="D594" s="87">
        <v>1</v>
      </c>
      <c r="E594" s="17">
        <v>14</v>
      </c>
      <c r="F594" s="17">
        <v>4</v>
      </c>
      <c r="G594" s="17">
        <v>0</v>
      </c>
      <c r="H594" s="17">
        <v>0</v>
      </c>
      <c r="I594" s="17">
        <v>0</v>
      </c>
      <c r="J594" s="17">
        <f>'EWG-CCP-127 (1)'!M316</f>
        <v>0</v>
      </c>
      <c r="K594" s="17">
        <v>0</v>
      </c>
      <c r="L594" s="17">
        <v>0</v>
      </c>
      <c r="M594" s="17">
        <v>0</v>
      </c>
      <c r="N594" s="17">
        <v>0</v>
      </c>
      <c r="O594" s="17">
        <v>38</v>
      </c>
      <c r="P594" s="17">
        <v>0</v>
      </c>
      <c r="Q594" s="17">
        <v>0</v>
      </c>
      <c r="R594" s="17">
        <v>0</v>
      </c>
      <c r="S594" s="17">
        <v>0</v>
      </c>
      <c r="T594" s="17">
        <v>0</v>
      </c>
      <c r="U594" s="17">
        <v>0</v>
      </c>
      <c r="V594" s="17">
        <v>0</v>
      </c>
      <c r="W594" s="17">
        <v>0</v>
      </c>
      <c r="X594" s="17">
        <v>43</v>
      </c>
      <c r="Y594" s="17">
        <v>0</v>
      </c>
      <c r="Z594" s="17">
        <v>0</v>
      </c>
      <c r="AA594" s="17">
        <v>0</v>
      </c>
      <c r="AB594" s="17">
        <v>0</v>
      </c>
      <c r="AC594" s="17">
        <v>0</v>
      </c>
      <c r="AD594" s="17">
        <v>0</v>
      </c>
      <c r="AE594" s="88">
        <v>8.1999999999999993</v>
      </c>
      <c r="AF594" s="92" t="s">
        <v>3</v>
      </c>
      <c r="AG594" s="87" t="s">
        <v>504</v>
      </c>
      <c r="AK594" s="80"/>
      <c r="AL594" s="17">
        <f t="shared" si="186"/>
        <v>99</v>
      </c>
      <c r="AM594" s="17">
        <f t="shared" si="187"/>
        <v>0</v>
      </c>
      <c r="AN594" s="17">
        <f t="shared" si="188"/>
        <v>0.14000000000000001</v>
      </c>
      <c r="AO594" s="17">
        <f t="shared" si="189"/>
        <v>0.04</v>
      </c>
      <c r="AP594" s="17">
        <f t="shared" si="190"/>
        <v>0.38</v>
      </c>
      <c r="AQ594" s="17">
        <f t="shared" si="191"/>
        <v>8.199999999999999E-2</v>
      </c>
      <c r="AS594" s="17">
        <f t="shared" si="192"/>
        <v>2.1111111111111107</v>
      </c>
      <c r="AT594" s="17">
        <f t="shared" si="193"/>
        <v>0</v>
      </c>
      <c r="AU594" s="17">
        <f t="shared" si="194"/>
        <v>0.63194444444444442</v>
      </c>
      <c r="AV594" s="17">
        <f t="shared" si="195"/>
        <v>1.0277777777777777</v>
      </c>
      <c r="AW594" s="17">
        <f t="shared" si="196"/>
        <v>0</v>
      </c>
      <c r="AX594" s="17">
        <f t="shared" si="197"/>
        <v>0</v>
      </c>
      <c r="AY594" s="17">
        <f t="shared" si="198"/>
        <v>8.199999999999999E-2</v>
      </c>
      <c r="BA594" s="17">
        <f t="shared" si="205"/>
        <v>0.6333333333333333</v>
      </c>
      <c r="BB594" s="17">
        <f t="shared" si="199"/>
        <v>0.23888888888888887</v>
      </c>
      <c r="BC594" s="17">
        <f t="shared" si="200"/>
        <v>0.46543529397112721</v>
      </c>
      <c r="BD594" s="17">
        <f t="shared" si="203"/>
        <v>0.23888888888888887</v>
      </c>
      <c r="BE594" s="17">
        <f t="shared" si="201"/>
        <v>0.23888888888888887</v>
      </c>
      <c r="BF594" s="17">
        <f t="shared" si="202"/>
        <v>2.4614123456790121E-2</v>
      </c>
      <c r="BG594" s="17">
        <f t="shared" si="204"/>
        <v>0.10229763480037662</v>
      </c>
    </row>
    <row r="595" spans="1:59" x14ac:dyDescent="0.25">
      <c r="A595" s="84">
        <v>210</v>
      </c>
      <c r="B595" s="84">
        <v>478</v>
      </c>
      <c r="C595" s="17">
        <v>38</v>
      </c>
      <c r="D595" s="86">
        <v>1</v>
      </c>
      <c r="E595" s="17">
        <v>0</v>
      </c>
      <c r="F595" s="17">
        <v>60</v>
      </c>
      <c r="G595" s="17">
        <v>0</v>
      </c>
      <c r="H595" s="17">
        <v>0</v>
      </c>
      <c r="I595" s="17">
        <v>0</v>
      </c>
      <c r="J595" s="17">
        <v>0</v>
      </c>
      <c r="K595" s="17">
        <v>0</v>
      </c>
      <c r="L595" s="17">
        <v>0</v>
      </c>
      <c r="M595" s="17">
        <v>30</v>
      </c>
      <c r="N595" s="17">
        <v>0</v>
      </c>
      <c r="O595" s="17">
        <v>10</v>
      </c>
      <c r="P595" s="17">
        <v>0</v>
      </c>
      <c r="Q595" s="17">
        <v>0</v>
      </c>
      <c r="R595" s="17">
        <v>0</v>
      </c>
      <c r="S595" s="17">
        <v>0</v>
      </c>
      <c r="T595" s="17">
        <v>0</v>
      </c>
      <c r="U595" s="41">
        <v>0</v>
      </c>
      <c r="V595" s="41">
        <v>0</v>
      </c>
      <c r="W595" s="17">
        <v>0</v>
      </c>
      <c r="X595" s="17">
        <v>0</v>
      </c>
      <c r="Y595" s="17">
        <v>0</v>
      </c>
      <c r="Z595" s="17">
        <v>0</v>
      </c>
      <c r="AA595" s="17">
        <v>0</v>
      </c>
      <c r="AB595" s="17">
        <v>0</v>
      </c>
      <c r="AC595" s="17">
        <v>0</v>
      </c>
      <c r="AD595" s="41">
        <v>0</v>
      </c>
      <c r="AE595" s="88">
        <v>27</v>
      </c>
      <c r="AF595" s="91" t="s">
        <v>3</v>
      </c>
      <c r="AG595" s="87" t="s">
        <v>504</v>
      </c>
      <c r="AL595" s="17">
        <f t="shared" si="186"/>
        <v>100</v>
      </c>
      <c r="AM595" s="17">
        <f t="shared" si="187"/>
        <v>0.3</v>
      </c>
      <c r="AN595" s="17">
        <f t="shared" si="188"/>
        <v>0</v>
      </c>
      <c r="AO595" s="17">
        <f t="shared" si="189"/>
        <v>0.6</v>
      </c>
      <c r="AP595" s="17">
        <f t="shared" si="190"/>
        <v>0.1</v>
      </c>
      <c r="AQ595" s="17">
        <f t="shared" si="191"/>
        <v>0.27</v>
      </c>
      <c r="AS595" s="17">
        <f t="shared" si="192"/>
        <v>0.16666666666666669</v>
      </c>
      <c r="AT595" s="17">
        <f t="shared" si="193"/>
        <v>0.5</v>
      </c>
      <c r="AU595" s="17">
        <f t="shared" si="194"/>
        <v>0.51041666666666663</v>
      </c>
      <c r="AV595" s="17">
        <f t="shared" si="195"/>
        <v>0.54166666666666663</v>
      </c>
      <c r="AW595" s="17">
        <f t="shared" si="196"/>
        <v>0.5</v>
      </c>
      <c r="AX595" s="17">
        <f t="shared" si="197"/>
        <v>0.5</v>
      </c>
      <c r="AY595" s="17">
        <f t="shared" si="198"/>
        <v>0.22999999999999998</v>
      </c>
      <c r="BA595" s="17">
        <f t="shared" si="205"/>
        <v>0.16666666666666666</v>
      </c>
      <c r="BB595" s="17">
        <f t="shared" si="199"/>
        <v>0.5</v>
      </c>
      <c r="BC595" s="17">
        <f t="shared" si="200"/>
        <v>0.43800739760328378</v>
      </c>
      <c r="BD595" s="17">
        <f t="shared" si="203"/>
        <v>0.42690725910767191</v>
      </c>
      <c r="BE595" s="17">
        <f t="shared" si="201"/>
        <v>0.42690725910767191</v>
      </c>
      <c r="BF595" s="17">
        <f t="shared" si="202"/>
        <v>2.4619887960682083E-2</v>
      </c>
      <c r="BG595" s="17">
        <f t="shared" si="204"/>
        <v>1.73817893924515E-2</v>
      </c>
    </row>
    <row r="596" spans="1:59" x14ac:dyDescent="0.25">
      <c r="A596" s="84">
        <v>595</v>
      </c>
      <c r="B596" s="84">
        <v>343</v>
      </c>
      <c r="C596" s="17" t="s">
        <v>429</v>
      </c>
      <c r="D596" s="87">
        <v>1</v>
      </c>
      <c r="E596" s="17">
        <v>0</v>
      </c>
      <c r="F596" s="17">
        <v>6.73</v>
      </c>
      <c r="G596" s="17">
        <v>16.77</v>
      </c>
      <c r="H596" s="17">
        <v>0</v>
      </c>
      <c r="I596" s="17">
        <v>0</v>
      </c>
      <c r="J596" s="17">
        <v>0</v>
      </c>
      <c r="K596" s="17">
        <v>0</v>
      </c>
      <c r="L596" s="17">
        <v>0</v>
      </c>
      <c r="M596" s="17">
        <v>22.66</v>
      </c>
      <c r="N596" s="17">
        <v>1.72</v>
      </c>
      <c r="O596" s="17">
        <v>47.12</v>
      </c>
      <c r="P596" s="17">
        <v>0</v>
      </c>
      <c r="Q596" s="17">
        <v>0</v>
      </c>
      <c r="R596" s="17">
        <v>0</v>
      </c>
      <c r="S596" s="17">
        <v>0</v>
      </c>
      <c r="T596" s="17">
        <v>0</v>
      </c>
      <c r="U596" s="17">
        <v>0</v>
      </c>
      <c r="V596" s="17">
        <v>0</v>
      </c>
      <c r="W596" s="17">
        <v>0</v>
      </c>
      <c r="X596" s="17">
        <v>0</v>
      </c>
      <c r="Y596" s="17">
        <v>0</v>
      </c>
      <c r="Z596" s="17">
        <v>5</v>
      </c>
      <c r="AA596" s="17">
        <v>0</v>
      </c>
      <c r="AB596" s="17">
        <v>0</v>
      </c>
      <c r="AC596" s="17">
        <v>0</v>
      </c>
      <c r="AD596" s="17">
        <v>0</v>
      </c>
      <c r="AE596" s="88">
        <v>37</v>
      </c>
      <c r="AF596" s="17" t="s">
        <v>3</v>
      </c>
      <c r="AG596" s="87" t="s">
        <v>506</v>
      </c>
      <c r="AL596" s="17">
        <f t="shared" si="186"/>
        <v>100</v>
      </c>
      <c r="AM596" s="17">
        <f t="shared" si="187"/>
        <v>0.2266</v>
      </c>
      <c r="AN596" s="17">
        <f t="shared" si="188"/>
        <v>0</v>
      </c>
      <c r="AO596" s="17">
        <f t="shared" si="189"/>
        <v>6.7299999999999999E-2</v>
      </c>
      <c r="AP596" s="17">
        <f t="shared" si="190"/>
        <v>0.47119999999999995</v>
      </c>
      <c r="AQ596" s="17">
        <f t="shared" si="191"/>
        <v>0.37</v>
      </c>
      <c r="AS596" s="17">
        <f t="shared" si="192"/>
        <v>7.0014858841010392</v>
      </c>
      <c r="AT596" s="17">
        <f t="shared" si="193"/>
        <v>3.3670133729569094</v>
      </c>
      <c r="AU596" s="17">
        <f t="shared" si="194"/>
        <v>0.93759286775631501</v>
      </c>
      <c r="AV596" s="17">
        <f t="shared" si="195"/>
        <v>2.25037147102526</v>
      </c>
      <c r="AW596" s="17">
        <f t="shared" si="196"/>
        <v>0.78251395499767717</v>
      </c>
      <c r="AX596" s="17">
        <f t="shared" si="197"/>
        <v>0.78251395499767717</v>
      </c>
      <c r="AY596" s="17">
        <f t="shared" si="198"/>
        <v>0.41251395499767718</v>
      </c>
      <c r="BA596" s="17">
        <f t="shared" si="205"/>
        <v>7.0014858841010392</v>
      </c>
      <c r="BB596" s="17">
        <f t="shared" si="199"/>
        <v>4.9843982169390788</v>
      </c>
      <c r="BC596" s="17">
        <f t="shared" si="200"/>
        <v>0.83971749729342893</v>
      </c>
      <c r="BD596" s="17">
        <f t="shared" si="203"/>
        <v>0.52803713955777898</v>
      </c>
      <c r="BE596" s="17">
        <f t="shared" si="201"/>
        <v>0.52803713955777898</v>
      </c>
      <c r="BF596" s="17">
        <f t="shared" si="202"/>
        <v>2.4975737479604909E-2</v>
      </c>
      <c r="BG596" s="17">
        <f t="shared" si="204"/>
        <v>1.0137865158956056E-3</v>
      </c>
    </row>
    <row r="597" spans="1:59" x14ac:dyDescent="0.25">
      <c r="A597" s="84">
        <v>597</v>
      </c>
      <c r="B597" s="84">
        <v>345</v>
      </c>
      <c r="C597" s="17" t="s">
        <v>431</v>
      </c>
      <c r="D597" s="86">
        <v>1</v>
      </c>
      <c r="E597" s="17">
        <v>0</v>
      </c>
      <c r="F597" s="17">
        <v>6.73</v>
      </c>
      <c r="G597" s="17">
        <v>6.77</v>
      </c>
      <c r="H597" s="17">
        <v>0</v>
      </c>
      <c r="I597" s="17">
        <v>0</v>
      </c>
      <c r="J597" s="17">
        <v>0</v>
      </c>
      <c r="K597" s="17">
        <v>0</v>
      </c>
      <c r="L597" s="17">
        <v>5</v>
      </c>
      <c r="M597" s="17">
        <v>22.66</v>
      </c>
      <c r="N597" s="17">
        <v>1.72</v>
      </c>
      <c r="O597" s="17">
        <v>47.12</v>
      </c>
      <c r="P597" s="17">
        <v>0</v>
      </c>
      <c r="Q597" s="17">
        <v>0</v>
      </c>
      <c r="R597" s="17">
        <v>0</v>
      </c>
      <c r="S597" s="17">
        <v>0</v>
      </c>
      <c r="T597" s="17">
        <v>0</v>
      </c>
      <c r="U597" s="17">
        <v>0</v>
      </c>
      <c r="V597" s="17">
        <v>0</v>
      </c>
      <c r="W597" s="17">
        <v>0</v>
      </c>
      <c r="X597" s="17">
        <v>0</v>
      </c>
      <c r="Y597" s="17">
        <v>0</v>
      </c>
      <c r="Z597" s="17">
        <v>10</v>
      </c>
      <c r="AA597" s="17">
        <v>0</v>
      </c>
      <c r="AB597" s="17">
        <v>0</v>
      </c>
      <c r="AC597" s="17">
        <v>0</v>
      </c>
      <c r="AD597" s="17">
        <v>0</v>
      </c>
      <c r="AE597" s="88">
        <v>37</v>
      </c>
      <c r="AF597" s="17" t="s">
        <v>3</v>
      </c>
      <c r="AG597" s="87" t="s">
        <v>506</v>
      </c>
      <c r="AL597" s="17">
        <f t="shared" si="186"/>
        <v>100</v>
      </c>
      <c r="AM597" s="17">
        <f t="shared" si="187"/>
        <v>0.2266</v>
      </c>
      <c r="AN597" s="17">
        <f t="shared" si="188"/>
        <v>0</v>
      </c>
      <c r="AO597" s="17">
        <f t="shared" si="189"/>
        <v>6.7299999999999999E-2</v>
      </c>
      <c r="AP597" s="17">
        <f t="shared" si="190"/>
        <v>0.47119999999999995</v>
      </c>
      <c r="AQ597" s="17">
        <f t="shared" si="191"/>
        <v>0.37</v>
      </c>
      <c r="AS597" s="17">
        <f t="shared" si="192"/>
        <v>7.0014858841010392</v>
      </c>
      <c r="AT597" s="17">
        <f t="shared" si="193"/>
        <v>3.3670133729569094</v>
      </c>
      <c r="AU597" s="17">
        <f t="shared" si="194"/>
        <v>0.93759286775631501</v>
      </c>
      <c r="AV597" s="17">
        <f t="shared" si="195"/>
        <v>2.25037147102526</v>
      </c>
      <c r="AW597" s="17">
        <f t="shared" si="196"/>
        <v>0.78251395499767717</v>
      </c>
      <c r="AX597" s="17">
        <f t="shared" si="197"/>
        <v>0.78251395499767717</v>
      </c>
      <c r="AY597" s="17">
        <f t="shared" si="198"/>
        <v>0.41251395499767718</v>
      </c>
      <c r="BA597" s="17">
        <f t="shared" si="205"/>
        <v>7.0014858841010392</v>
      </c>
      <c r="BB597" s="17">
        <f t="shared" si="199"/>
        <v>4.9843982169390788</v>
      </c>
      <c r="BC597" s="17">
        <f t="shared" si="200"/>
        <v>0.83971749729342893</v>
      </c>
      <c r="BD597" s="17">
        <f t="shared" si="203"/>
        <v>0.52803713955777898</v>
      </c>
      <c r="BE597" s="17">
        <f t="shared" si="201"/>
        <v>0.52803713955777898</v>
      </c>
      <c r="BF597" s="17">
        <f t="shared" si="202"/>
        <v>2.4975737479604909E-2</v>
      </c>
      <c r="BG597" s="17">
        <f t="shared" si="204"/>
        <v>1.0137865158956056E-3</v>
      </c>
    </row>
    <row r="598" spans="1:59" x14ac:dyDescent="0.25">
      <c r="A598" s="84">
        <v>339</v>
      </c>
      <c r="B598" s="84">
        <v>226</v>
      </c>
      <c r="C598" s="58" t="s">
        <v>237</v>
      </c>
      <c r="D598" s="87">
        <v>1</v>
      </c>
      <c r="E598" s="17">
        <f>'EWG-CCP-127 (1)'!O159</f>
        <v>23.75</v>
      </c>
      <c r="F598" s="17">
        <f>'EWG-CCP-127 (1)'!P159</f>
        <v>1.25</v>
      </c>
      <c r="G598" s="17">
        <v>0</v>
      </c>
      <c r="H598" s="17">
        <v>0</v>
      </c>
      <c r="I598" s="17">
        <v>0</v>
      </c>
      <c r="J598" s="17">
        <v>0</v>
      </c>
      <c r="K598" s="17">
        <v>0</v>
      </c>
      <c r="L598" s="17">
        <v>0</v>
      </c>
      <c r="M598" s="17">
        <f>'EWG-CCP-127 (1)'!N159</f>
        <v>25</v>
      </c>
      <c r="N598" s="17">
        <v>0</v>
      </c>
      <c r="O598" s="17">
        <f>'EWG-CCP-127 (1)'!M159</f>
        <v>50</v>
      </c>
      <c r="P598" s="17">
        <v>0</v>
      </c>
      <c r="Q598" s="17">
        <v>0</v>
      </c>
      <c r="R598" s="17">
        <v>0</v>
      </c>
      <c r="S598" s="17">
        <v>0</v>
      </c>
      <c r="T598" s="17">
        <v>0</v>
      </c>
      <c r="U598" s="41">
        <v>0</v>
      </c>
      <c r="V598" s="41">
        <v>0</v>
      </c>
      <c r="W598" s="17">
        <v>0</v>
      </c>
      <c r="X598" s="17">
        <v>0</v>
      </c>
      <c r="Y598" s="17">
        <v>0</v>
      </c>
      <c r="Z598" s="17">
        <v>0</v>
      </c>
      <c r="AA598" s="17">
        <v>0</v>
      </c>
      <c r="AB598" s="17">
        <v>0</v>
      </c>
      <c r="AC598" s="17">
        <v>0</v>
      </c>
      <c r="AD598" s="41">
        <v>0</v>
      </c>
      <c r="AE598" s="88">
        <f>'EWG-CCP-127 (1)'!E159</f>
        <v>10</v>
      </c>
      <c r="AF598" s="41" t="s">
        <v>3</v>
      </c>
      <c r="AG598" s="87" t="s">
        <v>528</v>
      </c>
      <c r="AL598" s="17">
        <f t="shared" si="186"/>
        <v>100</v>
      </c>
      <c r="AM598" s="17">
        <f t="shared" si="187"/>
        <v>0.25</v>
      </c>
      <c r="AN598" s="17">
        <f t="shared" si="188"/>
        <v>0.23749999999999999</v>
      </c>
      <c r="AO598" s="17">
        <f t="shared" si="189"/>
        <v>1.2500000000000001E-2</v>
      </c>
      <c r="AP598" s="17">
        <f t="shared" si="190"/>
        <v>0.5</v>
      </c>
      <c r="AQ598" s="17">
        <f t="shared" si="191"/>
        <v>0.1</v>
      </c>
      <c r="AS598" s="17">
        <f t="shared" si="192"/>
        <v>2</v>
      </c>
      <c r="AT598" s="17">
        <f t="shared" si="193"/>
        <v>1</v>
      </c>
      <c r="AU598" s="17">
        <f t="shared" si="194"/>
        <v>0.625</v>
      </c>
      <c r="AV598" s="17">
        <f t="shared" si="195"/>
        <v>1</v>
      </c>
      <c r="AW598" s="17">
        <f t="shared" si="196"/>
        <v>0.625</v>
      </c>
      <c r="AX598" s="17">
        <f t="shared" si="197"/>
        <v>0.625</v>
      </c>
      <c r="AY598" s="17">
        <f t="shared" si="198"/>
        <v>0.52500000000000002</v>
      </c>
      <c r="BA598" s="17">
        <f t="shared" si="205"/>
        <v>0.51948051948051943</v>
      </c>
      <c r="BB598" s="17">
        <f t="shared" si="199"/>
        <v>0.25974025974025972</v>
      </c>
      <c r="BC598" s="17">
        <f t="shared" si="200"/>
        <v>0.45874370144353643</v>
      </c>
      <c r="BD598" s="17">
        <f t="shared" si="203"/>
        <v>0.25974025974025972</v>
      </c>
      <c r="BE598" s="17">
        <f t="shared" si="201"/>
        <v>0.25974025974025972</v>
      </c>
      <c r="BF598" s="17">
        <f t="shared" si="202"/>
        <v>2.5516950581885637E-2</v>
      </c>
      <c r="BG598" s="17">
        <f t="shared" si="204"/>
        <v>9.1107394282596552E-2</v>
      </c>
    </row>
    <row r="599" spans="1:59" x14ac:dyDescent="0.25">
      <c r="A599" s="84">
        <v>206</v>
      </c>
      <c r="B599" s="84">
        <v>130</v>
      </c>
      <c r="C599" s="17">
        <v>34</v>
      </c>
      <c r="D599" s="86">
        <v>1</v>
      </c>
      <c r="E599" s="17">
        <v>0</v>
      </c>
      <c r="F599" s="17">
        <v>25</v>
      </c>
      <c r="G599" s="17">
        <v>0</v>
      </c>
      <c r="H599" s="17">
        <v>0</v>
      </c>
      <c r="I599" s="17">
        <v>0</v>
      </c>
      <c r="J599" s="17">
        <v>0</v>
      </c>
      <c r="K599" s="17">
        <v>0</v>
      </c>
      <c r="L599" s="17">
        <v>0</v>
      </c>
      <c r="M599" s="17">
        <v>25</v>
      </c>
      <c r="N599" s="17">
        <v>0</v>
      </c>
      <c r="O599" s="17">
        <v>50</v>
      </c>
      <c r="P599" s="17">
        <v>0</v>
      </c>
      <c r="Q599" s="17">
        <v>0</v>
      </c>
      <c r="R599" s="17">
        <v>0</v>
      </c>
      <c r="S599" s="17">
        <v>0</v>
      </c>
      <c r="T599" s="17">
        <v>0</v>
      </c>
      <c r="U599" s="41">
        <v>0</v>
      </c>
      <c r="V599" s="41">
        <v>0</v>
      </c>
      <c r="W599" s="17">
        <v>0</v>
      </c>
      <c r="X599" s="17">
        <v>0</v>
      </c>
      <c r="Y599" s="17">
        <v>0</v>
      </c>
      <c r="Z599" s="17">
        <v>0</v>
      </c>
      <c r="AA599" s="17">
        <v>0</v>
      </c>
      <c r="AB599" s="17">
        <v>0</v>
      </c>
      <c r="AC599" s="17">
        <v>0</v>
      </c>
      <c r="AD599" s="41">
        <v>0</v>
      </c>
      <c r="AE599" s="88">
        <v>73</v>
      </c>
      <c r="AF599" s="91" t="s">
        <v>3</v>
      </c>
      <c r="AG599" s="87" t="s">
        <v>504</v>
      </c>
      <c r="AL599" s="17">
        <f t="shared" si="186"/>
        <v>100</v>
      </c>
      <c r="AM599" s="17">
        <f t="shared" si="187"/>
        <v>0.25</v>
      </c>
      <c r="AN599" s="17">
        <f t="shared" si="188"/>
        <v>0</v>
      </c>
      <c r="AO599" s="17">
        <f t="shared" si="189"/>
        <v>0.25</v>
      </c>
      <c r="AP599" s="17">
        <f t="shared" si="190"/>
        <v>0.5</v>
      </c>
      <c r="AQ599" s="17">
        <f t="shared" si="191"/>
        <v>0.73</v>
      </c>
      <c r="AS599" s="17">
        <f t="shared" si="192"/>
        <v>2</v>
      </c>
      <c r="AT599" s="17">
        <f t="shared" si="193"/>
        <v>1</v>
      </c>
      <c r="AU599" s="17">
        <f t="shared" si="194"/>
        <v>0.625</v>
      </c>
      <c r="AV599" s="17">
        <f t="shared" si="195"/>
        <v>1</v>
      </c>
      <c r="AW599" s="17">
        <f t="shared" si="196"/>
        <v>0.625</v>
      </c>
      <c r="AX599" s="17">
        <f t="shared" si="197"/>
        <v>0.625</v>
      </c>
      <c r="AY599" s="17">
        <f t="shared" si="198"/>
        <v>0.10499999999999998</v>
      </c>
      <c r="BA599" s="17">
        <f t="shared" si="205"/>
        <v>2</v>
      </c>
      <c r="BB599" s="17">
        <f t="shared" si="199"/>
        <v>1</v>
      </c>
      <c r="BC599" s="17">
        <f t="shared" si="200"/>
        <v>0.54575984761981144</v>
      </c>
      <c r="BD599" s="17">
        <f t="shared" si="203"/>
        <v>0.5705748278035998</v>
      </c>
      <c r="BE599" s="17">
        <f t="shared" si="201"/>
        <v>0.5705748278035998</v>
      </c>
      <c r="BF599" s="17">
        <f t="shared" si="202"/>
        <v>2.541638552985185E-2</v>
      </c>
      <c r="BG599" s="17">
        <f t="shared" si="204"/>
        <v>0.10768897616029435</v>
      </c>
    </row>
    <row r="600" spans="1:59" x14ac:dyDescent="0.25">
      <c r="A600" s="84">
        <v>340</v>
      </c>
      <c r="B600" s="84">
        <v>227</v>
      </c>
      <c r="C600" s="58" t="s">
        <v>236</v>
      </c>
      <c r="D600" s="87">
        <v>1</v>
      </c>
      <c r="E600" s="17">
        <f>'EWG-CCP-127 (1)'!O160</f>
        <v>22.5</v>
      </c>
      <c r="F600" s="17">
        <f>'EWG-CCP-127 (1)'!P160</f>
        <v>2.5</v>
      </c>
      <c r="G600" s="17">
        <v>0</v>
      </c>
      <c r="H600" s="17">
        <v>0</v>
      </c>
      <c r="I600" s="17">
        <v>0</v>
      </c>
      <c r="J600" s="17">
        <v>0</v>
      </c>
      <c r="K600" s="17">
        <v>0</v>
      </c>
      <c r="L600" s="17">
        <v>0</v>
      </c>
      <c r="M600" s="17">
        <f>'EWG-CCP-127 (1)'!N160</f>
        <v>25</v>
      </c>
      <c r="N600" s="17">
        <v>0</v>
      </c>
      <c r="O600" s="17">
        <f>'EWG-CCP-127 (1)'!M160</f>
        <v>50</v>
      </c>
      <c r="P600" s="17">
        <v>0</v>
      </c>
      <c r="Q600" s="17">
        <v>0</v>
      </c>
      <c r="R600" s="17">
        <v>0</v>
      </c>
      <c r="S600" s="17">
        <v>0</v>
      </c>
      <c r="T600" s="17">
        <v>0</v>
      </c>
      <c r="U600" s="41">
        <v>0</v>
      </c>
      <c r="V600" s="41">
        <v>0</v>
      </c>
      <c r="W600" s="17">
        <v>0</v>
      </c>
      <c r="X600" s="17">
        <v>0</v>
      </c>
      <c r="Y600" s="17">
        <v>0</v>
      </c>
      <c r="Z600" s="17">
        <v>0</v>
      </c>
      <c r="AA600" s="17">
        <v>0</v>
      </c>
      <c r="AB600" s="17">
        <v>0</v>
      </c>
      <c r="AC600" s="17">
        <v>0</v>
      </c>
      <c r="AD600" s="41">
        <v>0</v>
      </c>
      <c r="AE600" s="88">
        <f>'EWG-CCP-127 (1)'!E160</f>
        <v>11</v>
      </c>
      <c r="AF600" s="41" t="s">
        <v>3</v>
      </c>
      <c r="AG600" s="87" t="s">
        <v>528</v>
      </c>
      <c r="AL600" s="17">
        <f t="shared" si="186"/>
        <v>100</v>
      </c>
      <c r="AM600" s="17">
        <f t="shared" si="187"/>
        <v>0.25</v>
      </c>
      <c r="AN600" s="17">
        <f t="shared" si="188"/>
        <v>0.22500000000000001</v>
      </c>
      <c r="AO600" s="17">
        <f t="shared" si="189"/>
        <v>2.5000000000000001E-2</v>
      </c>
      <c r="AP600" s="17">
        <f t="shared" si="190"/>
        <v>0.5</v>
      </c>
      <c r="AQ600" s="17">
        <f t="shared" si="191"/>
        <v>0.11</v>
      </c>
      <c r="AS600" s="17">
        <f t="shared" si="192"/>
        <v>2</v>
      </c>
      <c r="AT600" s="17">
        <f t="shared" si="193"/>
        <v>1</v>
      </c>
      <c r="AU600" s="17">
        <f t="shared" si="194"/>
        <v>0.625</v>
      </c>
      <c r="AV600" s="17">
        <f t="shared" si="195"/>
        <v>1</v>
      </c>
      <c r="AW600" s="17">
        <f t="shared" si="196"/>
        <v>0.625</v>
      </c>
      <c r="AX600" s="17">
        <f t="shared" si="197"/>
        <v>0.625</v>
      </c>
      <c r="AY600" s="17">
        <f t="shared" si="198"/>
        <v>0.51500000000000001</v>
      </c>
      <c r="BA600" s="17">
        <f t="shared" si="205"/>
        <v>0.54054054054054057</v>
      </c>
      <c r="BB600" s="17">
        <f t="shared" si="199"/>
        <v>0.27027027027027029</v>
      </c>
      <c r="BC600" s="17">
        <f t="shared" si="200"/>
        <v>0.45998148446169118</v>
      </c>
      <c r="BD600" s="17">
        <f t="shared" si="203"/>
        <v>0.27027027027027029</v>
      </c>
      <c r="BE600" s="17">
        <f t="shared" si="201"/>
        <v>0.27027027027027029</v>
      </c>
      <c r="BF600" s="17">
        <f t="shared" si="202"/>
        <v>2.5686559532505489E-2</v>
      </c>
      <c r="BG600" s="17">
        <f t="shared" si="204"/>
        <v>8.5170593994940952E-2</v>
      </c>
    </row>
    <row r="601" spans="1:59" x14ac:dyDescent="0.25">
      <c r="A601" s="84">
        <v>172</v>
      </c>
      <c r="B601" s="84">
        <v>108</v>
      </c>
      <c r="C601" s="17" t="s">
        <v>224</v>
      </c>
      <c r="D601" s="86">
        <v>1</v>
      </c>
      <c r="E601" s="17">
        <v>5.71</v>
      </c>
      <c r="F601" s="17">
        <v>16.010000000000002</v>
      </c>
      <c r="G601" s="17">
        <v>3.82</v>
      </c>
      <c r="H601" s="17">
        <v>0</v>
      </c>
      <c r="I601" s="17">
        <v>0</v>
      </c>
      <c r="J601" s="17">
        <v>0</v>
      </c>
      <c r="K601" s="17">
        <v>0</v>
      </c>
      <c r="L601" s="17">
        <v>0</v>
      </c>
      <c r="M601" s="17">
        <v>12.63</v>
      </c>
      <c r="N601" s="17">
        <v>0</v>
      </c>
      <c r="O601" s="17">
        <v>60.12</v>
      </c>
      <c r="P601" s="17">
        <v>0</v>
      </c>
      <c r="Q601" s="17">
        <v>0</v>
      </c>
      <c r="R601" s="17">
        <v>0</v>
      </c>
      <c r="S601" s="17">
        <v>1.71</v>
      </c>
      <c r="T601" s="17">
        <v>0</v>
      </c>
      <c r="U601" s="41">
        <v>0</v>
      </c>
      <c r="V601" s="41">
        <v>0</v>
      </c>
      <c r="W601" s="17">
        <v>0</v>
      </c>
      <c r="X601" s="17">
        <v>0</v>
      </c>
      <c r="Y601" s="17">
        <v>0</v>
      </c>
      <c r="Z601" s="17">
        <v>0</v>
      </c>
      <c r="AA601" s="17">
        <v>0</v>
      </c>
      <c r="AB601" s="17">
        <v>0</v>
      </c>
      <c r="AC601" s="41">
        <v>0</v>
      </c>
      <c r="AD601" s="41">
        <v>0</v>
      </c>
      <c r="AE601" s="88">
        <f>(44.6+4.8)</f>
        <v>49.4</v>
      </c>
      <c r="AF601" s="41" t="s">
        <v>3</v>
      </c>
      <c r="AG601" s="87" t="s">
        <v>506</v>
      </c>
      <c r="AL601" s="17">
        <f t="shared" si="186"/>
        <v>99.999999999999986</v>
      </c>
      <c r="AM601" s="17">
        <f t="shared" si="187"/>
        <v>0.1263</v>
      </c>
      <c r="AN601" s="17">
        <f t="shared" si="188"/>
        <v>5.7099999999999998E-2</v>
      </c>
      <c r="AO601" s="17">
        <f t="shared" si="189"/>
        <v>0.16010000000000002</v>
      </c>
      <c r="AP601" s="17">
        <f t="shared" si="190"/>
        <v>0.60119999999999996</v>
      </c>
      <c r="AQ601" s="17">
        <f t="shared" si="191"/>
        <v>0.49399999999999999</v>
      </c>
      <c r="AS601" s="17">
        <f t="shared" si="192"/>
        <v>2.7679558011049723</v>
      </c>
      <c r="AT601" s="17">
        <f t="shared" si="193"/>
        <v>0.58149171270718225</v>
      </c>
      <c r="AU601" s="17">
        <f t="shared" si="194"/>
        <v>0.67299723756906071</v>
      </c>
      <c r="AV601" s="17">
        <f t="shared" si="195"/>
        <v>1.1919889502762431</v>
      </c>
      <c r="AW601" s="17">
        <f t="shared" si="196"/>
        <v>0.58149171270718225</v>
      </c>
      <c r="AX601" s="17">
        <f t="shared" si="197"/>
        <v>0.58149171270718225</v>
      </c>
      <c r="AY601" s="17">
        <f t="shared" si="198"/>
        <v>8.7491712707182256E-2</v>
      </c>
      <c r="BA601" s="17">
        <f t="shared" si="205"/>
        <v>1.3669849931787175</v>
      </c>
      <c r="BB601" s="17">
        <f t="shared" si="199"/>
        <v>0.33060482037289673</v>
      </c>
      <c r="BC601" s="17">
        <f t="shared" si="200"/>
        <v>0.50855498332041749</v>
      </c>
      <c r="BD601" s="17">
        <f t="shared" si="203"/>
        <v>0.33060482037289673</v>
      </c>
      <c r="BE601" s="17">
        <f t="shared" si="201"/>
        <v>0.33060482037289673</v>
      </c>
      <c r="BF601" s="17">
        <f t="shared" si="202"/>
        <v>2.6697984725373339E-2</v>
      </c>
      <c r="BG601" s="17">
        <f t="shared" si="204"/>
        <v>8.4934629489662895E-3</v>
      </c>
    </row>
    <row r="602" spans="1:59" x14ac:dyDescent="0.25">
      <c r="A602" s="84">
        <v>637</v>
      </c>
      <c r="B602" s="84">
        <v>647</v>
      </c>
      <c r="D602" s="87">
        <v>1</v>
      </c>
      <c r="E602" s="17">
        <v>0</v>
      </c>
      <c r="F602" s="17">
        <f>'EWG-CCP-127 (1)'!G359</f>
        <v>55.005500550055011</v>
      </c>
      <c r="G602" s="17">
        <v>0</v>
      </c>
      <c r="H602" s="17">
        <v>0</v>
      </c>
      <c r="I602" s="17">
        <v>0</v>
      </c>
      <c r="J602" s="17">
        <v>0</v>
      </c>
      <c r="K602" s="17">
        <v>0</v>
      </c>
      <c r="L602" s="17">
        <v>0</v>
      </c>
      <c r="M602" s="17">
        <v>0</v>
      </c>
      <c r="N602" s="17">
        <v>0</v>
      </c>
      <c r="O602" s="17">
        <v>0</v>
      </c>
      <c r="P602" s="17">
        <v>0</v>
      </c>
      <c r="Q602" s="17">
        <v>0</v>
      </c>
      <c r="R602" s="17">
        <v>0</v>
      </c>
      <c r="S602" s="17">
        <v>0</v>
      </c>
      <c r="T602" s="17">
        <v>0</v>
      </c>
      <c r="U602" s="17">
        <v>0</v>
      </c>
      <c r="V602" s="17">
        <f>'EWG-CCP-127 (1)'!H339</f>
        <v>44.994499449944989</v>
      </c>
      <c r="W602" s="17">
        <v>0</v>
      </c>
      <c r="X602" s="17">
        <v>0</v>
      </c>
      <c r="Y602" s="17">
        <v>0</v>
      </c>
      <c r="Z602" s="17">
        <v>0</v>
      </c>
      <c r="AA602" s="17">
        <v>0</v>
      </c>
      <c r="AB602" s="17">
        <v>0</v>
      </c>
      <c r="AC602" s="17">
        <v>0</v>
      </c>
      <c r="AD602" s="17">
        <v>0</v>
      </c>
      <c r="AE602" s="88">
        <f>'EWG-CCP-127 (1)'!L359</f>
        <v>23.722999999999999</v>
      </c>
      <c r="AF602" s="17" t="s">
        <v>3</v>
      </c>
      <c r="AG602" s="87" t="s">
        <v>506</v>
      </c>
      <c r="AL602" s="17">
        <f t="shared" si="186"/>
        <v>100</v>
      </c>
      <c r="AM602" s="17">
        <f t="shared" si="187"/>
        <v>0.44994499449944991</v>
      </c>
      <c r="AN602" s="17">
        <f t="shared" si="188"/>
        <v>0</v>
      </c>
      <c r="AO602" s="17">
        <f t="shared" si="189"/>
        <v>0.55005500550055009</v>
      </c>
      <c r="AP602" s="17">
        <f t="shared" si="190"/>
        <v>0</v>
      </c>
      <c r="AQ602" s="17">
        <f t="shared" si="191"/>
        <v>0.23723</v>
      </c>
      <c r="AS602" s="17">
        <f t="shared" si="192"/>
        <v>0</v>
      </c>
      <c r="AT602" s="17">
        <f t="shared" si="193"/>
        <v>0.81799999999999984</v>
      </c>
      <c r="AU602" s="17">
        <f t="shared" si="194"/>
        <v>0.5</v>
      </c>
      <c r="AV602" s="17">
        <f t="shared" si="195"/>
        <v>0.5</v>
      </c>
      <c r="AW602" s="17">
        <f t="shared" si="196"/>
        <v>0.39400000000000007</v>
      </c>
      <c r="AX602" s="17">
        <f t="shared" si="197"/>
        <v>0.39400000000000007</v>
      </c>
      <c r="AY602" s="17">
        <f t="shared" si="198"/>
        <v>0.15677000000000008</v>
      </c>
      <c r="BA602" s="17">
        <f t="shared" si="205"/>
        <v>0</v>
      </c>
      <c r="BB602" s="17">
        <f t="shared" si="199"/>
        <v>0.81799999999999984</v>
      </c>
      <c r="BC602" s="17">
        <f t="shared" si="200"/>
        <v>0.42821172032905402</v>
      </c>
      <c r="BD602" s="17">
        <f t="shared" si="203"/>
        <v>0.40229957654106274</v>
      </c>
      <c r="BE602" s="17">
        <f t="shared" si="201"/>
        <v>0.40229957654106274</v>
      </c>
      <c r="BF602" s="17">
        <f t="shared" si="202"/>
        <v>2.7247965099445774E-2</v>
      </c>
      <c r="BG602" s="17">
        <f t="shared" si="204"/>
        <v>2.7096456835098873E-2</v>
      </c>
    </row>
    <row r="603" spans="1:59" x14ac:dyDescent="0.25">
      <c r="A603" s="84">
        <v>666</v>
      </c>
      <c r="B603" s="84">
        <v>363</v>
      </c>
      <c r="C603" s="17" t="s">
        <v>494</v>
      </c>
      <c r="D603" s="86">
        <v>1</v>
      </c>
      <c r="E603" s="17">
        <v>20</v>
      </c>
      <c r="F603" s="17">
        <v>5</v>
      </c>
      <c r="G603" s="17">
        <v>0</v>
      </c>
      <c r="H603" s="17">
        <v>0</v>
      </c>
      <c r="I603" s="17">
        <v>0</v>
      </c>
      <c r="J603" s="17">
        <v>0</v>
      </c>
      <c r="K603" s="17">
        <v>0</v>
      </c>
      <c r="L603" s="17">
        <v>0</v>
      </c>
      <c r="M603" s="17">
        <v>25</v>
      </c>
      <c r="N603" s="17">
        <v>0</v>
      </c>
      <c r="O603" s="17">
        <v>50</v>
      </c>
      <c r="P603" s="17">
        <v>0</v>
      </c>
      <c r="Q603" s="17">
        <v>0</v>
      </c>
      <c r="R603" s="17">
        <v>0</v>
      </c>
      <c r="S603" s="17">
        <v>0</v>
      </c>
      <c r="T603" s="17">
        <v>0</v>
      </c>
      <c r="U603" s="17">
        <v>0</v>
      </c>
      <c r="V603" s="17">
        <v>0</v>
      </c>
      <c r="W603" s="17">
        <v>0</v>
      </c>
      <c r="X603" s="17">
        <v>0</v>
      </c>
      <c r="Y603" s="17">
        <v>0</v>
      </c>
      <c r="Z603" s="17">
        <v>0</v>
      </c>
      <c r="AA603" s="17">
        <v>0</v>
      </c>
      <c r="AB603" s="17">
        <v>0</v>
      </c>
      <c r="AC603" s="17">
        <v>0</v>
      </c>
      <c r="AD603" s="17">
        <v>0</v>
      </c>
      <c r="AE603" s="88">
        <v>12.7</v>
      </c>
      <c r="AF603" s="17" t="s">
        <v>3</v>
      </c>
      <c r="AG603" s="87" t="s">
        <v>506</v>
      </c>
      <c r="AH603" s="87" t="s">
        <v>568</v>
      </c>
      <c r="AJ603" s="87" t="s">
        <v>510</v>
      </c>
      <c r="AL603" s="17">
        <f t="shared" si="186"/>
        <v>100</v>
      </c>
      <c r="AM603" s="17">
        <f t="shared" si="187"/>
        <v>0.25</v>
      </c>
      <c r="AN603" s="17">
        <f t="shared" si="188"/>
        <v>0.2</v>
      </c>
      <c r="AO603" s="17">
        <f t="shared" si="189"/>
        <v>0.05</v>
      </c>
      <c r="AP603" s="17">
        <f t="shared" si="190"/>
        <v>0.5</v>
      </c>
      <c r="AQ603" s="17">
        <f t="shared" si="191"/>
        <v>0.127</v>
      </c>
      <c r="AS603" s="17">
        <f t="shared" si="192"/>
        <v>2</v>
      </c>
      <c r="AT603" s="17">
        <f t="shared" si="193"/>
        <v>1</v>
      </c>
      <c r="AU603" s="17">
        <f t="shared" si="194"/>
        <v>0.625</v>
      </c>
      <c r="AV603" s="17">
        <f t="shared" si="195"/>
        <v>1</v>
      </c>
      <c r="AW603" s="17">
        <f t="shared" si="196"/>
        <v>0.625</v>
      </c>
      <c r="AX603" s="17">
        <f t="shared" si="197"/>
        <v>0.625</v>
      </c>
      <c r="AY603" s="17">
        <f t="shared" si="198"/>
        <v>0.498</v>
      </c>
      <c r="BA603" s="17">
        <f t="shared" si="205"/>
        <v>0.58823529411764708</v>
      </c>
      <c r="BB603" s="17">
        <f t="shared" si="199"/>
        <v>0.29411764705882354</v>
      </c>
      <c r="BC603" s="17">
        <f t="shared" si="200"/>
        <v>0.46278469894398266</v>
      </c>
      <c r="BD603" s="17">
        <f t="shared" si="203"/>
        <v>0.29411764705882354</v>
      </c>
      <c r="BE603" s="17">
        <f t="shared" si="201"/>
        <v>0.29411764705882354</v>
      </c>
      <c r="BF603" s="17">
        <f t="shared" si="202"/>
        <v>2.7928307958477512E-2</v>
      </c>
      <c r="BG603" s="17">
        <f t="shared" si="204"/>
        <v>7.5537033505926443E-2</v>
      </c>
    </row>
    <row r="604" spans="1:59" x14ac:dyDescent="0.25">
      <c r="A604" s="84">
        <v>109</v>
      </c>
      <c r="B604" s="84">
        <v>74</v>
      </c>
      <c r="C604" s="17" t="s">
        <v>131</v>
      </c>
      <c r="D604" s="87">
        <v>1</v>
      </c>
      <c r="E604" s="17">
        <v>19.61</v>
      </c>
      <c r="F604" s="17">
        <v>5</v>
      </c>
      <c r="G604" s="17">
        <v>0</v>
      </c>
      <c r="H604" s="17">
        <v>0</v>
      </c>
      <c r="I604" s="17">
        <v>0.14000000000000001</v>
      </c>
      <c r="J604" s="17">
        <v>0</v>
      </c>
      <c r="K604" s="17">
        <v>0</v>
      </c>
      <c r="L604" s="17">
        <v>0</v>
      </c>
      <c r="M604" s="17">
        <v>14.73</v>
      </c>
      <c r="N604" s="17">
        <v>0</v>
      </c>
      <c r="O604" s="17">
        <v>60.52</v>
      </c>
      <c r="P604" s="17">
        <v>0</v>
      </c>
      <c r="Q604" s="17">
        <v>0</v>
      </c>
      <c r="R604" s="17">
        <v>0</v>
      </c>
      <c r="S604" s="17">
        <v>0</v>
      </c>
      <c r="T604" s="41">
        <v>0</v>
      </c>
      <c r="U604" s="41">
        <v>0</v>
      </c>
      <c r="V604" s="41">
        <v>0</v>
      </c>
      <c r="W604" s="17">
        <v>0</v>
      </c>
      <c r="X604" s="17">
        <v>0</v>
      </c>
      <c r="Y604" s="17">
        <v>0</v>
      </c>
      <c r="Z604" s="41">
        <v>0</v>
      </c>
      <c r="AA604" s="17">
        <v>0</v>
      </c>
      <c r="AB604" s="17">
        <v>0</v>
      </c>
      <c r="AC604" s="41">
        <v>0</v>
      </c>
      <c r="AD604" s="41">
        <v>0</v>
      </c>
      <c r="AE604" s="88">
        <v>0.8</v>
      </c>
      <c r="AF604" s="41" t="s">
        <v>3</v>
      </c>
      <c r="AG604" s="87" t="s">
        <v>506</v>
      </c>
      <c r="AL604" s="17">
        <f t="shared" si="186"/>
        <v>100</v>
      </c>
      <c r="AM604" s="17">
        <f t="shared" si="187"/>
        <v>0.14730000000000001</v>
      </c>
      <c r="AN604" s="17">
        <f t="shared" si="188"/>
        <v>0.1961</v>
      </c>
      <c r="AO604" s="17">
        <f t="shared" si="189"/>
        <v>0.05</v>
      </c>
      <c r="AP604" s="17">
        <f t="shared" si="190"/>
        <v>0.60520000000000007</v>
      </c>
      <c r="AQ604" s="17">
        <f t="shared" si="191"/>
        <v>8.0000000000000002E-3</v>
      </c>
      <c r="AS604" s="17">
        <f t="shared" si="192"/>
        <v>2.4591629418935397</v>
      </c>
      <c r="AT604" s="17">
        <f t="shared" si="193"/>
        <v>0.59853718000812683</v>
      </c>
      <c r="AU604" s="17">
        <f t="shared" si="194"/>
        <v>0.65369768386834626</v>
      </c>
      <c r="AV604" s="17">
        <f t="shared" si="195"/>
        <v>1.114790735473385</v>
      </c>
      <c r="AW604" s="17">
        <f t="shared" si="196"/>
        <v>0.59853718000812683</v>
      </c>
      <c r="AX604" s="17">
        <f t="shared" si="197"/>
        <v>0.59853718000812683</v>
      </c>
      <c r="AY604" s="17">
        <f t="shared" si="198"/>
        <v>0.59053718000812683</v>
      </c>
      <c r="BA604" s="17">
        <f>(O604+$BJ$38*AA604)/($BJ$3*F604+$BJ$4*E604+$BJ$5*N604+$BJ$6*I604+$BJ$7*Q604+$BJ$8*S604+$BJ$9*W604)</f>
        <v>0.7253116011505274</v>
      </c>
      <c r="BB604" s="17">
        <f t="shared" si="199"/>
        <v>0.17653403643336529</v>
      </c>
      <c r="BC604" s="17">
        <f t="shared" si="200"/>
        <v>0.47084123053780663</v>
      </c>
      <c r="BD604" s="17">
        <f t="shared" si="203"/>
        <v>0.17653403643336529</v>
      </c>
      <c r="BE604" s="17">
        <f t="shared" si="201"/>
        <v>0.17653403643336529</v>
      </c>
      <c r="BF604" s="17">
        <f t="shared" si="202"/>
        <v>2.8403721436522898E-2</v>
      </c>
      <c r="BG604" s="17">
        <f t="shared" si="204"/>
        <v>0.15510995692902796</v>
      </c>
    </row>
    <row r="605" spans="1:59" x14ac:dyDescent="0.25">
      <c r="A605" s="84">
        <v>119</v>
      </c>
      <c r="B605" s="84">
        <v>445</v>
      </c>
      <c r="C605" s="17" t="s">
        <v>151</v>
      </c>
      <c r="D605" s="86">
        <v>1</v>
      </c>
      <c r="E605" s="17">
        <v>0</v>
      </c>
      <c r="F605" s="17">
        <v>65.599999999999994</v>
      </c>
      <c r="G605" s="17">
        <v>0</v>
      </c>
      <c r="H605" s="17">
        <v>0</v>
      </c>
      <c r="I605" s="17">
        <v>0</v>
      </c>
      <c r="J605" s="17">
        <v>0</v>
      </c>
      <c r="K605" s="17">
        <v>0</v>
      </c>
      <c r="L605" s="17">
        <v>0</v>
      </c>
      <c r="M605" s="17">
        <v>0</v>
      </c>
      <c r="N605" s="17">
        <v>0</v>
      </c>
      <c r="O605" s="17">
        <v>0</v>
      </c>
      <c r="P605" s="17">
        <v>0</v>
      </c>
      <c r="Q605" s="17">
        <v>0</v>
      </c>
      <c r="R605" s="17">
        <v>0</v>
      </c>
      <c r="S605" s="17">
        <v>0</v>
      </c>
      <c r="T605" s="17">
        <v>34.4</v>
      </c>
      <c r="U605" s="41">
        <v>0</v>
      </c>
      <c r="V605" s="41">
        <v>0</v>
      </c>
      <c r="W605" s="17">
        <v>0</v>
      </c>
      <c r="X605" s="17">
        <v>0</v>
      </c>
      <c r="Y605" s="17">
        <v>0</v>
      </c>
      <c r="Z605" s="41">
        <v>0</v>
      </c>
      <c r="AA605" s="17">
        <v>0</v>
      </c>
      <c r="AB605" s="17">
        <v>0</v>
      </c>
      <c r="AC605" s="41">
        <v>0</v>
      </c>
      <c r="AD605" s="41">
        <v>0</v>
      </c>
      <c r="AE605" s="88">
        <v>43.1</v>
      </c>
      <c r="AF605" s="91" t="s">
        <v>3</v>
      </c>
      <c r="AG605" s="87" t="s">
        <v>504</v>
      </c>
      <c r="AL605" s="17">
        <f t="shared" si="186"/>
        <v>100</v>
      </c>
      <c r="AM605" s="17">
        <f t="shared" si="187"/>
        <v>0</v>
      </c>
      <c r="AN605" s="17">
        <f t="shared" si="188"/>
        <v>0</v>
      </c>
      <c r="AO605" s="17">
        <f t="shared" si="189"/>
        <v>0.65599999999999992</v>
      </c>
      <c r="AP605" s="17">
        <f t="shared" si="190"/>
        <v>0</v>
      </c>
      <c r="AQ605" s="17">
        <f t="shared" si="191"/>
        <v>0.43099999999999999</v>
      </c>
      <c r="AS605" s="17">
        <f t="shared" si="192"/>
        <v>0</v>
      </c>
      <c r="AT605" s="17">
        <f t="shared" si="193"/>
        <v>0</v>
      </c>
      <c r="AU605" s="17">
        <f t="shared" si="194"/>
        <v>0.5</v>
      </c>
      <c r="AV605" s="17">
        <f t="shared" si="195"/>
        <v>0.5</v>
      </c>
      <c r="AW605" s="17">
        <f t="shared" si="196"/>
        <v>0</v>
      </c>
      <c r="AX605" s="17">
        <f t="shared" si="197"/>
        <v>0</v>
      </c>
      <c r="AY605" s="17">
        <f t="shared" si="198"/>
        <v>0.43099999999999999</v>
      </c>
      <c r="BA605" s="17">
        <f t="shared" ref="BA605:BA618" si="206">(O605)/($BJ$3*F605+$BJ$4*E605+$BJ$5*N605+$BJ$6*I605+$BJ$7*Q605+$BJ$8*S605+$BJ$9*W605)</f>
        <v>0</v>
      </c>
      <c r="BB605" s="17">
        <f t="shared" si="199"/>
        <v>0.26219512195121952</v>
      </c>
      <c r="BC605" s="17">
        <f t="shared" si="200"/>
        <v>0.42821172032905402</v>
      </c>
      <c r="BD605" s="17">
        <f t="shared" si="203"/>
        <v>0.26219512195121952</v>
      </c>
      <c r="BE605" s="17">
        <f t="shared" si="201"/>
        <v>0.26219512195121952</v>
      </c>
      <c r="BF605" s="17">
        <f t="shared" si="202"/>
        <v>2.8495086853063647E-2</v>
      </c>
      <c r="BG605" s="17">
        <f t="shared" si="204"/>
        <v>8.5030476119650619E-4</v>
      </c>
    </row>
    <row r="606" spans="1:59" x14ac:dyDescent="0.25">
      <c r="A606" s="84">
        <v>117</v>
      </c>
      <c r="B606" s="84">
        <v>443</v>
      </c>
      <c r="C606" s="17" t="s">
        <v>142</v>
      </c>
      <c r="D606" s="87">
        <v>1</v>
      </c>
      <c r="E606" s="17">
        <v>0</v>
      </c>
      <c r="F606" s="17">
        <v>74.400000000000006</v>
      </c>
      <c r="G606" s="17">
        <v>0</v>
      </c>
      <c r="H606" s="17">
        <v>0</v>
      </c>
      <c r="I606" s="17">
        <v>0</v>
      </c>
      <c r="J606" s="17">
        <v>0</v>
      </c>
      <c r="K606" s="17">
        <v>0</v>
      </c>
      <c r="L606" s="17">
        <v>0</v>
      </c>
      <c r="M606" s="17">
        <v>0</v>
      </c>
      <c r="N606" s="17">
        <v>0</v>
      </c>
      <c r="O606" s="17">
        <v>0</v>
      </c>
      <c r="P606" s="17">
        <v>0</v>
      </c>
      <c r="Q606" s="17">
        <v>0</v>
      </c>
      <c r="R606" s="17">
        <v>0</v>
      </c>
      <c r="S606" s="17">
        <v>0</v>
      </c>
      <c r="T606" s="17">
        <v>25.6</v>
      </c>
      <c r="U606" s="41">
        <v>0</v>
      </c>
      <c r="V606" s="41">
        <v>0</v>
      </c>
      <c r="W606" s="17">
        <v>0</v>
      </c>
      <c r="X606" s="17">
        <v>0</v>
      </c>
      <c r="Y606" s="17">
        <v>0</v>
      </c>
      <c r="Z606" s="41">
        <v>0</v>
      </c>
      <c r="AA606" s="17">
        <v>0</v>
      </c>
      <c r="AB606" s="17">
        <v>0</v>
      </c>
      <c r="AC606" s="41">
        <v>0</v>
      </c>
      <c r="AD606" s="41">
        <v>0</v>
      </c>
      <c r="AE606" s="88">
        <v>34.1</v>
      </c>
      <c r="AF606" s="91" t="s">
        <v>3</v>
      </c>
      <c r="AG606" s="87" t="s">
        <v>504</v>
      </c>
      <c r="AL606" s="17">
        <f t="shared" si="186"/>
        <v>100</v>
      </c>
      <c r="AM606" s="17">
        <f t="shared" si="187"/>
        <v>0</v>
      </c>
      <c r="AN606" s="17">
        <f t="shared" si="188"/>
        <v>0</v>
      </c>
      <c r="AO606" s="17">
        <f t="shared" si="189"/>
        <v>0.74400000000000011</v>
      </c>
      <c r="AP606" s="17">
        <f t="shared" si="190"/>
        <v>0</v>
      </c>
      <c r="AQ606" s="17">
        <f t="shared" si="191"/>
        <v>0.34100000000000003</v>
      </c>
      <c r="AS606" s="17">
        <f t="shared" si="192"/>
        <v>0</v>
      </c>
      <c r="AT606" s="17">
        <f t="shared" si="193"/>
        <v>0</v>
      </c>
      <c r="AU606" s="17">
        <f t="shared" si="194"/>
        <v>0.5</v>
      </c>
      <c r="AV606" s="17">
        <f t="shared" si="195"/>
        <v>0.5</v>
      </c>
      <c r="AW606" s="17">
        <f t="shared" si="196"/>
        <v>0</v>
      </c>
      <c r="AX606" s="17">
        <f t="shared" si="197"/>
        <v>0</v>
      </c>
      <c r="AY606" s="17">
        <f t="shared" si="198"/>
        <v>0.34100000000000003</v>
      </c>
      <c r="BA606" s="17">
        <f t="shared" si="206"/>
        <v>0</v>
      </c>
      <c r="BB606" s="17">
        <f t="shared" si="199"/>
        <v>0.17204301075268816</v>
      </c>
      <c r="BC606" s="17">
        <f t="shared" si="200"/>
        <v>0.42821172032905402</v>
      </c>
      <c r="BD606" s="17">
        <f t="shared" si="203"/>
        <v>0.17204301075268816</v>
      </c>
      <c r="BE606" s="17">
        <f t="shared" si="201"/>
        <v>0.17204301075268816</v>
      </c>
      <c r="BF606" s="17">
        <f t="shared" si="202"/>
        <v>2.8546464215516258E-2</v>
      </c>
      <c r="BG606" s="17">
        <f t="shared" si="204"/>
        <v>3.7015073500968132E-3</v>
      </c>
    </row>
    <row r="607" spans="1:59" x14ac:dyDescent="0.25">
      <c r="A607" s="84">
        <v>311</v>
      </c>
      <c r="B607" s="84">
        <v>198</v>
      </c>
      <c r="D607" s="86">
        <v>1</v>
      </c>
      <c r="E607" s="17">
        <v>0</v>
      </c>
      <c r="F607" s="17">
        <f>'EWG-CCP-127 (1)'!M129</f>
        <v>17.636684303350968</v>
      </c>
      <c r="G607" s="17">
        <v>0</v>
      </c>
      <c r="H607" s="17">
        <v>0</v>
      </c>
      <c r="I607" s="17">
        <v>0</v>
      </c>
      <c r="J607" s="17">
        <v>0</v>
      </c>
      <c r="K607" s="17">
        <v>0</v>
      </c>
      <c r="L607" s="17">
        <v>0</v>
      </c>
      <c r="M607" s="17">
        <f>'EWG-CCP-127 (1)'!L129</f>
        <v>39.85890652557319</v>
      </c>
      <c r="N607" s="17">
        <v>0</v>
      </c>
      <c r="O607" s="17">
        <f>'EWG-CCP-127 (1)'!K129</f>
        <v>42.504409171075842</v>
      </c>
      <c r="P607" s="17">
        <v>0</v>
      </c>
      <c r="Q607" s="17">
        <v>0</v>
      </c>
      <c r="R607" s="17">
        <v>0</v>
      </c>
      <c r="S607" s="17">
        <v>0</v>
      </c>
      <c r="T607" s="17">
        <v>0</v>
      </c>
      <c r="U607" s="41">
        <v>0</v>
      </c>
      <c r="V607" s="41">
        <v>0</v>
      </c>
      <c r="W607" s="17">
        <v>0</v>
      </c>
      <c r="X607" s="17">
        <v>0</v>
      </c>
      <c r="Y607" s="17">
        <v>0</v>
      </c>
      <c r="Z607" s="17">
        <v>0</v>
      </c>
      <c r="AA607" s="17">
        <v>0</v>
      </c>
      <c r="AB607" s="17">
        <v>0</v>
      </c>
      <c r="AC607" s="17">
        <v>0</v>
      </c>
      <c r="AD607" s="41">
        <v>0</v>
      </c>
      <c r="AE607" s="88">
        <f>'EWG-CCP-127 (1)'!E129</f>
        <v>61</v>
      </c>
      <c r="AF607" s="91" t="s">
        <v>3</v>
      </c>
      <c r="AG607" s="87" t="s">
        <v>504</v>
      </c>
      <c r="AL607" s="17">
        <f t="shared" si="186"/>
        <v>100</v>
      </c>
      <c r="AM607" s="17">
        <f t="shared" si="187"/>
        <v>0.3985890652557319</v>
      </c>
      <c r="AN607" s="17">
        <f t="shared" si="188"/>
        <v>0</v>
      </c>
      <c r="AO607" s="17">
        <f t="shared" si="189"/>
        <v>0.17636684303350969</v>
      </c>
      <c r="AP607" s="17">
        <f t="shared" si="190"/>
        <v>0.42504409171075841</v>
      </c>
      <c r="AQ607" s="17">
        <f t="shared" si="191"/>
        <v>0.61</v>
      </c>
      <c r="AS607" s="17">
        <f t="shared" si="192"/>
        <v>2.41</v>
      </c>
      <c r="AT607" s="17">
        <f t="shared" si="193"/>
        <v>2.2599999999999998</v>
      </c>
      <c r="AU607" s="17">
        <f t="shared" si="194"/>
        <v>0.65062500000000001</v>
      </c>
      <c r="AV607" s="17">
        <f t="shared" si="195"/>
        <v>1.1025</v>
      </c>
      <c r="AW607" s="17">
        <f t="shared" si="196"/>
        <v>0.42293083900226763</v>
      </c>
      <c r="AX607" s="17">
        <f t="shared" si="197"/>
        <v>0.42293083900226763</v>
      </c>
      <c r="AY607" s="17">
        <f t="shared" si="198"/>
        <v>0.18706916099773235</v>
      </c>
      <c r="BA607" s="17">
        <f t="shared" si="206"/>
        <v>2.4100000000000006</v>
      </c>
      <c r="BB607" s="17">
        <f t="shared" si="199"/>
        <v>2.2600000000000002</v>
      </c>
      <c r="BC607" s="17">
        <f t="shared" si="200"/>
        <v>0.56985721371441667</v>
      </c>
      <c r="BD607" s="17">
        <f t="shared" si="203"/>
        <v>0.44243299640451422</v>
      </c>
      <c r="BE607" s="17">
        <f t="shared" si="201"/>
        <v>0.44243299640451422</v>
      </c>
      <c r="BF607" s="17">
        <f t="shared" si="202"/>
        <v>2.807870069396954E-2</v>
      </c>
      <c r="BG607" s="17">
        <f t="shared" si="204"/>
        <v>4.3330579612161441E-2</v>
      </c>
    </row>
    <row r="608" spans="1:59" x14ac:dyDescent="0.25">
      <c r="A608" s="84">
        <v>220</v>
      </c>
      <c r="B608" s="84">
        <v>484</v>
      </c>
      <c r="C608" s="17">
        <v>48</v>
      </c>
      <c r="D608" s="87">
        <v>1</v>
      </c>
      <c r="E608" s="17">
        <v>0</v>
      </c>
      <c r="F608" s="17">
        <v>35</v>
      </c>
      <c r="G608" s="17">
        <v>0</v>
      </c>
      <c r="H608" s="17">
        <v>0</v>
      </c>
      <c r="I608" s="17">
        <v>0</v>
      </c>
      <c r="J608" s="17">
        <v>0</v>
      </c>
      <c r="K608" s="17">
        <v>0</v>
      </c>
      <c r="L608" s="17">
        <v>0</v>
      </c>
      <c r="M608" s="17">
        <v>35</v>
      </c>
      <c r="N608" s="17">
        <v>0</v>
      </c>
      <c r="O608" s="17">
        <v>30</v>
      </c>
      <c r="P608" s="17">
        <v>0</v>
      </c>
      <c r="Q608" s="17">
        <v>0</v>
      </c>
      <c r="R608" s="17">
        <v>0</v>
      </c>
      <c r="S608" s="17">
        <v>0</v>
      </c>
      <c r="T608" s="17">
        <v>0</v>
      </c>
      <c r="U608" s="41">
        <v>0</v>
      </c>
      <c r="V608" s="41">
        <v>0</v>
      </c>
      <c r="W608" s="17">
        <v>0</v>
      </c>
      <c r="X608" s="17">
        <v>0</v>
      </c>
      <c r="Y608" s="17">
        <v>0</v>
      </c>
      <c r="Z608" s="17">
        <v>0</v>
      </c>
      <c r="AA608" s="17">
        <v>0</v>
      </c>
      <c r="AB608" s="17">
        <v>0</v>
      </c>
      <c r="AC608" s="17">
        <v>0</v>
      </c>
      <c r="AD608" s="41">
        <v>0</v>
      </c>
      <c r="AE608" s="88">
        <v>30</v>
      </c>
      <c r="AF608" s="91" t="s">
        <v>3</v>
      </c>
      <c r="AG608" s="87" t="s">
        <v>504</v>
      </c>
      <c r="AL608" s="17">
        <f t="shared" si="186"/>
        <v>100</v>
      </c>
      <c r="AM608" s="17">
        <f t="shared" si="187"/>
        <v>0.35</v>
      </c>
      <c r="AN608" s="17">
        <f t="shared" si="188"/>
        <v>0</v>
      </c>
      <c r="AO608" s="17">
        <f t="shared" si="189"/>
        <v>0.35</v>
      </c>
      <c r="AP608" s="17">
        <f t="shared" si="190"/>
        <v>0.3</v>
      </c>
      <c r="AQ608" s="17">
        <f t="shared" si="191"/>
        <v>0.3</v>
      </c>
      <c r="AS608" s="17">
        <f t="shared" si="192"/>
        <v>0.85714285714285721</v>
      </c>
      <c r="AT608" s="17">
        <f t="shared" si="193"/>
        <v>1</v>
      </c>
      <c r="AU608" s="17">
        <f t="shared" si="194"/>
        <v>0.5535714285714286</v>
      </c>
      <c r="AV608" s="17">
        <f t="shared" si="195"/>
        <v>0.7142857142857143</v>
      </c>
      <c r="AW608" s="17">
        <f t="shared" si="196"/>
        <v>0.47976190476190478</v>
      </c>
      <c r="AX608" s="17">
        <f t="shared" si="197"/>
        <v>0.47976190476190478</v>
      </c>
      <c r="AY608" s="17">
        <f t="shared" si="198"/>
        <v>0.17976190476190479</v>
      </c>
      <c r="BA608" s="17">
        <f t="shared" si="206"/>
        <v>0.8571428571428571</v>
      </c>
      <c r="BB608" s="17">
        <f t="shared" si="199"/>
        <v>1</v>
      </c>
      <c r="BC608" s="17">
        <f t="shared" si="200"/>
        <v>0.47858948916795002</v>
      </c>
      <c r="BD608" s="17">
        <f t="shared" si="203"/>
        <v>0.47023335918828413</v>
      </c>
      <c r="BE608" s="17">
        <f t="shared" si="201"/>
        <v>0.47023335918828413</v>
      </c>
      <c r="BF608" s="17">
        <f t="shared" si="202"/>
        <v>2.8979396580527363E-2</v>
      </c>
      <c r="BG608" s="17">
        <f t="shared" si="204"/>
        <v>1.0371388529484738E-2</v>
      </c>
    </row>
    <row r="609" spans="1:59" x14ac:dyDescent="0.25">
      <c r="A609" s="84">
        <v>330</v>
      </c>
      <c r="B609" s="84">
        <v>217</v>
      </c>
      <c r="D609" s="86">
        <v>1</v>
      </c>
      <c r="E609" s="17">
        <v>0</v>
      </c>
      <c r="F609" s="17">
        <f>'EWG-CCP-127 (1)'!M148</f>
        <v>12.5</v>
      </c>
      <c r="G609" s="17">
        <v>0</v>
      </c>
      <c r="H609" s="17">
        <v>0</v>
      </c>
      <c r="I609" s="17">
        <v>0</v>
      </c>
      <c r="J609" s="17">
        <v>0</v>
      </c>
      <c r="K609" s="17">
        <v>0</v>
      </c>
      <c r="L609" s="17">
        <v>0</v>
      </c>
      <c r="M609" s="17">
        <f>'EWG-CCP-127 (1)'!L148</f>
        <v>37.5</v>
      </c>
      <c r="N609" s="17">
        <v>0</v>
      </c>
      <c r="O609" s="17">
        <f>'EWG-CCP-127 (1)'!K148</f>
        <v>50</v>
      </c>
      <c r="P609" s="17">
        <v>0</v>
      </c>
      <c r="Q609" s="17">
        <v>0</v>
      </c>
      <c r="R609" s="17">
        <v>0</v>
      </c>
      <c r="S609" s="17">
        <v>0</v>
      </c>
      <c r="T609" s="17">
        <v>0</v>
      </c>
      <c r="U609" s="41">
        <v>0</v>
      </c>
      <c r="V609" s="41">
        <v>0</v>
      </c>
      <c r="W609" s="17">
        <v>0</v>
      </c>
      <c r="X609" s="17">
        <v>0</v>
      </c>
      <c r="Y609" s="17">
        <v>0</v>
      </c>
      <c r="Z609" s="17">
        <v>0</v>
      </c>
      <c r="AA609" s="17">
        <v>0</v>
      </c>
      <c r="AB609" s="17">
        <v>0</v>
      </c>
      <c r="AC609" s="17">
        <v>0</v>
      </c>
      <c r="AD609" s="41">
        <v>0</v>
      </c>
      <c r="AE609" s="88">
        <f>'EWG-CCP-127 (1)'!E148</f>
        <v>68</v>
      </c>
      <c r="AF609" s="91" t="s">
        <v>3</v>
      </c>
      <c r="AG609" s="87" t="s">
        <v>504</v>
      </c>
      <c r="AL609" s="17">
        <f t="shared" si="186"/>
        <v>100</v>
      </c>
      <c r="AM609" s="17">
        <f t="shared" si="187"/>
        <v>0.375</v>
      </c>
      <c r="AN609" s="17">
        <f t="shared" si="188"/>
        <v>0</v>
      </c>
      <c r="AO609" s="17">
        <f t="shared" si="189"/>
        <v>0.125</v>
      </c>
      <c r="AP609" s="17">
        <f t="shared" si="190"/>
        <v>0.5</v>
      </c>
      <c r="AQ609" s="17">
        <f t="shared" si="191"/>
        <v>0.68</v>
      </c>
      <c r="AS609" s="17">
        <f t="shared" si="192"/>
        <v>4</v>
      </c>
      <c r="AT609" s="17">
        <f t="shared" si="193"/>
        <v>3</v>
      </c>
      <c r="AU609" s="17">
        <f t="shared" si="194"/>
        <v>0.75</v>
      </c>
      <c r="AV609" s="17">
        <f t="shared" si="195"/>
        <v>1.5</v>
      </c>
      <c r="AW609" s="17">
        <f t="shared" si="196"/>
        <v>0.5</v>
      </c>
      <c r="AX609" s="17">
        <f t="shared" si="197"/>
        <v>0.5</v>
      </c>
      <c r="AY609" s="17">
        <f t="shared" si="198"/>
        <v>0.18000000000000005</v>
      </c>
      <c r="BA609" s="17">
        <f t="shared" si="206"/>
        <v>4</v>
      </c>
      <c r="BB609" s="17">
        <f t="shared" si="199"/>
        <v>3</v>
      </c>
      <c r="BC609" s="17">
        <f t="shared" si="200"/>
        <v>0.66330797491056881</v>
      </c>
      <c r="BD609" s="17">
        <f t="shared" si="203"/>
        <v>0.5109347993626383</v>
      </c>
      <c r="BE609" s="17">
        <f t="shared" si="201"/>
        <v>0.5109347993626383</v>
      </c>
      <c r="BF609" s="17">
        <f t="shared" si="202"/>
        <v>2.8583042066551382E-2</v>
      </c>
      <c r="BG609" s="17">
        <f t="shared" si="204"/>
        <v>7.737297759857234E-2</v>
      </c>
    </row>
    <row r="610" spans="1:59" x14ac:dyDescent="0.25">
      <c r="A610" s="84">
        <v>147</v>
      </c>
      <c r="B610" s="84">
        <v>83</v>
      </c>
      <c r="C610" s="17" t="s">
        <v>518</v>
      </c>
      <c r="D610" s="87">
        <v>1</v>
      </c>
      <c r="E610" s="17">
        <v>7.55</v>
      </c>
      <c r="F610" s="17">
        <v>19.47</v>
      </c>
      <c r="G610" s="17">
        <v>0</v>
      </c>
      <c r="H610" s="17">
        <v>0</v>
      </c>
      <c r="I610" s="17">
        <v>0</v>
      </c>
      <c r="J610" s="17">
        <v>0</v>
      </c>
      <c r="K610" s="17">
        <v>0</v>
      </c>
      <c r="L610" s="17">
        <v>0</v>
      </c>
      <c r="M610" s="17">
        <v>0</v>
      </c>
      <c r="N610" s="17">
        <v>0</v>
      </c>
      <c r="O610" s="17">
        <v>54.69</v>
      </c>
      <c r="P610" s="17">
        <v>0</v>
      </c>
      <c r="Q610" s="17">
        <v>0</v>
      </c>
      <c r="R610" s="17">
        <v>0</v>
      </c>
      <c r="S610" s="17">
        <v>0</v>
      </c>
      <c r="T610" s="17">
        <v>18.29</v>
      </c>
      <c r="U610" s="41">
        <v>0</v>
      </c>
      <c r="V610" s="41">
        <v>0</v>
      </c>
      <c r="W610" s="17">
        <v>0</v>
      </c>
      <c r="X610" s="17">
        <v>0</v>
      </c>
      <c r="Y610" s="17">
        <v>0</v>
      </c>
      <c r="Z610" s="41">
        <v>0</v>
      </c>
      <c r="AA610" s="17">
        <v>0</v>
      </c>
      <c r="AB610" s="17">
        <v>0</v>
      </c>
      <c r="AC610" s="41">
        <v>0</v>
      </c>
      <c r="AD610" s="41">
        <v>0</v>
      </c>
      <c r="AE610" s="88">
        <v>35.6</v>
      </c>
      <c r="AF610" s="41" t="s">
        <v>3</v>
      </c>
      <c r="AG610" s="87" t="s">
        <v>514</v>
      </c>
      <c r="AH610" s="87" t="s">
        <v>509</v>
      </c>
      <c r="AJ610" s="87" t="s">
        <v>507</v>
      </c>
      <c r="AL610" s="17">
        <f t="shared" si="186"/>
        <v>100</v>
      </c>
      <c r="AM610" s="17">
        <f t="shared" si="187"/>
        <v>0</v>
      </c>
      <c r="AN610" s="17">
        <f t="shared" si="188"/>
        <v>7.5499999999999998E-2</v>
      </c>
      <c r="AO610" s="17">
        <f t="shared" si="189"/>
        <v>0.19469999999999998</v>
      </c>
      <c r="AP610" s="17">
        <f t="shared" si="190"/>
        <v>0.54689999999999994</v>
      </c>
      <c r="AQ610" s="17">
        <f t="shared" si="191"/>
        <v>0.35600000000000004</v>
      </c>
      <c r="AS610" s="17">
        <f t="shared" si="192"/>
        <v>2.0240562546262026</v>
      </c>
      <c r="AT610" s="17">
        <f t="shared" si="193"/>
        <v>0</v>
      </c>
      <c r="AU610" s="17">
        <f t="shared" si="194"/>
        <v>0.62650351591413767</v>
      </c>
      <c r="AV610" s="17">
        <f t="shared" si="195"/>
        <v>1.0060140636565507</v>
      </c>
      <c r="AW610" s="17">
        <f t="shared" si="196"/>
        <v>0</v>
      </c>
      <c r="AX610" s="17">
        <f t="shared" si="197"/>
        <v>0</v>
      </c>
      <c r="AY610" s="17">
        <f t="shared" si="198"/>
        <v>0.35600000000000004</v>
      </c>
      <c r="BA610" s="17">
        <f t="shared" si="206"/>
        <v>1.1010670424803704</v>
      </c>
      <c r="BB610" s="17">
        <f t="shared" si="199"/>
        <v>0.18411516005637205</v>
      </c>
      <c r="BC610" s="17">
        <f t="shared" si="200"/>
        <v>0.49292590476162418</v>
      </c>
      <c r="BD610" s="17">
        <f t="shared" si="203"/>
        <v>0.18411516005637205</v>
      </c>
      <c r="BE610" s="17">
        <f t="shared" si="201"/>
        <v>0.18411516005637205</v>
      </c>
      <c r="BF610" s="17">
        <f t="shared" si="202"/>
        <v>2.9544398202446615E-2</v>
      </c>
      <c r="BG610" s="17">
        <f t="shared" si="204"/>
        <v>2.1013069186134278E-3</v>
      </c>
    </row>
    <row r="611" spans="1:59" x14ac:dyDescent="0.25">
      <c r="A611" s="84">
        <v>160</v>
      </c>
      <c r="B611" s="84">
        <v>96</v>
      </c>
      <c r="C611" s="17" t="s">
        <v>192</v>
      </c>
      <c r="D611" s="86">
        <v>1</v>
      </c>
      <c r="E611" s="17">
        <v>3.4</v>
      </c>
      <c r="F611" s="17">
        <v>7.34</v>
      </c>
      <c r="G611" s="17">
        <v>6.96</v>
      </c>
      <c r="H611" s="17">
        <v>0</v>
      </c>
      <c r="I611" s="17">
        <v>0</v>
      </c>
      <c r="J611" s="17">
        <v>0</v>
      </c>
      <c r="K611" s="17">
        <v>0</v>
      </c>
      <c r="L611" s="17">
        <v>0</v>
      </c>
      <c r="M611" s="17">
        <v>14.34</v>
      </c>
      <c r="N611" s="17">
        <v>0</v>
      </c>
      <c r="O611" s="17">
        <v>57.45</v>
      </c>
      <c r="P611" s="17">
        <v>0</v>
      </c>
      <c r="Q611" s="17">
        <v>0</v>
      </c>
      <c r="R611" s="17">
        <v>0</v>
      </c>
      <c r="S611" s="17">
        <v>6.57</v>
      </c>
      <c r="T611" s="17">
        <v>0</v>
      </c>
      <c r="U611" s="41">
        <v>0</v>
      </c>
      <c r="V611" s="41">
        <v>0</v>
      </c>
      <c r="W611" s="17">
        <v>0</v>
      </c>
      <c r="X611" s="17">
        <v>3.91</v>
      </c>
      <c r="Y611" s="17">
        <v>0</v>
      </c>
      <c r="Z611" s="41">
        <v>0</v>
      </c>
      <c r="AA611" s="17">
        <v>0</v>
      </c>
      <c r="AB611" s="17">
        <v>0</v>
      </c>
      <c r="AC611" s="41">
        <v>0</v>
      </c>
      <c r="AD611" s="41">
        <v>0</v>
      </c>
      <c r="AE611" s="88">
        <v>29.2</v>
      </c>
      <c r="AF611" s="41" t="s">
        <v>3</v>
      </c>
      <c r="AG611" s="87" t="s">
        <v>506</v>
      </c>
      <c r="AL611" s="17">
        <f t="shared" si="186"/>
        <v>99.97</v>
      </c>
      <c r="AM611" s="17">
        <f t="shared" si="187"/>
        <v>0.1434</v>
      </c>
      <c r="AN611" s="17">
        <f t="shared" si="188"/>
        <v>3.4000000000000002E-2</v>
      </c>
      <c r="AO611" s="17">
        <f t="shared" si="189"/>
        <v>7.3399999999999993E-2</v>
      </c>
      <c r="AP611" s="17">
        <f t="shared" si="190"/>
        <v>0.57450000000000001</v>
      </c>
      <c r="AQ611" s="17">
        <f t="shared" si="191"/>
        <v>0.29199999999999998</v>
      </c>
      <c r="AS611" s="17">
        <f t="shared" si="192"/>
        <v>5.3491620111731848</v>
      </c>
      <c r="AT611" s="17">
        <f t="shared" si="193"/>
        <v>1.3351955307262571</v>
      </c>
      <c r="AU611" s="17">
        <f t="shared" si="194"/>
        <v>0.83432262569832405</v>
      </c>
      <c r="AV611" s="17">
        <f t="shared" si="195"/>
        <v>1.8372905027932962</v>
      </c>
      <c r="AW611" s="17">
        <f t="shared" si="196"/>
        <v>0.83432262569832405</v>
      </c>
      <c r="AX611" s="17">
        <f t="shared" si="197"/>
        <v>0.83432262569832405</v>
      </c>
      <c r="AY611" s="17">
        <f t="shared" si="198"/>
        <v>0.54232262569832401</v>
      </c>
      <c r="BA611" s="17">
        <f t="shared" si="206"/>
        <v>1.4132841328413286</v>
      </c>
      <c r="BB611" s="17">
        <f t="shared" si="199"/>
        <v>0.47043870438704394</v>
      </c>
      <c r="BC611" s="17">
        <f t="shared" si="200"/>
        <v>0.51127617190167407</v>
      </c>
      <c r="BD611" s="17">
        <f t="shared" si="203"/>
        <v>0.47043870438704394</v>
      </c>
      <c r="BE611" s="17">
        <f t="shared" si="201"/>
        <v>0.47043870438704394</v>
      </c>
      <c r="BF611" s="17">
        <f t="shared" si="202"/>
        <v>3.1840371223326863E-2</v>
      </c>
      <c r="BG611" s="17">
        <f t="shared" si="204"/>
        <v>1.206482875960921E-2</v>
      </c>
    </row>
    <row r="612" spans="1:59" x14ac:dyDescent="0.25">
      <c r="A612" s="84">
        <v>459</v>
      </c>
      <c r="B612" s="84">
        <v>308</v>
      </c>
      <c r="C612" s="17" t="s">
        <v>301</v>
      </c>
      <c r="D612" s="87">
        <v>1</v>
      </c>
      <c r="E612" s="17">
        <v>20</v>
      </c>
      <c r="F612" s="17">
        <v>30</v>
      </c>
      <c r="G612" s="17">
        <v>0</v>
      </c>
      <c r="H612" s="17">
        <v>0</v>
      </c>
      <c r="I612" s="17">
        <v>0</v>
      </c>
      <c r="J612" s="17">
        <v>0</v>
      </c>
      <c r="K612" s="17">
        <v>0</v>
      </c>
      <c r="L612" s="17">
        <v>0</v>
      </c>
      <c r="M612" s="17">
        <v>20</v>
      </c>
      <c r="N612" s="17">
        <v>0</v>
      </c>
      <c r="O612" s="17">
        <v>30</v>
      </c>
      <c r="P612" s="17">
        <v>0</v>
      </c>
      <c r="Q612" s="17">
        <v>0</v>
      </c>
      <c r="R612" s="17">
        <v>0</v>
      </c>
      <c r="S612" s="17">
        <v>0</v>
      </c>
      <c r="T612" s="17">
        <v>0</v>
      </c>
      <c r="U612" s="41">
        <v>0</v>
      </c>
      <c r="V612" s="17">
        <v>0</v>
      </c>
      <c r="W612" s="17">
        <v>0</v>
      </c>
      <c r="X612" s="17">
        <v>0</v>
      </c>
      <c r="Y612" s="17">
        <v>0</v>
      </c>
      <c r="Z612" s="17">
        <v>0</v>
      </c>
      <c r="AA612" s="17">
        <v>0</v>
      </c>
      <c r="AB612" s="17">
        <v>0</v>
      </c>
      <c r="AC612" s="17">
        <v>0</v>
      </c>
      <c r="AD612" s="41">
        <v>0</v>
      </c>
      <c r="AE612" s="88">
        <v>0</v>
      </c>
      <c r="AF612" s="92" t="s">
        <v>3</v>
      </c>
      <c r="AG612" s="87" t="s">
        <v>504</v>
      </c>
      <c r="AL612" s="17">
        <f t="shared" si="186"/>
        <v>100</v>
      </c>
      <c r="AM612" s="17">
        <f t="shared" si="187"/>
        <v>0.2</v>
      </c>
      <c r="AN612" s="17">
        <f t="shared" si="188"/>
        <v>0.2</v>
      </c>
      <c r="AO612" s="17">
        <f t="shared" si="189"/>
        <v>0.3</v>
      </c>
      <c r="AP612" s="17">
        <f t="shared" si="190"/>
        <v>0.3</v>
      </c>
      <c r="AQ612" s="17">
        <f t="shared" si="191"/>
        <v>0</v>
      </c>
      <c r="AS612" s="17">
        <f t="shared" si="192"/>
        <v>0.6</v>
      </c>
      <c r="AT612" s="17">
        <f t="shared" si="193"/>
        <v>0.4</v>
      </c>
      <c r="AU612" s="17">
        <f t="shared" si="194"/>
        <v>0.53749999999999998</v>
      </c>
      <c r="AV612" s="17">
        <f t="shared" si="195"/>
        <v>0.65</v>
      </c>
      <c r="AW612" s="17">
        <f t="shared" si="196"/>
        <v>0.4</v>
      </c>
      <c r="AX612" s="17">
        <f t="shared" si="197"/>
        <v>0.4</v>
      </c>
      <c r="AY612" s="17">
        <f t="shared" si="198"/>
        <v>0.4</v>
      </c>
      <c r="BA612" s="17">
        <f t="shared" si="206"/>
        <v>0.27272727272727271</v>
      </c>
      <c r="BB612" s="17">
        <f t="shared" si="199"/>
        <v>0.18181818181818182</v>
      </c>
      <c r="BC612" s="17">
        <f t="shared" si="200"/>
        <v>0.44424101041415731</v>
      </c>
      <c r="BD612" s="17">
        <f t="shared" si="203"/>
        <v>0.18181818181818182</v>
      </c>
      <c r="BE612" s="17">
        <f t="shared" si="201"/>
        <v>0.18181818181818182</v>
      </c>
      <c r="BF612" s="17">
        <f t="shared" si="202"/>
        <v>3.3057851239669422E-2</v>
      </c>
      <c r="BG612" s="17">
        <f t="shared" si="204"/>
        <v>0.16147539715915243</v>
      </c>
    </row>
    <row r="613" spans="1:59" x14ac:dyDescent="0.25">
      <c r="A613" s="84">
        <v>644</v>
      </c>
      <c r="B613" s="84">
        <v>654</v>
      </c>
      <c r="D613" s="86">
        <v>1</v>
      </c>
      <c r="E613" s="17">
        <v>0</v>
      </c>
      <c r="F613" s="17">
        <f>'EWG-CCP-127 (1)'!C368</f>
        <v>80.049949999999995</v>
      </c>
      <c r="G613" s="17">
        <v>0</v>
      </c>
      <c r="H613" s="17">
        <v>0</v>
      </c>
      <c r="I613" s="17">
        <v>0</v>
      </c>
      <c r="J613" s="17">
        <v>0</v>
      </c>
      <c r="K613" s="17">
        <v>0</v>
      </c>
      <c r="L613" s="17">
        <v>0</v>
      </c>
      <c r="M613" s="17">
        <f>'EWG-CCP-127 (1)'!D368</f>
        <v>19.950050000000001</v>
      </c>
      <c r="N613" s="17">
        <v>0</v>
      </c>
      <c r="O613" s="17">
        <v>0</v>
      </c>
      <c r="P613" s="17">
        <v>0</v>
      </c>
      <c r="Q613" s="17">
        <v>0</v>
      </c>
      <c r="R613" s="17">
        <v>0</v>
      </c>
      <c r="S613" s="17">
        <v>0</v>
      </c>
      <c r="T613" s="17">
        <v>0</v>
      </c>
      <c r="U613" s="17">
        <v>0</v>
      </c>
      <c r="V613" s="17">
        <v>0</v>
      </c>
      <c r="W613" s="17">
        <v>0</v>
      </c>
      <c r="X613" s="17">
        <v>0</v>
      </c>
      <c r="Y613" s="17">
        <v>0</v>
      </c>
      <c r="Z613" s="17">
        <v>0</v>
      </c>
      <c r="AA613" s="17">
        <v>0</v>
      </c>
      <c r="AB613" s="17">
        <v>0</v>
      </c>
      <c r="AC613" s="17">
        <v>0</v>
      </c>
      <c r="AD613" s="17">
        <v>0</v>
      </c>
      <c r="AE613" s="88">
        <f>'EWG-CCP-127 (1)'!F368</f>
        <v>43.16</v>
      </c>
      <c r="AF613" s="17" t="s">
        <v>3</v>
      </c>
      <c r="AG613" s="87" t="s">
        <v>506</v>
      </c>
      <c r="AL613" s="17">
        <f t="shared" si="186"/>
        <v>100</v>
      </c>
      <c r="AM613" s="17">
        <f t="shared" si="187"/>
        <v>0.1995005</v>
      </c>
      <c r="AN613" s="17">
        <f t="shared" si="188"/>
        <v>0</v>
      </c>
      <c r="AO613" s="17">
        <f t="shared" si="189"/>
        <v>0.80049949999999992</v>
      </c>
      <c r="AP613" s="17">
        <f t="shared" si="190"/>
        <v>0</v>
      </c>
      <c r="AQ613" s="17">
        <f t="shared" si="191"/>
        <v>0.43159999999999998</v>
      </c>
      <c r="AS613" s="17">
        <f t="shared" si="192"/>
        <v>0</v>
      </c>
      <c r="AT613" s="17">
        <f t="shared" si="193"/>
        <v>0.24922001825110449</v>
      </c>
      <c r="AU613" s="17">
        <f t="shared" si="194"/>
        <v>0.5</v>
      </c>
      <c r="AV613" s="17">
        <f t="shared" si="195"/>
        <v>0.5</v>
      </c>
      <c r="AW613" s="17">
        <f t="shared" si="196"/>
        <v>0.24922001825110449</v>
      </c>
      <c r="AX613" s="17">
        <f t="shared" si="197"/>
        <v>0.24922001825110449</v>
      </c>
      <c r="AY613" s="17">
        <f t="shared" si="198"/>
        <v>0.1823799817488955</v>
      </c>
      <c r="BA613" s="17">
        <f t="shared" si="206"/>
        <v>0</v>
      </c>
      <c r="BB613" s="17">
        <f t="shared" si="199"/>
        <v>0.24922001825110449</v>
      </c>
      <c r="BC613" s="17">
        <f t="shared" si="200"/>
        <v>0.42821172032905402</v>
      </c>
      <c r="BD613" s="17">
        <f t="shared" si="203"/>
        <v>0.24922001825110449</v>
      </c>
      <c r="BE613" s="17">
        <f t="shared" si="201"/>
        <v>0.24922001825110449</v>
      </c>
      <c r="BF613" s="17">
        <f t="shared" si="202"/>
        <v>3.3262457742727458E-2</v>
      </c>
      <c r="BG613" s="17">
        <f t="shared" si="204"/>
        <v>8.8565674393717019E-4</v>
      </c>
    </row>
    <row r="614" spans="1:59" x14ac:dyDescent="0.25">
      <c r="A614" s="84">
        <v>186</v>
      </c>
      <c r="B614" s="84">
        <v>119</v>
      </c>
      <c r="C614" s="17">
        <v>14</v>
      </c>
      <c r="D614" s="87">
        <v>1</v>
      </c>
      <c r="E614" s="17">
        <v>0</v>
      </c>
      <c r="F614" s="17">
        <v>22.3</v>
      </c>
      <c r="G614" s="17">
        <v>0</v>
      </c>
      <c r="H614" s="17">
        <v>0</v>
      </c>
      <c r="I614" s="17">
        <v>0</v>
      </c>
      <c r="J614" s="17">
        <v>0</v>
      </c>
      <c r="K614" s="17">
        <v>0</v>
      </c>
      <c r="L614" s="17">
        <v>0</v>
      </c>
      <c r="M614" s="17">
        <v>19.5</v>
      </c>
      <c r="N614" s="17">
        <v>0</v>
      </c>
      <c r="O614" s="17">
        <v>58.2</v>
      </c>
      <c r="P614" s="17">
        <v>0</v>
      </c>
      <c r="Q614" s="17">
        <v>0</v>
      </c>
      <c r="R614" s="17">
        <v>0</v>
      </c>
      <c r="S614" s="17">
        <v>0</v>
      </c>
      <c r="T614" s="17">
        <v>0</v>
      </c>
      <c r="U614" s="41">
        <v>0</v>
      </c>
      <c r="V614" s="41">
        <v>0</v>
      </c>
      <c r="W614" s="17">
        <v>0</v>
      </c>
      <c r="X614" s="17">
        <v>0</v>
      </c>
      <c r="Y614" s="17">
        <v>0</v>
      </c>
      <c r="Z614" s="17">
        <v>0</v>
      </c>
      <c r="AA614" s="17">
        <v>0</v>
      </c>
      <c r="AB614" s="17">
        <v>0</v>
      </c>
      <c r="AC614" s="17">
        <v>0</v>
      </c>
      <c r="AD614" s="41">
        <v>0</v>
      </c>
      <c r="AE614" s="88">
        <v>42</v>
      </c>
      <c r="AF614" s="91" t="s">
        <v>3</v>
      </c>
      <c r="AG614" s="87" t="s">
        <v>504</v>
      </c>
      <c r="AL614" s="17">
        <f t="shared" si="186"/>
        <v>100</v>
      </c>
      <c r="AM614" s="17">
        <f t="shared" si="187"/>
        <v>0.19500000000000001</v>
      </c>
      <c r="AN614" s="17">
        <f t="shared" si="188"/>
        <v>0</v>
      </c>
      <c r="AO614" s="17">
        <f t="shared" si="189"/>
        <v>0.223</v>
      </c>
      <c r="AP614" s="17">
        <f t="shared" si="190"/>
        <v>0.58200000000000007</v>
      </c>
      <c r="AQ614" s="17">
        <f t="shared" si="191"/>
        <v>0.42</v>
      </c>
      <c r="AS614" s="17">
        <f t="shared" si="192"/>
        <v>2.6098654708520184</v>
      </c>
      <c r="AT614" s="17">
        <f t="shared" si="193"/>
        <v>0.87443946188340804</v>
      </c>
      <c r="AU614" s="17">
        <f t="shared" si="194"/>
        <v>0.66311659192825112</v>
      </c>
      <c r="AV614" s="17">
        <f t="shared" si="195"/>
        <v>1.1524663677130045</v>
      </c>
      <c r="AW614" s="17">
        <f t="shared" si="196"/>
        <v>0.66311659192825112</v>
      </c>
      <c r="AX614" s="17">
        <f t="shared" si="197"/>
        <v>0.66311659192825112</v>
      </c>
      <c r="AY614" s="17">
        <f t="shared" si="198"/>
        <v>0.24311659192825114</v>
      </c>
      <c r="BA614" s="17">
        <f t="shared" si="206"/>
        <v>2.6098654708520179</v>
      </c>
      <c r="BB614" s="17">
        <f t="shared" si="199"/>
        <v>0.87443946188340804</v>
      </c>
      <c r="BC614" s="17">
        <f t="shared" si="200"/>
        <v>0.58160411961878677</v>
      </c>
      <c r="BD614" s="17">
        <f t="shared" si="203"/>
        <v>0.60323846431524175</v>
      </c>
      <c r="BE614" s="17">
        <f t="shared" si="201"/>
        <v>0.60323846431524175</v>
      </c>
      <c r="BF614" s="17">
        <f t="shared" si="202"/>
        <v>3.3576334804608129E-2</v>
      </c>
      <c r="BG614" s="17">
        <f t="shared" si="204"/>
        <v>3.2978507761765495E-4</v>
      </c>
    </row>
    <row r="615" spans="1:59" x14ac:dyDescent="0.25">
      <c r="A615" s="84">
        <v>118</v>
      </c>
      <c r="B615" s="84">
        <v>444</v>
      </c>
      <c r="C615" s="17" t="s">
        <v>143</v>
      </c>
      <c r="D615" s="86">
        <v>1</v>
      </c>
      <c r="E615" s="17">
        <v>0</v>
      </c>
      <c r="F615" s="17">
        <v>70.400000000000006</v>
      </c>
      <c r="G615" s="17">
        <v>0</v>
      </c>
      <c r="H615" s="17">
        <v>0</v>
      </c>
      <c r="I615" s="17">
        <v>0</v>
      </c>
      <c r="J615" s="17">
        <v>0</v>
      </c>
      <c r="K615" s="17">
        <v>0</v>
      </c>
      <c r="L615" s="17">
        <v>0</v>
      </c>
      <c r="M615" s="17">
        <v>0</v>
      </c>
      <c r="N615" s="17">
        <v>0</v>
      </c>
      <c r="O615" s="17">
        <v>0</v>
      </c>
      <c r="P615" s="17">
        <v>0</v>
      </c>
      <c r="Q615" s="17">
        <v>0</v>
      </c>
      <c r="R615" s="17">
        <v>0</v>
      </c>
      <c r="S615" s="17">
        <v>0</v>
      </c>
      <c r="T615" s="17">
        <v>29.6</v>
      </c>
      <c r="U615" s="41">
        <v>0</v>
      </c>
      <c r="V615" s="41">
        <v>0</v>
      </c>
      <c r="W615" s="17">
        <v>0</v>
      </c>
      <c r="X615" s="17">
        <v>0</v>
      </c>
      <c r="Y615" s="17">
        <v>0</v>
      </c>
      <c r="Z615" s="41">
        <v>0</v>
      </c>
      <c r="AA615" s="17">
        <v>0</v>
      </c>
      <c r="AB615" s="17">
        <v>0</v>
      </c>
      <c r="AC615" s="41">
        <v>0</v>
      </c>
      <c r="AD615" s="41">
        <v>0</v>
      </c>
      <c r="AE615" s="88">
        <v>39.5</v>
      </c>
      <c r="AF615" s="91" t="s">
        <v>3</v>
      </c>
      <c r="AG615" s="87" t="s">
        <v>504</v>
      </c>
      <c r="AL615" s="17">
        <f t="shared" si="186"/>
        <v>100</v>
      </c>
      <c r="AM615" s="17">
        <f t="shared" si="187"/>
        <v>0</v>
      </c>
      <c r="AN615" s="17">
        <f t="shared" si="188"/>
        <v>0</v>
      </c>
      <c r="AO615" s="17">
        <f t="shared" si="189"/>
        <v>0.70400000000000007</v>
      </c>
      <c r="AP615" s="17">
        <f t="shared" si="190"/>
        <v>0</v>
      </c>
      <c r="AQ615" s="17">
        <f t="shared" si="191"/>
        <v>0.39500000000000002</v>
      </c>
      <c r="AS615" s="17">
        <f t="shared" si="192"/>
        <v>0</v>
      </c>
      <c r="AT615" s="17">
        <f t="shared" si="193"/>
        <v>0</v>
      </c>
      <c r="AU615" s="17">
        <f t="shared" si="194"/>
        <v>0.5</v>
      </c>
      <c r="AV615" s="17">
        <f t="shared" si="195"/>
        <v>0.5</v>
      </c>
      <c r="AW615" s="17">
        <f t="shared" si="196"/>
        <v>0</v>
      </c>
      <c r="AX615" s="17">
        <f t="shared" si="197"/>
        <v>0</v>
      </c>
      <c r="AY615" s="17">
        <f t="shared" si="198"/>
        <v>0.39500000000000002</v>
      </c>
      <c r="BA615" s="17">
        <f t="shared" si="206"/>
        <v>0</v>
      </c>
      <c r="BB615" s="17">
        <f t="shared" si="199"/>
        <v>0.21022727272727271</v>
      </c>
      <c r="BC615" s="17">
        <f t="shared" si="200"/>
        <v>0.42821172032905402</v>
      </c>
      <c r="BD615" s="17">
        <f t="shared" si="203"/>
        <v>0.21022727272727271</v>
      </c>
      <c r="BE615" s="17">
        <f t="shared" si="201"/>
        <v>0.21022727272727271</v>
      </c>
      <c r="BF615" s="17">
        <f t="shared" si="202"/>
        <v>3.4140960743801664E-2</v>
      </c>
      <c r="BG615" s="17">
        <f t="shared" si="204"/>
        <v>4.6785796756630155E-5</v>
      </c>
    </row>
    <row r="616" spans="1:59" x14ac:dyDescent="0.25">
      <c r="A616" s="84">
        <v>299</v>
      </c>
      <c r="B616" s="84">
        <v>371</v>
      </c>
      <c r="D616" s="87">
        <v>1</v>
      </c>
      <c r="E616" s="17">
        <v>0</v>
      </c>
      <c r="F616" s="17">
        <f>'EWG-CCP-127 (1)'!M117</f>
        <v>19.011406844106464</v>
      </c>
      <c r="G616" s="17">
        <v>0</v>
      </c>
      <c r="H616" s="17">
        <v>0</v>
      </c>
      <c r="I616" s="17">
        <v>0</v>
      </c>
      <c r="J616" s="17">
        <v>0</v>
      </c>
      <c r="K616" s="17">
        <v>0</v>
      </c>
      <c r="L616" s="17">
        <v>0</v>
      </c>
      <c r="M616" s="17">
        <f>'EWG-CCP-127 (1)'!L117</f>
        <v>42.965779467680605</v>
      </c>
      <c r="N616" s="17">
        <v>0</v>
      </c>
      <c r="O616" s="17">
        <f>'EWG-CCP-127 (1)'!K117</f>
        <v>38.022813688212928</v>
      </c>
      <c r="P616" s="17">
        <v>0</v>
      </c>
      <c r="Q616" s="17">
        <v>0</v>
      </c>
      <c r="R616" s="17">
        <v>0</v>
      </c>
      <c r="S616" s="17">
        <v>0</v>
      </c>
      <c r="T616" s="17">
        <v>0</v>
      </c>
      <c r="U616" s="41">
        <v>0</v>
      </c>
      <c r="V616" s="41">
        <v>0</v>
      </c>
      <c r="W616" s="17">
        <v>0</v>
      </c>
      <c r="X616" s="17">
        <v>0</v>
      </c>
      <c r="Y616" s="17">
        <v>0</v>
      </c>
      <c r="Z616" s="17">
        <v>0</v>
      </c>
      <c r="AA616" s="17">
        <v>0</v>
      </c>
      <c r="AB616" s="17">
        <v>0</v>
      </c>
      <c r="AC616" s="17">
        <v>0</v>
      </c>
      <c r="AD616" s="41">
        <v>0</v>
      </c>
      <c r="AE616" s="88">
        <f>'EWG-CCP-127 (1)'!E117</f>
        <v>56.999999999999993</v>
      </c>
      <c r="AF616" s="91" t="s">
        <v>3</v>
      </c>
      <c r="AG616" s="87" t="s">
        <v>504</v>
      </c>
      <c r="AL616" s="17">
        <f t="shared" si="186"/>
        <v>100</v>
      </c>
      <c r="AM616" s="17">
        <f t="shared" si="187"/>
        <v>0.42965779467680604</v>
      </c>
      <c r="AN616" s="17">
        <f t="shared" si="188"/>
        <v>0</v>
      </c>
      <c r="AO616" s="17">
        <f t="shared" si="189"/>
        <v>0.19011406844106463</v>
      </c>
      <c r="AP616" s="17">
        <f t="shared" si="190"/>
        <v>0.38022813688212925</v>
      </c>
      <c r="AQ616" s="17">
        <f t="shared" si="191"/>
        <v>0.56999999999999995</v>
      </c>
      <c r="AS616" s="17">
        <f t="shared" si="192"/>
        <v>2</v>
      </c>
      <c r="AT616" s="17">
        <f t="shared" si="193"/>
        <v>2.2599999999999998</v>
      </c>
      <c r="AU616" s="17">
        <f t="shared" si="194"/>
        <v>0.625</v>
      </c>
      <c r="AV616" s="17">
        <f t="shared" si="195"/>
        <v>1</v>
      </c>
      <c r="AW616" s="17">
        <f t="shared" si="196"/>
        <v>0.36250000000000004</v>
      </c>
      <c r="AX616" s="17">
        <f t="shared" si="197"/>
        <v>0.36250000000000004</v>
      </c>
      <c r="AY616" s="17">
        <f t="shared" si="198"/>
        <v>0.20749999999999991</v>
      </c>
      <c r="BA616" s="17">
        <f t="shared" si="206"/>
        <v>2</v>
      </c>
      <c r="BB616" s="17">
        <f t="shared" si="199"/>
        <v>2.2599999999999998</v>
      </c>
      <c r="BC616" s="17">
        <f t="shared" si="200"/>
        <v>0.54575984761981144</v>
      </c>
      <c r="BD616" s="17">
        <f t="shared" si="203"/>
        <v>0.38426979654263921</v>
      </c>
      <c r="BE616" s="17">
        <f t="shared" si="201"/>
        <v>0.38426979654263921</v>
      </c>
      <c r="BF616" s="17">
        <f t="shared" si="202"/>
        <v>3.4495708476312614E-2</v>
      </c>
      <c r="BG616" s="17">
        <f t="shared" si="204"/>
        <v>2.827778076278379E-2</v>
      </c>
    </row>
    <row r="617" spans="1:59" x14ac:dyDescent="0.25">
      <c r="A617" s="84">
        <v>300</v>
      </c>
      <c r="B617" s="84">
        <v>372</v>
      </c>
      <c r="D617" s="86">
        <v>1</v>
      </c>
      <c r="E617" s="17">
        <v>0</v>
      </c>
      <c r="F617" s="17">
        <f>'EWG-CCP-127 (1)'!M118</f>
        <v>18.181818181818183</v>
      </c>
      <c r="G617" s="17">
        <v>0</v>
      </c>
      <c r="H617" s="17">
        <v>0</v>
      </c>
      <c r="I617" s="17">
        <v>0</v>
      </c>
      <c r="J617" s="17">
        <v>0</v>
      </c>
      <c r="K617" s="17">
        <v>0</v>
      </c>
      <c r="L617" s="17">
        <v>0</v>
      </c>
      <c r="M617" s="17">
        <f>'EWG-CCP-127 (1)'!L118</f>
        <v>45.454545454545453</v>
      </c>
      <c r="N617" s="17">
        <v>0</v>
      </c>
      <c r="O617" s="17">
        <f>'EWG-CCP-127 (1)'!K118</f>
        <v>36.363636363636367</v>
      </c>
      <c r="P617" s="17">
        <v>0</v>
      </c>
      <c r="Q617" s="17">
        <v>0</v>
      </c>
      <c r="R617" s="17">
        <v>0</v>
      </c>
      <c r="S617" s="17">
        <v>0</v>
      </c>
      <c r="T617" s="17">
        <v>0</v>
      </c>
      <c r="U617" s="41">
        <v>0</v>
      </c>
      <c r="V617" s="41">
        <v>0</v>
      </c>
      <c r="W617" s="17">
        <v>0</v>
      </c>
      <c r="X617" s="17">
        <v>0</v>
      </c>
      <c r="Y617" s="17">
        <v>0</v>
      </c>
      <c r="Z617" s="17">
        <v>0</v>
      </c>
      <c r="AA617" s="17">
        <v>0</v>
      </c>
      <c r="AB617" s="17">
        <v>0</v>
      </c>
      <c r="AC617" s="17">
        <v>0</v>
      </c>
      <c r="AD617" s="41">
        <v>0</v>
      </c>
      <c r="AE617" s="88">
        <f>'EWG-CCP-127 (1)'!E118</f>
        <v>52</v>
      </c>
      <c r="AF617" s="91" t="s">
        <v>3</v>
      </c>
      <c r="AG617" s="87" t="s">
        <v>504</v>
      </c>
      <c r="AL617" s="17">
        <f t="shared" si="186"/>
        <v>100</v>
      </c>
      <c r="AM617" s="17">
        <f t="shared" si="187"/>
        <v>0.45454545454545453</v>
      </c>
      <c r="AN617" s="17">
        <f t="shared" si="188"/>
        <v>0</v>
      </c>
      <c r="AO617" s="17">
        <f t="shared" si="189"/>
        <v>0.18181818181818182</v>
      </c>
      <c r="AP617" s="17">
        <f t="shared" si="190"/>
        <v>0.36363636363636365</v>
      </c>
      <c r="AQ617" s="17">
        <f t="shared" si="191"/>
        <v>0.52</v>
      </c>
      <c r="AS617" s="17">
        <f t="shared" si="192"/>
        <v>2</v>
      </c>
      <c r="AT617" s="17">
        <f t="shared" si="193"/>
        <v>2.5</v>
      </c>
      <c r="AU617" s="17">
        <f t="shared" si="194"/>
        <v>0.625</v>
      </c>
      <c r="AV617" s="17">
        <f t="shared" si="195"/>
        <v>1</v>
      </c>
      <c r="AW617" s="17">
        <f t="shared" si="196"/>
        <v>0.3125</v>
      </c>
      <c r="AX617" s="17">
        <f t="shared" si="197"/>
        <v>0.3125</v>
      </c>
      <c r="AY617" s="17">
        <f t="shared" si="198"/>
        <v>0.20750000000000002</v>
      </c>
      <c r="BA617" s="17">
        <f t="shared" si="206"/>
        <v>2</v>
      </c>
      <c r="BB617" s="17">
        <f t="shared" si="199"/>
        <v>2.4999999999999996</v>
      </c>
      <c r="BC617" s="17">
        <f t="shared" si="200"/>
        <v>0.54575984761981144</v>
      </c>
      <c r="BD617" s="17">
        <f t="shared" si="203"/>
        <v>0.33256667178345961</v>
      </c>
      <c r="BE617" s="17">
        <f t="shared" si="201"/>
        <v>0.33256667178345961</v>
      </c>
      <c r="BF617" s="17">
        <f t="shared" si="202"/>
        <v>3.5131252526329364E-2</v>
      </c>
      <c r="BG617" s="17">
        <f t="shared" si="204"/>
        <v>1.396178220106176E-2</v>
      </c>
    </row>
    <row r="618" spans="1:59" x14ac:dyDescent="0.25">
      <c r="A618" s="84">
        <v>441</v>
      </c>
      <c r="B618" s="84">
        <v>296</v>
      </c>
      <c r="C618" s="17" t="s">
        <v>286</v>
      </c>
      <c r="D618" s="87">
        <v>1</v>
      </c>
      <c r="E618" s="17">
        <v>1.54</v>
      </c>
      <c r="F618" s="17">
        <v>4.03</v>
      </c>
      <c r="G618" s="17">
        <v>11.69</v>
      </c>
      <c r="H618" s="17">
        <v>0</v>
      </c>
      <c r="I618" s="17">
        <v>0</v>
      </c>
      <c r="J618" s="17">
        <v>0</v>
      </c>
      <c r="K618" s="17">
        <v>0</v>
      </c>
      <c r="L618" s="17">
        <v>0</v>
      </c>
      <c r="M618" s="17">
        <v>16.850000000000001</v>
      </c>
      <c r="N618" s="17">
        <v>0</v>
      </c>
      <c r="O618" s="17">
        <v>65.89</v>
      </c>
      <c r="P618" s="17">
        <v>0</v>
      </c>
      <c r="Q618" s="17">
        <v>0</v>
      </c>
      <c r="R618" s="17">
        <v>0</v>
      </c>
      <c r="S618" s="17">
        <v>0</v>
      </c>
      <c r="T618" s="17">
        <v>0</v>
      </c>
      <c r="U618" s="41">
        <v>0</v>
      </c>
      <c r="V618" s="17">
        <v>0</v>
      </c>
      <c r="W618" s="17">
        <v>0</v>
      </c>
      <c r="X618" s="17">
        <v>0</v>
      </c>
      <c r="Y618" s="17">
        <v>0</v>
      </c>
      <c r="Z618" s="17">
        <v>0</v>
      </c>
      <c r="AA618" s="17">
        <v>0</v>
      </c>
      <c r="AB618" s="17">
        <v>0</v>
      </c>
      <c r="AC618" s="17">
        <v>0</v>
      </c>
      <c r="AD618" s="41">
        <v>0</v>
      </c>
      <c r="AE618" s="88">
        <v>72</v>
      </c>
      <c r="AF618" s="41" t="s">
        <v>3</v>
      </c>
      <c r="AG618" s="87" t="s">
        <v>506</v>
      </c>
      <c r="AL618" s="17">
        <f t="shared" si="186"/>
        <v>100</v>
      </c>
      <c r="AM618" s="17">
        <f t="shared" si="187"/>
        <v>0.16850000000000001</v>
      </c>
      <c r="AN618" s="17">
        <f t="shared" si="188"/>
        <v>1.54E-2</v>
      </c>
      <c r="AO618" s="17">
        <f t="shared" si="189"/>
        <v>4.0300000000000002E-2</v>
      </c>
      <c r="AP618" s="17">
        <f t="shared" si="190"/>
        <v>0.65890000000000004</v>
      </c>
      <c r="AQ618" s="17">
        <f t="shared" si="191"/>
        <v>0.72</v>
      </c>
      <c r="AS618" s="17">
        <f t="shared" si="192"/>
        <v>11.829443447037702</v>
      </c>
      <c r="AT618" s="17">
        <f t="shared" si="193"/>
        <v>3.0251346499102336</v>
      </c>
      <c r="AU618" s="17">
        <f t="shared" si="194"/>
        <v>1.2393402154398565</v>
      </c>
      <c r="AV618" s="17">
        <f t="shared" si="195"/>
        <v>3.4573608617594256</v>
      </c>
      <c r="AW618" s="17">
        <f t="shared" si="196"/>
        <v>1.2393402154398565</v>
      </c>
      <c r="AX618" s="17">
        <f t="shared" si="197"/>
        <v>1</v>
      </c>
      <c r="AY618" s="17">
        <f t="shared" si="198"/>
        <v>0.28000000000000003</v>
      </c>
      <c r="BA618" s="17">
        <f t="shared" si="206"/>
        <v>6.4661432777232575</v>
      </c>
      <c r="BB618" s="17">
        <f t="shared" si="199"/>
        <v>2.2271835132482822</v>
      </c>
      <c r="BC618" s="17">
        <f t="shared" si="200"/>
        <v>0.80825323687409834</v>
      </c>
      <c r="BD618" s="17">
        <f t="shared" si="203"/>
        <v>0.91153757974166172</v>
      </c>
      <c r="BE618" s="17">
        <f t="shared" si="201"/>
        <v>0.91153757974166172</v>
      </c>
      <c r="BF618" s="17">
        <f t="shared" si="202"/>
        <v>3.6686644453293435E-2</v>
      </c>
      <c r="BG618" s="17">
        <f t="shared" si="204"/>
        <v>0.10122577644794994</v>
      </c>
    </row>
    <row r="619" spans="1:59" x14ac:dyDescent="0.25">
      <c r="A619" s="84">
        <v>108</v>
      </c>
      <c r="B619" s="84">
        <v>73</v>
      </c>
      <c r="C619" s="17" t="s">
        <v>130</v>
      </c>
      <c r="D619" s="86">
        <v>1</v>
      </c>
      <c r="E619" s="17">
        <v>17.18</v>
      </c>
      <c r="F619" s="17">
        <v>4.99</v>
      </c>
      <c r="G619" s="17">
        <v>0</v>
      </c>
      <c r="H619" s="17">
        <v>0</v>
      </c>
      <c r="I619" s="17">
        <v>0.13</v>
      </c>
      <c r="J619" s="17">
        <v>0</v>
      </c>
      <c r="K619" s="17">
        <v>0</v>
      </c>
      <c r="L619" s="17">
        <v>0</v>
      </c>
      <c r="M619" s="17">
        <v>14.73</v>
      </c>
      <c r="N619" s="17">
        <v>0</v>
      </c>
      <c r="O619" s="17">
        <v>62.97</v>
      </c>
      <c r="P619" s="17">
        <v>0</v>
      </c>
      <c r="Q619" s="17">
        <v>0</v>
      </c>
      <c r="R619" s="17">
        <v>0</v>
      </c>
      <c r="S619" s="17">
        <v>0</v>
      </c>
      <c r="T619" s="41">
        <v>0</v>
      </c>
      <c r="U619" s="41">
        <v>0</v>
      </c>
      <c r="V619" s="41">
        <v>0</v>
      </c>
      <c r="W619" s="17">
        <v>0</v>
      </c>
      <c r="X619" s="17">
        <v>0</v>
      </c>
      <c r="Y619" s="17">
        <v>0</v>
      </c>
      <c r="Z619" s="41">
        <v>0</v>
      </c>
      <c r="AA619" s="17">
        <v>0</v>
      </c>
      <c r="AB619" s="17">
        <v>0</v>
      </c>
      <c r="AC619" s="41">
        <v>0</v>
      </c>
      <c r="AD619" s="41">
        <v>0</v>
      </c>
      <c r="AE619" s="88">
        <v>1</v>
      </c>
      <c r="AF619" s="41" t="s">
        <v>3</v>
      </c>
      <c r="AG619" s="87" t="s">
        <v>506</v>
      </c>
      <c r="AL619" s="17">
        <f t="shared" si="186"/>
        <v>100</v>
      </c>
      <c r="AM619" s="17">
        <f t="shared" si="187"/>
        <v>0.14730000000000001</v>
      </c>
      <c r="AN619" s="17">
        <f t="shared" si="188"/>
        <v>0.17180000000000001</v>
      </c>
      <c r="AO619" s="17">
        <f t="shared" si="189"/>
        <v>4.99E-2</v>
      </c>
      <c r="AP619" s="17">
        <f t="shared" si="190"/>
        <v>0.62970000000000004</v>
      </c>
      <c r="AQ619" s="17">
        <f t="shared" si="191"/>
        <v>0.01</v>
      </c>
      <c r="AS619" s="17">
        <f t="shared" si="192"/>
        <v>2.8403247631935047</v>
      </c>
      <c r="AT619" s="17">
        <f t="shared" si="193"/>
        <v>0.6644113667117727</v>
      </c>
      <c r="AU619" s="17">
        <f t="shared" si="194"/>
        <v>0.67752029769959399</v>
      </c>
      <c r="AV619" s="17">
        <f t="shared" si="195"/>
        <v>1.2100811907983762</v>
      </c>
      <c r="AW619" s="17">
        <f t="shared" si="196"/>
        <v>0.6644113667117727</v>
      </c>
      <c r="AX619" s="17">
        <f t="shared" si="197"/>
        <v>0.6644113667117727</v>
      </c>
      <c r="AY619" s="17">
        <f t="shared" si="198"/>
        <v>0.65441136671177269</v>
      </c>
      <c r="BA619" s="17">
        <f>(O619+$BJ$38*AA619)/($BJ$3*F619+$BJ$4*E619+$BJ$5*N619+$BJ$6*I619+$BJ$7*Q619+$BJ$8*S619+$BJ$9*W619)</f>
        <v>0.8542938542938544</v>
      </c>
      <c r="BB619" s="17">
        <f t="shared" si="199"/>
        <v>0.19983719983719986</v>
      </c>
      <c r="BC619" s="17">
        <f t="shared" si="200"/>
        <v>0.47842204169317687</v>
      </c>
      <c r="BD619" s="17">
        <f t="shared" si="203"/>
        <v>0.19983719983719986</v>
      </c>
      <c r="BE619" s="17">
        <f t="shared" si="201"/>
        <v>0.19983719983719986</v>
      </c>
      <c r="BF619" s="17">
        <f t="shared" si="202"/>
        <v>3.6038162442028954E-2</v>
      </c>
      <c r="BG619" s="17">
        <f t="shared" si="204"/>
        <v>0.15353859687149685</v>
      </c>
    </row>
    <row r="620" spans="1:59" x14ac:dyDescent="0.25">
      <c r="A620" s="84">
        <v>133</v>
      </c>
      <c r="B620" s="84">
        <v>77</v>
      </c>
      <c r="C620" s="17" t="s">
        <v>159</v>
      </c>
      <c r="D620" s="87">
        <v>1</v>
      </c>
      <c r="E620" s="17">
        <v>0</v>
      </c>
      <c r="F620" s="17">
        <v>4.9000000000000004</v>
      </c>
      <c r="G620" s="17">
        <v>9.8000000000000007</v>
      </c>
      <c r="H620" s="17">
        <v>0</v>
      </c>
      <c r="I620" s="17">
        <v>0</v>
      </c>
      <c r="J620" s="17">
        <v>0</v>
      </c>
      <c r="K620" s="17">
        <v>0</v>
      </c>
      <c r="L620" s="17">
        <v>0</v>
      </c>
      <c r="M620" s="17">
        <v>16.100000000000001</v>
      </c>
      <c r="N620" s="17">
        <v>0</v>
      </c>
      <c r="O620" s="17">
        <v>69.3</v>
      </c>
      <c r="P620" s="17">
        <v>0</v>
      </c>
      <c r="Q620" s="17">
        <v>0</v>
      </c>
      <c r="R620" s="17">
        <v>0</v>
      </c>
      <c r="S620" s="17">
        <v>0</v>
      </c>
      <c r="T620" s="17">
        <v>0</v>
      </c>
      <c r="U620" s="41">
        <v>0</v>
      </c>
      <c r="V620" s="41">
        <v>0</v>
      </c>
      <c r="W620" s="17">
        <v>0</v>
      </c>
      <c r="X620" s="17">
        <v>0</v>
      </c>
      <c r="Y620" s="17">
        <v>0</v>
      </c>
      <c r="Z620" s="41">
        <v>0</v>
      </c>
      <c r="AA620" s="17">
        <v>0</v>
      </c>
      <c r="AB620" s="17">
        <v>0</v>
      </c>
      <c r="AC620" s="41">
        <v>0</v>
      </c>
      <c r="AD620" s="41">
        <v>0</v>
      </c>
      <c r="AE620" s="88">
        <v>80.8</v>
      </c>
      <c r="AF620" s="41" t="s">
        <v>3</v>
      </c>
      <c r="AG620" s="87" t="s">
        <v>557</v>
      </c>
      <c r="AL620" s="17">
        <f t="shared" si="186"/>
        <v>100.1</v>
      </c>
      <c r="AM620" s="17">
        <f t="shared" si="187"/>
        <v>0.161</v>
      </c>
      <c r="AN620" s="17">
        <f t="shared" si="188"/>
        <v>0</v>
      </c>
      <c r="AO620" s="17">
        <f t="shared" si="189"/>
        <v>4.9000000000000002E-2</v>
      </c>
      <c r="AP620" s="17">
        <f t="shared" si="190"/>
        <v>0.69299999999999995</v>
      </c>
      <c r="AQ620" s="17">
        <f t="shared" si="191"/>
        <v>0.80799999999999994</v>
      </c>
      <c r="AS620" s="17">
        <f t="shared" si="192"/>
        <v>14.142857142857141</v>
      </c>
      <c r="AT620" s="17">
        <f t="shared" si="193"/>
        <v>3.2857142857142856</v>
      </c>
      <c r="AU620" s="17">
        <f t="shared" si="194"/>
        <v>1.3839285714285712</v>
      </c>
      <c r="AV620" s="17">
        <f t="shared" si="195"/>
        <v>4.0357142857142847</v>
      </c>
      <c r="AW620" s="17">
        <f t="shared" si="196"/>
        <v>1.3839285714285712</v>
      </c>
      <c r="AX620" s="17">
        <f t="shared" si="197"/>
        <v>1</v>
      </c>
      <c r="AY620" s="17">
        <f t="shared" si="198"/>
        <v>0.19200000000000006</v>
      </c>
      <c r="BA620" s="17">
        <f t="shared" ref="BA620:BA639" si="207">(O620)/($BJ$3*F620+$BJ$4*E620+$BJ$5*N620+$BJ$6*I620+$BJ$7*Q620+$BJ$8*S620+$BJ$9*W620)</f>
        <v>14.142857142857141</v>
      </c>
      <c r="BB620" s="17">
        <f t="shared" si="199"/>
        <v>4.2857142857142856</v>
      </c>
      <c r="BC620" s="17">
        <f t="shared" si="200"/>
        <v>1.2594449061708382</v>
      </c>
      <c r="BD620" s="17">
        <f t="shared" si="203"/>
        <v>1.4976200815357688</v>
      </c>
      <c r="BE620" s="17">
        <f t="shared" si="201"/>
        <v>1</v>
      </c>
      <c r="BF620" s="17">
        <f t="shared" si="202"/>
        <v>3.6864000000000022E-2</v>
      </c>
      <c r="BG620" s="17">
        <f t="shared" si="204"/>
        <v>0.16496593391658071</v>
      </c>
    </row>
    <row r="621" spans="1:59" x14ac:dyDescent="0.25">
      <c r="A621" s="84">
        <v>298</v>
      </c>
      <c r="B621" s="84">
        <v>187</v>
      </c>
      <c r="D621" s="86">
        <v>1</v>
      </c>
      <c r="E621" s="17">
        <v>0</v>
      </c>
      <c r="F621" s="17">
        <f>'EWG-CCP-127 (1)'!M116</f>
        <v>20</v>
      </c>
      <c r="G621" s="17">
        <v>0</v>
      </c>
      <c r="H621" s="17">
        <v>0</v>
      </c>
      <c r="I621" s="17">
        <v>0</v>
      </c>
      <c r="J621" s="17">
        <v>0</v>
      </c>
      <c r="K621" s="17">
        <v>0</v>
      </c>
      <c r="L621" s="17">
        <v>0</v>
      </c>
      <c r="M621" s="17">
        <f>'EWG-CCP-127 (1)'!L116</f>
        <v>40</v>
      </c>
      <c r="N621" s="17">
        <v>0</v>
      </c>
      <c r="O621" s="17">
        <f>'EWG-CCP-127 (1)'!K116</f>
        <v>40</v>
      </c>
      <c r="P621" s="17">
        <v>0</v>
      </c>
      <c r="Q621" s="17">
        <v>0</v>
      </c>
      <c r="R621" s="17">
        <v>0</v>
      </c>
      <c r="S621" s="17">
        <v>0</v>
      </c>
      <c r="T621" s="17">
        <v>0</v>
      </c>
      <c r="U621" s="41">
        <v>0</v>
      </c>
      <c r="V621" s="41">
        <v>0</v>
      </c>
      <c r="W621" s="17">
        <v>0</v>
      </c>
      <c r="X621" s="17">
        <v>0</v>
      </c>
      <c r="Y621" s="17">
        <v>0</v>
      </c>
      <c r="Z621" s="17">
        <v>0</v>
      </c>
      <c r="AA621" s="17">
        <v>0</v>
      </c>
      <c r="AB621" s="17">
        <v>0</v>
      </c>
      <c r="AC621" s="17">
        <v>0</v>
      </c>
      <c r="AD621" s="41">
        <v>0</v>
      </c>
      <c r="AE621" s="88">
        <f>'EWG-CCP-127 (1)'!E116</f>
        <v>63</v>
      </c>
      <c r="AF621" s="91" t="s">
        <v>3</v>
      </c>
      <c r="AG621" s="87" t="s">
        <v>504</v>
      </c>
      <c r="AL621" s="17">
        <f t="shared" si="186"/>
        <v>100</v>
      </c>
      <c r="AM621" s="17">
        <f t="shared" si="187"/>
        <v>0.4</v>
      </c>
      <c r="AN621" s="17">
        <f t="shared" si="188"/>
        <v>0</v>
      </c>
      <c r="AO621" s="17">
        <f t="shared" si="189"/>
        <v>0.2</v>
      </c>
      <c r="AP621" s="17">
        <f t="shared" si="190"/>
        <v>0.4</v>
      </c>
      <c r="AQ621" s="17">
        <f t="shared" si="191"/>
        <v>0.63</v>
      </c>
      <c r="AS621" s="17">
        <f t="shared" si="192"/>
        <v>2</v>
      </c>
      <c r="AT621" s="17">
        <f t="shared" si="193"/>
        <v>2</v>
      </c>
      <c r="AU621" s="17">
        <f t="shared" si="194"/>
        <v>0.625</v>
      </c>
      <c r="AV621" s="17">
        <f t="shared" si="195"/>
        <v>1</v>
      </c>
      <c r="AW621" s="17">
        <f t="shared" si="196"/>
        <v>0.41666666666666663</v>
      </c>
      <c r="AX621" s="17">
        <f t="shared" si="197"/>
        <v>0.41666666666666663</v>
      </c>
      <c r="AY621" s="17">
        <f t="shared" si="198"/>
        <v>0.21333333333333337</v>
      </c>
      <c r="BA621" s="17">
        <f t="shared" si="207"/>
        <v>2</v>
      </c>
      <c r="BB621" s="17">
        <f t="shared" si="199"/>
        <v>2</v>
      </c>
      <c r="BC621" s="17">
        <f t="shared" si="200"/>
        <v>0.54575984761981144</v>
      </c>
      <c r="BD621" s="17">
        <f t="shared" si="203"/>
        <v>0.43963038110268782</v>
      </c>
      <c r="BE621" s="17">
        <f t="shared" si="201"/>
        <v>0.43963038110268782</v>
      </c>
      <c r="BF621" s="17">
        <f t="shared" si="202"/>
        <v>3.624059179910788E-2</v>
      </c>
      <c r="BG621" s="17">
        <f t="shared" si="204"/>
        <v>5.2056979036850269E-2</v>
      </c>
    </row>
    <row r="622" spans="1:59" x14ac:dyDescent="0.25">
      <c r="A622" s="84">
        <v>473</v>
      </c>
      <c r="B622" s="84">
        <v>527</v>
      </c>
      <c r="C622" s="17" t="s">
        <v>318</v>
      </c>
      <c r="D622" s="87">
        <v>1</v>
      </c>
      <c r="E622" s="17">
        <v>0</v>
      </c>
      <c r="F622" s="17">
        <v>50</v>
      </c>
      <c r="G622" s="17">
        <v>0</v>
      </c>
      <c r="H622" s="17">
        <v>0</v>
      </c>
      <c r="I622" s="17">
        <v>0</v>
      </c>
      <c r="J622" s="17">
        <v>0</v>
      </c>
      <c r="K622" s="17">
        <v>0</v>
      </c>
      <c r="L622" s="17">
        <v>0</v>
      </c>
      <c r="M622" s="17">
        <v>0</v>
      </c>
      <c r="N622" s="17">
        <v>0</v>
      </c>
      <c r="O622" s="17">
        <v>10</v>
      </c>
      <c r="P622" s="17">
        <v>0</v>
      </c>
      <c r="Q622" s="17">
        <v>0</v>
      </c>
      <c r="R622" s="17">
        <v>0</v>
      </c>
      <c r="S622" s="17">
        <v>0</v>
      </c>
      <c r="T622" s="17">
        <v>0</v>
      </c>
      <c r="U622" s="17">
        <v>40</v>
      </c>
      <c r="V622" s="17">
        <v>0</v>
      </c>
      <c r="W622" s="17">
        <v>0</v>
      </c>
      <c r="X622" s="17">
        <v>0</v>
      </c>
      <c r="Y622" s="17">
        <v>0</v>
      </c>
      <c r="Z622" s="17">
        <v>0</v>
      </c>
      <c r="AA622" s="17">
        <v>0</v>
      </c>
      <c r="AB622" s="17">
        <v>0</v>
      </c>
      <c r="AC622" s="17">
        <v>0</v>
      </c>
      <c r="AD622" s="41">
        <v>0</v>
      </c>
      <c r="AE622" s="88">
        <v>46</v>
      </c>
      <c r="AF622" s="17" t="s">
        <v>3</v>
      </c>
      <c r="AG622" s="87" t="s">
        <v>506</v>
      </c>
      <c r="AL622" s="17">
        <f t="shared" si="186"/>
        <v>100</v>
      </c>
      <c r="AM622" s="17">
        <f t="shared" si="187"/>
        <v>0</v>
      </c>
      <c r="AN622" s="17">
        <f t="shared" si="188"/>
        <v>0</v>
      </c>
      <c r="AO622" s="17">
        <f t="shared" si="189"/>
        <v>0.5</v>
      </c>
      <c r="AP622" s="17">
        <f t="shared" si="190"/>
        <v>0.1</v>
      </c>
      <c r="AQ622" s="17">
        <f t="shared" si="191"/>
        <v>0.46</v>
      </c>
      <c r="AS622" s="17">
        <f t="shared" si="192"/>
        <v>0.2</v>
      </c>
      <c r="AT622" s="17">
        <f t="shared" si="193"/>
        <v>0</v>
      </c>
      <c r="AU622" s="17">
        <f t="shared" si="194"/>
        <v>0.51249999999999996</v>
      </c>
      <c r="AV622" s="17">
        <f t="shared" si="195"/>
        <v>0.55000000000000004</v>
      </c>
      <c r="AW622" s="17">
        <f t="shared" si="196"/>
        <v>0</v>
      </c>
      <c r="AX622" s="17">
        <f t="shared" si="197"/>
        <v>0</v>
      </c>
      <c r="AY622" s="17">
        <f t="shared" si="198"/>
        <v>0.46</v>
      </c>
      <c r="BA622" s="17">
        <f t="shared" si="207"/>
        <v>0.2</v>
      </c>
      <c r="BB622" s="17">
        <f t="shared" si="199"/>
        <v>0.26666666666666666</v>
      </c>
      <c r="BC622" s="17">
        <f t="shared" si="200"/>
        <v>0.43996653305812977</v>
      </c>
      <c r="BD622" s="17">
        <f t="shared" si="203"/>
        <v>0.26666666666666666</v>
      </c>
      <c r="BE622" s="17">
        <f t="shared" si="201"/>
        <v>0.26666666666666666</v>
      </c>
      <c r="BF622" s="17">
        <f t="shared" si="202"/>
        <v>3.7377777777777788E-2</v>
      </c>
      <c r="BG622" s="17">
        <f t="shared" si="204"/>
        <v>3.382583926995298E-3</v>
      </c>
    </row>
    <row r="623" spans="1:59" x14ac:dyDescent="0.25">
      <c r="A623" s="84">
        <v>470</v>
      </c>
      <c r="B623" s="84">
        <v>317</v>
      </c>
      <c r="C623" s="17" t="s">
        <v>341</v>
      </c>
      <c r="D623" s="86">
        <v>1</v>
      </c>
      <c r="E623" s="17">
        <v>8.6999999999999993</v>
      </c>
      <c r="F623" s="17">
        <v>6</v>
      </c>
      <c r="G623" s="17">
        <v>24.9</v>
      </c>
      <c r="H623" s="17">
        <v>0</v>
      </c>
      <c r="I623" s="17">
        <v>0</v>
      </c>
      <c r="J623" s="17">
        <v>0</v>
      </c>
      <c r="K623" s="17">
        <v>0</v>
      </c>
      <c r="L623" s="17">
        <v>0.9</v>
      </c>
      <c r="M623" s="17">
        <v>0.8</v>
      </c>
      <c r="N623" s="17">
        <v>0</v>
      </c>
      <c r="O623" s="17">
        <v>57.3</v>
      </c>
      <c r="P623" s="17">
        <v>0</v>
      </c>
      <c r="Q623" s="17">
        <v>0</v>
      </c>
      <c r="R623" s="17">
        <v>0</v>
      </c>
      <c r="S623" s="17">
        <v>0</v>
      </c>
      <c r="T623" s="17">
        <v>0</v>
      </c>
      <c r="U623" s="41">
        <v>0</v>
      </c>
      <c r="V623" s="17">
        <v>0</v>
      </c>
      <c r="W623" s="17">
        <v>0</v>
      </c>
      <c r="X623" s="17">
        <v>0</v>
      </c>
      <c r="Y623" s="17">
        <v>0</v>
      </c>
      <c r="Z623" s="17">
        <v>0</v>
      </c>
      <c r="AA623" s="17">
        <v>0</v>
      </c>
      <c r="AB623" s="17">
        <v>0</v>
      </c>
      <c r="AC623" s="17">
        <v>0</v>
      </c>
      <c r="AD623" s="41">
        <v>0</v>
      </c>
      <c r="AE623" s="88">
        <v>14</v>
      </c>
      <c r="AF623" s="17" t="s">
        <v>3</v>
      </c>
      <c r="AG623" s="87" t="s">
        <v>524</v>
      </c>
      <c r="AL623" s="17">
        <f t="shared" si="186"/>
        <v>98.6</v>
      </c>
      <c r="AM623" s="17">
        <f t="shared" si="187"/>
        <v>8.0000000000000002E-3</v>
      </c>
      <c r="AN623" s="17">
        <f t="shared" si="188"/>
        <v>8.6999999999999994E-2</v>
      </c>
      <c r="AO623" s="17">
        <f t="shared" si="189"/>
        <v>0.06</v>
      </c>
      <c r="AP623" s="17">
        <f t="shared" si="190"/>
        <v>0.57299999999999995</v>
      </c>
      <c r="AQ623" s="17">
        <f t="shared" si="191"/>
        <v>0.14000000000000001</v>
      </c>
      <c r="AS623" s="17">
        <f t="shared" si="192"/>
        <v>3.8979591836734695</v>
      </c>
      <c r="AT623" s="17">
        <f t="shared" si="193"/>
        <v>5.4421768707482998E-2</v>
      </c>
      <c r="AU623" s="17">
        <f t="shared" si="194"/>
        <v>0.74362244897959184</v>
      </c>
      <c r="AV623" s="17">
        <f t="shared" si="195"/>
        <v>1.4744897959183674</v>
      </c>
      <c r="AW623" s="17">
        <f t="shared" si="196"/>
        <v>5.4421768707482998E-2</v>
      </c>
      <c r="AX623" s="17">
        <f t="shared" si="197"/>
        <v>5.4421768707482998E-2</v>
      </c>
      <c r="AY623" s="17">
        <f t="shared" si="198"/>
        <v>8.5578231292517015E-2</v>
      </c>
      <c r="BA623" s="17">
        <f t="shared" si="207"/>
        <v>1.4044117647058825</v>
      </c>
      <c r="BB623" s="17">
        <f t="shared" si="199"/>
        <v>0.33578431372549022</v>
      </c>
      <c r="BC623" s="17">
        <f t="shared" si="200"/>
        <v>0.51075470677219614</v>
      </c>
      <c r="BD623" s="17">
        <f t="shared" si="203"/>
        <v>0.33578431372549022</v>
      </c>
      <c r="BE623" s="17">
        <f t="shared" si="201"/>
        <v>0.33578431372549022</v>
      </c>
      <c r="BF623" s="17">
        <f t="shared" si="202"/>
        <v>3.8331497500961174E-2</v>
      </c>
      <c r="BG623" s="17">
        <f t="shared" si="204"/>
        <v>6.8560193131974173E-2</v>
      </c>
    </row>
    <row r="624" spans="1:59" x14ac:dyDescent="0.25">
      <c r="A624" s="84">
        <v>63</v>
      </c>
      <c r="B624" s="84">
        <v>420</v>
      </c>
      <c r="C624" s="17" t="s">
        <v>78</v>
      </c>
      <c r="D624" s="87">
        <v>1</v>
      </c>
      <c r="E624" s="17">
        <v>20</v>
      </c>
      <c r="F624" s="17">
        <v>40</v>
      </c>
      <c r="G624" s="17">
        <v>0</v>
      </c>
      <c r="H624" s="17">
        <v>0</v>
      </c>
      <c r="I624" s="41">
        <v>0</v>
      </c>
      <c r="J624" s="41">
        <v>0</v>
      </c>
      <c r="K624" s="41">
        <v>0</v>
      </c>
      <c r="L624" s="17">
        <v>0</v>
      </c>
      <c r="M624" s="17">
        <v>40</v>
      </c>
      <c r="N624" s="17">
        <v>0</v>
      </c>
      <c r="O624" s="17">
        <v>0</v>
      </c>
      <c r="P624" s="17">
        <v>0</v>
      </c>
      <c r="Q624" s="17">
        <v>0</v>
      </c>
      <c r="R624" s="17">
        <v>0</v>
      </c>
      <c r="S624" s="17">
        <v>0</v>
      </c>
      <c r="T624" s="41">
        <v>0</v>
      </c>
      <c r="U624" s="41">
        <v>0</v>
      </c>
      <c r="V624" s="41">
        <v>0</v>
      </c>
      <c r="W624" s="41">
        <v>0</v>
      </c>
      <c r="X624" s="17">
        <v>0</v>
      </c>
      <c r="Y624" s="17">
        <v>0</v>
      </c>
      <c r="Z624" s="41">
        <v>0</v>
      </c>
      <c r="AA624" s="17">
        <v>0</v>
      </c>
      <c r="AB624" s="17">
        <v>0</v>
      </c>
      <c r="AC624" s="41">
        <v>0</v>
      </c>
      <c r="AD624" s="41">
        <v>0</v>
      </c>
      <c r="AE624" s="88">
        <v>13.7</v>
      </c>
      <c r="AF624" s="91" t="s">
        <v>3</v>
      </c>
      <c r="AG624" s="87" t="s">
        <v>504</v>
      </c>
      <c r="AL624" s="17">
        <f t="shared" si="186"/>
        <v>100</v>
      </c>
      <c r="AM624" s="17">
        <f t="shared" si="187"/>
        <v>0.4</v>
      </c>
      <c r="AN624" s="17">
        <f t="shared" si="188"/>
        <v>0.2</v>
      </c>
      <c r="AO624" s="17">
        <f t="shared" si="189"/>
        <v>0.4</v>
      </c>
      <c r="AP624" s="17">
        <f t="shared" si="190"/>
        <v>0</v>
      </c>
      <c r="AQ624" s="17">
        <f t="shared" si="191"/>
        <v>0.13699999999999998</v>
      </c>
      <c r="AS624" s="17">
        <f t="shared" si="192"/>
        <v>0</v>
      </c>
      <c r="AT624" s="17">
        <f t="shared" si="193"/>
        <v>0.66666666666666663</v>
      </c>
      <c r="AU624" s="17">
        <f t="shared" si="194"/>
        <v>0.5</v>
      </c>
      <c r="AV624" s="17">
        <f t="shared" si="195"/>
        <v>0.5</v>
      </c>
      <c r="AW624" s="17">
        <f t="shared" si="196"/>
        <v>0.44444444444444448</v>
      </c>
      <c r="AX624" s="17">
        <f t="shared" si="197"/>
        <v>0.44444444444444448</v>
      </c>
      <c r="AY624" s="17">
        <f t="shared" si="198"/>
        <v>0.30744444444444452</v>
      </c>
      <c r="BA624" s="17">
        <f t="shared" si="207"/>
        <v>0</v>
      </c>
      <c r="BB624" s="17">
        <f t="shared" si="199"/>
        <v>0.33333333333333331</v>
      </c>
      <c r="BC624" s="17">
        <f t="shared" si="200"/>
        <v>0.42821172032905402</v>
      </c>
      <c r="BD624" s="17">
        <f t="shared" si="203"/>
        <v>0.33333333333333331</v>
      </c>
      <c r="BE624" s="17">
        <f t="shared" si="201"/>
        <v>0.33333333333333331</v>
      </c>
      <c r="BF624" s="17">
        <f t="shared" si="202"/>
        <v>3.8546777777777777E-2</v>
      </c>
      <c r="BG624" s="17">
        <f t="shared" si="204"/>
        <v>7.0140233218270842E-2</v>
      </c>
    </row>
    <row r="625" spans="1:59" x14ac:dyDescent="0.25">
      <c r="A625" s="84">
        <v>76</v>
      </c>
      <c r="B625" s="84">
        <v>54</v>
      </c>
      <c r="C625" s="17" t="s">
        <v>94</v>
      </c>
      <c r="D625" s="86">
        <v>1</v>
      </c>
      <c r="E625" s="17">
        <v>4.4000000000000004</v>
      </c>
      <c r="F625" s="17">
        <v>9</v>
      </c>
      <c r="G625" s="17">
        <v>0</v>
      </c>
      <c r="H625" s="17">
        <v>0</v>
      </c>
      <c r="I625" s="41">
        <v>0</v>
      </c>
      <c r="J625" s="17">
        <v>0</v>
      </c>
      <c r="K625" s="17">
        <v>0</v>
      </c>
      <c r="L625" s="17">
        <v>0</v>
      </c>
      <c r="M625" s="17">
        <v>10.6</v>
      </c>
      <c r="N625" s="17">
        <v>0</v>
      </c>
      <c r="O625" s="17">
        <v>30.9</v>
      </c>
      <c r="P625" s="17">
        <v>0</v>
      </c>
      <c r="Q625" s="17">
        <v>0</v>
      </c>
      <c r="R625" s="17">
        <v>0</v>
      </c>
      <c r="S625" s="17">
        <v>0</v>
      </c>
      <c r="T625" s="41">
        <v>0</v>
      </c>
      <c r="U625" s="41">
        <v>0</v>
      </c>
      <c r="V625" s="41">
        <v>0</v>
      </c>
      <c r="W625" s="17">
        <v>45.1</v>
      </c>
      <c r="X625" s="17">
        <v>0</v>
      </c>
      <c r="Y625" s="17">
        <v>0</v>
      </c>
      <c r="Z625" s="41">
        <v>0</v>
      </c>
      <c r="AA625" s="17">
        <v>0</v>
      </c>
      <c r="AB625" s="17">
        <v>0</v>
      </c>
      <c r="AC625" s="41">
        <v>0</v>
      </c>
      <c r="AD625" s="41">
        <v>0</v>
      </c>
      <c r="AE625" s="88">
        <v>60.2</v>
      </c>
      <c r="AF625" s="41" t="s">
        <v>3</v>
      </c>
      <c r="AG625" s="87" t="s">
        <v>506</v>
      </c>
      <c r="AL625" s="17">
        <f t="shared" si="186"/>
        <v>100</v>
      </c>
      <c r="AM625" s="17">
        <f t="shared" si="187"/>
        <v>0.106</v>
      </c>
      <c r="AN625" s="17">
        <f t="shared" si="188"/>
        <v>4.4000000000000004E-2</v>
      </c>
      <c r="AO625" s="17">
        <f t="shared" si="189"/>
        <v>0.09</v>
      </c>
      <c r="AP625" s="17">
        <f t="shared" si="190"/>
        <v>0.309</v>
      </c>
      <c r="AQ625" s="17">
        <f t="shared" si="191"/>
        <v>0.60199999999999998</v>
      </c>
      <c r="AS625" s="17">
        <f t="shared" si="192"/>
        <v>2.305970149253731</v>
      </c>
      <c r="AT625" s="17">
        <f t="shared" si="193"/>
        <v>0.79104477611940294</v>
      </c>
      <c r="AU625" s="17">
        <f t="shared" si="194"/>
        <v>0.64412313432835822</v>
      </c>
      <c r="AV625" s="17">
        <f t="shared" si="195"/>
        <v>1.0764925373134329</v>
      </c>
      <c r="AW625" s="17">
        <f t="shared" si="196"/>
        <v>0.64412313432835822</v>
      </c>
      <c r="AX625" s="17">
        <f t="shared" si="197"/>
        <v>0.64412313432835822</v>
      </c>
      <c r="AY625" s="17">
        <f t="shared" si="198"/>
        <v>4.2123134328358236E-2</v>
      </c>
      <c r="BA625" s="17">
        <f t="shared" si="207"/>
        <v>1.1616541353383458</v>
      </c>
      <c r="BB625" s="17">
        <f t="shared" si="199"/>
        <v>0.39849624060150374</v>
      </c>
      <c r="BC625" s="17">
        <f t="shared" si="200"/>
        <v>0.49648685441334728</v>
      </c>
      <c r="BD625" s="17">
        <f t="shared" si="203"/>
        <v>0.39849624060150374</v>
      </c>
      <c r="BE625" s="17">
        <f t="shared" si="201"/>
        <v>0.39849624060150374</v>
      </c>
      <c r="BF625" s="17">
        <f t="shared" si="202"/>
        <v>4.1413780089321048E-2</v>
      </c>
      <c r="BG625" s="17">
        <f t="shared" si="204"/>
        <v>4.0064019842285907E-2</v>
      </c>
    </row>
    <row r="626" spans="1:59" x14ac:dyDescent="0.25">
      <c r="A626" s="84">
        <v>196</v>
      </c>
      <c r="B626" s="84">
        <v>124</v>
      </c>
      <c r="C626" s="17">
        <v>24</v>
      </c>
      <c r="D626" s="87">
        <v>1</v>
      </c>
      <c r="E626" s="17">
        <v>0</v>
      </c>
      <c r="F626" s="17">
        <v>13.3</v>
      </c>
      <c r="G626" s="17">
        <v>0</v>
      </c>
      <c r="H626" s="17">
        <v>0</v>
      </c>
      <c r="I626" s="17">
        <v>0</v>
      </c>
      <c r="J626" s="17">
        <v>0</v>
      </c>
      <c r="K626" s="17">
        <v>0</v>
      </c>
      <c r="L626" s="17">
        <v>0</v>
      </c>
      <c r="M626" s="17">
        <v>20</v>
      </c>
      <c r="N626" s="17">
        <v>0</v>
      </c>
      <c r="O626" s="17">
        <v>66.7</v>
      </c>
      <c r="P626" s="17">
        <v>0</v>
      </c>
      <c r="Q626" s="17">
        <v>0</v>
      </c>
      <c r="R626" s="17">
        <v>0</v>
      </c>
      <c r="S626" s="17">
        <v>0</v>
      </c>
      <c r="T626" s="17">
        <v>0</v>
      </c>
      <c r="U626" s="41">
        <v>0</v>
      </c>
      <c r="V626" s="41">
        <v>0</v>
      </c>
      <c r="W626" s="17">
        <v>0</v>
      </c>
      <c r="X626" s="17">
        <v>0</v>
      </c>
      <c r="Y626" s="17">
        <v>0</v>
      </c>
      <c r="Z626" s="17">
        <v>0</v>
      </c>
      <c r="AA626" s="17">
        <v>0</v>
      </c>
      <c r="AB626" s="17">
        <v>0</v>
      </c>
      <c r="AC626" s="17">
        <v>0</v>
      </c>
      <c r="AD626" s="41">
        <v>0</v>
      </c>
      <c r="AE626" s="88">
        <v>59</v>
      </c>
      <c r="AF626" s="91" t="s">
        <v>3</v>
      </c>
      <c r="AG626" s="87" t="s">
        <v>504</v>
      </c>
      <c r="AL626" s="17">
        <f t="shared" si="186"/>
        <v>100</v>
      </c>
      <c r="AM626" s="17">
        <f t="shared" si="187"/>
        <v>0.2</v>
      </c>
      <c r="AN626" s="17">
        <f t="shared" si="188"/>
        <v>0</v>
      </c>
      <c r="AO626" s="17">
        <f t="shared" si="189"/>
        <v>0.13300000000000001</v>
      </c>
      <c r="AP626" s="17">
        <f t="shared" si="190"/>
        <v>0.66700000000000004</v>
      </c>
      <c r="AQ626" s="17">
        <f t="shared" si="191"/>
        <v>0.59</v>
      </c>
      <c r="AS626" s="17">
        <f t="shared" si="192"/>
        <v>5.0150375939849621</v>
      </c>
      <c r="AT626" s="17">
        <f t="shared" si="193"/>
        <v>1.5037593984962405</v>
      </c>
      <c r="AU626" s="17">
        <f t="shared" si="194"/>
        <v>0.81343984962406013</v>
      </c>
      <c r="AV626" s="17">
        <f t="shared" si="195"/>
        <v>1.7537593984962405</v>
      </c>
      <c r="AW626" s="17">
        <f t="shared" si="196"/>
        <v>0.81343984962406013</v>
      </c>
      <c r="AX626" s="17">
        <f t="shared" si="197"/>
        <v>0.81343984962406013</v>
      </c>
      <c r="AY626" s="17">
        <f t="shared" si="198"/>
        <v>0.22343984962406016</v>
      </c>
      <c r="BA626" s="17">
        <f t="shared" si="207"/>
        <v>5.0150375939849621</v>
      </c>
      <c r="BB626" s="17">
        <f t="shared" si="199"/>
        <v>1.5037593984962405</v>
      </c>
      <c r="BC626" s="17">
        <f t="shared" si="200"/>
        <v>0.72296585906189303</v>
      </c>
      <c r="BD626" s="17">
        <f t="shared" si="203"/>
        <v>0.80119206141390897</v>
      </c>
      <c r="BE626" s="17">
        <f t="shared" si="201"/>
        <v>0.80119206141390897</v>
      </c>
      <c r="BF626" s="17">
        <f t="shared" si="202"/>
        <v>4.4602086804256313E-2</v>
      </c>
      <c r="BG626" s="17">
        <f t="shared" si="204"/>
        <v>3.5404180187472614E-2</v>
      </c>
    </row>
    <row r="627" spans="1:59" x14ac:dyDescent="0.25">
      <c r="A627" s="84">
        <v>661</v>
      </c>
      <c r="B627" s="84">
        <v>358</v>
      </c>
      <c r="C627" s="17" t="s">
        <v>481</v>
      </c>
      <c r="D627" s="86">
        <v>1</v>
      </c>
      <c r="E627" s="17">
        <f>'EWG-CCP-127 (1)'!C28</f>
        <v>6.8657476751579569</v>
      </c>
      <c r="F627" s="17">
        <f>'EWG-CCP-127 (1)'!D28</f>
        <v>9.3015101524583255</v>
      </c>
      <c r="G627" s="17">
        <f>'EWG-CCP-127 (1)'!E28</f>
        <v>0</v>
      </c>
      <c r="H627" s="17">
        <f>'EWG-CCP-127 (1)'!F28</f>
        <v>9.2118079282578428E-3</v>
      </c>
      <c r="I627" s="17">
        <f>'EWG-CCP-127 (1)'!G28</f>
        <v>1.0959670129753682</v>
      </c>
      <c r="J627" s="17">
        <f>'EWG-CCP-127 (1)'!H28</f>
        <v>1.635015470809257</v>
      </c>
      <c r="K627" s="17">
        <v>0</v>
      </c>
      <c r="L627" s="17">
        <f>'EWG-CCP-127 (1)'!J28</f>
        <v>1.7369162802798499</v>
      </c>
      <c r="M627" s="17">
        <f>'EWG-CCP-127 (1)'!K28</f>
        <v>22.589804211232536</v>
      </c>
      <c r="N627" s="17">
        <f>'EWG-CCP-127 (1)'!L28</f>
        <v>3.9455090429481726E-2</v>
      </c>
      <c r="O627" s="17">
        <f>'EWG-CCP-127 (1)'!N28</f>
        <v>48.807412809332369</v>
      </c>
      <c r="P627" s="17">
        <f>'EWG-CCP-127 (1)'!M28</f>
        <v>8.7443538679189914E-2</v>
      </c>
      <c r="Q627" s="17">
        <f>'EWG-CCP-127 (1)'!O28</f>
        <v>2.1825785721328956</v>
      </c>
      <c r="R627" s="17">
        <f>'EWG-CCP-127 (1)'!P28</f>
        <v>2.2365985300512121</v>
      </c>
      <c r="S627" s="17">
        <f>'EWG-CCP-127 (1)'!Q28</f>
        <v>2.9826211004698435</v>
      </c>
      <c r="T627" s="17">
        <v>0</v>
      </c>
      <c r="U627" s="17">
        <v>0</v>
      </c>
      <c r="V627" s="17">
        <v>0</v>
      </c>
      <c r="W627" s="17">
        <v>0</v>
      </c>
      <c r="X627" s="17">
        <f>'EWG-CCP-127 (1)'!I28</f>
        <v>0.42971774806347768</v>
      </c>
      <c r="Y627" s="17">
        <v>0</v>
      </c>
      <c r="Z627" s="17">
        <v>0</v>
      </c>
      <c r="AA627" s="17">
        <v>0</v>
      </c>
      <c r="AB627" s="17">
        <v>0</v>
      </c>
      <c r="AC627" s="17">
        <v>0</v>
      </c>
      <c r="AD627" s="17">
        <v>0</v>
      </c>
      <c r="AE627" s="88">
        <v>70</v>
      </c>
      <c r="AF627" s="17" t="s">
        <v>479</v>
      </c>
      <c r="AG627" s="87" t="s">
        <v>506</v>
      </c>
      <c r="AL627" s="17">
        <f t="shared" si="186"/>
        <v>100.00000000000003</v>
      </c>
      <c r="AM627" s="17">
        <f t="shared" si="187"/>
        <v>0.24224819682041793</v>
      </c>
      <c r="AN627" s="17">
        <f t="shared" si="188"/>
        <v>6.8657476751579571E-2</v>
      </c>
      <c r="AO627" s="17">
        <f t="shared" si="189"/>
        <v>9.3015101524583255E-2</v>
      </c>
      <c r="AP627" s="17">
        <f t="shared" si="190"/>
        <v>0.48807412809332368</v>
      </c>
      <c r="AQ627" s="17">
        <f t="shared" si="191"/>
        <v>0.7</v>
      </c>
      <c r="AS627" s="17">
        <f t="shared" si="192"/>
        <v>3.0189048340629192</v>
      </c>
      <c r="AT627" s="17">
        <f t="shared" si="193"/>
        <v>1.4983876635320243</v>
      </c>
      <c r="AU627" s="17">
        <f t="shared" si="194"/>
        <v>0.68868155212893245</v>
      </c>
      <c r="AV627" s="17">
        <f t="shared" si="195"/>
        <v>1.2547262085157298</v>
      </c>
      <c r="AW627" s="17">
        <f t="shared" si="196"/>
        <v>0.64410206594415498</v>
      </c>
      <c r="AX627" s="17">
        <f t="shared" si="197"/>
        <v>0.64410206594415498</v>
      </c>
      <c r="AY627" s="17">
        <f t="shared" si="198"/>
        <v>5.5897934055844978E-2</v>
      </c>
      <c r="BA627" s="17">
        <f t="shared" si="207"/>
        <v>1.0677070353301346</v>
      </c>
      <c r="BB627" s="17">
        <f t="shared" si="199"/>
        <v>0.57653584153922155</v>
      </c>
      <c r="BC627" s="17">
        <f t="shared" si="200"/>
        <v>0.49096520157816592</v>
      </c>
      <c r="BD627" s="17">
        <f t="shared" si="203"/>
        <v>0.48418661342467151</v>
      </c>
      <c r="BE627" s="17">
        <f t="shared" si="201"/>
        <v>0.48418661342467151</v>
      </c>
      <c r="BF627" s="17">
        <f t="shared" si="202"/>
        <v>4.657541782511216E-2</v>
      </c>
      <c r="BG627" s="17">
        <f t="shared" si="204"/>
        <v>8.8899377023261117E-2</v>
      </c>
    </row>
    <row r="628" spans="1:59" x14ac:dyDescent="0.25">
      <c r="A628" s="84">
        <v>207</v>
      </c>
      <c r="B628" s="84">
        <v>131</v>
      </c>
      <c r="C628" s="17">
        <v>35</v>
      </c>
      <c r="D628" s="87">
        <v>1</v>
      </c>
      <c r="E628" s="17">
        <v>0</v>
      </c>
      <c r="F628" s="17">
        <v>15</v>
      </c>
      <c r="G628" s="17">
        <v>0</v>
      </c>
      <c r="H628" s="17">
        <v>0</v>
      </c>
      <c r="I628" s="17">
        <v>0</v>
      </c>
      <c r="J628" s="17">
        <v>0</v>
      </c>
      <c r="K628" s="17">
        <v>0</v>
      </c>
      <c r="L628" s="17">
        <v>0</v>
      </c>
      <c r="M628" s="17">
        <v>25</v>
      </c>
      <c r="N628" s="17">
        <v>0</v>
      </c>
      <c r="O628" s="17">
        <v>60</v>
      </c>
      <c r="P628" s="17">
        <v>0</v>
      </c>
      <c r="Q628" s="17">
        <v>0</v>
      </c>
      <c r="R628" s="17">
        <v>0</v>
      </c>
      <c r="S628" s="17">
        <v>0</v>
      </c>
      <c r="T628" s="17">
        <v>0</v>
      </c>
      <c r="U628" s="41">
        <v>0</v>
      </c>
      <c r="V628" s="41">
        <v>0</v>
      </c>
      <c r="W628" s="17">
        <v>0</v>
      </c>
      <c r="X628" s="17">
        <v>0</v>
      </c>
      <c r="Y628" s="17">
        <v>0</v>
      </c>
      <c r="Z628" s="17">
        <v>0</v>
      </c>
      <c r="AA628" s="17">
        <v>0</v>
      </c>
      <c r="AB628" s="17">
        <v>0</v>
      </c>
      <c r="AC628" s="17">
        <v>0</v>
      </c>
      <c r="AD628" s="41">
        <v>0</v>
      </c>
      <c r="AE628" s="88">
        <v>50</v>
      </c>
      <c r="AF628" s="91" t="s">
        <v>3</v>
      </c>
      <c r="AG628" s="87" t="s">
        <v>504</v>
      </c>
      <c r="AL628" s="17">
        <f t="shared" si="186"/>
        <v>100</v>
      </c>
      <c r="AM628" s="17">
        <f t="shared" si="187"/>
        <v>0.25</v>
      </c>
      <c r="AN628" s="17">
        <f t="shared" si="188"/>
        <v>0</v>
      </c>
      <c r="AO628" s="17">
        <f t="shared" si="189"/>
        <v>0.15</v>
      </c>
      <c r="AP628" s="17">
        <f t="shared" si="190"/>
        <v>0.6</v>
      </c>
      <c r="AQ628" s="17">
        <f t="shared" si="191"/>
        <v>0.5</v>
      </c>
      <c r="AS628" s="17">
        <f t="shared" si="192"/>
        <v>4</v>
      </c>
      <c r="AT628" s="17">
        <f t="shared" si="193"/>
        <v>1.6666666666666667</v>
      </c>
      <c r="AU628" s="17">
        <f t="shared" si="194"/>
        <v>0.75</v>
      </c>
      <c r="AV628" s="17">
        <f t="shared" si="195"/>
        <v>1.5</v>
      </c>
      <c r="AW628" s="17">
        <f t="shared" si="196"/>
        <v>0.72222222222222221</v>
      </c>
      <c r="AX628" s="17">
        <f t="shared" si="197"/>
        <v>0.72222222222222221</v>
      </c>
      <c r="AY628" s="17">
        <f t="shared" si="198"/>
        <v>0.22222222222222221</v>
      </c>
      <c r="BA628" s="17">
        <f t="shared" si="207"/>
        <v>4</v>
      </c>
      <c r="BB628" s="17">
        <f t="shared" si="199"/>
        <v>1.6666666666666667</v>
      </c>
      <c r="BC628" s="17">
        <f t="shared" si="200"/>
        <v>0.66330797491056881</v>
      </c>
      <c r="BD628" s="17">
        <f t="shared" si="203"/>
        <v>0.71864505346720342</v>
      </c>
      <c r="BE628" s="17">
        <f t="shared" si="201"/>
        <v>0.71864505346720342</v>
      </c>
      <c r="BF628" s="17">
        <f t="shared" si="202"/>
        <v>4.7805659405676243E-2</v>
      </c>
      <c r="BG628" s="17">
        <f t="shared" si="204"/>
        <v>9.6353827763729361E-3</v>
      </c>
    </row>
    <row r="629" spans="1:59" x14ac:dyDescent="0.25">
      <c r="A629" s="84">
        <v>472</v>
      </c>
      <c r="B629" s="84">
        <v>526</v>
      </c>
      <c r="C629" s="17" t="s">
        <v>317</v>
      </c>
      <c r="D629" s="86">
        <v>1</v>
      </c>
      <c r="E629" s="17">
        <v>0</v>
      </c>
      <c r="F629" s="17">
        <v>55</v>
      </c>
      <c r="G629" s="17">
        <v>0</v>
      </c>
      <c r="H629" s="17">
        <v>0</v>
      </c>
      <c r="I629" s="17">
        <v>0</v>
      </c>
      <c r="J629" s="17">
        <v>0</v>
      </c>
      <c r="K629" s="17">
        <v>0</v>
      </c>
      <c r="L629" s="17">
        <v>0</v>
      </c>
      <c r="M629" s="17">
        <v>0</v>
      </c>
      <c r="N629" s="17">
        <v>0</v>
      </c>
      <c r="O629" s="17">
        <v>5</v>
      </c>
      <c r="P629" s="17">
        <v>0</v>
      </c>
      <c r="Q629" s="17">
        <v>0</v>
      </c>
      <c r="R629" s="17">
        <v>0</v>
      </c>
      <c r="S629" s="17">
        <v>0</v>
      </c>
      <c r="T629" s="17">
        <v>0</v>
      </c>
      <c r="U629" s="17">
        <v>40</v>
      </c>
      <c r="V629" s="17">
        <v>0</v>
      </c>
      <c r="W629" s="17">
        <v>0</v>
      </c>
      <c r="X629" s="17">
        <v>0</v>
      </c>
      <c r="Y629" s="17">
        <v>0</v>
      </c>
      <c r="Z629" s="17">
        <v>0</v>
      </c>
      <c r="AA629" s="17">
        <v>0</v>
      </c>
      <c r="AB629" s="17">
        <v>0</v>
      </c>
      <c r="AC629" s="17">
        <v>0</v>
      </c>
      <c r="AD629" s="41">
        <v>0</v>
      </c>
      <c r="AE629" s="88">
        <v>46</v>
      </c>
      <c r="AF629" s="17" t="s">
        <v>3</v>
      </c>
      <c r="AG629" s="87" t="s">
        <v>506</v>
      </c>
      <c r="AL629" s="17">
        <f t="shared" si="186"/>
        <v>100</v>
      </c>
      <c r="AM629" s="17">
        <f t="shared" si="187"/>
        <v>0</v>
      </c>
      <c r="AN629" s="17">
        <f t="shared" si="188"/>
        <v>0</v>
      </c>
      <c r="AO629" s="17">
        <f t="shared" si="189"/>
        <v>0.55000000000000004</v>
      </c>
      <c r="AP629" s="17">
        <f t="shared" si="190"/>
        <v>0.05</v>
      </c>
      <c r="AQ629" s="17">
        <f t="shared" si="191"/>
        <v>0.46</v>
      </c>
      <c r="AS629" s="17">
        <f t="shared" si="192"/>
        <v>9.0909090909090912E-2</v>
      </c>
      <c r="AT629" s="17">
        <f t="shared" si="193"/>
        <v>0</v>
      </c>
      <c r="AU629" s="17">
        <f t="shared" si="194"/>
        <v>0.50568181818181823</v>
      </c>
      <c r="AV629" s="17">
        <f t="shared" si="195"/>
        <v>0.52272727272727271</v>
      </c>
      <c r="AW629" s="17">
        <f t="shared" si="196"/>
        <v>0</v>
      </c>
      <c r="AX629" s="17">
        <f t="shared" si="197"/>
        <v>0</v>
      </c>
      <c r="AY629" s="17">
        <f t="shared" si="198"/>
        <v>0.46</v>
      </c>
      <c r="BA629" s="17">
        <f t="shared" si="207"/>
        <v>9.0909090909090912E-2</v>
      </c>
      <c r="BB629" s="17">
        <f t="shared" si="199"/>
        <v>0.2424242424242424</v>
      </c>
      <c r="BC629" s="17">
        <f t="shared" si="200"/>
        <v>0.43355481702408843</v>
      </c>
      <c r="BD629" s="17">
        <f t="shared" si="203"/>
        <v>0.2424242424242424</v>
      </c>
      <c r="BE629" s="17">
        <f t="shared" si="201"/>
        <v>0.2424242424242424</v>
      </c>
      <c r="BF629" s="17">
        <f t="shared" si="202"/>
        <v>4.7339210284664847E-2</v>
      </c>
      <c r="BG629" s="17">
        <f t="shared" si="204"/>
        <v>3.382583926995298E-3</v>
      </c>
    </row>
    <row r="630" spans="1:59" x14ac:dyDescent="0.25">
      <c r="A630" s="84">
        <v>49</v>
      </c>
      <c r="B630" s="84">
        <v>37</v>
      </c>
      <c r="C630" s="17" t="s">
        <v>60</v>
      </c>
      <c r="D630" s="87">
        <v>1</v>
      </c>
      <c r="E630" s="41">
        <v>0</v>
      </c>
      <c r="F630" s="17">
        <v>19</v>
      </c>
      <c r="G630" s="17">
        <v>0</v>
      </c>
      <c r="H630" s="17">
        <v>0</v>
      </c>
      <c r="I630" s="41">
        <v>0</v>
      </c>
      <c r="J630" s="41">
        <v>0</v>
      </c>
      <c r="K630" s="41">
        <v>0</v>
      </c>
      <c r="L630" s="41">
        <v>0</v>
      </c>
      <c r="M630" s="17">
        <v>14</v>
      </c>
      <c r="N630" s="17">
        <v>0</v>
      </c>
      <c r="O630" s="17">
        <v>59</v>
      </c>
      <c r="P630" s="17">
        <v>0</v>
      </c>
      <c r="Q630" s="17">
        <v>0</v>
      </c>
      <c r="R630" s="17">
        <v>0</v>
      </c>
      <c r="S630" s="17">
        <v>0</v>
      </c>
      <c r="T630" s="41">
        <v>0</v>
      </c>
      <c r="U630" s="41">
        <v>0</v>
      </c>
      <c r="V630" s="41">
        <v>0</v>
      </c>
      <c r="W630" s="41">
        <v>0</v>
      </c>
      <c r="X630" s="17">
        <v>8</v>
      </c>
      <c r="Y630" s="17">
        <v>0</v>
      </c>
      <c r="Z630" s="41">
        <v>0</v>
      </c>
      <c r="AA630" s="17">
        <v>0</v>
      </c>
      <c r="AB630" s="17">
        <v>0</v>
      </c>
      <c r="AC630" s="41">
        <v>0</v>
      </c>
      <c r="AD630" s="41">
        <v>0</v>
      </c>
      <c r="AE630" s="88">
        <v>41</v>
      </c>
      <c r="AF630" s="41" t="s">
        <v>3</v>
      </c>
      <c r="AG630" s="87" t="s">
        <v>506</v>
      </c>
      <c r="AL630" s="17">
        <f t="shared" si="186"/>
        <v>100</v>
      </c>
      <c r="AM630" s="17">
        <f t="shared" si="187"/>
        <v>0.14000000000000001</v>
      </c>
      <c r="AN630" s="17">
        <f t="shared" si="188"/>
        <v>0</v>
      </c>
      <c r="AO630" s="17">
        <f t="shared" si="189"/>
        <v>0.19</v>
      </c>
      <c r="AP630" s="17">
        <f t="shared" si="190"/>
        <v>0.59</v>
      </c>
      <c r="AQ630" s="17">
        <f t="shared" si="191"/>
        <v>0.41</v>
      </c>
      <c r="AS630" s="17">
        <f t="shared" si="192"/>
        <v>3.1052631578947367</v>
      </c>
      <c r="AT630" s="17">
        <f t="shared" si="193"/>
        <v>0.73684210526315796</v>
      </c>
      <c r="AU630" s="17">
        <f t="shared" si="194"/>
        <v>0.69407894736842102</v>
      </c>
      <c r="AV630" s="17">
        <f t="shared" si="195"/>
        <v>1.2763157894736841</v>
      </c>
      <c r="AW630" s="17">
        <f t="shared" si="196"/>
        <v>0.69407894736842102</v>
      </c>
      <c r="AX630" s="17">
        <f t="shared" si="197"/>
        <v>0.69407894736842102</v>
      </c>
      <c r="AY630" s="17">
        <f t="shared" si="198"/>
        <v>0.28407894736842104</v>
      </c>
      <c r="BA630" s="17">
        <f t="shared" si="207"/>
        <v>3.1052631578947367</v>
      </c>
      <c r="BB630" s="17">
        <f t="shared" si="199"/>
        <v>0.87719298245614041</v>
      </c>
      <c r="BC630" s="17">
        <f t="shared" si="200"/>
        <v>0.61072065480680893</v>
      </c>
      <c r="BD630" s="17">
        <f t="shared" si="203"/>
        <v>0.62969331311202947</v>
      </c>
      <c r="BE630" s="17">
        <f t="shared" si="201"/>
        <v>0.62969331311202947</v>
      </c>
      <c r="BF630" s="17">
        <f t="shared" si="202"/>
        <v>4.8265151826140232E-2</v>
      </c>
      <c r="BG630" s="17">
        <f t="shared" si="204"/>
        <v>6.6585365273245055E-5</v>
      </c>
    </row>
    <row r="631" spans="1:59" x14ac:dyDescent="0.25">
      <c r="A631" s="84">
        <v>572</v>
      </c>
      <c r="B631" s="84">
        <v>609</v>
      </c>
      <c r="C631" s="17" t="s">
        <v>411</v>
      </c>
      <c r="D631" s="86">
        <v>1</v>
      </c>
      <c r="E631" s="17">
        <v>0</v>
      </c>
      <c r="F631" s="17">
        <v>48</v>
      </c>
      <c r="G631" s="17">
        <v>0</v>
      </c>
      <c r="H631" s="17">
        <v>0</v>
      </c>
      <c r="I631" s="17">
        <v>0</v>
      </c>
      <c r="J631" s="17">
        <v>0</v>
      </c>
      <c r="K631" s="17">
        <v>0</v>
      </c>
      <c r="L631" s="17">
        <v>0</v>
      </c>
      <c r="M631" s="17">
        <v>0</v>
      </c>
      <c r="N631" s="17">
        <v>0</v>
      </c>
      <c r="O631" s="17">
        <v>24</v>
      </c>
      <c r="P631" s="17">
        <v>0</v>
      </c>
      <c r="Q631" s="17">
        <v>0</v>
      </c>
      <c r="R631" s="17">
        <v>0</v>
      </c>
      <c r="S631" s="17">
        <v>0</v>
      </c>
      <c r="T631" s="17">
        <v>28</v>
      </c>
      <c r="U631" s="17">
        <v>0</v>
      </c>
      <c r="V631" s="17">
        <v>0</v>
      </c>
      <c r="W631" s="17">
        <v>0</v>
      </c>
      <c r="X631" s="17">
        <v>0</v>
      </c>
      <c r="Y631" s="17">
        <v>0</v>
      </c>
      <c r="Z631" s="17">
        <v>0</v>
      </c>
      <c r="AA631" s="17">
        <v>0</v>
      </c>
      <c r="AB631" s="17">
        <v>0</v>
      </c>
      <c r="AC631" s="17">
        <v>0</v>
      </c>
      <c r="AD631" s="17">
        <v>0</v>
      </c>
      <c r="AE631" s="88">
        <v>52</v>
      </c>
      <c r="AF631" s="92" t="s">
        <v>3</v>
      </c>
      <c r="AG631" s="87" t="s">
        <v>504</v>
      </c>
      <c r="AL631" s="17">
        <f t="shared" si="186"/>
        <v>100</v>
      </c>
      <c r="AM631" s="17">
        <f t="shared" si="187"/>
        <v>0</v>
      </c>
      <c r="AN631" s="17">
        <f t="shared" si="188"/>
        <v>0</v>
      </c>
      <c r="AO631" s="17">
        <f t="shared" si="189"/>
        <v>0.48</v>
      </c>
      <c r="AP631" s="17">
        <f t="shared" si="190"/>
        <v>0.24</v>
      </c>
      <c r="AQ631" s="17">
        <f t="shared" si="191"/>
        <v>0.52</v>
      </c>
      <c r="AS631" s="17">
        <f t="shared" si="192"/>
        <v>0.5</v>
      </c>
      <c r="AT631" s="17">
        <f t="shared" si="193"/>
        <v>0</v>
      </c>
      <c r="AU631" s="17">
        <f t="shared" si="194"/>
        <v>0.53125</v>
      </c>
      <c r="AV631" s="17">
        <f t="shared" si="195"/>
        <v>0.625</v>
      </c>
      <c r="AW631" s="17">
        <f t="shared" si="196"/>
        <v>0</v>
      </c>
      <c r="AX631" s="17">
        <f t="shared" si="197"/>
        <v>0</v>
      </c>
      <c r="AY631" s="17">
        <f t="shared" si="198"/>
        <v>0.52</v>
      </c>
      <c r="BA631" s="17">
        <f t="shared" si="207"/>
        <v>0.5</v>
      </c>
      <c r="BB631" s="17">
        <f t="shared" si="199"/>
        <v>0.29166666666666669</v>
      </c>
      <c r="BC631" s="17">
        <f t="shared" si="200"/>
        <v>0.45759875215174339</v>
      </c>
      <c r="BD631" s="17">
        <f t="shared" si="203"/>
        <v>0.29166666666666669</v>
      </c>
      <c r="BE631" s="17">
        <f t="shared" si="201"/>
        <v>0.29166666666666669</v>
      </c>
      <c r="BF631" s="17">
        <f t="shared" si="202"/>
        <v>5.2136111111111112E-2</v>
      </c>
      <c r="BG631" s="17">
        <f t="shared" si="204"/>
        <v>1.396178220106176E-2</v>
      </c>
    </row>
    <row r="632" spans="1:59" x14ac:dyDescent="0.25">
      <c r="A632" s="84">
        <v>331</v>
      </c>
      <c r="B632" s="84">
        <v>218</v>
      </c>
      <c r="D632" s="87">
        <v>1</v>
      </c>
      <c r="E632" s="17">
        <v>0</v>
      </c>
      <c r="F632" s="17">
        <f>'EWG-CCP-127 (1)'!M149</f>
        <v>11.261261261261263</v>
      </c>
      <c r="G632" s="17">
        <v>0</v>
      </c>
      <c r="H632" s="17">
        <v>0</v>
      </c>
      <c r="I632" s="17">
        <v>0</v>
      </c>
      <c r="J632" s="17">
        <v>0</v>
      </c>
      <c r="K632" s="17">
        <v>0</v>
      </c>
      <c r="L632" s="17">
        <v>0</v>
      </c>
      <c r="M632" s="17">
        <f>'EWG-CCP-127 (1)'!L149</f>
        <v>43.693693693693696</v>
      </c>
      <c r="N632" s="17">
        <v>0</v>
      </c>
      <c r="O632" s="17">
        <f>'EWG-CCP-127 (1)'!K149</f>
        <v>45.04504504504505</v>
      </c>
      <c r="P632" s="17">
        <v>0</v>
      </c>
      <c r="Q632" s="17">
        <v>0</v>
      </c>
      <c r="R632" s="17">
        <v>0</v>
      </c>
      <c r="S632" s="17">
        <v>0</v>
      </c>
      <c r="T632" s="17">
        <v>0</v>
      </c>
      <c r="U632" s="41">
        <v>0</v>
      </c>
      <c r="V632" s="41">
        <v>0</v>
      </c>
      <c r="W632" s="17">
        <v>0</v>
      </c>
      <c r="X632" s="17">
        <v>0</v>
      </c>
      <c r="Y632" s="17">
        <v>0</v>
      </c>
      <c r="Z632" s="17">
        <v>0</v>
      </c>
      <c r="AA632" s="17">
        <v>0</v>
      </c>
      <c r="AB632" s="17">
        <v>0</v>
      </c>
      <c r="AC632" s="17">
        <v>0</v>
      </c>
      <c r="AD632" s="41">
        <v>0</v>
      </c>
      <c r="AE632" s="88">
        <f>'EWG-CCP-127 (1)'!E149</f>
        <v>56.999999999999993</v>
      </c>
      <c r="AF632" s="91" t="s">
        <v>3</v>
      </c>
      <c r="AG632" s="87" t="s">
        <v>504</v>
      </c>
      <c r="AL632" s="17">
        <f t="shared" si="186"/>
        <v>100</v>
      </c>
      <c r="AM632" s="17">
        <f t="shared" si="187"/>
        <v>0.43693693693693697</v>
      </c>
      <c r="AN632" s="17">
        <f t="shared" si="188"/>
        <v>0</v>
      </c>
      <c r="AO632" s="17">
        <f t="shared" si="189"/>
        <v>0.11261261261261263</v>
      </c>
      <c r="AP632" s="17">
        <f t="shared" si="190"/>
        <v>0.45045045045045051</v>
      </c>
      <c r="AQ632" s="17">
        <f t="shared" si="191"/>
        <v>0.56999999999999995</v>
      </c>
      <c r="AS632" s="17">
        <f t="shared" si="192"/>
        <v>4</v>
      </c>
      <c r="AT632" s="17">
        <f t="shared" si="193"/>
        <v>3.88</v>
      </c>
      <c r="AU632" s="17">
        <f t="shared" si="194"/>
        <v>0.75</v>
      </c>
      <c r="AV632" s="17">
        <f t="shared" si="195"/>
        <v>1.5</v>
      </c>
      <c r="AW632" s="17">
        <f t="shared" si="196"/>
        <v>0.35333333333333333</v>
      </c>
      <c r="AX632" s="17">
        <f t="shared" si="197"/>
        <v>0.35333333333333333</v>
      </c>
      <c r="AY632" s="17">
        <f t="shared" si="198"/>
        <v>0.21666666666666662</v>
      </c>
      <c r="BA632" s="17">
        <f t="shared" si="207"/>
        <v>4</v>
      </c>
      <c r="BB632" s="17">
        <f t="shared" si="199"/>
        <v>3.88</v>
      </c>
      <c r="BC632" s="17">
        <f t="shared" si="200"/>
        <v>0.66330797491056881</v>
      </c>
      <c r="BD632" s="17">
        <f t="shared" si="203"/>
        <v>0.33395364574921688</v>
      </c>
      <c r="BE632" s="17">
        <f t="shared" si="201"/>
        <v>0.33395364574921688</v>
      </c>
      <c r="BF632" s="17">
        <f t="shared" si="202"/>
        <v>5.571788135508618E-2</v>
      </c>
      <c r="BG632" s="17">
        <f t="shared" si="204"/>
        <v>2.827778076278379E-2</v>
      </c>
    </row>
    <row r="633" spans="1:59" x14ac:dyDescent="0.25">
      <c r="A633" s="84">
        <v>471</v>
      </c>
      <c r="B633" s="84">
        <v>525</v>
      </c>
      <c r="C633" s="17" t="s">
        <v>316</v>
      </c>
      <c r="D633" s="86">
        <v>1</v>
      </c>
      <c r="E633" s="17">
        <v>0</v>
      </c>
      <c r="F633" s="17">
        <v>60</v>
      </c>
      <c r="G633" s="17">
        <v>0</v>
      </c>
      <c r="H633" s="17">
        <v>0</v>
      </c>
      <c r="I633" s="17">
        <v>0</v>
      </c>
      <c r="J633" s="17">
        <v>0</v>
      </c>
      <c r="K633" s="17">
        <v>0</v>
      </c>
      <c r="L633" s="17">
        <v>0</v>
      </c>
      <c r="M633" s="17">
        <v>0</v>
      </c>
      <c r="N633" s="17">
        <v>0</v>
      </c>
      <c r="O633" s="17">
        <v>0</v>
      </c>
      <c r="P633" s="17">
        <v>0</v>
      </c>
      <c r="Q633" s="17">
        <v>0</v>
      </c>
      <c r="R633" s="17">
        <v>0</v>
      </c>
      <c r="S633" s="17">
        <v>0</v>
      </c>
      <c r="T633" s="17">
        <v>0</v>
      </c>
      <c r="U633" s="17">
        <v>40</v>
      </c>
      <c r="V633" s="17">
        <v>0</v>
      </c>
      <c r="W633" s="17">
        <v>0</v>
      </c>
      <c r="X633" s="17">
        <v>0</v>
      </c>
      <c r="Y633" s="17">
        <v>0</v>
      </c>
      <c r="Z633" s="17">
        <v>0</v>
      </c>
      <c r="AA633" s="17">
        <v>0</v>
      </c>
      <c r="AB633" s="17">
        <v>0</v>
      </c>
      <c r="AC633" s="17">
        <v>0</v>
      </c>
      <c r="AD633" s="41">
        <v>0</v>
      </c>
      <c r="AE633" s="88">
        <v>46</v>
      </c>
      <c r="AF633" s="17" t="s">
        <v>3</v>
      </c>
      <c r="AG633" s="87" t="s">
        <v>506</v>
      </c>
      <c r="AH633" s="87" t="s">
        <v>565</v>
      </c>
      <c r="AL633" s="17">
        <f t="shared" si="186"/>
        <v>100</v>
      </c>
      <c r="AM633" s="17">
        <f t="shared" si="187"/>
        <v>0</v>
      </c>
      <c r="AN633" s="17">
        <f t="shared" si="188"/>
        <v>0</v>
      </c>
      <c r="AO633" s="17">
        <f t="shared" si="189"/>
        <v>0.6</v>
      </c>
      <c r="AP633" s="17">
        <f t="shared" si="190"/>
        <v>0</v>
      </c>
      <c r="AQ633" s="17">
        <f t="shared" si="191"/>
        <v>0.46</v>
      </c>
      <c r="AS633" s="17">
        <f t="shared" si="192"/>
        <v>0</v>
      </c>
      <c r="AT633" s="17">
        <f t="shared" si="193"/>
        <v>0</v>
      </c>
      <c r="AU633" s="17">
        <f t="shared" si="194"/>
        <v>0.5</v>
      </c>
      <c r="AV633" s="17">
        <f t="shared" si="195"/>
        <v>0.5</v>
      </c>
      <c r="AW633" s="17">
        <f t="shared" si="196"/>
        <v>0</v>
      </c>
      <c r="AX633" s="17">
        <f t="shared" si="197"/>
        <v>0</v>
      </c>
      <c r="AY633" s="17">
        <f t="shared" si="198"/>
        <v>0.46</v>
      </c>
      <c r="BA633" s="17">
        <f t="shared" si="207"/>
        <v>0</v>
      </c>
      <c r="BB633" s="17">
        <f t="shared" si="199"/>
        <v>0.22222222222222221</v>
      </c>
      <c r="BC633" s="17">
        <f t="shared" si="200"/>
        <v>0.42821172032905402</v>
      </c>
      <c r="BD633" s="17">
        <f t="shared" si="203"/>
        <v>0.22222222222222221</v>
      </c>
      <c r="BE633" s="17">
        <f t="shared" si="201"/>
        <v>0.22222222222222221</v>
      </c>
      <c r="BF633" s="17">
        <f t="shared" si="202"/>
        <v>5.6538271604938288E-2</v>
      </c>
      <c r="BG633" s="17">
        <f t="shared" si="204"/>
        <v>3.382583926995298E-3</v>
      </c>
    </row>
    <row r="634" spans="1:59" x14ac:dyDescent="0.25">
      <c r="A634" s="84">
        <v>75</v>
      </c>
      <c r="B634" s="84">
        <v>53</v>
      </c>
      <c r="C634" s="17" t="s">
        <v>93</v>
      </c>
      <c r="D634" s="87">
        <v>1</v>
      </c>
      <c r="E634" s="17">
        <v>5</v>
      </c>
      <c r="F634" s="17">
        <v>10.3</v>
      </c>
      <c r="G634" s="17">
        <v>0</v>
      </c>
      <c r="H634" s="17">
        <v>0</v>
      </c>
      <c r="I634" s="41">
        <v>0</v>
      </c>
      <c r="J634" s="17">
        <v>0</v>
      </c>
      <c r="K634" s="17">
        <v>0</v>
      </c>
      <c r="L634" s="17">
        <v>0</v>
      </c>
      <c r="M634" s="17">
        <v>12.3</v>
      </c>
      <c r="N634" s="17">
        <v>0</v>
      </c>
      <c r="O634" s="17">
        <v>35.700000000000003</v>
      </c>
      <c r="P634" s="17">
        <v>0</v>
      </c>
      <c r="Q634" s="17">
        <v>0</v>
      </c>
      <c r="R634" s="17">
        <v>0</v>
      </c>
      <c r="S634" s="17">
        <v>0</v>
      </c>
      <c r="T634" s="41">
        <v>0</v>
      </c>
      <c r="U634" s="41">
        <v>0</v>
      </c>
      <c r="V634" s="41">
        <v>0</v>
      </c>
      <c r="W634" s="17">
        <v>36.700000000000003</v>
      </c>
      <c r="X634" s="17">
        <v>0</v>
      </c>
      <c r="Y634" s="17">
        <v>0</v>
      </c>
      <c r="Z634" s="41">
        <v>0</v>
      </c>
      <c r="AA634" s="17">
        <v>0</v>
      </c>
      <c r="AB634" s="17">
        <v>0</v>
      </c>
      <c r="AC634" s="41">
        <v>0</v>
      </c>
      <c r="AD634" s="41">
        <v>0</v>
      </c>
      <c r="AE634" s="88">
        <v>65.400000000000006</v>
      </c>
      <c r="AF634" s="41" t="s">
        <v>3</v>
      </c>
      <c r="AG634" s="87" t="s">
        <v>506</v>
      </c>
      <c r="AL634" s="17">
        <f t="shared" si="186"/>
        <v>100</v>
      </c>
      <c r="AM634" s="17">
        <f t="shared" si="187"/>
        <v>0.12300000000000001</v>
      </c>
      <c r="AN634" s="17">
        <f t="shared" si="188"/>
        <v>0.05</v>
      </c>
      <c r="AO634" s="17">
        <f t="shared" si="189"/>
        <v>0.10300000000000001</v>
      </c>
      <c r="AP634" s="17">
        <f t="shared" si="190"/>
        <v>0.35700000000000004</v>
      </c>
      <c r="AQ634" s="17">
        <f t="shared" si="191"/>
        <v>0.65400000000000003</v>
      </c>
      <c r="AS634" s="17">
        <f t="shared" si="192"/>
        <v>2.333333333333333</v>
      </c>
      <c r="AT634" s="17">
        <f t="shared" si="193"/>
        <v>0.8039215686274509</v>
      </c>
      <c r="AU634" s="17">
        <f t="shared" si="194"/>
        <v>0.64583333333333326</v>
      </c>
      <c r="AV634" s="17">
        <f t="shared" si="195"/>
        <v>1.0833333333333333</v>
      </c>
      <c r="AW634" s="17">
        <f t="shared" si="196"/>
        <v>0.64583333333333326</v>
      </c>
      <c r="AX634" s="17">
        <f t="shared" si="197"/>
        <v>0.64583333333333326</v>
      </c>
      <c r="AY634" s="17">
        <f t="shared" si="198"/>
        <v>8.1666666666667664E-3</v>
      </c>
      <c r="BA634" s="17">
        <f t="shared" si="207"/>
        <v>1.1782178217821784</v>
      </c>
      <c r="BB634" s="17">
        <f t="shared" si="199"/>
        <v>0.40594059405940597</v>
      </c>
      <c r="BC634" s="17">
        <f t="shared" si="200"/>
        <v>0.49746036957459921</v>
      </c>
      <c r="BD634" s="17">
        <f t="shared" si="203"/>
        <v>0.40594059405940597</v>
      </c>
      <c r="BE634" s="17">
        <f t="shared" si="201"/>
        <v>0.40594059405940597</v>
      </c>
      <c r="BF634" s="17">
        <f t="shared" si="202"/>
        <v>6.1533468875600433E-2</v>
      </c>
      <c r="BG634" s="17">
        <f t="shared" si="204"/>
        <v>6.3584658346476863E-2</v>
      </c>
    </row>
    <row r="635" spans="1:59" x14ac:dyDescent="0.25">
      <c r="A635" s="84">
        <v>573</v>
      </c>
      <c r="B635" s="84">
        <v>610</v>
      </c>
      <c r="C635" s="17" t="s">
        <v>412</v>
      </c>
      <c r="D635" s="86">
        <v>1</v>
      </c>
      <c r="E635" s="17">
        <v>0</v>
      </c>
      <c r="F635" s="17">
        <v>52</v>
      </c>
      <c r="G635" s="17">
        <v>0</v>
      </c>
      <c r="H635" s="17">
        <v>0</v>
      </c>
      <c r="I635" s="17">
        <v>0</v>
      </c>
      <c r="J635" s="17">
        <v>0</v>
      </c>
      <c r="K635" s="17">
        <v>0</v>
      </c>
      <c r="L635" s="17">
        <v>0</v>
      </c>
      <c r="M635" s="17">
        <v>0</v>
      </c>
      <c r="N635" s="17">
        <v>0</v>
      </c>
      <c r="O635" s="17">
        <v>24</v>
      </c>
      <c r="P635" s="17">
        <v>0</v>
      </c>
      <c r="Q635" s="17">
        <v>0</v>
      </c>
      <c r="R635" s="17">
        <v>0</v>
      </c>
      <c r="S635" s="17">
        <v>0</v>
      </c>
      <c r="T635" s="17">
        <v>24</v>
      </c>
      <c r="U635" s="17">
        <v>0</v>
      </c>
      <c r="V635" s="17">
        <v>0</v>
      </c>
      <c r="W635" s="17">
        <v>0</v>
      </c>
      <c r="X635" s="17">
        <v>0</v>
      </c>
      <c r="Y635" s="17">
        <v>0</v>
      </c>
      <c r="Z635" s="17">
        <v>0</v>
      </c>
      <c r="AA635" s="17">
        <v>0</v>
      </c>
      <c r="AB635" s="17">
        <v>0</v>
      </c>
      <c r="AC635" s="17">
        <v>0</v>
      </c>
      <c r="AD635" s="17">
        <v>0</v>
      </c>
      <c r="AE635" s="88">
        <v>48</v>
      </c>
      <c r="AF635" s="92" t="s">
        <v>3</v>
      </c>
      <c r="AG635" s="87" t="s">
        <v>504</v>
      </c>
      <c r="AL635" s="17">
        <f t="shared" si="186"/>
        <v>100</v>
      </c>
      <c r="AM635" s="17">
        <f t="shared" si="187"/>
        <v>0</v>
      </c>
      <c r="AN635" s="17">
        <f t="shared" si="188"/>
        <v>0</v>
      </c>
      <c r="AO635" s="17">
        <f t="shared" si="189"/>
        <v>0.52</v>
      </c>
      <c r="AP635" s="17">
        <f t="shared" si="190"/>
        <v>0.24</v>
      </c>
      <c r="AQ635" s="17">
        <f t="shared" si="191"/>
        <v>0.48</v>
      </c>
      <c r="AS635" s="17">
        <f t="shared" si="192"/>
        <v>0.46153846153846151</v>
      </c>
      <c r="AT635" s="17">
        <f t="shared" si="193"/>
        <v>0</v>
      </c>
      <c r="AU635" s="17">
        <f t="shared" si="194"/>
        <v>0.52884615384615385</v>
      </c>
      <c r="AV635" s="17">
        <f t="shared" si="195"/>
        <v>0.61538461538461542</v>
      </c>
      <c r="AW635" s="17">
        <f t="shared" si="196"/>
        <v>0</v>
      </c>
      <c r="AX635" s="17">
        <f t="shared" si="197"/>
        <v>0</v>
      </c>
      <c r="AY635" s="17">
        <f t="shared" si="198"/>
        <v>0.48</v>
      </c>
      <c r="BA635" s="17">
        <f t="shared" si="207"/>
        <v>0.46153846153846156</v>
      </c>
      <c r="BB635" s="17">
        <f t="shared" si="199"/>
        <v>0.23076923076923078</v>
      </c>
      <c r="BC635" s="17">
        <f t="shared" si="200"/>
        <v>0.45533821124230572</v>
      </c>
      <c r="BD635" s="17">
        <f t="shared" si="203"/>
        <v>0.23076923076923078</v>
      </c>
      <c r="BE635" s="17">
        <f t="shared" si="201"/>
        <v>0.23076923076923078</v>
      </c>
      <c r="BF635" s="17">
        <f t="shared" si="202"/>
        <v>6.2115976331360928E-2</v>
      </c>
      <c r="BG635" s="17">
        <f t="shared" si="204"/>
        <v>6.1089833516841134E-3</v>
      </c>
    </row>
    <row r="636" spans="1:59" x14ac:dyDescent="0.25">
      <c r="A636" s="84">
        <v>224</v>
      </c>
      <c r="B636" s="84">
        <v>485</v>
      </c>
      <c r="C636" s="17">
        <v>52</v>
      </c>
      <c r="D636" s="87">
        <v>1</v>
      </c>
      <c r="E636" s="17">
        <v>0</v>
      </c>
      <c r="F636" s="17">
        <v>40</v>
      </c>
      <c r="G636" s="17">
        <v>0</v>
      </c>
      <c r="H636" s="17">
        <v>0</v>
      </c>
      <c r="I636" s="17">
        <v>0</v>
      </c>
      <c r="J636" s="17">
        <v>0</v>
      </c>
      <c r="K636" s="17">
        <v>0</v>
      </c>
      <c r="L636" s="17">
        <v>0</v>
      </c>
      <c r="M636" s="17">
        <v>40</v>
      </c>
      <c r="N636" s="17">
        <v>0</v>
      </c>
      <c r="O636" s="17">
        <v>20</v>
      </c>
      <c r="P636" s="17">
        <v>0</v>
      </c>
      <c r="Q636" s="17">
        <v>0</v>
      </c>
      <c r="R636" s="17">
        <v>0</v>
      </c>
      <c r="S636" s="17">
        <v>0</v>
      </c>
      <c r="T636" s="17">
        <v>0</v>
      </c>
      <c r="U636" s="41">
        <v>0</v>
      </c>
      <c r="V636" s="41">
        <v>0</v>
      </c>
      <c r="W636" s="17">
        <v>0</v>
      </c>
      <c r="X636" s="17">
        <v>0</v>
      </c>
      <c r="Y636" s="17">
        <v>0</v>
      </c>
      <c r="Z636" s="17">
        <v>0</v>
      </c>
      <c r="AA636" s="17">
        <v>0</v>
      </c>
      <c r="AB636" s="17">
        <v>0</v>
      </c>
      <c r="AC636" s="17">
        <v>0</v>
      </c>
      <c r="AD636" s="41">
        <v>0</v>
      </c>
      <c r="AE636" s="88">
        <v>18</v>
      </c>
      <c r="AF636" s="91" t="s">
        <v>3</v>
      </c>
      <c r="AG636" s="87" t="s">
        <v>504</v>
      </c>
      <c r="AL636" s="17">
        <f t="shared" si="186"/>
        <v>100</v>
      </c>
      <c r="AM636" s="17">
        <f t="shared" si="187"/>
        <v>0.4</v>
      </c>
      <c r="AN636" s="17">
        <f t="shared" si="188"/>
        <v>0</v>
      </c>
      <c r="AO636" s="17">
        <f t="shared" si="189"/>
        <v>0.4</v>
      </c>
      <c r="AP636" s="17">
        <f t="shared" si="190"/>
        <v>0.2</v>
      </c>
      <c r="AQ636" s="17">
        <f t="shared" si="191"/>
        <v>0.18</v>
      </c>
      <c r="AS636" s="17">
        <f t="shared" si="192"/>
        <v>0.5</v>
      </c>
      <c r="AT636" s="17">
        <f t="shared" si="193"/>
        <v>1</v>
      </c>
      <c r="AU636" s="17">
        <f t="shared" si="194"/>
        <v>0.53125</v>
      </c>
      <c r="AV636" s="17">
        <f t="shared" si="195"/>
        <v>0.625</v>
      </c>
      <c r="AW636" s="17">
        <f t="shared" si="196"/>
        <v>0.42499999999999999</v>
      </c>
      <c r="AX636" s="17">
        <f t="shared" si="197"/>
        <v>0.42499999999999999</v>
      </c>
      <c r="AY636" s="17">
        <f t="shared" si="198"/>
        <v>0.245</v>
      </c>
      <c r="BA636" s="17">
        <f t="shared" si="207"/>
        <v>0.5</v>
      </c>
      <c r="BB636" s="17">
        <f t="shared" si="199"/>
        <v>1</v>
      </c>
      <c r="BC636" s="17">
        <f t="shared" si="200"/>
        <v>0.45759875215174339</v>
      </c>
      <c r="BD636" s="17">
        <f t="shared" si="203"/>
        <v>0.43237703463327348</v>
      </c>
      <c r="BE636" s="17">
        <f t="shared" si="201"/>
        <v>0.43237703463327348</v>
      </c>
      <c r="BF636" s="17">
        <f t="shared" si="202"/>
        <v>6.3694167610284527E-2</v>
      </c>
      <c r="BG636" s="17">
        <f t="shared" si="204"/>
        <v>4.9212991981351817E-2</v>
      </c>
    </row>
    <row r="637" spans="1:59" x14ac:dyDescent="0.25">
      <c r="A637" s="84">
        <v>50</v>
      </c>
      <c r="B637" s="84">
        <v>38</v>
      </c>
      <c r="C637" s="17" t="s">
        <v>61</v>
      </c>
      <c r="D637" s="86">
        <v>1</v>
      </c>
      <c r="E637" s="41">
        <v>0</v>
      </c>
      <c r="F637" s="17">
        <v>20</v>
      </c>
      <c r="G637" s="17">
        <v>0</v>
      </c>
      <c r="H637" s="17">
        <v>0</v>
      </c>
      <c r="I637" s="41">
        <v>0</v>
      </c>
      <c r="J637" s="41">
        <v>0</v>
      </c>
      <c r="K637" s="41">
        <v>0</v>
      </c>
      <c r="L637" s="41">
        <v>0</v>
      </c>
      <c r="M637" s="17">
        <v>12</v>
      </c>
      <c r="N637" s="17">
        <v>0</v>
      </c>
      <c r="O637" s="17">
        <v>58</v>
      </c>
      <c r="P637" s="17">
        <v>0</v>
      </c>
      <c r="Q637" s="17">
        <v>0</v>
      </c>
      <c r="R637" s="17">
        <v>0</v>
      </c>
      <c r="S637" s="17">
        <v>0</v>
      </c>
      <c r="T637" s="41">
        <v>0</v>
      </c>
      <c r="U637" s="41">
        <v>0</v>
      </c>
      <c r="V637" s="41">
        <v>0</v>
      </c>
      <c r="W637" s="41">
        <v>0</v>
      </c>
      <c r="X637" s="17">
        <v>10</v>
      </c>
      <c r="Y637" s="17">
        <v>0</v>
      </c>
      <c r="Z637" s="41">
        <v>0</v>
      </c>
      <c r="AA637" s="17">
        <v>0</v>
      </c>
      <c r="AB637" s="17">
        <v>0</v>
      </c>
      <c r="AC637" s="41">
        <v>0</v>
      </c>
      <c r="AD637" s="41">
        <v>0</v>
      </c>
      <c r="AE637" s="88">
        <v>35</v>
      </c>
      <c r="AF637" s="41" t="s">
        <v>3</v>
      </c>
      <c r="AG637" s="87" t="s">
        <v>506</v>
      </c>
      <c r="AL637" s="17">
        <f t="shared" si="186"/>
        <v>100</v>
      </c>
      <c r="AM637" s="17">
        <f t="shared" si="187"/>
        <v>0.12</v>
      </c>
      <c r="AN637" s="17">
        <f t="shared" si="188"/>
        <v>0</v>
      </c>
      <c r="AO637" s="17">
        <f t="shared" si="189"/>
        <v>0.2</v>
      </c>
      <c r="AP637" s="17">
        <f t="shared" si="190"/>
        <v>0.57999999999999996</v>
      </c>
      <c r="AQ637" s="17">
        <f t="shared" si="191"/>
        <v>0.35</v>
      </c>
      <c r="AS637" s="17">
        <f t="shared" si="192"/>
        <v>2.8999999999999995</v>
      </c>
      <c r="AT637" s="17">
        <f t="shared" si="193"/>
        <v>0.6</v>
      </c>
      <c r="AU637" s="17">
        <f t="shared" si="194"/>
        <v>0.68124999999999991</v>
      </c>
      <c r="AV637" s="17">
        <f t="shared" si="195"/>
        <v>1.2249999999999999</v>
      </c>
      <c r="AW637" s="17">
        <f t="shared" si="196"/>
        <v>0.6</v>
      </c>
      <c r="AX637" s="17">
        <f t="shared" si="197"/>
        <v>0.6</v>
      </c>
      <c r="AY637" s="17">
        <f t="shared" si="198"/>
        <v>0.25</v>
      </c>
      <c r="BA637" s="17">
        <f t="shared" si="207"/>
        <v>2.9</v>
      </c>
      <c r="BB637" s="17">
        <f t="shared" si="199"/>
        <v>0.76666666666666661</v>
      </c>
      <c r="BC637" s="17">
        <f t="shared" si="200"/>
        <v>0.59865650490065225</v>
      </c>
      <c r="BD637" s="17">
        <f t="shared" si="203"/>
        <v>0.60134203148560461</v>
      </c>
      <c r="BE637" s="17">
        <f t="shared" si="201"/>
        <v>0.60134203148560461</v>
      </c>
      <c r="BF637" s="17">
        <f t="shared" si="202"/>
        <v>6.3172816791310676E-2</v>
      </c>
      <c r="BG637" s="17">
        <f t="shared" si="204"/>
        <v>2.6873870912067876E-3</v>
      </c>
    </row>
    <row r="638" spans="1:59" x14ac:dyDescent="0.25">
      <c r="A638" s="84">
        <v>583</v>
      </c>
      <c r="B638" s="84">
        <v>339</v>
      </c>
      <c r="C638" s="17" t="s">
        <v>423</v>
      </c>
      <c r="D638" s="87">
        <v>1</v>
      </c>
      <c r="E638" s="17">
        <v>0</v>
      </c>
      <c r="F638" s="17">
        <v>12.61</v>
      </c>
      <c r="G638" s="17">
        <v>0</v>
      </c>
      <c r="H638" s="17">
        <v>0</v>
      </c>
      <c r="I638" s="17">
        <v>0</v>
      </c>
      <c r="J638" s="17">
        <v>6.79</v>
      </c>
      <c r="K638" s="17">
        <v>0</v>
      </c>
      <c r="L638" s="17">
        <v>0</v>
      </c>
      <c r="M638" s="17">
        <v>0</v>
      </c>
      <c r="N638" s="17">
        <v>3</v>
      </c>
      <c r="O638" s="17">
        <v>77.599999999999994</v>
      </c>
      <c r="P638" s="17">
        <v>0</v>
      </c>
      <c r="Q638" s="17">
        <v>0</v>
      </c>
      <c r="R638" s="17">
        <v>0</v>
      </c>
      <c r="S638" s="17">
        <v>0</v>
      </c>
      <c r="T638" s="17">
        <v>0</v>
      </c>
      <c r="U638" s="17">
        <v>0</v>
      </c>
      <c r="V638" s="17">
        <v>0</v>
      </c>
      <c r="W638" s="17">
        <v>0</v>
      </c>
      <c r="X638" s="17">
        <v>0</v>
      </c>
      <c r="Y638" s="17">
        <v>0</v>
      </c>
      <c r="Z638" s="17">
        <v>0</v>
      </c>
      <c r="AA638" s="17">
        <v>0</v>
      </c>
      <c r="AB638" s="17">
        <v>0</v>
      </c>
      <c r="AC638" s="17">
        <v>0</v>
      </c>
      <c r="AD638" s="17">
        <v>0</v>
      </c>
      <c r="AE638" s="88">
        <v>28</v>
      </c>
      <c r="AF638" s="92" t="s">
        <v>3</v>
      </c>
      <c r="AG638" s="87" t="s">
        <v>504</v>
      </c>
      <c r="AL638" s="17">
        <f t="shared" si="186"/>
        <v>100</v>
      </c>
      <c r="AM638" s="17">
        <f t="shared" si="187"/>
        <v>6.7900000000000002E-2</v>
      </c>
      <c r="AN638" s="17">
        <f t="shared" si="188"/>
        <v>0</v>
      </c>
      <c r="AO638" s="17">
        <f t="shared" si="189"/>
        <v>0.12609999999999999</v>
      </c>
      <c r="AP638" s="17">
        <f t="shared" si="190"/>
        <v>0.77599999999999991</v>
      </c>
      <c r="AQ638" s="17">
        <f t="shared" si="191"/>
        <v>0.28000000000000003</v>
      </c>
      <c r="AS638" s="17">
        <f t="shared" si="192"/>
        <v>6.1538461538461533</v>
      </c>
      <c r="AT638" s="17">
        <f t="shared" si="193"/>
        <v>0.53846153846153855</v>
      </c>
      <c r="AU638" s="17">
        <f t="shared" si="194"/>
        <v>0.88461538461538458</v>
      </c>
      <c r="AV638" s="17">
        <f t="shared" si="195"/>
        <v>2.0384615384615383</v>
      </c>
      <c r="AW638" s="17">
        <f t="shared" si="196"/>
        <v>0.53846153846153855</v>
      </c>
      <c r="AX638" s="17">
        <f t="shared" si="197"/>
        <v>0.53846153846153855</v>
      </c>
      <c r="AY638" s="17">
        <f t="shared" si="198"/>
        <v>0.25846153846153852</v>
      </c>
      <c r="BA638" s="17">
        <f t="shared" si="207"/>
        <v>6.1538461538461533</v>
      </c>
      <c r="BB638" s="17">
        <f t="shared" si="199"/>
        <v>0.53846153846153844</v>
      </c>
      <c r="BC638" s="17">
        <f t="shared" si="200"/>
        <v>0.78989826583907674</v>
      </c>
      <c r="BD638" s="17">
        <f t="shared" si="203"/>
        <v>0.53846153846153844</v>
      </c>
      <c r="BE638" s="17">
        <f t="shared" si="201"/>
        <v>0.53846153846153844</v>
      </c>
      <c r="BF638" s="17">
        <f t="shared" si="202"/>
        <v>6.6802366863905296E-2</v>
      </c>
      <c r="BG638" s="17">
        <f t="shared" si="204"/>
        <v>1.4844989104795909E-2</v>
      </c>
    </row>
    <row r="639" spans="1:59" x14ac:dyDescent="0.25">
      <c r="A639" s="84">
        <v>88</v>
      </c>
      <c r="B639" s="84">
        <v>434</v>
      </c>
      <c r="C639" s="17" t="s">
        <v>108</v>
      </c>
      <c r="D639" s="86">
        <v>1</v>
      </c>
      <c r="E639" s="17">
        <v>20.38</v>
      </c>
      <c r="F639" s="17">
        <v>34.71</v>
      </c>
      <c r="G639" s="17">
        <v>0</v>
      </c>
      <c r="H639" s="17">
        <v>0</v>
      </c>
      <c r="I639" s="41">
        <v>0</v>
      </c>
      <c r="J639" s="17">
        <v>0</v>
      </c>
      <c r="K639" s="17">
        <v>0</v>
      </c>
      <c r="L639" s="17">
        <v>0</v>
      </c>
      <c r="M639" s="17">
        <v>44.91</v>
      </c>
      <c r="N639" s="17">
        <v>0</v>
      </c>
      <c r="O639" s="17">
        <v>0</v>
      </c>
      <c r="P639" s="17">
        <v>0</v>
      </c>
      <c r="Q639" s="17">
        <v>0</v>
      </c>
      <c r="R639" s="17">
        <v>0</v>
      </c>
      <c r="S639" s="17">
        <v>0</v>
      </c>
      <c r="T639" s="41">
        <v>0</v>
      </c>
      <c r="U639" s="41">
        <v>0</v>
      </c>
      <c r="V639" s="41">
        <v>0</v>
      </c>
      <c r="W639" s="17">
        <v>0</v>
      </c>
      <c r="X639" s="17">
        <v>0</v>
      </c>
      <c r="Y639" s="17">
        <v>0</v>
      </c>
      <c r="Z639" s="41">
        <v>0</v>
      </c>
      <c r="AA639" s="17">
        <v>0</v>
      </c>
      <c r="AB639" s="17">
        <v>0</v>
      </c>
      <c r="AC639" s="41">
        <v>0</v>
      </c>
      <c r="AD639" s="41">
        <v>0</v>
      </c>
      <c r="AE639" s="88">
        <v>12.3</v>
      </c>
      <c r="AF639" s="41" t="s">
        <v>3</v>
      </c>
      <c r="AG639" s="87" t="s">
        <v>506</v>
      </c>
      <c r="AL639" s="17">
        <f t="shared" si="186"/>
        <v>100</v>
      </c>
      <c r="AM639" s="17">
        <f t="shared" si="187"/>
        <v>0.44909999999999994</v>
      </c>
      <c r="AN639" s="17">
        <f t="shared" si="188"/>
        <v>0.20379999999999998</v>
      </c>
      <c r="AO639" s="17">
        <f t="shared" si="189"/>
        <v>0.34710000000000002</v>
      </c>
      <c r="AP639" s="17">
        <f t="shared" si="190"/>
        <v>0</v>
      </c>
      <c r="AQ639" s="17">
        <f t="shared" si="191"/>
        <v>0.12300000000000001</v>
      </c>
      <c r="AS639" s="17">
        <f t="shared" si="192"/>
        <v>0</v>
      </c>
      <c r="AT639" s="17">
        <f t="shared" si="193"/>
        <v>0.81521147213650391</v>
      </c>
      <c r="AU639" s="17">
        <f t="shared" si="194"/>
        <v>0.5</v>
      </c>
      <c r="AV639" s="17">
        <f t="shared" si="195"/>
        <v>0.5</v>
      </c>
      <c r="AW639" s="17">
        <f t="shared" si="196"/>
        <v>0.39492950928783205</v>
      </c>
      <c r="AX639" s="17">
        <f t="shared" si="197"/>
        <v>0.39492950928783205</v>
      </c>
      <c r="AY639" s="17">
        <f t="shared" si="198"/>
        <v>0.27192950928783205</v>
      </c>
      <c r="BA639" s="17">
        <f t="shared" si="207"/>
        <v>0</v>
      </c>
      <c r="BB639" s="17">
        <f t="shared" si="199"/>
        <v>0.38638905618170871</v>
      </c>
      <c r="BC639" s="17">
        <f t="shared" si="200"/>
        <v>0.42821172032905402</v>
      </c>
      <c r="BD639" s="17">
        <f t="shared" si="203"/>
        <v>0.38638905618170871</v>
      </c>
      <c r="BE639" s="17">
        <f t="shared" si="201"/>
        <v>0.38638905618170871</v>
      </c>
      <c r="BF639" s="17">
        <f t="shared" si="202"/>
        <v>6.9373794916291309E-2</v>
      </c>
      <c r="BG639" s="17">
        <f t="shared" si="204"/>
        <v>7.7751753620988684E-2</v>
      </c>
    </row>
    <row r="640" spans="1:59" x14ac:dyDescent="0.25">
      <c r="A640" s="84"/>
      <c r="B640" s="84"/>
      <c r="U640" s="41"/>
      <c r="V640" s="41"/>
      <c r="AD640" s="41"/>
      <c r="AF640" s="91"/>
    </row>
    <row r="641" spans="1:59" x14ac:dyDescent="0.25">
      <c r="A641" s="84">
        <v>388</v>
      </c>
      <c r="B641" s="84">
        <v>256</v>
      </c>
      <c r="C641" s="17" t="s">
        <v>253</v>
      </c>
      <c r="D641" s="86" t="s">
        <v>617</v>
      </c>
      <c r="E641" s="17">
        <v>3.8</v>
      </c>
      <c r="F641" s="17">
        <v>11.6</v>
      </c>
      <c r="G641" s="17">
        <v>5.7</v>
      </c>
      <c r="H641" s="17">
        <v>0</v>
      </c>
      <c r="I641" s="17">
        <v>0</v>
      </c>
      <c r="J641" s="17">
        <v>0</v>
      </c>
      <c r="K641" s="17">
        <v>0</v>
      </c>
      <c r="L641" s="17">
        <v>0</v>
      </c>
      <c r="M641" s="17">
        <v>12.8</v>
      </c>
      <c r="N641" s="17">
        <v>0</v>
      </c>
      <c r="O641" s="17">
        <v>66.099999999999994</v>
      </c>
      <c r="P641" s="17">
        <v>0</v>
      </c>
      <c r="Q641" s="17">
        <v>0</v>
      </c>
      <c r="R641" s="17">
        <v>0</v>
      </c>
      <c r="S641" s="17">
        <v>0</v>
      </c>
      <c r="T641" s="17">
        <v>0</v>
      </c>
      <c r="U641" s="41">
        <v>0</v>
      </c>
      <c r="V641" s="41">
        <v>0</v>
      </c>
      <c r="W641" s="17">
        <v>0</v>
      </c>
      <c r="X641" s="17">
        <v>0</v>
      </c>
      <c r="Y641" s="17">
        <v>0</v>
      </c>
      <c r="Z641" s="17">
        <v>0</v>
      </c>
      <c r="AA641" s="17">
        <v>0</v>
      </c>
      <c r="AB641" s="17">
        <v>0</v>
      </c>
      <c r="AC641" s="17">
        <v>0</v>
      </c>
      <c r="AD641" s="41">
        <v>0</v>
      </c>
      <c r="AE641" s="88">
        <v>81</v>
      </c>
      <c r="AF641" s="91" t="s">
        <v>3</v>
      </c>
      <c r="AG641" s="87" t="s">
        <v>504</v>
      </c>
      <c r="AL641" s="17">
        <f t="shared" ref="AL641:AL671" si="208">SUM(E641:AD641)</f>
        <v>100</v>
      </c>
      <c r="AM641" s="17">
        <f t="shared" ref="AM641:AM671" si="209">(J641+K641+M641+V641)/100</f>
        <v>0.128</v>
      </c>
      <c r="AN641" s="17">
        <f t="shared" ref="AN641:AN671" si="210">E641/100</f>
        <v>3.7999999999999999E-2</v>
      </c>
      <c r="AO641" s="17">
        <f t="shared" ref="AO641:AO671" si="211">F641/100</f>
        <v>0.11599999999999999</v>
      </c>
      <c r="AP641" s="17">
        <f t="shared" ref="AP641:AP671" si="212">O641/100</f>
        <v>0.66099999999999992</v>
      </c>
      <c r="AQ641" s="17">
        <f t="shared" ref="AQ641:AQ671" si="213">AE641/100</f>
        <v>0.81</v>
      </c>
      <c r="AS641" s="17">
        <f t="shared" ref="AS641:AS671" si="214">AP641/(AO641+AN641)</f>
        <v>4.2922077922077921</v>
      </c>
      <c r="AT641" s="17">
        <f t="shared" ref="AT641:AT671" si="215">AM641/(AN641+AO641)</f>
        <v>0.83116883116883122</v>
      </c>
      <c r="AU641" s="17">
        <f t="shared" ref="AU641:AU671" si="216">0.5+AS641/16</f>
        <v>0.76826298701298701</v>
      </c>
      <c r="AV641" s="17">
        <f t="shared" ref="AV641:AV671" si="217">0.5+AS641/4</f>
        <v>1.573051948051948</v>
      </c>
      <c r="AW641" s="17">
        <f t="shared" ref="AW641:AW671" si="218">IF(AT641&lt;=AU641,AT641,IF(AT641&lt;=AV641,AU641,AU641-(AT641-AV641)*(8+AS641)/(12*(2+AS641))))</f>
        <v>0.76826298701298701</v>
      </c>
      <c r="AX641" s="17">
        <f t="shared" ref="AX641:AX671" si="219">IF(AW641&lt;1,AW641,1)</f>
        <v>0.76826298701298701</v>
      </c>
      <c r="AY641" s="17">
        <f t="shared" ref="AY641:AY671" si="220">ABS(AX641-AQ641)</f>
        <v>4.1737012987013045E-2</v>
      </c>
      <c r="BA641" s="17">
        <f>(O641)/($BJ$3*F641+$BJ$4*E641+$BJ$5*N641+$BJ$6*I641+$BJ$7*Q641+$BJ$8*S641+$BJ$9*W641)</f>
        <v>2.466417910447761</v>
      </c>
      <c r="BB641" s="17">
        <f t="shared" ref="BB641:BB671" si="221">(M641+$BJ$11*K641+$BJ$12*J641+$BJ$13*V641+$BJ$14*AB641+$BJ$15*G641+$BJ$16*L641+$BJ$17*Z641+$BJ$18*T641+$BJ$19*R641+$BJ$20*Y641+$BJ$21*X641+$BJ$22*AD641+$BJ$23*U641)/($BJ$3*$F641+$BJ$4*$E641+$BJ$5*$N641+$BJ$6*$I641+$BJ$7*$Q641+$BJ$8*$S641+$BJ$9*$W641)</f>
        <v>0.58395522388059706</v>
      </c>
      <c r="BC641" s="17">
        <f t="shared" ref="BC641:BC671" si="222">$BJ$25+BA641*$BJ$26</f>
        <v>0.57317312357381267</v>
      </c>
      <c r="BD641" s="17">
        <f t="shared" ref="BD641:BD671" si="223">IF(BB641&lt;BC641,BB641,$BJ$28*($BJ$29+BB641)*($BJ$30-BB641/($BJ$31+$BJ$32*BA641))^5)</f>
        <v>0.54333029719660608</v>
      </c>
      <c r="BE641" s="17">
        <f t="shared" ref="BE641:BE671" si="224">IF(BD641&lt;1,IF(BD641&gt;0,BD641,0),1)</f>
        <v>0.54333029719660608</v>
      </c>
      <c r="BF641" s="17">
        <f t="shared" ref="BF641:BF671" si="225">(BE641-AQ641)^2</f>
        <v>7.1112730393250473E-2</v>
      </c>
      <c r="BG641" s="17">
        <f>(AQ641-AVERAGE($AQ$2:$AQ$643))^2</f>
        <v>0.16580024144915814</v>
      </c>
    </row>
    <row r="642" spans="1:59" x14ac:dyDescent="0.25">
      <c r="A642" s="84">
        <v>198</v>
      </c>
      <c r="B642" s="84">
        <v>126</v>
      </c>
      <c r="C642" s="17">
        <v>26</v>
      </c>
      <c r="D642" s="86" t="s">
        <v>617</v>
      </c>
      <c r="E642" s="17">
        <v>0</v>
      </c>
      <c r="F642" s="17">
        <v>26</v>
      </c>
      <c r="G642" s="17">
        <v>0</v>
      </c>
      <c r="H642" s="17">
        <v>0</v>
      </c>
      <c r="I642" s="17">
        <v>0</v>
      </c>
      <c r="J642" s="17">
        <v>0</v>
      </c>
      <c r="K642" s="17">
        <v>0</v>
      </c>
      <c r="L642" s="17">
        <v>0</v>
      </c>
      <c r="M642" s="17">
        <v>22.2</v>
      </c>
      <c r="N642" s="17">
        <v>0</v>
      </c>
      <c r="O642" s="17">
        <v>51.8</v>
      </c>
      <c r="P642" s="17">
        <v>0</v>
      </c>
      <c r="Q642" s="17">
        <v>0</v>
      </c>
      <c r="R642" s="17">
        <v>0</v>
      </c>
      <c r="S642" s="17">
        <v>0</v>
      </c>
      <c r="T642" s="17">
        <v>0</v>
      </c>
      <c r="U642" s="41">
        <v>0</v>
      </c>
      <c r="V642" s="41">
        <v>0</v>
      </c>
      <c r="W642" s="17">
        <v>0</v>
      </c>
      <c r="X642" s="17">
        <v>0</v>
      </c>
      <c r="Y642" s="17">
        <v>0</v>
      </c>
      <c r="Z642" s="17">
        <v>0</v>
      </c>
      <c r="AA642" s="17">
        <v>0</v>
      </c>
      <c r="AB642" s="17">
        <v>0</v>
      </c>
      <c r="AC642" s="17">
        <v>0</v>
      </c>
      <c r="AD642" s="41">
        <v>0</v>
      </c>
      <c r="AE642" s="88">
        <v>30</v>
      </c>
      <c r="AF642" s="91" t="s">
        <v>3</v>
      </c>
      <c r="AG642" s="87" t="s">
        <v>504</v>
      </c>
      <c r="AL642" s="17">
        <f t="shared" si="208"/>
        <v>100</v>
      </c>
      <c r="AM642" s="17">
        <f t="shared" si="209"/>
        <v>0.222</v>
      </c>
      <c r="AN642" s="17">
        <f t="shared" si="210"/>
        <v>0</v>
      </c>
      <c r="AO642" s="17">
        <f t="shared" si="211"/>
        <v>0.26</v>
      </c>
      <c r="AP642" s="17">
        <f t="shared" si="212"/>
        <v>0.51800000000000002</v>
      </c>
      <c r="AQ642" s="17">
        <f t="shared" si="213"/>
        <v>0.3</v>
      </c>
      <c r="AS642" s="17">
        <f t="shared" si="214"/>
        <v>1.9923076923076923</v>
      </c>
      <c r="AT642" s="17">
        <f t="shared" si="215"/>
        <v>0.85384615384615381</v>
      </c>
      <c r="AU642" s="17">
        <f t="shared" si="216"/>
        <v>0.62451923076923077</v>
      </c>
      <c r="AV642" s="17">
        <f t="shared" si="217"/>
        <v>0.99807692307692308</v>
      </c>
      <c r="AW642" s="17">
        <f t="shared" si="218"/>
        <v>0.62451923076923077</v>
      </c>
      <c r="AX642" s="17">
        <f t="shared" si="219"/>
        <v>0.62451923076923077</v>
      </c>
      <c r="AY642" s="17">
        <f t="shared" si="220"/>
        <v>0.32451923076923078</v>
      </c>
      <c r="BA642" s="17">
        <f>(O642)/($BJ$3*F642+$BJ$4*E642+$BJ$5*N642+$BJ$6*I642+$BJ$7*Q642+$BJ$8*S642+$BJ$9*W642)</f>
        <v>1.9923076923076921</v>
      </c>
      <c r="BB642" s="17">
        <f t="shared" si="221"/>
        <v>0.85384615384615381</v>
      </c>
      <c r="BC642" s="17">
        <f t="shared" si="222"/>
        <v>0.54530773943792388</v>
      </c>
      <c r="BD642" s="17">
        <f t="shared" si="223"/>
        <v>0.56463838184094783</v>
      </c>
      <c r="BE642" s="17">
        <f t="shared" si="224"/>
        <v>0.56463838184094783</v>
      </c>
      <c r="BF642" s="17">
        <f t="shared" si="225"/>
        <v>7.0033473143395308E-2</v>
      </c>
      <c r="BG642" s="17">
        <f>(AQ642-AVERAGE($AQ$2:$AQ$643))^2</f>
        <v>1.0570768375425846E-2</v>
      </c>
    </row>
    <row r="643" spans="1:59" x14ac:dyDescent="0.25">
      <c r="A643" s="84">
        <v>185</v>
      </c>
      <c r="B643" s="84">
        <v>118</v>
      </c>
      <c r="C643" s="17">
        <v>13</v>
      </c>
      <c r="D643" s="86" t="s">
        <v>617</v>
      </c>
      <c r="E643" s="17">
        <v>0</v>
      </c>
      <c r="F643" s="17">
        <v>6.2</v>
      </c>
      <c r="G643" s="17">
        <v>0</v>
      </c>
      <c r="H643" s="17">
        <v>0</v>
      </c>
      <c r="I643" s="17">
        <v>0</v>
      </c>
      <c r="J643" s="17">
        <v>0</v>
      </c>
      <c r="K643" s="17">
        <v>0</v>
      </c>
      <c r="L643" s="17">
        <v>0</v>
      </c>
      <c r="M643" s="17">
        <v>18.8</v>
      </c>
      <c r="N643" s="17">
        <v>0</v>
      </c>
      <c r="O643" s="17">
        <v>75</v>
      </c>
      <c r="P643" s="17">
        <v>0</v>
      </c>
      <c r="Q643" s="17">
        <v>0</v>
      </c>
      <c r="R643" s="17">
        <v>0</v>
      </c>
      <c r="S643" s="17">
        <v>0</v>
      </c>
      <c r="T643" s="17">
        <v>0</v>
      </c>
      <c r="U643" s="41">
        <v>0</v>
      </c>
      <c r="V643" s="41">
        <v>0</v>
      </c>
      <c r="W643" s="17">
        <v>0</v>
      </c>
      <c r="X643" s="17">
        <v>0</v>
      </c>
      <c r="Y643" s="17">
        <v>0</v>
      </c>
      <c r="Z643" s="17">
        <v>0</v>
      </c>
      <c r="AA643" s="17">
        <v>0</v>
      </c>
      <c r="AB643" s="17">
        <v>0</v>
      </c>
      <c r="AC643" s="17">
        <v>0</v>
      </c>
      <c r="AD643" s="41">
        <v>0</v>
      </c>
      <c r="AE643" s="88">
        <v>72</v>
      </c>
      <c r="AF643" s="91" t="s">
        <v>3</v>
      </c>
      <c r="AG643" s="87" t="s">
        <v>504</v>
      </c>
      <c r="AL643" s="17">
        <f t="shared" si="208"/>
        <v>100</v>
      </c>
      <c r="AM643" s="17">
        <f t="shared" si="209"/>
        <v>0.188</v>
      </c>
      <c r="AN643" s="17">
        <f t="shared" si="210"/>
        <v>0</v>
      </c>
      <c r="AO643" s="17">
        <f t="shared" si="211"/>
        <v>6.2E-2</v>
      </c>
      <c r="AP643" s="17">
        <f t="shared" si="212"/>
        <v>0.75</v>
      </c>
      <c r="AQ643" s="17">
        <f t="shared" si="213"/>
        <v>0.72</v>
      </c>
      <c r="AS643" s="17">
        <f t="shared" si="214"/>
        <v>12.096774193548388</v>
      </c>
      <c r="AT643" s="17">
        <f t="shared" si="215"/>
        <v>3.032258064516129</v>
      </c>
      <c r="AU643" s="17">
        <f t="shared" si="216"/>
        <v>1.2560483870967742</v>
      </c>
      <c r="AV643" s="17">
        <f t="shared" si="217"/>
        <v>3.524193548387097</v>
      </c>
      <c r="AW643" s="17">
        <f t="shared" si="218"/>
        <v>1.2560483870967742</v>
      </c>
      <c r="AX643" s="17">
        <f t="shared" si="219"/>
        <v>1</v>
      </c>
      <c r="AY643" s="17">
        <f t="shared" si="220"/>
        <v>0.28000000000000003</v>
      </c>
      <c r="BA643" s="17">
        <f>(O643)/($BJ$3*F643+$BJ$4*E643+$BJ$5*N643+$BJ$6*I643+$BJ$7*Q643+$BJ$8*S643+$BJ$9*W643)</f>
        <v>12.096774193548386</v>
      </c>
      <c r="BB643" s="17">
        <f t="shared" si="221"/>
        <v>3.032258064516129</v>
      </c>
      <c r="BC643" s="17">
        <f t="shared" si="222"/>
        <v>1.1391882966844413</v>
      </c>
      <c r="BD643" s="17">
        <f t="shared" si="223"/>
        <v>1.3572212499394729</v>
      </c>
      <c r="BE643" s="17">
        <f t="shared" si="224"/>
        <v>1</v>
      </c>
      <c r="BF643" s="17">
        <f t="shared" si="225"/>
        <v>7.8400000000000011E-2</v>
      </c>
      <c r="BG643" s="17">
        <f>(AQ643-AVERAGE($AQ$2:$AQ$643))^2</f>
        <v>0.1006068050243818</v>
      </c>
    </row>
    <row r="644" spans="1:59" x14ac:dyDescent="0.25">
      <c r="A644" s="84">
        <v>338</v>
      </c>
      <c r="B644" s="84">
        <v>225</v>
      </c>
      <c r="C644" s="89" t="s">
        <v>83</v>
      </c>
      <c r="D644" s="86" t="s">
        <v>617</v>
      </c>
      <c r="E644" s="17">
        <f>'EWG-CCP-127 (1)'!O158</f>
        <v>0</v>
      </c>
      <c r="F644" s="17">
        <f>'EWG-CCP-127 (1)'!P158</f>
        <v>25</v>
      </c>
      <c r="G644" s="17">
        <v>0</v>
      </c>
      <c r="H644" s="17">
        <v>0</v>
      </c>
      <c r="I644" s="17">
        <v>0</v>
      </c>
      <c r="J644" s="17">
        <v>0</v>
      </c>
      <c r="K644" s="17">
        <v>0</v>
      </c>
      <c r="L644" s="17">
        <v>0</v>
      </c>
      <c r="M644" s="17">
        <f>'EWG-CCP-127 (1)'!N158</f>
        <v>25</v>
      </c>
      <c r="N644" s="17">
        <v>0</v>
      </c>
      <c r="O644" s="17">
        <f>'EWG-CCP-127 (1)'!M158</f>
        <v>50</v>
      </c>
      <c r="P644" s="17">
        <v>0</v>
      </c>
      <c r="Q644" s="17">
        <v>0</v>
      </c>
      <c r="R644" s="17">
        <v>0</v>
      </c>
      <c r="S644" s="17">
        <v>0</v>
      </c>
      <c r="T644" s="17">
        <v>0</v>
      </c>
      <c r="U644" s="41">
        <v>0</v>
      </c>
      <c r="V644" s="41">
        <v>0</v>
      </c>
      <c r="W644" s="17">
        <v>0</v>
      </c>
      <c r="X644" s="17">
        <v>0</v>
      </c>
      <c r="Y644" s="17">
        <v>0</v>
      </c>
      <c r="Z644" s="17">
        <v>0</v>
      </c>
      <c r="AA644" s="17">
        <v>0</v>
      </c>
      <c r="AB644" s="17">
        <v>0</v>
      </c>
      <c r="AC644" s="17">
        <v>0</v>
      </c>
      <c r="AD644" s="41">
        <v>0</v>
      </c>
      <c r="AE644" s="88">
        <f>'EWG-CCP-127 (1)'!E158</f>
        <v>85</v>
      </c>
      <c r="AF644" s="41" t="s">
        <v>3</v>
      </c>
      <c r="AG644" s="87" t="s">
        <v>528</v>
      </c>
      <c r="AL644" s="17">
        <f t="shared" si="208"/>
        <v>100</v>
      </c>
      <c r="AM644" s="17">
        <f t="shared" si="209"/>
        <v>0.25</v>
      </c>
      <c r="AN644" s="17">
        <f t="shared" si="210"/>
        <v>0</v>
      </c>
      <c r="AO644" s="17">
        <f t="shared" si="211"/>
        <v>0.25</v>
      </c>
      <c r="AP644" s="17">
        <f t="shared" si="212"/>
        <v>0.5</v>
      </c>
      <c r="AQ644" s="17">
        <f t="shared" si="213"/>
        <v>0.85</v>
      </c>
      <c r="AS644" s="17">
        <f t="shared" si="214"/>
        <v>2</v>
      </c>
      <c r="AT644" s="17">
        <f t="shared" si="215"/>
        <v>1</v>
      </c>
      <c r="AU644" s="17">
        <f t="shared" si="216"/>
        <v>0.625</v>
      </c>
      <c r="AV644" s="17">
        <f t="shared" si="217"/>
        <v>1</v>
      </c>
      <c r="AW644" s="17">
        <f t="shared" si="218"/>
        <v>0.625</v>
      </c>
      <c r="AX644" s="17">
        <f t="shared" si="219"/>
        <v>0.625</v>
      </c>
      <c r="AY644" s="17">
        <f t="shared" si="220"/>
        <v>0.22499999999999998</v>
      </c>
      <c r="BA644" s="17">
        <f>(O644)/($BJ$3*F644+$BJ$4*E644+$BJ$5*N644+$BJ$6*I644+$BJ$7*Q644+$BJ$8*S644+$BJ$9*W644)</f>
        <v>2</v>
      </c>
      <c r="BB644" s="17">
        <f t="shared" si="221"/>
        <v>1</v>
      </c>
      <c r="BC644" s="17">
        <f t="shared" si="222"/>
        <v>0.54575984761981144</v>
      </c>
      <c r="BD644" s="17">
        <f t="shared" si="223"/>
        <v>0.57038962485876576</v>
      </c>
      <c r="BE644" s="17">
        <f t="shared" si="224"/>
        <v>0.57038962485876576</v>
      </c>
      <c r="BF644" s="17">
        <f t="shared" si="225"/>
        <v>7.8181961886621729E-2</v>
      </c>
      <c r="BG644" s="17">
        <f t="shared" ref="BG644:BG671" si="226">(AQ644-AVERAGE($AQ$2:$AQ$404))^2</f>
        <v>0.21132546315517348</v>
      </c>
    </row>
    <row r="645" spans="1:59" x14ac:dyDescent="0.25">
      <c r="A645" s="84">
        <v>74</v>
      </c>
      <c r="B645" s="84">
        <v>52</v>
      </c>
      <c r="C645" s="17" t="s">
        <v>92</v>
      </c>
      <c r="D645" s="86" t="s">
        <v>617</v>
      </c>
      <c r="E645" s="17">
        <v>5.8</v>
      </c>
      <c r="F645" s="17">
        <v>12</v>
      </c>
      <c r="G645" s="17">
        <v>0</v>
      </c>
      <c r="H645" s="17">
        <v>0</v>
      </c>
      <c r="I645" s="41">
        <v>0</v>
      </c>
      <c r="J645" s="17">
        <v>0</v>
      </c>
      <c r="K645" s="17">
        <v>0</v>
      </c>
      <c r="L645" s="17">
        <v>0</v>
      </c>
      <c r="M645" s="17">
        <v>14.2</v>
      </c>
      <c r="N645" s="17">
        <v>0</v>
      </c>
      <c r="O645" s="17">
        <v>41.2</v>
      </c>
      <c r="P645" s="17">
        <v>0</v>
      </c>
      <c r="Q645" s="17">
        <v>0</v>
      </c>
      <c r="R645" s="17">
        <v>0</v>
      </c>
      <c r="S645" s="17">
        <v>0</v>
      </c>
      <c r="T645" s="41">
        <v>0</v>
      </c>
      <c r="U645" s="41">
        <v>0</v>
      </c>
      <c r="V645" s="41">
        <v>0</v>
      </c>
      <c r="W645" s="17">
        <v>26.8</v>
      </c>
      <c r="X645" s="17">
        <v>0</v>
      </c>
      <c r="Y645" s="17">
        <v>0</v>
      </c>
      <c r="Z645" s="41">
        <v>0</v>
      </c>
      <c r="AA645" s="17">
        <v>0</v>
      </c>
      <c r="AB645" s="17">
        <v>0</v>
      </c>
      <c r="AC645" s="41">
        <v>0</v>
      </c>
      <c r="AD645" s="41">
        <v>0</v>
      </c>
      <c r="AE645" s="88">
        <v>69.7</v>
      </c>
      <c r="AF645" s="41" t="s">
        <v>3</v>
      </c>
      <c r="AG645" s="87" t="s">
        <v>506</v>
      </c>
      <c r="AL645" s="17">
        <f t="shared" si="208"/>
        <v>100</v>
      </c>
      <c r="AM645" s="17">
        <f t="shared" si="209"/>
        <v>0.14199999999999999</v>
      </c>
      <c r="AN645" s="17">
        <f t="shared" si="210"/>
        <v>5.7999999999999996E-2</v>
      </c>
      <c r="AO645" s="17">
        <f t="shared" si="211"/>
        <v>0.12</v>
      </c>
      <c r="AP645" s="17">
        <f t="shared" si="212"/>
        <v>0.41200000000000003</v>
      </c>
      <c r="AQ645" s="17">
        <f t="shared" si="213"/>
        <v>0.69700000000000006</v>
      </c>
      <c r="AS645" s="17">
        <f t="shared" si="214"/>
        <v>2.314606741573034</v>
      </c>
      <c r="AT645" s="17">
        <f t="shared" si="215"/>
        <v>0.797752808988764</v>
      </c>
      <c r="AU645" s="17">
        <f t="shared" si="216"/>
        <v>0.6446629213483146</v>
      </c>
      <c r="AV645" s="17">
        <f t="shared" si="217"/>
        <v>1.0786516853932584</v>
      </c>
      <c r="AW645" s="17">
        <f t="shared" si="218"/>
        <v>0.6446629213483146</v>
      </c>
      <c r="AX645" s="17">
        <f t="shared" si="219"/>
        <v>0.6446629213483146</v>
      </c>
      <c r="AY645" s="17">
        <f t="shared" si="220"/>
        <v>5.2337078651685465E-2</v>
      </c>
      <c r="BA645" s="17">
        <f>(O645)/($BJ$3*F645+$BJ$4*E645+$BJ$5*N645+$BJ$6*I645+$BJ$7*Q645+$BJ$8*S645+$BJ$9*W645)</f>
        <v>1.1704545454545454</v>
      </c>
      <c r="BB645" s="17">
        <f t="shared" si="221"/>
        <v>0.40340909090909088</v>
      </c>
      <c r="BC645" s="17">
        <f t="shared" si="222"/>
        <v>0.49700409027762227</v>
      </c>
      <c r="BD645" s="17">
        <f t="shared" si="223"/>
        <v>0.40340909090909088</v>
      </c>
      <c r="BE645" s="17">
        <f t="shared" si="224"/>
        <v>0.40340909090909088</v>
      </c>
      <c r="BF645" s="17">
        <f t="shared" si="225"/>
        <v>8.6195621900826497E-2</v>
      </c>
      <c r="BG645" s="17">
        <f t="shared" si="226"/>
        <v>9.4065806134507324E-2</v>
      </c>
    </row>
    <row r="646" spans="1:59" x14ac:dyDescent="0.25">
      <c r="A646" s="84">
        <v>103</v>
      </c>
      <c r="B646" s="84">
        <v>68</v>
      </c>
      <c r="C646" s="17" t="s">
        <v>124</v>
      </c>
      <c r="D646" s="86" t="s">
        <v>617</v>
      </c>
      <c r="E646" s="17">
        <v>4</v>
      </c>
      <c r="F646" s="17">
        <v>4.2</v>
      </c>
      <c r="G646" s="17">
        <v>0</v>
      </c>
      <c r="H646" s="17">
        <v>0</v>
      </c>
      <c r="I646" s="17">
        <v>7.0000000000000007E-2</v>
      </c>
      <c r="J646" s="17">
        <v>0</v>
      </c>
      <c r="K646" s="17">
        <v>0</v>
      </c>
      <c r="L646" s="17">
        <v>0</v>
      </c>
      <c r="M646" s="17">
        <v>13.6</v>
      </c>
      <c r="N646" s="17">
        <v>0</v>
      </c>
      <c r="O646" s="17">
        <v>78.099999999999994</v>
      </c>
      <c r="P646" s="17">
        <v>0</v>
      </c>
      <c r="Q646" s="17">
        <v>0</v>
      </c>
      <c r="R646" s="17">
        <v>0</v>
      </c>
      <c r="S646" s="17">
        <v>0</v>
      </c>
      <c r="T646" s="41">
        <v>0</v>
      </c>
      <c r="U646" s="41">
        <v>0</v>
      </c>
      <c r="V646" s="41">
        <v>0</v>
      </c>
      <c r="W646" s="17">
        <v>0</v>
      </c>
      <c r="X646" s="17">
        <v>0</v>
      </c>
      <c r="Y646" s="17">
        <v>0</v>
      </c>
      <c r="Z646" s="41">
        <v>0</v>
      </c>
      <c r="AA646" s="17">
        <v>0</v>
      </c>
      <c r="AB646" s="17">
        <v>0</v>
      </c>
      <c r="AC646" s="41">
        <v>0</v>
      </c>
      <c r="AD646" s="41">
        <v>0</v>
      </c>
      <c r="AE646" s="88">
        <v>91.6</v>
      </c>
      <c r="AF646" s="41" t="s">
        <v>3</v>
      </c>
      <c r="AG646" s="87" t="s">
        <v>506</v>
      </c>
      <c r="AL646" s="17">
        <f t="shared" si="208"/>
        <v>99.97</v>
      </c>
      <c r="AM646" s="17">
        <f t="shared" si="209"/>
        <v>0.13600000000000001</v>
      </c>
      <c r="AN646" s="17">
        <f t="shared" si="210"/>
        <v>0.04</v>
      </c>
      <c r="AO646" s="17">
        <f t="shared" si="211"/>
        <v>4.2000000000000003E-2</v>
      </c>
      <c r="AP646" s="17">
        <f t="shared" si="212"/>
        <v>0.78099999999999992</v>
      </c>
      <c r="AQ646" s="17">
        <f t="shared" si="213"/>
        <v>0.91599999999999993</v>
      </c>
      <c r="AS646" s="17">
        <f t="shared" si="214"/>
        <v>9.5243902439024382</v>
      </c>
      <c r="AT646" s="17">
        <f t="shared" si="215"/>
        <v>1.6585365853658538</v>
      </c>
      <c r="AU646" s="17">
        <f t="shared" si="216"/>
        <v>1.0952743902439024</v>
      </c>
      <c r="AV646" s="17">
        <f t="shared" si="217"/>
        <v>2.8810975609756095</v>
      </c>
      <c r="AW646" s="17">
        <f t="shared" si="218"/>
        <v>1.0952743902439024</v>
      </c>
      <c r="AX646" s="17">
        <f t="shared" si="219"/>
        <v>1</v>
      </c>
      <c r="AY646" s="17">
        <f t="shared" si="220"/>
        <v>8.4000000000000075E-2</v>
      </c>
      <c r="BA646" s="17">
        <f>(O646+$BJ$38*AA646)/($BJ$3*F646+$BJ$4*E646+$BJ$5*N646+$BJ$6*I646+$BJ$7*Q646+$BJ$8*S646+$BJ$9*W646)</f>
        <v>3.8663366336633662</v>
      </c>
      <c r="BB646" s="17">
        <f t="shared" si="221"/>
        <v>0.67326732673267331</v>
      </c>
      <c r="BC646" s="17">
        <f t="shared" si="222"/>
        <v>0.65545203571044386</v>
      </c>
      <c r="BD646" s="17">
        <f t="shared" si="223"/>
        <v>0.61271570728405023</v>
      </c>
      <c r="BE646" s="17">
        <f t="shared" si="224"/>
        <v>0.61271570728405023</v>
      </c>
      <c r="BF646" s="17">
        <f t="shared" si="225"/>
        <v>9.198136220821386E-2</v>
      </c>
      <c r="BG646" s="17">
        <f t="shared" si="226"/>
        <v>0.27636206030134319</v>
      </c>
    </row>
    <row r="647" spans="1:59" x14ac:dyDescent="0.25">
      <c r="A647" s="84">
        <v>184</v>
      </c>
      <c r="B647" s="84">
        <v>117</v>
      </c>
      <c r="C647" s="17">
        <v>12</v>
      </c>
      <c r="D647" s="86" t="s">
        <v>617</v>
      </c>
      <c r="E647" s="17">
        <v>0</v>
      </c>
      <c r="F647" s="17">
        <v>6.2</v>
      </c>
      <c r="G647" s="17">
        <v>0</v>
      </c>
      <c r="H647" s="17">
        <v>0</v>
      </c>
      <c r="I647" s="17">
        <v>0</v>
      </c>
      <c r="J647" s="17">
        <v>0</v>
      </c>
      <c r="K647" s="17">
        <v>0</v>
      </c>
      <c r="L647" s="17">
        <v>0</v>
      </c>
      <c r="M647" s="17">
        <v>18.8</v>
      </c>
      <c r="N647" s="17">
        <v>0</v>
      </c>
      <c r="O647" s="17">
        <v>75</v>
      </c>
      <c r="P647" s="17">
        <v>0</v>
      </c>
      <c r="Q647" s="17">
        <v>0</v>
      </c>
      <c r="R647" s="17">
        <v>0</v>
      </c>
      <c r="S647" s="17">
        <v>0</v>
      </c>
      <c r="T647" s="17">
        <v>0</v>
      </c>
      <c r="U647" s="41">
        <v>0</v>
      </c>
      <c r="V647" s="41">
        <v>0</v>
      </c>
      <c r="W647" s="17">
        <v>0</v>
      </c>
      <c r="X647" s="17">
        <v>0</v>
      </c>
      <c r="Y647" s="17">
        <v>0</v>
      </c>
      <c r="Z647" s="17">
        <v>0</v>
      </c>
      <c r="AA647" s="17">
        <v>0</v>
      </c>
      <c r="AB647" s="17">
        <v>0</v>
      </c>
      <c r="AC647" s="17">
        <v>0</v>
      </c>
      <c r="AD647" s="41">
        <v>0</v>
      </c>
      <c r="AE647" s="88">
        <v>70</v>
      </c>
      <c r="AF647" s="91" t="s">
        <v>3</v>
      </c>
      <c r="AG647" s="87" t="s">
        <v>504</v>
      </c>
      <c r="AL647" s="17">
        <f t="shared" si="208"/>
        <v>100</v>
      </c>
      <c r="AM647" s="17">
        <f t="shared" si="209"/>
        <v>0.188</v>
      </c>
      <c r="AN647" s="17">
        <f t="shared" si="210"/>
        <v>0</v>
      </c>
      <c r="AO647" s="17">
        <f t="shared" si="211"/>
        <v>6.2E-2</v>
      </c>
      <c r="AP647" s="17">
        <f t="shared" si="212"/>
        <v>0.75</v>
      </c>
      <c r="AQ647" s="17">
        <f t="shared" si="213"/>
        <v>0.7</v>
      </c>
      <c r="AS647" s="17">
        <f t="shared" si="214"/>
        <v>12.096774193548388</v>
      </c>
      <c r="AT647" s="17">
        <f t="shared" si="215"/>
        <v>3.032258064516129</v>
      </c>
      <c r="AU647" s="17">
        <f t="shared" si="216"/>
        <v>1.2560483870967742</v>
      </c>
      <c r="AV647" s="17">
        <f t="shared" si="217"/>
        <v>3.524193548387097</v>
      </c>
      <c r="AW647" s="17">
        <f t="shared" si="218"/>
        <v>1.2560483870967742</v>
      </c>
      <c r="AX647" s="17">
        <f t="shared" si="219"/>
        <v>1</v>
      </c>
      <c r="AY647" s="17">
        <f t="shared" si="220"/>
        <v>0.30000000000000004</v>
      </c>
      <c r="BA647" s="17">
        <f t="shared" ref="BA647:BA654" si="227">(O647)/($BJ$3*F647+$BJ$4*E647+$BJ$5*N647+$BJ$6*I647+$BJ$7*Q647+$BJ$8*S647+$BJ$9*W647)</f>
        <v>12.096774193548386</v>
      </c>
      <c r="BB647" s="17">
        <f t="shared" si="221"/>
        <v>3.032258064516129</v>
      </c>
      <c r="BC647" s="17">
        <f t="shared" si="222"/>
        <v>1.1391882966844413</v>
      </c>
      <c r="BD647" s="17">
        <f t="shared" si="223"/>
        <v>1.3572212499394729</v>
      </c>
      <c r="BE647" s="17">
        <f t="shared" si="224"/>
        <v>1</v>
      </c>
      <c r="BF647" s="17">
        <f t="shared" si="225"/>
        <v>9.0000000000000024E-2</v>
      </c>
      <c r="BG647" s="17">
        <f t="shared" si="226"/>
        <v>9.591501509569679E-2</v>
      </c>
    </row>
    <row r="648" spans="1:59" x14ac:dyDescent="0.25">
      <c r="A648" s="84">
        <v>531</v>
      </c>
      <c r="B648" s="84">
        <v>319</v>
      </c>
      <c r="C648" s="17" t="s">
        <v>374</v>
      </c>
      <c r="D648" s="86" t="s">
        <v>617</v>
      </c>
      <c r="E648" s="17">
        <v>14</v>
      </c>
      <c r="F648" s="17">
        <v>4</v>
      </c>
      <c r="G648" s="17">
        <v>43</v>
      </c>
      <c r="H648" s="17">
        <v>0</v>
      </c>
      <c r="I648" s="17">
        <v>0</v>
      </c>
      <c r="J648" s="17">
        <f>'EWG-CCP-127 (1)'!M315</f>
        <v>0</v>
      </c>
      <c r="K648" s="17">
        <v>0</v>
      </c>
      <c r="L648" s="17">
        <v>0</v>
      </c>
      <c r="M648" s="17">
        <v>0</v>
      </c>
      <c r="N648" s="17">
        <v>0</v>
      </c>
      <c r="O648" s="17">
        <v>38</v>
      </c>
      <c r="P648" s="17">
        <v>0</v>
      </c>
      <c r="Q648" s="17">
        <v>0</v>
      </c>
      <c r="R648" s="17">
        <v>0</v>
      </c>
      <c r="S648" s="17">
        <v>0</v>
      </c>
      <c r="T648" s="17">
        <v>0</v>
      </c>
      <c r="U648" s="17">
        <v>0</v>
      </c>
      <c r="V648" s="17">
        <v>0</v>
      </c>
      <c r="W648" s="17">
        <v>0</v>
      </c>
      <c r="X648" s="17">
        <v>0</v>
      </c>
      <c r="Y648" s="17">
        <v>0</v>
      </c>
      <c r="Z648" s="17">
        <v>0</v>
      </c>
      <c r="AA648" s="17">
        <v>0</v>
      </c>
      <c r="AB648" s="17">
        <v>0</v>
      </c>
      <c r="AC648" s="17">
        <v>0</v>
      </c>
      <c r="AD648" s="17">
        <v>0</v>
      </c>
      <c r="AE648" s="88">
        <v>5.6</v>
      </c>
      <c r="AF648" s="92" t="s">
        <v>3</v>
      </c>
      <c r="AG648" s="87" t="s">
        <v>504</v>
      </c>
      <c r="AK648" s="80"/>
      <c r="AL648" s="17">
        <f t="shared" si="208"/>
        <v>99</v>
      </c>
      <c r="AM648" s="17">
        <f t="shared" si="209"/>
        <v>0</v>
      </c>
      <c r="AN648" s="17">
        <f t="shared" si="210"/>
        <v>0.14000000000000001</v>
      </c>
      <c r="AO648" s="17">
        <f t="shared" si="211"/>
        <v>0.04</v>
      </c>
      <c r="AP648" s="17">
        <f t="shared" si="212"/>
        <v>0.38</v>
      </c>
      <c r="AQ648" s="17">
        <f t="shared" si="213"/>
        <v>5.5999999999999994E-2</v>
      </c>
      <c r="AS648" s="17">
        <f t="shared" si="214"/>
        <v>2.1111111111111107</v>
      </c>
      <c r="AT648" s="17">
        <f t="shared" si="215"/>
        <v>0</v>
      </c>
      <c r="AU648" s="17">
        <f t="shared" si="216"/>
        <v>0.63194444444444442</v>
      </c>
      <c r="AV648" s="17">
        <f t="shared" si="217"/>
        <v>1.0277777777777777</v>
      </c>
      <c r="AW648" s="17">
        <f t="shared" si="218"/>
        <v>0</v>
      </c>
      <c r="AX648" s="17">
        <f t="shared" si="219"/>
        <v>0</v>
      </c>
      <c r="AY648" s="17">
        <f t="shared" si="220"/>
        <v>5.5999999999999994E-2</v>
      </c>
      <c r="BA648" s="17">
        <f t="shared" si="227"/>
        <v>0.6333333333333333</v>
      </c>
      <c r="BB648" s="17">
        <f t="shared" si="221"/>
        <v>0.35833333333333334</v>
      </c>
      <c r="BC648" s="17">
        <f t="shared" si="222"/>
        <v>0.46543529397112721</v>
      </c>
      <c r="BD648" s="17">
        <f t="shared" si="223"/>
        <v>0.35833333333333334</v>
      </c>
      <c r="BE648" s="17">
        <f t="shared" si="224"/>
        <v>0.35833333333333334</v>
      </c>
      <c r="BF648" s="17">
        <f t="shared" si="225"/>
        <v>9.1405444444444456E-2</v>
      </c>
      <c r="BG648" s="17">
        <f t="shared" si="226"/>
        <v>0.11175549142701029</v>
      </c>
    </row>
    <row r="649" spans="1:59" x14ac:dyDescent="0.25">
      <c r="A649" s="84">
        <v>208</v>
      </c>
      <c r="B649" s="84">
        <v>132</v>
      </c>
      <c r="C649" s="17">
        <v>36</v>
      </c>
      <c r="D649" s="86" t="s">
        <v>617</v>
      </c>
      <c r="E649" s="17">
        <v>0</v>
      </c>
      <c r="F649" s="17">
        <v>6.7</v>
      </c>
      <c r="G649" s="17">
        <v>0</v>
      </c>
      <c r="H649" s="17">
        <v>0</v>
      </c>
      <c r="I649" s="17">
        <v>0</v>
      </c>
      <c r="J649" s="17">
        <v>0</v>
      </c>
      <c r="K649" s="17">
        <v>0</v>
      </c>
      <c r="L649" s="17">
        <v>0</v>
      </c>
      <c r="M649" s="17">
        <v>26.6</v>
      </c>
      <c r="N649" s="17">
        <v>0</v>
      </c>
      <c r="O649" s="17">
        <v>66.7</v>
      </c>
      <c r="P649" s="17">
        <v>0</v>
      </c>
      <c r="Q649" s="17">
        <v>0</v>
      </c>
      <c r="R649" s="17">
        <v>0</v>
      </c>
      <c r="S649" s="17">
        <v>0</v>
      </c>
      <c r="T649" s="17">
        <v>0</v>
      </c>
      <c r="U649" s="41">
        <v>0</v>
      </c>
      <c r="V649" s="41">
        <v>0</v>
      </c>
      <c r="W649" s="17">
        <v>0</v>
      </c>
      <c r="X649" s="17">
        <v>0</v>
      </c>
      <c r="Y649" s="17">
        <v>0</v>
      </c>
      <c r="Z649" s="17">
        <v>0</v>
      </c>
      <c r="AA649" s="17">
        <v>0</v>
      </c>
      <c r="AB649" s="17">
        <v>0</v>
      </c>
      <c r="AC649" s="17">
        <v>0</v>
      </c>
      <c r="AD649" s="41">
        <v>0</v>
      </c>
      <c r="AE649" s="88">
        <v>68</v>
      </c>
      <c r="AF649" s="91" t="s">
        <v>3</v>
      </c>
      <c r="AG649" s="87" t="s">
        <v>504</v>
      </c>
      <c r="AL649" s="17">
        <f t="shared" si="208"/>
        <v>100</v>
      </c>
      <c r="AM649" s="17">
        <f t="shared" si="209"/>
        <v>0.26600000000000001</v>
      </c>
      <c r="AN649" s="17">
        <f t="shared" si="210"/>
        <v>0</v>
      </c>
      <c r="AO649" s="17">
        <f t="shared" si="211"/>
        <v>6.7000000000000004E-2</v>
      </c>
      <c r="AP649" s="17">
        <f t="shared" si="212"/>
        <v>0.66700000000000004</v>
      </c>
      <c r="AQ649" s="17">
        <f t="shared" si="213"/>
        <v>0.68</v>
      </c>
      <c r="AS649" s="17">
        <f t="shared" si="214"/>
        <v>9.9552238805970141</v>
      </c>
      <c r="AT649" s="17">
        <f t="shared" si="215"/>
        <v>3.9701492537313432</v>
      </c>
      <c r="AU649" s="17">
        <f t="shared" si="216"/>
        <v>1.1222014925373134</v>
      </c>
      <c r="AV649" s="17">
        <f t="shared" si="217"/>
        <v>2.9888059701492535</v>
      </c>
      <c r="AW649" s="17">
        <f t="shared" si="218"/>
        <v>0.99938043863081583</v>
      </c>
      <c r="AX649" s="17">
        <f t="shared" si="219"/>
        <v>0.99938043863081583</v>
      </c>
      <c r="AY649" s="17">
        <f t="shared" si="220"/>
        <v>0.31938043863081578</v>
      </c>
      <c r="BA649" s="17">
        <f t="shared" si="227"/>
        <v>9.9552238805970159</v>
      </c>
      <c r="BB649" s="17">
        <f t="shared" si="221"/>
        <v>3.9701492537313432</v>
      </c>
      <c r="BC649" s="17">
        <f t="shared" si="222"/>
        <v>1.0133206822912568</v>
      </c>
      <c r="BD649" s="17">
        <f t="shared" si="223"/>
        <v>1.0940411935226564</v>
      </c>
      <c r="BE649" s="17">
        <f t="shared" si="224"/>
        <v>1</v>
      </c>
      <c r="BF649" s="17">
        <f t="shared" si="225"/>
        <v>0.10239999999999996</v>
      </c>
      <c r="BG649" s="17">
        <f t="shared" si="226"/>
        <v>8.3926955354433286E-2</v>
      </c>
    </row>
    <row r="650" spans="1:59" x14ac:dyDescent="0.25">
      <c r="A650" s="84">
        <v>73</v>
      </c>
      <c r="B650" s="84">
        <v>51</v>
      </c>
      <c r="C650" s="17" t="s">
        <v>91</v>
      </c>
      <c r="D650" s="86" t="s">
        <v>617</v>
      </c>
      <c r="E650" s="17">
        <v>6.8</v>
      </c>
      <c r="F650" s="17">
        <v>13.9</v>
      </c>
      <c r="G650" s="17">
        <v>0</v>
      </c>
      <c r="H650" s="17">
        <v>0</v>
      </c>
      <c r="I650" s="41">
        <v>0</v>
      </c>
      <c r="J650" s="17">
        <v>0</v>
      </c>
      <c r="K650" s="17">
        <v>0</v>
      </c>
      <c r="L650" s="17">
        <v>0</v>
      </c>
      <c r="M650" s="17">
        <v>16.5</v>
      </c>
      <c r="N650" s="17">
        <v>0</v>
      </c>
      <c r="O650" s="17">
        <v>48</v>
      </c>
      <c r="P650" s="17">
        <v>0</v>
      </c>
      <c r="Q650" s="17">
        <v>0</v>
      </c>
      <c r="R650" s="17">
        <v>0</v>
      </c>
      <c r="S650" s="17">
        <v>0</v>
      </c>
      <c r="T650" s="41">
        <v>0</v>
      </c>
      <c r="U650" s="41">
        <v>0</v>
      </c>
      <c r="V650" s="41">
        <v>0</v>
      </c>
      <c r="W650" s="17">
        <v>14.8</v>
      </c>
      <c r="X650" s="17">
        <v>0</v>
      </c>
      <c r="Y650" s="17">
        <v>0</v>
      </c>
      <c r="Z650" s="41">
        <v>0</v>
      </c>
      <c r="AA650" s="17">
        <v>0</v>
      </c>
      <c r="AB650" s="17">
        <v>0</v>
      </c>
      <c r="AC650" s="41">
        <v>0</v>
      </c>
      <c r="AD650" s="41">
        <v>0</v>
      </c>
      <c r="AE650" s="88">
        <v>72.400000000000006</v>
      </c>
      <c r="AF650" s="41" t="s">
        <v>3</v>
      </c>
      <c r="AG650" s="87" t="s">
        <v>506</v>
      </c>
      <c r="AL650" s="17">
        <f t="shared" si="208"/>
        <v>100</v>
      </c>
      <c r="AM650" s="17">
        <f t="shared" si="209"/>
        <v>0.16500000000000001</v>
      </c>
      <c r="AN650" s="17">
        <f t="shared" si="210"/>
        <v>6.8000000000000005E-2</v>
      </c>
      <c r="AO650" s="17">
        <f t="shared" si="211"/>
        <v>0.13900000000000001</v>
      </c>
      <c r="AP650" s="17">
        <f t="shared" si="212"/>
        <v>0.48</v>
      </c>
      <c r="AQ650" s="17">
        <f t="shared" si="213"/>
        <v>0.72400000000000009</v>
      </c>
      <c r="AS650" s="17">
        <f t="shared" si="214"/>
        <v>2.3188405797101446</v>
      </c>
      <c r="AT650" s="17">
        <f t="shared" si="215"/>
        <v>0.79710144927536231</v>
      </c>
      <c r="AU650" s="17">
        <f t="shared" si="216"/>
        <v>0.64492753623188404</v>
      </c>
      <c r="AV650" s="17">
        <f t="shared" si="217"/>
        <v>1.0797101449275361</v>
      </c>
      <c r="AW650" s="17">
        <f t="shared" si="218"/>
        <v>0.64492753623188404</v>
      </c>
      <c r="AX650" s="17">
        <f t="shared" si="219"/>
        <v>0.64492753623188404</v>
      </c>
      <c r="AY650" s="17">
        <f t="shared" si="220"/>
        <v>7.9072463768116052E-2</v>
      </c>
      <c r="BA650" s="17">
        <f t="shared" si="227"/>
        <v>1.167883211678832</v>
      </c>
      <c r="BB650" s="17">
        <f t="shared" si="221"/>
        <v>0.40145985401459855</v>
      </c>
      <c r="BC650" s="17">
        <f t="shared" si="222"/>
        <v>0.496852962542635</v>
      </c>
      <c r="BD650" s="17">
        <f t="shared" si="223"/>
        <v>0.40145985401459855</v>
      </c>
      <c r="BE650" s="17">
        <f t="shared" si="224"/>
        <v>0.40145985401459855</v>
      </c>
      <c r="BF650" s="17">
        <f t="shared" si="225"/>
        <v>0.10403214577228413</v>
      </c>
      <c r="BG650" s="17">
        <f t="shared" si="226"/>
        <v>0.11135668678521314</v>
      </c>
    </row>
    <row r="651" spans="1:59" x14ac:dyDescent="0.25">
      <c r="A651" s="84">
        <v>335</v>
      </c>
      <c r="B651" s="84">
        <v>222</v>
      </c>
      <c r="C651" s="58" t="s">
        <v>232</v>
      </c>
      <c r="D651" s="86" t="s">
        <v>617</v>
      </c>
      <c r="E651" s="17">
        <f>'EWG-CCP-127 (1)'!O155</f>
        <v>15</v>
      </c>
      <c r="F651" s="17">
        <f>'EWG-CCP-127 (1)'!P155</f>
        <v>10</v>
      </c>
      <c r="G651" s="17">
        <v>0</v>
      </c>
      <c r="H651" s="17">
        <v>0</v>
      </c>
      <c r="I651" s="17">
        <v>0</v>
      </c>
      <c r="J651" s="17">
        <v>0</v>
      </c>
      <c r="K651" s="17">
        <v>0</v>
      </c>
      <c r="L651" s="17">
        <v>0</v>
      </c>
      <c r="M651" s="17">
        <f>'EWG-CCP-127 (1)'!N155</f>
        <v>25</v>
      </c>
      <c r="N651" s="17">
        <v>0</v>
      </c>
      <c r="O651" s="17">
        <f>'EWG-CCP-127 (1)'!M155</f>
        <v>50</v>
      </c>
      <c r="P651" s="17">
        <v>0</v>
      </c>
      <c r="Q651" s="17">
        <v>0</v>
      </c>
      <c r="R651" s="17">
        <v>0</v>
      </c>
      <c r="S651" s="17">
        <v>0</v>
      </c>
      <c r="T651" s="17">
        <v>0</v>
      </c>
      <c r="U651" s="41">
        <v>0</v>
      </c>
      <c r="V651" s="41">
        <v>0</v>
      </c>
      <c r="W651" s="17">
        <v>0</v>
      </c>
      <c r="X651" s="17">
        <v>0</v>
      </c>
      <c r="Y651" s="17">
        <v>0</v>
      </c>
      <c r="Z651" s="17">
        <v>0</v>
      </c>
      <c r="AA651" s="17">
        <v>0</v>
      </c>
      <c r="AB651" s="17">
        <v>0</v>
      </c>
      <c r="AC651" s="17">
        <v>0</v>
      </c>
      <c r="AD651" s="41">
        <v>0</v>
      </c>
      <c r="AE651" s="88">
        <f>'EWG-CCP-127 (1)'!E155</f>
        <v>68</v>
      </c>
      <c r="AF651" s="41" t="s">
        <v>3</v>
      </c>
      <c r="AG651" s="87" t="s">
        <v>528</v>
      </c>
      <c r="AL651" s="17">
        <f t="shared" si="208"/>
        <v>100</v>
      </c>
      <c r="AM651" s="17">
        <f t="shared" si="209"/>
        <v>0.25</v>
      </c>
      <c r="AN651" s="17">
        <f t="shared" si="210"/>
        <v>0.15</v>
      </c>
      <c r="AO651" s="17">
        <f t="shared" si="211"/>
        <v>0.1</v>
      </c>
      <c r="AP651" s="17">
        <f t="shared" si="212"/>
        <v>0.5</v>
      </c>
      <c r="AQ651" s="17">
        <f t="shared" si="213"/>
        <v>0.68</v>
      </c>
      <c r="AS651" s="17">
        <f t="shared" si="214"/>
        <v>2</v>
      </c>
      <c r="AT651" s="17">
        <f t="shared" si="215"/>
        <v>1</v>
      </c>
      <c r="AU651" s="17">
        <f t="shared" si="216"/>
        <v>0.625</v>
      </c>
      <c r="AV651" s="17">
        <f t="shared" si="217"/>
        <v>1</v>
      </c>
      <c r="AW651" s="17">
        <f t="shared" si="218"/>
        <v>0.625</v>
      </c>
      <c r="AX651" s="17">
        <f t="shared" si="219"/>
        <v>0.625</v>
      </c>
      <c r="AY651" s="17">
        <f t="shared" si="220"/>
        <v>5.5000000000000049E-2</v>
      </c>
      <c r="BA651" s="17">
        <f t="shared" si="227"/>
        <v>0.7142857142857143</v>
      </c>
      <c r="BB651" s="17">
        <f t="shared" si="221"/>
        <v>0.35714285714285715</v>
      </c>
      <c r="BC651" s="17">
        <f t="shared" si="222"/>
        <v>0.47019319436146739</v>
      </c>
      <c r="BD651" s="17">
        <f t="shared" si="223"/>
        <v>0.35714285714285715</v>
      </c>
      <c r="BE651" s="17">
        <f t="shared" si="224"/>
        <v>0.35714285714285715</v>
      </c>
      <c r="BF651" s="17">
        <f t="shared" si="225"/>
        <v>0.10423673469387758</v>
      </c>
      <c r="BG651" s="17">
        <f t="shared" si="226"/>
        <v>8.3926955354433286E-2</v>
      </c>
    </row>
    <row r="652" spans="1:59" x14ac:dyDescent="0.25">
      <c r="A652" s="84">
        <v>336</v>
      </c>
      <c r="B652" s="84">
        <v>223</v>
      </c>
      <c r="C652" s="58" t="s">
        <v>233</v>
      </c>
      <c r="D652" s="86" t="s">
        <v>617</v>
      </c>
      <c r="E652" s="17">
        <f>'EWG-CCP-127 (1)'!O156</f>
        <v>10</v>
      </c>
      <c r="F652" s="17">
        <f>'EWG-CCP-127 (1)'!P156</f>
        <v>15</v>
      </c>
      <c r="G652" s="17">
        <v>0</v>
      </c>
      <c r="H652" s="17">
        <v>0</v>
      </c>
      <c r="I652" s="17">
        <v>0</v>
      </c>
      <c r="J652" s="17">
        <v>0</v>
      </c>
      <c r="K652" s="17">
        <v>0</v>
      </c>
      <c r="L652" s="17">
        <v>0</v>
      </c>
      <c r="M652" s="17">
        <f>'EWG-CCP-127 (1)'!N156</f>
        <v>25.05</v>
      </c>
      <c r="N652" s="17">
        <v>0</v>
      </c>
      <c r="O652" s="17">
        <f>'EWG-CCP-127 (1)'!M156</f>
        <v>49.95</v>
      </c>
      <c r="P652" s="17">
        <v>0</v>
      </c>
      <c r="Q652" s="17">
        <v>0</v>
      </c>
      <c r="R652" s="17">
        <v>0</v>
      </c>
      <c r="S652" s="17">
        <v>0</v>
      </c>
      <c r="T652" s="17">
        <v>0</v>
      </c>
      <c r="U652" s="41">
        <v>0</v>
      </c>
      <c r="V652" s="41">
        <v>0</v>
      </c>
      <c r="W652" s="17">
        <v>0</v>
      </c>
      <c r="X652" s="17">
        <v>0</v>
      </c>
      <c r="Y652" s="17">
        <v>0</v>
      </c>
      <c r="Z652" s="17">
        <v>0</v>
      </c>
      <c r="AA652" s="17">
        <v>0</v>
      </c>
      <c r="AB652" s="17">
        <v>0</v>
      </c>
      <c r="AC652" s="17">
        <v>0</v>
      </c>
      <c r="AD652" s="41">
        <v>0</v>
      </c>
      <c r="AE652" s="88">
        <f>'EWG-CCP-127 (1)'!E156</f>
        <v>78</v>
      </c>
      <c r="AF652" s="41" t="s">
        <v>3</v>
      </c>
      <c r="AG652" s="87" t="s">
        <v>528</v>
      </c>
      <c r="AL652" s="17">
        <f t="shared" si="208"/>
        <v>100</v>
      </c>
      <c r="AM652" s="17">
        <f t="shared" si="209"/>
        <v>0.2505</v>
      </c>
      <c r="AN652" s="17">
        <f t="shared" si="210"/>
        <v>0.1</v>
      </c>
      <c r="AO652" s="17">
        <f t="shared" si="211"/>
        <v>0.15</v>
      </c>
      <c r="AP652" s="17">
        <f t="shared" si="212"/>
        <v>0.49950000000000006</v>
      </c>
      <c r="AQ652" s="17">
        <f t="shared" si="213"/>
        <v>0.78</v>
      </c>
      <c r="AS652" s="17">
        <f t="shared" si="214"/>
        <v>1.9980000000000002</v>
      </c>
      <c r="AT652" s="17">
        <f t="shared" si="215"/>
        <v>1.002</v>
      </c>
      <c r="AU652" s="17">
        <f t="shared" si="216"/>
        <v>0.62487500000000007</v>
      </c>
      <c r="AV652" s="17">
        <f t="shared" si="217"/>
        <v>0.99950000000000006</v>
      </c>
      <c r="AW652" s="17">
        <f t="shared" si="218"/>
        <v>0.62435401033850269</v>
      </c>
      <c r="AX652" s="17">
        <f t="shared" si="219"/>
        <v>0.62435401033850269</v>
      </c>
      <c r="AY652" s="17">
        <f t="shared" si="220"/>
        <v>0.15564598966149734</v>
      </c>
      <c r="BA652" s="17">
        <f t="shared" si="227"/>
        <v>0.9081818181818182</v>
      </c>
      <c r="BB652" s="17">
        <f t="shared" si="221"/>
        <v>0.45545454545454545</v>
      </c>
      <c r="BC652" s="17">
        <f t="shared" si="222"/>
        <v>0.48158925631244792</v>
      </c>
      <c r="BD652" s="17">
        <f t="shared" si="223"/>
        <v>0.45545454545454545</v>
      </c>
      <c r="BE652" s="17">
        <f t="shared" si="224"/>
        <v>0.45545454545454545</v>
      </c>
      <c r="BF652" s="17">
        <f t="shared" si="225"/>
        <v>0.10532975206611572</v>
      </c>
      <c r="BG652" s="17">
        <f t="shared" si="226"/>
        <v>0.15186725406075105</v>
      </c>
    </row>
    <row r="653" spans="1:59" x14ac:dyDescent="0.25">
      <c r="A653" s="84">
        <v>177</v>
      </c>
      <c r="B653" s="84">
        <v>111</v>
      </c>
      <c r="C653" s="17">
        <v>5</v>
      </c>
      <c r="D653" s="86" t="s">
        <v>617</v>
      </c>
      <c r="E653" s="17">
        <v>0</v>
      </c>
      <c r="F653" s="17">
        <v>5.9</v>
      </c>
      <c r="G653" s="17">
        <v>0</v>
      </c>
      <c r="H653" s="17">
        <v>0</v>
      </c>
      <c r="I653" s="17">
        <v>0</v>
      </c>
      <c r="J653" s="17">
        <v>0</v>
      </c>
      <c r="K653" s="17">
        <v>0</v>
      </c>
      <c r="L653" s="17">
        <v>0</v>
      </c>
      <c r="M653" s="17">
        <v>11.8</v>
      </c>
      <c r="N653" s="17">
        <v>0</v>
      </c>
      <c r="O653" s="17">
        <v>87.3</v>
      </c>
      <c r="P653" s="17">
        <v>0</v>
      </c>
      <c r="Q653" s="17">
        <v>0</v>
      </c>
      <c r="R653" s="17">
        <v>0</v>
      </c>
      <c r="S653" s="17">
        <v>0</v>
      </c>
      <c r="T653" s="17">
        <v>0</v>
      </c>
      <c r="U653" s="41">
        <v>0</v>
      </c>
      <c r="V653" s="41">
        <v>0</v>
      </c>
      <c r="W653" s="17">
        <v>0</v>
      </c>
      <c r="X653" s="17">
        <v>0</v>
      </c>
      <c r="Y653" s="17">
        <v>0</v>
      </c>
      <c r="Z653" s="17">
        <v>0</v>
      </c>
      <c r="AA653" s="17">
        <v>0</v>
      </c>
      <c r="AB653" s="17">
        <v>0</v>
      </c>
      <c r="AC653" s="17">
        <v>0</v>
      </c>
      <c r="AD653" s="41">
        <v>0</v>
      </c>
      <c r="AE653" s="88">
        <v>67</v>
      </c>
      <c r="AF653" s="91" t="s">
        <v>3</v>
      </c>
      <c r="AG653" s="87" t="s">
        <v>504</v>
      </c>
      <c r="AL653" s="17">
        <f t="shared" si="208"/>
        <v>105</v>
      </c>
      <c r="AM653" s="17">
        <f t="shared" si="209"/>
        <v>0.11800000000000001</v>
      </c>
      <c r="AN653" s="17">
        <f t="shared" si="210"/>
        <v>0</v>
      </c>
      <c r="AO653" s="17">
        <f t="shared" si="211"/>
        <v>5.9000000000000004E-2</v>
      </c>
      <c r="AP653" s="17">
        <f t="shared" si="212"/>
        <v>0.873</v>
      </c>
      <c r="AQ653" s="17">
        <f t="shared" si="213"/>
        <v>0.67</v>
      </c>
      <c r="AS653" s="17">
        <f t="shared" si="214"/>
        <v>14.796610169491524</v>
      </c>
      <c r="AT653" s="17">
        <f t="shared" si="215"/>
        <v>2</v>
      </c>
      <c r="AU653" s="17">
        <f t="shared" si="216"/>
        <v>1.4247881355932202</v>
      </c>
      <c r="AV653" s="17">
        <f t="shared" si="217"/>
        <v>4.1991525423728806</v>
      </c>
      <c r="AW653" s="17">
        <f t="shared" si="218"/>
        <v>1.4247881355932202</v>
      </c>
      <c r="AX653" s="17">
        <f t="shared" si="219"/>
        <v>1</v>
      </c>
      <c r="AY653" s="17">
        <f t="shared" si="220"/>
        <v>0.32999999999999996</v>
      </c>
      <c r="BA653" s="17">
        <f t="shared" si="227"/>
        <v>14.796610169491524</v>
      </c>
      <c r="BB653" s="17">
        <f t="shared" si="221"/>
        <v>2</v>
      </c>
      <c r="BC653" s="17">
        <f t="shared" si="222"/>
        <v>1.2978686281666065</v>
      </c>
      <c r="BD653" s="17">
        <f t="shared" si="223"/>
        <v>1.3448025974147313</v>
      </c>
      <c r="BE653" s="17">
        <f t="shared" si="224"/>
        <v>1</v>
      </c>
      <c r="BF653" s="17">
        <f t="shared" si="225"/>
        <v>0.10889999999999997</v>
      </c>
      <c r="BG653" s="17">
        <f t="shared" si="226"/>
        <v>7.8232925483801508E-2</v>
      </c>
    </row>
    <row r="654" spans="1:59" x14ac:dyDescent="0.25">
      <c r="A654" s="84">
        <v>337</v>
      </c>
      <c r="B654" s="84">
        <v>224</v>
      </c>
      <c r="C654" s="58" t="s">
        <v>234</v>
      </c>
      <c r="D654" s="86" t="s">
        <v>617</v>
      </c>
      <c r="E654" s="17">
        <f>'EWG-CCP-127 (1)'!O157</f>
        <v>4.9999999999999991</v>
      </c>
      <c r="F654" s="17">
        <f>'EWG-CCP-127 (1)'!P157</f>
        <v>20</v>
      </c>
      <c r="G654" s="17">
        <v>0</v>
      </c>
      <c r="H654" s="17">
        <v>0</v>
      </c>
      <c r="I654" s="17">
        <v>0</v>
      </c>
      <c r="J654" s="17">
        <v>0</v>
      </c>
      <c r="K654" s="17">
        <v>0</v>
      </c>
      <c r="L654" s="17">
        <v>0</v>
      </c>
      <c r="M654" s="17">
        <f>'EWG-CCP-127 (1)'!N157</f>
        <v>25</v>
      </c>
      <c r="N654" s="17">
        <v>0</v>
      </c>
      <c r="O654" s="17">
        <f>'EWG-CCP-127 (1)'!M157</f>
        <v>50</v>
      </c>
      <c r="P654" s="17">
        <v>0</v>
      </c>
      <c r="Q654" s="17">
        <v>0</v>
      </c>
      <c r="R654" s="17">
        <v>0</v>
      </c>
      <c r="S654" s="17">
        <v>0</v>
      </c>
      <c r="T654" s="17">
        <v>0</v>
      </c>
      <c r="U654" s="41">
        <v>0</v>
      </c>
      <c r="V654" s="41">
        <v>0</v>
      </c>
      <c r="W654" s="17">
        <v>0</v>
      </c>
      <c r="X654" s="17">
        <v>0</v>
      </c>
      <c r="Y654" s="17">
        <v>0</v>
      </c>
      <c r="Z654" s="17">
        <v>0</v>
      </c>
      <c r="AA654" s="17">
        <v>0</v>
      </c>
      <c r="AB654" s="17">
        <v>0</v>
      </c>
      <c r="AC654" s="17">
        <v>0</v>
      </c>
      <c r="AD654" s="41">
        <v>0</v>
      </c>
      <c r="AE654" s="88">
        <f>'EWG-CCP-127 (1)'!E157</f>
        <v>83</v>
      </c>
      <c r="AF654" s="41" t="s">
        <v>3</v>
      </c>
      <c r="AG654" s="87" t="s">
        <v>528</v>
      </c>
      <c r="AL654" s="17">
        <f t="shared" si="208"/>
        <v>100</v>
      </c>
      <c r="AM654" s="17">
        <f t="shared" si="209"/>
        <v>0.25</v>
      </c>
      <c r="AN654" s="17">
        <f t="shared" si="210"/>
        <v>4.9999999999999989E-2</v>
      </c>
      <c r="AO654" s="17">
        <f t="shared" si="211"/>
        <v>0.2</v>
      </c>
      <c r="AP654" s="17">
        <f t="shared" si="212"/>
        <v>0.5</v>
      </c>
      <c r="AQ654" s="17">
        <f t="shared" si="213"/>
        <v>0.83</v>
      </c>
      <c r="AS654" s="17">
        <f t="shared" si="214"/>
        <v>2</v>
      </c>
      <c r="AT654" s="17">
        <f t="shared" si="215"/>
        <v>1</v>
      </c>
      <c r="AU654" s="17">
        <f t="shared" si="216"/>
        <v>0.625</v>
      </c>
      <c r="AV654" s="17">
        <f t="shared" si="217"/>
        <v>1</v>
      </c>
      <c r="AW654" s="17">
        <f t="shared" si="218"/>
        <v>0.625</v>
      </c>
      <c r="AX654" s="17">
        <f t="shared" si="219"/>
        <v>0.625</v>
      </c>
      <c r="AY654" s="17">
        <f t="shared" si="220"/>
        <v>0.20499999999999996</v>
      </c>
      <c r="BA654" s="17">
        <f t="shared" si="227"/>
        <v>1.25</v>
      </c>
      <c r="BB654" s="17">
        <f t="shared" si="221"/>
        <v>0.625</v>
      </c>
      <c r="BC654" s="17">
        <f t="shared" si="222"/>
        <v>0.50167929988577742</v>
      </c>
      <c r="BD654" s="17">
        <f t="shared" si="223"/>
        <v>0.499812842900628</v>
      </c>
      <c r="BE654" s="17">
        <f t="shared" si="224"/>
        <v>0.499812842900628</v>
      </c>
      <c r="BF654" s="17">
        <f t="shared" si="225"/>
        <v>0.10902355871336535</v>
      </c>
      <c r="BG654" s="17">
        <f t="shared" si="226"/>
        <v>0.1933374034139099</v>
      </c>
    </row>
    <row r="655" spans="1:59" x14ac:dyDescent="0.25">
      <c r="A655" s="84">
        <v>104</v>
      </c>
      <c r="B655" s="84">
        <v>69</v>
      </c>
      <c r="C655" s="17" t="s">
        <v>127</v>
      </c>
      <c r="D655" s="86" t="s">
        <v>617</v>
      </c>
      <c r="E655" s="17">
        <v>5.7</v>
      </c>
      <c r="F655" s="17">
        <v>4.3</v>
      </c>
      <c r="G655" s="17">
        <v>0</v>
      </c>
      <c r="H655" s="17">
        <v>0</v>
      </c>
      <c r="I655" s="17">
        <v>0.06</v>
      </c>
      <c r="J655" s="17">
        <v>0</v>
      </c>
      <c r="K655" s="17">
        <v>0</v>
      </c>
      <c r="L655" s="17">
        <v>0</v>
      </c>
      <c r="M655" s="17">
        <v>13</v>
      </c>
      <c r="N655" s="17">
        <v>0</v>
      </c>
      <c r="O655" s="17">
        <v>76.900000000000006</v>
      </c>
      <c r="P655" s="17">
        <v>0</v>
      </c>
      <c r="Q655" s="17">
        <v>0</v>
      </c>
      <c r="R655" s="17">
        <v>0</v>
      </c>
      <c r="S655" s="17">
        <v>0</v>
      </c>
      <c r="T655" s="41">
        <v>0</v>
      </c>
      <c r="U655" s="41">
        <v>0</v>
      </c>
      <c r="V655" s="41">
        <v>0</v>
      </c>
      <c r="W655" s="17">
        <v>0</v>
      </c>
      <c r="X655" s="17">
        <v>0</v>
      </c>
      <c r="Y655" s="17">
        <v>0</v>
      </c>
      <c r="Z655" s="41">
        <v>0</v>
      </c>
      <c r="AA655" s="17">
        <v>0</v>
      </c>
      <c r="AB655" s="17">
        <v>0</v>
      </c>
      <c r="AC655" s="41">
        <v>0</v>
      </c>
      <c r="AD655" s="41">
        <v>0</v>
      </c>
      <c r="AE655" s="88">
        <v>83.1</v>
      </c>
      <c r="AF655" s="41" t="s">
        <v>3</v>
      </c>
      <c r="AG655" s="87" t="s">
        <v>506</v>
      </c>
      <c r="AL655" s="17">
        <f t="shared" si="208"/>
        <v>99.960000000000008</v>
      </c>
      <c r="AM655" s="17">
        <f t="shared" si="209"/>
        <v>0.13</v>
      </c>
      <c r="AN655" s="17">
        <f t="shared" si="210"/>
        <v>5.7000000000000002E-2</v>
      </c>
      <c r="AO655" s="17">
        <f t="shared" si="211"/>
        <v>4.2999999999999997E-2</v>
      </c>
      <c r="AP655" s="17">
        <f t="shared" si="212"/>
        <v>0.76900000000000002</v>
      </c>
      <c r="AQ655" s="17">
        <f t="shared" si="213"/>
        <v>0.83099999999999996</v>
      </c>
      <c r="AS655" s="17">
        <f t="shared" si="214"/>
        <v>7.6899999999999995</v>
      </c>
      <c r="AT655" s="17">
        <f t="shared" si="215"/>
        <v>1.3</v>
      </c>
      <c r="AU655" s="17">
        <f t="shared" si="216"/>
        <v>0.98062499999999997</v>
      </c>
      <c r="AV655" s="17">
        <f t="shared" si="217"/>
        <v>2.4224999999999999</v>
      </c>
      <c r="AW655" s="17">
        <f t="shared" si="218"/>
        <v>0.98062499999999997</v>
      </c>
      <c r="AX655" s="17">
        <f t="shared" si="219"/>
        <v>0.98062499999999997</v>
      </c>
      <c r="AY655" s="17">
        <f t="shared" si="220"/>
        <v>0.14962500000000001</v>
      </c>
      <c r="BA655" s="17">
        <f>(O655+$BJ$38*AA655)/($BJ$3*F655+$BJ$4*E655+$BJ$5*N655+$BJ$6*I655+$BJ$7*Q655+$BJ$8*S655+$BJ$9*W655)</f>
        <v>2.8376383763837638</v>
      </c>
      <c r="BB655" s="17">
        <f t="shared" si="221"/>
        <v>0.47970479704797048</v>
      </c>
      <c r="BC655" s="17">
        <f t="shared" si="222"/>
        <v>0.59499125886520243</v>
      </c>
      <c r="BD655" s="17">
        <f t="shared" si="223"/>
        <v>0.47970479704797048</v>
      </c>
      <c r="BE655" s="17">
        <f t="shared" si="224"/>
        <v>0.47970479704797048</v>
      </c>
      <c r="BF655" s="17">
        <f t="shared" si="225"/>
        <v>0.12340831961710759</v>
      </c>
      <c r="BG655" s="17">
        <f t="shared" si="226"/>
        <v>0.19421780640097308</v>
      </c>
    </row>
    <row r="656" spans="1:59" x14ac:dyDescent="0.25">
      <c r="A656" s="84">
        <v>72</v>
      </c>
      <c r="B656" s="84">
        <v>50</v>
      </c>
      <c r="C656" s="17" t="s">
        <v>90</v>
      </c>
      <c r="D656" s="86" t="s">
        <v>617</v>
      </c>
      <c r="E656" s="17">
        <v>8</v>
      </c>
      <c r="F656" s="17">
        <v>16.3</v>
      </c>
      <c r="G656" s="17">
        <v>0</v>
      </c>
      <c r="H656" s="17">
        <v>0</v>
      </c>
      <c r="I656" s="41">
        <v>0</v>
      </c>
      <c r="J656" s="17">
        <v>0</v>
      </c>
      <c r="K656" s="17">
        <v>0</v>
      </c>
      <c r="L656" s="17">
        <v>0</v>
      </c>
      <c r="M656" s="17">
        <v>19.399999999999999</v>
      </c>
      <c r="N656" s="17">
        <v>0</v>
      </c>
      <c r="O656" s="17">
        <v>56.3</v>
      </c>
      <c r="P656" s="17">
        <v>0</v>
      </c>
      <c r="Q656" s="17">
        <v>0</v>
      </c>
      <c r="R656" s="17">
        <v>0</v>
      </c>
      <c r="S656" s="17">
        <v>0</v>
      </c>
      <c r="T656" s="41">
        <v>0</v>
      </c>
      <c r="U656" s="41">
        <v>0</v>
      </c>
      <c r="V656" s="41">
        <v>0</v>
      </c>
      <c r="W656" s="17">
        <v>0</v>
      </c>
      <c r="X656" s="17">
        <v>0</v>
      </c>
      <c r="Y656" s="17">
        <v>0</v>
      </c>
      <c r="Z656" s="41">
        <v>0</v>
      </c>
      <c r="AA656" s="17">
        <v>0</v>
      </c>
      <c r="AB656" s="17">
        <v>0</v>
      </c>
      <c r="AC656" s="41">
        <v>0</v>
      </c>
      <c r="AD656" s="41">
        <v>0</v>
      </c>
      <c r="AE656" s="88">
        <v>75.5</v>
      </c>
      <c r="AF656" s="41" t="s">
        <v>3</v>
      </c>
      <c r="AG656" s="87" t="s">
        <v>506</v>
      </c>
      <c r="AH656" s="87" t="s">
        <v>530</v>
      </c>
      <c r="AI656" s="87" t="s">
        <v>505</v>
      </c>
      <c r="AJ656" s="87" t="s">
        <v>507</v>
      </c>
      <c r="AL656" s="17">
        <f t="shared" si="208"/>
        <v>100</v>
      </c>
      <c r="AM656" s="17">
        <f t="shared" si="209"/>
        <v>0.19399999999999998</v>
      </c>
      <c r="AN656" s="17">
        <f t="shared" si="210"/>
        <v>0.08</v>
      </c>
      <c r="AO656" s="17">
        <f t="shared" si="211"/>
        <v>0.16300000000000001</v>
      </c>
      <c r="AP656" s="17">
        <f t="shared" si="212"/>
        <v>0.56299999999999994</v>
      </c>
      <c r="AQ656" s="17">
        <f t="shared" si="213"/>
        <v>0.755</v>
      </c>
      <c r="AS656" s="17">
        <f t="shared" si="214"/>
        <v>2.3168724279835389</v>
      </c>
      <c r="AT656" s="17">
        <f t="shared" si="215"/>
        <v>0.79835390946502049</v>
      </c>
      <c r="AU656" s="17">
        <f t="shared" si="216"/>
        <v>0.64480452674897115</v>
      </c>
      <c r="AV656" s="17">
        <f t="shared" si="217"/>
        <v>1.0792181069958846</v>
      </c>
      <c r="AW656" s="17">
        <f t="shared" si="218"/>
        <v>0.64480452674897115</v>
      </c>
      <c r="AX656" s="17">
        <f t="shared" si="219"/>
        <v>0.64480452674897115</v>
      </c>
      <c r="AY656" s="17">
        <f t="shared" si="220"/>
        <v>0.11019547325102885</v>
      </c>
      <c r="BA656" s="17">
        <f>(O656)/($BJ$3*F656+$BJ$4*E656+$BJ$5*N656+$BJ$6*I656+$BJ$7*Q656+$BJ$8*S656+$BJ$9*W656)</f>
        <v>1.165631469979296</v>
      </c>
      <c r="BB656" s="17">
        <f t="shared" si="221"/>
        <v>0.40165631469979296</v>
      </c>
      <c r="BC656" s="17">
        <f t="shared" si="222"/>
        <v>0.49672061853267346</v>
      </c>
      <c r="BD656" s="17">
        <f t="shared" si="223"/>
        <v>0.40165631469979296</v>
      </c>
      <c r="BE656" s="17">
        <f t="shared" si="224"/>
        <v>0.40165631469979296</v>
      </c>
      <c r="BF656" s="17">
        <f t="shared" si="225"/>
        <v>0.12485175994153175</v>
      </c>
      <c r="BG656" s="17">
        <f t="shared" si="226"/>
        <v>0.13300717938417159</v>
      </c>
    </row>
    <row r="657" spans="1:59" x14ac:dyDescent="0.25">
      <c r="A657" s="84">
        <v>440</v>
      </c>
      <c r="B657" s="84">
        <v>295</v>
      </c>
      <c r="C657" s="17" t="s">
        <v>285</v>
      </c>
      <c r="D657" s="86" t="s">
        <v>617</v>
      </c>
      <c r="E657" s="17">
        <v>0</v>
      </c>
      <c r="F657" s="17">
        <v>5.5</v>
      </c>
      <c r="G657" s="17">
        <v>11.22</v>
      </c>
      <c r="H657" s="17">
        <v>0</v>
      </c>
      <c r="I657" s="17">
        <v>0</v>
      </c>
      <c r="J657" s="17">
        <v>0</v>
      </c>
      <c r="K657" s="17">
        <v>0</v>
      </c>
      <c r="L657" s="17">
        <v>0</v>
      </c>
      <c r="M657" s="17">
        <v>16.23</v>
      </c>
      <c r="N657" s="17">
        <v>0</v>
      </c>
      <c r="O657" s="17">
        <v>67.05</v>
      </c>
      <c r="P657" s="17">
        <v>0</v>
      </c>
      <c r="Q657" s="17">
        <v>0</v>
      </c>
      <c r="R657" s="17">
        <v>0</v>
      </c>
      <c r="S657" s="17">
        <v>0</v>
      </c>
      <c r="T657" s="17">
        <v>0</v>
      </c>
      <c r="U657" s="41">
        <v>0</v>
      </c>
      <c r="V657" s="17">
        <v>0</v>
      </c>
      <c r="W657" s="17">
        <v>0</v>
      </c>
      <c r="X657" s="17">
        <v>0</v>
      </c>
      <c r="Y657" s="17">
        <v>0</v>
      </c>
      <c r="Z657" s="17">
        <v>0</v>
      </c>
      <c r="AA657" s="17">
        <v>0</v>
      </c>
      <c r="AB657" s="17">
        <v>0</v>
      </c>
      <c r="AC657" s="17">
        <v>0</v>
      </c>
      <c r="AD657" s="41">
        <v>0</v>
      </c>
      <c r="AE657" s="88">
        <v>64</v>
      </c>
      <c r="AF657" s="41" t="s">
        <v>3</v>
      </c>
      <c r="AG657" s="87" t="s">
        <v>506</v>
      </c>
      <c r="AJ657" s="87" t="s">
        <v>510</v>
      </c>
      <c r="AL657" s="17">
        <f t="shared" si="208"/>
        <v>100</v>
      </c>
      <c r="AM657" s="17">
        <f t="shared" si="209"/>
        <v>0.1623</v>
      </c>
      <c r="AN657" s="17">
        <f t="shared" si="210"/>
        <v>0</v>
      </c>
      <c r="AO657" s="17">
        <f t="shared" si="211"/>
        <v>5.5E-2</v>
      </c>
      <c r="AP657" s="17">
        <f t="shared" si="212"/>
        <v>0.67049999999999998</v>
      </c>
      <c r="AQ657" s="17">
        <f t="shared" si="213"/>
        <v>0.64</v>
      </c>
      <c r="AS657" s="17">
        <f t="shared" si="214"/>
        <v>12.190909090909091</v>
      </c>
      <c r="AT657" s="17">
        <f t="shared" si="215"/>
        <v>2.9509090909090907</v>
      </c>
      <c r="AU657" s="17">
        <f t="shared" si="216"/>
        <v>1.2619318181818182</v>
      </c>
      <c r="AV657" s="17">
        <f t="shared" si="217"/>
        <v>3.5477272727272728</v>
      </c>
      <c r="AW657" s="17">
        <f t="shared" si="218"/>
        <v>1.2619318181818182</v>
      </c>
      <c r="AX657" s="17">
        <f t="shared" si="219"/>
        <v>1</v>
      </c>
      <c r="AY657" s="17">
        <f t="shared" si="220"/>
        <v>0.36</v>
      </c>
      <c r="BA657" s="17">
        <f>(O657)/($BJ$3*F657+$BJ$4*E657+$BJ$5*N657+$BJ$6*I657+$BJ$7*Q657+$BJ$8*S657+$BJ$9*W657)</f>
        <v>12.19090909090909</v>
      </c>
      <c r="BB657" s="17">
        <f t="shared" si="221"/>
        <v>3.9709090909090907</v>
      </c>
      <c r="BC657" s="17">
        <f t="shared" si="222"/>
        <v>1.1447209871331705</v>
      </c>
      <c r="BD657" s="17">
        <f t="shared" si="223"/>
        <v>1.3320507610969086</v>
      </c>
      <c r="BE657" s="17">
        <f t="shared" si="224"/>
        <v>1</v>
      </c>
      <c r="BF657" s="17">
        <f t="shared" si="225"/>
        <v>0.12959999999999999</v>
      </c>
      <c r="BG657" s="17">
        <f t="shared" si="226"/>
        <v>6.2350835871906152E-2</v>
      </c>
    </row>
    <row r="658" spans="1:59" x14ac:dyDescent="0.25">
      <c r="A658" s="84">
        <v>89</v>
      </c>
      <c r="B658" s="84">
        <v>435</v>
      </c>
      <c r="C658" s="17" t="s">
        <v>109</v>
      </c>
      <c r="D658" s="86" t="s">
        <v>617</v>
      </c>
      <c r="E658" s="17">
        <v>20.61</v>
      </c>
      <c r="F658" s="17">
        <v>29.88</v>
      </c>
      <c r="G658" s="17">
        <v>0</v>
      </c>
      <c r="H658" s="17">
        <v>0</v>
      </c>
      <c r="I658" s="41">
        <v>0</v>
      </c>
      <c r="J658" s="17">
        <v>0</v>
      </c>
      <c r="K658" s="17">
        <v>0</v>
      </c>
      <c r="L658" s="17">
        <v>0</v>
      </c>
      <c r="M658" s="17">
        <v>49.51</v>
      </c>
      <c r="N658" s="17">
        <v>0</v>
      </c>
      <c r="O658" s="17">
        <v>0</v>
      </c>
      <c r="P658" s="17">
        <v>0</v>
      </c>
      <c r="Q658" s="17">
        <v>0</v>
      </c>
      <c r="R658" s="17">
        <v>0</v>
      </c>
      <c r="S658" s="17">
        <v>0</v>
      </c>
      <c r="T658" s="41">
        <v>0</v>
      </c>
      <c r="U658" s="41">
        <v>0</v>
      </c>
      <c r="V658" s="41">
        <v>0</v>
      </c>
      <c r="W658" s="17">
        <v>0</v>
      </c>
      <c r="X658" s="17">
        <v>0</v>
      </c>
      <c r="Y658" s="17">
        <v>0</v>
      </c>
      <c r="Z658" s="41">
        <v>0</v>
      </c>
      <c r="AA658" s="17">
        <v>0</v>
      </c>
      <c r="AB658" s="17">
        <v>0</v>
      </c>
      <c r="AC658" s="41">
        <v>0</v>
      </c>
      <c r="AD658" s="41">
        <v>0</v>
      </c>
      <c r="AE658" s="88">
        <v>4</v>
      </c>
      <c r="AF658" s="41" t="s">
        <v>3</v>
      </c>
      <c r="AG658" s="87" t="s">
        <v>506</v>
      </c>
      <c r="AL658" s="17">
        <f t="shared" si="208"/>
        <v>100</v>
      </c>
      <c r="AM658" s="17">
        <f t="shared" si="209"/>
        <v>0.49509999999999998</v>
      </c>
      <c r="AN658" s="17">
        <f t="shared" si="210"/>
        <v>0.20610000000000001</v>
      </c>
      <c r="AO658" s="17">
        <f t="shared" si="211"/>
        <v>0.29880000000000001</v>
      </c>
      <c r="AP658" s="17">
        <f t="shared" si="212"/>
        <v>0</v>
      </c>
      <c r="AQ658" s="17">
        <f t="shared" si="213"/>
        <v>0.04</v>
      </c>
      <c r="AS658" s="17">
        <f t="shared" si="214"/>
        <v>0</v>
      </c>
      <c r="AT658" s="17">
        <f t="shared" si="215"/>
        <v>0.98059021588433348</v>
      </c>
      <c r="AU658" s="17">
        <f t="shared" si="216"/>
        <v>0.5</v>
      </c>
      <c r="AV658" s="17">
        <f t="shared" si="217"/>
        <v>0.5</v>
      </c>
      <c r="AW658" s="17">
        <f t="shared" si="218"/>
        <v>0.33980326137188888</v>
      </c>
      <c r="AX658" s="17">
        <f t="shared" si="219"/>
        <v>0.33980326137188888</v>
      </c>
      <c r="AY658" s="17">
        <f t="shared" si="220"/>
        <v>0.2998032613718889</v>
      </c>
      <c r="BA658" s="17">
        <f>(O658)/($BJ$3*F658+$BJ$4*E658+$BJ$5*N658+$BJ$6*I658+$BJ$7*Q658+$BJ$8*S658+$BJ$9*W658)</f>
        <v>0</v>
      </c>
      <c r="BB658" s="17">
        <f t="shared" si="221"/>
        <v>0.44079415954415957</v>
      </c>
      <c r="BC658" s="17">
        <f t="shared" si="222"/>
        <v>0.42821172032905402</v>
      </c>
      <c r="BD658" s="17">
        <f t="shared" si="223"/>
        <v>0.41200907694306571</v>
      </c>
      <c r="BE658" s="17">
        <f t="shared" si="224"/>
        <v>0.41200907694306571</v>
      </c>
      <c r="BF658" s="17">
        <f t="shared" si="225"/>
        <v>0.1383907533280318</v>
      </c>
      <c r="BG658" s="17">
        <f t="shared" si="226"/>
        <v>0.12270904363399945</v>
      </c>
    </row>
    <row r="659" spans="1:59" x14ac:dyDescent="0.25">
      <c r="A659" s="84">
        <v>105</v>
      </c>
      <c r="B659" s="84">
        <v>70</v>
      </c>
      <c r="C659" s="17" t="s">
        <v>125</v>
      </c>
      <c r="D659" s="86" t="s">
        <v>617</v>
      </c>
      <c r="E659" s="17">
        <v>7.5</v>
      </c>
      <c r="F659" s="17">
        <v>4.3</v>
      </c>
      <c r="G659" s="17">
        <v>0</v>
      </c>
      <c r="H659" s="17">
        <v>0</v>
      </c>
      <c r="I659" s="17">
        <v>7.0000000000000007E-2</v>
      </c>
      <c r="J659" s="17">
        <v>0</v>
      </c>
      <c r="K659" s="17">
        <v>0</v>
      </c>
      <c r="L659" s="17">
        <v>0</v>
      </c>
      <c r="M659" s="17">
        <v>12.3</v>
      </c>
      <c r="N659" s="17">
        <v>0</v>
      </c>
      <c r="O659" s="17">
        <v>75.900000000000006</v>
      </c>
      <c r="P659" s="17">
        <v>0</v>
      </c>
      <c r="Q659" s="17">
        <v>0</v>
      </c>
      <c r="R659" s="17">
        <v>0</v>
      </c>
      <c r="S659" s="17">
        <v>0</v>
      </c>
      <c r="T659" s="41">
        <v>0</v>
      </c>
      <c r="U659" s="41">
        <v>0</v>
      </c>
      <c r="V659" s="41">
        <v>0</v>
      </c>
      <c r="W659" s="17">
        <v>0</v>
      </c>
      <c r="X659" s="17">
        <v>0</v>
      </c>
      <c r="Y659" s="17">
        <v>0</v>
      </c>
      <c r="Z659" s="41">
        <v>0</v>
      </c>
      <c r="AA659" s="17">
        <v>0</v>
      </c>
      <c r="AB659" s="17">
        <v>0</v>
      </c>
      <c r="AC659" s="41">
        <v>0</v>
      </c>
      <c r="AD659" s="41">
        <v>0</v>
      </c>
      <c r="AE659" s="88">
        <v>74.400000000000006</v>
      </c>
      <c r="AF659" s="41" t="s">
        <v>3</v>
      </c>
      <c r="AG659" s="87" t="s">
        <v>506</v>
      </c>
      <c r="AL659" s="17">
        <f t="shared" si="208"/>
        <v>100.07000000000001</v>
      </c>
      <c r="AM659" s="17">
        <f t="shared" si="209"/>
        <v>0.12300000000000001</v>
      </c>
      <c r="AN659" s="17">
        <f t="shared" si="210"/>
        <v>7.4999999999999997E-2</v>
      </c>
      <c r="AO659" s="17">
        <f t="shared" si="211"/>
        <v>4.2999999999999997E-2</v>
      </c>
      <c r="AP659" s="17">
        <f t="shared" si="212"/>
        <v>0.75900000000000001</v>
      </c>
      <c r="AQ659" s="17">
        <f t="shared" si="213"/>
        <v>0.74400000000000011</v>
      </c>
      <c r="AS659" s="17">
        <f t="shared" si="214"/>
        <v>6.4322033898305087</v>
      </c>
      <c r="AT659" s="17">
        <f t="shared" si="215"/>
        <v>1.0423728813559323</v>
      </c>
      <c r="AU659" s="17">
        <f t="shared" si="216"/>
        <v>0.90201271186440679</v>
      </c>
      <c r="AV659" s="17">
        <f t="shared" si="217"/>
        <v>2.1080508474576272</v>
      </c>
      <c r="AW659" s="17">
        <f t="shared" si="218"/>
        <v>0.90201271186440679</v>
      </c>
      <c r="AX659" s="17">
        <f t="shared" si="219"/>
        <v>0.90201271186440679</v>
      </c>
      <c r="AY659" s="17">
        <f t="shared" si="220"/>
        <v>0.15801271186440669</v>
      </c>
      <c r="BA659" s="17">
        <f t="shared" ref="BA659:BA671" si="228">(O659+$BJ$38*AA659)/($BJ$3*F659+$BJ$4*E659+$BJ$5*N659+$BJ$6*I659+$BJ$7*Q659+$BJ$8*S659+$BJ$9*W659)</f>
        <v>2.2128279883381929</v>
      </c>
      <c r="BB659" s="17">
        <f t="shared" si="221"/>
        <v>0.35860058309037907</v>
      </c>
      <c r="BC659" s="17">
        <f t="shared" si="222"/>
        <v>0.55826861335191824</v>
      </c>
      <c r="BD659" s="17">
        <f t="shared" si="223"/>
        <v>0.35860058309037907</v>
      </c>
      <c r="BE659" s="17">
        <f t="shared" si="224"/>
        <v>0.35860058309037907</v>
      </c>
      <c r="BF659" s="17">
        <f t="shared" si="225"/>
        <v>0.14853271055427589</v>
      </c>
      <c r="BG659" s="17">
        <f t="shared" si="226"/>
        <v>0.12510474652647671</v>
      </c>
    </row>
    <row r="660" spans="1:59" x14ac:dyDescent="0.25">
      <c r="A660" s="84">
        <v>446</v>
      </c>
      <c r="B660" s="84">
        <v>391</v>
      </c>
      <c r="C660" s="17" t="s">
        <v>82</v>
      </c>
      <c r="D660" s="87" t="s">
        <v>612</v>
      </c>
      <c r="E660" s="17">
        <v>0</v>
      </c>
      <c r="F660" s="17">
        <v>20</v>
      </c>
      <c r="G660" s="17">
        <v>0</v>
      </c>
      <c r="H660" s="17">
        <v>0</v>
      </c>
      <c r="I660" s="17">
        <v>0</v>
      </c>
      <c r="J660" s="17">
        <v>0</v>
      </c>
      <c r="K660" s="17">
        <v>60</v>
      </c>
      <c r="L660" s="17">
        <v>0</v>
      </c>
      <c r="M660" s="17">
        <v>0</v>
      </c>
      <c r="N660" s="17">
        <v>0</v>
      </c>
      <c r="O660" s="17">
        <v>20</v>
      </c>
      <c r="P660" s="17">
        <v>0</v>
      </c>
      <c r="Q660" s="17">
        <v>0</v>
      </c>
      <c r="R660" s="17">
        <v>0</v>
      </c>
      <c r="S660" s="17">
        <v>0</v>
      </c>
      <c r="T660" s="17">
        <v>0</v>
      </c>
      <c r="U660" s="41">
        <v>0</v>
      </c>
      <c r="V660" s="17">
        <v>0</v>
      </c>
      <c r="W660" s="17">
        <v>0</v>
      </c>
      <c r="X660" s="17">
        <v>0</v>
      </c>
      <c r="Y660" s="17">
        <v>0</v>
      </c>
      <c r="Z660" s="17">
        <v>0</v>
      </c>
      <c r="AA660" s="17">
        <v>0</v>
      </c>
      <c r="AB660" s="17">
        <v>0</v>
      </c>
      <c r="AC660" s="17">
        <v>0</v>
      </c>
      <c r="AD660" s="41">
        <v>0</v>
      </c>
      <c r="AE660" s="88">
        <v>54.8</v>
      </c>
      <c r="AF660" s="17" t="s">
        <v>3</v>
      </c>
      <c r="AG660" s="87" t="s">
        <v>506</v>
      </c>
      <c r="AH660" s="87" t="s">
        <v>525</v>
      </c>
      <c r="AL660" s="17">
        <f t="shared" si="208"/>
        <v>100</v>
      </c>
      <c r="AM660" s="17">
        <f t="shared" si="209"/>
        <v>0.6</v>
      </c>
      <c r="AN660" s="17">
        <f t="shared" si="210"/>
        <v>0</v>
      </c>
      <c r="AO660" s="17">
        <f t="shared" si="211"/>
        <v>0.2</v>
      </c>
      <c r="AP660" s="17">
        <f t="shared" si="212"/>
        <v>0.2</v>
      </c>
      <c r="AQ660" s="17">
        <f t="shared" si="213"/>
        <v>0.54799999999999993</v>
      </c>
      <c r="AS660" s="17">
        <f t="shared" si="214"/>
        <v>1</v>
      </c>
      <c r="AT660" s="17">
        <f t="shared" si="215"/>
        <v>2.9999999999999996</v>
      </c>
      <c r="AU660" s="17">
        <f t="shared" si="216"/>
        <v>0.5625</v>
      </c>
      <c r="AV660" s="17">
        <f t="shared" si="217"/>
        <v>0.75</v>
      </c>
      <c r="AW660" s="17">
        <f t="shared" si="218"/>
        <v>1.1102230246251565E-16</v>
      </c>
      <c r="AX660" s="17">
        <f t="shared" si="219"/>
        <v>1.1102230246251565E-16</v>
      </c>
      <c r="AY660" s="17">
        <f t="shared" si="220"/>
        <v>0.54799999999999982</v>
      </c>
      <c r="BA660" s="17">
        <f t="shared" si="228"/>
        <v>1</v>
      </c>
      <c r="BB660" s="17">
        <f t="shared" si="221"/>
        <v>3</v>
      </c>
      <c r="BC660" s="17">
        <f t="shared" si="222"/>
        <v>0.48698578397443271</v>
      </c>
      <c r="BD660" s="17">
        <f t="shared" si="223"/>
        <v>0.10897693923564063</v>
      </c>
      <c r="BE660" s="17">
        <f t="shared" si="224"/>
        <v>0.10897693923564063</v>
      </c>
      <c r="BF660" s="17">
        <f t="shared" si="225"/>
        <v>0.19274124788290634</v>
      </c>
      <c r="BG660" s="17">
        <f t="shared" si="226"/>
        <v>2.4869761062093761E-2</v>
      </c>
    </row>
    <row r="661" spans="1:59" x14ac:dyDescent="0.25">
      <c r="A661" s="84">
        <v>447</v>
      </c>
      <c r="B661" s="84">
        <v>392</v>
      </c>
      <c r="C661" s="17" t="s">
        <v>83</v>
      </c>
      <c r="D661" s="87" t="s">
        <v>612</v>
      </c>
      <c r="E661" s="17">
        <v>0</v>
      </c>
      <c r="F661" s="17">
        <v>20</v>
      </c>
      <c r="G661" s="17">
        <v>0</v>
      </c>
      <c r="H661" s="17">
        <v>0</v>
      </c>
      <c r="I661" s="17">
        <v>0</v>
      </c>
      <c r="J661" s="17">
        <v>0</v>
      </c>
      <c r="K661" s="17">
        <v>0</v>
      </c>
      <c r="L661" s="17">
        <v>0</v>
      </c>
      <c r="M661" s="17">
        <v>60</v>
      </c>
      <c r="N661" s="17">
        <v>0</v>
      </c>
      <c r="O661" s="17">
        <v>20</v>
      </c>
      <c r="P661" s="17">
        <v>0</v>
      </c>
      <c r="Q661" s="17">
        <v>0</v>
      </c>
      <c r="R661" s="17">
        <v>0</v>
      </c>
      <c r="S661" s="17">
        <v>0</v>
      </c>
      <c r="T661" s="17">
        <v>0</v>
      </c>
      <c r="U661" s="41">
        <v>0</v>
      </c>
      <c r="V661" s="17">
        <v>0</v>
      </c>
      <c r="W661" s="17">
        <v>0</v>
      </c>
      <c r="X661" s="17">
        <v>0</v>
      </c>
      <c r="Y661" s="17">
        <v>0</v>
      </c>
      <c r="Z661" s="17">
        <v>0</v>
      </c>
      <c r="AA661" s="17">
        <v>0</v>
      </c>
      <c r="AB661" s="17">
        <v>0</v>
      </c>
      <c r="AC661" s="17">
        <v>0</v>
      </c>
      <c r="AD661" s="41">
        <v>0</v>
      </c>
      <c r="AE661" s="88">
        <v>74.900000000000006</v>
      </c>
      <c r="AF661" s="17" t="s">
        <v>3</v>
      </c>
      <c r="AG661" s="87" t="s">
        <v>506</v>
      </c>
      <c r="AL661" s="17">
        <f t="shared" si="208"/>
        <v>100</v>
      </c>
      <c r="AM661" s="17">
        <f t="shared" si="209"/>
        <v>0.6</v>
      </c>
      <c r="AN661" s="17">
        <f t="shared" si="210"/>
        <v>0</v>
      </c>
      <c r="AO661" s="17">
        <f t="shared" si="211"/>
        <v>0.2</v>
      </c>
      <c r="AP661" s="17">
        <f t="shared" si="212"/>
        <v>0.2</v>
      </c>
      <c r="AQ661" s="17">
        <f t="shared" si="213"/>
        <v>0.74900000000000011</v>
      </c>
      <c r="AS661" s="17">
        <f t="shared" si="214"/>
        <v>1</v>
      </c>
      <c r="AT661" s="17">
        <f t="shared" si="215"/>
        <v>2.9999999999999996</v>
      </c>
      <c r="AU661" s="17">
        <f t="shared" si="216"/>
        <v>0.5625</v>
      </c>
      <c r="AV661" s="17">
        <f t="shared" si="217"/>
        <v>0.75</v>
      </c>
      <c r="AW661" s="17">
        <f t="shared" si="218"/>
        <v>1.1102230246251565E-16</v>
      </c>
      <c r="AX661" s="17">
        <f t="shared" si="219"/>
        <v>1.1102230246251565E-16</v>
      </c>
      <c r="AY661" s="17">
        <f t="shared" si="220"/>
        <v>0.749</v>
      </c>
      <c r="BA661" s="17">
        <f t="shared" si="228"/>
        <v>1</v>
      </c>
      <c r="BB661" s="17">
        <f t="shared" si="221"/>
        <v>3</v>
      </c>
      <c r="BC661" s="17">
        <f t="shared" si="222"/>
        <v>0.48698578397443271</v>
      </c>
      <c r="BD661" s="17">
        <f t="shared" si="223"/>
        <v>0.10897693923564063</v>
      </c>
      <c r="BE661" s="17">
        <f t="shared" si="224"/>
        <v>0.10897693923564063</v>
      </c>
      <c r="BF661" s="17">
        <f t="shared" si="225"/>
        <v>0.40962951831017896</v>
      </c>
      <c r="BG661" s="17">
        <f t="shared" si="226"/>
        <v>0.12866676146179262</v>
      </c>
    </row>
    <row r="662" spans="1:59" x14ac:dyDescent="0.25">
      <c r="A662" s="84">
        <v>448</v>
      </c>
      <c r="B662" s="84">
        <v>393</v>
      </c>
      <c r="C662" s="17" t="s">
        <v>293</v>
      </c>
      <c r="D662" s="87" t="s">
        <v>612</v>
      </c>
      <c r="E662" s="17">
        <v>0</v>
      </c>
      <c r="F662" s="17">
        <v>20</v>
      </c>
      <c r="G662" s="17">
        <v>0</v>
      </c>
      <c r="H662" s="17">
        <v>0</v>
      </c>
      <c r="I662" s="17">
        <v>0</v>
      </c>
      <c r="J662" s="17">
        <v>60</v>
      </c>
      <c r="K662" s="17">
        <v>0</v>
      </c>
      <c r="L662" s="17">
        <v>0</v>
      </c>
      <c r="M662" s="17">
        <v>0</v>
      </c>
      <c r="N662" s="17">
        <v>0</v>
      </c>
      <c r="O662" s="17">
        <v>20</v>
      </c>
      <c r="P662" s="17">
        <v>0</v>
      </c>
      <c r="Q662" s="17">
        <v>0</v>
      </c>
      <c r="R662" s="17">
        <v>0</v>
      </c>
      <c r="S662" s="17">
        <v>0</v>
      </c>
      <c r="T662" s="17">
        <v>0</v>
      </c>
      <c r="U662" s="41">
        <v>0</v>
      </c>
      <c r="V662" s="17">
        <v>0</v>
      </c>
      <c r="W662" s="17">
        <v>0</v>
      </c>
      <c r="X662" s="17">
        <v>0</v>
      </c>
      <c r="Y662" s="17">
        <v>0</v>
      </c>
      <c r="Z662" s="17">
        <v>0</v>
      </c>
      <c r="AA662" s="17">
        <v>0</v>
      </c>
      <c r="AB662" s="17">
        <v>0</v>
      </c>
      <c r="AC662" s="17">
        <v>0</v>
      </c>
      <c r="AD662" s="41">
        <v>0</v>
      </c>
      <c r="AE662" s="88">
        <v>75.5</v>
      </c>
      <c r="AF662" s="17" t="s">
        <v>3</v>
      </c>
      <c r="AG662" s="87" t="s">
        <v>506</v>
      </c>
      <c r="AL662" s="17">
        <f t="shared" si="208"/>
        <v>100</v>
      </c>
      <c r="AM662" s="17">
        <f t="shared" si="209"/>
        <v>0.6</v>
      </c>
      <c r="AN662" s="17">
        <f t="shared" si="210"/>
        <v>0</v>
      </c>
      <c r="AO662" s="17">
        <f t="shared" si="211"/>
        <v>0.2</v>
      </c>
      <c r="AP662" s="17">
        <f t="shared" si="212"/>
        <v>0.2</v>
      </c>
      <c r="AQ662" s="17">
        <f t="shared" si="213"/>
        <v>0.755</v>
      </c>
      <c r="AS662" s="17">
        <f t="shared" si="214"/>
        <v>1</v>
      </c>
      <c r="AT662" s="17">
        <f t="shared" si="215"/>
        <v>2.9999999999999996</v>
      </c>
      <c r="AU662" s="17">
        <f t="shared" si="216"/>
        <v>0.5625</v>
      </c>
      <c r="AV662" s="17">
        <f t="shared" si="217"/>
        <v>0.75</v>
      </c>
      <c r="AW662" s="17">
        <f t="shared" si="218"/>
        <v>1.1102230246251565E-16</v>
      </c>
      <c r="AX662" s="17">
        <f t="shared" si="219"/>
        <v>1.1102230246251565E-16</v>
      </c>
      <c r="AY662" s="17">
        <f t="shared" si="220"/>
        <v>0.75499999999999989</v>
      </c>
      <c r="BA662" s="17">
        <f t="shared" si="228"/>
        <v>1</v>
      </c>
      <c r="BB662" s="17">
        <f t="shared" si="221"/>
        <v>3</v>
      </c>
      <c r="BC662" s="17">
        <f t="shared" si="222"/>
        <v>0.48698578397443271</v>
      </c>
      <c r="BD662" s="17">
        <f t="shared" si="223"/>
        <v>0.10897693923564063</v>
      </c>
      <c r="BE662" s="17">
        <f t="shared" si="224"/>
        <v>0.10897693923564063</v>
      </c>
      <c r="BF662" s="17">
        <f t="shared" si="225"/>
        <v>0.4173457950393511</v>
      </c>
      <c r="BG662" s="17">
        <f t="shared" si="226"/>
        <v>0.13300717938417159</v>
      </c>
    </row>
    <row r="663" spans="1:59" x14ac:dyDescent="0.25">
      <c r="A663" s="84">
        <v>560</v>
      </c>
      <c r="B663" s="84">
        <v>602</v>
      </c>
      <c r="D663" s="87" t="s">
        <v>612</v>
      </c>
      <c r="E663" s="17">
        <v>0</v>
      </c>
      <c r="F663" s="17">
        <f>'EWG-CCP-127 (1)'!D250</f>
        <v>12</v>
      </c>
      <c r="G663" s="17">
        <v>0</v>
      </c>
      <c r="H663" s="17">
        <v>0</v>
      </c>
      <c r="I663" s="17">
        <v>0</v>
      </c>
      <c r="J663" s="17">
        <v>0</v>
      </c>
      <c r="K663" s="17">
        <v>0</v>
      </c>
      <c r="L663" s="17">
        <v>0</v>
      </c>
      <c r="M663" s="17">
        <v>0</v>
      </c>
      <c r="N663" s="17">
        <f>'EWG-CCP-127 (1)'!F250</f>
        <v>28</v>
      </c>
      <c r="O663" s="17">
        <v>0</v>
      </c>
      <c r="P663" s="17">
        <v>0</v>
      </c>
      <c r="Q663" s="17">
        <v>0</v>
      </c>
      <c r="R663" s="17">
        <f>'EWG-CCP-127 (1)'!E250</f>
        <v>40</v>
      </c>
      <c r="S663" s="17">
        <v>0</v>
      </c>
      <c r="T663" s="17">
        <v>0</v>
      </c>
      <c r="U663" s="17">
        <v>0</v>
      </c>
      <c r="V663" s="17">
        <v>0</v>
      </c>
      <c r="W663" s="17">
        <v>0</v>
      </c>
      <c r="X663" s="17">
        <v>0</v>
      </c>
      <c r="Y663" s="17">
        <v>0</v>
      </c>
      <c r="Z663" s="17">
        <v>0</v>
      </c>
      <c r="AA663" s="17">
        <f>'EWG-CCP-127 (1)'!G250</f>
        <v>20</v>
      </c>
      <c r="AB663" s="17">
        <v>0</v>
      </c>
      <c r="AC663" s="17">
        <v>0</v>
      </c>
      <c r="AD663" s="17">
        <v>0</v>
      </c>
      <c r="AE663" s="88">
        <f>100-9.5</f>
        <v>90.5</v>
      </c>
      <c r="AF663" s="17" t="s">
        <v>3</v>
      </c>
      <c r="AG663" s="87" t="s">
        <v>506</v>
      </c>
      <c r="AL663" s="17">
        <f t="shared" si="208"/>
        <v>100</v>
      </c>
      <c r="AM663" s="17">
        <f t="shared" si="209"/>
        <v>0</v>
      </c>
      <c r="AN663" s="17">
        <f t="shared" si="210"/>
        <v>0</v>
      </c>
      <c r="AO663" s="17">
        <f t="shared" si="211"/>
        <v>0.12</v>
      </c>
      <c r="AP663" s="17">
        <f t="shared" si="212"/>
        <v>0</v>
      </c>
      <c r="AQ663" s="17">
        <f t="shared" si="213"/>
        <v>0.90500000000000003</v>
      </c>
      <c r="AS663" s="17">
        <f t="shared" si="214"/>
        <v>0</v>
      </c>
      <c r="AT663" s="17">
        <f t="shared" si="215"/>
        <v>0</v>
      </c>
      <c r="AU663" s="17">
        <f t="shared" si="216"/>
        <v>0.5</v>
      </c>
      <c r="AV663" s="17">
        <f t="shared" si="217"/>
        <v>0.5</v>
      </c>
      <c r="AW663" s="17">
        <f t="shared" si="218"/>
        <v>0</v>
      </c>
      <c r="AX663" s="17">
        <f t="shared" si="219"/>
        <v>0</v>
      </c>
      <c r="AY663" s="17">
        <f t="shared" si="220"/>
        <v>0.90500000000000003</v>
      </c>
      <c r="BA663" s="17">
        <f t="shared" si="228"/>
        <v>0</v>
      </c>
      <c r="BB663" s="17">
        <f t="shared" si="221"/>
        <v>1.6666666666666667</v>
      </c>
      <c r="BC663" s="17">
        <f t="shared" si="222"/>
        <v>0.42821172032905402</v>
      </c>
      <c r="BD663" s="17">
        <f t="shared" si="223"/>
        <v>0.22178226226864164</v>
      </c>
      <c r="BE663" s="17">
        <f t="shared" si="224"/>
        <v>0.22178226226864164</v>
      </c>
      <c r="BF663" s="17">
        <f t="shared" si="225"/>
        <v>0.46678647715075522</v>
      </c>
      <c r="BG663" s="17">
        <f t="shared" si="226"/>
        <v>0.26491762744364838</v>
      </c>
    </row>
    <row r="664" spans="1:59" x14ac:dyDescent="0.25">
      <c r="A664" s="84">
        <v>566</v>
      </c>
      <c r="B664" s="84">
        <v>608</v>
      </c>
      <c r="D664" s="87" t="s">
        <v>612</v>
      </c>
      <c r="E664" s="17">
        <v>0</v>
      </c>
      <c r="F664" s="17">
        <f>'EWG-CCP-127 (1)'!D256</f>
        <v>6</v>
      </c>
      <c r="G664" s="17">
        <v>0</v>
      </c>
      <c r="H664" s="17">
        <v>0</v>
      </c>
      <c r="I664" s="17">
        <v>0</v>
      </c>
      <c r="J664" s="17">
        <v>0</v>
      </c>
      <c r="K664" s="17">
        <v>0</v>
      </c>
      <c r="L664" s="17">
        <v>0</v>
      </c>
      <c r="M664" s="17">
        <v>0</v>
      </c>
      <c r="N664" s="17">
        <f>'EWG-CCP-127 (1)'!F256</f>
        <v>14</v>
      </c>
      <c r="O664" s="17">
        <v>0</v>
      </c>
      <c r="P664" s="17">
        <v>0</v>
      </c>
      <c r="Q664" s="17">
        <v>0</v>
      </c>
      <c r="R664" s="17">
        <f>'EWG-CCP-127 (1)'!E256</f>
        <v>20</v>
      </c>
      <c r="S664" s="17">
        <v>0</v>
      </c>
      <c r="T664" s="17">
        <v>0</v>
      </c>
      <c r="U664" s="17">
        <v>0</v>
      </c>
      <c r="V664" s="17">
        <v>0</v>
      </c>
      <c r="W664" s="17">
        <v>0</v>
      </c>
      <c r="X664" s="17">
        <v>0</v>
      </c>
      <c r="Y664" s="17">
        <v>0</v>
      </c>
      <c r="Z664" s="17">
        <v>0</v>
      </c>
      <c r="AA664" s="17">
        <f>'EWG-CCP-127 (1)'!G256</f>
        <v>60</v>
      </c>
      <c r="AB664" s="17">
        <v>0</v>
      </c>
      <c r="AC664" s="17">
        <v>0</v>
      </c>
      <c r="AD664" s="17">
        <v>0</v>
      </c>
      <c r="AE664" s="88">
        <f>100-9.4</f>
        <v>90.6</v>
      </c>
      <c r="AF664" s="17" t="s">
        <v>3</v>
      </c>
      <c r="AG664" s="87" t="s">
        <v>506</v>
      </c>
      <c r="AK664" s="17" t="s">
        <v>535</v>
      </c>
      <c r="AL664" s="17">
        <f t="shared" si="208"/>
        <v>100</v>
      </c>
      <c r="AM664" s="17">
        <f t="shared" si="209"/>
        <v>0</v>
      </c>
      <c r="AN664" s="17">
        <f t="shared" si="210"/>
        <v>0</v>
      </c>
      <c r="AO664" s="17">
        <f t="shared" si="211"/>
        <v>0.06</v>
      </c>
      <c r="AP664" s="17">
        <f t="shared" si="212"/>
        <v>0</v>
      </c>
      <c r="AQ664" s="17">
        <f t="shared" si="213"/>
        <v>0.90599999999999992</v>
      </c>
      <c r="AS664" s="17">
        <f t="shared" si="214"/>
        <v>0</v>
      </c>
      <c r="AT664" s="17">
        <f t="shared" si="215"/>
        <v>0</v>
      </c>
      <c r="AU664" s="17">
        <f t="shared" si="216"/>
        <v>0.5</v>
      </c>
      <c r="AV664" s="17">
        <f t="shared" si="217"/>
        <v>0.5</v>
      </c>
      <c r="AW664" s="17">
        <f t="shared" si="218"/>
        <v>0</v>
      </c>
      <c r="AX664" s="17">
        <f t="shared" si="219"/>
        <v>0</v>
      </c>
      <c r="AY664" s="17">
        <f t="shared" si="220"/>
        <v>0.90599999999999992</v>
      </c>
      <c r="BA664" s="17">
        <f t="shared" si="228"/>
        <v>0</v>
      </c>
      <c r="BB664" s="17">
        <f t="shared" si="221"/>
        <v>1.6666666666666667</v>
      </c>
      <c r="BC664" s="17">
        <f t="shared" si="222"/>
        <v>0.42821172032905402</v>
      </c>
      <c r="BD664" s="17">
        <f t="shared" si="223"/>
        <v>0.22178226226864164</v>
      </c>
      <c r="BE664" s="17">
        <f t="shared" si="224"/>
        <v>0.22178226226864164</v>
      </c>
      <c r="BF664" s="17">
        <f t="shared" si="225"/>
        <v>0.46815391262621781</v>
      </c>
      <c r="BG664" s="17">
        <f t="shared" si="226"/>
        <v>0.26594803043071141</v>
      </c>
    </row>
    <row r="665" spans="1:59" x14ac:dyDescent="0.25">
      <c r="A665" s="84">
        <v>563</v>
      </c>
      <c r="B665" s="84">
        <v>605</v>
      </c>
      <c r="D665" s="87" t="s">
        <v>612</v>
      </c>
      <c r="E665" s="17">
        <v>0</v>
      </c>
      <c r="F665" s="17">
        <f>'EWG-CCP-127 (1)'!D253</f>
        <v>9</v>
      </c>
      <c r="G665" s="17">
        <v>0</v>
      </c>
      <c r="H665" s="17">
        <v>0</v>
      </c>
      <c r="I665" s="17">
        <v>0</v>
      </c>
      <c r="J665" s="17">
        <v>0</v>
      </c>
      <c r="K665" s="17">
        <v>0</v>
      </c>
      <c r="L665" s="17">
        <v>0</v>
      </c>
      <c r="M665" s="17">
        <v>0</v>
      </c>
      <c r="N665" s="17">
        <f>'EWG-CCP-127 (1)'!F253</f>
        <v>21</v>
      </c>
      <c r="O665" s="17">
        <v>0</v>
      </c>
      <c r="P665" s="17">
        <v>0</v>
      </c>
      <c r="Q665" s="17">
        <v>0</v>
      </c>
      <c r="R665" s="17">
        <f>'EWG-CCP-127 (1)'!E253</f>
        <v>30</v>
      </c>
      <c r="S665" s="17">
        <v>0</v>
      </c>
      <c r="T665" s="17">
        <v>0</v>
      </c>
      <c r="U665" s="17">
        <v>0</v>
      </c>
      <c r="V665" s="17">
        <v>0</v>
      </c>
      <c r="W665" s="17">
        <v>0</v>
      </c>
      <c r="X665" s="17">
        <v>0</v>
      </c>
      <c r="Y665" s="17">
        <v>0</v>
      </c>
      <c r="Z665" s="17">
        <v>0</v>
      </c>
      <c r="AA665" s="17">
        <f>'EWG-CCP-127 (1)'!G253</f>
        <v>40</v>
      </c>
      <c r="AB665" s="17">
        <v>0</v>
      </c>
      <c r="AC665" s="17">
        <v>0</v>
      </c>
      <c r="AD665" s="17">
        <v>0</v>
      </c>
      <c r="AE665" s="88">
        <f>100-8.6</f>
        <v>91.4</v>
      </c>
      <c r="AF665" s="17" t="s">
        <v>3</v>
      </c>
      <c r="AG665" s="87" t="s">
        <v>506</v>
      </c>
      <c r="AL665" s="17">
        <f t="shared" si="208"/>
        <v>100</v>
      </c>
      <c r="AM665" s="17">
        <f t="shared" si="209"/>
        <v>0</v>
      </c>
      <c r="AN665" s="17">
        <f t="shared" si="210"/>
        <v>0</v>
      </c>
      <c r="AO665" s="17">
        <f t="shared" si="211"/>
        <v>0.09</v>
      </c>
      <c r="AP665" s="17">
        <f t="shared" si="212"/>
        <v>0</v>
      </c>
      <c r="AQ665" s="17">
        <f t="shared" si="213"/>
        <v>0.91400000000000003</v>
      </c>
      <c r="AS665" s="17">
        <f t="shared" si="214"/>
        <v>0</v>
      </c>
      <c r="AT665" s="17">
        <f t="shared" si="215"/>
        <v>0</v>
      </c>
      <c r="AU665" s="17">
        <f t="shared" si="216"/>
        <v>0.5</v>
      </c>
      <c r="AV665" s="17">
        <f t="shared" si="217"/>
        <v>0.5</v>
      </c>
      <c r="AW665" s="17">
        <f t="shared" si="218"/>
        <v>0</v>
      </c>
      <c r="AX665" s="17">
        <f t="shared" si="219"/>
        <v>0</v>
      </c>
      <c r="AY665" s="17">
        <f t="shared" si="220"/>
        <v>0.91400000000000003</v>
      </c>
      <c r="BA665" s="17">
        <f t="shared" si="228"/>
        <v>0</v>
      </c>
      <c r="BB665" s="17">
        <f t="shared" si="221"/>
        <v>1.6666666666666667</v>
      </c>
      <c r="BC665" s="17">
        <f t="shared" si="222"/>
        <v>0.42821172032905402</v>
      </c>
      <c r="BD665" s="17">
        <f t="shared" si="223"/>
        <v>0.22178226226864164</v>
      </c>
      <c r="BE665" s="17">
        <f t="shared" si="224"/>
        <v>0.22178226226864164</v>
      </c>
      <c r="BF665" s="17">
        <f t="shared" si="225"/>
        <v>0.47916539642991973</v>
      </c>
      <c r="BG665" s="17">
        <f t="shared" si="226"/>
        <v>0.27426325432721688</v>
      </c>
    </row>
    <row r="666" spans="1:59" x14ac:dyDescent="0.25">
      <c r="A666" s="84">
        <v>562</v>
      </c>
      <c r="B666" s="84">
        <v>604</v>
      </c>
      <c r="D666" s="87" t="s">
        <v>612</v>
      </c>
      <c r="E666" s="17">
        <v>0</v>
      </c>
      <c r="F666" s="17">
        <f>'EWG-CCP-127 (1)'!D252</f>
        <v>6</v>
      </c>
      <c r="G666" s="17">
        <v>0</v>
      </c>
      <c r="H666" s="17">
        <v>0</v>
      </c>
      <c r="I666" s="17">
        <v>0</v>
      </c>
      <c r="J666" s="17">
        <v>0</v>
      </c>
      <c r="K666" s="17">
        <v>0</v>
      </c>
      <c r="L666" s="17">
        <v>0</v>
      </c>
      <c r="M666" s="17">
        <v>0</v>
      </c>
      <c r="N666" s="17">
        <f>'EWG-CCP-127 (1)'!F252</f>
        <v>24</v>
      </c>
      <c r="O666" s="17">
        <v>0</v>
      </c>
      <c r="P666" s="17">
        <v>0</v>
      </c>
      <c r="Q666" s="17">
        <v>0</v>
      </c>
      <c r="R666" s="17">
        <f>'EWG-CCP-127 (1)'!E252</f>
        <v>30</v>
      </c>
      <c r="S666" s="17">
        <v>0</v>
      </c>
      <c r="T666" s="17">
        <v>0</v>
      </c>
      <c r="U666" s="17">
        <v>0</v>
      </c>
      <c r="V666" s="17">
        <v>0</v>
      </c>
      <c r="W666" s="17">
        <v>0</v>
      </c>
      <c r="X666" s="17">
        <v>0</v>
      </c>
      <c r="Y666" s="17">
        <v>0</v>
      </c>
      <c r="Z666" s="17">
        <v>0</v>
      </c>
      <c r="AA666" s="17">
        <f>'EWG-CCP-127 (1)'!G252</f>
        <v>40</v>
      </c>
      <c r="AB666" s="17">
        <v>0</v>
      </c>
      <c r="AC666" s="17">
        <v>0</v>
      </c>
      <c r="AD666" s="17">
        <v>0</v>
      </c>
      <c r="AE666" s="88">
        <f>100-7</f>
        <v>93</v>
      </c>
      <c r="AF666" s="17" t="s">
        <v>3</v>
      </c>
      <c r="AG666" s="87" t="s">
        <v>506</v>
      </c>
      <c r="AL666" s="17">
        <f t="shared" si="208"/>
        <v>100</v>
      </c>
      <c r="AM666" s="17">
        <f t="shared" si="209"/>
        <v>0</v>
      </c>
      <c r="AN666" s="17">
        <f t="shared" si="210"/>
        <v>0</v>
      </c>
      <c r="AO666" s="17">
        <f t="shared" si="211"/>
        <v>0.06</v>
      </c>
      <c r="AP666" s="17">
        <f t="shared" si="212"/>
        <v>0</v>
      </c>
      <c r="AQ666" s="17">
        <f t="shared" si="213"/>
        <v>0.93</v>
      </c>
      <c r="AS666" s="17">
        <f t="shared" si="214"/>
        <v>0</v>
      </c>
      <c r="AT666" s="17">
        <f t="shared" si="215"/>
        <v>0</v>
      </c>
      <c r="AU666" s="17">
        <f t="shared" si="216"/>
        <v>0.5</v>
      </c>
      <c r="AV666" s="17">
        <f t="shared" si="217"/>
        <v>0.5</v>
      </c>
      <c r="AW666" s="17">
        <f t="shared" si="218"/>
        <v>0</v>
      </c>
      <c r="AX666" s="17">
        <f t="shared" si="219"/>
        <v>0</v>
      </c>
      <c r="AY666" s="17">
        <f t="shared" si="220"/>
        <v>0.93</v>
      </c>
      <c r="BA666" s="17">
        <f t="shared" si="228"/>
        <v>0</v>
      </c>
      <c r="BB666" s="17">
        <f t="shared" si="221"/>
        <v>2.5</v>
      </c>
      <c r="BC666" s="17">
        <f t="shared" si="222"/>
        <v>0.42821172032905402</v>
      </c>
      <c r="BD666" s="17">
        <f t="shared" si="223"/>
        <v>7.1318463008475552E-2</v>
      </c>
      <c r="BE666" s="17">
        <f t="shared" si="224"/>
        <v>7.1318463008475552E-2</v>
      </c>
      <c r="BF666" s="17">
        <f t="shared" si="225"/>
        <v>0.73733398197012689</v>
      </c>
      <c r="BG666" s="17">
        <f t="shared" si="226"/>
        <v>0.29127770212022769</v>
      </c>
    </row>
    <row r="667" spans="1:59" x14ac:dyDescent="0.25">
      <c r="A667" s="84">
        <v>559</v>
      </c>
      <c r="B667" s="84">
        <v>601</v>
      </c>
      <c r="D667" s="87" t="s">
        <v>612</v>
      </c>
      <c r="E667" s="17">
        <v>0</v>
      </c>
      <c r="F667" s="17">
        <f>'EWG-CCP-127 (1)'!D249</f>
        <v>8</v>
      </c>
      <c r="G667" s="17">
        <v>0</v>
      </c>
      <c r="H667" s="17">
        <v>0</v>
      </c>
      <c r="I667" s="17">
        <v>0</v>
      </c>
      <c r="J667" s="17">
        <v>0</v>
      </c>
      <c r="K667" s="17">
        <v>0</v>
      </c>
      <c r="L667" s="17">
        <v>0</v>
      </c>
      <c r="M667" s="17">
        <v>0</v>
      </c>
      <c r="N667" s="17">
        <f>'EWG-CCP-127 (1)'!F249</f>
        <v>32</v>
      </c>
      <c r="O667" s="17">
        <v>0</v>
      </c>
      <c r="P667" s="17">
        <v>0</v>
      </c>
      <c r="Q667" s="17">
        <v>0</v>
      </c>
      <c r="R667" s="17">
        <f>'EWG-CCP-127 (1)'!E249</f>
        <v>40</v>
      </c>
      <c r="S667" s="17">
        <v>0</v>
      </c>
      <c r="T667" s="17">
        <v>0</v>
      </c>
      <c r="U667" s="17">
        <v>0</v>
      </c>
      <c r="V667" s="17">
        <v>0</v>
      </c>
      <c r="W667" s="17">
        <v>0</v>
      </c>
      <c r="X667" s="17">
        <v>0</v>
      </c>
      <c r="Y667" s="17">
        <v>0</v>
      </c>
      <c r="Z667" s="17">
        <v>0</v>
      </c>
      <c r="AA667" s="17">
        <f>'EWG-CCP-127 (1)'!G249</f>
        <v>20</v>
      </c>
      <c r="AB667" s="17">
        <v>0</v>
      </c>
      <c r="AC667" s="17">
        <v>0</v>
      </c>
      <c r="AD667" s="17">
        <v>0</v>
      </c>
      <c r="AE667" s="88">
        <f>100-5.9</f>
        <v>94.1</v>
      </c>
      <c r="AF667" s="17" t="s">
        <v>3</v>
      </c>
      <c r="AG667" s="87" t="s">
        <v>506</v>
      </c>
      <c r="AL667" s="17">
        <f t="shared" si="208"/>
        <v>100</v>
      </c>
      <c r="AM667" s="17">
        <f t="shared" si="209"/>
        <v>0</v>
      </c>
      <c r="AN667" s="17">
        <f t="shared" si="210"/>
        <v>0</v>
      </c>
      <c r="AO667" s="17">
        <f t="shared" si="211"/>
        <v>0.08</v>
      </c>
      <c r="AP667" s="17">
        <f t="shared" si="212"/>
        <v>0</v>
      </c>
      <c r="AQ667" s="17">
        <f t="shared" si="213"/>
        <v>0.94099999999999995</v>
      </c>
      <c r="AS667" s="17">
        <f t="shared" si="214"/>
        <v>0</v>
      </c>
      <c r="AT667" s="17">
        <f t="shared" si="215"/>
        <v>0</v>
      </c>
      <c r="AU667" s="17">
        <f t="shared" si="216"/>
        <v>0.5</v>
      </c>
      <c r="AV667" s="17">
        <f t="shared" si="217"/>
        <v>0.5</v>
      </c>
      <c r="AW667" s="17">
        <f t="shared" si="218"/>
        <v>0</v>
      </c>
      <c r="AX667" s="17">
        <f t="shared" si="219"/>
        <v>0</v>
      </c>
      <c r="AY667" s="17">
        <f t="shared" si="220"/>
        <v>0.94099999999999995</v>
      </c>
      <c r="BA667" s="17">
        <f t="shared" si="228"/>
        <v>0</v>
      </c>
      <c r="BB667" s="17">
        <f t="shared" si="221"/>
        <v>2.5</v>
      </c>
      <c r="BC667" s="17">
        <f t="shared" si="222"/>
        <v>0.42821172032905402</v>
      </c>
      <c r="BD667" s="17">
        <f t="shared" si="223"/>
        <v>7.1318463008475552E-2</v>
      </c>
      <c r="BE667" s="17">
        <f t="shared" si="224"/>
        <v>7.1318463008475552E-2</v>
      </c>
      <c r="BF667" s="17">
        <f t="shared" si="225"/>
        <v>0.75634597578394025</v>
      </c>
      <c r="BG667" s="17">
        <f t="shared" si="226"/>
        <v>0.30327213497792255</v>
      </c>
    </row>
    <row r="668" spans="1:59" x14ac:dyDescent="0.25">
      <c r="A668" s="84">
        <v>565</v>
      </c>
      <c r="B668" s="84">
        <v>607</v>
      </c>
      <c r="D668" s="87" t="s">
        <v>612</v>
      </c>
      <c r="E668" s="17">
        <v>0</v>
      </c>
      <c r="F668" s="17">
        <f>'EWG-CCP-127 (1)'!D255</f>
        <v>4</v>
      </c>
      <c r="G668" s="17">
        <v>0</v>
      </c>
      <c r="H668" s="17">
        <v>0</v>
      </c>
      <c r="I668" s="17">
        <v>0</v>
      </c>
      <c r="J668" s="17">
        <v>0</v>
      </c>
      <c r="K668" s="17">
        <v>0</v>
      </c>
      <c r="L668" s="17">
        <v>0</v>
      </c>
      <c r="M668" s="17">
        <v>0</v>
      </c>
      <c r="N668" s="17">
        <f>'EWG-CCP-127 (1)'!F255</f>
        <v>16</v>
      </c>
      <c r="O668" s="17">
        <v>0</v>
      </c>
      <c r="P668" s="17">
        <v>0</v>
      </c>
      <c r="Q668" s="17">
        <v>0</v>
      </c>
      <c r="R668" s="17">
        <f>'EWG-CCP-127 (1)'!E255</f>
        <v>20</v>
      </c>
      <c r="S668" s="17">
        <v>0</v>
      </c>
      <c r="T668" s="17">
        <v>0</v>
      </c>
      <c r="U668" s="17">
        <v>0</v>
      </c>
      <c r="V668" s="17">
        <v>0</v>
      </c>
      <c r="W668" s="17">
        <v>0</v>
      </c>
      <c r="X668" s="17">
        <v>0</v>
      </c>
      <c r="Y668" s="17">
        <v>0</v>
      </c>
      <c r="Z668" s="17">
        <v>0</v>
      </c>
      <c r="AA668" s="17">
        <f>'EWG-CCP-127 (1)'!G255</f>
        <v>60</v>
      </c>
      <c r="AB668" s="17">
        <v>0</v>
      </c>
      <c r="AC668" s="17">
        <v>0</v>
      </c>
      <c r="AD668" s="17">
        <v>0</v>
      </c>
      <c r="AE668" s="88">
        <f>100-5.2</f>
        <v>94.8</v>
      </c>
      <c r="AF668" s="17" t="s">
        <v>3</v>
      </c>
      <c r="AG668" s="87" t="s">
        <v>506</v>
      </c>
      <c r="AL668" s="17">
        <f t="shared" si="208"/>
        <v>100</v>
      </c>
      <c r="AM668" s="17">
        <f t="shared" si="209"/>
        <v>0</v>
      </c>
      <c r="AN668" s="17">
        <f t="shared" si="210"/>
        <v>0</v>
      </c>
      <c r="AO668" s="17">
        <f t="shared" si="211"/>
        <v>0.04</v>
      </c>
      <c r="AP668" s="17">
        <f t="shared" si="212"/>
        <v>0</v>
      </c>
      <c r="AQ668" s="17">
        <f t="shared" si="213"/>
        <v>0.94799999999999995</v>
      </c>
      <c r="AS668" s="17">
        <f t="shared" si="214"/>
        <v>0</v>
      </c>
      <c r="AT668" s="17">
        <f t="shared" si="215"/>
        <v>0</v>
      </c>
      <c r="AU668" s="17">
        <f t="shared" si="216"/>
        <v>0.5</v>
      </c>
      <c r="AV668" s="17">
        <f t="shared" si="217"/>
        <v>0.5</v>
      </c>
      <c r="AW668" s="17">
        <f t="shared" si="218"/>
        <v>0</v>
      </c>
      <c r="AX668" s="17">
        <f t="shared" si="219"/>
        <v>0</v>
      </c>
      <c r="AY668" s="17">
        <f t="shared" si="220"/>
        <v>0.94799999999999995</v>
      </c>
      <c r="BA668" s="17">
        <f t="shared" si="228"/>
        <v>0</v>
      </c>
      <c r="BB668" s="17">
        <f t="shared" si="221"/>
        <v>2.5</v>
      </c>
      <c r="BC668" s="17">
        <f t="shared" si="222"/>
        <v>0.42821172032905402</v>
      </c>
      <c r="BD668" s="17">
        <f t="shared" si="223"/>
        <v>7.1318463008475552E-2</v>
      </c>
      <c r="BE668" s="17">
        <f t="shared" si="224"/>
        <v>7.1318463008475552E-2</v>
      </c>
      <c r="BF668" s="17">
        <f t="shared" si="225"/>
        <v>0.76857051730182158</v>
      </c>
      <c r="BG668" s="17">
        <f t="shared" si="226"/>
        <v>0.31103095588736496</v>
      </c>
    </row>
    <row r="669" spans="1:59" x14ac:dyDescent="0.25">
      <c r="A669" s="84">
        <v>558</v>
      </c>
      <c r="B669" s="84">
        <v>600</v>
      </c>
      <c r="D669" s="87" t="s">
        <v>612</v>
      </c>
      <c r="E669" s="17">
        <v>0</v>
      </c>
      <c r="F669" s="17">
        <f>'EWG-CCP-127 (1)'!D248</f>
        <v>4</v>
      </c>
      <c r="G669" s="17">
        <v>0</v>
      </c>
      <c r="H669" s="17">
        <v>0</v>
      </c>
      <c r="I669" s="17">
        <v>0</v>
      </c>
      <c r="J669" s="17">
        <v>0</v>
      </c>
      <c r="K669" s="17">
        <v>0</v>
      </c>
      <c r="L669" s="17">
        <v>0</v>
      </c>
      <c r="M669" s="17">
        <v>0</v>
      </c>
      <c r="N669" s="17">
        <f>'EWG-CCP-127 (1)'!F248</f>
        <v>36</v>
      </c>
      <c r="O669" s="17">
        <v>0</v>
      </c>
      <c r="P669" s="17">
        <v>0</v>
      </c>
      <c r="Q669" s="17">
        <v>0</v>
      </c>
      <c r="R669" s="17">
        <f>'EWG-CCP-127 (1)'!E248</f>
        <v>40</v>
      </c>
      <c r="S669" s="17">
        <v>0</v>
      </c>
      <c r="T669" s="17">
        <v>0</v>
      </c>
      <c r="U669" s="17">
        <v>0</v>
      </c>
      <c r="V669" s="17">
        <v>0</v>
      </c>
      <c r="W669" s="17">
        <v>0</v>
      </c>
      <c r="X669" s="17">
        <v>0</v>
      </c>
      <c r="Y669" s="17">
        <v>0</v>
      </c>
      <c r="Z669" s="17">
        <v>0</v>
      </c>
      <c r="AA669" s="17">
        <f>'EWG-CCP-127 (1)'!G248</f>
        <v>20</v>
      </c>
      <c r="AB669" s="17">
        <v>0</v>
      </c>
      <c r="AC669" s="17">
        <v>0</v>
      </c>
      <c r="AD669" s="17">
        <v>0</v>
      </c>
      <c r="AE669" s="88">
        <v>100</v>
      </c>
      <c r="AF669" s="17" t="s">
        <v>3</v>
      </c>
      <c r="AG669" s="87" t="s">
        <v>506</v>
      </c>
      <c r="AH669" s="87" t="s">
        <v>566</v>
      </c>
      <c r="AJ669" s="87" t="s">
        <v>510</v>
      </c>
      <c r="AL669" s="17">
        <f t="shared" si="208"/>
        <v>100</v>
      </c>
      <c r="AM669" s="17">
        <f t="shared" si="209"/>
        <v>0</v>
      </c>
      <c r="AN669" s="17">
        <f t="shared" si="210"/>
        <v>0</v>
      </c>
      <c r="AO669" s="17">
        <f t="shared" si="211"/>
        <v>0.04</v>
      </c>
      <c r="AP669" s="17">
        <f t="shared" si="212"/>
        <v>0</v>
      </c>
      <c r="AQ669" s="17">
        <f t="shared" si="213"/>
        <v>1</v>
      </c>
      <c r="AS669" s="17">
        <f t="shared" si="214"/>
        <v>0</v>
      </c>
      <c r="AT669" s="17">
        <f t="shared" si="215"/>
        <v>0</v>
      </c>
      <c r="AU669" s="17">
        <f t="shared" si="216"/>
        <v>0.5</v>
      </c>
      <c r="AV669" s="17">
        <f t="shared" si="217"/>
        <v>0.5</v>
      </c>
      <c r="AW669" s="17">
        <f t="shared" si="218"/>
        <v>0</v>
      </c>
      <c r="AX669" s="17">
        <f t="shared" si="219"/>
        <v>0</v>
      </c>
      <c r="AY669" s="17">
        <f t="shared" si="220"/>
        <v>1</v>
      </c>
      <c r="BA669" s="17">
        <f t="shared" si="228"/>
        <v>0</v>
      </c>
      <c r="BB669" s="17">
        <f t="shared" si="221"/>
        <v>5</v>
      </c>
      <c r="BC669" s="17">
        <f t="shared" si="222"/>
        <v>0.42821172032905402</v>
      </c>
      <c r="BD669" s="17">
        <f t="shared" si="223"/>
        <v>-1.6352385705830262E-8</v>
      </c>
      <c r="BE669" s="17">
        <f t="shared" si="224"/>
        <v>0</v>
      </c>
      <c r="BF669" s="17">
        <f t="shared" si="225"/>
        <v>1</v>
      </c>
      <c r="BG669" s="17">
        <f t="shared" si="226"/>
        <v>0.37173591121465022</v>
      </c>
    </row>
    <row r="670" spans="1:59" x14ac:dyDescent="0.25">
      <c r="A670" s="84">
        <v>561</v>
      </c>
      <c r="B670" s="84">
        <v>603</v>
      </c>
      <c r="D670" s="87" t="s">
        <v>612</v>
      </c>
      <c r="E670" s="17">
        <v>0</v>
      </c>
      <c r="F670" s="17">
        <f>'EWG-CCP-127 (1)'!D251</f>
        <v>3</v>
      </c>
      <c r="G670" s="17">
        <v>0</v>
      </c>
      <c r="H670" s="17">
        <v>0</v>
      </c>
      <c r="I670" s="17">
        <v>0</v>
      </c>
      <c r="J670" s="17">
        <v>0</v>
      </c>
      <c r="K670" s="17">
        <v>0</v>
      </c>
      <c r="L670" s="17">
        <v>0</v>
      </c>
      <c r="M670" s="17">
        <v>0</v>
      </c>
      <c r="N670" s="17">
        <f>'EWG-CCP-127 (1)'!F251</f>
        <v>27</v>
      </c>
      <c r="O670" s="17">
        <v>0</v>
      </c>
      <c r="P670" s="17">
        <v>0</v>
      </c>
      <c r="Q670" s="17">
        <v>0</v>
      </c>
      <c r="R670" s="17">
        <f>'EWG-CCP-127 (1)'!E251</f>
        <v>30</v>
      </c>
      <c r="S670" s="17">
        <v>0</v>
      </c>
      <c r="T670" s="17">
        <v>0</v>
      </c>
      <c r="U670" s="17">
        <v>0</v>
      </c>
      <c r="V670" s="17">
        <v>0</v>
      </c>
      <c r="W670" s="17">
        <v>0</v>
      </c>
      <c r="X670" s="17">
        <v>0</v>
      </c>
      <c r="Y670" s="17">
        <v>0</v>
      </c>
      <c r="Z670" s="17">
        <v>0</v>
      </c>
      <c r="AA670" s="17">
        <f>'EWG-CCP-127 (1)'!G251</f>
        <v>40</v>
      </c>
      <c r="AB670" s="17">
        <v>0</v>
      </c>
      <c r="AC670" s="17">
        <v>0</v>
      </c>
      <c r="AD670" s="17">
        <v>0</v>
      </c>
      <c r="AE670" s="88">
        <v>100</v>
      </c>
      <c r="AF670" s="17" t="s">
        <v>3</v>
      </c>
      <c r="AG670" s="87" t="s">
        <v>506</v>
      </c>
      <c r="AL670" s="17">
        <f t="shared" si="208"/>
        <v>100</v>
      </c>
      <c r="AM670" s="17">
        <f t="shared" si="209"/>
        <v>0</v>
      </c>
      <c r="AN670" s="17">
        <f t="shared" si="210"/>
        <v>0</v>
      </c>
      <c r="AO670" s="17">
        <f t="shared" si="211"/>
        <v>0.03</v>
      </c>
      <c r="AP670" s="17">
        <f t="shared" si="212"/>
        <v>0</v>
      </c>
      <c r="AQ670" s="17">
        <f t="shared" si="213"/>
        <v>1</v>
      </c>
      <c r="AS670" s="17">
        <f t="shared" si="214"/>
        <v>0</v>
      </c>
      <c r="AT670" s="17">
        <f t="shared" si="215"/>
        <v>0</v>
      </c>
      <c r="AU670" s="17">
        <f t="shared" si="216"/>
        <v>0.5</v>
      </c>
      <c r="AV670" s="17">
        <f t="shared" si="217"/>
        <v>0.5</v>
      </c>
      <c r="AW670" s="17">
        <f t="shared" si="218"/>
        <v>0</v>
      </c>
      <c r="AX670" s="17">
        <f t="shared" si="219"/>
        <v>0</v>
      </c>
      <c r="AY670" s="17">
        <f t="shared" si="220"/>
        <v>1</v>
      </c>
      <c r="BA670" s="17">
        <f t="shared" si="228"/>
        <v>0</v>
      </c>
      <c r="BB670" s="17">
        <f t="shared" si="221"/>
        <v>5</v>
      </c>
      <c r="BC670" s="17">
        <f t="shared" si="222"/>
        <v>0.42821172032905402</v>
      </c>
      <c r="BD670" s="17">
        <f t="shared" si="223"/>
        <v>-1.6352385705830262E-8</v>
      </c>
      <c r="BE670" s="17">
        <f t="shared" si="224"/>
        <v>0</v>
      </c>
      <c r="BF670" s="17">
        <f t="shared" si="225"/>
        <v>1</v>
      </c>
      <c r="BG670" s="17">
        <f t="shared" si="226"/>
        <v>0.37173591121465022</v>
      </c>
    </row>
    <row r="671" spans="1:59" x14ac:dyDescent="0.25">
      <c r="A671" s="84">
        <v>564</v>
      </c>
      <c r="B671" s="84">
        <v>606</v>
      </c>
      <c r="D671" s="87" t="s">
        <v>612</v>
      </c>
      <c r="E671" s="17">
        <v>0</v>
      </c>
      <c r="F671" s="17">
        <f>'EWG-CCP-127 (1)'!D254</f>
        <v>2</v>
      </c>
      <c r="G671" s="17">
        <v>0</v>
      </c>
      <c r="H671" s="17">
        <v>0</v>
      </c>
      <c r="I671" s="17">
        <v>0</v>
      </c>
      <c r="J671" s="17">
        <v>0</v>
      </c>
      <c r="K671" s="17">
        <v>0</v>
      </c>
      <c r="L671" s="17">
        <v>0</v>
      </c>
      <c r="M671" s="17">
        <v>0</v>
      </c>
      <c r="N671" s="17">
        <f>'EWG-CCP-127 (1)'!F254</f>
        <v>18</v>
      </c>
      <c r="O671" s="17">
        <v>0</v>
      </c>
      <c r="P671" s="17">
        <v>0</v>
      </c>
      <c r="Q671" s="17">
        <v>0</v>
      </c>
      <c r="R671" s="17">
        <f>'EWG-CCP-127 (1)'!E254</f>
        <v>20</v>
      </c>
      <c r="S671" s="17">
        <v>0</v>
      </c>
      <c r="T671" s="17">
        <v>0</v>
      </c>
      <c r="U671" s="17">
        <v>0</v>
      </c>
      <c r="V671" s="17">
        <v>0</v>
      </c>
      <c r="W671" s="17">
        <v>0</v>
      </c>
      <c r="X671" s="17">
        <v>0</v>
      </c>
      <c r="Y671" s="17">
        <v>0</v>
      </c>
      <c r="Z671" s="17">
        <v>0</v>
      </c>
      <c r="AA671" s="17">
        <f>'EWG-CCP-127 (1)'!G254</f>
        <v>60</v>
      </c>
      <c r="AB671" s="17">
        <v>0</v>
      </c>
      <c r="AC671" s="17">
        <v>0</v>
      </c>
      <c r="AD671" s="17">
        <v>0</v>
      </c>
      <c r="AE671" s="88">
        <f>100</f>
        <v>100</v>
      </c>
      <c r="AF671" s="17" t="s">
        <v>3</v>
      </c>
      <c r="AG671" s="87" t="s">
        <v>506</v>
      </c>
      <c r="AL671" s="17">
        <f t="shared" si="208"/>
        <v>100</v>
      </c>
      <c r="AM671" s="17">
        <f t="shared" si="209"/>
        <v>0</v>
      </c>
      <c r="AN671" s="17">
        <f t="shared" si="210"/>
        <v>0</v>
      </c>
      <c r="AO671" s="17">
        <f t="shared" si="211"/>
        <v>0.02</v>
      </c>
      <c r="AP671" s="17">
        <f t="shared" si="212"/>
        <v>0</v>
      </c>
      <c r="AQ671" s="17">
        <f t="shared" si="213"/>
        <v>1</v>
      </c>
      <c r="AS671" s="17">
        <f t="shared" si="214"/>
        <v>0</v>
      </c>
      <c r="AT671" s="17">
        <f t="shared" si="215"/>
        <v>0</v>
      </c>
      <c r="AU671" s="17">
        <f t="shared" si="216"/>
        <v>0.5</v>
      </c>
      <c r="AV671" s="17">
        <f t="shared" si="217"/>
        <v>0.5</v>
      </c>
      <c r="AW671" s="17">
        <f t="shared" si="218"/>
        <v>0</v>
      </c>
      <c r="AX671" s="17">
        <f t="shared" si="219"/>
        <v>0</v>
      </c>
      <c r="AY671" s="17">
        <f t="shared" si="220"/>
        <v>1</v>
      </c>
      <c r="BA671" s="17">
        <f t="shared" si="228"/>
        <v>0</v>
      </c>
      <c r="BB671" s="17">
        <f t="shared" si="221"/>
        <v>5</v>
      </c>
      <c r="BC671" s="17">
        <f t="shared" si="222"/>
        <v>0.42821172032905402</v>
      </c>
      <c r="BD671" s="17">
        <f t="shared" si="223"/>
        <v>-1.6352385705830262E-8</v>
      </c>
      <c r="BE671" s="17">
        <f t="shared" si="224"/>
        <v>0</v>
      </c>
      <c r="BF671" s="17">
        <f t="shared" si="225"/>
        <v>1</v>
      </c>
      <c r="BG671" s="17">
        <f t="shared" si="226"/>
        <v>0.37173591121465022</v>
      </c>
    </row>
  </sheetData>
  <sortState xmlns:xlrd2="http://schemas.microsoft.com/office/spreadsheetml/2017/richdata2" ref="A2:BG639">
    <sortCondition ref="BF2:BF639"/>
  </sortState>
  <conditionalFormatting sqref="BF651:BF672">
    <cfRule type="colorScale" priority="1">
      <colorScale>
        <cfvo type="min"/>
        <cfvo type="percentile" val="50"/>
        <cfvo type="max"/>
        <color rgb="FF63BE7B"/>
        <color rgb="FFFFEB84"/>
        <color rgb="FFF8696B"/>
      </colorScale>
    </cfRule>
  </conditionalFormatting>
  <conditionalFormatting sqref="BF673:BF1048576 BF1:BF650">
    <cfRule type="colorScale" priority="2">
      <colorScale>
        <cfvo type="min"/>
        <cfvo type="percentile" val="50"/>
        <cfvo type="max"/>
        <color rgb="FF63BE7B"/>
        <color rgb="FFFFEB84"/>
        <color rgb="FFF8696B"/>
      </colorScale>
    </cfRule>
  </conditionalFormatting>
  <printOptions headings="1" gridLines="1"/>
  <pageMargins left="0.7" right="0.7" top="0.75" bottom="0.75" header="0.3" footer="0.3"/>
  <pageSetup orientation="portrait" r:id="rId1"/>
  <headerFooter>
    <oddHeader>&amp;LBoron coordication and composition data.xlsx
tab N4_summary&amp;Rpage &amp;P of &amp;N</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95848-F723-4686-805F-AD64626CA714}">
  <dimension ref="A1:BP671"/>
  <sheetViews>
    <sheetView workbookViewId="0"/>
  </sheetViews>
  <sheetFormatPr defaultColWidth="9.140625" defaultRowHeight="15.75" x14ac:dyDescent="0.25"/>
  <cols>
    <col min="1" max="1" width="4.7109375" style="85" bestFit="1" customWidth="1"/>
    <col min="2" max="2" width="13.140625" style="85" customWidth="1"/>
    <col min="3" max="3" width="15.140625" style="17" bestFit="1" customWidth="1"/>
    <col min="4" max="4" width="9.140625" style="86"/>
    <col min="5" max="6" width="0" style="98" hidden="1" customWidth="1"/>
    <col min="7" max="21" width="7.140625" style="17" customWidth="1"/>
    <col min="22" max="32" width="7.140625" style="17" hidden="1" customWidth="1"/>
    <col min="33" max="33" width="10" style="88" hidden="1" customWidth="1"/>
    <col min="34" max="34" width="11.42578125" style="17" hidden="1" customWidth="1"/>
    <col min="35" max="35" width="32.140625" style="87" hidden="1" customWidth="1"/>
    <col min="36" max="36" width="22.42578125" style="87" hidden="1" customWidth="1"/>
    <col min="37" max="37" width="11.28515625" style="87" hidden="1" customWidth="1"/>
    <col min="38" max="38" width="11.5703125" style="87" hidden="1" customWidth="1"/>
    <col min="39" max="39" width="37.28515625" style="17" hidden="1" customWidth="1"/>
    <col min="40" max="44" width="11.5703125" style="17" hidden="1" customWidth="1"/>
    <col min="45" max="45" width="9.28515625" style="17" customWidth="1"/>
    <col min="46" max="47" width="9.140625" style="17" hidden="1" customWidth="1"/>
    <col min="48" max="48" width="12.7109375" style="17" hidden="1" customWidth="1"/>
    <col min="49" max="49" width="12.140625" style="17" hidden="1" customWidth="1"/>
    <col min="50" max="53" width="9.140625" style="17" hidden="1" customWidth="1"/>
    <col min="54" max="54" width="9.140625" hidden="1" customWidth="1"/>
    <col min="55" max="55" width="9.85546875" style="17" customWidth="1"/>
    <col min="56" max="56" width="13.85546875" style="17" customWidth="1"/>
    <col min="57" max="62" width="9.85546875" style="17" customWidth="1"/>
    <col min="63" max="64" width="14.140625" style="87" customWidth="1"/>
    <col min="65" max="65" width="12.28515625" style="17" bestFit="1" customWidth="1"/>
    <col min="66" max="16384" width="9.140625" style="17"/>
  </cols>
  <sheetData>
    <row r="1" spans="1:68" ht="18.75" x14ac:dyDescent="0.25">
      <c r="A1" s="84" t="s">
        <v>569</v>
      </c>
      <c r="B1" s="84" t="s">
        <v>570</v>
      </c>
      <c r="C1" s="79" t="s">
        <v>473</v>
      </c>
      <c r="D1" s="87" t="s">
        <v>611</v>
      </c>
      <c r="E1" s="17" t="s">
        <v>613</v>
      </c>
      <c r="F1" s="17" t="s">
        <v>614</v>
      </c>
      <c r="G1" s="41" t="s">
        <v>72</v>
      </c>
      <c r="H1" s="41" t="s">
        <v>9</v>
      </c>
      <c r="I1" s="41" t="s">
        <v>2</v>
      </c>
      <c r="J1" s="41" t="s">
        <v>484</v>
      </c>
      <c r="K1" s="41" t="s">
        <v>550</v>
      </c>
      <c r="L1" s="41" t="s">
        <v>88</v>
      </c>
      <c r="M1" s="41" t="s">
        <v>87</v>
      </c>
      <c r="N1" s="41" t="s">
        <v>74</v>
      </c>
      <c r="O1" s="41" t="s">
        <v>11</v>
      </c>
      <c r="P1" s="41" t="s">
        <v>12</v>
      </c>
      <c r="Q1" s="41" t="s">
        <v>10</v>
      </c>
      <c r="R1" s="41" t="s">
        <v>486</v>
      </c>
      <c r="S1" s="41" t="s">
        <v>487</v>
      </c>
      <c r="T1" s="41" t="s">
        <v>401</v>
      </c>
      <c r="U1" s="41" t="s">
        <v>53</v>
      </c>
      <c r="V1" s="41" t="s">
        <v>137</v>
      </c>
      <c r="W1" s="41" t="s">
        <v>315</v>
      </c>
      <c r="X1" s="41" t="s">
        <v>272</v>
      </c>
      <c r="Y1" s="41" t="s">
        <v>95</v>
      </c>
      <c r="Z1" s="41" t="s">
        <v>55</v>
      </c>
      <c r="AA1" s="41" t="s">
        <v>398</v>
      </c>
      <c r="AB1" s="41" t="s">
        <v>218</v>
      </c>
      <c r="AC1" s="41" t="s">
        <v>403</v>
      </c>
      <c r="AD1" s="41" t="s">
        <v>460</v>
      </c>
      <c r="AE1" s="41" t="s">
        <v>279</v>
      </c>
      <c r="AF1" s="41" t="s">
        <v>372</v>
      </c>
      <c r="AG1" s="90" t="s">
        <v>547</v>
      </c>
      <c r="AH1" s="41" t="s">
        <v>477</v>
      </c>
      <c r="AI1" s="87" t="s">
        <v>499</v>
      </c>
      <c r="AJ1" s="87" t="s">
        <v>500</v>
      </c>
      <c r="AK1" s="87" t="s">
        <v>501</v>
      </c>
      <c r="AL1" s="87" t="s">
        <v>502</v>
      </c>
      <c r="AM1" s="17" t="s">
        <v>553</v>
      </c>
      <c r="AN1" s="80" t="s">
        <v>40</v>
      </c>
      <c r="AO1" s="80" t="s">
        <v>561</v>
      </c>
      <c r="AP1" s="80" t="s">
        <v>282</v>
      </c>
      <c r="AQ1" s="80" t="s">
        <v>211</v>
      </c>
      <c r="AR1" s="80" t="s">
        <v>209</v>
      </c>
      <c r="AS1" s="80" t="s">
        <v>206</v>
      </c>
      <c r="AT1" s="17" t="s">
        <v>558</v>
      </c>
      <c r="AU1" s="17" t="s">
        <v>559</v>
      </c>
      <c r="AV1" s="17" t="s">
        <v>560</v>
      </c>
      <c r="AW1" s="17" t="s">
        <v>562</v>
      </c>
      <c r="AX1" s="17" t="s">
        <v>563</v>
      </c>
      <c r="AY1" s="17" t="s">
        <v>564</v>
      </c>
      <c r="AZ1" s="17" t="s">
        <v>571</v>
      </c>
      <c r="BA1" s="17" t="s">
        <v>572</v>
      </c>
      <c r="BB1" s="17" t="s">
        <v>573</v>
      </c>
      <c r="BC1" s="87" t="s">
        <v>604</v>
      </c>
      <c r="BD1" s="87" t="s">
        <v>588</v>
      </c>
      <c r="BE1" s="87" t="s">
        <v>581</v>
      </c>
      <c r="BF1" s="87" t="s">
        <v>589</v>
      </c>
      <c r="BG1" s="87" t="s">
        <v>590</v>
      </c>
      <c r="BH1" s="17" t="s">
        <v>583</v>
      </c>
      <c r="BI1" s="17" t="s">
        <v>591</v>
      </c>
      <c r="BK1" s="87" t="s">
        <v>573</v>
      </c>
      <c r="BL1" s="87" t="s">
        <v>573</v>
      </c>
    </row>
    <row r="2" spans="1:68" x14ac:dyDescent="0.25">
      <c r="A2" s="84">
        <v>243</v>
      </c>
      <c r="B2" s="84">
        <v>502</v>
      </c>
      <c r="C2" s="17">
        <f>'EWG-CCP-127 (1)'!B58</f>
        <v>3</v>
      </c>
      <c r="D2" s="86">
        <v>1</v>
      </c>
      <c r="E2" s="98">
        <f t="shared" ref="E2:E17" si="0">I2+L2+M2+N2+O2+V2+X2+AB2+AD2</f>
        <v>18.032786885245901</v>
      </c>
      <c r="F2" s="98">
        <f t="shared" ref="F2:F17" si="1">Q2/(H2+P2+Q2+AC2)</f>
        <v>0.33333333333333331</v>
      </c>
      <c r="G2" s="17">
        <v>0</v>
      </c>
      <c r="H2" s="17">
        <f>'EWG-CCP-127 (1)'!M58</f>
        <v>54.644808743169392</v>
      </c>
      <c r="I2" s="17">
        <v>0</v>
      </c>
      <c r="J2" s="17">
        <v>0</v>
      </c>
      <c r="K2" s="17">
        <v>0</v>
      </c>
      <c r="L2" s="17">
        <v>0</v>
      </c>
      <c r="M2" s="17">
        <v>0</v>
      </c>
      <c r="N2" s="17">
        <v>0</v>
      </c>
      <c r="O2" s="17">
        <f>'EWG-CCP-127 (1)'!L58</f>
        <v>18.032786885245901</v>
      </c>
      <c r="P2" s="17">
        <v>0</v>
      </c>
      <c r="Q2" s="17">
        <f>'EWG-CCP-127 (1)'!K58</f>
        <v>27.322404371584696</v>
      </c>
      <c r="R2" s="17">
        <v>0</v>
      </c>
      <c r="S2" s="17">
        <v>0</v>
      </c>
      <c r="T2" s="17">
        <v>0</v>
      </c>
      <c r="U2" s="17">
        <v>0</v>
      </c>
      <c r="V2" s="17">
        <v>0</v>
      </c>
      <c r="W2" s="41">
        <v>0</v>
      </c>
      <c r="X2" s="41">
        <v>0</v>
      </c>
      <c r="Y2" s="17">
        <v>0</v>
      </c>
      <c r="Z2" s="17">
        <v>0</v>
      </c>
      <c r="AA2" s="17">
        <v>0</v>
      </c>
      <c r="AB2" s="17">
        <v>0</v>
      </c>
      <c r="AC2" s="17">
        <v>0</v>
      </c>
      <c r="AD2" s="17">
        <v>0</v>
      </c>
      <c r="AE2" s="17">
        <v>0</v>
      </c>
      <c r="AF2" s="41">
        <v>0</v>
      </c>
      <c r="AG2" s="88">
        <f>'EWG-CCP-127 (1)'!E58</f>
        <v>33</v>
      </c>
      <c r="AH2" s="41" t="s">
        <v>3</v>
      </c>
      <c r="AI2" s="87" t="s">
        <v>506</v>
      </c>
      <c r="AN2" s="17">
        <f t="shared" ref="AN2:AN65" si="2">SUM(G2:AF2)</f>
        <v>99.999999999999986</v>
      </c>
      <c r="AO2" s="17">
        <f t="shared" ref="AO2:AO65" si="3">(L2+M2+O2+X2)/100</f>
        <v>0.18032786885245902</v>
      </c>
      <c r="AP2" s="17">
        <f t="shared" ref="AP2:AP65" si="4">G2/100</f>
        <v>0</v>
      </c>
      <c r="AQ2" s="17">
        <f t="shared" ref="AQ2:AQ65" si="5">H2/100</f>
        <v>0.54644808743169393</v>
      </c>
      <c r="AR2" s="17">
        <f t="shared" ref="AR2:AR65" si="6">Q2/100</f>
        <v>0.27322404371584696</v>
      </c>
      <c r="AS2" s="17">
        <f t="shared" ref="AS2:AS65" si="7">AG2/100</f>
        <v>0.33</v>
      </c>
      <c r="AU2" s="17">
        <f t="shared" ref="AU2:AU65" si="8">AR2/(AQ2+AP2)</f>
        <v>0.5</v>
      </c>
      <c r="AV2" s="17">
        <f t="shared" ref="AV2:AV65" si="9">AO2/(AP2+AQ2)</f>
        <v>0.33000000000000007</v>
      </c>
      <c r="AW2" s="17">
        <f t="shared" ref="AW2:AW65" si="10">0.5+AU2/16</f>
        <v>0.53125</v>
      </c>
      <c r="AX2" s="17">
        <f t="shared" ref="AX2:AX65" si="11">0.5+AU2/4</f>
        <v>0.625</v>
      </c>
      <c r="AY2" s="17">
        <f t="shared" ref="AY2:AY65" si="12">IF(AV2&lt;=AW2,AV2,IF(AV2&lt;=AX2,AW2,AW2-(AV2-AX2)*(8+AU2)/(12*(2+AU2))))</f>
        <v>0.33000000000000007</v>
      </c>
      <c r="AZ2" s="17">
        <f t="shared" ref="AZ2:AZ65" si="13">IF(AY2&lt;1,AY2,1)</f>
        <v>0.33000000000000007</v>
      </c>
      <c r="BA2" s="17">
        <f t="shared" ref="BA2:BA65" si="14">ABS(AZ2-AS2)</f>
        <v>5.5511151231257827E-17</v>
      </c>
      <c r="BC2" s="17">
        <f t="shared" ref="BC2:BC65" si="15">(Q2)/($BM$3*H2+$BM$4*G2+$BM$5*P2+$BM$6*K2+$BM$7*S2+$BM$8*U2+$BM$9*Y2)</f>
        <v>0.5</v>
      </c>
      <c r="BD2" s="17">
        <f t="shared" ref="BD2:BD65" si="16">(O2+$BM$11*M2+$BM$12*L2+$BM$13*X2+$BM$14*AD2+$BM$15*I2+$BM$16*N2+$BM$17*AB2+$BM$18*V2+$BM$19*T2+$BM$20*AA2+$BM$21*Z2+$BM$22*AF2+$BM$23*W2)/($BM$3*$H2+$BM$4*$G2+$BM$5*$P2+$BM$6*$K2+$BM$7*$S2+$BM$8*$U2+$BM$9*$Y2)</f>
        <v>0.33</v>
      </c>
      <c r="BE2" s="17">
        <f t="shared" ref="BE2:BE65" si="17">$BM$25+BC2*$BM$26</f>
        <v>0.45759875215174323</v>
      </c>
      <c r="BF2" s="17">
        <f t="shared" ref="BF2:BF65" si="18">IF(BD2&lt;BE2,BD2,$BM$28*($BM$29+BD2)*($BM$30-BD2/($BM$31+$BM$32*BC2))^5)</f>
        <v>0.33</v>
      </c>
      <c r="BG2" s="17">
        <f t="shared" ref="BG2:BG65" si="19">IF(BF2&lt;1,IF(BF2&gt;0,BF2,0),1)</f>
        <v>0.33</v>
      </c>
      <c r="BH2" s="17">
        <f t="shared" ref="BH2:BH65" si="20">(BG2-AS2)^2</f>
        <v>0</v>
      </c>
      <c r="BI2" s="17">
        <f>(AS2-AVERAGE($AS$2:$AS$435))^2</f>
        <v>1.645948782095907E-2</v>
      </c>
      <c r="BK2" s="87" t="s">
        <v>574</v>
      </c>
      <c r="BL2" s="87" t="s">
        <v>574</v>
      </c>
    </row>
    <row r="3" spans="1:68" ht="18.75" x14ac:dyDescent="0.25">
      <c r="A3" s="84">
        <v>261</v>
      </c>
      <c r="B3" s="84">
        <v>152</v>
      </c>
      <c r="C3" s="17">
        <f>'EWG-CCP-127 (1)'!B76</f>
        <v>21</v>
      </c>
      <c r="D3" s="86">
        <v>1</v>
      </c>
      <c r="E3" s="98">
        <f t="shared" si="0"/>
        <v>6.25</v>
      </c>
      <c r="F3" s="98">
        <f t="shared" si="1"/>
        <v>0.66666666666666663</v>
      </c>
      <c r="G3" s="17">
        <v>0</v>
      </c>
      <c r="H3" s="17">
        <f>'EWG-CCP-127 (1)'!M76</f>
        <v>31.25</v>
      </c>
      <c r="I3" s="17">
        <v>0</v>
      </c>
      <c r="J3" s="17">
        <v>0</v>
      </c>
      <c r="K3" s="17">
        <v>0</v>
      </c>
      <c r="L3" s="17">
        <v>0</v>
      </c>
      <c r="M3" s="17">
        <v>0</v>
      </c>
      <c r="N3" s="17">
        <v>0</v>
      </c>
      <c r="O3" s="17">
        <f>'EWG-CCP-127 (1)'!L76</f>
        <v>6.25</v>
      </c>
      <c r="P3" s="17">
        <v>0</v>
      </c>
      <c r="Q3" s="17">
        <f>'EWG-CCP-127 (1)'!K76</f>
        <v>62.5</v>
      </c>
      <c r="R3" s="17">
        <v>0</v>
      </c>
      <c r="S3" s="17">
        <v>0</v>
      </c>
      <c r="T3" s="17">
        <v>0</v>
      </c>
      <c r="U3" s="17">
        <v>0</v>
      </c>
      <c r="V3" s="17">
        <v>0</v>
      </c>
      <c r="W3" s="41">
        <v>0</v>
      </c>
      <c r="X3" s="41">
        <v>0</v>
      </c>
      <c r="Y3" s="17">
        <v>0</v>
      </c>
      <c r="Z3" s="17">
        <v>0</v>
      </c>
      <c r="AA3" s="17">
        <v>0</v>
      </c>
      <c r="AB3" s="17">
        <v>0</v>
      </c>
      <c r="AC3" s="17">
        <v>0</v>
      </c>
      <c r="AD3" s="17">
        <v>0</v>
      </c>
      <c r="AE3" s="17">
        <v>0</v>
      </c>
      <c r="AF3" s="41">
        <v>0</v>
      </c>
      <c r="AG3" s="88">
        <f>'EWG-CCP-127 (1)'!E76</f>
        <v>20</v>
      </c>
      <c r="AH3" s="41" t="s">
        <v>3</v>
      </c>
      <c r="AI3" s="87" t="s">
        <v>506</v>
      </c>
      <c r="AN3" s="17">
        <f t="shared" si="2"/>
        <v>100</v>
      </c>
      <c r="AO3" s="17">
        <f t="shared" si="3"/>
        <v>6.25E-2</v>
      </c>
      <c r="AP3" s="17">
        <f t="shared" si="4"/>
        <v>0</v>
      </c>
      <c r="AQ3" s="17">
        <f t="shared" si="5"/>
        <v>0.3125</v>
      </c>
      <c r="AR3" s="17">
        <f t="shared" si="6"/>
        <v>0.625</v>
      </c>
      <c r="AS3" s="17">
        <f t="shared" si="7"/>
        <v>0.2</v>
      </c>
      <c r="AU3" s="17">
        <f t="shared" si="8"/>
        <v>2</v>
      </c>
      <c r="AV3" s="17">
        <f t="shared" si="9"/>
        <v>0.2</v>
      </c>
      <c r="AW3" s="17">
        <f t="shared" si="10"/>
        <v>0.625</v>
      </c>
      <c r="AX3" s="17">
        <f t="shared" si="11"/>
        <v>1</v>
      </c>
      <c r="AY3" s="17">
        <f t="shared" si="12"/>
        <v>0.2</v>
      </c>
      <c r="AZ3" s="17">
        <f t="shared" si="13"/>
        <v>0.2</v>
      </c>
      <c r="BA3" s="17">
        <f t="shared" si="14"/>
        <v>0</v>
      </c>
      <c r="BC3" s="17">
        <f t="shared" si="15"/>
        <v>2</v>
      </c>
      <c r="BD3" s="17">
        <f t="shared" si="16"/>
        <v>0.2</v>
      </c>
      <c r="BE3" s="17">
        <f t="shared" si="17"/>
        <v>0.54575984761981122</v>
      </c>
      <c r="BF3" s="17">
        <f t="shared" si="18"/>
        <v>0.2</v>
      </c>
      <c r="BG3" s="17">
        <f t="shared" si="19"/>
        <v>0.2</v>
      </c>
      <c r="BH3" s="17">
        <f t="shared" si="20"/>
        <v>0</v>
      </c>
      <c r="BI3" s="17">
        <f t="shared" ref="BI3:BI66" si="21">(AS3-AVERAGE($AS$2:$AS$435))^2</f>
        <v>6.6716067032515425E-2</v>
      </c>
      <c r="BK3" s="96" t="s">
        <v>592</v>
      </c>
      <c r="BL3" s="96" t="s">
        <v>592</v>
      </c>
      <c r="BM3" s="17">
        <v>1</v>
      </c>
    </row>
    <row r="4" spans="1:68" ht="18.75" x14ac:dyDescent="0.25">
      <c r="A4" s="84">
        <v>315</v>
      </c>
      <c r="B4" s="84">
        <v>202</v>
      </c>
      <c r="D4" s="86">
        <v>1</v>
      </c>
      <c r="E4" s="98">
        <f t="shared" si="0"/>
        <v>11.111111111111111</v>
      </c>
      <c r="F4" s="98">
        <f t="shared" si="1"/>
        <v>0.74999999999999989</v>
      </c>
      <c r="G4" s="17">
        <v>0</v>
      </c>
      <c r="H4" s="17">
        <f>'EWG-CCP-127 (1)'!M133</f>
        <v>22.222222222222221</v>
      </c>
      <c r="I4" s="17">
        <v>0</v>
      </c>
      <c r="J4" s="17">
        <v>0</v>
      </c>
      <c r="K4" s="17">
        <v>0</v>
      </c>
      <c r="L4" s="17">
        <v>0</v>
      </c>
      <c r="M4" s="17">
        <v>0</v>
      </c>
      <c r="N4" s="17">
        <v>0</v>
      </c>
      <c r="O4" s="17">
        <f>'EWG-CCP-127 (1)'!L133</f>
        <v>11.111111111111111</v>
      </c>
      <c r="P4" s="17">
        <v>0</v>
      </c>
      <c r="Q4" s="17">
        <f>'EWG-CCP-127 (1)'!K133</f>
        <v>66.666666666666657</v>
      </c>
      <c r="R4" s="17">
        <v>0</v>
      </c>
      <c r="S4" s="17">
        <v>0</v>
      </c>
      <c r="T4" s="17">
        <v>0</v>
      </c>
      <c r="U4" s="17">
        <v>0</v>
      </c>
      <c r="V4" s="17">
        <v>0</v>
      </c>
      <c r="W4" s="41">
        <v>0</v>
      </c>
      <c r="X4" s="41">
        <v>0</v>
      </c>
      <c r="Y4" s="17">
        <v>0</v>
      </c>
      <c r="Z4" s="17">
        <v>0</v>
      </c>
      <c r="AA4" s="17">
        <v>0</v>
      </c>
      <c r="AB4" s="17">
        <v>0</v>
      </c>
      <c r="AC4" s="17">
        <v>0</v>
      </c>
      <c r="AD4" s="17">
        <v>0</v>
      </c>
      <c r="AE4" s="17">
        <v>0</v>
      </c>
      <c r="AF4" s="41">
        <v>0</v>
      </c>
      <c r="AG4" s="88">
        <f>'EWG-CCP-127 (1)'!E133</f>
        <v>50</v>
      </c>
      <c r="AH4" s="91" t="s">
        <v>3</v>
      </c>
      <c r="AI4" s="87" t="s">
        <v>504</v>
      </c>
      <c r="AN4" s="17">
        <f t="shared" si="2"/>
        <v>99.999999999999986</v>
      </c>
      <c r="AO4" s="17">
        <f t="shared" si="3"/>
        <v>0.1111111111111111</v>
      </c>
      <c r="AP4" s="17">
        <f t="shared" si="4"/>
        <v>0</v>
      </c>
      <c r="AQ4" s="17">
        <f t="shared" si="5"/>
        <v>0.22222222222222221</v>
      </c>
      <c r="AR4" s="17">
        <f t="shared" si="6"/>
        <v>0.66666666666666652</v>
      </c>
      <c r="AS4" s="17">
        <f t="shared" si="7"/>
        <v>0.5</v>
      </c>
      <c r="AU4" s="17">
        <f t="shared" si="8"/>
        <v>2.9999999999999996</v>
      </c>
      <c r="AV4" s="17">
        <f t="shared" si="9"/>
        <v>0.5</v>
      </c>
      <c r="AW4" s="17">
        <f t="shared" si="10"/>
        <v>0.6875</v>
      </c>
      <c r="AX4" s="17">
        <f t="shared" si="11"/>
        <v>1.25</v>
      </c>
      <c r="AY4" s="17">
        <f t="shared" si="12"/>
        <v>0.5</v>
      </c>
      <c r="AZ4" s="17">
        <f t="shared" si="13"/>
        <v>0.5</v>
      </c>
      <c r="BA4" s="17">
        <f t="shared" si="14"/>
        <v>0</v>
      </c>
      <c r="BC4" s="17">
        <f t="shared" si="15"/>
        <v>2.9999999999999996</v>
      </c>
      <c r="BD4" s="17">
        <f t="shared" si="16"/>
        <v>0.5</v>
      </c>
      <c r="BE4" s="17">
        <f t="shared" si="17"/>
        <v>0.60453391126518996</v>
      </c>
      <c r="BF4" s="17">
        <f t="shared" si="18"/>
        <v>0.5</v>
      </c>
      <c r="BG4" s="17">
        <f t="shared" si="19"/>
        <v>0.5</v>
      </c>
      <c r="BH4" s="17">
        <f t="shared" si="20"/>
        <v>0</v>
      </c>
      <c r="BI4" s="17">
        <f t="shared" si="21"/>
        <v>1.7393457750776897E-3</v>
      </c>
      <c r="BK4" s="96" t="s">
        <v>593</v>
      </c>
      <c r="BL4" s="96" t="s">
        <v>593</v>
      </c>
      <c r="BM4" s="99">
        <v>4</v>
      </c>
    </row>
    <row r="5" spans="1:68" ht="18.75" x14ac:dyDescent="0.25">
      <c r="A5" s="84">
        <v>575</v>
      </c>
      <c r="B5" s="84">
        <v>331</v>
      </c>
      <c r="C5" s="17" t="s">
        <v>415</v>
      </c>
      <c r="D5" s="86">
        <v>1</v>
      </c>
      <c r="E5" s="98">
        <f t="shared" si="0"/>
        <v>15</v>
      </c>
      <c r="F5" s="98">
        <f t="shared" si="1"/>
        <v>0.94117647058823528</v>
      </c>
      <c r="G5" s="17">
        <v>0</v>
      </c>
      <c r="H5" s="17">
        <v>5</v>
      </c>
      <c r="I5" s="17">
        <v>0</v>
      </c>
      <c r="J5" s="17">
        <v>0</v>
      </c>
      <c r="K5" s="17">
        <v>0</v>
      </c>
      <c r="L5" s="17">
        <v>15</v>
      </c>
      <c r="M5" s="17">
        <v>0</v>
      </c>
      <c r="N5" s="17">
        <v>0</v>
      </c>
      <c r="O5" s="17">
        <v>0</v>
      </c>
      <c r="P5" s="17">
        <v>0</v>
      </c>
      <c r="Q5" s="17">
        <v>80</v>
      </c>
      <c r="R5" s="17">
        <v>0</v>
      </c>
      <c r="S5" s="17">
        <v>0</v>
      </c>
      <c r="T5" s="17">
        <v>0</v>
      </c>
      <c r="U5" s="17">
        <v>0</v>
      </c>
      <c r="V5" s="17">
        <v>0</v>
      </c>
      <c r="W5" s="17">
        <v>0</v>
      </c>
      <c r="X5" s="17">
        <v>0</v>
      </c>
      <c r="Y5" s="17">
        <v>0</v>
      </c>
      <c r="Z5" s="17">
        <v>0</v>
      </c>
      <c r="AA5" s="17">
        <v>0</v>
      </c>
      <c r="AB5" s="17">
        <v>0</v>
      </c>
      <c r="AC5" s="17">
        <v>0</v>
      </c>
      <c r="AD5" s="17">
        <v>0</v>
      </c>
      <c r="AE5" s="17">
        <v>0</v>
      </c>
      <c r="AF5" s="17">
        <v>0</v>
      </c>
      <c r="AG5" s="88">
        <v>100</v>
      </c>
      <c r="AH5" s="17" t="s">
        <v>3</v>
      </c>
      <c r="AI5" s="87" t="s">
        <v>506</v>
      </c>
      <c r="AL5" s="87" t="s">
        <v>510</v>
      </c>
      <c r="AN5" s="17">
        <f t="shared" si="2"/>
        <v>100</v>
      </c>
      <c r="AO5" s="17">
        <f t="shared" si="3"/>
        <v>0.15</v>
      </c>
      <c r="AP5" s="17">
        <f t="shared" si="4"/>
        <v>0</v>
      </c>
      <c r="AQ5" s="17">
        <f t="shared" si="5"/>
        <v>0.05</v>
      </c>
      <c r="AR5" s="17">
        <f t="shared" si="6"/>
        <v>0.8</v>
      </c>
      <c r="AS5" s="17">
        <f t="shared" si="7"/>
        <v>1</v>
      </c>
      <c r="AU5" s="17">
        <f t="shared" si="8"/>
        <v>16</v>
      </c>
      <c r="AV5" s="17">
        <f t="shared" si="9"/>
        <v>2.9999999999999996</v>
      </c>
      <c r="AW5" s="17">
        <f t="shared" si="10"/>
        <v>1.5</v>
      </c>
      <c r="AX5" s="17">
        <f t="shared" si="11"/>
        <v>4.5</v>
      </c>
      <c r="AY5" s="17">
        <f t="shared" si="12"/>
        <v>1.5</v>
      </c>
      <c r="AZ5" s="17">
        <f t="shared" si="13"/>
        <v>1</v>
      </c>
      <c r="BA5" s="17">
        <f t="shared" si="14"/>
        <v>0</v>
      </c>
      <c r="BC5" s="17">
        <f t="shared" si="15"/>
        <v>16</v>
      </c>
      <c r="BD5" s="17">
        <f t="shared" si="16"/>
        <v>3</v>
      </c>
      <c r="BE5" s="17">
        <f t="shared" si="17"/>
        <v>1.3685967386551128</v>
      </c>
      <c r="BF5" s="17">
        <f t="shared" si="18"/>
        <v>1.4712451885227402</v>
      </c>
      <c r="BG5" s="17">
        <f t="shared" si="19"/>
        <v>1</v>
      </c>
      <c r="BH5" s="17">
        <f t="shared" si="20"/>
        <v>0</v>
      </c>
      <c r="BI5" s="17">
        <f t="shared" si="21"/>
        <v>0.29344481034601483</v>
      </c>
      <c r="BK5" s="96" t="s">
        <v>594</v>
      </c>
      <c r="BL5" s="96" t="s">
        <v>594</v>
      </c>
      <c r="BM5" s="99">
        <v>0</v>
      </c>
    </row>
    <row r="6" spans="1:68" ht="18.75" x14ac:dyDescent="0.25">
      <c r="A6" s="84">
        <v>576</v>
      </c>
      <c r="B6" s="84">
        <v>332</v>
      </c>
      <c r="C6" s="17" t="s">
        <v>416</v>
      </c>
      <c r="D6" s="86">
        <v>1</v>
      </c>
      <c r="E6" s="98">
        <f t="shared" si="0"/>
        <v>14.87</v>
      </c>
      <c r="F6" s="98">
        <f t="shared" si="1"/>
        <v>0.9317193559760254</v>
      </c>
      <c r="G6" s="17">
        <v>0</v>
      </c>
      <c r="H6" s="17">
        <v>4.96</v>
      </c>
      <c r="I6" s="17">
        <v>0</v>
      </c>
      <c r="J6" s="17">
        <v>0</v>
      </c>
      <c r="K6" s="17">
        <v>0</v>
      </c>
      <c r="L6" s="17">
        <v>14.87</v>
      </c>
      <c r="M6" s="17">
        <v>0</v>
      </c>
      <c r="N6" s="17">
        <v>0</v>
      </c>
      <c r="O6" s="17">
        <v>0</v>
      </c>
      <c r="P6" s="17">
        <v>0.85</v>
      </c>
      <c r="Q6" s="17">
        <v>79.28</v>
      </c>
      <c r="R6" s="17">
        <v>0</v>
      </c>
      <c r="S6" s="17">
        <v>0</v>
      </c>
      <c r="T6" s="17">
        <v>0</v>
      </c>
      <c r="U6" s="17">
        <v>0</v>
      </c>
      <c r="V6" s="17">
        <v>0</v>
      </c>
      <c r="W6" s="17">
        <v>0</v>
      </c>
      <c r="X6" s="17">
        <v>0</v>
      </c>
      <c r="Y6" s="17">
        <v>0</v>
      </c>
      <c r="Z6" s="17">
        <v>0</v>
      </c>
      <c r="AA6" s="17">
        <v>0</v>
      </c>
      <c r="AB6" s="17">
        <v>0</v>
      </c>
      <c r="AC6" s="17">
        <v>0</v>
      </c>
      <c r="AD6" s="17">
        <v>0</v>
      </c>
      <c r="AE6" s="17">
        <v>0</v>
      </c>
      <c r="AF6" s="17">
        <v>0</v>
      </c>
      <c r="AG6" s="88">
        <v>100</v>
      </c>
      <c r="AH6" s="92" t="s">
        <v>3</v>
      </c>
      <c r="AI6" s="87" t="s">
        <v>504</v>
      </c>
      <c r="AN6" s="17">
        <f t="shared" si="2"/>
        <v>99.960000000000008</v>
      </c>
      <c r="AO6" s="17">
        <f t="shared" si="3"/>
        <v>0.1487</v>
      </c>
      <c r="AP6" s="17">
        <f t="shared" si="4"/>
        <v>0</v>
      </c>
      <c r="AQ6" s="17">
        <f t="shared" si="5"/>
        <v>4.9599999999999998E-2</v>
      </c>
      <c r="AR6" s="17">
        <f t="shared" si="6"/>
        <v>0.79280000000000006</v>
      </c>
      <c r="AS6" s="17">
        <f t="shared" si="7"/>
        <v>1</v>
      </c>
      <c r="AU6" s="17">
        <f t="shared" si="8"/>
        <v>15.983870967741938</v>
      </c>
      <c r="AV6" s="17">
        <f t="shared" si="9"/>
        <v>2.997983870967742</v>
      </c>
      <c r="AW6" s="17">
        <f t="shared" si="10"/>
        <v>1.498991935483871</v>
      </c>
      <c r="AX6" s="17">
        <f t="shared" si="11"/>
        <v>4.495967741935484</v>
      </c>
      <c r="AY6" s="17">
        <f t="shared" si="12"/>
        <v>1.498991935483871</v>
      </c>
      <c r="AZ6" s="17">
        <f t="shared" si="13"/>
        <v>1</v>
      </c>
      <c r="BA6" s="17">
        <f t="shared" si="14"/>
        <v>0</v>
      </c>
      <c r="BC6" s="17">
        <f t="shared" si="15"/>
        <v>15.983870967741936</v>
      </c>
      <c r="BD6" s="17">
        <f t="shared" si="16"/>
        <v>2.997983870967742</v>
      </c>
      <c r="BE6" s="17">
        <f t="shared" si="17"/>
        <v>1.3676487698866391</v>
      </c>
      <c r="BF6" s="17">
        <f t="shared" si="18"/>
        <v>1.4702627133222297</v>
      </c>
      <c r="BG6" s="17">
        <f t="shared" si="19"/>
        <v>1</v>
      </c>
      <c r="BH6" s="17">
        <f t="shared" si="20"/>
        <v>0</v>
      </c>
      <c r="BI6" s="17">
        <f t="shared" si="21"/>
        <v>0.29344481034601483</v>
      </c>
      <c r="BK6" s="96" t="s">
        <v>595</v>
      </c>
      <c r="BL6" s="96" t="s">
        <v>595</v>
      </c>
      <c r="BM6" s="99">
        <v>0</v>
      </c>
    </row>
    <row r="7" spans="1:68" ht="18.75" x14ac:dyDescent="0.25">
      <c r="A7" s="84">
        <v>577</v>
      </c>
      <c r="B7" s="84">
        <v>333</v>
      </c>
      <c r="C7" s="17" t="s">
        <v>417</v>
      </c>
      <c r="D7" s="86">
        <v>1</v>
      </c>
      <c r="E7" s="98">
        <f t="shared" si="0"/>
        <v>14.75</v>
      </c>
      <c r="F7" s="98">
        <f t="shared" si="1"/>
        <v>0.92235514895613413</v>
      </c>
      <c r="G7" s="17">
        <v>0</v>
      </c>
      <c r="H7" s="17">
        <v>4.92</v>
      </c>
      <c r="I7" s="17">
        <v>0</v>
      </c>
      <c r="J7" s="17">
        <v>0</v>
      </c>
      <c r="K7" s="17">
        <v>0</v>
      </c>
      <c r="L7" s="17">
        <v>14.75</v>
      </c>
      <c r="M7" s="17">
        <v>0</v>
      </c>
      <c r="N7" s="17">
        <v>0</v>
      </c>
      <c r="O7" s="17">
        <v>0</v>
      </c>
      <c r="P7" s="17">
        <v>1.7</v>
      </c>
      <c r="Q7" s="17">
        <v>78.64</v>
      </c>
      <c r="R7" s="17">
        <v>0</v>
      </c>
      <c r="S7" s="17">
        <v>0</v>
      </c>
      <c r="T7" s="17">
        <v>0</v>
      </c>
      <c r="U7" s="17">
        <v>0</v>
      </c>
      <c r="V7" s="17">
        <v>0</v>
      </c>
      <c r="W7" s="17">
        <v>0</v>
      </c>
      <c r="X7" s="17">
        <v>0</v>
      </c>
      <c r="Y7" s="17">
        <v>0</v>
      </c>
      <c r="Z7" s="17">
        <v>0</v>
      </c>
      <c r="AA7" s="17">
        <v>0</v>
      </c>
      <c r="AB7" s="17">
        <v>0</v>
      </c>
      <c r="AC7" s="17">
        <v>0</v>
      </c>
      <c r="AD7" s="17">
        <v>0</v>
      </c>
      <c r="AE7" s="17">
        <v>0</v>
      </c>
      <c r="AF7" s="17">
        <v>0</v>
      </c>
      <c r="AG7" s="88">
        <v>100</v>
      </c>
      <c r="AH7" s="17" t="s">
        <v>3</v>
      </c>
      <c r="AI7" s="87" t="s">
        <v>506</v>
      </c>
      <c r="AN7" s="17">
        <f t="shared" si="2"/>
        <v>100.01</v>
      </c>
      <c r="AO7" s="17">
        <f t="shared" si="3"/>
        <v>0.14749999999999999</v>
      </c>
      <c r="AP7" s="17">
        <f t="shared" si="4"/>
        <v>0</v>
      </c>
      <c r="AQ7" s="17">
        <f t="shared" si="5"/>
        <v>4.9200000000000001E-2</v>
      </c>
      <c r="AR7" s="17">
        <f t="shared" si="6"/>
        <v>0.78639999999999999</v>
      </c>
      <c r="AS7" s="17">
        <f t="shared" si="7"/>
        <v>1</v>
      </c>
      <c r="AU7" s="17">
        <f t="shared" si="8"/>
        <v>15.983739837398373</v>
      </c>
      <c r="AV7" s="17">
        <f t="shared" si="9"/>
        <v>2.9979674796747964</v>
      </c>
      <c r="AW7" s="17">
        <f t="shared" si="10"/>
        <v>1.4989837398373984</v>
      </c>
      <c r="AX7" s="17">
        <f t="shared" si="11"/>
        <v>4.4959349593495936</v>
      </c>
      <c r="AY7" s="17">
        <f t="shared" si="12"/>
        <v>1.4989837398373984</v>
      </c>
      <c r="AZ7" s="17">
        <f t="shared" si="13"/>
        <v>1</v>
      </c>
      <c r="BA7" s="17">
        <f t="shared" si="14"/>
        <v>0</v>
      </c>
      <c r="BC7" s="17">
        <f t="shared" si="15"/>
        <v>15.983739837398375</v>
      </c>
      <c r="BD7" s="17">
        <f t="shared" si="16"/>
        <v>2.9979674796747968</v>
      </c>
      <c r="BE7" s="17">
        <f t="shared" si="17"/>
        <v>1.3676410628234807</v>
      </c>
      <c r="BF7" s="17">
        <f t="shared" si="18"/>
        <v>1.4702547255741198</v>
      </c>
      <c r="BG7" s="17">
        <f t="shared" si="19"/>
        <v>1</v>
      </c>
      <c r="BH7" s="17">
        <f t="shared" si="20"/>
        <v>0</v>
      </c>
      <c r="BI7" s="17">
        <f t="shared" si="21"/>
        <v>0.29344481034601483</v>
      </c>
      <c r="BK7" s="96" t="s">
        <v>596</v>
      </c>
      <c r="BL7" s="96" t="s">
        <v>596</v>
      </c>
      <c r="BM7" s="99">
        <v>0</v>
      </c>
    </row>
    <row r="8" spans="1:68" ht="18.75" x14ac:dyDescent="0.25">
      <c r="A8" s="84">
        <v>405</v>
      </c>
      <c r="B8" s="84">
        <v>516</v>
      </c>
      <c r="D8" s="86" t="s">
        <v>616</v>
      </c>
      <c r="E8" s="98">
        <f t="shared" si="0"/>
        <v>0</v>
      </c>
      <c r="F8" s="98">
        <f t="shared" si="1"/>
        <v>0.33333333333333331</v>
      </c>
      <c r="G8" s="17">
        <v>0</v>
      </c>
      <c r="H8" s="17">
        <f>'EWG-CCP-127 (1)'!M201</f>
        <v>66.666666666666657</v>
      </c>
      <c r="I8" s="17">
        <v>0</v>
      </c>
      <c r="J8" s="17">
        <v>0</v>
      </c>
      <c r="K8" s="17">
        <v>0</v>
      </c>
      <c r="L8" s="17">
        <v>0</v>
      </c>
      <c r="M8" s="17">
        <v>0</v>
      </c>
      <c r="N8" s="17">
        <v>0</v>
      </c>
      <c r="O8" s="17">
        <f>'EWG-CCP-127 (1)'!L201</f>
        <v>0</v>
      </c>
      <c r="P8" s="17">
        <v>0</v>
      </c>
      <c r="Q8" s="17">
        <f>'EWG-CCP-127 (1)'!K201</f>
        <v>33.333333333333329</v>
      </c>
      <c r="R8" s="17">
        <v>0</v>
      </c>
      <c r="S8" s="17">
        <v>0</v>
      </c>
      <c r="T8" s="17">
        <v>0</v>
      </c>
      <c r="U8" s="17">
        <v>0</v>
      </c>
      <c r="V8" s="17">
        <v>0</v>
      </c>
      <c r="W8" s="41">
        <v>0</v>
      </c>
      <c r="X8" s="41">
        <v>0</v>
      </c>
      <c r="Y8" s="17">
        <v>0</v>
      </c>
      <c r="Z8" s="17">
        <v>0</v>
      </c>
      <c r="AA8" s="17">
        <v>0</v>
      </c>
      <c r="AB8" s="17">
        <v>0</v>
      </c>
      <c r="AC8" s="17">
        <v>0</v>
      </c>
      <c r="AD8" s="17">
        <v>0</v>
      </c>
      <c r="AE8" s="17">
        <v>0</v>
      </c>
      <c r="AF8" s="41">
        <v>0</v>
      </c>
      <c r="AG8" s="88">
        <f>'EWG-CCP-127 (1)'!E201</f>
        <v>0</v>
      </c>
      <c r="AH8" s="41" t="s">
        <v>3</v>
      </c>
      <c r="AI8" s="87" t="s">
        <v>506</v>
      </c>
      <c r="AL8" s="87" t="s">
        <v>510</v>
      </c>
      <c r="AN8" s="17">
        <f t="shared" si="2"/>
        <v>99.999999999999986</v>
      </c>
      <c r="AO8" s="17">
        <f t="shared" si="3"/>
        <v>0</v>
      </c>
      <c r="AP8" s="17">
        <f t="shared" si="4"/>
        <v>0</v>
      </c>
      <c r="AQ8" s="17">
        <f t="shared" si="5"/>
        <v>0.66666666666666652</v>
      </c>
      <c r="AR8" s="17">
        <f t="shared" si="6"/>
        <v>0.33333333333333326</v>
      </c>
      <c r="AS8" s="17">
        <f t="shared" si="7"/>
        <v>0</v>
      </c>
      <c r="AU8" s="17">
        <f t="shared" si="8"/>
        <v>0.5</v>
      </c>
      <c r="AV8" s="17">
        <f t="shared" si="9"/>
        <v>0</v>
      </c>
      <c r="AW8" s="17">
        <f t="shared" si="10"/>
        <v>0.53125</v>
      </c>
      <c r="AX8" s="17">
        <f t="shared" si="11"/>
        <v>0.625</v>
      </c>
      <c r="AY8" s="17">
        <f t="shared" si="12"/>
        <v>0</v>
      </c>
      <c r="AZ8" s="17">
        <f t="shared" si="13"/>
        <v>0</v>
      </c>
      <c r="BA8" s="17">
        <f t="shared" si="14"/>
        <v>0</v>
      </c>
      <c r="BC8" s="17">
        <f t="shared" si="15"/>
        <v>0.5</v>
      </c>
      <c r="BD8" s="17">
        <f t="shared" si="16"/>
        <v>0</v>
      </c>
      <c r="BE8" s="17">
        <f t="shared" si="17"/>
        <v>0.45759875215174323</v>
      </c>
      <c r="BF8" s="17">
        <f t="shared" si="18"/>
        <v>0</v>
      </c>
      <c r="BG8" s="17">
        <f t="shared" si="19"/>
        <v>0</v>
      </c>
      <c r="BH8" s="17">
        <f t="shared" si="20"/>
        <v>0</v>
      </c>
      <c r="BI8" s="17">
        <f t="shared" si="21"/>
        <v>0.2100338812041406</v>
      </c>
      <c r="BK8" s="96" t="s">
        <v>597</v>
      </c>
      <c r="BL8" s="96" t="s">
        <v>597</v>
      </c>
      <c r="BM8" s="99">
        <v>3</v>
      </c>
    </row>
    <row r="9" spans="1:68" ht="18.75" x14ac:dyDescent="0.25">
      <c r="A9" s="84">
        <v>287</v>
      </c>
      <c r="B9" s="84">
        <v>176</v>
      </c>
      <c r="D9" s="86">
        <v>1</v>
      </c>
      <c r="E9" s="98">
        <f t="shared" si="0"/>
        <v>4.7619047619047619</v>
      </c>
      <c r="F9" s="98">
        <f t="shared" si="1"/>
        <v>0.66666666666666674</v>
      </c>
      <c r="G9" s="17">
        <v>0</v>
      </c>
      <c r="H9" s="17">
        <f>'EWG-CCP-127 (1)'!M105</f>
        <v>31.746031746031743</v>
      </c>
      <c r="I9" s="17">
        <v>0</v>
      </c>
      <c r="J9" s="17">
        <v>0</v>
      </c>
      <c r="K9" s="17">
        <v>0</v>
      </c>
      <c r="L9" s="17">
        <v>0</v>
      </c>
      <c r="M9" s="17">
        <v>0</v>
      </c>
      <c r="N9" s="17">
        <v>0</v>
      </c>
      <c r="O9" s="17">
        <f>'EWG-CCP-127 (1)'!L105</f>
        <v>4.7619047619047619</v>
      </c>
      <c r="P9" s="17">
        <v>0</v>
      </c>
      <c r="Q9" s="17">
        <f>'EWG-CCP-127 (1)'!K105</f>
        <v>63.492063492063487</v>
      </c>
      <c r="R9" s="17">
        <v>0</v>
      </c>
      <c r="S9" s="17">
        <v>0</v>
      </c>
      <c r="T9" s="17">
        <v>0</v>
      </c>
      <c r="U9" s="17">
        <v>0</v>
      </c>
      <c r="V9" s="17">
        <v>0</v>
      </c>
      <c r="W9" s="41">
        <v>0</v>
      </c>
      <c r="X9" s="41">
        <v>0</v>
      </c>
      <c r="Y9" s="17">
        <v>0</v>
      </c>
      <c r="Z9" s="17">
        <v>0</v>
      </c>
      <c r="AA9" s="17">
        <v>0</v>
      </c>
      <c r="AB9" s="17">
        <v>0</v>
      </c>
      <c r="AC9" s="17">
        <v>0</v>
      </c>
      <c r="AD9" s="17">
        <v>0</v>
      </c>
      <c r="AE9" s="17">
        <v>0</v>
      </c>
      <c r="AF9" s="41">
        <v>0</v>
      </c>
      <c r="AG9" s="88">
        <f>'EWG-CCP-127 (1)'!E105</f>
        <v>15</v>
      </c>
      <c r="AH9" s="91" t="s">
        <v>3</v>
      </c>
      <c r="AI9" s="87" t="s">
        <v>504</v>
      </c>
      <c r="AN9" s="17">
        <f t="shared" si="2"/>
        <v>100</v>
      </c>
      <c r="AO9" s="17">
        <f t="shared" si="3"/>
        <v>4.7619047619047616E-2</v>
      </c>
      <c r="AP9" s="17">
        <f t="shared" si="4"/>
        <v>0</v>
      </c>
      <c r="AQ9" s="17">
        <f t="shared" si="5"/>
        <v>0.31746031746031744</v>
      </c>
      <c r="AR9" s="17">
        <f t="shared" si="6"/>
        <v>0.63492063492063489</v>
      </c>
      <c r="AS9" s="17">
        <f t="shared" si="7"/>
        <v>0.15</v>
      </c>
      <c r="AU9" s="17">
        <f t="shared" si="8"/>
        <v>2</v>
      </c>
      <c r="AV9" s="17">
        <f t="shared" si="9"/>
        <v>0.15</v>
      </c>
      <c r="AW9" s="17">
        <f t="shared" si="10"/>
        <v>0.625</v>
      </c>
      <c r="AX9" s="17">
        <f t="shared" si="11"/>
        <v>1</v>
      </c>
      <c r="AY9" s="17">
        <f t="shared" si="12"/>
        <v>0.15</v>
      </c>
      <c r="AZ9" s="17">
        <f t="shared" si="13"/>
        <v>0.15</v>
      </c>
      <c r="BA9" s="17">
        <f t="shared" si="14"/>
        <v>0</v>
      </c>
      <c r="BC9" s="17">
        <f t="shared" si="15"/>
        <v>2</v>
      </c>
      <c r="BD9" s="17">
        <f t="shared" si="16"/>
        <v>0.15000000000000002</v>
      </c>
      <c r="BE9" s="17">
        <f t="shared" si="17"/>
        <v>0.54575984761981122</v>
      </c>
      <c r="BF9" s="17">
        <f t="shared" si="18"/>
        <v>0.15000000000000002</v>
      </c>
      <c r="BG9" s="17">
        <f t="shared" si="19"/>
        <v>0.15000000000000002</v>
      </c>
      <c r="BH9" s="17">
        <f t="shared" si="20"/>
        <v>7.7037197775489434E-34</v>
      </c>
      <c r="BI9" s="17">
        <f t="shared" si="21"/>
        <v>9.5045520575421746E-2</v>
      </c>
      <c r="BK9" s="96" t="s">
        <v>598</v>
      </c>
      <c r="BL9" s="96" t="s">
        <v>598</v>
      </c>
      <c r="BM9" s="99">
        <v>0</v>
      </c>
    </row>
    <row r="10" spans="1:68" x14ac:dyDescent="0.25">
      <c r="A10" s="84">
        <v>292</v>
      </c>
      <c r="B10" s="84">
        <v>181</v>
      </c>
      <c r="D10" s="86">
        <v>1</v>
      </c>
      <c r="E10" s="98">
        <f t="shared" si="0"/>
        <v>17.491749174917494</v>
      </c>
      <c r="F10" s="98">
        <f t="shared" si="1"/>
        <v>0.66666666666666674</v>
      </c>
      <c r="G10" s="17">
        <v>0</v>
      </c>
      <c r="H10" s="17">
        <f>'EWG-CCP-127 (1)'!M110</f>
        <v>27.502750275027505</v>
      </c>
      <c r="I10" s="17">
        <v>0</v>
      </c>
      <c r="J10" s="17">
        <v>0</v>
      </c>
      <c r="K10" s="17">
        <v>0</v>
      </c>
      <c r="L10" s="17">
        <v>0</v>
      </c>
      <c r="M10" s="17">
        <v>0</v>
      </c>
      <c r="N10" s="17">
        <v>0</v>
      </c>
      <c r="O10" s="17">
        <f>'EWG-CCP-127 (1)'!L110</f>
        <v>17.491749174917494</v>
      </c>
      <c r="P10" s="17">
        <v>0</v>
      </c>
      <c r="Q10" s="17">
        <f>'EWG-CCP-127 (1)'!K110</f>
        <v>55.005500550055011</v>
      </c>
      <c r="R10" s="17">
        <v>0</v>
      </c>
      <c r="S10" s="17">
        <v>0</v>
      </c>
      <c r="T10" s="17">
        <v>0</v>
      </c>
      <c r="U10" s="17">
        <v>0</v>
      </c>
      <c r="V10" s="17">
        <v>0</v>
      </c>
      <c r="W10" s="41">
        <v>0</v>
      </c>
      <c r="X10" s="41">
        <v>0</v>
      </c>
      <c r="Y10" s="17">
        <v>0</v>
      </c>
      <c r="Z10" s="17">
        <v>0</v>
      </c>
      <c r="AA10" s="17">
        <v>0</v>
      </c>
      <c r="AB10" s="17">
        <v>0</v>
      </c>
      <c r="AC10" s="17">
        <v>0</v>
      </c>
      <c r="AD10" s="17">
        <v>0</v>
      </c>
      <c r="AE10" s="17">
        <v>0</v>
      </c>
      <c r="AF10" s="41">
        <v>0</v>
      </c>
      <c r="AG10" s="88">
        <f>'EWG-CCP-127 (1)'!E110</f>
        <v>56.999999999999993</v>
      </c>
      <c r="AH10" s="91" t="s">
        <v>3</v>
      </c>
      <c r="AI10" s="87" t="s">
        <v>504</v>
      </c>
      <c r="AN10" s="17">
        <f t="shared" si="2"/>
        <v>100</v>
      </c>
      <c r="AO10" s="17">
        <f t="shared" si="3"/>
        <v>0.17491749174917495</v>
      </c>
      <c r="AP10" s="17">
        <f t="shared" si="4"/>
        <v>0</v>
      </c>
      <c r="AQ10" s="17">
        <f t="shared" si="5"/>
        <v>0.27502750275027504</v>
      </c>
      <c r="AR10" s="17">
        <f t="shared" si="6"/>
        <v>0.55005500550055009</v>
      </c>
      <c r="AS10" s="17">
        <f t="shared" si="7"/>
        <v>0.56999999999999995</v>
      </c>
      <c r="AU10" s="17">
        <f t="shared" si="8"/>
        <v>2</v>
      </c>
      <c r="AV10" s="17">
        <f t="shared" si="9"/>
        <v>0.63600000000000012</v>
      </c>
      <c r="AW10" s="17">
        <f t="shared" si="10"/>
        <v>0.625</v>
      </c>
      <c r="AX10" s="17">
        <f t="shared" si="11"/>
        <v>1</v>
      </c>
      <c r="AY10" s="17">
        <f t="shared" si="12"/>
        <v>0.625</v>
      </c>
      <c r="AZ10" s="17">
        <f t="shared" si="13"/>
        <v>0.625</v>
      </c>
      <c r="BA10" s="17">
        <f t="shared" si="14"/>
        <v>5.5000000000000049E-2</v>
      </c>
      <c r="BC10" s="17">
        <f t="shared" si="15"/>
        <v>2</v>
      </c>
      <c r="BD10" s="17">
        <f t="shared" si="16"/>
        <v>0.63600000000000001</v>
      </c>
      <c r="BE10" s="17">
        <f t="shared" si="17"/>
        <v>0.54575984761981122</v>
      </c>
      <c r="BF10" s="17">
        <f t="shared" si="18"/>
        <v>0.56074456887851576</v>
      </c>
      <c r="BG10" s="17">
        <f t="shared" si="19"/>
        <v>0.56074456887851576</v>
      </c>
      <c r="BH10" s="17">
        <f t="shared" si="20"/>
        <v>8.5663005244538131E-5</v>
      </c>
      <c r="BI10" s="17">
        <f t="shared" si="21"/>
        <v>1.2478110815008873E-2</v>
      </c>
      <c r="BK10" s="87" t="s">
        <v>575</v>
      </c>
      <c r="BL10" s="87" t="s">
        <v>575</v>
      </c>
    </row>
    <row r="11" spans="1:68" ht="18.75" x14ac:dyDescent="0.25">
      <c r="A11" s="84">
        <v>363</v>
      </c>
      <c r="B11" s="84">
        <v>239</v>
      </c>
      <c r="C11" s="58">
        <v>13</v>
      </c>
      <c r="D11" s="86">
        <v>1</v>
      </c>
      <c r="E11" s="98">
        <f t="shared" si="0"/>
        <v>38.461538461538467</v>
      </c>
      <c r="F11" s="98">
        <f t="shared" si="1"/>
        <v>0.75</v>
      </c>
      <c r="G11" s="17">
        <v>0</v>
      </c>
      <c r="H11" s="17">
        <f>'EWG-CCP-127 (1)'!M176</f>
        <v>15.384615384615385</v>
      </c>
      <c r="I11" s="17">
        <v>0</v>
      </c>
      <c r="J11" s="17">
        <v>0</v>
      </c>
      <c r="K11" s="17">
        <v>0</v>
      </c>
      <c r="L11" s="17">
        <v>0</v>
      </c>
      <c r="M11" s="17">
        <v>0</v>
      </c>
      <c r="N11" s="17">
        <v>0</v>
      </c>
      <c r="O11" s="17">
        <f>'EWG-CCP-127 (1)'!L176</f>
        <v>38.461538461538467</v>
      </c>
      <c r="P11" s="17">
        <v>0</v>
      </c>
      <c r="Q11" s="17">
        <f>'EWG-CCP-127 (1)'!K176</f>
        <v>46.153846153846153</v>
      </c>
      <c r="R11" s="17">
        <v>0</v>
      </c>
      <c r="S11" s="17">
        <v>0</v>
      </c>
      <c r="T11" s="17">
        <v>0</v>
      </c>
      <c r="U11" s="17">
        <v>0</v>
      </c>
      <c r="V11" s="17">
        <v>0</v>
      </c>
      <c r="W11" s="41">
        <v>0</v>
      </c>
      <c r="X11" s="41">
        <v>0</v>
      </c>
      <c r="Y11" s="17">
        <v>0</v>
      </c>
      <c r="Z11" s="17">
        <v>0</v>
      </c>
      <c r="AA11" s="17">
        <v>0</v>
      </c>
      <c r="AB11" s="17">
        <v>0</v>
      </c>
      <c r="AC11" s="17">
        <v>0</v>
      </c>
      <c r="AD11" s="17">
        <v>0</v>
      </c>
      <c r="AE11" s="17">
        <v>0</v>
      </c>
      <c r="AF11" s="41">
        <v>0</v>
      </c>
      <c r="AG11" s="88">
        <f>'EWG-CCP-127 (1)'!E176</f>
        <v>49</v>
      </c>
      <c r="AH11" s="41" t="s">
        <v>3</v>
      </c>
      <c r="AI11" s="87" t="s">
        <v>506</v>
      </c>
      <c r="AN11" s="17">
        <f t="shared" si="2"/>
        <v>100</v>
      </c>
      <c r="AO11" s="17">
        <f t="shared" si="3"/>
        <v>0.38461538461538469</v>
      </c>
      <c r="AP11" s="17">
        <f t="shared" si="4"/>
        <v>0</v>
      </c>
      <c r="AQ11" s="17">
        <f t="shared" si="5"/>
        <v>0.15384615384615385</v>
      </c>
      <c r="AR11" s="17">
        <f t="shared" si="6"/>
        <v>0.46153846153846151</v>
      </c>
      <c r="AS11" s="17">
        <f t="shared" si="7"/>
        <v>0.49</v>
      </c>
      <c r="AU11" s="17">
        <f t="shared" si="8"/>
        <v>2.9999999999999996</v>
      </c>
      <c r="AV11" s="17">
        <f t="shared" si="9"/>
        <v>2.5000000000000004</v>
      </c>
      <c r="AW11" s="17">
        <f t="shared" si="10"/>
        <v>0.6875</v>
      </c>
      <c r="AX11" s="17">
        <f t="shared" si="11"/>
        <v>1.25</v>
      </c>
      <c r="AY11" s="17">
        <f t="shared" si="12"/>
        <v>0.45833333333333326</v>
      </c>
      <c r="AZ11" s="17">
        <f t="shared" si="13"/>
        <v>0.45833333333333326</v>
      </c>
      <c r="BA11" s="17">
        <f t="shared" si="14"/>
        <v>3.1666666666666732E-2</v>
      </c>
      <c r="BC11" s="17">
        <f t="shared" si="15"/>
        <v>3</v>
      </c>
      <c r="BD11" s="17">
        <f t="shared" si="16"/>
        <v>2.5000000000000004</v>
      </c>
      <c r="BE11" s="17">
        <f t="shared" si="17"/>
        <v>0.60453391126518996</v>
      </c>
      <c r="BF11" s="17">
        <f t="shared" si="18"/>
        <v>0.49429718080025403</v>
      </c>
      <c r="BG11" s="17">
        <f t="shared" si="19"/>
        <v>0.49429718080025403</v>
      </c>
      <c r="BH11" s="17">
        <f t="shared" si="20"/>
        <v>1.8465762830071961E-5</v>
      </c>
      <c r="BI11" s="17">
        <f t="shared" si="21"/>
        <v>1.0052364836589472E-3</v>
      </c>
      <c r="BK11" s="96" t="s">
        <v>599</v>
      </c>
      <c r="BL11" s="96" t="s">
        <v>599</v>
      </c>
      <c r="BM11" s="99">
        <f>1/BN11</f>
        <v>1</v>
      </c>
      <c r="BN11" s="17">
        <v>1</v>
      </c>
      <c r="BP11" s="17">
        <v>0</v>
      </c>
    </row>
    <row r="12" spans="1:68" ht="18.75" x14ac:dyDescent="0.25">
      <c r="A12" s="84">
        <v>380</v>
      </c>
      <c r="B12" s="84">
        <v>249</v>
      </c>
      <c r="C12" s="58">
        <v>30</v>
      </c>
      <c r="D12" s="86">
        <v>1</v>
      </c>
      <c r="E12" s="98">
        <f t="shared" si="0"/>
        <v>26.315789473684209</v>
      </c>
      <c r="F12" s="98">
        <f t="shared" si="1"/>
        <v>0.85714285714285721</v>
      </c>
      <c r="G12" s="17">
        <v>0</v>
      </c>
      <c r="H12" s="17">
        <f>'EWG-CCP-127 (1)'!M193</f>
        <v>10.526315789473683</v>
      </c>
      <c r="I12" s="17">
        <v>0</v>
      </c>
      <c r="J12" s="17">
        <v>0</v>
      </c>
      <c r="K12" s="17">
        <v>0</v>
      </c>
      <c r="L12" s="17">
        <v>0</v>
      </c>
      <c r="M12" s="17">
        <v>0</v>
      </c>
      <c r="N12" s="17">
        <v>0</v>
      </c>
      <c r="O12" s="17">
        <f>'EWG-CCP-127 (1)'!L193</f>
        <v>26.315789473684209</v>
      </c>
      <c r="P12" s="17">
        <v>0</v>
      </c>
      <c r="Q12" s="17">
        <f>'EWG-CCP-127 (1)'!K193</f>
        <v>63.157894736842103</v>
      </c>
      <c r="R12" s="17">
        <v>0</v>
      </c>
      <c r="S12" s="17">
        <v>0</v>
      </c>
      <c r="T12" s="17">
        <v>0</v>
      </c>
      <c r="U12" s="17">
        <v>0</v>
      </c>
      <c r="V12" s="17">
        <v>0</v>
      </c>
      <c r="W12" s="41">
        <v>0</v>
      </c>
      <c r="X12" s="41">
        <v>0</v>
      </c>
      <c r="Y12" s="17">
        <v>0</v>
      </c>
      <c r="Z12" s="17">
        <v>0</v>
      </c>
      <c r="AA12" s="17">
        <v>0</v>
      </c>
      <c r="AB12" s="17">
        <v>0</v>
      </c>
      <c r="AC12" s="17">
        <v>0</v>
      </c>
      <c r="AD12" s="17">
        <v>0</v>
      </c>
      <c r="AE12" s="17">
        <v>0</v>
      </c>
      <c r="AF12" s="41">
        <v>0</v>
      </c>
      <c r="AG12" s="88">
        <f>'EWG-CCP-127 (1)'!E193</f>
        <v>79</v>
      </c>
      <c r="AH12" s="41" t="s">
        <v>3</v>
      </c>
      <c r="AI12" s="87" t="s">
        <v>506</v>
      </c>
      <c r="AN12" s="17">
        <f t="shared" si="2"/>
        <v>100</v>
      </c>
      <c r="AO12" s="17">
        <f t="shared" si="3"/>
        <v>0.26315789473684209</v>
      </c>
      <c r="AP12" s="17">
        <f t="shared" si="4"/>
        <v>0</v>
      </c>
      <c r="AQ12" s="17">
        <f t="shared" si="5"/>
        <v>0.10526315789473684</v>
      </c>
      <c r="AR12" s="17">
        <f t="shared" si="6"/>
        <v>0.63157894736842102</v>
      </c>
      <c r="AS12" s="17">
        <f t="shared" si="7"/>
        <v>0.79</v>
      </c>
      <c r="AU12" s="17">
        <f t="shared" si="8"/>
        <v>6</v>
      </c>
      <c r="AV12" s="17">
        <f t="shared" si="9"/>
        <v>2.5</v>
      </c>
      <c r="AW12" s="17">
        <f t="shared" si="10"/>
        <v>0.875</v>
      </c>
      <c r="AX12" s="17">
        <f t="shared" si="11"/>
        <v>2</v>
      </c>
      <c r="AY12" s="17">
        <f t="shared" si="12"/>
        <v>0.80208333333333337</v>
      </c>
      <c r="AZ12" s="17">
        <f t="shared" si="13"/>
        <v>0.80208333333333337</v>
      </c>
      <c r="BA12" s="17">
        <f t="shared" si="14"/>
        <v>1.2083333333333335E-2</v>
      </c>
      <c r="BC12" s="17">
        <f t="shared" si="15"/>
        <v>6</v>
      </c>
      <c r="BD12" s="17">
        <f t="shared" si="16"/>
        <v>2.5</v>
      </c>
      <c r="BE12" s="17">
        <f t="shared" si="17"/>
        <v>0.78085610220132606</v>
      </c>
      <c r="BF12" s="17">
        <f t="shared" si="18"/>
        <v>0.8107399807481751</v>
      </c>
      <c r="BG12" s="17">
        <f t="shared" si="19"/>
        <v>0.8107399807481751</v>
      </c>
      <c r="BH12" s="17">
        <f t="shared" si="20"/>
        <v>4.3014680143467249E-4</v>
      </c>
      <c r="BI12" s="17">
        <f t="shared" si="21"/>
        <v>0.11002851522622123</v>
      </c>
      <c r="BK12" s="96" t="s">
        <v>600</v>
      </c>
      <c r="BL12" s="96" t="s">
        <v>600</v>
      </c>
      <c r="BM12" s="99">
        <f t="shared" ref="BM12:BM23" si="22">1/BN12</f>
        <v>1</v>
      </c>
      <c r="BN12" s="17">
        <v>1</v>
      </c>
      <c r="BP12" s="17">
        <v>1</v>
      </c>
    </row>
    <row r="13" spans="1:68" ht="18.75" x14ac:dyDescent="0.25">
      <c r="A13" s="84">
        <v>169</v>
      </c>
      <c r="B13" s="84">
        <v>105</v>
      </c>
      <c r="C13" s="17" t="s">
        <v>220</v>
      </c>
      <c r="D13" s="86">
        <v>1</v>
      </c>
      <c r="E13" s="98">
        <f t="shared" si="0"/>
        <v>15</v>
      </c>
      <c r="F13" s="98">
        <f t="shared" si="1"/>
        <v>0.70833333333333337</v>
      </c>
      <c r="G13" s="17">
        <v>8</v>
      </c>
      <c r="H13" s="17">
        <v>21</v>
      </c>
      <c r="I13" s="17">
        <v>0</v>
      </c>
      <c r="J13" s="17">
        <v>0</v>
      </c>
      <c r="K13" s="17">
        <v>0</v>
      </c>
      <c r="L13" s="17">
        <v>0</v>
      </c>
      <c r="M13" s="17">
        <v>0</v>
      </c>
      <c r="N13" s="17">
        <v>0</v>
      </c>
      <c r="O13" s="17">
        <v>15</v>
      </c>
      <c r="P13" s="17">
        <v>0</v>
      </c>
      <c r="Q13" s="17">
        <v>51</v>
      </c>
      <c r="R13" s="17">
        <v>0</v>
      </c>
      <c r="S13" s="17">
        <v>0</v>
      </c>
      <c r="T13" s="17">
        <v>0</v>
      </c>
      <c r="U13" s="105">
        <v>5</v>
      </c>
      <c r="V13" s="17">
        <v>0</v>
      </c>
      <c r="W13" s="41">
        <v>0</v>
      </c>
      <c r="X13" s="41">
        <v>0</v>
      </c>
      <c r="Y13" s="17">
        <v>0</v>
      </c>
      <c r="Z13" s="17">
        <v>0</v>
      </c>
      <c r="AA13" s="17">
        <v>0</v>
      </c>
      <c r="AB13" s="17">
        <v>0</v>
      </c>
      <c r="AC13" s="17">
        <v>0</v>
      </c>
      <c r="AD13" s="17">
        <v>0</v>
      </c>
      <c r="AE13" s="41">
        <v>0</v>
      </c>
      <c r="AF13" s="41">
        <v>0</v>
      </c>
      <c r="AG13" s="88">
        <v>22</v>
      </c>
      <c r="AH13" s="91" t="s">
        <v>3</v>
      </c>
      <c r="AI13" s="87" t="s">
        <v>504</v>
      </c>
      <c r="AL13" s="87" t="s">
        <v>510</v>
      </c>
      <c r="AM13" s="80" t="s">
        <v>555</v>
      </c>
      <c r="AN13" s="17">
        <f t="shared" si="2"/>
        <v>100</v>
      </c>
      <c r="AO13" s="17">
        <f t="shared" si="3"/>
        <v>0.15</v>
      </c>
      <c r="AP13" s="17">
        <f t="shared" si="4"/>
        <v>0.08</v>
      </c>
      <c r="AQ13" s="17">
        <f t="shared" si="5"/>
        <v>0.21</v>
      </c>
      <c r="AR13" s="17">
        <f t="shared" si="6"/>
        <v>0.51</v>
      </c>
      <c r="AS13" s="17">
        <f t="shared" si="7"/>
        <v>0.22</v>
      </c>
      <c r="AU13" s="17">
        <f t="shared" si="8"/>
        <v>1.7586206896551726</v>
      </c>
      <c r="AV13" s="17">
        <f t="shared" si="9"/>
        <v>0.51724137931034486</v>
      </c>
      <c r="AW13" s="17">
        <f t="shared" si="10"/>
        <v>0.60991379310344829</v>
      </c>
      <c r="AX13" s="17">
        <f t="shared" si="11"/>
        <v>0.93965517241379315</v>
      </c>
      <c r="AY13" s="17">
        <f t="shared" si="12"/>
        <v>0.51724137931034486</v>
      </c>
      <c r="AZ13" s="17">
        <f t="shared" si="13"/>
        <v>0.51724137931034486</v>
      </c>
      <c r="BA13" s="17">
        <f t="shared" si="14"/>
        <v>0.29724137931034489</v>
      </c>
      <c r="BC13" s="17">
        <f t="shared" si="15"/>
        <v>0.75</v>
      </c>
      <c r="BD13" s="17">
        <f t="shared" si="16"/>
        <v>0.22058823529411764</v>
      </c>
      <c r="BE13" s="17">
        <f t="shared" si="17"/>
        <v>0.47229226806308788</v>
      </c>
      <c r="BF13" s="17">
        <f t="shared" si="18"/>
        <v>0.22058823529411764</v>
      </c>
      <c r="BG13" s="17">
        <f t="shared" si="19"/>
        <v>0.22058823529411764</v>
      </c>
      <c r="BH13" s="17">
        <f t="shared" si="20"/>
        <v>3.4602076124566574E-7</v>
      </c>
      <c r="BI13" s="17">
        <f t="shared" si="21"/>
        <v>5.6784285615352911E-2</v>
      </c>
      <c r="BK13" s="96" t="s">
        <v>601</v>
      </c>
      <c r="BL13" s="96" t="s">
        <v>601</v>
      </c>
      <c r="BM13" s="99">
        <f t="shared" si="22"/>
        <v>1</v>
      </c>
      <c r="BN13" s="17">
        <v>1</v>
      </c>
    </row>
    <row r="14" spans="1:68" ht="18.75" x14ac:dyDescent="0.25">
      <c r="A14" s="84">
        <v>272</v>
      </c>
      <c r="B14" s="84">
        <v>162</v>
      </c>
      <c r="C14" s="17">
        <f>'EWG-CCP-127 (1)'!B87</f>
        <v>32</v>
      </c>
      <c r="D14" s="86">
        <v>1</v>
      </c>
      <c r="E14" s="98">
        <f t="shared" si="0"/>
        <v>18.367346938775508</v>
      </c>
      <c r="F14" s="98">
        <f t="shared" si="1"/>
        <v>0.75</v>
      </c>
      <c r="G14" s="17">
        <v>0</v>
      </c>
      <c r="H14" s="17">
        <f>'EWG-CCP-127 (1)'!M87</f>
        <v>20.408163265306118</v>
      </c>
      <c r="I14" s="17">
        <v>0</v>
      </c>
      <c r="J14" s="17">
        <v>0</v>
      </c>
      <c r="K14" s="17">
        <v>0</v>
      </c>
      <c r="L14" s="17">
        <v>0</v>
      </c>
      <c r="M14" s="17">
        <v>0</v>
      </c>
      <c r="N14" s="17">
        <v>0</v>
      </c>
      <c r="O14" s="17">
        <f>'EWG-CCP-127 (1)'!L87</f>
        <v>18.367346938775508</v>
      </c>
      <c r="P14" s="17">
        <v>0</v>
      </c>
      <c r="Q14" s="17">
        <f>'EWG-CCP-127 (1)'!K87</f>
        <v>61.224489795918359</v>
      </c>
      <c r="R14" s="17">
        <v>0</v>
      </c>
      <c r="S14" s="17">
        <v>0</v>
      </c>
      <c r="T14" s="17">
        <v>0</v>
      </c>
      <c r="U14" s="17">
        <v>0</v>
      </c>
      <c r="V14" s="17">
        <v>0</v>
      </c>
      <c r="W14" s="41">
        <v>0</v>
      </c>
      <c r="X14" s="41">
        <v>0</v>
      </c>
      <c r="Y14" s="17">
        <v>0</v>
      </c>
      <c r="Z14" s="17">
        <v>0</v>
      </c>
      <c r="AA14" s="17">
        <v>0</v>
      </c>
      <c r="AB14" s="17">
        <v>0</v>
      </c>
      <c r="AC14" s="17">
        <v>0</v>
      </c>
      <c r="AD14" s="17">
        <v>0</v>
      </c>
      <c r="AE14" s="17">
        <v>0</v>
      </c>
      <c r="AF14" s="41">
        <v>0</v>
      </c>
      <c r="AG14" s="88">
        <f>'EWG-CCP-127 (1)'!E87</f>
        <v>64</v>
      </c>
      <c r="AH14" s="41" t="s">
        <v>3</v>
      </c>
      <c r="AI14" s="87" t="s">
        <v>506</v>
      </c>
      <c r="AN14" s="17">
        <f t="shared" si="2"/>
        <v>99.999999999999986</v>
      </c>
      <c r="AO14" s="17">
        <f t="shared" si="3"/>
        <v>0.18367346938775508</v>
      </c>
      <c r="AP14" s="17">
        <f t="shared" si="4"/>
        <v>0</v>
      </c>
      <c r="AQ14" s="17">
        <f t="shared" si="5"/>
        <v>0.20408163265306117</v>
      </c>
      <c r="AR14" s="17">
        <f t="shared" si="6"/>
        <v>0.61224489795918358</v>
      </c>
      <c r="AS14" s="17">
        <f t="shared" si="7"/>
        <v>0.64</v>
      </c>
      <c r="AU14" s="17">
        <f t="shared" si="8"/>
        <v>3.0000000000000004</v>
      </c>
      <c r="AV14" s="17">
        <f t="shared" si="9"/>
        <v>0.90000000000000013</v>
      </c>
      <c r="AW14" s="17">
        <f t="shared" si="10"/>
        <v>0.6875</v>
      </c>
      <c r="AX14" s="17">
        <f t="shared" si="11"/>
        <v>1.25</v>
      </c>
      <c r="AY14" s="17">
        <f t="shared" si="12"/>
        <v>0.6875</v>
      </c>
      <c r="AZ14" s="17">
        <f t="shared" si="13"/>
        <v>0.6875</v>
      </c>
      <c r="BA14" s="17">
        <f t="shared" si="14"/>
        <v>4.7499999999999987E-2</v>
      </c>
      <c r="BC14" s="17">
        <f t="shared" si="15"/>
        <v>3</v>
      </c>
      <c r="BD14" s="17">
        <f t="shared" si="16"/>
        <v>0.90000000000000013</v>
      </c>
      <c r="BE14" s="17">
        <f t="shared" si="17"/>
        <v>0.60453391126518996</v>
      </c>
      <c r="BF14" s="17">
        <f t="shared" si="18"/>
        <v>0.6373754441534708</v>
      </c>
      <c r="BG14" s="17">
        <f t="shared" si="19"/>
        <v>0.6373754441534708</v>
      </c>
      <c r="BH14" s="17">
        <f t="shared" si="20"/>
        <v>6.8882933915506502E-6</v>
      </c>
      <c r="BI14" s="17">
        <f t="shared" si="21"/>
        <v>3.3016875854940085E-2</v>
      </c>
      <c r="BK14" s="96" t="s">
        <v>602</v>
      </c>
      <c r="BL14" s="96" t="s">
        <v>602</v>
      </c>
      <c r="BM14" s="99">
        <f t="shared" si="22"/>
        <v>1</v>
      </c>
      <c r="BN14" s="17">
        <v>1</v>
      </c>
    </row>
    <row r="15" spans="1:68" x14ac:dyDescent="0.25">
      <c r="A15" s="84">
        <v>303</v>
      </c>
      <c r="B15" s="84">
        <v>190</v>
      </c>
      <c r="D15" s="86">
        <v>1</v>
      </c>
      <c r="E15" s="98">
        <f t="shared" si="0"/>
        <v>10.002639218791238</v>
      </c>
      <c r="F15" s="98">
        <f t="shared" si="1"/>
        <v>0.70674486803519065</v>
      </c>
      <c r="G15" s="17">
        <v>0</v>
      </c>
      <c r="H15" s="17">
        <f>'EWG-CCP-127 (1)'!M121</f>
        <v>26.392187912377935</v>
      </c>
      <c r="I15" s="17">
        <v>0</v>
      </c>
      <c r="J15" s="17">
        <v>0</v>
      </c>
      <c r="K15" s="17">
        <v>0</v>
      </c>
      <c r="L15" s="17">
        <v>0</v>
      </c>
      <c r="M15" s="17">
        <v>0</v>
      </c>
      <c r="N15" s="17">
        <v>0</v>
      </c>
      <c r="O15" s="17">
        <f>'EWG-CCP-127 (1)'!L121</f>
        <v>10.002639218791238</v>
      </c>
      <c r="P15" s="17">
        <v>0</v>
      </c>
      <c r="Q15" s="17">
        <f>'EWG-CCP-127 (1)'!K121</f>
        <v>63.605172868830827</v>
      </c>
      <c r="R15" s="17">
        <v>0</v>
      </c>
      <c r="S15" s="17">
        <v>0</v>
      </c>
      <c r="T15" s="17">
        <v>0</v>
      </c>
      <c r="U15" s="17">
        <v>0</v>
      </c>
      <c r="V15" s="17">
        <v>0</v>
      </c>
      <c r="W15" s="41">
        <v>0</v>
      </c>
      <c r="X15" s="41">
        <v>0</v>
      </c>
      <c r="Y15" s="17">
        <v>0</v>
      </c>
      <c r="Z15" s="17">
        <v>0</v>
      </c>
      <c r="AA15" s="17">
        <v>0</v>
      </c>
      <c r="AB15" s="17">
        <v>0</v>
      </c>
      <c r="AC15" s="17">
        <v>0</v>
      </c>
      <c r="AD15" s="17">
        <v>0</v>
      </c>
      <c r="AE15" s="17">
        <v>0</v>
      </c>
      <c r="AF15" s="41">
        <v>0</v>
      </c>
      <c r="AG15" s="88">
        <f>'EWG-CCP-127 (1)'!E121</f>
        <v>38</v>
      </c>
      <c r="AH15" s="91" t="s">
        <v>3</v>
      </c>
      <c r="AI15" s="87" t="s">
        <v>504</v>
      </c>
      <c r="AN15" s="17">
        <f t="shared" si="2"/>
        <v>100</v>
      </c>
      <c r="AO15" s="17">
        <f t="shared" si="3"/>
        <v>0.10002639218791237</v>
      </c>
      <c r="AP15" s="17">
        <f t="shared" si="4"/>
        <v>0</v>
      </c>
      <c r="AQ15" s="17">
        <f t="shared" si="5"/>
        <v>0.26392187912377935</v>
      </c>
      <c r="AR15" s="17">
        <f t="shared" si="6"/>
        <v>0.63605172868830828</v>
      </c>
      <c r="AS15" s="17">
        <f t="shared" si="7"/>
        <v>0.38</v>
      </c>
      <c r="AU15" s="17">
        <f t="shared" si="8"/>
        <v>2.41</v>
      </c>
      <c r="AV15" s="17">
        <f t="shared" si="9"/>
        <v>0.379</v>
      </c>
      <c r="AW15" s="17">
        <f t="shared" si="10"/>
        <v>0.65062500000000001</v>
      </c>
      <c r="AX15" s="17">
        <f t="shared" si="11"/>
        <v>1.1025</v>
      </c>
      <c r="AY15" s="17">
        <f t="shared" si="12"/>
        <v>0.379</v>
      </c>
      <c r="AZ15" s="17">
        <f t="shared" si="13"/>
        <v>0.379</v>
      </c>
      <c r="BA15" s="17">
        <f t="shared" si="14"/>
        <v>1.0000000000000009E-3</v>
      </c>
      <c r="BC15" s="17">
        <f t="shared" si="15"/>
        <v>2.41</v>
      </c>
      <c r="BD15" s="17">
        <f t="shared" si="16"/>
        <v>0.379</v>
      </c>
      <c r="BE15" s="17">
        <f t="shared" si="17"/>
        <v>0.56985721371441644</v>
      </c>
      <c r="BF15" s="17">
        <f t="shared" si="18"/>
        <v>0.379</v>
      </c>
      <c r="BG15" s="17">
        <f t="shared" si="19"/>
        <v>0.379</v>
      </c>
      <c r="BH15" s="17">
        <f t="shared" si="20"/>
        <v>1.0000000000000019E-6</v>
      </c>
      <c r="BI15" s="17">
        <f t="shared" si="21"/>
        <v>6.1300342780527851E-3</v>
      </c>
      <c r="BK15" s="96" t="s">
        <v>2</v>
      </c>
      <c r="BL15" s="96" t="s">
        <v>2</v>
      </c>
      <c r="BM15" s="99">
        <f t="shared" si="22"/>
        <v>0.5</v>
      </c>
      <c r="BN15" s="17">
        <v>2</v>
      </c>
    </row>
    <row r="16" spans="1:68" x14ac:dyDescent="0.25">
      <c r="A16" s="84">
        <v>23</v>
      </c>
      <c r="B16" s="84">
        <v>14</v>
      </c>
      <c r="C16" s="41" t="s">
        <v>18</v>
      </c>
      <c r="D16" s="86">
        <v>1</v>
      </c>
      <c r="E16" s="98">
        <f t="shared" si="0"/>
        <v>20</v>
      </c>
      <c r="F16" s="98">
        <f t="shared" si="1"/>
        <v>0.66625000000000001</v>
      </c>
      <c r="G16" s="41">
        <v>0</v>
      </c>
      <c r="H16" s="41">
        <v>26.7</v>
      </c>
      <c r="I16" s="41">
        <v>0</v>
      </c>
      <c r="J16" s="17">
        <v>0</v>
      </c>
      <c r="K16" s="41">
        <v>0</v>
      </c>
      <c r="L16" s="41">
        <v>0</v>
      </c>
      <c r="M16" s="41">
        <v>0</v>
      </c>
      <c r="N16" s="41">
        <v>0</v>
      </c>
      <c r="O16" s="41">
        <v>20</v>
      </c>
      <c r="P16" s="41">
        <v>0</v>
      </c>
      <c r="Q16" s="41">
        <v>53.3</v>
      </c>
      <c r="R16" s="17">
        <v>0</v>
      </c>
      <c r="S16" s="17">
        <v>0</v>
      </c>
      <c r="T16" s="17">
        <v>0</v>
      </c>
      <c r="U16" s="41">
        <v>0</v>
      </c>
      <c r="V16" s="41">
        <v>0</v>
      </c>
      <c r="W16" s="41">
        <v>0</v>
      </c>
      <c r="X16" s="41">
        <v>0</v>
      </c>
      <c r="Y16" s="41">
        <v>0</v>
      </c>
      <c r="Z16" s="41">
        <v>0</v>
      </c>
      <c r="AA16" s="17">
        <v>0</v>
      </c>
      <c r="AB16" s="41">
        <v>0</v>
      </c>
      <c r="AC16" s="17">
        <v>0</v>
      </c>
      <c r="AD16" s="17">
        <v>0</v>
      </c>
      <c r="AE16" s="41">
        <v>0</v>
      </c>
      <c r="AF16" s="41">
        <v>0</v>
      </c>
      <c r="AG16" s="90">
        <v>58.1</v>
      </c>
      <c r="AH16" s="91" t="s">
        <v>3</v>
      </c>
      <c r="AI16" s="87" t="s">
        <v>504</v>
      </c>
      <c r="AN16" s="17">
        <f t="shared" si="2"/>
        <v>100</v>
      </c>
      <c r="AO16" s="17">
        <f t="shared" si="3"/>
        <v>0.2</v>
      </c>
      <c r="AP16" s="17">
        <f t="shared" si="4"/>
        <v>0</v>
      </c>
      <c r="AQ16" s="17">
        <f t="shared" si="5"/>
        <v>0.26700000000000002</v>
      </c>
      <c r="AR16" s="17">
        <f t="shared" si="6"/>
        <v>0.53299999999999992</v>
      </c>
      <c r="AS16" s="17">
        <f t="shared" si="7"/>
        <v>0.58099999999999996</v>
      </c>
      <c r="AU16" s="17">
        <f t="shared" si="8"/>
        <v>1.9962546816479396</v>
      </c>
      <c r="AV16" s="17">
        <f t="shared" si="9"/>
        <v>0.74906367041198507</v>
      </c>
      <c r="AW16" s="17">
        <f t="shared" si="10"/>
        <v>0.62476591760299627</v>
      </c>
      <c r="AX16" s="17">
        <f t="shared" si="11"/>
        <v>0.99906367041198485</v>
      </c>
      <c r="AY16" s="17">
        <f t="shared" si="12"/>
        <v>0.62476591760299627</v>
      </c>
      <c r="AZ16" s="17">
        <f t="shared" si="13"/>
        <v>0.62476591760299627</v>
      </c>
      <c r="BA16" s="17">
        <f t="shared" si="14"/>
        <v>4.3765917602996307E-2</v>
      </c>
      <c r="BC16" s="17">
        <f t="shared" si="15"/>
        <v>1.9962546816479401</v>
      </c>
      <c r="BD16" s="17">
        <f t="shared" si="16"/>
        <v>0.74906367041198507</v>
      </c>
      <c r="BE16" s="17">
        <f t="shared" si="17"/>
        <v>0.54553972004061502</v>
      </c>
      <c r="BF16" s="17">
        <f t="shared" si="18"/>
        <v>0.57590802612538139</v>
      </c>
      <c r="BG16" s="17">
        <f t="shared" si="19"/>
        <v>0.57590802612538139</v>
      </c>
      <c r="BH16" s="17">
        <f t="shared" si="20"/>
        <v>2.592819793979807E-5</v>
      </c>
      <c r="BI16" s="17">
        <f t="shared" si="21"/>
        <v>1.5056631035569491E-2</v>
      </c>
      <c r="BK16" s="96" t="s">
        <v>74</v>
      </c>
      <c r="BL16" s="96" t="s">
        <v>74</v>
      </c>
      <c r="BM16" s="99">
        <f t="shared" si="22"/>
        <v>0.5</v>
      </c>
      <c r="BN16" s="17">
        <v>2</v>
      </c>
    </row>
    <row r="17" spans="1:66" x14ac:dyDescent="0.25">
      <c r="A17" s="84">
        <v>365</v>
      </c>
      <c r="B17" s="84">
        <v>381</v>
      </c>
      <c r="C17" s="58">
        <v>15</v>
      </c>
      <c r="D17" s="86">
        <v>1</v>
      </c>
      <c r="E17" s="98">
        <f t="shared" si="0"/>
        <v>50</v>
      </c>
      <c r="F17" s="98">
        <f t="shared" si="1"/>
        <v>0.75</v>
      </c>
      <c r="G17" s="17">
        <v>0</v>
      </c>
      <c r="H17" s="17">
        <f>'EWG-CCP-127 (1)'!M178</f>
        <v>12.5</v>
      </c>
      <c r="I17" s="17">
        <v>0</v>
      </c>
      <c r="J17" s="17">
        <v>0</v>
      </c>
      <c r="K17" s="17">
        <v>0</v>
      </c>
      <c r="L17" s="17">
        <v>0</v>
      </c>
      <c r="M17" s="17">
        <v>0</v>
      </c>
      <c r="N17" s="17">
        <v>0</v>
      </c>
      <c r="O17" s="17">
        <f>'EWG-CCP-127 (1)'!L178</f>
        <v>50</v>
      </c>
      <c r="P17" s="17">
        <v>0</v>
      </c>
      <c r="Q17" s="17">
        <f>'EWG-CCP-127 (1)'!K178</f>
        <v>37.5</v>
      </c>
      <c r="R17" s="17">
        <v>0</v>
      </c>
      <c r="S17" s="17">
        <v>0</v>
      </c>
      <c r="T17" s="17">
        <v>0</v>
      </c>
      <c r="U17" s="17">
        <v>0</v>
      </c>
      <c r="V17" s="17">
        <v>0</v>
      </c>
      <c r="W17" s="41">
        <v>0</v>
      </c>
      <c r="X17" s="41">
        <v>0</v>
      </c>
      <c r="Y17" s="17">
        <v>0</v>
      </c>
      <c r="Z17" s="17">
        <v>0</v>
      </c>
      <c r="AA17" s="17">
        <v>0</v>
      </c>
      <c r="AB17" s="17">
        <v>0</v>
      </c>
      <c r="AC17" s="17">
        <v>0</v>
      </c>
      <c r="AD17" s="17">
        <v>0</v>
      </c>
      <c r="AE17" s="17">
        <v>0</v>
      </c>
      <c r="AF17" s="41">
        <v>0</v>
      </c>
      <c r="AG17" s="88">
        <f>'EWG-CCP-127 (1)'!E178</f>
        <v>22</v>
      </c>
      <c r="AH17" s="41" t="s">
        <v>3</v>
      </c>
      <c r="AI17" s="87" t="s">
        <v>506</v>
      </c>
      <c r="AN17" s="17">
        <f t="shared" si="2"/>
        <v>100</v>
      </c>
      <c r="AO17" s="17">
        <f t="shared" si="3"/>
        <v>0.5</v>
      </c>
      <c r="AP17" s="17">
        <f t="shared" si="4"/>
        <v>0</v>
      </c>
      <c r="AQ17" s="17">
        <f t="shared" si="5"/>
        <v>0.125</v>
      </c>
      <c r="AR17" s="17">
        <f t="shared" si="6"/>
        <v>0.375</v>
      </c>
      <c r="AS17" s="17">
        <f t="shared" si="7"/>
        <v>0.22</v>
      </c>
      <c r="AU17" s="17">
        <f t="shared" si="8"/>
        <v>3</v>
      </c>
      <c r="AV17" s="17">
        <f t="shared" si="9"/>
        <v>4</v>
      </c>
      <c r="AW17" s="17">
        <f t="shared" si="10"/>
        <v>0.6875</v>
      </c>
      <c r="AX17" s="17">
        <f t="shared" si="11"/>
        <v>1.25</v>
      </c>
      <c r="AY17" s="17">
        <f t="shared" si="12"/>
        <v>0.18333333333333335</v>
      </c>
      <c r="AZ17" s="17">
        <f t="shared" si="13"/>
        <v>0.18333333333333335</v>
      </c>
      <c r="BA17" s="17">
        <f t="shared" si="14"/>
        <v>3.6666666666666653E-2</v>
      </c>
      <c r="BC17" s="17">
        <f t="shared" si="15"/>
        <v>3</v>
      </c>
      <c r="BD17" s="17">
        <f t="shared" si="16"/>
        <v>4</v>
      </c>
      <c r="BE17" s="17">
        <f t="shared" si="17"/>
        <v>0.60453391126518996</v>
      </c>
      <c r="BF17" s="17">
        <f t="shared" si="18"/>
        <v>0.21577576608395224</v>
      </c>
      <c r="BG17" s="17">
        <f t="shared" si="19"/>
        <v>0.21577576608395224</v>
      </c>
      <c r="BH17" s="17">
        <f t="shared" si="20"/>
        <v>1.7844152177488188E-5</v>
      </c>
      <c r="BI17" s="17">
        <f t="shared" si="21"/>
        <v>5.6784285615352911E-2</v>
      </c>
      <c r="BK17" s="96" t="s">
        <v>218</v>
      </c>
      <c r="BL17" s="96" t="s">
        <v>218</v>
      </c>
      <c r="BM17" s="99">
        <f t="shared" si="22"/>
        <v>0.5</v>
      </c>
      <c r="BN17" s="17">
        <v>2</v>
      </c>
    </row>
    <row r="18" spans="1:66" x14ac:dyDescent="0.25">
      <c r="A18" s="84">
        <v>101</v>
      </c>
      <c r="B18" s="84">
        <v>66</v>
      </c>
      <c r="C18" s="17" t="s">
        <v>123</v>
      </c>
      <c r="D18" s="87">
        <v>1</v>
      </c>
      <c r="E18" s="17"/>
      <c r="F18" s="17"/>
      <c r="G18" s="17">
        <v>1.1599999999999999</v>
      </c>
      <c r="H18" s="17">
        <v>4.8499999999999996</v>
      </c>
      <c r="I18" s="17">
        <v>0</v>
      </c>
      <c r="J18" s="17">
        <v>0</v>
      </c>
      <c r="K18" s="17">
        <v>0.14000000000000001</v>
      </c>
      <c r="L18" s="17">
        <v>0</v>
      </c>
      <c r="M18" s="17">
        <v>0</v>
      </c>
      <c r="N18" s="17">
        <v>0</v>
      </c>
      <c r="O18" s="17">
        <v>14.6</v>
      </c>
      <c r="P18" s="17">
        <v>0</v>
      </c>
      <c r="Q18" s="17">
        <v>79.38</v>
      </c>
      <c r="R18" s="17">
        <v>0</v>
      </c>
      <c r="S18" s="17">
        <v>0</v>
      </c>
      <c r="T18" s="17">
        <v>0</v>
      </c>
      <c r="U18" s="17">
        <v>0</v>
      </c>
      <c r="V18" s="41">
        <v>0</v>
      </c>
      <c r="W18" s="41">
        <v>0</v>
      </c>
      <c r="X18" s="41">
        <v>0</v>
      </c>
      <c r="Y18" s="17">
        <v>0</v>
      </c>
      <c r="Z18" s="17">
        <v>0</v>
      </c>
      <c r="AA18" s="17">
        <v>0</v>
      </c>
      <c r="AB18" s="41">
        <v>0</v>
      </c>
      <c r="AC18" s="17">
        <v>0</v>
      </c>
      <c r="AD18" s="17">
        <v>0</v>
      </c>
      <c r="AE18" s="41">
        <v>0</v>
      </c>
      <c r="AF18" s="41">
        <v>0</v>
      </c>
      <c r="AG18" s="88">
        <v>93.2</v>
      </c>
      <c r="AH18" s="41" t="s">
        <v>3</v>
      </c>
      <c r="AI18" s="87" t="s">
        <v>506</v>
      </c>
      <c r="AN18" s="17">
        <f t="shared" si="2"/>
        <v>100.13</v>
      </c>
      <c r="AO18" s="17">
        <f t="shared" si="3"/>
        <v>0.14599999999999999</v>
      </c>
      <c r="AP18" s="17">
        <f t="shared" si="4"/>
        <v>1.1599999999999999E-2</v>
      </c>
      <c r="AQ18" s="17">
        <f t="shared" si="5"/>
        <v>4.8499999999999995E-2</v>
      </c>
      <c r="AR18" s="17">
        <f t="shared" si="6"/>
        <v>0.79379999999999995</v>
      </c>
      <c r="AS18" s="17">
        <f t="shared" si="7"/>
        <v>0.93200000000000005</v>
      </c>
      <c r="AU18" s="17">
        <f t="shared" si="8"/>
        <v>13.207986688851914</v>
      </c>
      <c r="AV18" s="17">
        <f t="shared" si="9"/>
        <v>2.4292845257903495</v>
      </c>
      <c r="AW18" s="17">
        <f t="shared" si="10"/>
        <v>1.3254991680532446</v>
      </c>
      <c r="AX18" s="17">
        <f t="shared" si="11"/>
        <v>3.8019966722129785</v>
      </c>
      <c r="AY18" s="17">
        <f t="shared" si="12"/>
        <v>1.3254991680532446</v>
      </c>
      <c r="AZ18" s="17">
        <f t="shared" si="13"/>
        <v>1</v>
      </c>
      <c r="BA18" s="17">
        <f t="shared" si="14"/>
        <v>6.7999999999999949E-2</v>
      </c>
      <c r="BC18" s="17">
        <f t="shared" si="15"/>
        <v>8.3645943097997897</v>
      </c>
      <c r="BD18" s="17">
        <f t="shared" si="16"/>
        <v>1.5384615384615388</v>
      </c>
      <c r="BE18" s="17">
        <f t="shared" si="17"/>
        <v>0.91983291866099914</v>
      </c>
      <c r="BF18" s="17">
        <f t="shared" si="18"/>
        <v>0.94920087280949506</v>
      </c>
      <c r="BG18" s="17">
        <f t="shared" si="19"/>
        <v>0.94920087280949506</v>
      </c>
      <c r="BH18" s="17">
        <f t="shared" si="20"/>
        <v>2.958700254084246E-4</v>
      </c>
      <c r="BI18" s="17">
        <f t="shared" si="21"/>
        <v>0.22439686716436738</v>
      </c>
      <c r="BK18" s="96" t="s">
        <v>137</v>
      </c>
      <c r="BL18" s="96" t="s">
        <v>137</v>
      </c>
      <c r="BM18" s="99">
        <f t="shared" si="22"/>
        <v>0.5</v>
      </c>
      <c r="BN18" s="17">
        <v>2</v>
      </c>
    </row>
    <row r="19" spans="1:66" x14ac:dyDescent="0.25">
      <c r="A19" s="84">
        <v>216</v>
      </c>
      <c r="B19" s="84">
        <v>136</v>
      </c>
      <c r="C19" s="17">
        <v>44</v>
      </c>
      <c r="D19" s="86">
        <v>1</v>
      </c>
      <c r="E19" s="98">
        <f t="shared" ref="E19:E50" si="23">I19+L19+M19+N19+O19+V19+X19+AB19+AD19</f>
        <v>30.8</v>
      </c>
      <c r="F19" s="98">
        <f t="shared" ref="F19:F50" si="24">Q19/(H19+P19+Q19+AC19)</f>
        <v>0.66763005780346818</v>
      </c>
      <c r="G19" s="17">
        <v>0</v>
      </c>
      <c r="H19" s="17">
        <v>23</v>
      </c>
      <c r="I19" s="17">
        <v>0</v>
      </c>
      <c r="J19" s="17">
        <v>0</v>
      </c>
      <c r="K19" s="17">
        <v>0</v>
      </c>
      <c r="L19" s="17">
        <v>0</v>
      </c>
      <c r="M19" s="17">
        <v>0</v>
      </c>
      <c r="N19" s="17">
        <v>0</v>
      </c>
      <c r="O19" s="17">
        <v>30.8</v>
      </c>
      <c r="P19" s="17">
        <v>0</v>
      </c>
      <c r="Q19" s="17">
        <v>46.2</v>
      </c>
      <c r="R19" s="17">
        <v>0</v>
      </c>
      <c r="S19" s="17">
        <v>0</v>
      </c>
      <c r="T19" s="17">
        <v>0</v>
      </c>
      <c r="U19" s="17">
        <v>0</v>
      </c>
      <c r="V19" s="17">
        <v>0</v>
      </c>
      <c r="W19" s="41">
        <v>0</v>
      </c>
      <c r="X19" s="41">
        <v>0</v>
      </c>
      <c r="Y19" s="17">
        <v>0</v>
      </c>
      <c r="Z19" s="17">
        <v>0</v>
      </c>
      <c r="AA19" s="17">
        <v>0</v>
      </c>
      <c r="AB19" s="17">
        <v>0</v>
      </c>
      <c r="AC19" s="17">
        <v>0</v>
      </c>
      <c r="AD19" s="17">
        <v>0</v>
      </c>
      <c r="AE19" s="17">
        <v>0</v>
      </c>
      <c r="AF19" s="41">
        <v>0</v>
      </c>
      <c r="AG19" s="88">
        <v>57</v>
      </c>
      <c r="AH19" s="91" t="s">
        <v>3</v>
      </c>
      <c r="AI19" s="87" t="s">
        <v>504</v>
      </c>
      <c r="AN19" s="17">
        <f t="shared" si="2"/>
        <v>100</v>
      </c>
      <c r="AO19" s="17">
        <f t="shared" si="3"/>
        <v>0.308</v>
      </c>
      <c r="AP19" s="17">
        <f t="shared" si="4"/>
        <v>0</v>
      </c>
      <c r="AQ19" s="17">
        <f t="shared" si="5"/>
        <v>0.23</v>
      </c>
      <c r="AR19" s="17">
        <f t="shared" si="6"/>
        <v>0.46200000000000002</v>
      </c>
      <c r="AS19" s="17">
        <f t="shared" si="7"/>
        <v>0.56999999999999995</v>
      </c>
      <c r="AU19" s="17">
        <f t="shared" si="8"/>
        <v>2.008695652173913</v>
      </c>
      <c r="AV19" s="17">
        <f t="shared" si="9"/>
        <v>1.3391304347826085</v>
      </c>
      <c r="AW19" s="17">
        <f t="shared" si="10"/>
        <v>0.62554347826086953</v>
      </c>
      <c r="AX19" s="17">
        <f t="shared" si="11"/>
        <v>1.0021739130434781</v>
      </c>
      <c r="AY19" s="17">
        <f t="shared" si="12"/>
        <v>0.55543556854978149</v>
      </c>
      <c r="AZ19" s="17">
        <f t="shared" si="13"/>
        <v>0.55543556854978149</v>
      </c>
      <c r="BA19" s="17">
        <f t="shared" si="14"/>
        <v>1.4564431450218462E-2</v>
      </c>
      <c r="BC19" s="17">
        <f t="shared" si="15"/>
        <v>2.008695652173913</v>
      </c>
      <c r="BD19" s="17">
        <f t="shared" si="16"/>
        <v>1.3391304347826087</v>
      </c>
      <c r="BE19" s="17">
        <f t="shared" si="17"/>
        <v>0.5462709264341189</v>
      </c>
      <c r="BF19" s="17">
        <f t="shared" si="18"/>
        <v>0.57369414253358353</v>
      </c>
      <c r="BG19" s="17">
        <f t="shared" si="19"/>
        <v>0.57369414253358353</v>
      </c>
      <c r="BH19" s="17">
        <f t="shared" si="20"/>
        <v>1.3646689058431293E-5</v>
      </c>
      <c r="BI19" s="17">
        <f t="shared" si="21"/>
        <v>1.2478110815008873E-2</v>
      </c>
      <c r="BK19" s="96" t="s">
        <v>401</v>
      </c>
      <c r="BL19" s="96" t="s">
        <v>401</v>
      </c>
      <c r="BM19" s="99">
        <f t="shared" si="22"/>
        <v>0.5</v>
      </c>
      <c r="BN19" s="17">
        <v>2</v>
      </c>
    </row>
    <row r="20" spans="1:66" x14ac:dyDescent="0.25">
      <c r="A20" s="84">
        <v>361</v>
      </c>
      <c r="B20" s="84">
        <v>237</v>
      </c>
      <c r="C20" s="58">
        <v>11</v>
      </c>
      <c r="D20" s="86">
        <v>1</v>
      </c>
      <c r="E20" s="98">
        <f t="shared" si="23"/>
        <v>27.27272727272727</v>
      </c>
      <c r="F20" s="98">
        <f t="shared" si="24"/>
        <v>0.75</v>
      </c>
      <c r="G20" s="17">
        <v>0</v>
      </c>
      <c r="H20" s="17">
        <f>'EWG-CCP-127 (1)'!M174</f>
        <v>18.181818181818183</v>
      </c>
      <c r="I20" s="17">
        <v>0</v>
      </c>
      <c r="J20" s="17">
        <v>0</v>
      </c>
      <c r="K20" s="17">
        <v>0</v>
      </c>
      <c r="L20" s="17">
        <v>0</v>
      </c>
      <c r="M20" s="17">
        <v>0</v>
      </c>
      <c r="N20" s="17">
        <v>0</v>
      </c>
      <c r="O20" s="17">
        <f>'EWG-CCP-127 (1)'!L174</f>
        <v>27.27272727272727</v>
      </c>
      <c r="P20" s="17">
        <v>0</v>
      </c>
      <c r="Q20" s="17">
        <f>'EWG-CCP-127 (1)'!K174</f>
        <v>54.54545454545454</v>
      </c>
      <c r="R20" s="17">
        <v>0</v>
      </c>
      <c r="S20" s="17">
        <v>0</v>
      </c>
      <c r="T20" s="17">
        <v>0</v>
      </c>
      <c r="U20" s="17">
        <v>0</v>
      </c>
      <c r="V20" s="17">
        <v>0</v>
      </c>
      <c r="W20" s="41">
        <v>0</v>
      </c>
      <c r="X20" s="41">
        <v>0</v>
      </c>
      <c r="Y20" s="17">
        <v>0</v>
      </c>
      <c r="Z20" s="17">
        <v>0</v>
      </c>
      <c r="AA20" s="17">
        <v>0</v>
      </c>
      <c r="AB20" s="17">
        <v>0</v>
      </c>
      <c r="AC20" s="17">
        <v>0</v>
      </c>
      <c r="AD20" s="17">
        <v>0</v>
      </c>
      <c r="AE20" s="17">
        <v>0</v>
      </c>
      <c r="AF20" s="41">
        <v>0</v>
      </c>
      <c r="AG20" s="88">
        <f>'EWG-CCP-127 (1)'!E174</f>
        <v>64</v>
      </c>
      <c r="AH20" s="41" t="s">
        <v>3</v>
      </c>
      <c r="AI20" s="87" t="s">
        <v>506</v>
      </c>
      <c r="AN20" s="17">
        <f t="shared" si="2"/>
        <v>100</v>
      </c>
      <c r="AO20" s="17">
        <f t="shared" si="3"/>
        <v>0.27272727272727271</v>
      </c>
      <c r="AP20" s="17">
        <f t="shared" si="4"/>
        <v>0</v>
      </c>
      <c r="AQ20" s="17">
        <f t="shared" si="5"/>
        <v>0.18181818181818182</v>
      </c>
      <c r="AR20" s="17">
        <f t="shared" si="6"/>
        <v>0.54545454545454541</v>
      </c>
      <c r="AS20" s="17">
        <f t="shared" si="7"/>
        <v>0.64</v>
      </c>
      <c r="AU20" s="17">
        <f t="shared" si="8"/>
        <v>2.9999999999999996</v>
      </c>
      <c r="AV20" s="17">
        <f t="shared" si="9"/>
        <v>1.4999999999999998</v>
      </c>
      <c r="AW20" s="17">
        <f t="shared" si="10"/>
        <v>0.6875</v>
      </c>
      <c r="AX20" s="17">
        <f t="shared" si="11"/>
        <v>1.25</v>
      </c>
      <c r="AY20" s="17">
        <f t="shared" si="12"/>
        <v>0.64166666666666672</v>
      </c>
      <c r="AZ20" s="17">
        <f t="shared" si="13"/>
        <v>0.64166666666666672</v>
      </c>
      <c r="BA20" s="17">
        <f t="shared" si="14"/>
        <v>1.6666666666667052E-3</v>
      </c>
      <c r="BC20" s="17">
        <f t="shared" si="15"/>
        <v>2.9999999999999996</v>
      </c>
      <c r="BD20" s="17">
        <f t="shared" si="16"/>
        <v>1.4999999999999998</v>
      </c>
      <c r="BE20" s="17">
        <f t="shared" si="17"/>
        <v>0.60453391126518996</v>
      </c>
      <c r="BF20" s="17">
        <f t="shared" si="18"/>
        <v>0.64305852121026041</v>
      </c>
      <c r="BG20" s="17">
        <f t="shared" si="19"/>
        <v>0.64305852121026041</v>
      </c>
      <c r="BH20" s="17">
        <f t="shared" si="20"/>
        <v>9.354551993612747E-6</v>
      </c>
      <c r="BI20" s="17">
        <f t="shared" si="21"/>
        <v>3.3016875854940085E-2</v>
      </c>
      <c r="BK20" s="96" t="s">
        <v>398</v>
      </c>
      <c r="BL20" s="96" t="s">
        <v>398</v>
      </c>
      <c r="BM20" s="99">
        <f t="shared" si="22"/>
        <v>0.5</v>
      </c>
      <c r="BN20" s="17">
        <v>2</v>
      </c>
    </row>
    <row r="21" spans="1:66" x14ac:dyDescent="0.25">
      <c r="A21" s="84">
        <v>362</v>
      </c>
      <c r="B21" s="84">
        <v>238</v>
      </c>
      <c r="C21" s="58">
        <v>12</v>
      </c>
      <c r="D21" s="86">
        <v>1</v>
      </c>
      <c r="E21" s="98">
        <f t="shared" si="23"/>
        <v>33.333333333333329</v>
      </c>
      <c r="F21" s="98">
        <f t="shared" si="24"/>
        <v>0.75000000000000011</v>
      </c>
      <c r="G21" s="17">
        <v>0</v>
      </c>
      <c r="H21" s="17">
        <f>'EWG-CCP-127 (1)'!M175</f>
        <v>16.666666666666664</v>
      </c>
      <c r="I21" s="17">
        <v>0</v>
      </c>
      <c r="J21" s="17">
        <v>0</v>
      </c>
      <c r="K21" s="17">
        <v>0</v>
      </c>
      <c r="L21" s="17">
        <v>0</v>
      </c>
      <c r="M21" s="17">
        <v>0</v>
      </c>
      <c r="N21" s="17">
        <v>0</v>
      </c>
      <c r="O21" s="17">
        <f>'EWG-CCP-127 (1)'!L175</f>
        <v>33.333333333333329</v>
      </c>
      <c r="P21" s="17">
        <v>0</v>
      </c>
      <c r="Q21" s="17">
        <f>'EWG-CCP-127 (1)'!K175</f>
        <v>50</v>
      </c>
      <c r="R21" s="17">
        <v>0</v>
      </c>
      <c r="S21" s="17">
        <v>0</v>
      </c>
      <c r="T21" s="17">
        <v>0</v>
      </c>
      <c r="U21" s="17">
        <v>0</v>
      </c>
      <c r="V21" s="17">
        <v>0</v>
      </c>
      <c r="W21" s="41">
        <v>0</v>
      </c>
      <c r="X21" s="41">
        <v>0</v>
      </c>
      <c r="Y21" s="17">
        <v>0</v>
      </c>
      <c r="Z21" s="17">
        <v>0</v>
      </c>
      <c r="AA21" s="17">
        <v>0</v>
      </c>
      <c r="AB21" s="17">
        <v>0</v>
      </c>
      <c r="AC21" s="17">
        <v>0</v>
      </c>
      <c r="AD21" s="17">
        <v>0</v>
      </c>
      <c r="AE21" s="17">
        <v>0</v>
      </c>
      <c r="AF21" s="41">
        <v>0</v>
      </c>
      <c r="AG21" s="88">
        <f>'EWG-CCP-127 (1)'!E175</f>
        <v>57.999999999999993</v>
      </c>
      <c r="AH21" s="41" t="s">
        <v>3</v>
      </c>
      <c r="AI21" s="87" t="s">
        <v>506</v>
      </c>
      <c r="AN21" s="17">
        <f t="shared" si="2"/>
        <v>100</v>
      </c>
      <c r="AO21" s="17">
        <f t="shared" si="3"/>
        <v>0.33333333333333326</v>
      </c>
      <c r="AP21" s="17">
        <f t="shared" si="4"/>
        <v>0</v>
      </c>
      <c r="AQ21" s="17">
        <f t="shared" si="5"/>
        <v>0.16666666666666663</v>
      </c>
      <c r="AR21" s="17">
        <f t="shared" si="6"/>
        <v>0.5</v>
      </c>
      <c r="AS21" s="17">
        <f t="shared" si="7"/>
        <v>0.57999999999999996</v>
      </c>
      <c r="AU21" s="17">
        <f t="shared" si="8"/>
        <v>3.0000000000000009</v>
      </c>
      <c r="AV21" s="17">
        <f t="shared" si="9"/>
        <v>2</v>
      </c>
      <c r="AW21" s="17">
        <f t="shared" si="10"/>
        <v>0.6875</v>
      </c>
      <c r="AX21" s="17">
        <f t="shared" si="11"/>
        <v>1.2500000000000002</v>
      </c>
      <c r="AY21" s="17">
        <f t="shared" si="12"/>
        <v>0.55000000000000004</v>
      </c>
      <c r="AZ21" s="17">
        <f t="shared" si="13"/>
        <v>0.55000000000000004</v>
      </c>
      <c r="BA21" s="17">
        <f t="shared" si="14"/>
        <v>2.9999999999999916E-2</v>
      </c>
      <c r="BC21" s="17">
        <f t="shared" si="15"/>
        <v>3.0000000000000004</v>
      </c>
      <c r="BD21" s="17">
        <f t="shared" si="16"/>
        <v>2</v>
      </c>
      <c r="BE21" s="17">
        <f t="shared" si="17"/>
        <v>0.60453391126518996</v>
      </c>
      <c r="BF21" s="17">
        <f t="shared" si="18"/>
        <v>0.58324721991644135</v>
      </c>
      <c r="BG21" s="17">
        <f t="shared" si="19"/>
        <v>0.58324721991644135</v>
      </c>
      <c r="BH21" s="17">
        <f t="shared" si="20"/>
        <v>1.0544437185733632E-5</v>
      </c>
      <c r="BI21" s="17">
        <f t="shared" si="21"/>
        <v>1.4812220106427616E-2</v>
      </c>
      <c r="BK21" s="96" t="s">
        <v>397</v>
      </c>
      <c r="BL21" s="96" t="s">
        <v>397</v>
      </c>
      <c r="BM21" s="99">
        <f t="shared" si="22"/>
        <v>0.33333333333333331</v>
      </c>
      <c r="BN21" s="17">
        <v>3</v>
      </c>
    </row>
    <row r="22" spans="1:66" x14ac:dyDescent="0.25">
      <c r="A22" s="84">
        <v>67</v>
      </c>
      <c r="B22" s="84">
        <v>45</v>
      </c>
      <c r="C22" s="17" t="s">
        <v>83</v>
      </c>
      <c r="D22" s="86">
        <v>1</v>
      </c>
      <c r="E22" s="98">
        <f t="shared" si="23"/>
        <v>17.5</v>
      </c>
      <c r="F22" s="98">
        <f t="shared" si="24"/>
        <v>0.66666666666666663</v>
      </c>
      <c r="G22" s="17">
        <v>0</v>
      </c>
      <c r="H22" s="17">
        <v>27.5</v>
      </c>
      <c r="I22" s="17">
        <v>0</v>
      </c>
      <c r="J22" s="17">
        <v>0</v>
      </c>
      <c r="K22" s="41">
        <v>0</v>
      </c>
      <c r="L22" s="17">
        <v>0</v>
      </c>
      <c r="M22" s="17">
        <v>0</v>
      </c>
      <c r="N22" s="17">
        <v>0</v>
      </c>
      <c r="O22" s="17">
        <v>17.5</v>
      </c>
      <c r="P22" s="17">
        <v>0</v>
      </c>
      <c r="Q22" s="17">
        <v>55</v>
      </c>
      <c r="R22" s="17">
        <v>0</v>
      </c>
      <c r="S22" s="17">
        <v>0</v>
      </c>
      <c r="T22" s="17">
        <v>0</v>
      </c>
      <c r="U22" s="17">
        <v>0</v>
      </c>
      <c r="V22" s="41">
        <v>0</v>
      </c>
      <c r="W22" s="41">
        <v>0</v>
      </c>
      <c r="X22" s="41">
        <v>0</v>
      </c>
      <c r="Y22" s="41">
        <v>0</v>
      </c>
      <c r="Z22" s="17">
        <v>0</v>
      </c>
      <c r="AA22" s="17">
        <v>0</v>
      </c>
      <c r="AB22" s="41">
        <v>0</v>
      </c>
      <c r="AC22" s="17">
        <v>0</v>
      </c>
      <c r="AD22" s="17">
        <v>0</v>
      </c>
      <c r="AE22" s="41">
        <v>0</v>
      </c>
      <c r="AF22" s="41">
        <v>0</v>
      </c>
      <c r="AG22" s="88">
        <v>56.7</v>
      </c>
      <c r="AH22" s="91" t="s">
        <v>3</v>
      </c>
      <c r="AI22" s="87" t="s">
        <v>504</v>
      </c>
      <c r="AN22" s="17">
        <f t="shared" si="2"/>
        <v>100</v>
      </c>
      <c r="AO22" s="17">
        <f t="shared" si="3"/>
        <v>0.17499999999999999</v>
      </c>
      <c r="AP22" s="17">
        <f t="shared" si="4"/>
        <v>0</v>
      </c>
      <c r="AQ22" s="17">
        <f t="shared" si="5"/>
        <v>0.27500000000000002</v>
      </c>
      <c r="AR22" s="17">
        <f t="shared" si="6"/>
        <v>0.55000000000000004</v>
      </c>
      <c r="AS22" s="17">
        <f t="shared" si="7"/>
        <v>0.56700000000000006</v>
      </c>
      <c r="AU22" s="17">
        <f t="shared" si="8"/>
        <v>2</v>
      </c>
      <c r="AV22" s="17">
        <f t="shared" si="9"/>
        <v>0.63636363636363624</v>
      </c>
      <c r="AW22" s="17">
        <f t="shared" si="10"/>
        <v>0.625</v>
      </c>
      <c r="AX22" s="17">
        <f t="shared" si="11"/>
        <v>1</v>
      </c>
      <c r="AY22" s="17">
        <f t="shared" si="12"/>
        <v>0.625</v>
      </c>
      <c r="AZ22" s="17">
        <f t="shared" si="13"/>
        <v>0.625</v>
      </c>
      <c r="BA22" s="17">
        <f t="shared" si="14"/>
        <v>5.799999999999994E-2</v>
      </c>
      <c r="BC22" s="17">
        <f t="shared" si="15"/>
        <v>2</v>
      </c>
      <c r="BD22" s="17">
        <f t="shared" si="16"/>
        <v>0.63636363636363635</v>
      </c>
      <c r="BE22" s="17">
        <f t="shared" si="17"/>
        <v>0.54575984761981122</v>
      </c>
      <c r="BF22" s="17">
        <f t="shared" si="18"/>
        <v>0.56080423576794802</v>
      </c>
      <c r="BG22" s="17">
        <f t="shared" si="19"/>
        <v>0.56080423576794802</v>
      </c>
      <c r="BH22" s="17">
        <f t="shared" si="20"/>
        <v>3.8387494419175364E-5</v>
      </c>
      <c r="BI22" s="17">
        <f t="shared" si="21"/>
        <v>1.1816878027583274E-2</v>
      </c>
      <c r="BK22" s="96" t="s">
        <v>372</v>
      </c>
      <c r="BL22" s="96" t="s">
        <v>372</v>
      </c>
      <c r="BM22" s="99">
        <f t="shared" si="22"/>
        <v>0.33333333333333331</v>
      </c>
      <c r="BN22" s="17">
        <v>3</v>
      </c>
    </row>
    <row r="23" spans="1:66" ht="18.75" x14ac:dyDescent="0.25">
      <c r="A23" s="84">
        <v>223</v>
      </c>
      <c r="B23" s="84">
        <v>139</v>
      </c>
      <c r="C23" s="17">
        <v>51</v>
      </c>
      <c r="D23" s="86">
        <v>1</v>
      </c>
      <c r="E23" s="98">
        <f t="shared" si="23"/>
        <v>35.700000000000003</v>
      </c>
      <c r="F23" s="98">
        <f t="shared" si="24"/>
        <v>0.88958009331259724</v>
      </c>
      <c r="G23" s="17">
        <v>0</v>
      </c>
      <c r="H23" s="17">
        <v>7.1</v>
      </c>
      <c r="I23" s="17">
        <v>0</v>
      </c>
      <c r="J23" s="17">
        <v>0</v>
      </c>
      <c r="K23" s="17">
        <v>0</v>
      </c>
      <c r="L23" s="17">
        <v>0</v>
      </c>
      <c r="M23" s="17">
        <v>0</v>
      </c>
      <c r="N23" s="17">
        <v>0</v>
      </c>
      <c r="O23" s="17">
        <v>35.700000000000003</v>
      </c>
      <c r="P23" s="17">
        <v>0</v>
      </c>
      <c r="Q23" s="17">
        <v>57.2</v>
      </c>
      <c r="R23" s="17">
        <v>0</v>
      </c>
      <c r="S23" s="17">
        <v>0</v>
      </c>
      <c r="T23" s="17">
        <v>0</v>
      </c>
      <c r="U23" s="17">
        <v>0</v>
      </c>
      <c r="V23" s="17">
        <v>0</v>
      </c>
      <c r="W23" s="41">
        <v>0</v>
      </c>
      <c r="X23" s="41">
        <v>0</v>
      </c>
      <c r="Y23" s="17">
        <v>0</v>
      </c>
      <c r="Z23" s="17">
        <v>0</v>
      </c>
      <c r="AA23" s="17">
        <v>0</v>
      </c>
      <c r="AB23" s="17">
        <v>0</v>
      </c>
      <c r="AC23" s="17">
        <v>0</v>
      </c>
      <c r="AD23" s="17">
        <v>0</v>
      </c>
      <c r="AE23" s="17">
        <v>0</v>
      </c>
      <c r="AF23" s="41">
        <v>0</v>
      </c>
      <c r="AG23" s="88">
        <v>60</v>
      </c>
      <c r="AH23" s="91" t="s">
        <v>3</v>
      </c>
      <c r="AI23" s="87" t="s">
        <v>504</v>
      </c>
      <c r="AN23" s="17">
        <f t="shared" si="2"/>
        <v>100</v>
      </c>
      <c r="AO23" s="17">
        <f t="shared" si="3"/>
        <v>0.35700000000000004</v>
      </c>
      <c r="AP23" s="17">
        <f t="shared" si="4"/>
        <v>0</v>
      </c>
      <c r="AQ23" s="17">
        <f t="shared" si="5"/>
        <v>7.0999999999999994E-2</v>
      </c>
      <c r="AR23" s="17">
        <f t="shared" si="6"/>
        <v>0.57200000000000006</v>
      </c>
      <c r="AS23" s="17">
        <f t="shared" si="7"/>
        <v>0.6</v>
      </c>
      <c r="AU23" s="17">
        <f t="shared" si="8"/>
        <v>8.0563380281690158</v>
      </c>
      <c r="AV23" s="17">
        <f t="shared" si="9"/>
        <v>5.0281690140845079</v>
      </c>
      <c r="AW23" s="17">
        <f t="shared" si="10"/>
        <v>1.0035211267605635</v>
      </c>
      <c r="AX23" s="17">
        <f t="shared" si="11"/>
        <v>2.5140845070422539</v>
      </c>
      <c r="AY23" s="17">
        <f t="shared" si="12"/>
        <v>0.66901408450704225</v>
      </c>
      <c r="AZ23" s="17">
        <f t="shared" si="13"/>
        <v>0.66901408450704225</v>
      </c>
      <c r="BA23" s="17">
        <f t="shared" si="14"/>
        <v>6.9014084507042273E-2</v>
      </c>
      <c r="BC23" s="17">
        <f t="shared" si="15"/>
        <v>8.056338028169014</v>
      </c>
      <c r="BD23" s="17">
        <f t="shared" si="16"/>
        <v>5.0281690140845079</v>
      </c>
      <c r="BE23" s="17">
        <f t="shared" si="17"/>
        <v>0.90171544434534412</v>
      </c>
      <c r="BF23" s="17">
        <f t="shared" si="18"/>
        <v>0.62189827493113459</v>
      </c>
      <c r="BG23" s="17">
        <f t="shared" si="19"/>
        <v>0.62189827493113459</v>
      </c>
      <c r="BH23" s="17">
        <f t="shared" si="20"/>
        <v>4.7953444495955845E-4</v>
      </c>
      <c r="BI23" s="17">
        <f t="shared" si="21"/>
        <v>2.0080438689265102E-2</v>
      </c>
      <c r="BK23" s="96" t="s">
        <v>603</v>
      </c>
      <c r="BL23" s="96" t="s">
        <v>603</v>
      </c>
      <c r="BM23" s="99">
        <f t="shared" si="22"/>
        <v>0.33333333333333331</v>
      </c>
      <c r="BN23" s="17">
        <v>3</v>
      </c>
    </row>
    <row r="24" spans="1:66" x14ac:dyDescent="0.25">
      <c r="A24" s="84">
        <v>245</v>
      </c>
      <c r="B24" s="84">
        <v>504</v>
      </c>
      <c r="C24" s="17">
        <f>'EWG-CCP-127 (1)'!B60</f>
        <v>5</v>
      </c>
      <c r="D24" s="86">
        <v>1</v>
      </c>
      <c r="E24" s="98">
        <f t="shared" si="23"/>
        <v>28.571428571428569</v>
      </c>
      <c r="F24" s="98">
        <f t="shared" si="24"/>
        <v>0.33333333333333337</v>
      </c>
      <c r="G24" s="17">
        <v>0</v>
      </c>
      <c r="H24" s="17">
        <f>'EWG-CCP-127 (1)'!M60</f>
        <v>47.619047619047613</v>
      </c>
      <c r="I24" s="17">
        <v>0</v>
      </c>
      <c r="J24" s="17">
        <v>0</v>
      </c>
      <c r="K24" s="17">
        <v>0</v>
      </c>
      <c r="L24" s="17">
        <v>0</v>
      </c>
      <c r="M24" s="17">
        <v>0</v>
      </c>
      <c r="N24" s="17">
        <v>0</v>
      </c>
      <c r="O24" s="17">
        <f>'EWG-CCP-127 (1)'!L60</f>
        <v>28.571428571428569</v>
      </c>
      <c r="P24" s="17">
        <v>0</v>
      </c>
      <c r="Q24" s="17">
        <f>'EWG-CCP-127 (1)'!K60</f>
        <v>23.809523809523807</v>
      </c>
      <c r="R24" s="17">
        <v>0</v>
      </c>
      <c r="S24" s="17">
        <v>0</v>
      </c>
      <c r="T24" s="17">
        <v>0</v>
      </c>
      <c r="U24" s="17">
        <v>0</v>
      </c>
      <c r="V24" s="17">
        <v>0</v>
      </c>
      <c r="W24" s="41">
        <v>0</v>
      </c>
      <c r="X24" s="41">
        <v>0</v>
      </c>
      <c r="Y24" s="17">
        <v>0</v>
      </c>
      <c r="Z24" s="17">
        <v>0</v>
      </c>
      <c r="AA24" s="17">
        <v>0</v>
      </c>
      <c r="AB24" s="17">
        <v>0</v>
      </c>
      <c r="AC24" s="17">
        <v>0</v>
      </c>
      <c r="AD24" s="17">
        <v>0</v>
      </c>
      <c r="AE24" s="17">
        <v>0</v>
      </c>
      <c r="AF24" s="41">
        <v>0</v>
      </c>
      <c r="AG24" s="88">
        <f>'EWG-CCP-127 (1)'!E60</f>
        <v>50</v>
      </c>
      <c r="AH24" s="41" t="s">
        <v>3</v>
      </c>
      <c r="AI24" s="87" t="s">
        <v>506</v>
      </c>
      <c r="AN24" s="17">
        <f t="shared" si="2"/>
        <v>99.999999999999986</v>
      </c>
      <c r="AO24" s="17">
        <f t="shared" si="3"/>
        <v>0.2857142857142857</v>
      </c>
      <c r="AP24" s="17">
        <f t="shared" si="4"/>
        <v>0</v>
      </c>
      <c r="AQ24" s="17">
        <f t="shared" si="5"/>
        <v>0.47619047619047611</v>
      </c>
      <c r="AR24" s="17">
        <f t="shared" si="6"/>
        <v>0.23809523809523805</v>
      </c>
      <c r="AS24" s="17">
        <f t="shared" si="7"/>
        <v>0.5</v>
      </c>
      <c r="AU24" s="17">
        <f t="shared" si="8"/>
        <v>0.5</v>
      </c>
      <c r="AV24" s="17">
        <f t="shared" si="9"/>
        <v>0.60000000000000009</v>
      </c>
      <c r="AW24" s="17">
        <f t="shared" si="10"/>
        <v>0.53125</v>
      </c>
      <c r="AX24" s="17">
        <f t="shared" si="11"/>
        <v>0.625</v>
      </c>
      <c r="AY24" s="17">
        <f t="shared" si="12"/>
        <v>0.53125</v>
      </c>
      <c r="AZ24" s="17">
        <f t="shared" si="13"/>
        <v>0.53125</v>
      </c>
      <c r="BA24" s="17">
        <f t="shared" si="14"/>
        <v>3.125E-2</v>
      </c>
      <c r="BC24" s="17">
        <f t="shared" si="15"/>
        <v>0.5</v>
      </c>
      <c r="BD24" s="17">
        <f t="shared" si="16"/>
        <v>0.6</v>
      </c>
      <c r="BE24" s="17">
        <f t="shared" si="17"/>
        <v>0.45759875215174323</v>
      </c>
      <c r="BF24" s="17">
        <f t="shared" si="18"/>
        <v>0.49207883278809111</v>
      </c>
      <c r="BG24" s="17">
        <f t="shared" si="19"/>
        <v>0.49207883278809111</v>
      </c>
      <c r="BH24" s="17">
        <f t="shared" si="20"/>
        <v>6.2744889999020399E-5</v>
      </c>
      <c r="BI24" s="17">
        <f t="shared" si="21"/>
        <v>1.7393457750776897E-3</v>
      </c>
      <c r="BK24" s="87" t="s">
        <v>576</v>
      </c>
      <c r="BL24" s="87" t="s">
        <v>576</v>
      </c>
    </row>
    <row r="25" spans="1:66" x14ac:dyDescent="0.25">
      <c r="A25" s="84">
        <v>408</v>
      </c>
      <c r="B25" s="84">
        <v>519</v>
      </c>
      <c r="D25" s="86">
        <v>1</v>
      </c>
      <c r="E25" s="98">
        <f t="shared" si="23"/>
        <v>28.571428571428569</v>
      </c>
      <c r="F25" s="98">
        <f t="shared" si="24"/>
        <v>0.33333333333333337</v>
      </c>
      <c r="G25" s="17">
        <v>0</v>
      </c>
      <c r="H25" s="17">
        <f>'EWG-CCP-127 (1)'!M204</f>
        <v>47.619047619047613</v>
      </c>
      <c r="I25" s="17">
        <v>0</v>
      </c>
      <c r="J25" s="17">
        <v>0</v>
      </c>
      <c r="K25" s="17">
        <v>0</v>
      </c>
      <c r="L25" s="17">
        <v>0</v>
      </c>
      <c r="M25" s="17">
        <v>0</v>
      </c>
      <c r="N25" s="17">
        <v>0</v>
      </c>
      <c r="O25" s="17">
        <f>'EWG-CCP-127 (1)'!L204</f>
        <v>28.571428571428569</v>
      </c>
      <c r="P25" s="17">
        <v>0</v>
      </c>
      <c r="Q25" s="17">
        <f>'EWG-CCP-127 (1)'!K204</f>
        <v>23.809523809523807</v>
      </c>
      <c r="R25" s="17">
        <v>0</v>
      </c>
      <c r="S25" s="17">
        <v>0</v>
      </c>
      <c r="T25" s="17">
        <v>0</v>
      </c>
      <c r="U25" s="17">
        <v>0</v>
      </c>
      <c r="V25" s="17">
        <v>0</v>
      </c>
      <c r="W25" s="41">
        <v>0</v>
      </c>
      <c r="X25" s="41">
        <v>0</v>
      </c>
      <c r="Y25" s="17">
        <v>0</v>
      </c>
      <c r="Z25" s="17">
        <v>0</v>
      </c>
      <c r="AA25" s="17">
        <v>0</v>
      </c>
      <c r="AB25" s="17">
        <v>0</v>
      </c>
      <c r="AC25" s="17">
        <v>0</v>
      </c>
      <c r="AD25" s="17">
        <v>0</v>
      </c>
      <c r="AE25" s="17">
        <v>0</v>
      </c>
      <c r="AF25" s="41">
        <v>0</v>
      </c>
      <c r="AG25" s="88">
        <f>'EWG-CCP-127 (1)'!E204</f>
        <v>50</v>
      </c>
      <c r="AH25" s="41" t="s">
        <v>3</v>
      </c>
      <c r="AI25" s="87" t="s">
        <v>506</v>
      </c>
      <c r="AN25" s="17">
        <f t="shared" si="2"/>
        <v>99.999999999999986</v>
      </c>
      <c r="AO25" s="17">
        <f t="shared" si="3"/>
        <v>0.2857142857142857</v>
      </c>
      <c r="AP25" s="17">
        <f t="shared" si="4"/>
        <v>0</v>
      </c>
      <c r="AQ25" s="17">
        <f t="shared" si="5"/>
        <v>0.47619047619047611</v>
      </c>
      <c r="AR25" s="17">
        <f t="shared" si="6"/>
        <v>0.23809523809523805</v>
      </c>
      <c r="AS25" s="17">
        <f t="shared" si="7"/>
        <v>0.5</v>
      </c>
      <c r="AU25" s="17">
        <f t="shared" si="8"/>
        <v>0.5</v>
      </c>
      <c r="AV25" s="17">
        <f t="shared" si="9"/>
        <v>0.60000000000000009</v>
      </c>
      <c r="AW25" s="17">
        <f t="shared" si="10"/>
        <v>0.53125</v>
      </c>
      <c r="AX25" s="17">
        <f t="shared" si="11"/>
        <v>0.625</v>
      </c>
      <c r="AY25" s="17">
        <f t="shared" si="12"/>
        <v>0.53125</v>
      </c>
      <c r="AZ25" s="17">
        <f t="shared" si="13"/>
        <v>0.53125</v>
      </c>
      <c r="BA25" s="17">
        <f t="shared" si="14"/>
        <v>3.125E-2</v>
      </c>
      <c r="BC25" s="17">
        <f t="shared" si="15"/>
        <v>0.5</v>
      </c>
      <c r="BD25" s="17">
        <f t="shared" si="16"/>
        <v>0.6</v>
      </c>
      <c r="BE25" s="17">
        <f t="shared" si="17"/>
        <v>0.45759875215174323</v>
      </c>
      <c r="BF25" s="17">
        <f t="shared" si="18"/>
        <v>0.49207883278809111</v>
      </c>
      <c r="BG25" s="17">
        <f t="shared" si="19"/>
        <v>0.49207883278809111</v>
      </c>
      <c r="BH25" s="17">
        <f t="shared" si="20"/>
        <v>6.2744889999020399E-5</v>
      </c>
      <c r="BI25" s="17">
        <f t="shared" si="21"/>
        <v>1.7393457750776897E-3</v>
      </c>
      <c r="BK25" s="96" t="s">
        <v>577</v>
      </c>
      <c r="BL25" s="96" t="s">
        <v>577</v>
      </c>
      <c r="BM25" s="108">
        <v>0.42821172032905386</v>
      </c>
    </row>
    <row r="26" spans="1:66" x14ac:dyDescent="0.25">
      <c r="A26" s="84">
        <v>400</v>
      </c>
      <c r="B26" s="84">
        <v>265</v>
      </c>
      <c r="C26" s="17" t="s">
        <v>265</v>
      </c>
      <c r="D26" s="86">
        <v>1</v>
      </c>
      <c r="E26" s="98">
        <f t="shared" si="23"/>
        <v>15.7</v>
      </c>
      <c r="F26" s="98">
        <f t="shared" si="24"/>
        <v>0.5980271270036992</v>
      </c>
      <c r="G26" s="17">
        <v>3.2</v>
      </c>
      <c r="H26" s="17">
        <v>32.6</v>
      </c>
      <c r="I26" s="17">
        <v>0</v>
      </c>
      <c r="J26" s="17">
        <v>0</v>
      </c>
      <c r="K26" s="17">
        <v>0</v>
      </c>
      <c r="L26" s="17">
        <v>0</v>
      </c>
      <c r="M26" s="17">
        <v>0</v>
      </c>
      <c r="N26" s="17">
        <v>0</v>
      </c>
      <c r="O26" s="17">
        <v>15.7</v>
      </c>
      <c r="P26" s="17">
        <v>0</v>
      </c>
      <c r="Q26" s="17">
        <v>48.5</v>
      </c>
      <c r="R26" s="17">
        <v>0</v>
      </c>
      <c r="S26" s="17">
        <v>0</v>
      </c>
      <c r="T26" s="17">
        <v>0</v>
      </c>
      <c r="U26" s="17">
        <v>0</v>
      </c>
      <c r="V26" s="17">
        <v>0</v>
      </c>
      <c r="W26" s="41">
        <v>0</v>
      </c>
      <c r="X26" s="41">
        <v>0</v>
      </c>
      <c r="Y26" s="17">
        <v>0</v>
      </c>
      <c r="Z26" s="17">
        <v>0</v>
      </c>
      <c r="AA26" s="17">
        <v>0</v>
      </c>
      <c r="AB26" s="17">
        <v>0</v>
      </c>
      <c r="AC26" s="17">
        <v>0</v>
      </c>
      <c r="AD26" s="17">
        <v>0</v>
      </c>
      <c r="AE26" s="17">
        <v>0</v>
      </c>
      <c r="AF26" s="41">
        <v>0</v>
      </c>
      <c r="AG26" s="88">
        <v>34</v>
      </c>
      <c r="AH26" s="91" t="s">
        <v>3</v>
      </c>
      <c r="AI26" s="87" t="s">
        <v>504</v>
      </c>
      <c r="AN26" s="17">
        <f t="shared" si="2"/>
        <v>100</v>
      </c>
      <c r="AO26" s="17">
        <f t="shared" si="3"/>
        <v>0.157</v>
      </c>
      <c r="AP26" s="17">
        <f t="shared" si="4"/>
        <v>3.2000000000000001E-2</v>
      </c>
      <c r="AQ26" s="17">
        <f t="shared" si="5"/>
        <v>0.32600000000000001</v>
      </c>
      <c r="AR26" s="17">
        <f t="shared" si="6"/>
        <v>0.48499999999999999</v>
      </c>
      <c r="AS26" s="17">
        <f t="shared" si="7"/>
        <v>0.34</v>
      </c>
      <c r="AU26" s="17">
        <f t="shared" si="8"/>
        <v>1.3547486033519553</v>
      </c>
      <c r="AV26" s="17">
        <f t="shared" si="9"/>
        <v>0.43854748603351956</v>
      </c>
      <c r="AW26" s="17">
        <f t="shared" si="10"/>
        <v>0.58467178770949724</v>
      </c>
      <c r="AX26" s="17">
        <f t="shared" si="11"/>
        <v>0.83868715083798884</v>
      </c>
      <c r="AY26" s="17">
        <f t="shared" si="12"/>
        <v>0.43854748603351956</v>
      </c>
      <c r="AZ26" s="17">
        <f t="shared" si="13"/>
        <v>0.43854748603351956</v>
      </c>
      <c r="BA26" s="17">
        <f t="shared" si="14"/>
        <v>9.8547486033519538E-2</v>
      </c>
      <c r="BC26" s="17">
        <f t="shared" si="15"/>
        <v>1.0682819383259912</v>
      </c>
      <c r="BD26" s="17">
        <f t="shared" si="16"/>
        <v>0.34581497797356825</v>
      </c>
      <c r="BE26" s="17">
        <f t="shared" si="17"/>
        <v>0.49099899096343419</v>
      </c>
      <c r="BF26" s="17">
        <f t="shared" si="18"/>
        <v>0.34581497797356825</v>
      </c>
      <c r="BG26" s="17">
        <f t="shared" si="19"/>
        <v>0.34581497797356825</v>
      </c>
      <c r="BH26" s="17">
        <f t="shared" si="20"/>
        <v>3.381396883308362E-5</v>
      </c>
      <c r="BI26" s="17">
        <f t="shared" si="21"/>
        <v>1.3993597112377812E-2</v>
      </c>
      <c r="BK26" s="96" t="s">
        <v>578</v>
      </c>
      <c r="BL26" s="96" t="s">
        <v>578</v>
      </c>
      <c r="BM26" s="108">
        <v>5.8774063645378689E-2</v>
      </c>
    </row>
    <row r="27" spans="1:66" x14ac:dyDescent="0.25">
      <c r="A27" s="84">
        <v>44</v>
      </c>
      <c r="B27" s="84">
        <v>32</v>
      </c>
      <c r="C27" s="17" t="s">
        <v>51</v>
      </c>
      <c r="D27" s="86">
        <v>1</v>
      </c>
      <c r="E27" s="98">
        <f t="shared" si="23"/>
        <v>23</v>
      </c>
      <c r="F27" s="98">
        <f t="shared" si="24"/>
        <v>0.73913043478260865</v>
      </c>
      <c r="G27" s="41">
        <v>0</v>
      </c>
      <c r="H27" s="17">
        <v>18</v>
      </c>
      <c r="I27" s="17">
        <v>4</v>
      </c>
      <c r="J27" s="17">
        <v>0</v>
      </c>
      <c r="K27" s="41">
        <v>0</v>
      </c>
      <c r="L27" s="41">
        <v>0</v>
      </c>
      <c r="M27" s="41">
        <v>0</v>
      </c>
      <c r="N27" s="41">
        <v>0</v>
      </c>
      <c r="O27" s="17">
        <v>19</v>
      </c>
      <c r="P27" s="17">
        <v>0</v>
      </c>
      <c r="Q27" s="17">
        <v>51</v>
      </c>
      <c r="R27" s="17">
        <v>0</v>
      </c>
      <c r="S27" s="17">
        <v>0</v>
      </c>
      <c r="T27" s="17">
        <v>0</v>
      </c>
      <c r="U27" s="17">
        <v>8</v>
      </c>
      <c r="V27" s="41">
        <v>0</v>
      </c>
      <c r="W27" s="41">
        <v>0</v>
      </c>
      <c r="X27" s="41">
        <v>0</v>
      </c>
      <c r="Y27" s="41">
        <v>0</v>
      </c>
      <c r="Z27" s="41">
        <v>0</v>
      </c>
      <c r="AA27" s="17">
        <v>0</v>
      </c>
      <c r="AB27" s="41">
        <v>0</v>
      </c>
      <c r="AC27" s="17">
        <v>0</v>
      </c>
      <c r="AD27" s="17">
        <v>0</v>
      </c>
      <c r="AE27" s="41">
        <v>0</v>
      </c>
      <c r="AF27" s="41">
        <v>0</v>
      </c>
      <c r="AG27" s="88">
        <v>53</v>
      </c>
      <c r="AH27" s="41" t="s">
        <v>3</v>
      </c>
      <c r="AI27" s="87" t="s">
        <v>506</v>
      </c>
      <c r="AN27" s="17">
        <f t="shared" si="2"/>
        <v>100</v>
      </c>
      <c r="AO27" s="17">
        <f t="shared" si="3"/>
        <v>0.19</v>
      </c>
      <c r="AP27" s="17">
        <f t="shared" si="4"/>
        <v>0</v>
      </c>
      <c r="AQ27" s="17">
        <f t="shared" si="5"/>
        <v>0.18</v>
      </c>
      <c r="AR27" s="17">
        <f t="shared" si="6"/>
        <v>0.51</v>
      </c>
      <c r="AS27" s="17">
        <f t="shared" si="7"/>
        <v>0.53</v>
      </c>
      <c r="AU27" s="17">
        <f t="shared" si="8"/>
        <v>2.8333333333333335</v>
      </c>
      <c r="AV27" s="17">
        <f t="shared" si="9"/>
        <v>1.0555555555555556</v>
      </c>
      <c r="AW27" s="17">
        <f t="shared" si="10"/>
        <v>0.67708333333333337</v>
      </c>
      <c r="AX27" s="17">
        <f t="shared" si="11"/>
        <v>1.2083333333333335</v>
      </c>
      <c r="AY27" s="17">
        <f t="shared" si="12"/>
        <v>0.67708333333333337</v>
      </c>
      <c r="AZ27" s="17">
        <f t="shared" si="13"/>
        <v>0.67708333333333337</v>
      </c>
      <c r="BA27" s="17">
        <f t="shared" si="14"/>
        <v>0.14708333333333334</v>
      </c>
      <c r="BC27" s="17">
        <f t="shared" si="15"/>
        <v>1.2142857142857142</v>
      </c>
      <c r="BD27" s="17">
        <f t="shared" si="16"/>
        <v>0.5</v>
      </c>
      <c r="BE27" s="17">
        <f t="shared" si="17"/>
        <v>0.49958022618415654</v>
      </c>
      <c r="BF27" s="17">
        <f t="shared" si="18"/>
        <v>0.50999326840702619</v>
      </c>
      <c r="BG27" s="17">
        <f t="shared" si="19"/>
        <v>0.50999326840702619</v>
      </c>
      <c r="BH27" s="17">
        <f t="shared" si="20"/>
        <v>4.002693090332974E-4</v>
      </c>
      <c r="BI27" s="17">
        <f t="shared" si="21"/>
        <v>5.1416736493339193E-3</v>
      </c>
      <c r="BK27" s="97" t="s">
        <v>605</v>
      </c>
      <c r="BL27" s="97" t="s">
        <v>605</v>
      </c>
      <c r="BM27" s="106"/>
    </row>
    <row r="28" spans="1:66" x14ac:dyDescent="0.25">
      <c r="A28" s="84">
        <v>364</v>
      </c>
      <c r="B28" s="84">
        <v>240</v>
      </c>
      <c r="C28" s="58">
        <v>14</v>
      </c>
      <c r="D28" s="86">
        <v>1</v>
      </c>
      <c r="E28" s="98">
        <f t="shared" si="23"/>
        <v>42.857142857142854</v>
      </c>
      <c r="F28" s="98">
        <f t="shared" si="24"/>
        <v>0.75</v>
      </c>
      <c r="G28" s="17">
        <v>0</v>
      </c>
      <c r="H28" s="17">
        <f>'EWG-CCP-127 (1)'!M177</f>
        <v>14.285714285714285</v>
      </c>
      <c r="I28" s="17">
        <v>0</v>
      </c>
      <c r="J28" s="17">
        <v>0</v>
      </c>
      <c r="K28" s="17">
        <v>0</v>
      </c>
      <c r="L28" s="17">
        <v>0</v>
      </c>
      <c r="M28" s="17">
        <v>0</v>
      </c>
      <c r="N28" s="17">
        <v>0</v>
      </c>
      <c r="O28" s="17">
        <f>'EWG-CCP-127 (1)'!L177</f>
        <v>42.857142857142854</v>
      </c>
      <c r="P28" s="17">
        <v>0</v>
      </c>
      <c r="Q28" s="17">
        <f>'EWG-CCP-127 (1)'!K177</f>
        <v>42.857142857142854</v>
      </c>
      <c r="R28" s="17">
        <v>0</v>
      </c>
      <c r="S28" s="17">
        <v>0</v>
      </c>
      <c r="T28" s="17">
        <v>0</v>
      </c>
      <c r="U28" s="17">
        <v>0</v>
      </c>
      <c r="V28" s="17">
        <v>0</v>
      </c>
      <c r="W28" s="41">
        <v>0</v>
      </c>
      <c r="X28" s="41">
        <v>0</v>
      </c>
      <c r="Y28" s="17">
        <v>0</v>
      </c>
      <c r="Z28" s="17">
        <v>0</v>
      </c>
      <c r="AA28" s="17">
        <v>0</v>
      </c>
      <c r="AB28" s="17">
        <v>0</v>
      </c>
      <c r="AC28" s="17">
        <v>0</v>
      </c>
      <c r="AD28" s="17">
        <v>0</v>
      </c>
      <c r="AE28" s="17">
        <v>0</v>
      </c>
      <c r="AF28" s="41">
        <v>0</v>
      </c>
      <c r="AG28" s="88">
        <f>'EWG-CCP-127 (1)'!E177</f>
        <v>40</v>
      </c>
      <c r="AH28" s="41" t="s">
        <v>3</v>
      </c>
      <c r="AI28" s="87" t="s">
        <v>506</v>
      </c>
      <c r="AN28" s="17">
        <f t="shared" si="2"/>
        <v>100</v>
      </c>
      <c r="AO28" s="17">
        <f t="shared" si="3"/>
        <v>0.42857142857142855</v>
      </c>
      <c r="AP28" s="17">
        <f t="shared" si="4"/>
        <v>0</v>
      </c>
      <c r="AQ28" s="17">
        <f t="shared" si="5"/>
        <v>0.14285714285714285</v>
      </c>
      <c r="AR28" s="17">
        <f t="shared" si="6"/>
        <v>0.42857142857142855</v>
      </c>
      <c r="AS28" s="17">
        <f t="shared" si="7"/>
        <v>0.4</v>
      </c>
      <c r="AU28" s="17">
        <f t="shared" si="8"/>
        <v>3</v>
      </c>
      <c r="AV28" s="17">
        <f t="shared" si="9"/>
        <v>3</v>
      </c>
      <c r="AW28" s="17">
        <f t="shared" si="10"/>
        <v>0.6875</v>
      </c>
      <c r="AX28" s="17">
        <f t="shared" si="11"/>
        <v>1.25</v>
      </c>
      <c r="AY28" s="17">
        <f t="shared" si="12"/>
        <v>0.36666666666666664</v>
      </c>
      <c r="AZ28" s="17">
        <f t="shared" si="13"/>
        <v>0.36666666666666664</v>
      </c>
      <c r="BA28" s="17">
        <f t="shared" si="14"/>
        <v>3.3333333333333381E-2</v>
      </c>
      <c r="BC28" s="17">
        <f t="shared" si="15"/>
        <v>3</v>
      </c>
      <c r="BD28" s="17">
        <f t="shared" si="16"/>
        <v>3</v>
      </c>
      <c r="BE28" s="17">
        <f t="shared" si="17"/>
        <v>0.60453391126518996</v>
      </c>
      <c r="BF28" s="17">
        <f t="shared" si="18"/>
        <v>0.39560108204412303</v>
      </c>
      <c r="BG28" s="17">
        <f t="shared" si="19"/>
        <v>0.39560108204412303</v>
      </c>
      <c r="BH28" s="17">
        <f t="shared" si="20"/>
        <v>1.9350479182537003E-5</v>
      </c>
      <c r="BI28" s="17">
        <f t="shared" si="21"/>
        <v>3.3982528608902671E-3</v>
      </c>
      <c r="BK28" s="17" t="s">
        <v>607</v>
      </c>
      <c r="BL28" s="17" t="s">
        <v>607</v>
      </c>
      <c r="BM28" s="108">
        <v>0.70840577567163976</v>
      </c>
    </row>
    <row r="29" spans="1:66" x14ac:dyDescent="0.25">
      <c r="A29" s="84">
        <v>273</v>
      </c>
      <c r="B29" s="84">
        <v>163</v>
      </c>
      <c r="C29" s="17">
        <f>'EWG-CCP-127 (1)'!B88</f>
        <v>33</v>
      </c>
      <c r="D29" s="86">
        <v>1</v>
      </c>
      <c r="E29" s="98">
        <f t="shared" si="23"/>
        <v>20</v>
      </c>
      <c r="F29" s="98">
        <f t="shared" si="24"/>
        <v>0.75</v>
      </c>
      <c r="G29" s="17">
        <v>0</v>
      </c>
      <c r="H29" s="17">
        <f>'EWG-CCP-127 (1)'!M88</f>
        <v>20</v>
      </c>
      <c r="I29" s="17">
        <v>0</v>
      </c>
      <c r="J29" s="17">
        <v>0</v>
      </c>
      <c r="K29" s="17">
        <v>0</v>
      </c>
      <c r="L29" s="17">
        <v>0</v>
      </c>
      <c r="M29" s="17">
        <v>0</v>
      </c>
      <c r="N29" s="17">
        <v>0</v>
      </c>
      <c r="O29" s="17">
        <f>'EWG-CCP-127 (1)'!L88</f>
        <v>20</v>
      </c>
      <c r="P29" s="17">
        <v>0</v>
      </c>
      <c r="Q29" s="17">
        <f>'EWG-CCP-127 (1)'!K88</f>
        <v>60</v>
      </c>
      <c r="R29" s="17">
        <v>0</v>
      </c>
      <c r="S29" s="17">
        <v>0</v>
      </c>
      <c r="T29" s="17">
        <v>0</v>
      </c>
      <c r="U29" s="17">
        <v>0</v>
      </c>
      <c r="V29" s="17">
        <v>0</v>
      </c>
      <c r="W29" s="41">
        <v>0</v>
      </c>
      <c r="X29" s="41">
        <v>0</v>
      </c>
      <c r="Y29" s="17">
        <v>0</v>
      </c>
      <c r="Z29" s="17">
        <v>0</v>
      </c>
      <c r="AA29" s="17">
        <v>0</v>
      </c>
      <c r="AB29" s="17">
        <v>0</v>
      </c>
      <c r="AC29" s="17">
        <v>0</v>
      </c>
      <c r="AD29" s="17">
        <v>0</v>
      </c>
      <c r="AE29" s="17">
        <v>0</v>
      </c>
      <c r="AF29" s="41">
        <v>0</v>
      </c>
      <c r="AG29" s="88">
        <f>'EWG-CCP-127 (1)'!E88</f>
        <v>64</v>
      </c>
      <c r="AH29" s="41" t="s">
        <v>3</v>
      </c>
      <c r="AI29" s="87" t="s">
        <v>506</v>
      </c>
      <c r="AN29" s="17">
        <f t="shared" si="2"/>
        <v>100</v>
      </c>
      <c r="AO29" s="17">
        <f t="shared" si="3"/>
        <v>0.2</v>
      </c>
      <c r="AP29" s="17">
        <f t="shared" si="4"/>
        <v>0</v>
      </c>
      <c r="AQ29" s="17">
        <f t="shared" si="5"/>
        <v>0.2</v>
      </c>
      <c r="AR29" s="17">
        <f t="shared" si="6"/>
        <v>0.6</v>
      </c>
      <c r="AS29" s="17">
        <f t="shared" si="7"/>
        <v>0.64</v>
      </c>
      <c r="AU29" s="17">
        <f t="shared" si="8"/>
        <v>2.9999999999999996</v>
      </c>
      <c r="AV29" s="17">
        <f t="shared" si="9"/>
        <v>1</v>
      </c>
      <c r="AW29" s="17">
        <f t="shared" si="10"/>
        <v>0.6875</v>
      </c>
      <c r="AX29" s="17">
        <f t="shared" si="11"/>
        <v>1.25</v>
      </c>
      <c r="AY29" s="17">
        <f t="shared" si="12"/>
        <v>0.6875</v>
      </c>
      <c r="AZ29" s="17">
        <f t="shared" si="13"/>
        <v>0.6875</v>
      </c>
      <c r="BA29" s="17">
        <f t="shared" si="14"/>
        <v>4.7499999999999987E-2</v>
      </c>
      <c r="BC29" s="17">
        <f t="shared" si="15"/>
        <v>3</v>
      </c>
      <c r="BD29" s="17">
        <f t="shared" si="16"/>
        <v>1</v>
      </c>
      <c r="BE29" s="17">
        <f t="shared" si="17"/>
        <v>0.60453391126518996</v>
      </c>
      <c r="BF29" s="17">
        <f t="shared" si="18"/>
        <v>0.64649396725838693</v>
      </c>
      <c r="BG29" s="17">
        <f t="shared" si="19"/>
        <v>0.64649396725838693</v>
      </c>
      <c r="BH29" s="17">
        <f t="shared" si="20"/>
        <v>4.2171610753001233E-5</v>
      </c>
      <c r="BI29" s="17">
        <f t="shared" si="21"/>
        <v>3.3016875854940085E-2</v>
      </c>
      <c r="BK29" s="17" t="s">
        <v>606</v>
      </c>
      <c r="BL29" s="17" t="s">
        <v>606</v>
      </c>
      <c r="BM29" s="108">
        <v>0.40062811996174308</v>
      </c>
    </row>
    <row r="30" spans="1:66" x14ac:dyDescent="0.25">
      <c r="A30" s="84">
        <v>256</v>
      </c>
      <c r="B30" s="84">
        <v>148</v>
      </c>
      <c r="C30" s="17">
        <f>'EWG-CCP-127 (1)'!B71</f>
        <v>16</v>
      </c>
      <c r="D30" s="86">
        <v>1</v>
      </c>
      <c r="E30" s="98">
        <f t="shared" si="23"/>
        <v>28.571428571428577</v>
      </c>
      <c r="F30" s="98">
        <f t="shared" si="24"/>
        <v>0.5</v>
      </c>
      <c r="G30" s="17">
        <v>0</v>
      </c>
      <c r="H30" s="17">
        <f>'EWG-CCP-127 (1)'!M71</f>
        <v>35.714285714285715</v>
      </c>
      <c r="I30" s="17">
        <v>0</v>
      </c>
      <c r="J30" s="17">
        <v>0</v>
      </c>
      <c r="K30" s="17">
        <v>0</v>
      </c>
      <c r="L30" s="17">
        <v>0</v>
      </c>
      <c r="M30" s="17">
        <v>0</v>
      </c>
      <c r="N30" s="17">
        <v>0</v>
      </c>
      <c r="O30" s="17">
        <f>'EWG-CCP-127 (1)'!L71</f>
        <v>28.571428571428577</v>
      </c>
      <c r="P30" s="17">
        <v>0</v>
      </c>
      <c r="Q30" s="17">
        <f>'EWG-CCP-127 (1)'!K71</f>
        <v>35.714285714285715</v>
      </c>
      <c r="R30" s="17">
        <v>0</v>
      </c>
      <c r="S30" s="17">
        <v>0</v>
      </c>
      <c r="T30" s="17">
        <v>0</v>
      </c>
      <c r="U30" s="17">
        <v>0</v>
      </c>
      <c r="V30" s="17">
        <v>0</v>
      </c>
      <c r="W30" s="41">
        <v>0</v>
      </c>
      <c r="X30" s="41">
        <v>0</v>
      </c>
      <c r="Y30" s="17">
        <v>0</v>
      </c>
      <c r="Z30" s="17">
        <v>0</v>
      </c>
      <c r="AA30" s="17">
        <v>0</v>
      </c>
      <c r="AB30" s="17">
        <v>0</v>
      </c>
      <c r="AC30" s="17">
        <v>0</v>
      </c>
      <c r="AD30" s="17">
        <v>0</v>
      </c>
      <c r="AE30" s="17">
        <v>0</v>
      </c>
      <c r="AF30" s="41">
        <v>0</v>
      </c>
      <c r="AG30" s="88">
        <f>'EWG-CCP-127 (1)'!E71</f>
        <v>54</v>
      </c>
      <c r="AH30" s="41" t="s">
        <v>3</v>
      </c>
      <c r="AI30" s="87" t="s">
        <v>506</v>
      </c>
      <c r="AN30" s="17">
        <f t="shared" si="2"/>
        <v>100</v>
      </c>
      <c r="AO30" s="17">
        <f t="shared" si="3"/>
        <v>0.28571428571428575</v>
      </c>
      <c r="AP30" s="17">
        <f t="shared" si="4"/>
        <v>0</v>
      </c>
      <c r="AQ30" s="17">
        <f t="shared" si="5"/>
        <v>0.35714285714285715</v>
      </c>
      <c r="AR30" s="17">
        <f t="shared" si="6"/>
        <v>0.35714285714285715</v>
      </c>
      <c r="AS30" s="17">
        <f t="shared" si="7"/>
        <v>0.54</v>
      </c>
      <c r="AU30" s="17">
        <f t="shared" si="8"/>
        <v>1</v>
      </c>
      <c r="AV30" s="17">
        <f t="shared" si="9"/>
        <v>0.8</v>
      </c>
      <c r="AW30" s="17">
        <f t="shared" si="10"/>
        <v>0.5625</v>
      </c>
      <c r="AX30" s="17">
        <f t="shared" si="11"/>
        <v>0.75</v>
      </c>
      <c r="AY30" s="17">
        <f t="shared" si="12"/>
        <v>0.55000000000000004</v>
      </c>
      <c r="AZ30" s="17">
        <f t="shared" si="13"/>
        <v>0.55000000000000004</v>
      </c>
      <c r="BA30" s="17">
        <f t="shared" si="14"/>
        <v>1.0000000000000009E-2</v>
      </c>
      <c r="BC30" s="17">
        <f t="shared" si="15"/>
        <v>1</v>
      </c>
      <c r="BD30" s="17">
        <f t="shared" si="16"/>
        <v>0.80000000000000016</v>
      </c>
      <c r="BE30" s="17">
        <f t="shared" si="17"/>
        <v>0.48698578397443254</v>
      </c>
      <c r="BF30" s="17">
        <f t="shared" si="18"/>
        <v>0.52615470025000421</v>
      </c>
      <c r="BG30" s="17">
        <f t="shared" si="19"/>
        <v>0.52615470025000421</v>
      </c>
      <c r="BH30" s="17">
        <f t="shared" si="20"/>
        <v>1.9169232516723435E-4</v>
      </c>
      <c r="BI30" s="17">
        <f t="shared" si="21"/>
        <v>6.675782940752664E-3</v>
      </c>
      <c r="BK30" s="17" t="s">
        <v>608</v>
      </c>
      <c r="BL30" s="17" t="s">
        <v>608</v>
      </c>
      <c r="BM30" s="108">
        <v>1.0284589967130506</v>
      </c>
    </row>
    <row r="31" spans="1:66" x14ac:dyDescent="0.25">
      <c r="A31" s="84">
        <v>368</v>
      </c>
      <c r="B31" s="84">
        <v>384</v>
      </c>
      <c r="C31" s="58">
        <v>18</v>
      </c>
      <c r="D31" s="86">
        <v>1</v>
      </c>
      <c r="E31" s="98">
        <f t="shared" si="23"/>
        <v>63.636363636363633</v>
      </c>
      <c r="F31" s="98">
        <f t="shared" si="24"/>
        <v>0.75</v>
      </c>
      <c r="G31" s="17">
        <v>0</v>
      </c>
      <c r="H31" s="17">
        <f>'EWG-CCP-127 (1)'!M181</f>
        <v>9.0909090909090917</v>
      </c>
      <c r="I31" s="17">
        <v>0</v>
      </c>
      <c r="J31" s="17">
        <v>0</v>
      </c>
      <c r="K31" s="17">
        <v>0</v>
      </c>
      <c r="L31" s="17">
        <v>0</v>
      </c>
      <c r="M31" s="17">
        <v>0</v>
      </c>
      <c r="N31" s="17">
        <v>0</v>
      </c>
      <c r="O31" s="17">
        <f>'EWG-CCP-127 (1)'!L181</f>
        <v>63.636363636363633</v>
      </c>
      <c r="P31" s="17">
        <v>0</v>
      </c>
      <c r="Q31" s="17">
        <f>'EWG-CCP-127 (1)'!K181</f>
        <v>27.27272727272727</v>
      </c>
      <c r="R31" s="17">
        <v>0</v>
      </c>
      <c r="S31" s="17">
        <v>0</v>
      </c>
      <c r="T31" s="17">
        <v>0</v>
      </c>
      <c r="U31" s="17">
        <v>0</v>
      </c>
      <c r="V31" s="17">
        <v>0</v>
      </c>
      <c r="W31" s="41">
        <v>0</v>
      </c>
      <c r="X31" s="41">
        <v>0</v>
      </c>
      <c r="Y31" s="17">
        <v>0</v>
      </c>
      <c r="Z31" s="17">
        <v>0</v>
      </c>
      <c r="AA31" s="17">
        <v>0</v>
      </c>
      <c r="AB31" s="17">
        <v>0</v>
      </c>
      <c r="AC31" s="17">
        <v>0</v>
      </c>
      <c r="AD31" s="17">
        <v>0</v>
      </c>
      <c r="AE31" s="17">
        <v>0</v>
      </c>
      <c r="AF31" s="41">
        <v>0</v>
      </c>
      <c r="AG31" s="88">
        <f>'EWG-CCP-127 (1)'!E181</f>
        <v>0</v>
      </c>
      <c r="AH31" s="41" t="s">
        <v>3</v>
      </c>
      <c r="AI31" s="87" t="s">
        <v>506</v>
      </c>
      <c r="AN31" s="17">
        <f t="shared" si="2"/>
        <v>99.999999999999986</v>
      </c>
      <c r="AO31" s="17">
        <f t="shared" si="3"/>
        <v>0.63636363636363635</v>
      </c>
      <c r="AP31" s="17">
        <f t="shared" si="4"/>
        <v>0</v>
      </c>
      <c r="AQ31" s="17">
        <f t="shared" si="5"/>
        <v>9.0909090909090912E-2</v>
      </c>
      <c r="AR31" s="17">
        <f t="shared" si="6"/>
        <v>0.27272727272727271</v>
      </c>
      <c r="AS31" s="17">
        <f t="shared" si="7"/>
        <v>0</v>
      </c>
      <c r="AU31" s="17">
        <f t="shared" si="8"/>
        <v>2.9999999999999996</v>
      </c>
      <c r="AV31" s="17">
        <f t="shared" si="9"/>
        <v>7</v>
      </c>
      <c r="AW31" s="17">
        <f t="shared" si="10"/>
        <v>0.6875</v>
      </c>
      <c r="AX31" s="17">
        <f t="shared" si="11"/>
        <v>1.25</v>
      </c>
      <c r="AY31" s="17">
        <f t="shared" si="12"/>
        <v>-0.3666666666666667</v>
      </c>
      <c r="AZ31" s="17">
        <f t="shared" si="13"/>
        <v>-0.3666666666666667</v>
      </c>
      <c r="BA31" s="17">
        <f t="shared" si="14"/>
        <v>0.3666666666666667</v>
      </c>
      <c r="BC31" s="17">
        <f t="shared" si="15"/>
        <v>2.9999999999999996</v>
      </c>
      <c r="BD31" s="17">
        <f t="shared" si="16"/>
        <v>6.9999999999999991</v>
      </c>
      <c r="BE31" s="17">
        <f t="shared" si="17"/>
        <v>0.60453391126518996</v>
      </c>
      <c r="BF31" s="17">
        <f t="shared" si="18"/>
        <v>5.5968711729897673E-3</v>
      </c>
      <c r="BG31" s="17">
        <f t="shared" si="19"/>
        <v>5.5968711729897673E-3</v>
      </c>
      <c r="BH31" s="17">
        <f t="shared" si="20"/>
        <v>3.1324966927043852E-5</v>
      </c>
      <c r="BI31" s="17">
        <f t="shared" si="21"/>
        <v>0.2100338812041406</v>
      </c>
      <c r="BK31" s="17" t="s">
        <v>609</v>
      </c>
      <c r="BL31" s="17" t="s">
        <v>609</v>
      </c>
      <c r="BM31" s="108">
        <f>5.63/BM30</f>
        <v>5.474209490114287</v>
      </c>
    </row>
    <row r="32" spans="1:66" x14ac:dyDescent="0.25">
      <c r="A32" s="84">
        <v>393</v>
      </c>
      <c r="B32" s="84">
        <v>261</v>
      </c>
      <c r="C32" s="17" t="s">
        <v>258</v>
      </c>
      <c r="D32" s="86">
        <v>1</v>
      </c>
      <c r="E32" s="98">
        <f t="shared" si="23"/>
        <v>21.8</v>
      </c>
      <c r="F32" s="98">
        <f t="shared" si="24"/>
        <v>0.57456140350877183</v>
      </c>
      <c r="G32" s="17">
        <v>9.9</v>
      </c>
      <c r="H32" s="17">
        <v>29.1</v>
      </c>
      <c r="I32" s="17">
        <v>0</v>
      </c>
      <c r="J32" s="17">
        <v>0</v>
      </c>
      <c r="K32" s="17">
        <v>0</v>
      </c>
      <c r="L32" s="17">
        <v>0</v>
      </c>
      <c r="M32" s="17">
        <v>0</v>
      </c>
      <c r="N32" s="17">
        <v>0</v>
      </c>
      <c r="O32" s="17">
        <v>21.8</v>
      </c>
      <c r="P32" s="17">
        <v>0</v>
      </c>
      <c r="Q32" s="17">
        <v>39.299999999999997</v>
      </c>
      <c r="R32" s="17">
        <v>0</v>
      </c>
      <c r="S32" s="17">
        <v>0</v>
      </c>
      <c r="T32" s="17">
        <v>0</v>
      </c>
      <c r="U32" s="17">
        <v>0</v>
      </c>
      <c r="V32" s="17">
        <v>0</v>
      </c>
      <c r="W32" s="41">
        <v>0</v>
      </c>
      <c r="X32" s="41">
        <v>0</v>
      </c>
      <c r="Y32" s="17">
        <v>0</v>
      </c>
      <c r="Z32" s="17">
        <v>0</v>
      </c>
      <c r="AA32" s="17">
        <v>0</v>
      </c>
      <c r="AB32" s="17">
        <v>0</v>
      </c>
      <c r="AC32" s="17">
        <v>0</v>
      </c>
      <c r="AD32" s="17">
        <v>0</v>
      </c>
      <c r="AE32" s="17">
        <v>0</v>
      </c>
      <c r="AF32" s="41">
        <v>0</v>
      </c>
      <c r="AG32" s="88">
        <v>31</v>
      </c>
      <c r="AH32" s="91" t="s">
        <v>3</v>
      </c>
      <c r="AI32" s="87" t="s">
        <v>504</v>
      </c>
      <c r="AN32" s="17">
        <f t="shared" si="2"/>
        <v>100.1</v>
      </c>
      <c r="AO32" s="17">
        <f t="shared" si="3"/>
        <v>0.218</v>
      </c>
      <c r="AP32" s="17">
        <f t="shared" si="4"/>
        <v>9.9000000000000005E-2</v>
      </c>
      <c r="AQ32" s="17">
        <f t="shared" si="5"/>
        <v>0.29100000000000004</v>
      </c>
      <c r="AR32" s="17">
        <f t="shared" si="6"/>
        <v>0.39299999999999996</v>
      </c>
      <c r="AS32" s="17">
        <f t="shared" si="7"/>
        <v>0.31</v>
      </c>
      <c r="AU32" s="17">
        <f t="shared" si="8"/>
        <v>1.0076923076923077</v>
      </c>
      <c r="AV32" s="17">
        <f t="shared" si="9"/>
        <v>0.55897435897435899</v>
      </c>
      <c r="AW32" s="17">
        <f t="shared" si="10"/>
        <v>0.56298076923076923</v>
      </c>
      <c r="AX32" s="17">
        <f t="shared" si="11"/>
        <v>0.75192307692307692</v>
      </c>
      <c r="AY32" s="17">
        <f t="shared" si="12"/>
        <v>0.55897435897435899</v>
      </c>
      <c r="AZ32" s="17">
        <f t="shared" si="13"/>
        <v>0.55897435897435899</v>
      </c>
      <c r="BA32" s="17">
        <f t="shared" si="14"/>
        <v>0.24897435897435899</v>
      </c>
      <c r="BC32" s="17">
        <f t="shared" si="15"/>
        <v>0.57205240174672478</v>
      </c>
      <c r="BD32" s="17">
        <f t="shared" si="16"/>
        <v>0.31732168850072778</v>
      </c>
      <c r="BE32" s="17">
        <f t="shared" si="17"/>
        <v>0.46183356459780761</v>
      </c>
      <c r="BF32" s="17">
        <f t="shared" si="18"/>
        <v>0.31732168850072778</v>
      </c>
      <c r="BG32" s="17">
        <f t="shared" si="19"/>
        <v>0.31732168850072778</v>
      </c>
      <c r="BH32" s="17">
        <f t="shared" si="20"/>
        <v>5.3607122501689487E-5</v>
      </c>
      <c r="BI32" s="17">
        <f t="shared" si="21"/>
        <v>2.1991269238121593E-2</v>
      </c>
      <c r="BK32" s="17" t="s">
        <v>610</v>
      </c>
      <c r="BL32" s="17" t="s">
        <v>620</v>
      </c>
      <c r="BM32" s="108">
        <f>BM31/4.6</f>
        <v>1.1900455413291928</v>
      </c>
    </row>
    <row r="33" spans="1:65" x14ac:dyDescent="0.25">
      <c r="A33" s="84">
        <v>37</v>
      </c>
      <c r="B33" s="84">
        <v>25</v>
      </c>
      <c r="C33" s="17" t="s">
        <v>45</v>
      </c>
      <c r="D33" s="86">
        <v>1</v>
      </c>
      <c r="E33" s="98">
        <f t="shared" si="23"/>
        <v>19</v>
      </c>
      <c r="F33" s="98">
        <f t="shared" si="24"/>
        <v>0.78481012658227844</v>
      </c>
      <c r="G33" s="41">
        <v>0</v>
      </c>
      <c r="H33" s="17">
        <v>17</v>
      </c>
      <c r="I33" s="17">
        <v>6</v>
      </c>
      <c r="J33" s="17">
        <v>0</v>
      </c>
      <c r="K33" s="41">
        <v>0</v>
      </c>
      <c r="L33" s="41">
        <v>0</v>
      </c>
      <c r="M33" s="41">
        <v>0</v>
      </c>
      <c r="N33" s="41">
        <v>0</v>
      </c>
      <c r="O33" s="17">
        <v>13</v>
      </c>
      <c r="P33" s="17">
        <v>0</v>
      </c>
      <c r="Q33" s="17">
        <v>62</v>
      </c>
      <c r="R33" s="17">
        <v>0</v>
      </c>
      <c r="S33" s="17">
        <v>0</v>
      </c>
      <c r="T33" s="17">
        <v>0</v>
      </c>
      <c r="U33" s="17">
        <v>2</v>
      </c>
      <c r="V33" s="41">
        <v>0</v>
      </c>
      <c r="W33" s="41">
        <v>0</v>
      </c>
      <c r="X33" s="41">
        <v>0</v>
      </c>
      <c r="Y33" s="41">
        <v>0</v>
      </c>
      <c r="Z33" s="41">
        <v>0</v>
      </c>
      <c r="AA33" s="17">
        <v>0</v>
      </c>
      <c r="AB33" s="41">
        <v>0</v>
      </c>
      <c r="AC33" s="17">
        <v>0</v>
      </c>
      <c r="AD33" s="17">
        <v>0</v>
      </c>
      <c r="AE33" s="41">
        <v>0</v>
      </c>
      <c r="AF33" s="41">
        <v>0</v>
      </c>
      <c r="AG33" s="88">
        <v>61</v>
      </c>
      <c r="AH33" s="41" t="s">
        <v>3</v>
      </c>
      <c r="AI33" s="87" t="s">
        <v>506</v>
      </c>
      <c r="AN33" s="17">
        <f t="shared" si="2"/>
        <v>100</v>
      </c>
      <c r="AO33" s="17">
        <f t="shared" si="3"/>
        <v>0.13</v>
      </c>
      <c r="AP33" s="17">
        <f t="shared" si="4"/>
        <v>0</v>
      </c>
      <c r="AQ33" s="17">
        <f t="shared" si="5"/>
        <v>0.17</v>
      </c>
      <c r="AR33" s="17">
        <f t="shared" si="6"/>
        <v>0.62</v>
      </c>
      <c r="AS33" s="17">
        <f t="shared" si="7"/>
        <v>0.61</v>
      </c>
      <c r="AU33" s="17">
        <f t="shared" si="8"/>
        <v>3.6470588235294117</v>
      </c>
      <c r="AV33" s="17">
        <f t="shared" si="9"/>
        <v>0.76470588235294112</v>
      </c>
      <c r="AW33" s="17">
        <f t="shared" si="10"/>
        <v>0.7279411764705882</v>
      </c>
      <c r="AX33" s="17">
        <f t="shared" si="11"/>
        <v>1.4117647058823528</v>
      </c>
      <c r="AY33" s="17">
        <f t="shared" si="12"/>
        <v>0.7279411764705882</v>
      </c>
      <c r="AZ33" s="17">
        <f t="shared" si="13"/>
        <v>0.7279411764705882</v>
      </c>
      <c r="BA33" s="17">
        <f t="shared" si="14"/>
        <v>0.11794117647058822</v>
      </c>
      <c r="BC33" s="17">
        <f t="shared" si="15"/>
        <v>2.6956521739130435</v>
      </c>
      <c r="BD33" s="17">
        <f t="shared" si="16"/>
        <v>0.69565217391304346</v>
      </c>
      <c r="BE33" s="17">
        <f t="shared" si="17"/>
        <v>0.58664615276442245</v>
      </c>
      <c r="BF33" s="17">
        <f t="shared" si="18"/>
        <v>0.59567835545839809</v>
      </c>
      <c r="BG33" s="17">
        <f t="shared" si="19"/>
        <v>0.59567835545839809</v>
      </c>
      <c r="BH33" s="17">
        <f t="shared" si="20"/>
        <v>2.0510950237599541E-4</v>
      </c>
      <c r="BI33" s="17">
        <f t="shared" si="21"/>
        <v>2.3014547980683846E-2</v>
      </c>
      <c r="BK33" s="87" t="s">
        <v>584</v>
      </c>
      <c r="BL33" s="87" t="s">
        <v>584</v>
      </c>
    </row>
    <row r="34" spans="1:65" x14ac:dyDescent="0.25">
      <c r="A34" s="84">
        <v>294</v>
      </c>
      <c r="B34" s="84">
        <v>183</v>
      </c>
      <c r="D34" s="86">
        <v>1</v>
      </c>
      <c r="E34" s="98">
        <f t="shared" si="23"/>
        <v>18.918918918918916</v>
      </c>
      <c r="F34" s="98">
        <f t="shared" si="24"/>
        <v>0.66666666666666674</v>
      </c>
      <c r="G34" s="17">
        <v>0</v>
      </c>
      <c r="H34" s="17">
        <f>'EWG-CCP-127 (1)'!M112</f>
        <v>27.027027027027025</v>
      </c>
      <c r="I34" s="17">
        <v>0</v>
      </c>
      <c r="J34" s="17">
        <v>0</v>
      </c>
      <c r="K34" s="17">
        <v>0</v>
      </c>
      <c r="L34" s="17">
        <v>0</v>
      </c>
      <c r="M34" s="17">
        <v>0</v>
      </c>
      <c r="N34" s="17">
        <v>0</v>
      </c>
      <c r="O34" s="17">
        <f>'EWG-CCP-127 (1)'!L112</f>
        <v>18.918918918918916</v>
      </c>
      <c r="P34" s="17">
        <v>0</v>
      </c>
      <c r="Q34" s="17">
        <f>'EWG-CCP-127 (1)'!K112</f>
        <v>54.054054054054049</v>
      </c>
      <c r="R34" s="17">
        <v>0</v>
      </c>
      <c r="S34" s="17">
        <v>0</v>
      </c>
      <c r="T34" s="17">
        <v>0</v>
      </c>
      <c r="U34" s="17">
        <v>0</v>
      </c>
      <c r="V34" s="17">
        <v>0</v>
      </c>
      <c r="W34" s="41">
        <v>0</v>
      </c>
      <c r="X34" s="41">
        <v>0</v>
      </c>
      <c r="Y34" s="17">
        <v>0</v>
      </c>
      <c r="Z34" s="17">
        <v>0</v>
      </c>
      <c r="AA34" s="17">
        <v>0</v>
      </c>
      <c r="AB34" s="17">
        <v>0</v>
      </c>
      <c r="AC34" s="17">
        <v>0</v>
      </c>
      <c r="AD34" s="17">
        <v>0</v>
      </c>
      <c r="AE34" s="17">
        <v>0</v>
      </c>
      <c r="AF34" s="41">
        <v>0</v>
      </c>
      <c r="AG34" s="88">
        <f>'EWG-CCP-127 (1)'!E112</f>
        <v>56.999999999999993</v>
      </c>
      <c r="AH34" s="91" t="s">
        <v>3</v>
      </c>
      <c r="AI34" s="87" t="s">
        <v>504</v>
      </c>
      <c r="AN34" s="17">
        <f t="shared" si="2"/>
        <v>99.999999999999986</v>
      </c>
      <c r="AO34" s="17">
        <f t="shared" si="3"/>
        <v>0.18918918918918914</v>
      </c>
      <c r="AP34" s="17">
        <f t="shared" si="4"/>
        <v>0</v>
      </c>
      <c r="AQ34" s="17">
        <f t="shared" si="5"/>
        <v>0.27027027027027023</v>
      </c>
      <c r="AR34" s="17">
        <f t="shared" si="6"/>
        <v>0.54054054054054046</v>
      </c>
      <c r="AS34" s="17">
        <f t="shared" si="7"/>
        <v>0.56999999999999995</v>
      </c>
      <c r="AU34" s="17">
        <f t="shared" si="8"/>
        <v>2</v>
      </c>
      <c r="AV34" s="17">
        <f t="shared" si="9"/>
        <v>0.7</v>
      </c>
      <c r="AW34" s="17">
        <f t="shared" si="10"/>
        <v>0.625</v>
      </c>
      <c r="AX34" s="17">
        <f t="shared" si="11"/>
        <v>1</v>
      </c>
      <c r="AY34" s="17">
        <f t="shared" si="12"/>
        <v>0.625</v>
      </c>
      <c r="AZ34" s="17">
        <f t="shared" si="13"/>
        <v>0.625</v>
      </c>
      <c r="BA34" s="17">
        <f t="shared" si="14"/>
        <v>5.5000000000000049E-2</v>
      </c>
      <c r="BC34" s="17">
        <f t="shared" si="15"/>
        <v>2</v>
      </c>
      <c r="BD34" s="17">
        <f t="shared" si="16"/>
        <v>0.7</v>
      </c>
      <c r="BE34" s="17">
        <f t="shared" si="17"/>
        <v>0.54575984761981122</v>
      </c>
      <c r="BF34" s="17">
        <f t="shared" si="18"/>
        <v>0.57019995754233943</v>
      </c>
      <c r="BG34" s="17">
        <f t="shared" si="19"/>
        <v>0.57019995754233943</v>
      </c>
      <c r="BH34" s="17">
        <f t="shared" si="20"/>
        <v>3.9983018738444733E-8</v>
      </c>
      <c r="BI34" s="17">
        <f t="shared" si="21"/>
        <v>1.2478110815008873E-2</v>
      </c>
      <c r="BK34" s="96" t="s">
        <v>585</v>
      </c>
      <c r="BL34" s="96" t="s">
        <v>585</v>
      </c>
      <c r="BM34" s="17">
        <f>SUM(BH2:BH435)</f>
        <v>3.1656183609455768</v>
      </c>
    </row>
    <row r="35" spans="1:65" x14ac:dyDescent="0.25">
      <c r="A35" s="84">
        <v>592</v>
      </c>
      <c r="B35" s="84">
        <v>340</v>
      </c>
      <c r="C35" s="17" t="s">
        <v>426</v>
      </c>
      <c r="D35" s="86">
        <v>1</v>
      </c>
      <c r="E35" s="98">
        <f t="shared" si="23"/>
        <v>44.43</v>
      </c>
      <c r="F35" s="98">
        <f t="shared" si="24"/>
        <v>0.84793953572071257</v>
      </c>
      <c r="G35" s="17">
        <v>0</v>
      </c>
      <c r="H35" s="17">
        <v>6.73</v>
      </c>
      <c r="I35" s="17">
        <v>21.77</v>
      </c>
      <c r="J35" s="17">
        <v>0</v>
      </c>
      <c r="K35" s="17">
        <v>0</v>
      </c>
      <c r="L35" s="17">
        <v>0</v>
      </c>
      <c r="M35" s="17">
        <v>0</v>
      </c>
      <c r="N35" s="17">
        <v>0</v>
      </c>
      <c r="O35" s="17">
        <v>22.66</v>
      </c>
      <c r="P35" s="17">
        <v>1.72</v>
      </c>
      <c r="Q35" s="17">
        <v>47.12</v>
      </c>
      <c r="R35" s="17">
        <v>0</v>
      </c>
      <c r="S35" s="17">
        <v>0</v>
      </c>
      <c r="T35" s="17">
        <v>0</v>
      </c>
      <c r="U35" s="17">
        <v>0</v>
      </c>
      <c r="V35" s="17">
        <v>0</v>
      </c>
      <c r="W35" s="17">
        <v>0</v>
      </c>
      <c r="X35" s="17">
        <v>0</v>
      </c>
      <c r="Y35" s="17">
        <v>0</v>
      </c>
      <c r="Z35" s="17">
        <v>0</v>
      </c>
      <c r="AA35" s="17">
        <v>0</v>
      </c>
      <c r="AB35" s="17">
        <v>0</v>
      </c>
      <c r="AC35" s="17">
        <v>0</v>
      </c>
      <c r="AD35" s="17">
        <v>0</v>
      </c>
      <c r="AE35" s="17">
        <v>0</v>
      </c>
      <c r="AF35" s="17">
        <v>0</v>
      </c>
      <c r="AG35" s="88">
        <v>48.5</v>
      </c>
      <c r="AH35" s="17" t="s">
        <v>3</v>
      </c>
      <c r="AI35" s="87" t="s">
        <v>506</v>
      </c>
      <c r="AJ35" s="87" t="s">
        <v>542</v>
      </c>
      <c r="AL35" s="87" t="s">
        <v>510</v>
      </c>
      <c r="AN35" s="17">
        <f t="shared" si="2"/>
        <v>100</v>
      </c>
      <c r="AO35" s="17">
        <f t="shared" si="3"/>
        <v>0.2266</v>
      </c>
      <c r="AP35" s="17">
        <f t="shared" si="4"/>
        <v>0</v>
      </c>
      <c r="AQ35" s="17">
        <f t="shared" si="5"/>
        <v>6.7299999999999999E-2</v>
      </c>
      <c r="AR35" s="17">
        <f t="shared" si="6"/>
        <v>0.47119999999999995</v>
      </c>
      <c r="AS35" s="17">
        <f t="shared" si="7"/>
        <v>0.48499999999999999</v>
      </c>
      <c r="AU35" s="17">
        <f t="shared" si="8"/>
        <v>7.0014858841010392</v>
      </c>
      <c r="AV35" s="17">
        <f t="shared" si="9"/>
        <v>3.3670133729569094</v>
      </c>
      <c r="AW35" s="17">
        <f t="shared" si="10"/>
        <v>0.93759286775631501</v>
      </c>
      <c r="AX35" s="17">
        <f t="shared" si="11"/>
        <v>2.25037147102526</v>
      </c>
      <c r="AY35" s="17">
        <f t="shared" si="12"/>
        <v>0.78251395499767717</v>
      </c>
      <c r="AZ35" s="17">
        <f t="shared" si="13"/>
        <v>0.78251395499767717</v>
      </c>
      <c r="BA35" s="17">
        <f t="shared" si="14"/>
        <v>0.29751395499767719</v>
      </c>
      <c r="BC35" s="17">
        <f t="shared" si="15"/>
        <v>7.0014858841010392</v>
      </c>
      <c r="BD35" s="17">
        <f t="shared" si="16"/>
        <v>4.9843982169390788</v>
      </c>
      <c r="BE35" s="17">
        <f t="shared" si="17"/>
        <v>0.83971749729342882</v>
      </c>
      <c r="BF35" s="17">
        <f t="shared" si="18"/>
        <v>0.505261559602735</v>
      </c>
      <c r="BG35" s="17">
        <f t="shared" si="19"/>
        <v>0.505261559602735</v>
      </c>
      <c r="BH35" s="17">
        <f t="shared" si="20"/>
        <v>4.1053079753518344E-4</v>
      </c>
      <c r="BI35" s="17">
        <f t="shared" si="21"/>
        <v>7.1318183794957595E-4</v>
      </c>
      <c r="BK35" s="96" t="s">
        <v>586</v>
      </c>
      <c r="BL35" s="96" t="s">
        <v>586</v>
      </c>
      <c r="BM35" s="17">
        <f>SUM(BI2:BI435)</f>
        <v>19.264226876130675</v>
      </c>
    </row>
    <row r="36" spans="1:65" x14ac:dyDescent="0.25">
      <c r="A36" s="84">
        <v>414</v>
      </c>
      <c r="B36" s="84">
        <v>271</v>
      </c>
      <c r="D36" s="86">
        <v>1</v>
      </c>
      <c r="E36" s="98">
        <f t="shared" si="23"/>
        <v>25</v>
      </c>
      <c r="F36" s="98">
        <f t="shared" si="24"/>
        <v>0.66666666666666663</v>
      </c>
      <c r="G36" s="17">
        <v>0</v>
      </c>
      <c r="H36" s="17">
        <f>'EWG-CCP-127 (1)'!M210</f>
        <v>25</v>
      </c>
      <c r="I36" s="17">
        <v>0</v>
      </c>
      <c r="J36" s="17">
        <v>0</v>
      </c>
      <c r="K36" s="17">
        <v>0</v>
      </c>
      <c r="L36" s="17">
        <v>0</v>
      </c>
      <c r="M36" s="17">
        <v>0</v>
      </c>
      <c r="N36" s="17">
        <v>0</v>
      </c>
      <c r="O36" s="17">
        <f>'EWG-CCP-127 (1)'!L210</f>
        <v>25</v>
      </c>
      <c r="P36" s="17">
        <v>0</v>
      </c>
      <c r="Q36" s="17">
        <f>'EWG-CCP-127 (1)'!K210</f>
        <v>50</v>
      </c>
      <c r="R36" s="17">
        <v>0</v>
      </c>
      <c r="S36" s="17">
        <v>0</v>
      </c>
      <c r="T36" s="17">
        <v>0</v>
      </c>
      <c r="U36" s="17">
        <v>0</v>
      </c>
      <c r="V36" s="17">
        <v>0</v>
      </c>
      <c r="W36" s="41">
        <v>0</v>
      </c>
      <c r="X36" s="41">
        <v>0</v>
      </c>
      <c r="Y36" s="17">
        <v>0</v>
      </c>
      <c r="Z36" s="17">
        <v>0</v>
      </c>
      <c r="AA36" s="17">
        <v>0</v>
      </c>
      <c r="AB36" s="17">
        <v>0</v>
      </c>
      <c r="AC36" s="17">
        <v>0</v>
      </c>
      <c r="AD36" s="17">
        <v>0</v>
      </c>
      <c r="AE36" s="17">
        <v>0</v>
      </c>
      <c r="AF36" s="41">
        <v>0</v>
      </c>
      <c r="AG36" s="88">
        <f>'EWG-CCP-127 (1)'!E210</f>
        <v>60</v>
      </c>
      <c r="AH36" s="41" t="s">
        <v>3</v>
      </c>
      <c r="AI36" s="87" t="s">
        <v>506</v>
      </c>
      <c r="AN36" s="17">
        <f t="shared" si="2"/>
        <v>100</v>
      </c>
      <c r="AO36" s="17">
        <f t="shared" si="3"/>
        <v>0.25</v>
      </c>
      <c r="AP36" s="17">
        <f t="shared" si="4"/>
        <v>0</v>
      </c>
      <c r="AQ36" s="17">
        <f t="shared" si="5"/>
        <v>0.25</v>
      </c>
      <c r="AR36" s="17">
        <f t="shared" si="6"/>
        <v>0.5</v>
      </c>
      <c r="AS36" s="17">
        <f t="shared" si="7"/>
        <v>0.6</v>
      </c>
      <c r="AU36" s="17">
        <f t="shared" si="8"/>
        <v>2</v>
      </c>
      <c r="AV36" s="17">
        <f t="shared" si="9"/>
        <v>1</v>
      </c>
      <c r="AW36" s="17">
        <f t="shared" si="10"/>
        <v>0.625</v>
      </c>
      <c r="AX36" s="17">
        <f t="shared" si="11"/>
        <v>1</v>
      </c>
      <c r="AY36" s="17">
        <f t="shared" si="12"/>
        <v>0.625</v>
      </c>
      <c r="AZ36" s="17">
        <f t="shared" si="13"/>
        <v>0.625</v>
      </c>
      <c r="BA36" s="17">
        <f t="shared" si="14"/>
        <v>2.5000000000000022E-2</v>
      </c>
      <c r="BC36" s="17">
        <f t="shared" si="15"/>
        <v>2</v>
      </c>
      <c r="BD36" s="17">
        <f t="shared" si="16"/>
        <v>1</v>
      </c>
      <c r="BE36" s="17">
        <f t="shared" si="17"/>
        <v>0.54575984761981122</v>
      </c>
      <c r="BF36" s="17">
        <f t="shared" si="18"/>
        <v>0.58961263966104716</v>
      </c>
      <c r="BG36" s="17">
        <f t="shared" si="19"/>
        <v>0.58961263966104716</v>
      </c>
      <c r="BH36" s="17">
        <f t="shared" si="20"/>
        <v>1.0789725481125009E-4</v>
      </c>
      <c r="BI36" s="17">
        <f t="shared" si="21"/>
        <v>2.0080438689265102E-2</v>
      </c>
      <c r="BK36" s="96" t="s">
        <v>587</v>
      </c>
      <c r="BL36" s="96" t="s">
        <v>587</v>
      </c>
      <c r="BM36" s="17">
        <f>1-BM34/BM35</f>
        <v>0.83567373965741998</v>
      </c>
    </row>
    <row r="37" spans="1:65" x14ac:dyDescent="0.25">
      <c r="A37" s="84">
        <v>91</v>
      </c>
      <c r="B37" s="84">
        <v>56</v>
      </c>
      <c r="C37" s="17" t="s">
        <v>112</v>
      </c>
      <c r="D37" s="86">
        <v>1</v>
      </c>
      <c r="E37" s="98">
        <f t="shared" si="23"/>
        <v>20</v>
      </c>
      <c r="F37" s="98">
        <f t="shared" si="24"/>
        <v>0.90277777777777779</v>
      </c>
      <c r="G37" s="17">
        <v>8</v>
      </c>
      <c r="H37" s="17">
        <v>7</v>
      </c>
      <c r="I37" s="17">
        <v>5</v>
      </c>
      <c r="J37" s="17">
        <v>0</v>
      </c>
      <c r="K37" s="41">
        <v>0</v>
      </c>
      <c r="L37" s="17">
        <v>0</v>
      </c>
      <c r="M37" s="17">
        <v>0</v>
      </c>
      <c r="N37" s="17">
        <v>0</v>
      </c>
      <c r="O37" s="17">
        <v>15</v>
      </c>
      <c r="P37" s="17">
        <v>0</v>
      </c>
      <c r="Q37" s="17">
        <v>65</v>
      </c>
      <c r="R37" s="17">
        <v>0</v>
      </c>
      <c r="S37" s="17">
        <v>0</v>
      </c>
      <c r="T37" s="17">
        <v>0</v>
      </c>
      <c r="U37" s="17">
        <v>0</v>
      </c>
      <c r="V37" s="41">
        <v>0</v>
      </c>
      <c r="W37" s="41">
        <v>0</v>
      </c>
      <c r="X37" s="41">
        <v>0</v>
      </c>
      <c r="Y37" s="17">
        <v>0</v>
      </c>
      <c r="Z37" s="17">
        <v>0</v>
      </c>
      <c r="AA37" s="17">
        <v>0</v>
      </c>
      <c r="AB37" s="41">
        <v>0</v>
      </c>
      <c r="AC37" s="17">
        <v>0</v>
      </c>
      <c r="AD37" s="17">
        <v>0</v>
      </c>
      <c r="AE37" s="41">
        <v>0</v>
      </c>
      <c r="AF37" s="41">
        <v>0</v>
      </c>
      <c r="AG37" s="88">
        <v>44</v>
      </c>
      <c r="AH37" s="91" t="s">
        <v>3</v>
      </c>
      <c r="AI37" s="87" t="s">
        <v>504</v>
      </c>
      <c r="AN37" s="17">
        <f t="shared" si="2"/>
        <v>100</v>
      </c>
      <c r="AO37" s="17">
        <f t="shared" si="3"/>
        <v>0.15</v>
      </c>
      <c r="AP37" s="17">
        <f t="shared" si="4"/>
        <v>0.08</v>
      </c>
      <c r="AQ37" s="17">
        <f t="shared" si="5"/>
        <v>7.0000000000000007E-2</v>
      </c>
      <c r="AR37" s="17">
        <f t="shared" si="6"/>
        <v>0.65</v>
      </c>
      <c r="AS37" s="17">
        <f t="shared" si="7"/>
        <v>0.44</v>
      </c>
      <c r="AU37" s="17">
        <f t="shared" si="8"/>
        <v>4.333333333333333</v>
      </c>
      <c r="AV37" s="17">
        <f t="shared" si="9"/>
        <v>0.99999999999999978</v>
      </c>
      <c r="AW37" s="17">
        <f t="shared" si="10"/>
        <v>0.77083333333333326</v>
      </c>
      <c r="AX37" s="17">
        <f t="shared" si="11"/>
        <v>1.5833333333333333</v>
      </c>
      <c r="AY37" s="17">
        <f t="shared" si="12"/>
        <v>0.77083333333333326</v>
      </c>
      <c r="AZ37" s="17">
        <f t="shared" si="13"/>
        <v>0.77083333333333326</v>
      </c>
      <c r="BA37" s="17">
        <f t="shared" si="14"/>
        <v>0.33083333333333326</v>
      </c>
      <c r="BC37" s="17">
        <f t="shared" si="15"/>
        <v>1.6666666666666667</v>
      </c>
      <c r="BD37" s="17">
        <f t="shared" si="16"/>
        <v>0.44871794871794873</v>
      </c>
      <c r="BE37" s="17">
        <f t="shared" si="17"/>
        <v>0.52616849307135172</v>
      </c>
      <c r="BF37" s="17">
        <f t="shared" si="18"/>
        <v>0.44871794871794873</v>
      </c>
      <c r="BG37" s="17">
        <f t="shared" si="19"/>
        <v>0.44871794871794873</v>
      </c>
      <c r="BH37" s="17">
        <f t="shared" si="20"/>
        <v>7.6002629848783923E-5</v>
      </c>
      <c r="BI37" s="17">
        <f t="shared" si="21"/>
        <v>3.3469002656523754E-4</v>
      </c>
    </row>
    <row r="38" spans="1:65" x14ac:dyDescent="0.25">
      <c r="A38" s="84">
        <v>314</v>
      </c>
      <c r="B38" s="84">
        <v>201</v>
      </c>
      <c r="D38" s="86">
        <v>1</v>
      </c>
      <c r="E38" s="98">
        <f t="shared" si="23"/>
        <v>8.6549440511532314</v>
      </c>
      <c r="F38" s="98">
        <f t="shared" si="24"/>
        <v>0.75</v>
      </c>
      <c r="G38" s="17">
        <v>0</v>
      </c>
      <c r="H38" s="17">
        <f>'EWG-CCP-127 (1)'!M132</f>
        <v>22.836263987211694</v>
      </c>
      <c r="I38" s="17">
        <v>0</v>
      </c>
      <c r="J38" s="17">
        <v>0</v>
      </c>
      <c r="K38" s="17">
        <v>0</v>
      </c>
      <c r="L38" s="17">
        <v>0</v>
      </c>
      <c r="M38" s="17">
        <v>0</v>
      </c>
      <c r="N38" s="17">
        <v>0</v>
      </c>
      <c r="O38" s="17">
        <f>'EWG-CCP-127 (1)'!L132</f>
        <v>8.6549440511532314</v>
      </c>
      <c r="P38" s="17">
        <v>0</v>
      </c>
      <c r="Q38" s="17">
        <f>'EWG-CCP-127 (1)'!K132</f>
        <v>68.508791961635083</v>
      </c>
      <c r="R38" s="17">
        <v>0</v>
      </c>
      <c r="S38" s="17">
        <v>0</v>
      </c>
      <c r="T38" s="17">
        <v>0</v>
      </c>
      <c r="U38" s="17">
        <v>0</v>
      </c>
      <c r="V38" s="17">
        <v>0</v>
      </c>
      <c r="W38" s="41">
        <v>0</v>
      </c>
      <c r="X38" s="41">
        <v>0</v>
      </c>
      <c r="Y38" s="17">
        <v>0</v>
      </c>
      <c r="Z38" s="17">
        <v>0</v>
      </c>
      <c r="AA38" s="17">
        <v>0</v>
      </c>
      <c r="AB38" s="17">
        <v>0</v>
      </c>
      <c r="AC38" s="17">
        <v>0</v>
      </c>
      <c r="AD38" s="17">
        <v>0</v>
      </c>
      <c r="AE38" s="17">
        <v>0</v>
      </c>
      <c r="AF38" s="41">
        <v>0</v>
      </c>
      <c r="AG38" s="88">
        <f>'EWG-CCP-127 (1)'!E132</f>
        <v>37</v>
      </c>
      <c r="AH38" s="91" t="s">
        <v>3</v>
      </c>
      <c r="AI38" s="87" t="s">
        <v>504</v>
      </c>
      <c r="AN38" s="17">
        <f t="shared" si="2"/>
        <v>100</v>
      </c>
      <c r="AO38" s="17">
        <f t="shared" si="3"/>
        <v>8.6549440511532308E-2</v>
      </c>
      <c r="AP38" s="17">
        <f t="shared" si="4"/>
        <v>0</v>
      </c>
      <c r="AQ38" s="17">
        <f t="shared" si="5"/>
        <v>0.22836263987211694</v>
      </c>
      <c r="AR38" s="17">
        <f t="shared" si="6"/>
        <v>0.68508791961635085</v>
      </c>
      <c r="AS38" s="17">
        <f t="shared" si="7"/>
        <v>0.37</v>
      </c>
      <c r="AU38" s="17">
        <f t="shared" si="8"/>
        <v>3</v>
      </c>
      <c r="AV38" s="17">
        <f t="shared" si="9"/>
        <v>0.37899999999999995</v>
      </c>
      <c r="AW38" s="17">
        <f t="shared" si="10"/>
        <v>0.6875</v>
      </c>
      <c r="AX38" s="17">
        <f t="shared" si="11"/>
        <v>1.25</v>
      </c>
      <c r="AY38" s="17">
        <f t="shared" si="12"/>
        <v>0.37899999999999995</v>
      </c>
      <c r="AZ38" s="17">
        <f t="shared" si="13"/>
        <v>0.37899999999999995</v>
      </c>
      <c r="BA38" s="17">
        <f t="shared" si="14"/>
        <v>8.9999999999999525E-3</v>
      </c>
      <c r="BC38" s="17">
        <f t="shared" si="15"/>
        <v>3</v>
      </c>
      <c r="BD38" s="17">
        <f t="shared" si="16"/>
        <v>0.37899999999999995</v>
      </c>
      <c r="BE38" s="17">
        <f t="shared" si="17"/>
        <v>0.60453391126518996</v>
      </c>
      <c r="BF38" s="17">
        <f t="shared" si="18"/>
        <v>0.37899999999999995</v>
      </c>
      <c r="BG38" s="17">
        <f t="shared" si="19"/>
        <v>0.37899999999999995</v>
      </c>
      <c r="BH38" s="17">
        <f t="shared" si="20"/>
        <v>8.099999999999915E-5</v>
      </c>
      <c r="BI38" s="17">
        <f t="shared" si="21"/>
        <v>7.7959249866340445E-3</v>
      </c>
    </row>
    <row r="39" spans="1:65" x14ac:dyDescent="0.25">
      <c r="A39" s="84">
        <v>370</v>
      </c>
      <c r="B39" s="84">
        <v>242</v>
      </c>
      <c r="C39" s="58">
        <v>20</v>
      </c>
      <c r="D39" s="86">
        <v>1</v>
      </c>
      <c r="E39" s="98">
        <f t="shared" si="23"/>
        <v>23.076923076923077</v>
      </c>
      <c r="F39" s="98">
        <f t="shared" si="24"/>
        <v>0.8</v>
      </c>
      <c r="G39" s="17">
        <v>0</v>
      </c>
      <c r="H39" s="17">
        <f>'EWG-CCP-127 (1)'!M183</f>
        <v>15.384615384615385</v>
      </c>
      <c r="I39" s="17">
        <v>0</v>
      </c>
      <c r="J39" s="17">
        <v>0</v>
      </c>
      <c r="K39" s="17">
        <v>0</v>
      </c>
      <c r="L39" s="17">
        <v>0</v>
      </c>
      <c r="M39" s="17">
        <v>0</v>
      </c>
      <c r="N39" s="17">
        <v>0</v>
      </c>
      <c r="O39" s="17">
        <f>'EWG-CCP-127 (1)'!L183</f>
        <v>23.076923076923077</v>
      </c>
      <c r="P39" s="17">
        <v>0</v>
      </c>
      <c r="Q39" s="17">
        <f>'EWG-CCP-127 (1)'!K183</f>
        <v>61.53846153846154</v>
      </c>
      <c r="R39" s="17">
        <v>0</v>
      </c>
      <c r="S39" s="17">
        <v>0</v>
      </c>
      <c r="T39" s="17">
        <v>0</v>
      </c>
      <c r="U39" s="17">
        <v>0</v>
      </c>
      <c r="V39" s="17">
        <v>0</v>
      </c>
      <c r="W39" s="41">
        <v>0</v>
      </c>
      <c r="X39" s="41">
        <v>0</v>
      </c>
      <c r="Y39" s="17">
        <v>0</v>
      </c>
      <c r="Z39" s="17">
        <v>0</v>
      </c>
      <c r="AA39" s="17">
        <v>0</v>
      </c>
      <c r="AB39" s="17">
        <v>0</v>
      </c>
      <c r="AC39" s="17">
        <v>0</v>
      </c>
      <c r="AD39" s="17">
        <v>0</v>
      </c>
      <c r="AE39" s="17">
        <v>0</v>
      </c>
      <c r="AF39" s="41">
        <v>0</v>
      </c>
      <c r="AG39" s="88">
        <f>'EWG-CCP-127 (1)'!E183</f>
        <v>70</v>
      </c>
      <c r="AH39" s="41" t="s">
        <v>3</v>
      </c>
      <c r="AI39" s="87" t="s">
        <v>506</v>
      </c>
      <c r="AN39" s="17">
        <f t="shared" si="2"/>
        <v>100</v>
      </c>
      <c r="AO39" s="17">
        <f t="shared" si="3"/>
        <v>0.23076923076923075</v>
      </c>
      <c r="AP39" s="17">
        <f t="shared" si="4"/>
        <v>0</v>
      </c>
      <c r="AQ39" s="17">
        <f t="shared" si="5"/>
        <v>0.15384615384615385</v>
      </c>
      <c r="AR39" s="17">
        <f t="shared" si="6"/>
        <v>0.61538461538461542</v>
      </c>
      <c r="AS39" s="17">
        <f t="shared" si="7"/>
        <v>0.7</v>
      </c>
      <c r="AU39" s="17">
        <f t="shared" si="8"/>
        <v>4</v>
      </c>
      <c r="AV39" s="17">
        <f t="shared" si="9"/>
        <v>1.4999999999999998</v>
      </c>
      <c r="AW39" s="17">
        <f t="shared" si="10"/>
        <v>0.75</v>
      </c>
      <c r="AX39" s="17">
        <f t="shared" si="11"/>
        <v>1.5</v>
      </c>
      <c r="AY39" s="17">
        <f t="shared" si="12"/>
        <v>0.75</v>
      </c>
      <c r="AZ39" s="17">
        <f t="shared" si="13"/>
        <v>0.75</v>
      </c>
      <c r="BA39" s="17">
        <f t="shared" si="14"/>
        <v>5.0000000000000044E-2</v>
      </c>
      <c r="BC39" s="17">
        <f t="shared" si="15"/>
        <v>4</v>
      </c>
      <c r="BD39" s="17">
        <f t="shared" si="16"/>
        <v>1.5</v>
      </c>
      <c r="BE39" s="17">
        <f t="shared" si="17"/>
        <v>0.66330797491056859</v>
      </c>
      <c r="BF39" s="17">
        <f t="shared" si="18"/>
        <v>0.71822752414246616</v>
      </c>
      <c r="BG39" s="17">
        <f t="shared" si="19"/>
        <v>0.71822752414246616</v>
      </c>
      <c r="BH39" s="17">
        <f t="shared" si="20"/>
        <v>3.3224263636418819E-4</v>
      </c>
      <c r="BI39" s="17">
        <f t="shared" si="21"/>
        <v>5.8421531603452509E-2</v>
      </c>
    </row>
    <row r="40" spans="1:65" x14ac:dyDescent="0.25">
      <c r="A40" s="84">
        <v>267</v>
      </c>
      <c r="B40" s="84">
        <v>158</v>
      </c>
      <c r="C40" s="17">
        <f>'EWG-CCP-127 (1)'!B82</f>
        <v>27</v>
      </c>
      <c r="D40" s="86">
        <v>1</v>
      </c>
      <c r="E40" s="98">
        <f t="shared" si="23"/>
        <v>23.076923076923077</v>
      </c>
      <c r="F40" s="98">
        <f t="shared" si="24"/>
        <v>0.66666666666666674</v>
      </c>
      <c r="G40" s="17">
        <v>0</v>
      </c>
      <c r="H40" s="17">
        <f>'EWG-CCP-127 (1)'!M82</f>
        <v>25.641025641025646</v>
      </c>
      <c r="I40" s="17">
        <v>0</v>
      </c>
      <c r="J40" s="17">
        <v>0</v>
      </c>
      <c r="K40" s="17">
        <v>0</v>
      </c>
      <c r="L40" s="17">
        <v>0</v>
      </c>
      <c r="M40" s="17">
        <v>0</v>
      </c>
      <c r="N40" s="17">
        <v>0</v>
      </c>
      <c r="O40" s="17">
        <f>'EWG-CCP-127 (1)'!L82</f>
        <v>23.076923076923077</v>
      </c>
      <c r="P40" s="17">
        <v>0</v>
      </c>
      <c r="Q40" s="17">
        <f>'EWG-CCP-127 (1)'!K82</f>
        <v>51.282051282051292</v>
      </c>
      <c r="R40" s="17">
        <v>0</v>
      </c>
      <c r="S40" s="17">
        <v>0</v>
      </c>
      <c r="T40" s="17">
        <v>0</v>
      </c>
      <c r="U40" s="17">
        <v>0</v>
      </c>
      <c r="V40" s="17">
        <v>0</v>
      </c>
      <c r="W40" s="41">
        <v>0</v>
      </c>
      <c r="X40" s="41">
        <v>0</v>
      </c>
      <c r="Y40" s="17">
        <v>0</v>
      </c>
      <c r="Z40" s="17">
        <v>0</v>
      </c>
      <c r="AA40" s="17">
        <v>0</v>
      </c>
      <c r="AB40" s="17">
        <v>0</v>
      </c>
      <c r="AC40" s="17">
        <v>0</v>
      </c>
      <c r="AD40" s="17">
        <v>0</v>
      </c>
      <c r="AE40" s="17">
        <v>0</v>
      </c>
      <c r="AF40" s="41">
        <v>0</v>
      </c>
      <c r="AG40" s="88">
        <f>'EWG-CCP-127 (1)'!E82</f>
        <v>60</v>
      </c>
      <c r="AH40" s="41" t="s">
        <v>3</v>
      </c>
      <c r="AI40" s="87" t="s">
        <v>506</v>
      </c>
      <c r="AN40" s="17">
        <f t="shared" si="2"/>
        <v>100.00000000000001</v>
      </c>
      <c r="AO40" s="17">
        <f t="shared" si="3"/>
        <v>0.23076923076923075</v>
      </c>
      <c r="AP40" s="17">
        <f t="shared" si="4"/>
        <v>0</v>
      </c>
      <c r="AQ40" s="17">
        <f t="shared" si="5"/>
        <v>0.25641025641025644</v>
      </c>
      <c r="AR40" s="17">
        <f t="shared" si="6"/>
        <v>0.51282051282051289</v>
      </c>
      <c r="AS40" s="17">
        <f t="shared" si="7"/>
        <v>0.6</v>
      </c>
      <c r="AU40" s="17">
        <f t="shared" si="8"/>
        <v>2</v>
      </c>
      <c r="AV40" s="17">
        <f t="shared" si="9"/>
        <v>0.8999999999999998</v>
      </c>
      <c r="AW40" s="17">
        <f t="shared" si="10"/>
        <v>0.625</v>
      </c>
      <c r="AX40" s="17">
        <f t="shared" si="11"/>
        <v>1</v>
      </c>
      <c r="AY40" s="17">
        <f t="shared" si="12"/>
        <v>0.625</v>
      </c>
      <c r="AZ40" s="17">
        <f t="shared" si="13"/>
        <v>0.625</v>
      </c>
      <c r="BA40" s="17">
        <f t="shared" si="14"/>
        <v>2.5000000000000022E-2</v>
      </c>
      <c r="BC40" s="17">
        <f t="shared" si="15"/>
        <v>2</v>
      </c>
      <c r="BD40" s="17">
        <f t="shared" si="16"/>
        <v>0.8999999999999998</v>
      </c>
      <c r="BE40" s="17">
        <f t="shared" si="17"/>
        <v>0.54575984761981122</v>
      </c>
      <c r="BF40" s="17">
        <f t="shared" si="18"/>
        <v>0.58730311578860872</v>
      </c>
      <c r="BG40" s="17">
        <f t="shared" si="19"/>
        <v>0.58730311578860872</v>
      </c>
      <c r="BH40" s="17">
        <f t="shared" si="20"/>
        <v>1.6121086867747659E-4</v>
      </c>
      <c r="BI40" s="17">
        <f t="shared" si="21"/>
        <v>2.0080438689265102E-2</v>
      </c>
    </row>
    <row r="41" spans="1:65" x14ac:dyDescent="0.25">
      <c r="A41" s="84">
        <v>467</v>
      </c>
      <c r="B41" s="84">
        <v>314</v>
      </c>
      <c r="C41" s="17" t="s">
        <v>310</v>
      </c>
      <c r="D41" s="86">
        <v>1</v>
      </c>
      <c r="E41" s="98">
        <f t="shared" si="23"/>
        <v>30.4</v>
      </c>
      <c r="F41" s="98">
        <f t="shared" si="24"/>
        <v>0.6795977011494253</v>
      </c>
      <c r="G41" s="17">
        <v>0</v>
      </c>
      <c r="H41" s="17">
        <v>22.3</v>
      </c>
      <c r="I41" s="17">
        <v>0</v>
      </c>
      <c r="J41" s="17">
        <v>0</v>
      </c>
      <c r="K41" s="17">
        <v>0</v>
      </c>
      <c r="L41" s="17">
        <v>0</v>
      </c>
      <c r="M41" s="17">
        <v>0</v>
      </c>
      <c r="N41" s="17">
        <v>0</v>
      </c>
      <c r="O41" s="17">
        <v>30.4</v>
      </c>
      <c r="P41" s="17">
        <v>0</v>
      </c>
      <c r="Q41" s="17">
        <v>47.3</v>
      </c>
      <c r="R41" s="17">
        <v>0</v>
      </c>
      <c r="S41" s="17">
        <v>0</v>
      </c>
      <c r="T41" s="17">
        <v>0</v>
      </c>
      <c r="U41" s="17">
        <v>0</v>
      </c>
      <c r="V41" s="17">
        <v>0</v>
      </c>
      <c r="W41" s="41">
        <v>0</v>
      </c>
      <c r="X41" s="17">
        <v>0</v>
      </c>
      <c r="Y41" s="17">
        <v>0</v>
      </c>
      <c r="Z41" s="17">
        <v>0</v>
      </c>
      <c r="AA41" s="17">
        <v>0</v>
      </c>
      <c r="AB41" s="17">
        <v>0</v>
      </c>
      <c r="AC41" s="17">
        <v>0</v>
      </c>
      <c r="AD41" s="17">
        <v>0</v>
      </c>
      <c r="AE41" s="17">
        <v>0</v>
      </c>
      <c r="AF41" s="41">
        <v>0</v>
      </c>
      <c r="AG41" s="88">
        <v>57</v>
      </c>
      <c r="AH41" s="17" t="s">
        <v>3</v>
      </c>
      <c r="AI41" s="87" t="s">
        <v>506</v>
      </c>
      <c r="AN41" s="17">
        <f t="shared" si="2"/>
        <v>100</v>
      </c>
      <c r="AO41" s="17">
        <f t="shared" si="3"/>
        <v>0.30399999999999999</v>
      </c>
      <c r="AP41" s="17">
        <f t="shared" si="4"/>
        <v>0</v>
      </c>
      <c r="AQ41" s="17">
        <f t="shared" si="5"/>
        <v>0.223</v>
      </c>
      <c r="AR41" s="17">
        <f t="shared" si="6"/>
        <v>0.47299999999999998</v>
      </c>
      <c r="AS41" s="17">
        <f t="shared" si="7"/>
        <v>0.56999999999999995</v>
      </c>
      <c r="AU41" s="17">
        <f t="shared" si="8"/>
        <v>2.1210762331838562</v>
      </c>
      <c r="AV41" s="17">
        <f t="shared" si="9"/>
        <v>1.3632286995515694</v>
      </c>
      <c r="AW41" s="17">
        <f t="shared" si="10"/>
        <v>0.63256726457399104</v>
      </c>
      <c r="AX41" s="17">
        <f t="shared" si="11"/>
        <v>1.0302690582959642</v>
      </c>
      <c r="AY41" s="17">
        <f t="shared" si="12"/>
        <v>0.56442345696482332</v>
      </c>
      <c r="AZ41" s="17">
        <f t="shared" si="13"/>
        <v>0.56442345696482332</v>
      </c>
      <c r="BA41" s="17">
        <f t="shared" si="14"/>
        <v>5.5765430351766287E-3</v>
      </c>
      <c r="BC41" s="17">
        <f t="shared" si="15"/>
        <v>2.1210762331838562</v>
      </c>
      <c r="BD41" s="17">
        <f t="shared" si="16"/>
        <v>1.3632286995515694</v>
      </c>
      <c r="BE41" s="17">
        <f t="shared" si="17"/>
        <v>0.55287598985490194</v>
      </c>
      <c r="BF41" s="17">
        <f t="shared" si="18"/>
        <v>0.58107890706722076</v>
      </c>
      <c r="BG41" s="17">
        <f t="shared" si="19"/>
        <v>0.58107890706722076</v>
      </c>
      <c r="BH41" s="17">
        <f t="shared" si="20"/>
        <v>1.2274218180411523E-4</v>
      </c>
      <c r="BI41" s="17">
        <f t="shared" si="21"/>
        <v>1.2478110815008873E-2</v>
      </c>
    </row>
    <row r="42" spans="1:65" x14ac:dyDescent="0.25">
      <c r="A42" s="84">
        <v>574</v>
      </c>
      <c r="B42" s="84">
        <v>401</v>
      </c>
      <c r="D42" s="87">
        <v>1</v>
      </c>
      <c r="E42" s="98">
        <f t="shared" si="23"/>
        <v>16</v>
      </c>
      <c r="F42" s="98">
        <f t="shared" si="24"/>
        <v>0.88095238095238093</v>
      </c>
      <c r="G42" s="17">
        <v>0</v>
      </c>
      <c r="H42" s="17">
        <v>10</v>
      </c>
      <c r="I42" s="17">
        <v>0</v>
      </c>
      <c r="J42" s="17">
        <v>0</v>
      </c>
      <c r="K42" s="17">
        <v>0</v>
      </c>
      <c r="L42" s="17">
        <v>0</v>
      </c>
      <c r="M42" s="17">
        <v>0</v>
      </c>
      <c r="N42" s="17">
        <v>0</v>
      </c>
      <c r="O42" s="17">
        <v>16</v>
      </c>
      <c r="P42" s="17">
        <v>0</v>
      </c>
      <c r="Q42" s="17">
        <v>74</v>
      </c>
      <c r="R42" s="17">
        <v>0</v>
      </c>
      <c r="S42" s="17">
        <v>0</v>
      </c>
      <c r="T42" s="17">
        <v>0</v>
      </c>
      <c r="U42" s="17">
        <v>0</v>
      </c>
      <c r="V42" s="17">
        <v>0</v>
      </c>
      <c r="W42" s="17">
        <v>0</v>
      </c>
      <c r="X42" s="17">
        <v>0</v>
      </c>
      <c r="Y42" s="17">
        <v>0</v>
      </c>
      <c r="Z42" s="17">
        <v>0</v>
      </c>
      <c r="AA42" s="17">
        <v>0</v>
      </c>
      <c r="AB42" s="17">
        <v>0</v>
      </c>
      <c r="AC42" s="17">
        <v>0</v>
      </c>
      <c r="AD42" s="17">
        <v>0</v>
      </c>
      <c r="AE42" s="17">
        <v>0</v>
      </c>
      <c r="AF42" s="17">
        <v>0</v>
      </c>
      <c r="AG42" s="88">
        <v>88.8</v>
      </c>
      <c r="AH42" s="17" t="s">
        <v>3</v>
      </c>
      <c r="AI42" s="87" t="s">
        <v>539</v>
      </c>
      <c r="AL42" s="87" t="s">
        <v>538</v>
      </c>
      <c r="AN42" s="17">
        <f t="shared" si="2"/>
        <v>100</v>
      </c>
      <c r="AO42" s="17">
        <f t="shared" si="3"/>
        <v>0.16</v>
      </c>
      <c r="AP42" s="17">
        <f t="shared" si="4"/>
        <v>0</v>
      </c>
      <c r="AQ42" s="17">
        <f t="shared" si="5"/>
        <v>0.1</v>
      </c>
      <c r="AR42" s="17">
        <f t="shared" si="6"/>
        <v>0.74</v>
      </c>
      <c r="AS42" s="17">
        <f t="shared" si="7"/>
        <v>0.88800000000000001</v>
      </c>
      <c r="AU42" s="17">
        <f t="shared" si="8"/>
        <v>7.3999999999999995</v>
      </c>
      <c r="AV42" s="17">
        <f t="shared" si="9"/>
        <v>1.5999999999999999</v>
      </c>
      <c r="AW42" s="17">
        <f t="shared" si="10"/>
        <v>0.96249999999999991</v>
      </c>
      <c r="AX42" s="17">
        <f t="shared" si="11"/>
        <v>2.3499999999999996</v>
      </c>
      <c r="AY42" s="17">
        <f t="shared" si="12"/>
        <v>0.96249999999999991</v>
      </c>
      <c r="AZ42" s="17">
        <f t="shared" si="13"/>
        <v>0.96249999999999991</v>
      </c>
      <c r="BA42" s="17">
        <f t="shared" si="14"/>
        <v>7.44999999999999E-2</v>
      </c>
      <c r="BC42" s="17">
        <f t="shared" si="15"/>
        <v>7.4</v>
      </c>
      <c r="BD42" s="17">
        <f t="shared" si="16"/>
        <v>1.6</v>
      </c>
      <c r="BE42" s="17">
        <f t="shared" si="17"/>
        <v>0.86313979130485619</v>
      </c>
      <c r="BF42" s="17">
        <f t="shared" si="18"/>
        <v>0.91604671594344866</v>
      </c>
      <c r="BG42" s="17">
        <f t="shared" si="19"/>
        <v>0.91604671594344866</v>
      </c>
      <c r="BH42" s="17">
        <f t="shared" si="20"/>
        <v>7.8661827521249678E-4</v>
      </c>
      <c r="BI42" s="17">
        <f t="shared" si="21"/>
        <v>0.18464678628212489</v>
      </c>
    </row>
    <row r="43" spans="1:65" x14ac:dyDescent="0.25">
      <c r="A43" s="84">
        <v>257</v>
      </c>
      <c r="B43" s="84">
        <v>149</v>
      </c>
      <c r="C43" s="17">
        <f>'EWG-CCP-127 (1)'!B72</f>
        <v>17</v>
      </c>
      <c r="D43" s="86">
        <v>1</v>
      </c>
      <c r="E43" s="98">
        <f t="shared" si="23"/>
        <v>31.03448275862069</v>
      </c>
      <c r="F43" s="98">
        <f t="shared" si="24"/>
        <v>0.5</v>
      </c>
      <c r="G43" s="17">
        <v>0</v>
      </c>
      <c r="H43" s="17">
        <f>'EWG-CCP-127 (1)'!M72</f>
        <v>34.482758620689658</v>
      </c>
      <c r="I43" s="17">
        <v>0</v>
      </c>
      <c r="J43" s="17">
        <v>0</v>
      </c>
      <c r="K43" s="17">
        <v>0</v>
      </c>
      <c r="L43" s="17">
        <v>0</v>
      </c>
      <c r="M43" s="17">
        <v>0</v>
      </c>
      <c r="N43" s="17">
        <v>0</v>
      </c>
      <c r="O43" s="17">
        <f>'EWG-CCP-127 (1)'!L72</f>
        <v>31.03448275862069</v>
      </c>
      <c r="P43" s="17">
        <v>0</v>
      </c>
      <c r="Q43" s="17">
        <f>'EWG-CCP-127 (1)'!K72</f>
        <v>34.482758620689658</v>
      </c>
      <c r="R43" s="17">
        <v>0</v>
      </c>
      <c r="S43" s="17">
        <v>0</v>
      </c>
      <c r="T43" s="17">
        <v>0</v>
      </c>
      <c r="U43" s="17">
        <v>0</v>
      </c>
      <c r="V43" s="17">
        <v>0</v>
      </c>
      <c r="W43" s="41">
        <v>0</v>
      </c>
      <c r="X43" s="41">
        <v>0</v>
      </c>
      <c r="Y43" s="17">
        <v>0</v>
      </c>
      <c r="Z43" s="17">
        <v>0</v>
      </c>
      <c r="AA43" s="17">
        <v>0</v>
      </c>
      <c r="AB43" s="17">
        <v>0</v>
      </c>
      <c r="AC43" s="17">
        <v>0</v>
      </c>
      <c r="AD43" s="17">
        <v>0</v>
      </c>
      <c r="AE43" s="17">
        <v>0</v>
      </c>
      <c r="AF43" s="41">
        <v>0</v>
      </c>
      <c r="AG43" s="88">
        <f>'EWG-CCP-127 (1)'!E72</f>
        <v>54</v>
      </c>
      <c r="AH43" s="41" t="s">
        <v>3</v>
      </c>
      <c r="AI43" s="87" t="s">
        <v>506</v>
      </c>
      <c r="AN43" s="17">
        <f t="shared" si="2"/>
        <v>100</v>
      </c>
      <c r="AO43" s="17">
        <f t="shared" si="3"/>
        <v>0.31034482758620691</v>
      </c>
      <c r="AP43" s="17">
        <f t="shared" si="4"/>
        <v>0</v>
      </c>
      <c r="AQ43" s="17">
        <f t="shared" si="5"/>
        <v>0.34482758620689657</v>
      </c>
      <c r="AR43" s="17">
        <f t="shared" si="6"/>
        <v>0.34482758620689657</v>
      </c>
      <c r="AS43" s="17">
        <f t="shared" si="7"/>
        <v>0.54</v>
      </c>
      <c r="AU43" s="17">
        <f t="shared" si="8"/>
        <v>1</v>
      </c>
      <c r="AV43" s="17">
        <f t="shared" si="9"/>
        <v>0.9</v>
      </c>
      <c r="AW43" s="17">
        <f t="shared" si="10"/>
        <v>0.5625</v>
      </c>
      <c r="AX43" s="17">
        <f t="shared" si="11"/>
        <v>0.75</v>
      </c>
      <c r="AY43" s="17">
        <f t="shared" si="12"/>
        <v>0.52500000000000002</v>
      </c>
      <c r="AZ43" s="17">
        <f t="shared" si="13"/>
        <v>0.52500000000000002</v>
      </c>
      <c r="BA43" s="17">
        <f t="shared" si="14"/>
        <v>1.5000000000000013E-2</v>
      </c>
      <c r="BC43" s="17">
        <f t="shared" si="15"/>
        <v>1</v>
      </c>
      <c r="BD43" s="17">
        <f t="shared" si="16"/>
        <v>0.89999999999999991</v>
      </c>
      <c r="BE43" s="17">
        <f t="shared" si="17"/>
        <v>0.48698578397443254</v>
      </c>
      <c r="BF43" s="17">
        <f t="shared" si="18"/>
        <v>0.52443253589856753</v>
      </c>
      <c r="BG43" s="17">
        <f t="shared" si="19"/>
        <v>0.52443253589856753</v>
      </c>
      <c r="BH43" s="17">
        <f t="shared" si="20"/>
        <v>2.4234593854938972E-4</v>
      </c>
      <c r="BI43" s="17">
        <f t="shared" si="21"/>
        <v>6.675782940752664E-3</v>
      </c>
    </row>
    <row r="44" spans="1:65" x14ac:dyDescent="0.25">
      <c r="A44" s="84">
        <v>242</v>
      </c>
      <c r="B44" s="84">
        <v>501</v>
      </c>
      <c r="C44" s="17">
        <f>'EWG-CCP-127 (1)'!B57</f>
        <v>2</v>
      </c>
      <c r="D44" s="86">
        <v>1</v>
      </c>
      <c r="E44" s="98">
        <f t="shared" si="23"/>
        <v>11.764705882352942</v>
      </c>
      <c r="F44" s="98">
        <f t="shared" si="24"/>
        <v>0.33333333333333331</v>
      </c>
      <c r="G44" s="17">
        <v>0</v>
      </c>
      <c r="H44" s="17">
        <f>'EWG-CCP-127 (1)'!M57</f>
        <v>58.82352941176471</v>
      </c>
      <c r="I44" s="17">
        <v>0</v>
      </c>
      <c r="J44" s="17">
        <v>0</v>
      </c>
      <c r="K44" s="17">
        <v>0</v>
      </c>
      <c r="L44" s="17">
        <v>0</v>
      </c>
      <c r="M44" s="17">
        <v>0</v>
      </c>
      <c r="N44" s="17">
        <v>0</v>
      </c>
      <c r="O44" s="17">
        <f>'EWG-CCP-127 (1)'!L57</f>
        <v>11.764705882352942</v>
      </c>
      <c r="P44" s="17">
        <v>0</v>
      </c>
      <c r="Q44" s="17">
        <f>'EWG-CCP-127 (1)'!K57</f>
        <v>29.411764705882355</v>
      </c>
      <c r="R44" s="17">
        <v>0</v>
      </c>
      <c r="S44" s="17">
        <v>0</v>
      </c>
      <c r="T44" s="17">
        <v>0</v>
      </c>
      <c r="U44" s="17">
        <v>0</v>
      </c>
      <c r="V44" s="17">
        <v>0</v>
      </c>
      <c r="W44" s="41">
        <v>0</v>
      </c>
      <c r="X44" s="41">
        <v>0</v>
      </c>
      <c r="Y44" s="17">
        <v>0</v>
      </c>
      <c r="Z44" s="17">
        <v>0</v>
      </c>
      <c r="AA44" s="17">
        <v>0</v>
      </c>
      <c r="AB44" s="17">
        <v>0</v>
      </c>
      <c r="AC44" s="17">
        <v>0</v>
      </c>
      <c r="AD44" s="17">
        <v>0</v>
      </c>
      <c r="AE44" s="17">
        <v>0</v>
      </c>
      <c r="AF44" s="41">
        <v>0</v>
      </c>
      <c r="AG44" s="88">
        <f>'EWG-CCP-127 (1)'!E57</f>
        <v>21</v>
      </c>
      <c r="AH44" s="41" t="s">
        <v>3</v>
      </c>
      <c r="AI44" s="87" t="s">
        <v>506</v>
      </c>
      <c r="AN44" s="17">
        <f t="shared" si="2"/>
        <v>100</v>
      </c>
      <c r="AO44" s="17">
        <f t="shared" si="3"/>
        <v>0.11764705882352942</v>
      </c>
      <c r="AP44" s="17">
        <f t="shared" si="4"/>
        <v>0</v>
      </c>
      <c r="AQ44" s="17">
        <f t="shared" si="5"/>
        <v>0.58823529411764708</v>
      </c>
      <c r="AR44" s="17">
        <f t="shared" si="6"/>
        <v>0.29411764705882354</v>
      </c>
      <c r="AS44" s="17">
        <f t="shared" si="7"/>
        <v>0.21</v>
      </c>
      <c r="AU44" s="17">
        <f t="shared" si="8"/>
        <v>0.5</v>
      </c>
      <c r="AV44" s="17">
        <f t="shared" si="9"/>
        <v>0.2</v>
      </c>
      <c r="AW44" s="17">
        <f t="shared" si="10"/>
        <v>0.53125</v>
      </c>
      <c r="AX44" s="17">
        <f t="shared" si="11"/>
        <v>0.625</v>
      </c>
      <c r="AY44" s="17">
        <f t="shared" si="12"/>
        <v>0.2</v>
      </c>
      <c r="AZ44" s="17">
        <f t="shared" si="13"/>
        <v>0.2</v>
      </c>
      <c r="BA44" s="17">
        <f t="shared" si="14"/>
        <v>9.9999999999999811E-3</v>
      </c>
      <c r="BC44" s="17">
        <f t="shared" si="15"/>
        <v>0.5</v>
      </c>
      <c r="BD44" s="17">
        <f t="shared" si="16"/>
        <v>0.2</v>
      </c>
      <c r="BE44" s="17">
        <f t="shared" si="17"/>
        <v>0.45759875215174323</v>
      </c>
      <c r="BF44" s="17">
        <f t="shared" si="18"/>
        <v>0.2</v>
      </c>
      <c r="BG44" s="17">
        <f t="shared" si="19"/>
        <v>0.2</v>
      </c>
      <c r="BH44" s="17">
        <f t="shared" si="20"/>
        <v>9.9999999999999625E-5</v>
      </c>
      <c r="BI44" s="17">
        <f t="shared" si="21"/>
        <v>6.1650176323934172E-2</v>
      </c>
    </row>
    <row r="45" spans="1:65" x14ac:dyDescent="0.25">
      <c r="A45" s="84">
        <v>406</v>
      </c>
      <c r="B45" s="84">
        <v>517</v>
      </c>
      <c r="D45" s="86">
        <v>1</v>
      </c>
      <c r="E45" s="98">
        <f t="shared" si="23"/>
        <v>11.764705882352942</v>
      </c>
      <c r="F45" s="98">
        <f t="shared" si="24"/>
        <v>0.33333333333333331</v>
      </c>
      <c r="G45" s="17">
        <v>0</v>
      </c>
      <c r="H45" s="17">
        <f>'EWG-CCP-127 (1)'!M202</f>
        <v>58.82352941176471</v>
      </c>
      <c r="I45" s="17">
        <v>0</v>
      </c>
      <c r="J45" s="17">
        <v>0</v>
      </c>
      <c r="K45" s="17">
        <v>0</v>
      </c>
      <c r="L45" s="17">
        <v>0</v>
      </c>
      <c r="M45" s="17">
        <v>0</v>
      </c>
      <c r="N45" s="17">
        <v>0</v>
      </c>
      <c r="O45" s="17">
        <f>'EWG-CCP-127 (1)'!L202</f>
        <v>11.764705882352942</v>
      </c>
      <c r="P45" s="17">
        <v>0</v>
      </c>
      <c r="Q45" s="17">
        <f>'EWG-CCP-127 (1)'!K202</f>
        <v>29.411764705882355</v>
      </c>
      <c r="R45" s="17">
        <v>0</v>
      </c>
      <c r="S45" s="17">
        <v>0</v>
      </c>
      <c r="T45" s="17">
        <v>0</v>
      </c>
      <c r="U45" s="17">
        <v>0</v>
      </c>
      <c r="V45" s="17">
        <v>0</v>
      </c>
      <c r="W45" s="41">
        <v>0</v>
      </c>
      <c r="X45" s="41">
        <v>0</v>
      </c>
      <c r="Y45" s="17">
        <v>0</v>
      </c>
      <c r="Z45" s="17">
        <v>0</v>
      </c>
      <c r="AA45" s="17">
        <v>0</v>
      </c>
      <c r="AB45" s="17">
        <v>0</v>
      </c>
      <c r="AC45" s="17">
        <v>0</v>
      </c>
      <c r="AD45" s="17">
        <v>0</v>
      </c>
      <c r="AE45" s="17">
        <v>0</v>
      </c>
      <c r="AF45" s="41">
        <v>0</v>
      </c>
      <c r="AG45" s="88">
        <f>'EWG-CCP-127 (1)'!E202</f>
        <v>21</v>
      </c>
      <c r="AH45" s="41" t="s">
        <v>3</v>
      </c>
      <c r="AI45" s="87" t="s">
        <v>506</v>
      </c>
      <c r="AN45" s="17">
        <f t="shared" si="2"/>
        <v>100</v>
      </c>
      <c r="AO45" s="17">
        <f t="shared" si="3"/>
        <v>0.11764705882352942</v>
      </c>
      <c r="AP45" s="17">
        <f t="shared" si="4"/>
        <v>0</v>
      </c>
      <c r="AQ45" s="17">
        <f t="shared" si="5"/>
        <v>0.58823529411764708</v>
      </c>
      <c r="AR45" s="17">
        <f t="shared" si="6"/>
        <v>0.29411764705882354</v>
      </c>
      <c r="AS45" s="17">
        <f t="shared" si="7"/>
        <v>0.21</v>
      </c>
      <c r="AU45" s="17">
        <f t="shared" si="8"/>
        <v>0.5</v>
      </c>
      <c r="AV45" s="17">
        <f t="shared" si="9"/>
        <v>0.2</v>
      </c>
      <c r="AW45" s="17">
        <f t="shared" si="10"/>
        <v>0.53125</v>
      </c>
      <c r="AX45" s="17">
        <f t="shared" si="11"/>
        <v>0.625</v>
      </c>
      <c r="AY45" s="17">
        <f t="shared" si="12"/>
        <v>0.2</v>
      </c>
      <c r="AZ45" s="17">
        <f t="shared" si="13"/>
        <v>0.2</v>
      </c>
      <c r="BA45" s="17">
        <f t="shared" si="14"/>
        <v>9.9999999999999811E-3</v>
      </c>
      <c r="BC45" s="17">
        <f t="shared" si="15"/>
        <v>0.5</v>
      </c>
      <c r="BD45" s="17">
        <f t="shared" si="16"/>
        <v>0.2</v>
      </c>
      <c r="BE45" s="17">
        <f t="shared" si="17"/>
        <v>0.45759875215174323</v>
      </c>
      <c r="BF45" s="17">
        <f t="shared" si="18"/>
        <v>0.2</v>
      </c>
      <c r="BG45" s="17">
        <f t="shared" si="19"/>
        <v>0.2</v>
      </c>
      <c r="BH45" s="17">
        <f t="shared" si="20"/>
        <v>9.9999999999999625E-5</v>
      </c>
      <c r="BI45" s="17">
        <f t="shared" si="21"/>
        <v>6.1650176323934172E-2</v>
      </c>
    </row>
    <row r="46" spans="1:65" x14ac:dyDescent="0.25">
      <c r="A46" s="84">
        <v>241</v>
      </c>
      <c r="B46" s="84">
        <v>500</v>
      </c>
      <c r="C46" s="17">
        <f>'EWG-CCP-127 (1)'!B56</f>
        <v>1</v>
      </c>
      <c r="D46" s="86">
        <v>1</v>
      </c>
      <c r="E46" s="98">
        <f t="shared" si="23"/>
        <v>6.25</v>
      </c>
      <c r="F46" s="98">
        <f t="shared" si="24"/>
        <v>0.33333333333333331</v>
      </c>
      <c r="G46" s="17">
        <v>0</v>
      </c>
      <c r="H46" s="17">
        <f>'EWG-CCP-127 (1)'!M56</f>
        <v>62.5</v>
      </c>
      <c r="I46" s="17">
        <v>0</v>
      </c>
      <c r="J46" s="17">
        <v>0</v>
      </c>
      <c r="K46" s="17">
        <v>0</v>
      </c>
      <c r="L46" s="17">
        <v>0</v>
      </c>
      <c r="M46" s="17">
        <v>0</v>
      </c>
      <c r="N46" s="17">
        <v>0</v>
      </c>
      <c r="O46" s="17">
        <f>'EWG-CCP-127 (1)'!L56</f>
        <v>6.25</v>
      </c>
      <c r="P46" s="17">
        <v>0</v>
      </c>
      <c r="Q46" s="17">
        <f>'EWG-CCP-127 (1)'!K56</f>
        <v>31.25</v>
      </c>
      <c r="R46" s="17">
        <v>0</v>
      </c>
      <c r="S46" s="17">
        <v>0</v>
      </c>
      <c r="T46" s="17">
        <v>0</v>
      </c>
      <c r="U46" s="17">
        <v>0</v>
      </c>
      <c r="V46" s="17">
        <v>0</v>
      </c>
      <c r="W46" s="41">
        <v>0</v>
      </c>
      <c r="X46" s="41">
        <v>0</v>
      </c>
      <c r="Y46" s="17">
        <v>0</v>
      </c>
      <c r="Z46" s="17">
        <v>0</v>
      </c>
      <c r="AA46" s="17">
        <v>0</v>
      </c>
      <c r="AB46" s="17">
        <v>0</v>
      </c>
      <c r="AC46" s="17">
        <v>0</v>
      </c>
      <c r="AD46" s="17">
        <v>0</v>
      </c>
      <c r="AE46" s="17">
        <v>0</v>
      </c>
      <c r="AF46" s="41">
        <v>0</v>
      </c>
      <c r="AG46" s="88">
        <f>'EWG-CCP-127 (1)'!E56</f>
        <v>11</v>
      </c>
      <c r="AH46" s="41" t="s">
        <v>3</v>
      </c>
      <c r="AI46" s="87" t="s">
        <v>506</v>
      </c>
      <c r="AN46" s="17">
        <f t="shared" si="2"/>
        <v>100</v>
      </c>
      <c r="AO46" s="17">
        <f t="shared" si="3"/>
        <v>6.25E-2</v>
      </c>
      <c r="AP46" s="17">
        <f t="shared" si="4"/>
        <v>0</v>
      </c>
      <c r="AQ46" s="17">
        <f t="shared" si="5"/>
        <v>0.625</v>
      </c>
      <c r="AR46" s="17">
        <f t="shared" si="6"/>
        <v>0.3125</v>
      </c>
      <c r="AS46" s="17">
        <f t="shared" si="7"/>
        <v>0.11</v>
      </c>
      <c r="AU46" s="17">
        <f t="shared" si="8"/>
        <v>0.5</v>
      </c>
      <c r="AV46" s="17">
        <f t="shared" si="9"/>
        <v>0.1</v>
      </c>
      <c r="AW46" s="17">
        <f t="shared" si="10"/>
        <v>0.53125</v>
      </c>
      <c r="AX46" s="17">
        <f t="shared" si="11"/>
        <v>0.625</v>
      </c>
      <c r="AY46" s="17">
        <f t="shared" si="12"/>
        <v>0.1</v>
      </c>
      <c r="AZ46" s="17">
        <f t="shared" si="13"/>
        <v>0.1</v>
      </c>
      <c r="BA46" s="17">
        <f t="shared" si="14"/>
        <v>9.999999999999995E-3</v>
      </c>
      <c r="BC46" s="17">
        <f t="shared" si="15"/>
        <v>0.5</v>
      </c>
      <c r="BD46" s="17">
        <f t="shared" si="16"/>
        <v>0.1</v>
      </c>
      <c r="BE46" s="17">
        <f t="shared" si="17"/>
        <v>0.45759875215174323</v>
      </c>
      <c r="BF46" s="17">
        <f t="shared" si="18"/>
        <v>0.1</v>
      </c>
      <c r="BG46" s="17">
        <f t="shared" si="19"/>
        <v>0.1</v>
      </c>
      <c r="BH46" s="17">
        <f t="shared" si="20"/>
        <v>9.9999999999999896E-5</v>
      </c>
      <c r="BI46" s="17">
        <f t="shared" si="21"/>
        <v>0.12130908340974676</v>
      </c>
    </row>
    <row r="47" spans="1:65" x14ac:dyDescent="0.25">
      <c r="A47" s="84">
        <v>250</v>
      </c>
      <c r="B47" s="84">
        <v>142</v>
      </c>
      <c r="C47" s="17">
        <f>'EWG-CCP-127 (1)'!B65</f>
        <v>10</v>
      </c>
      <c r="D47" s="86">
        <v>1</v>
      </c>
      <c r="E47" s="98">
        <f t="shared" si="23"/>
        <v>5.213270142180094</v>
      </c>
      <c r="F47" s="98">
        <f t="shared" si="24"/>
        <v>0.5</v>
      </c>
      <c r="G47" s="17">
        <v>0</v>
      </c>
      <c r="H47" s="17">
        <f>'EWG-CCP-127 (1)'!M65</f>
        <v>47.393364928909946</v>
      </c>
      <c r="I47" s="17">
        <v>0</v>
      </c>
      <c r="J47" s="17">
        <v>0</v>
      </c>
      <c r="K47" s="17">
        <v>0</v>
      </c>
      <c r="L47" s="17">
        <v>0</v>
      </c>
      <c r="M47" s="17">
        <v>0</v>
      </c>
      <c r="N47" s="17">
        <v>0</v>
      </c>
      <c r="O47" s="17">
        <f>'EWG-CCP-127 (1)'!L65</f>
        <v>5.213270142180094</v>
      </c>
      <c r="P47" s="17">
        <v>0</v>
      </c>
      <c r="Q47" s="17">
        <f>'EWG-CCP-127 (1)'!K65</f>
        <v>47.393364928909946</v>
      </c>
      <c r="R47" s="17">
        <v>0</v>
      </c>
      <c r="S47" s="17">
        <v>0</v>
      </c>
      <c r="T47" s="17">
        <v>0</v>
      </c>
      <c r="U47" s="17">
        <v>0</v>
      </c>
      <c r="V47" s="17">
        <v>0</v>
      </c>
      <c r="W47" s="41">
        <v>0</v>
      </c>
      <c r="X47" s="41">
        <v>0</v>
      </c>
      <c r="Y47" s="17">
        <v>0</v>
      </c>
      <c r="Z47" s="17">
        <v>0</v>
      </c>
      <c r="AA47" s="17">
        <v>0</v>
      </c>
      <c r="AB47" s="17">
        <v>0</v>
      </c>
      <c r="AC47" s="17">
        <v>0</v>
      </c>
      <c r="AD47" s="17">
        <v>0</v>
      </c>
      <c r="AE47" s="17">
        <v>0</v>
      </c>
      <c r="AF47" s="41">
        <v>0</v>
      </c>
      <c r="AG47" s="88">
        <f>'EWG-CCP-127 (1)'!E65</f>
        <v>12</v>
      </c>
      <c r="AH47" s="41" t="s">
        <v>3</v>
      </c>
      <c r="AI47" s="87" t="s">
        <v>506</v>
      </c>
      <c r="AN47" s="17">
        <f t="shared" si="2"/>
        <v>99.999999999999986</v>
      </c>
      <c r="AO47" s="17">
        <f t="shared" si="3"/>
        <v>5.2132701421800938E-2</v>
      </c>
      <c r="AP47" s="17">
        <f t="shared" si="4"/>
        <v>0</v>
      </c>
      <c r="AQ47" s="17">
        <f t="shared" si="5"/>
        <v>0.47393364928909948</v>
      </c>
      <c r="AR47" s="17">
        <f t="shared" si="6"/>
        <v>0.47393364928909948</v>
      </c>
      <c r="AS47" s="17">
        <f t="shared" si="7"/>
        <v>0.12</v>
      </c>
      <c r="AU47" s="17">
        <f t="shared" si="8"/>
        <v>1</v>
      </c>
      <c r="AV47" s="17">
        <f t="shared" si="9"/>
        <v>0.10999999999999999</v>
      </c>
      <c r="AW47" s="17">
        <f t="shared" si="10"/>
        <v>0.5625</v>
      </c>
      <c r="AX47" s="17">
        <f t="shared" si="11"/>
        <v>0.75</v>
      </c>
      <c r="AY47" s="17">
        <f t="shared" si="12"/>
        <v>0.10999999999999999</v>
      </c>
      <c r="AZ47" s="17">
        <f t="shared" si="13"/>
        <v>0.10999999999999999</v>
      </c>
      <c r="BA47" s="17">
        <f t="shared" si="14"/>
        <v>1.0000000000000009E-2</v>
      </c>
      <c r="BC47" s="17">
        <f t="shared" si="15"/>
        <v>1</v>
      </c>
      <c r="BD47" s="17">
        <f t="shared" si="16"/>
        <v>0.11</v>
      </c>
      <c r="BE47" s="17">
        <f t="shared" si="17"/>
        <v>0.48698578397443254</v>
      </c>
      <c r="BF47" s="17">
        <f t="shared" si="18"/>
        <v>0.11</v>
      </c>
      <c r="BG47" s="17">
        <f t="shared" si="19"/>
        <v>0.11</v>
      </c>
      <c r="BH47" s="17">
        <f t="shared" si="20"/>
        <v>9.9999999999999896E-5</v>
      </c>
      <c r="BI47" s="17">
        <f t="shared" si="21"/>
        <v>0.1144431927011655</v>
      </c>
    </row>
    <row r="48" spans="1:65" x14ac:dyDescent="0.25">
      <c r="A48" s="84">
        <v>290</v>
      </c>
      <c r="B48" s="84">
        <v>179</v>
      </c>
      <c r="D48" s="86">
        <v>1</v>
      </c>
      <c r="E48" s="98">
        <f t="shared" si="23"/>
        <v>14.285714285714285</v>
      </c>
      <c r="F48" s="98">
        <f t="shared" si="24"/>
        <v>0.66666666666666663</v>
      </c>
      <c r="G48" s="17">
        <v>0</v>
      </c>
      <c r="H48" s="17">
        <f>'EWG-CCP-127 (1)'!M108</f>
        <v>28.571428571428569</v>
      </c>
      <c r="I48" s="17">
        <v>0</v>
      </c>
      <c r="J48" s="17">
        <v>0</v>
      </c>
      <c r="K48" s="17">
        <v>0</v>
      </c>
      <c r="L48" s="17">
        <v>0</v>
      </c>
      <c r="M48" s="17">
        <v>0</v>
      </c>
      <c r="N48" s="17">
        <v>0</v>
      </c>
      <c r="O48" s="17">
        <f>'EWG-CCP-127 (1)'!L108</f>
        <v>14.285714285714285</v>
      </c>
      <c r="P48" s="17">
        <v>0</v>
      </c>
      <c r="Q48" s="17">
        <f>'EWG-CCP-127 (1)'!K108</f>
        <v>57.142857142857139</v>
      </c>
      <c r="R48" s="17">
        <v>0</v>
      </c>
      <c r="S48" s="17">
        <v>0</v>
      </c>
      <c r="T48" s="17">
        <v>0</v>
      </c>
      <c r="U48" s="17">
        <v>0</v>
      </c>
      <c r="V48" s="17">
        <v>0</v>
      </c>
      <c r="W48" s="41">
        <v>0</v>
      </c>
      <c r="X48" s="41">
        <v>0</v>
      </c>
      <c r="Y48" s="17">
        <v>0</v>
      </c>
      <c r="Z48" s="17">
        <v>0</v>
      </c>
      <c r="AA48" s="17">
        <v>0</v>
      </c>
      <c r="AB48" s="17">
        <v>0</v>
      </c>
      <c r="AC48" s="17">
        <v>0</v>
      </c>
      <c r="AD48" s="17">
        <v>0</v>
      </c>
      <c r="AE48" s="17">
        <v>0</v>
      </c>
      <c r="AF48" s="41">
        <v>0</v>
      </c>
      <c r="AG48" s="88">
        <f>'EWG-CCP-127 (1)'!E108</f>
        <v>49</v>
      </c>
      <c r="AH48" s="91" t="s">
        <v>3</v>
      </c>
      <c r="AI48" s="87" t="s">
        <v>504</v>
      </c>
      <c r="AN48" s="17">
        <f t="shared" si="2"/>
        <v>100</v>
      </c>
      <c r="AO48" s="17">
        <f t="shared" si="3"/>
        <v>0.14285714285714285</v>
      </c>
      <c r="AP48" s="17">
        <f t="shared" si="4"/>
        <v>0</v>
      </c>
      <c r="AQ48" s="17">
        <f t="shared" si="5"/>
        <v>0.2857142857142857</v>
      </c>
      <c r="AR48" s="17">
        <f t="shared" si="6"/>
        <v>0.5714285714285714</v>
      </c>
      <c r="AS48" s="17">
        <f t="shared" si="7"/>
        <v>0.49</v>
      </c>
      <c r="AU48" s="17">
        <f t="shared" si="8"/>
        <v>2</v>
      </c>
      <c r="AV48" s="17">
        <f t="shared" si="9"/>
        <v>0.5</v>
      </c>
      <c r="AW48" s="17">
        <f t="shared" si="10"/>
        <v>0.625</v>
      </c>
      <c r="AX48" s="17">
        <f t="shared" si="11"/>
        <v>1</v>
      </c>
      <c r="AY48" s="17">
        <f t="shared" si="12"/>
        <v>0.5</v>
      </c>
      <c r="AZ48" s="17">
        <f t="shared" si="13"/>
        <v>0.5</v>
      </c>
      <c r="BA48" s="17">
        <f t="shared" si="14"/>
        <v>1.0000000000000009E-2</v>
      </c>
      <c r="BC48" s="17">
        <f t="shared" si="15"/>
        <v>2</v>
      </c>
      <c r="BD48" s="17">
        <f t="shared" si="16"/>
        <v>0.5</v>
      </c>
      <c r="BE48" s="17">
        <f t="shared" si="17"/>
        <v>0.54575984761981122</v>
      </c>
      <c r="BF48" s="17">
        <f t="shared" si="18"/>
        <v>0.5</v>
      </c>
      <c r="BG48" s="17">
        <f t="shared" si="19"/>
        <v>0.5</v>
      </c>
      <c r="BH48" s="17">
        <f t="shared" si="20"/>
        <v>1.0000000000000018E-4</v>
      </c>
      <c r="BI48" s="17">
        <f t="shared" si="21"/>
        <v>1.0052364836589472E-3</v>
      </c>
      <c r="BM48" s="87"/>
    </row>
    <row r="49" spans="1:61" x14ac:dyDescent="0.25">
      <c r="A49" s="84">
        <v>302</v>
      </c>
      <c r="B49" s="84">
        <v>189</v>
      </c>
      <c r="D49" s="86">
        <v>1</v>
      </c>
      <c r="E49" s="98">
        <f t="shared" si="23"/>
        <v>6.830601092896174</v>
      </c>
      <c r="F49" s="98">
        <f t="shared" si="24"/>
        <v>0.70674486803519065</v>
      </c>
      <c r="G49" s="17">
        <v>0</v>
      </c>
      <c r="H49" s="17">
        <f>'EWG-CCP-127 (1)'!M120</f>
        <v>27.322404371584696</v>
      </c>
      <c r="I49" s="17">
        <v>0</v>
      </c>
      <c r="J49" s="17">
        <v>0</v>
      </c>
      <c r="K49" s="17">
        <v>0</v>
      </c>
      <c r="L49" s="17">
        <v>0</v>
      </c>
      <c r="M49" s="17">
        <v>0</v>
      </c>
      <c r="N49" s="17">
        <v>0</v>
      </c>
      <c r="O49" s="17">
        <f>'EWG-CCP-127 (1)'!L120</f>
        <v>6.830601092896174</v>
      </c>
      <c r="P49" s="17">
        <v>0</v>
      </c>
      <c r="Q49" s="17">
        <f>'EWG-CCP-127 (1)'!K120</f>
        <v>65.84699453551913</v>
      </c>
      <c r="R49" s="17">
        <v>0</v>
      </c>
      <c r="S49" s="17">
        <v>0</v>
      </c>
      <c r="T49" s="17">
        <v>0</v>
      </c>
      <c r="U49" s="17">
        <v>0</v>
      </c>
      <c r="V49" s="17">
        <v>0</v>
      </c>
      <c r="W49" s="41">
        <v>0</v>
      </c>
      <c r="X49" s="41">
        <v>0</v>
      </c>
      <c r="Y49" s="17">
        <v>0</v>
      </c>
      <c r="Z49" s="17">
        <v>0</v>
      </c>
      <c r="AA49" s="17">
        <v>0</v>
      </c>
      <c r="AB49" s="17">
        <v>0</v>
      </c>
      <c r="AC49" s="17">
        <v>0</v>
      </c>
      <c r="AD49" s="17">
        <v>0</v>
      </c>
      <c r="AE49" s="17">
        <v>0</v>
      </c>
      <c r="AF49" s="41">
        <v>0</v>
      </c>
      <c r="AG49" s="88">
        <f>'EWG-CCP-127 (1)'!E120</f>
        <v>26</v>
      </c>
      <c r="AH49" s="91" t="s">
        <v>3</v>
      </c>
      <c r="AI49" s="87" t="s">
        <v>504</v>
      </c>
      <c r="AN49" s="17">
        <f t="shared" si="2"/>
        <v>100</v>
      </c>
      <c r="AO49" s="17">
        <f t="shared" si="3"/>
        <v>6.8306010928961741E-2</v>
      </c>
      <c r="AP49" s="17">
        <f t="shared" si="4"/>
        <v>0</v>
      </c>
      <c r="AQ49" s="17">
        <f t="shared" si="5"/>
        <v>0.27322404371584696</v>
      </c>
      <c r="AR49" s="17">
        <f t="shared" si="6"/>
        <v>0.65846994535519132</v>
      </c>
      <c r="AS49" s="17">
        <f t="shared" si="7"/>
        <v>0.26</v>
      </c>
      <c r="AU49" s="17">
        <f t="shared" si="8"/>
        <v>2.4100000000000006</v>
      </c>
      <c r="AV49" s="17">
        <f t="shared" si="9"/>
        <v>0.25</v>
      </c>
      <c r="AW49" s="17">
        <f t="shared" si="10"/>
        <v>0.65062500000000001</v>
      </c>
      <c r="AX49" s="17">
        <f t="shared" si="11"/>
        <v>1.1025</v>
      </c>
      <c r="AY49" s="17">
        <f t="shared" si="12"/>
        <v>0.25</v>
      </c>
      <c r="AZ49" s="17">
        <f t="shared" si="13"/>
        <v>0.25</v>
      </c>
      <c r="BA49" s="17">
        <f t="shared" si="14"/>
        <v>1.0000000000000009E-2</v>
      </c>
      <c r="BC49" s="17">
        <f t="shared" si="15"/>
        <v>2.4100000000000006</v>
      </c>
      <c r="BD49" s="17">
        <f t="shared" si="16"/>
        <v>0.25</v>
      </c>
      <c r="BE49" s="17">
        <f t="shared" si="17"/>
        <v>0.56985721371441656</v>
      </c>
      <c r="BF49" s="17">
        <f t="shared" si="18"/>
        <v>0.25</v>
      </c>
      <c r="BG49" s="17">
        <f t="shared" si="19"/>
        <v>0.25</v>
      </c>
      <c r="BH49" s="17">
        <f t="shared" si="20"/>
        <v>1.0000000000000018E-4</v>
      </c>
      <c r="BI49" s="17">
        <f t="shared" si="21"/>
        <v>3.9320722781027877E-2</v>
      </c>
    </row>
    <row r="50" spans="1:61" ht="18.75" x14ac:dyDescent="0.25">
      <c r="A50" s="84">
        <v>12</v>
      </c>
      <c r="B50" s="84">
        <v>9</v>
      </c>
      <c r="C50" s="41" t="s">
        <v>36</v>
      </c>
      <c r="D50" s="86">
        <v>1</v>
      </c>
      <c r="E50" s="98">
        <f t="shared" si="23"/>
        <v>47.400000000000006</v>
      </c>
      <c r="F50" s="98">
        <f t="shared" si="24"/>
        <v>0.64638783269961975</v>
      </c>
      <c r="G50" s="41">
        <v>0</v>
      </c>
      <c r="H50" s="41">
        <v>14.6</v>
      </c>
      <c r="I50" s="41">
        <v>23.3</v>
      </c>
      <c r="J50" s="17">
        <v>0</v>
      </c>
      <c r="K50" s="41">
        <v>0</v>
      </c>
      <c r="L50" s="41">
        <v>0</v>
      </c>
      <c r="M50" s="41">
        <v>0</v>
      </c>
      <c r="N50" s="41">
        <v>0</v>
      </c>
      <c r="O50" s="41">
        <v>24.1</v>
      </c>
      <c r="P50" s="41">
        <v>4</v>
      </c>
      <c r="Q50" s="41">
        <v>34</v>
      </c>
      <c r="R50" s="17">
        <v>0</v>
      </c>
      <c r="S50" s="17">
        <v>0</v>
      </c>
      <c r="T50" s="17">
        <v>0</v>
      </c>
      <c r="U50" s="41">
        <v>0</v>
      </c>
      <c r="V50" s="41">
        <v>0</v>
      </c>
      <c r="W50" s="41">
        <v>0</v>
      </c>
      <c r="X50" s="41">
        <v>0</v>
      </c>
      <c r="Y50" s="41">
        <v>0</v>
      </c>
      <c r="Z50" s="41">
        <v>0</v>
      </c>
      <c r="AA50" s="17">
        <v>0</v>
      </c>
      <c r="AB50" s="41">
        <v>0</v>
      </c>
      <c r="AC50" s="17">
        <v>0</v>
      </c>
      <c r="AD50" s="17">
        <v>0</v>
      </c>
      <c r="AE50" s="41">
        <v>0</v>
      </c>
      <c r="AF50" s="41">
        <v>0</v>
      </c>
      <c r="AG50" s="90">
        <v>43.2</v>
      </c>
      <c r="AH50" s="91" t="s">
        <v>3</v>
      </c>
      <c r="AI50" s="87" t="s">
        <v>504</v>
      </c>
      <c r="AN50" s="17">
        <f t="shared" si="2"/>
        <v>100</v>
      </c>
      <c r="AO50" s="17">
        <f t="shared" si="3"/>
        <v>0.24100000000000002</v>
      </c>
      <c r="AP50" s="17">
        <f t="shared" si="4"/>
        <v>0</v>
      </c>
      <c r="AQ50" s="17">
        <f t="shared" si="5"/>
        <v>0.14599999999999999</v>
      </c>
      <c r="AR50" s="17">
        <f t="shared" si="6"/>
        <v>0.34</v>
      </c>
      <c r="AS50" s="17">
        <f t="shared" si="7"/>
        <v>0.43200000000000005</v>
      </c>
      <c r="AU50" s="17">
        <f t="shared" si="8"/>
        <v>2.3287671232876717</v>
      </c>
      <c r="AV50" s="17">
        <f t="shared" si="9"/>
        <v>1.6506849315068495</v>
      </c>
      <c r="AW50" s="17">
        <f t="shared" si="10"/>
        <v>0.64554794520547953</v>
      </c>
      <c r="AX50" s="17">
        <f t="shared" si="11"/>
        <v>1.0821917808219179</v>
      </c>
      <c r="AY50" s="17">
        <f t="shared" si="12"/>
        <v>0.53250895901970996</v>
      </c>
      <c r="AZ50" s="17">
        <f t="shared" si="13"/>
        <v>0.53250895901970996</v>
      </c>
      <c r="BA50" s="17">
        <f t="shared" si="14"/>
        <v>0.10050895901970991</v>
      </c>
      <c r="BC50" s="17">
        <f t="shared" si="15"/>
        <v>2.3287671232876712</v>
      </c>
      <c r="BD50" s="17">
        <f t="shared" si="16"/>
        <v>2.4486301369863015</v>
      </c>
      <c r="BE50" s="17">
        <f t="shared" si="17"/>
        <v>0.56508282744842886</v>
      </c>
      <c r="BF50" s="17">
        <f t="shared" si="18"/>
        <v>0.42273775279135106</v>
      </c>
      <c r="BG50" s="17">
        <f t="shared" si="19"/>
        <v>0.42273775279135106</v>
      </c>
      <c r="BH50" s="17">
        <f t="shared" si="20"/>
        <v>8.5789223354125967E-5</v>
      </c>
      <c r="BI50" s="17">
        <f t="shared" si="21"/>
        <v>6.9140259343024139E-4</v>
      </c>
    </row>
    <row r="51" spans="1:61" x14ac:dyDescent="0.25">
      <c r="A51" s="84">
        <v>30</v>
      </c>
      <c r="B51" s="84">
        <v>19</v>
      </c>
      <c r="C51" s="41" t="s">
        <v>25</v>
      </c>
      <c r="D51" s="86">
        <v>1</v>
      </c>
      <c r="E51" s="98">
        <f t="shared" ref="E51:E82" si="25">I51+L51+M51+N51+O51+V51+X51+AB51+AD51</f>
        <v>47.400000000000006</v>
      </c>
      <c r="F51" s="98">
        <f t="shared" ref="F51:F82" si="26">Q51/(H51+P51+Q51+AC51)</f>
        <v>0.64638783269961975</v>
      </c>
      <c r="G51" s="41">
        <v>0</v>
      </c>
      <c r="H51" s="41">
        <v>14.6</v>
      </c>
      <c r="I51" s="41">
        <v>23.3</v>
      </c>
      <c r="J51" s="17">
        <v>0</v>
      </c>
      <c r="K51" s="41">
        <v>0</v>
      </c>
      <c r="L51" s="41">
        <v>0</v>
      </c>
      <c r="M51" s="41">
        <v>0</v>
      </c>
      <c r="N51" s="41">
        <v>0</v>
      </c>
      <c r="O51" s="41">
        <v>24.1</v>
      </c>
      <c r="P51" s="41">
        <v>4</v>
      </c>
      <c r="Q51" s="41">
        <v>34</v>
      </c>
      <c r="R51" s="17">
        <v>0</v>
      </c>
      <c r="S51" s="17">
        <v>0</v>
      </c>
      <c r="T51" s="17">
        <v>0</v>
      </c>
      <c r="U51" s="41">
        <v>0</v>
      </c>
      <c r="V51" s="41">
        <v>0</v>
      </c>
      <c r="W51" s="41">
        <v>0</v>
      </c>
      <c r="X51" s="41">
        <v>0</v>
      </c>
      <c r="Y51" s="41">
        <v>0</v>
      </c>
      <c r="Z51" s="41">
        <v>0</v>
      </c>
      <c r="AA51" s="17">
        <v>0</v>
      </c>
      <c r="AB51" s="41">
        <v>0</v>
      </c>
      <c r="AC51" s="17">
        <v>0</v>
      </c>
      <c r="AD51" s="17">
        <v>0</v>
      </c>
      <c r="AE51" s="41">
        <v>0</v>
      </c>
      <c r="AF51" s="41">
        <v>0</v>
      </c>
      <c r="AG51" s="90">
        <v>43.2</v>
      </c>
      <c r="AH51" s="91" t="s">
        <v>3</v>
      </c>
      <c r="AI51" s="87" t="s">
        <v>504</v>
      </c>
      <c r="AN51" s="17">
        <f t="shared" si="2"/>
        <v>100</v>
      </c>
      <c r="AO51" s="17">
        <f t="shared" si="3"/>
        <v>0.24100000000000002</v>
      </c>
      <c r="AP51" s="17">
        <f t="shared" si="4"/>
        <v>0</v>
      </c>
      <c r="AQ51" s="17">
        <f t="shared" si="5"/>
        <v>0.14599999999999999</v>
      </c>
      <c r="AR51" s="17">
        <f t="shared" si="6"/>
        <v>0.34</v>
      </c>
      <c r="AS51" s="17">
        <f t="shared" si="7"/>
        <v>0.43200000000000005</v>
      </c>
      <c r="AU51" s="17">
        <f t="shared" si="8"/>
        <v>2.3287671232876717</v>
      </c>
      <c r="AV51" s="17">
        <f t="shared" si="9"/>
        <v>1.6506849315068495</v>
      </c>
      <c r="AW51" s="17">
        <f t="shared" si="10"/>
        <v>0.64554794520547953</v>
      </c>
      <c r="AX51" s="17">
        <f t="shared" si="11"/>
        <v>1.0821917808219179</v>
      </c>
      <c r="AY51" s="17">
        <f t="shared" si="12"/>
        <v>0.53250895901970996</v>
      </c>
      <c r="AZ51" s="17">
        <f t="shared" si="13"/>
        <v>0.53250895901970996</v>
      </c>
      <c r="BA51" s="17">
        <f t="shared" si="14"/>
        <v>0.10050895901970991</v>
      </c>
      <c r="BC51" s="17">
        <f t="shared" si="15"/>
        <v>2.3287671232876712</v>
      </c>
      <c r="BD51" s="17">
        <f t="shared" si="16"/>
        <v>2.4486301369863015</v>
      </c>
      <c r="BE51" s="17">
        <f t="shared" si="17"/>
        <v>0.56508282744842886</v>
      </c>
      <c r="BF51" s="17">
        <f t="shared" si="18"/>
        <v>0.42273775279135106</v>
      </c>
      <c r="BG51" s="17">
        <f t="shared" si="19"/>
        <v>0.42273775279135106</v>
      </c>
      <c r="BH51" s="17">
        <f t="shared" si="20"/>
        <v>8.5789223354125967E-5</v>
      </c>
      <c r="BI51" s="17">
        <f t="shared" si="21"/>
        <v>6.9140259343024139E-4</v>
      </c>
    </row>
    <row r="52" spans="1:61" x14ac:dyDescent="0.25">
      <c r="A52" s="84">
        <v>665</v>
      </c>
      <c r="B52" s="84">
        <v>362</v>
      </c>
      <c r="C52" s="17" t="s">
        <v>492</v>
      </c>
      <c r="D52" s="86">
        <v>1</v>
      </c>
      <c r="E52" s="98">
        <f t="shared" si="25"/>
        <v>30.24109989240559</v>
      </c>
      <c r="F52" s="98">
        <f t="shared" si="26"/>
        <v>0.83847229954386293</v>
      </c>
      <c r="G52" s="106">
        <f>'EWG-CCP-127 (1)'!C38</f>
        <v>3.9061028193375029</v>
      </c>
      <c r="H52" s="106">
        <f>'EWG-CCP-127 (1)'!D38</f>
        <v>9.3785938587605759</v>
      </c>
      <c r="I52" s="106">
        <f>'EWG-CCP-127 (1)'!E38</f>
        <v>6.9043524835234331</v>
      </c>
      <c r="J52" s="17">
        <v>0</v>
      </c>
      <c r="K52" s="106">
        <f>'EWG-CCP-127 (1)'!G38</f>
        <v>2.2487758099653332</v>
      </c>
      <c r="L52" s="106">
        <f>'EWG-CCP-127 (1)'!H38</f>
        <v>6.0303766095741972E-2</v>
      </c>
      <c r="M52" s="106">
        <f>'EWG-CCP-127 (1)'!R38</f>
        <v>6.0092416541037892</v>
      </c>
      <c r="N52" s="106">
        <f>'EWG-CCP-127 (1)'!J38</f>
        <v>2.4137436912250623</v>
      </c>
      <c r="O52" s="106">
        <f>'EWG-CCP-127 (1)'!K38</f>
        <v>14.853458297457564</v>
      </c>
      <c r="P52" s="17">
        <v>0</v>
      </c>
      <c r="Q52" s="106">
        <f>'EWG-CCP-127 (1)'!N38</f>
        <v>48.683235983900616</v>
      </c>
      <c r="R52" s="17">
        <v>0</v>
      </c>
      <c r="S52" s="106">
        <f>'EWG-CCP-127 (1)'!O38</f>
        <v>1.1445231279427397</v>
      </c>
      <c r="T52" s="106">
        <f>'EWG-CCP-127 (1)'!P38</f>
        <v>2.8080751672159558</v>
      </c>
      <c r="U52" s="106">
        <f>'EWG-CCP-127 (1)'!Q38</f>
        <v>1.5895933404716729</v>
      </c>
      <c r="V52" s="17">
        <v>0</v>
      </c>
      <c r="W52" s="17">
        <v>0</v>
      </c>
      <c r="X52" s="17">
        <v>0</v>
      </c>
      <c r="Y52" s="17">
        <v>0</v>
      </c>
      <c r="Z52" s="17">
        <v>0</v>
      </c>
      <c r="AA52" s="17">
        <v>0</v>
      </c>
      <c r="AB52" s="17">
        <v>0</v>
      </c>
      <c r="AC52" s="17">
        <v>0</v>
      </c>
      <c r="AD52" s="17">
        <v>0</v>
      </c>
      <c r="AE52" s="17">
        <v>0</v>
      </c>
      <c r="AF52" s="17">
        <v>0</v>
      </c>
      <c r="AG52" s="88">
        <v>56</v>
      </c>
      <c r="AH52" s="17" t="s">
        <v>3</v>
      </c>
      <c r="AI52" s="87" t="s">
        <v>506</v>
      </c>
      <c r="AN52" s="17">
        <f t="shared" si="2"/>
        <v>99.999999999999972</v>
      </c>
      <c r="AO52" s="17">
        <f t="shared" si="3"/>
        <v>0.20923003717657096</v>
      </c>
      <c r="AP52" s="17">
        <f t="shared" si="4"/>
        <v>3.9061028193375029E-2</v>
      </c>
      <c r="AQ52" s="17">
        <f t="shared" si="5"/>
        <v>9.3785938587605755E-2</v>
      </c>
      <c r="AR52" s="17">
        <f t="shared" si="6"/>
        <v>0.48683235983900613</v>
      </c>
      <c r="AS52" s="17">
        <f t="shared" si="7"/>
        <v>0.56000000000000005</v>
      </c>
      <c r="AU52" s="17">
        <f t="shared" si="8"/>
        <v>3.6646102777914846</v>
      </c>
      <c r="AV52" s="17">
        <f t="shared" si="9"/>
        <v>1.5749703756617923</v>
      </c>
      <c r="AW52" s="17">
        <f t="shared" si="10"/>
        <v>0.72903814236196784</v>
      </c>
      <c r="AX52" s="17">
        <f t="shared" si="11"/>
        <v>1.4161525694478712</v>
      </c>
      <c r="AY52" s="17">
        <f t="shared" si="12"/>
        <v>0.70178490215933864</v>
      </c>
      <c r="AZ52" s="17">
        <f t="shared" si="13"/>
        <v>0.70178490215933864</v>
      </c>
      <c r="BA52" s="17">
        <f t="shared" si="14"/>
        <v>0.14178490215933859</v>
      </c>
      <c r="BC52" s="17">
        <f t="shared" si="15"/>
        <v>1.6352138686448447</v>
      </c>
      <c r="BD52" s="17">
        <f t="shared" si="16"/>
        <v>0.90643168509557359</v>
      </c>
      <c r="BE52" s="17">
        <f t="shared" si="17"/>
        <v>0.52431988431859189</v>
      </c>
      <c r="BF52" s="17">
        <f t="shared" si="18"/>
        <v>0.56616241435567338</v>
      </c>
      <c r="BG52" s="17">
        <f t="shared" si="19"/>
        <v>0.56616241435567338</v>
      </c>
      <c r="BH52" s="17">
        <f t="shared" si="20"/>
        <v>3.7975350691008732E-5</v>
      </c>
      <c r="BI52" s="17">
        <f t="shared" si="21"/>
        <v>1.0344001523590152E-2</v>
      </c>
    </row>
    <row r="53" spans="1:61" x14ac:dyDescent="0.25">
      <c r="A53" s="84">
        <v>371</v>
      </c>
      <c r="B53" s="84">
        <v>243</v>
      </c>
      <c r="C53" s="58">
        <v>21</v>
      </c>
      <c r="D53" s="86">
        <v>1</v>
      </c>
      <c r="E53" s="98">
        <f t="shared" si="25"/>
        <v>28.571428571428569</v>
      </c>
      <c r="F53" s="98">
        <f t="shared" si="26"/>
        <v>0.8</v>
      </c>
      <c r="G53" s="17">
        <v>0</v>
      </c>
      <c r="H53" s="17">
        <f>'EWG-CCP-127 (1)'!M184</f>
        <v>14.285714285714285</v>
      </c>
      <c r="I53" s="17">
        <v>0</v>
      </c>
      <c r="J53" s="17">
        <v>0</v>
      </c>
      <c r="K53" s="17">
        <v>0</v>
      </c>
      <c r="L53" s="17">
        <v>0</v>
      </c>
      <c r="M53" s="17">
        <v>0</v>
      </c>
      <c r="N53" s="17">
        <v>0</v>
      </c>
      <c r="O53" s="17">
        <f>'EWG-CCP-127 (1)'!L184</f>
        <v>28.571428571428569</v>
      </c>
      <c r="P53" s="17">
        <v>0</v>
      </c>
      <c r="Q53" s="17">
        <f>'EWG-CCP-127 (1)'!K184</f>
        <v>57.142857142857139</v>
      </c>
      <c r="R53" s="17">
        <v>0</v>
      </c>
      <c r="S53" s="17">
        <v>0</v>
      </c>
      <c r="T53" s="17">
        <v>0</v>
      </c>
      <c r="U53" s="17">
        <v>0</v>
      </c>
      <c r="V53" s="17">
        <v>0</v>
      </c>
      <c r="W53" s="41">
        <v>0</v>
      </c>
      <c r="X53" s="41">
        <v>0</v>
      </c>
      <c r="Y53" s="17">
        <v>0</v>
      </c>
      <c r="Z53" s="17">
        <v>0</v>
      </c>
      <c r="AA53" s="17">
        <v>0</v>
      </c>
      <c r="AB53" s="17">
        <v>0</v>
      </c>
      <c r="AC53" s="17">
        <v>0</v>
      </c>
      <c r="AD53" s="17">
        <v>0</v>
      </c>
      <c r="AE53" s="17">
        <v>0</v>
      </c>
      <c r="AF53" s="41">
        <v>0</v>
      </c>
      <c r="AG53" s="88">
        <f>'EWG-CCP-127 (1)'!E184</f>
        <v>66</v>
      </c>
      <c r="AH53" s="41" t="s">
        <v>3</v>
      </c>
      <c r="AI53" s="87" t="s">
        <v>506</v>
      </c>
      <c r="AN53" s="17">
        <f t="shared" si="2"/>
        <v>100</v>
      </c>
      <c r="AO53" s="17">
        <f t="shared" si="3"/>
        <v>0.2857142857142857</v>
      </c>
      <c r="AP53" s="17">
        <f t="shared" si="4"/>
        <v>0</v>
      </c>
      <c r="AQ53" s="17">
        <f t="shared" si="5"/>
        <v>0.14285714285714285</v>
      </c>
      <c r="AR53" s="17">
        <f t="shared" si="6"/>
        <v>0.5714285714285714</v>
      </c>
      <c r="AS53" s="17">
        <f t="shared" si="7"/>
        <v>0.66</v>
      </c>
      <c r="AU53" s="17">
        <f t="shared" si="8"/>
        <v>4</v>
      </c>
      <c r="AV53" s="17">
        <f t="shared" si="9"/>
        <v>2</v>
      </c>
      <c r="AW53" s="17">
        <f t="shared" si="10"/>
        <v>0.75</v>
      </c>
      <c r="AX53" s="17">
        <f t="shared" si="11"/>
        <v>1.5</v>
      </c>
      <c r="AY53" s="17">
        <f t="shared" si="12"/>
        <v>0.66666666666666663</v>
      </c>
      <c r="AZ53" s="17">
        <f t="shared" si="13"/>
        <v>0.66666666666666663</v>
      </c>
      <c r="BA53" s="17">
        <f t="shared" si="14"/>
        <v>6.6666666666665986E-3</v>
      </c>
      <c r="BC53" s="17">
        <f t="shared" si="15"/>
        <v>4</v>
      </c>
      <c r="BD53" s="17">
        <f t="shared" si="16"/>
        <v>2</v>
      </c>
      <c r="BE53" s="17">
        <f t="shared" si="17"/>
        <v>0.66330797491056859</v>
      </c>
      <c r="BF53" s="17">
        <f t="shared" si="18"/>
        <v>0.68223637472169896</v>
      </c>
      <c r="BG53" s="17">
        <f t="shared" si="19"/>
        <v>0.68223637472169896</v>
      </c>
      <c r="BH53" s="17">
        <f t="shared" si="20"/>
        <v>4.9445636076381097E-4</v>
      </c>
      <c r="BI53" s="17">
        <f t="shared" si="21"/>
        <v>4.0685094437777576E-2</v>
      </c>
    </row>
    <row r="54" spans="1:61" x14ac:dyDescent="0.25">
      <c r="A54" s="84">
        <v>317</v>
      </c>
      <c r="B54" s="84">
        <v>204</v>
      </c>
      <c r="D54" s="86">
        <v>1</v>
      </c>
      <c r="E54" s="98">
        <f t="shared" si="25"/>
        <v>15.789473684210526</v>
      </c>
      <c r="F54" s="98">
        <f t="shared" si="26"/>
        <v>0.75</v>
      </c>
      <c r="G54" s="17">
        <v>0</v>
      </c>
      <c r="H54" s="17">
        <f>'EWG-CCP-127 (1)'!M135</f>
        <v>21.052631578947366</v>
      </c>
      <c r="I54" s="17">
        <v>0</v>
      </c>
      <c r="J54" s="17">
        <v>0</v>
      </c>
      <c r="K54" s="17">
        <v>0</v>
      </c>
      <c r="L54" s="17">
        <v>0</v>
      </c>
      <c r="M54" s="17">
        <v>0</v>
      </c>
      <c r="N54" s="17">
        <v>0</v>
      </c>
      <c r="O54" s="17">
        <f>'EWG-CCP-127 (1)'!L135</f>
        <v>15.789473684210526</v>
      </c>
      <c r="P54" s="17">
        <v>0</v>
      </c>
      <c r="Q54" s="17">
        <f>'EWG-CCP-127 (1)'!K135</f>
        <v>63.157894736842103</v>
      </c>
      <c r="R54" s="17">
        <v>0</v>
      </c>
      <c r="S54" s="17">
        <v>0</v>
      </c>
      <c r="T54" s="17">
        <v>0</v>
      </c>
      <c r="U54" s="17">
        <v>0</v>
      </c>
      <c r="V54" s="17">
        <v>0</v>
      </c>
      <c r="W54" s="41">
        <v>0</v>
      </c>
      <c r="X54" s="41">
        <v>0</v>
      </c>
      <c r="Y54" s="17">
        <v>0</v>
      </c>
      <c r="Z54" s="17">
        <v>0</v>
      </c>
      <c r="AA54" s="17">
        <v>0</v>
      </c>
      <c r="AB54" s="17">
        <v>0</v>
      </c>
      <c r="AC54" s="17">
        <v>0</v>
      </c>
      <c r="AD54" s="17">
        <v>0</v>
      </c>
      <c r="AE54" s="17">
        <v>0</v>
      </c>
      <c r="AF54" s="41">
        <v>0</v>
      </c>
      <c r="AG54" s="88">
        <f>'EWG-CCP-127 (1)'!E135</f>
        <v>61</v>
      </c>
      <c r="AH54" s="91" t="s">
        <v>3</v>
      </c>
      <c r="AI54" s="87" t="s">
        <v>504</v>
      </c>
      <c r="AN54" s="17">
        <f t="shared" si="2"/>
        <v>100</v>
      </c>
      <c r="AO54" s="17">
        <f t="shared" si="3"/>
        <v>0.15789473684210525</v>
      </c>
      <c r="AP54" s="17">
        <f t="shared" si="4"/>
        <v>0</v>
      </c>
      <c r="AQ54" s="17">
        <f t="shared" si="5"/>
        <v>0.21052631578947367</v>
      </c>
      <c r="AR54" s="17">
        <f t="shared" si="6"/>
        <v>0.63157894736842102</v>
      </c>
      <c r="AS54" s="17">
        <f t="shared" si="7"/>
        <v>0.61</v>
      </c>
      <c r="AU54" s="17">
        <f t="shared" si="8"/>
        <v>3</v>
      </c>
      <c r="AV54" s="17">
        <f t="shared" si="9"/>
        <v>0.75</v>
      </c>
      <c r="AW54" s="17">
        <f t="shared" si="10"/>
        <v>0.6875</v>
      </c>
      <c r="AX54" s="17">
        <f t="shared" si="11"/>
        <v>1.25</v>
      </c>
      <c r="AY54" s="17">
        <f t="shared" si="12"/>
        <v>0.6875</v>
      </c>
      <c r="AZ54" s="17">
        <f t="shared" si="13"/>
        <v>0.6875</v>
      </c>
      <c r="BA54" s="17">
        <f t="shared" si="14"/>
        <v>7.7500000000000013E-2</v>
      </c>
      <c r="BC54" s="17">
        <f t="shared" si="15"/>
        <v>3</v>
      </c>
      <c r="BD54" s="17">
        <f t="shared" si="16"/>
        <v>0.75</v>
      </c>
      <c r="BE54" s="17">
        <f t="shared" si="17"/>
        <v>0.60453391126518996</v>
      </c>
      <c r="BF54" s="17">
        <f t="shared" si="18"/>
        <v>0.61603222264799107</v>
      </c>
      <c r="BG54" s="17">
        <f t="shared" si="19"/>
        <v>0.61603222264799107</v>
      </c>
      <c r="BH54" s="17">
        <f t="shared" si="20"/>
        <v>3.6387710074936528E-5</v>
      </c>
      <c r="BI54" s="17">
        <f t="shared" si="21"/>
        <v>2.3014547980683846E-2</v>
      </c>
    </row>
    <row r="55" spans="1:61" x14ac:dyDescent="0.25">
      <c r="A55" s="84">
        <v>409</v>
      </c>
      <c r="B55" s="84">
        <v>520</v>
      </c>
      <c r="D55" s="86">
        <v>1</v>
      </c>
      <c r="E55" s="98">
        <f t="shared" si="25"/>
        <v>34.782608695652179</v>
      </c>
      <c r="F55" s="98">
        <f t="shared" si="26"/>
        <v>0.33333333333333331</v>
      </c>
      <c r="G55" s="17">
        <v>0</v>
      </c>
      <c r="H55" s="17">
        <f>'EWG-CCP-127 (1)'!M205</f>
        <v>43.478260869565219</v>
      </c>
      <c r="I55" s="17">
        <v>0</v>
      </c>
      <c r="J55" s="17">
        <v>0</v>
      </c>
      <c r="K55" s="17">
        <v>0</v>
      </c>
      <c r="L55" s="17">
        <v>0</v>
      </c>
      <c r="M55" s="17">
        <v>0</v>
      </c>
      <c r="N55" s="17">
        <v>0</v>
      </c>
      <c r="O55" s="17">
        <f>'EWG-CCP-127 (1)'!L205</f>
        <v>34.782608695652179</v>
      </c>
      <c r="P55" s="17">
        <v>0</v>
      </c>
      <c r="Q55" s="17">
        <f>'EWG-CCP-127 (1)'!K205</f>
        <v>21.739130434782609</v>
      </c>
      <c r="R55" s="17">
        <v>0</v>
      </c>
      <c r="S55" s="17">
        <v>0</v>
      </c>
      <c r="T55" s="17">
        <v>0</v>
      </c>
      <c r="U55" s="17">
        <v>0</v>
      </c>
      <c r="V55" s="17">
        <v>0</v>
      </c>
      <c r="W55" s="41">
        <v>0</v>
      </c>
      <c r="X55" s="41">
        <v>0</v>
      </c>
      <c r="Y55" s="17">
        <v>0</v>
      </c>
      <c r="Z55" s="17">
        <v>0</v>
      </c>
      <c r="AA55" s="17">
        <v>0</v>
      </c>
      <c r="AB55" s="17">
        <v>0</v>
      </c>
      <c r="AC55" s="17">
        <v>0</v>
      </c>
      <c r="AD55" s="17">
        <v>0</v>
      </c>
      <c r="AE55" s="17">
        <v>0</v>
      </c>
      <c r="AF55" s="41">
        <v>0</v>
      </c>
      <c r="AG55" s="88">
        <f>'EWG-CCP-127 (1)'!E205</f>
        <v>49</v>
      </c>
      <c r="AH55" s="41" t="s">
        <v>3</v>
      </c>
      <c r="AI55" s="87" t="s">
        <v>506</v>
      </c>
      <c r="AN55" s="17">
        <f t="shared" si="2"/>
        <v>100.00000000000001</v>
      </c>
      <c r="AO55" s="17">
        <f t="shared" si="3"/>
        <v>0.34782608695652178</v>
      </c>
      <c r="AP55" s="17">
        <f t="shared" si="4"/>
        <v>0</v>
      </c>
      <c r="AQ55" s="17">
        <f t="shared" si="5"/>
        <v>0.43478260869565216</v>
      </c>
      <c r="AR55" s="17">
        <f t="shared" si="6"/>
        <v>0.21739130434782608</v>
      </c>
      <c r="AS55" s="17">
        <f t="shared" si="7"/>
        <v>0.49</v>
      </c>
      <c r="AU55" s="17">
        <f t="shared" si="8"/>
        <v>0.5</v>
      </c>
      <c r="AV55" s="17">
        <f t="shared" si="9"/>
        <v>0.80000000000000016</v>
      </c>
      <c r="AW55" s="17">
        <f t="shared" si="10"/>
        <v>0.53125</v>
      </c>
      <c r="AX55" s="17">
        <f t="shared" si="11"/>
        <v>0.625</v>
      </c>
      <c r="AY55" s="17">
        <f t="shared" si="12"/>
        <v>0.48166666666666663</v>
      </c>
      <c r="AZ55" s="17">
        <f t="shared" si="13"/>
        <v>0.48166666666666663</v>
      </c>
      <c r="BA55" s="17">
        <f t="shared" si="14"/>
        <v>8.3333333333333592E-3</v>
      </c>
      <c r="BC55" s="17">
        <f t="shared" si="15"/>
        <v>0.5</v>
      </c>
      <c r="BD55" s="17">
        <f t="shared" si="16"/>
        <v>0.8</v>
      </c>
      <c r="BE55" s="17">
        <f t="shared" si="17"/>
        <v>0.45759875215174323</v>
      </c>
      <c r="BF55" s="17">
        <f t="shared" si="18"/>
        <v>0.49294351138808584</v>
      </c>
      <c r="BG55" s="17">
        <f t="shared" si="19"/>
        <v>0.49294351138808584</v>
      </c>
      <c r="BH55" s="17">
        <f t="shared" si="20"/>
        <v>8.6642592917910941E-6</v>
      </c>
      <c r="BI55" s="17">
        <f t="shared" si="21"/>
        <v>1.0052364836589472E-3</v>
      </c>
    </row>
    <row r="56" spans="1:61" x14ac:dyDescent="0.25">
      <c r="A56" s="84">
        <v>268</v>
      </c>
      <c r="B56" s="84">
        <v>159</v>
      </c>
      <c r="C56" s="101">
        <f>'EWG-CCP-127 (1)'!B83</f>
        <v>28</v>
      </c>
      <c r="D56" s="86">
        <v>1</v>
      </c>
      <c r="E56" s="98">
        <f t="shared" si="25"/>
        <v>25</v>
      </c>
      <c r="F56" s="98">
        <f t="shared" si="26"/>
        <v>0.66666666666666663</v>
      </c>
      <c r="G56" s="17">
        <v>0</v>
      </c>
      <c r="H56" s="17">
        <f>'EWG-CCP-127 (1)'!M83</f>
        <v>25</v>
      </c>
      <c r="I56" s="17">
        <v>0</v>
      </c>
      <c r="J56" s="17">
        <v>0</v>
      </c>
      <c r="K56" s="17">
        <v>0</v>
      </c>
      <c r="L56" s="17">
        <v>0</v>
      </c>
      <c r="M56" s="17">
        <v>0</v>
      </c>
      <c r="N56" s="17">
        <v>0</v>
      </c>
      <c r="O56" s="17">
        <f>'EWG-CCP-127 (1)'!L83</f>
        <v>25</v>
      </c>
      <c r="P56" s="17">
        <v>0</v>
      </c>
      <c r="Q56" s="17">
        <f>'EWG-CCP-127 (1)'!K83</f>
        <v>50</v>
      </c>
      <c r="R56" s="17">
        <v>0</v>
      </c>
      <c r="S56" s="17">
        <v>0</v>
      </c>
      <c r="T56" s="17">
        <v>0</v>
      </c>
      <c r="U56" s="17">
        <v>0</v>
      </c>
      <c r="V56" s="17">
        <v>0</v>
      </c>
      <c r="W56" s="41">
        <v>0</v>
      </c>
      <c r="X56" s="41">
        <v>0</v>
      </c>
      <c r="Y56" s="17">
        <v>0</v>
      </c>
      <c r="Z56" s="17">
        <v>0</v>
      </c>
      <c r="AA56" s="17">
        <v>0</v>
      </c>
      <c r="AB56" s="17">
        <v>0</v>
      </c>
      <c r="AC56" s="17">
        <v>0</v>
      </c>
      <c r="AD56" s="17">
        <v>0</v>
      </c>
      <c r="AE56" s="17">
        <v>0</v>
      </c>
      <c r="AF56" s="41">
        <v>0</v>
      </c>
      <c r="AG56" s="88">
        <f>'EWG-CCP-127 (1)'!E83</f>
        <v>57.999999999999993</v>
      </c>
      <c r="AH56" s="41" t="s">
        <v>3</v>
      </c>
      <c r="AI56" s="87" t="s">
        <v>506</v>
      </c>
      <c r="AN56" s="17">
        <f t="shared" si="2"/>
        <v>100</v>
      </c>
      <c r="AO56" s="17">
        <f t="shared" si="3"/>
        <v>0.25</v>
      </c>
      <c r="AP56" s="17">
        <f t="shared" si="4"/>
        <v>0</v>
      </c>
      <c r="AQ56" s="17">
        <f t="shared" si="5"/>
        <v>0.25</v>
      </c>
      <c r="AR56" s="17">
        <f t="shared" si="6"/>
        <v>0.5</v>
      </c>
      <c r="AS56" s="17">
        <f t="shared" si="7"/>
        <v>0.57999999999999996</v>
      </c>
      <c r="AU56" s="17">
        <f t="shared" si="8"/>
        <v>2</v>
      </c>
      <c r="AV56" s="17">
        <f t="shared" si="9"/>
        <v>1</v>
      </c>
      <c r="AW56" s="17">
        <f t="shared" si="10"/>
        <v>0.625</v>
      </c>
      <c r="AX56" s="17">
        <f t="shared" si="11"/>
        <v>1</v>
      </c>
      <c r="AY56" s="17">
        <f t="shared" si="12"/>
        <v>0.625</v>
      </c>
      <c r="AZ56" s="17">
        <f t="shared" si="13"/>
        <v>0.625</v>
      </c>
      <c r="BA56" s="17">
        <f t="shared" si="14"/>
        <v>4.500000000000004E-2</v>
      </c>
      <c r="BC56" s="17">
        <f t="shared" si="15"/>
        <v>2</v>
      </c>
      <c r="BD56" s="17">
        <f t="shared" si="16"/>
        <v>1</v>
      </c>
      <c r="BE56" s="17">
        <f t="shared" si="17"/>
        <v>0.54575984761981122</v>
      </c>
      <c r="BF56" s="17">
        <f t="shared" si="18"/>
        <v>0.58961263966104716</v>
      </c>
      <c r="BG56" s="17">
        <f t="shared" si="19"/>
        <v>0.58961263966104716</v>
      </c>
      <c r="BH56" s="17">
        <f t="shared" si="20"/>
        <v>9.2402841253137532E-5</v>
      </c>
      <c r="BI56" s="17">
        <f t="shared" si="21"/>
        <v>1.4812220106427616E-2</v>
      </c>
    </row>
    <row r="57" spans="1:61" x14ac:dyDescent="0.25">
      <c r="A57" s="84">
        <v>466</v>
      </c>
      <c r="B57" s="84">
        <v>313</v>
      </c>
      <c r="C57" s="17" t="s">
        <v>309</v>
      </c>
      <c r="D57" s="86">
        <v>1</v>
      </c>
      <c r="E57" s="98">
        <f t="shared" si="25"/>
        <v>25.3</v>
      </c>
      <c r="F57" s="98">
        <f t="shared" si="26"/>
        <v>0.68005354752342706</v>
      </c>
      <c r="G57" s="17">
        <v>0</v>
      </c>
      <c r="H57" s="17">
        <v>23.9</v>
      </c>
      <c r="I57" s="17">
        <v>0</v>
      </c>
      <c r="J57" s="17">
        <v>0</v>
      </c>
      <c r="K57" s="17">
        <v>0</v>
      </c>
      <c r="L57" s="17">
        <v>0</v>
      </c>
      <c r="M57" s="17">
        <v>0</v>
      </c>
      <c r="N57" s="17">
        <v>0</v>
      </c>
      <c r="O57" s="17">
        <v>25.3</v>
      </c>
      <c r="P57" s="17">
        <v>0</v>
      </c>
      <c r="Q57" s="17">
        <v>50.8</v>
      </c>
      <c r="R57" s="17">
        <v>0</v>
      </c>
      <c r="S57" s="17">
        <v>0</v>
      </c>
      <c r="T57" s="17">
        <v>0</v>
      </c>
      <c r="U57" s="17">
        <v>0</v>
      </c>
      <c r="V57" s="17">
        <v>0</v>
      </c>
      <c r="W57" s="41">
        <v>0</v>
      </c>
      <c r="X57" s="17">
        <v>0</v>
      </c>
      <c r="Y57" s="17">
        <v>0</v>
      </c>
      <c r="Z57" s="17">
        <v>0</v>
      </c>
      <c r="AA57" s="17">
        <v>0</v>
      </c>
      <c r="AB57" s="17">
        <v>0</v>
      </c>
      <c r="AC57" s="17">
        <v>0</v>
      </c>
      <c r="AD57" s="17">
        <v>0</v>
      </c>
      <c r="AE57" s="17">
        <v>0</v>
      </c>
      <c r="AF57" s="41">
        <v>0</v>
      </c>
      <c r="AG57" s="88">
        <v>61</v>
      </c>
      <c r="AH57" s="17" t="s">
        <v>3</v>
      </c>
      <c r="AI57" s="87" t="s">
        <v>506</v>
      </c>
      <c r="AN57" s="17">
        <f t="shared" si="2"/>
        <v>100</v>
      </c>
      <c r="AO57" s="17">
        <f t="shared" si="3"/>
        <v>0.253</v>
      </c>
      <c r="AP57" s="17">
        <f t="shared" si="4"/>
        <v>0</v>
      </c>
      <c r="AQ57" s="17">
        <f t="shared" si="5"/>
        <v>0.23899999999999999</v>
      </c>
      <c r="AR57" s="17">
        <f t="shared" si="6"/>
        <v>0.50800000000000001</v>
      </c>
      <c r="AS57" s="17">
        <f t="shared" si="7"/>
        <v>0.61</v>
      </c>
      <c r="AU57" s="17">
        <f t="shared" si="8"/>
        <v>2.1255230125523012</v>
      </c>
      <c r="AV57" s="17">
        <f t="shared" si="9"/>
        <v>1.0585774058577406</v>
      </c>
      <c r="AW57" s="17">
        <f t="shared" si="10"/>
        <v>0.63284518828451886</v>
      </c>
      <c r="AX57" s="17">
        <f t="shared" si="11"/>
        <v>1.0313807531380754</v>
      </c>
      <c r="AY57" s="17">
        <f t="shared" si="12"/>
        <v>0.62728265451325538</v>
      </c>
      <c r="AZ57" s="17">
        <f t="shared" si="13"/>
        <v>0.62728265451325538</v>
      </c>
      <c r="BA57" s="17">
        <f t="shared" si="14"/>
        <v>1.7282654513255391E-2</v>
      </c>
      <c r="BC57" s="17">
        <f t="shared" si="15"/>
        <v>2.1255230125523012</v>
      </c>
      <c r="BD57" s="17">
        <f t="shared" si="16"/>
        <v>1.0585774058577406</v>
      </c>
      <c r="BE57" s="17">
        <f t="shared" si="17"/>
        <v>0.55313734514851987</v>
      </c>
      <c r="BF57" s="17">
        <f t="shared" si="18"/>
        <v>0.59760956080287886</v>
      </c>
      <c r="BG57" s="17">
        <f t="shared" si="19"/>
        <v>0.59760956080287886</v>
      </c>
      <c r="BH57" s="17">
        <f t="shared" si="20"/>
        <v>1.5352298349755565E-4</v>
      </c>
      <c r="BI57" s="17">
        <f t="shared" si="21"/>
        <v>2.3014547980683846E-2</v>
      </c>
    </row>
    <row r="58" spans="1:61" x14ac:dyDescent="0.25">
      <c r="A58" s="84">
        <v>174</v>
      </c>
      <c r="B58" s="84">
        <v>109</v>
      </c>
      <c r="C58" s="17">
        <v>2</v>
      </c>
      <c r="D58" s="86">
        <v>1</v>
      </c>
      <c r="E58" s="98">
        <f t="shared" si="25"/>
        <v>3</v>
      </c>
      <c r="F58" s="98">
        <f t="shared" si="26"/>
        <v>0.5</v>
      </c>
      <c r="G58" s="17">
        <v>0</v>
      </c>
      <c r="H58" s="17">
        <v>48.5</v>
      </c>
      <c r="I58" s="17">
        <v>0</v>
      </c>
      <c r="J58" s="17">
        <v>0</v>
      </c>
      <c r="K58" s="17">
        <v>0</v>
      </c>
      <c r="L58" s="17">
        <v>0</v>
      </c>
      <c r="M58" s="17">
        <v>0</v>
      </c>
      <c r="N58" s="17">
        <v>0</v>
      </c>
      <c r="O58" s="17">
        <v>3</v>
      </c>
      <c r="P58" s="17">
        <v>0</v>
      </c>
      <c r="Q58" s="17">
        <v>48.5</v>
      </c>
      <c r="R58" s="17">
        <v>0</v>
      </c>
      <c r="S58" s="17">
        <v>0</v>
      </c>
      <c r="T58" s="17">
        <v>0</v>
      </c>
      <c r="U58" s="17">
        <v>0</v>
      </c>
      <c r="V58" s="17">
        <v>0</v>
      </c>
      <c r="W58" s="41">
        <v>0</v>
      </c>
      <c r="X58" s="41">
        <v>0</v>
      </c>
      <c r="Y58" s="17">
        <v>0</v>
      </c>
      <c r="Z58" s="17">
        <v>0</v>
      </c>
      <c r="AA58" s="17">
        <v>0</v>
      </c>
      <c r="AB58" s="17">
        <v>0</v>
      </c>
      <c r="AC58" s="17">
        <v>0</v>
      </c>
      <c r="AD58" s="17">
        <v>0</v>
      </c>
      <c r="AE58" s="41">
        <v>0</v>
      </c>
      <c r="AF58" s="41">
        <v>0</v>
      </c>
      <c r="AG58" s="88">
        <v>5</v>
      </c>
      <c r="AH58" s="91" t="s">
        <v>3</v>
      </c>
      <c r="AI58" s="87" t="s">
        <v>504</v>
      </c>
      <c r="AN58" s="17">
        <f t="shared" si="2"/>
        <v>100</v>
      </c>
      <c r="AO58" s="17">
        <f t="shared" si="3"/>
        <v>0.03</v>
      </c>
      <c r="AP58" s="17">
        <f t="shared" si="4"/>
        <v>0</v>
      </c>
      <c r="AQ58" s="17">
        <f t="shared" si="5"/>
        <v>0.48499999999999999</v>
      </c>
      <c r="AR58" s="17">
        <f t="shared" si="6"/>
        <v>0.48499999999999999</v>
      </c>
      <c r="AS58" s="17">
        <f t="shared" si="7"/>
        <v>0.05</v>
      </c>
      <c r="AU58" s="17">
        <f t="shared" si="8"/>
        <v>1</v>
      </c>
      <c r="AV58" s="17">
        <f t="shared" si="9"/>
        <v>6.1855670103092786E-2</v>
      </c>
      <c r="AW58" s="17">
        <f t="shared" si="10"/>
        <v>0.5625</v>
      </c>
      <c r="AX58" s="17">
        <f t="shared" si="11"/>
        <v>0.75</v>
      </c>
      <c r="AY58" s="17">
        <f t="shared" si="12"/>
        <v>6.1855670103092786E-2</v>
      </c>
      <c r="AZ58" s="17">
        <f t="shared" si="13"/>
        <v>6.1855670103092786E-2</v>
      </c>
      <c r="BA58" s="17">
        <f t="shared" si="14"/>
        <v>1.1855670103092783E-2</v>
      </c>
      <c r="BC58" s="17">
        <f t="shared" si="15"/>
        <v>1</v>
      </c>
      <c r="BD58" s="17">
        <f t="shared" si="16"/>
        <v>6.1855670103092786E-2</v>
      </c>
      <c r="BE58" s="17">
        <f t="shared" si="17"/>
        <v>0.48698578397443254</v>
      </c>
      <c r="BF58" s="17">
        <f t="shared" si="18"/>
        <v>6.1855670103092786E-2</v>
      </c>
      <c r="BG58" s="17">
        <f t="shared" si="19"/>
        <v>6.1855670103092786E-2</v>
      </c>
      <c r="BH58" s="17">
        <f t="shared" si="20"/>
        <v>1.4055691359336804E-4</v>
      </c>
      <c r="BI58" s="17">
        <f t="shared" si="21"/>
        <v>0.16670442766123431</v>
      </c>
    </row>
    <row r="59" spans="1:61" ht="18.75" x14ac:dyDescent="0.25">
      <c r="A59" s="84">
        <v>13</v>
      </c>
      <c r="B59" s="84">
        <v>10</v>
      </c>
      <c r="C59" s="41" t="s">
        <v>37</v>
      </c>
      <c r="D59" s="86">
        <v>1</v>
      </c>
      <c r="E59" s="98">
        <f t="shared" si="25"/>
        <v>47.400000000000006</v>
      </c>
      <c r="F59" s="98">
        <f t="shared" si="26"/>
        <v>0.55513307984790883</v>
      </c>
      <c r="G59" s="41">
        <v>0</v>
      </c>
      <c r="H59" s="41">
        <v>19.399999999999999</v>
      </c>
      <c r="I59" s="41">
        <v>23.3</v>
      </c>
      <c r="J59" s="17">
        <v>0</v>
      </c>
      <c r="K59" s="41">
        <v>0</v>
      </c>
      <c r="L59" s="41">
        <v>0</v>
      </c>
      <c r="M59" s="41">
        <v>0</v>
      </c>
      <c r="N59" s="41">
        <v>0</v>
      </c>
      <c r="O59" s="41">
        <v>24.1</v>
      </c>
      <c r="P59" s="41">
        <v>4</v>
      </c>
      <c r="Q59" s="41">
        <v>29.2</v>
      </c>
      <c r="R59" s="17">
        <v>0</v>
      </c>
      <c r="S59" s="17">
        <v>0</v>
      </c>
      <c r="T59" s="17">
        <v>0</v>
      </c>
      <c r="U59" s="41">
        <v>0</v>
      </c>
      <c r="V59" s="41">
        <v>0</v>
      </c>
      <c r="W59" s="41">
        <v>0</v>
      </c>
      <c r="X59" s="41">
        <v>0</v>
      </c>
      <c r="Y59" s="41">
        <v>0</v>
      </c>
      <c r="Z59" s="41">
        <v>0</v>
      </c>
      <c r="AA59" s="17">
        <v>0</v>
      </c>
      <c r="AB59" s="41">
        <v>0</v>
      </c>
      <c r="AC59" s="17">
        <v>0</v>
      </c>
      <c r="AD59" s="17">
        <v>0</v>
      </c>
      <c r="AE59" s="41">
        <v>0</v>
      </c>
      <c r="AF59" s="41">
        <v>0</v>
      </c>
      <c r="AG59" s="90">
        <v>43.3</v>
      </c>
      <c r="AH59" s="91" t="s">
        <v>3</v>
      </c>
      <c r="AI59" s="87" t="s">
        <v>504</v>
      </c>
      <c r="AN59" s="17">
        <f t="shared" si="2"/>
        <v>100.00000000000001</v>
      </c>
      <c r="AO59" s="17">
        <f t="shared" si="3"/>
        <v>0.24100000000000002</v>
      </c>
      <c r="AP59" s="17">
        <f t="shared" si="4"/>
        <v>0</v>
      </c>
      <c r="AQ59" s="17">
        <f t="shared" si="5"/>
        <v>0.19399999999999998</v>
      </c>
      <c r="AR59" s="17">
        <f t="shared" si="6"/>
        <v>0.29199999999999998</v>
      </c>
      <c r="AS59" s="17">
        <f t="shared" si="7"/>
        <v>0.433</v>
      </c>
      <c r="AU59" s="17">
        <f t="shared" si="8"/>
        <v>1.5051546391752577</v>
      </c>
      <c r="AV59" s="17">
        <f t="shared" si="9"/>
        <v>1.2422680412371137</v>
      </c>
      <c r="AW59" s="17">
        <f t="shared" si="10"/>
        <v>0.59407216494845361</v>
      </c>
      <c r="AX59" s="17">
        <f t="shared" si="11"/>
        <v>0.87628865979381443</v>
      </c>
      <c r="AY59" s="17">
        <f t="shared" si="12"/>
        <v>0.51136800080857081</v>
      </c>
      <c r="AZ59" s="17">
        <f t="shared" si="13"/>
        <v>0.51136800080857081</v>
      </c>
      <c r="BA59" s="17">
        <f t="shared" si="14"/>
        <v>7.8368000808570815E-2</v>
      </c>
      <c r="BC59" s="17">
        <f t="shared" si="15"/>
        <v>1.5051546391752577</v>
      </c>
      <c r="BD59" s="17">
        <f t="shared" si="16"/>
        <v>1.8427835051546393</v>
      </c>
      <c r="BE59" s="17">
        <f t="shared" si="17"/>
        <v>0.51667577488807748</v>
      </c>
      <c r="BF59" s="17">
        <f t="shared" si="18"/>
        <v>0.4438113254346181</v>
      </c>
      <c r="BG59" s="17">
        <f t="shared" si="19"/>
        <v>0.4438113254346181</v>
      </c>
      <c r="BH59" s="17">
        <f t="shared" si="20"/>
        <v>1.1688475765322029E-4</v>
      </c>
      <c r="BI59" s="17">
        <f t="shared" si="21"/>
        <v>6.3981352257211843E-4</v>
      </c>
    </row>
    <row r="60" spans="1:61" x14ac:dyDescent="0.25">
      <c r="A60" s="84">
        <v>254</v>
      </c>
      <c r="B60" s="84">
        <v>146</v>
      </c>
      <c r="C60" s="17">
        <f>'EWG-CCP-127 (1)'!B69</f>
        <v>14</v>
      </c>
      <c r="D60" s="86">
        <v>1</v>
      </c>
      <c r="E60" s="98">
        <f t="shared" si="25"/>
        <v>23.076923076923077</v>
      </c>
      <c r="F60" s="98">
        <f t="shared" si="26"/>
        <v>0.5</v>
      </c>
      <c r="G60" s="17">
        <v>0</v>
      </c>
      <c r="H60" s="17">
        <f>'EWG-CCP-127 (1)'!M69</f>
        <v>38.46153846153846</v>
      </c>
      <c r="I60" s="17">
        <v>0</v>
      </c>
      <c r="J60" s="17">
        <v>0</v>
      </c>
      <c r="K60" s="17">
        <v>0</v>
      </c>
      <c r="L60" s="17">
        <v>0</v>
      </c>
      <c r="M60" s="17">
        <v>0</v>
      </c>
      <c r="N60" s="17">
        <v>0</v>
      </c>
      <c r="O60" s="17">
        <f>'EWG-CCP-127 (1)'!L69</f>
        <v>23.076923076923077</v>
      </c>
      <c r="P60" s="17">
        <v>0</v>
      </c>
      <c r="Q60" s="17">
        <f>'EWG-CCP-127 (1)'!K69</f>
        <v>38.46153846153846</v>
      </c>
      <c r="R60" s="17">
        <v>0</v>
      </c>
      <c r="S60" s="17">
        <v>0</v>
      </c>
      <c r="T60" s="17">
        <v>0</v>
      </c>
      <c r="U60" s="17">
        <v>0</v>
      </c>
      <c r="V60" s="17">
        <v>0</v>
      </c>
      <c r="W60" s="41">
        <v>0</v>
      </c>
      <c r="X60" s="41">
        <v>0</v>
      </c>
      <c r="Y60" s="17">
        <v>0</v>
      </c>
      <c r="Z60" s="17">
        <v>0</v>
      </c>
      <c r="AA60" s="17">
        <v>0</v>
      </c>
      <c r="AB60" s="17">
        <v>0</v>
      </c>
      <c r="AC60" s="17">
        <v>0</v>
      </c>
      <c r="AD60" s="17">
        <v>0</v>
      </c>
      <c r="AE60" s="17">
        <v>0</v>
      </c>
      <c r="AF60" s="41">
        <v>0</v>
      </c>
      <c r="AG60" s="88">
        <f>'EWG-CCP-127 (1)'!E69</f>
        <v>54</v>
      </c>
      <c r="AH60" s="41" t="s">
        <v>3</v>
      </c>
      <c r="AI60" s="87" t="s">
        <v>506</v>
      </c>
      <c r="AN60" s="17">
        <f t="shared" si="2"/>
        <v>100</v>
      </c>
      <c r="AO60" s="17">
        <f t="shared" si="3"/>
        <v>0.23076923076923075</v>
      </c>
      <c r="AP60" s="17">
        <f t="shared" si="4"/>
        <v>0</v>
      </c>
      <c r="AQ60" s="17">
        <f t="shared" si="5"/>
        <v>0.38461538461538458</v>
      </c>
      <c r="AR60" s="17">
        <f t="shared" si="6"/>
        <v>0.38461538461538458</v>
      </c>
      <c r="AS60" s="17">
        <f t="shared" si="7"/>
        <v>0.54</v>
      </c>
      <c r="AU60" s="17">
        <f t="shared" si="8"/>
        <v>1</v>
      </c>
      <c r="AV60" s="17">
        <f t="shared" si="9"/>
        <v>0.6</v>
      </c>
      <c r="AW60" s="17">
        <f t="shared" si="10"/>
        <v>0.5625</v>
      </c>
      <c r="AX60" s="17">
        <f t="shared" si="11"/>
        <v>0.75</v>
      </c>
      <c r="AY60" s="17">
        <f t="shared" si="12"/>
        <v>0.5625</v>
      </c>
      <c r="AZ60" s="17">
        <f t="shared" si="13"/>
        <v>0.5625</v>
      </c>
      <c r="BA60" s="17">
        <f t="shared" si="14"/>
        <v>2.2499999999999964E-2</v>
      </c>
      <c r="BC60" s="17">
        <f t="shared" si="15"/>
        <v>1</v>
      </c>
      <c r="BD60" s="17">
        <f t="shared" si="16"/>
        <v>0.6</v>
      </c>
      <c r="BE60" s="17">
        <f t="shared" si="17"/>
        <v>0.48698578397443254</v>
      </c>
      <c r="BF60" s="17">
        <f t="shared" si="18"/>
        <v>0.5158886176745926</v>
      </c>
      <c r="BG60" s="17">
        <f t="shared" si="19"/>
        <v>0.5158886176745926</v>
      </c>
      <c r="BH60" s="17">
        <f t="shared" si="20"/>
        <v>5.8135875764197013E-4</v>
      </c>
      <c r="BI60" s="17">
        <f t="shared" si="21"/>
        <v>6.675782940752664E-3</v>
      </c>
    </row>
    <row r="61" spans="1:61" x14ac:dyDescent="0.25">
      <c r="A61" s="84">
        <v>410</v>
      </c>
      <c r="B61" s="84">
        <v>521</v>
      </c>
      <c r="D61" s="86">
        <v>1</v>
      </c>
      <c r="E61" s="98">
        <f t="shared" si="25"/>
        <v>40</v>
      </c>
      <c r="F61" s="98">
        <f t="shared" si="26"/>
        <v>0.33333333333333331</v>
      </c>
      <c r="G61" s="17">
        <v>0</v>
      </c>
      <c r="H61" s="17">
        <f>'EWG-CCP-127 (1)'!M206</f>
        <v>40</v>
      </c>
      <c r="I61" s="17">
        <v>0</v>
      </c>
      <c r="J61" s="17">
        <v>0</v>
      </c>
      <c r="K61" s="17">
        <v>0</v>
      </c>
      <c r="L61" s="17">
        <v>0</v>
      </c>
      <c r="M61" s="17">
        <v>0</v>
      </c>
      <c r="N61" s="17">
        <v>0</v>
      </c>
      <c r="O61" s="17">
        <f>'EWG-CCP-127 (1)'!L206</f>
        <v>40</v>
      </c>
      <c r="P61" s="17">
        <v>0</v>
      </c>
      <c r="Q61" s="17">
        <f>'EWG-CCP-127 (1)'!K206</f>
        <v>20</v>
      </c>
      <c r="R61" s="17">
        <v>0</v>
      </c>
      <c r="S61" s="17">
        <v>0</v>
      </c>
      <c r="T61" s="17">
        <v>0</v>
      </c>
      <c r="U61" s="17">
        <v>0</v>
      </c>
      <c r="V61" s="17">
        <v>0</v>
      </c>
      <c r="W61" s="41">
        <v>0</v>
      </c>
      <c r="X61" s="41">
        <v>0</v>
      </c>
      <c r="Y61" s="17">
        <v>0</v>
      </c>
      <c r="Z61" s="17">
        <v>0</v>
      </c>
      <c r="AA61" s="17">
        <v>0</v>
      </c>
      <c r="AB61" s="17">
        <v>0</v>
      </c>
      <c r="AC61" s="17">
        <v>0</v>
      </c>
      <c r="AD61" s="17">
        <v>0</v>
      </c>
      <c r="AE61" s="17">
        <v>0</v>
      </c>
      <c r="AF61" s="41">
        <v>0</v>
      </c>
      <c r="AG61" s="88">
        <f>'EWG-CCP-127 (1)'!E206</f>
        <v>47</v>
      </c>
      <c r="AH61" s="41" t="s">
        <v>3</v>
      </c>
      <c r="AI61" s="87" t="s">
        <v>506</v>
      </c>
      <c r="AN61" s="17">
        <f t="shared" si="2"/>
        <v>100</v>
      </c>
      <c r="AO61" s="17">
        <f t="shared" si="3"/>
        <v>0.4</v>
      </c>
      <c r="AP61" s="17">
        <f t="shared" si="4"/>
        <v>0</v>
      </c>
      <c r="AQ61" s="17">
        <f t="shared" si="5"/>
        <v>0.4</v>
      </c>
      <c r="AR61" s="17">
        <f t="shared" si="6"/>
        <v>0.2</v>
      </c>
      <c r="AS61" s="17">
        <f t="shared" si="7"/>
        <v>0.47</v>
      </c>
      <c r="AU61" s="17">
        <f t="shared" si="8"/>
        <v>0.5</v>
      </c>
      <c r="AV61" s="17">
        <f t="shared" si="9"/>
        <v>1</v>
      </c>
      <c r="AW61" s="17">
        <f t="shared" si="10"/>
        <v>0.53125</v>
      </c>
      <c r="AX61" s="17">
        <f t="shared" si="11"/>
        <v>0.625</v>
      </c>
      <c r="AY61" s="17">
        <f t="shared" si="12"/>
        <v>0.42499999999999999</v>
      </c>
      <c r="AZ61" s="17">
        <f t="shared" si="13"/>
        <v>0.42499999999999999</v>
      </c>
      <c r="BA61" s="17">
        <f t="shared" si="14"/>
        <v>4.4999999999999984E-2</v>
      </c>
      <c r="BC61" s="17">
        <f t="shared" si="15"/>
        <v>0.5</v>
      </c>
      <c r="BD61" s="17">
        <f t="shared" si="16"/>
        <v>1</v>
      </c>
      <c r="BE61" s="17">
        <f t="shared" si="17"/>
        <v>0.45759875215174323</v>
      </c>
      <c r="BF61" s="17">
        <f t="shared" si="18"/>
        <v>0.47687353247748765</v>
      </c>
      <c r="BG61" s="17">
        <f t="shared" si="19"/>
        <v>0.47687353247748765</v>
      </c>
      <c r="BH61" s="17">
        <f t="shared" si="20"/>
        <v>4.7245448719077871E-5</v>
      </c>
      <c r="BI61" s="17">
        <f t="shared" si="21"/>
        <v>1.3701790082146307E-4</v>
      </c>
    </row>
    <row r="62" spans="1:61" x14ac:dyDescent="0.25">
      <c r="A62" s="84">
        <v>163</v>
      </c>
      <c r="B62" s="84">
        <v>99</v>
      </c>
      <c r="D62" s="86">
        <v>1</v>
      </c>
      <c r="E62" s="98">
        <f t="shared" si="25"/>
        <v>21.1</v>
      </c>
      <c r="F62" s="98">
        <f t="shared" si="26"/>
        <v>0.66666666666666663</v>
      </c>
      <c r="G62" s="17">
        <v>0</v>
      </c>
      <c r="H62" s="17">
        <v>26.3</v>
      </c>
      <c r="I62" s="17">
        <v>0</v>
      </c>
      <c r="J62" s="17">
        <v>0</v>
      </c>
      <c r="K62" s="17">
        <v>0</v>
      </c>
      <c r="L62" s="17">
        <v>0</v>
      </c>
      <c r="M62" s="17">
        <v>0</v>
      </c>
      <c r="N62" s="17">
        <v>0</v>
      </c>
      <c r="O62" s="17">
        <v>21.1</v>
      </c>
      <c r="P62" s="17">
        <v>0</v>
      </c>
      <c r="Q62" s="17">
        <v>52.6</v>
      </c>
      <c r="R62" s="17">
        <v>0</v>
      </c>
      <c r="S62" s="17">
        <v>0</v>
      </c>
      <c r="T62" s="17">
        <v>0</v>
      </c>
      <c r="U62" s="17">
        <v>0</v>
      </c>
      <c r="V62" s="17">
        <v>0</v>
      </c>
      <c r="W62" s="41">
        <v>0</v>
      </c>
      <c r="X62" s="41">
        <v>0</v>
      </c>
      <c r="Y62" s="17">
        <v>0</v>
      </c>
      <c r="Z62" s="17">
        <v>0</v>
      </c>
      <c r="AA62" s="17">
        <v>0</v>
      </c>
      <c r="AB62" s="41">
        <v>0</v>
      </c>
      <c r="AC62" s="17">
        <v>0</v>
      </c>
      <c r="AD62" s="17">
        <v>0</v>
      </c>
      <c r="AE62" s="41">
        <v>0</v>
      </c>
      <c r="AF62" s="41">
        <v>0</v>
      </c>
      <c r="AG62" s="88">
        <v>60</v>
      </c>
      <c r="AH62" s="41" t="s">
        <v>3</v>
      </c>
      <c r="AI62" s="87" t="s">
        <v>556</v>
      </c>
      <c r="AN62" s="17">
        <f t="shared" si="2"/>
        <v>100</v>
      </c>
      <c r="AO62" s="17">
        <f t="shared" si="3"/>
        <v>0.21100000000000002</v>
      </c>
      <c r="AP62" s="17">
        <f t="shared" si="4"/>
        <v>0</v>
      </c>
      <c r="AQ62" s="17">
        <f t="shared" si="5"/>
        <v>0.26300000000000001</v>
      </c>
      <c r="AR62" s="17">
        <f t="shared" si="6"/>
        <v>0.52600000000000002</v>
      </c>
      <c r="AS62" s="17">
        <f t="shared" si="7"/>
        <v>0.6</v>
      </c>
      <c r="AU62" s="17">
        <f t="shared" si="8"/>
        <v>2</v>
      </c>
      <c r="AV62" s="17">
        <f t="shared" si="9"/>
        <v>0.80228136882129286</v>
      </c>
      <c r="AW62" s="17">
        <f t="shared" si="10"/>
        <v>0.625</v>
      </c>
      <c r="AX62" s="17">
        <f t="shared" si="11"/>
        <v>1</v>
      </c>
      <c r="AY62" s="17">
        <f t="shared" si="12"/>
        <v>0.625</v>
      </c>
      <c r="AZ62" s="17">
        <f t="shared" si="13"/>
        <v>0.625</v>
      </c>
      <c r="BA62" s="17">
        <f t="shared" si="14"/>
        <v>2.5000000000000022E-2</v>
      </c>
      <c r="BC62" s="17">
        <f t="shared" si="15"/>
        <v>2</v>
      </c>
      <c r="BD62" s="17">
        <f t="shared" si="16"/>
        <v>0.80228136882129286</v>
      </c>
      <c r="BE62" s="17">
        <f t="shared" si="17"/>
        <v>0.54575984761981122</v>
      </c>
      <c r="BF62" s="17">
        <f t="shared" si="18"/>
        <v>0.58117246589631899</v>
      </c>
      <c r="BG62" s="17">
        <f t="shared" si="19"/>
        <v>0.58117246589631899</v>
      </c>
      <c r="BH62" s="17">
        <f t="shared" si="20"/>
        <v>3.5447604042527066E-4</v>
      </c>
      <c r="BI62" s="17">
        <f t="shared" si="21"/>
        <v>2.0080438689265102E-2</v>
      </c>
    </row>
    <row r="63" spans="1:61" x14ac:dyDescent="0.25">
      <c r="A63" s="84">
        <v>258</v>
      </c>
      <c r="B63" s="84">
        <v>150</v>
      </c>
      <c r="C63" s="17">
        <f>'EWG-CCP-127 (1)'!B73</f>
        <v>18</v>
      </c>
      <c r="D63" s="86">
        <v>1</v>
      </c>
      <c r="E63" s="98">
        <f t="shared" si="25"/>
        <v>33.333333333333329</v>
      </c>
      <c r="F63" s="98">
        <f t="shared" si="26"/>
        <v>0.5</v>
      </c>
      <c r="G63" s="17">
        <v>0</v>
      </c>
      <c r="H63" s="17">
        <f>'EWG-CCP-127 (1)'!M73</f>
        <v>33.333333333333329</v>
      </c>
      <c r="I63" s="17">
        <v>0</v>
      </c>
      <c r="J63" s="17">
        <v>0</v>
      </c>
      <c r="K63" s="17">
        <v>0</v>
      </c>
      <c r="L63" s="17">
        <v>0</v>
      </c>
      <c r="M63" s="17">
        <v>0</v>
      </c>
      <c r="N63" s="17">
        <v>0</v>
      </c>
      <c r="O63" s="17">
        <f>'EWG-CCP-127 (1)'!L73</f>
        <v>33.333333333333329</v>
      </c>
      <c r="P63" s="17">
        <v>0</v>
      </c>
      <c r="Q63" s="17">
        <f>'EWG-CCP-127 (1)'!K73</f>
        <v>33.333333333333329</v>
      </c>
      <c r="R63" s="17">
        <v>0</v>
      </c>
      <c r="S63" s="17">
        <v>0</v>
      </c>
      <c r="T63" s="17">
        <v>0</v>
      </c>
      <c r="U63" s="17">
        <v>0</v>
      </c>
      <c r="V63" s="17">
        <v>0</v>
      </c>
      <c r="W63" s="41">
        <v>0</v>
      </c>
      <c r="X63" s="41">
        <v>0</v>
      </c>
      <c r="Y63" s="17">
        <v>0</v>
      </c>
      <c r="Z63" s="17">
        <v>0</v>
      </c>
      <c r="AA63" s="17">
        <v>0</v>
      </c>
      <c r="AB63" s="17">
        <v>0</v>
      </c>
      <c r="AC63" s="17">
        <v>0</v>
      </c>
      <c r="AD63" s="17">
        <v>0</v>
      </c>
      <c r="AE63" s="17">
        <v>0</v>
      </c>
      <c r="AF63" s="41">
        <v>0</v>
      </c>
      <c r="AG63" s="88">
        <f>'EWG-CCP-127 (1)'!E73</f>
        <v>51</v>
      </c>
      <c r="AH63" s="41" t="s">
        <v>3</v>
      </c>
      <c r="AI63" s="87" t="s">
        <v>506</v>
      </c>
      <c r="AN63" s="17">
        <f t="shared" si="2"/>
        <v>99.999999999999986</v>
      </c>
      <c r="AO63" s="17">
        <f t="shared" si="3"/>
        <v>0.33333333333333326</v>
      </c>
      <c r="AP63" s="17">
        <f t="shared" si="4"/>
        <v>0</v>
      </c>
      <c r="AQ63" s="17">
        <f t="shared" si="5"/>
        <v>0.33333333333333326</v>
      </c>
      <c r="AR63" s="17">
        <f t="shared" si="6"/>
        <v>0.33333333333333326</v>
      </c>
      <c r="AS63" s="17">
        <f t="shared" si="7"/>
        <v>0.51</v>
      </c>
      <c r="AU63" s="17">
        <f t="shared" si="8"/>
        <v>1</v>
      </c>
      <c r="AV63" s="17">
        <f t="shared" si="9"/>
        <v>1</v>
      </c>
      <c r="AW63" s="17">
        <f t="shared" si="10"/>
        <v>0.5625</v>
      </c>
      <c r="AX63" s="17">
        <f t="shared" si="11"/>
        <v>0.75</v>
      </c>
      <c r="AY63" s="17">
        <f t="shared" si="12"/>
        <v>0.5</v>
      </c>
      <c r="AZ63" s="17">
        <f t="shared" si="13"/>
        <v>0.5</v>
      </c>
      <c r="BA63" s="17">
        <f t="shared" si="14"/>
        <v>1.0000000000000009E-2</v>
      </c>
      <c r="BC63" s="17">
        <f t="shared" si="15"/>
        <v>1</v>
      </c>
      <c r="BD63" s="17">
        <f t="shared" si="16"/>
        <v>1</v>
      </c>
      <c r="BE63" s="17">
        <f t="shared" si="17"/>
        <v>0.48698578397443254</v>
      </c>
      <c r="BF63" s="17">
        <f t="shared" si="18"/>
        <v>0.51889349548762598</v>
      </c>
      <c r="BG63" s="17">
        <f t="shared" si="19"/>
        <v>0.51889349548762598</v>
      </c>
      <c r="BH63" s="17">
        <f t="shared" si="20"/>
        <v>7.9094261988423467E-5</v>
      </c>
      <c r="BI63" s="17">
        <f t="shared" si="21"/>
        <v>2.6734550664964329E-3</v>
      </c>
    </row>
    <row r="64" spans="1:61" x14ac:dyDescent="0.25">
      <c r="A64" s="84">
        <v>539</v>
      </c>
      <c r="B64" s="84">
        <v>585</v>
      </c>
      <c r="C64" s="17" t="s">
        <v>381</v>
      </c>
      <c r="D64" s="86" t="s">
        <v>616</v>
      </c>
      <c r="E64" s="98">
        <f t="shared" si="25"/>
        <v>0</v>
      </c>
      <c r="F64" s="98">
        <f t="shared" si="26"/>
        <v>0.33333333333333331</v>
      </c>
      <c r="G64" s="17">
        <v>14</v>
      </c>
      <c r="H64" s="17">
        <v>28</v>
      </c>
      <c r="I64" s="17">
        <v>0</v>
      </c>
      <c r="J64" s="17">
        <v>0</v>
      </c>
      <c r="K64" s="17">
        <v>0</v>
      </c>
      <c r="L64" s="17">
        <f>'EWG-CCP-127 (1)'!M323</f>
        <v>0</v>
      </c>
      <c r="M64" s="17">
        <v>0</v>
      </c>
      <c r="N64" s="17">
        <v>0</v>
      </c>
      <c r="O64" s="17">
        <v>0</v>
      </c>
      <c r="P64" s="17">
        <v>0</v>
      </c>
      <c r="Q64" s="17">
        <v>14</v>
      </c>
      <c r="R64" s="17">
        <v>0</v>
      </c>
      <c r="S64" s="17">
        <v>0</v>
      </c>
      <c r="T64" s="17">
        <v>0</v>
      </c>
      <c r="U64" s="17">
        <v>0</v>
      </c>
      <c r="V64" s="17">
        <v>0</v>
      </c>
      <c r="W64" s="17">
        <v>0</v>
      </c>
      <c r="X64" s="17">
        <v>0</v>
      </c>
      <c r="Y64" s="17">
        <v>0</v>
      </c>
      <c r="Z64" s="17">
        <v>43</v>
      </c>
      <c r="AA64" s="17">
        <v>0</v>
      </c>
      <c r="AB64" s="17">
        <v>0</v>
      </c>
      <c r="AC64" s="17">
        <v>0</v>
      </c>
      <c r="AD64" s="17">
        <v>0</v>
      </c>
      <c r="AE64" s="17">
        <v>0</v>
      </c>
      <c r="AF64" s="17">
        <v>0</v>
      </c>
      <c r="AG64" s="88">
        <v>15.7</v>
      </c>
      <c r="AH64" s="92" t="s">
        <v>3</v>
      </c>
      <c r="AI64" s="87" t="s">
        <v>504</v>
      </c>
      <c r="AN64" s="17">
        <f t="shared" si="2"/>
        <v>99</v>
      </c>
      <c r="AO64" s="17">
        <f t="shared" si="3"/>
        <v>0</v>
      </c>
      <c r="AP64" s="17">
        <f t="shared" si="4"/>
        <v>0.14000000000000001</v>
      </c>
      <c r="AQ64" s="17">
        <f t="shared" si="5"/>
        <v>0.28000000000000003</v>
      </c>
      <c r="AR64" s="17">
        <f t="shared" si="6"/>
        <v>0.14000000000000001</v>
      </c>
      <c r="AS64" s="17">
        <f t="shared" si="7"/>
        <v>0.157</v>
      </c>
      <c r="AU64" s="17">
        <f t="shared" si="8"/>
        <v>0.33333333333333331</v>
      </c>
      <c r="AV64" s="17">
        <f t="shared" si="9"/>
        <v>0</v>
      </c>
      <c r="AW64" s="17">
        <f t="shared" si="10"/>
        <v>0.52083333333333337</v>
      </c>
      <c r="AX64" s="17">
        <f t="shared" si="11"/>
        <v>0.58333333333333337</v>
      </c>
      <c r="AY64" s="17">
        <f t="shared" si="12"/>
        <v>0</v>
      </c>
      <c r="AZ64" s="17">
        <f t="shared" si="13"/>
        <v>0</v>
      </c>
      <c r="BA64" s="17">
        <f t="shared" si="14"/>
        <v>0.157</v>
      </c>
      <c r="BC64" s="17">
        <f t="shared" si="15"/>
        <v>0.16666666666666666</v>
      </c>
      <c r="BD64" s="17">
        <f t="shared" si="16"/>
        <v>0.17063492063492061</v>
      </c>
      <c r="BE64" s="17">
        <f t="shared" si="17"/>
        <v>0.43800739760328367</v>
      </c>
      <c r="BF64" s="17">
        <f t="shared" si="18"/>
        <v>0.17063492063492061</v>
      </c>
      <c r="BG64" s="17">
        <f t="shared" si="19"/>
        <v>0.17063492063492061</v>
      </c>
      <c r="BH64" s="17">
        <f t="shared" si="20"/>
        <v>1.8591106072058386E-4</v>
      </c>
      <c r="BI64" s="17">
        <f t="shared" si="21"/>
        <v>9.077839707941486E-2</v>
      </c>
    </row>
    <row r="65" spans="1:61" x14ac:dyDescent="0.25">
      <c r="A65" s="84">
        <v>266</v>
      </c>
      <c r="B65" s="84">
        <v>157</v>
      </c>
      <c r="C65" s="17">
        <f>'EWG-CCP-127 (1)'!B81</f>
        <v>26</v>
      </c>
      <c r="D65" s="86">
        <v>1</v>
      </c>
      <c r="E65" s="98">
        <f t="shared" si="25"/>
        <v>21.05263157894737</v>
      </c>
      <c r="F65" s="98">
        <f t="shared" si="26"/>
        <v>0.66666666666666663</v>
      </c>
      <c r="G65" s="17">
        <v>0</v>
      </c>
      <c r="H65" s="17">
        <f>'EWG-CCP-127 (1)'!M81</f>
        <v>26.315789473684209</v>
      </c>
      <c r="I65" s="17">
        <v>0</v>
      </c>
      <c r="J65" s="17">
        <v>0</v>
      </c>
      <c r="K65" s="17">
        <v>0</v>
      </c>
      <c r="L65" s="17">
        <v>0</v>
      </c>
      <c r="M65" s="17">
        <v>0</v>
      </c>
      <c r="N65" s="17">
        <v>0</v>
      </c>
      <c r="O65" s="17">
        <f>'EWG-CCP-127 (1)'!L81</f>
        <v>21.05263157894737</v>
      </c>
      <c r="P65" s="17">
        <v>0</v>
      </c>
      <c r="Q65" s="17">
        <f>'EWG-CCP-127 (1)'!K81</f>
        <v>52.631578947368418</v>
      </c>
      <c r="R65" s="17">
        <v>0</v>
      </c>
      <c r="S65" s="17">
        <v>0</v>
      </c>
      <c r="T65" s="17">
        <v>0</v>
      </c>
      <c r="U65" s="17">
        <v>0</v>
      </c>
      <c r="V65" s="17">
        <v>0</v>
      </c>
      <c r="W65" s="41">
        <v>0</v>
      </c>
      <c r="X65" s="41">
        <v>0</v>
      </c>
      <c r="Y65" s="17">
        <v>0</v>
      </c>
      <c r="Z65" s="17">
        <v>0</v>
      </c>
      <c r="AA65" s="17">
        <v>0</v>
      </c>
      <c r="AB65" s="17">
        <v>0</v>
      </c>
      <c r="AC65" s="17">
        <v>0</v>
      </c>
      <c r="AD65" s="17">
        <v>0</v>
      </c>
      <c r="AE65" s="17">
        <v>0</v>
      </c>
      <c r="AF65" s="41">
        <v>0</v>
      </c>
      <c r="AG65" s="88">
        <f>'EWG-CCP-127 (1)'!E81</f>
        <v>60</v>
      </c>
      <c r="AH65" s="41" t="s">
        <v>3</v>
      </c>
      <c r="AI65" s="87" t="s">
        <v>506</v>
      </c>
      <c r="AN65" s="17">
        <f t="shared" si="2"/>
        <v>100</v>
      </c>
      <c r="AO65" s="17">
        <f t="shared" si="3"/>
        <v>0.2105263157894737</v>
      </c>
      <c r="AP65" s="17">
        <f t="shared" si="4"/>
        <v>0</v>
      </c>
      <c r="AQ65" s="17">
        <f t="shared" si="5"/>
        <v>0.26315789473684209</v>
      </c>
      <c r="AR65" s="17">
        <f t="shared" si="6"/>
        <v>0.52631578947368418</v>
      </c>
      <c r="AS65" s="17">
        <f t="shared" si="7"/>
        <v>0.6</v>
      </c>
      <c r="AU65" s="17">
        <f t="shared" si="8"/>
        <v>2</v>
      </c>
      <c r="AV65" s="17">
        <f t="shared" si="9"/>
        <v>0.80000000000000016</v>
      </c>
      <c r="AW65" s="17">
        <f t="shared" si="10"/>
        <v>0.625</v>
      </c>
      <c r="AX65" s="17">
        <f t="shared" si="11"/>
        <v>1</v>
      </c>
      <c r="AY65" s="17">
        <f t="shared" si="12"/>
        <v>0.625</v>
      </c>
      <c r="AZ65" s="17">
        <f t="shared" si="13"/>
        <v>0.625</v>
      </c>
      <c r="BA65" s="17">
        <f t="shared" si="14"/>
        <v>2.5000000000000022E-2</v>
      </c>
      <c r="BC65" s="17">
        <f t="shared" si="15"/>
        <v>2</v>
      </c>
      <c r="BD65" s="17">
        <f t="shared" si="16"/>
        <v>0.80000000000000016</v>
      </c>
      <c r="BE65" s="17">
        <f t="shared" si="17"/>
        <v>0.54575984761981122</v>
      </c>
      <c r="BF65" s="17">
        <f t="shared" si="18"/>
        <v>0.58098027188969248</v>
      </c>
      <c r="BG65" s="17">
        <f t="shared" si="19"/>
        <v>0.58098027188969248</v>
      </c>
      <c r="BH65" s="17">
        <f t="shared" si="20"/>
        <v>3.6175005739002127E-4</v>
      </c>
      <c r="BI65" s="17">
        <f t="shared" si="21"/>
        <v>2.0080438689265102E-2</v>
      </c>
    </row>
    <row r="66" spans="1:61" x14ac:dyDescent="0.25">
      <c r="A66" s="84">
        <v>43</v>
      </c>
      <c r="B66" s="84">
        <v>31</v>
      </c>
      <c r="C66" s="17" t="s">
        <v>50</v>
      </c>
      <c r="D66" s="86">
        <v>1</v>
      </c>
      <c r="E66" s="98">
        <f t="shared" si="25"/>
        <v>22</v>
      </c>
      <c r="F66" s="98">
        <f t="shared" si="26"/>
        <v>0.76388888888888884</v>
      </c>
      <c r="G66" s="41">
        <v>0</v>
      </c>
      <c r="H66" s="17">
        <v>17</v>
      </c>
      <c r="I66" s="17">
        <v>4</v>
      </c>
      <c r="J66" s="17">
        <v>0</v>
      </c>
      <c r="K66" s="41">
        <v>0</v>
      </c>
      <c r="L66" s="41">
        <v>0</v>
      </c>
      <c r="M66" s="41">
        <v>0</v>
      </c>
      <c r="N66" s="41">
        <v>0</v>
      </c>
      <c r="O66" s="17">
        <v>18</v>
      </c>
      <c r="P66" s="17">
        <v>0</v>
      </c>
      <c r="Q66" s="17">
        <v>55</v>
      </c>
      <c r="R66" s="17">
        <v>0</v>
      </c>
      <c r="S66" s="17">
        <v>0</v>
      </c>
      <c r="T66" s="17">
        <v>0</v>
      </c>
      <c r="U66" s="17">
        <v>6</v>
      </c>
      <c r="V66" s="41">
        <v>0</v>
      </c>
      <c r="W66" s="41">
        <v>0</v>
      </c>
      <c r="X66" s="41">
        <v>0</v>
      </c>
      <c r="Y66" s="41">
        <v>0</v>
      </c>
      <c r="Z66" s="41">
        <v>0</v>
      </c>
      <c r="AA66" s="17">
        <v>0</v>
      </c>
      <c r="AB66" s="41">
        <v>0</v>
      </c>
      <c r="AC66" s="17">
        <v>0</v>
      </c>
      <c r="AD66" s="17">
        <v>0</v>
      </c>
      <c r="AE66" s="41">
        <v>0</v>
      </c>
      <c r="AF66" s="41">
        <v>0</v>
      </c>
      <c r="AG66" s="88">
        <v>56</v>
      </c>
      <c r="AH66" s="41" t="s">
        <v>3</v>
      </c>
      <c r="AI66" s="87" t="s">
        <v>506</v>
      </c>
      <c r="AN66" s="17">
        <f t="shared" ref="AN66:AN129" si="27">SUM(G66:AF66)</f>
        <v>100</v>
      </c>
      <c r="AO66" s="17">
        <f t="shared" ref="AO66:AO129" si="28">(L66+M66+O66+X66)/100</f>
        <v>0.18</v>
      </c>
      <c r="AP66" s="17">
        <f t="shared" ref="AP66:AP129" si="29">G66/100</f>
        <v>0</v>
      </c>
      <c r="AQ66" s="17">
        <f t="shared" ref="AQ66:AQ129" si="30">H66/100</f>
        <v>0.17</v>
      </c>
      <c r="AR66" s="17">
        <f t="shared" ref="AR66:AR129" si="31">Q66/100</f>
        <v>0.55000000000000004</v>
      </c>
      <c r="AS66" s="17">
        <f t="shared" ref="AS66:AS129" si="32">AG66/100</f>
        <v>0.56000000000000005</v>
      </c>
      <c r="AU66" s="17">
        <f t="shared" ref="AU66:AU129" si="33">AR66/(AQ66+AP66)</f>
        <v>3.2352941176470589</v>
      </c>
      <c r="AV66" s="17">
        <f t="shared" ref="AV66:AV129" si="34">AO66/(AP66+AQ66)</f>
        <v>1.0588235294117645</v>
      </c>
      <c r="AW66" s="17">
        <f t="shared" ref="AW66:AW129" si="35">0.5+AU66/16</f>
        <v>0.70220588235294112</v>
      </c>
      <c r="AX66" s="17">
        <f t="shared" ref="AX66:AX129" si="36">0.5+AU66/4</f>
        <v>1.3088235294117647</v>
      </c>
      <c r="AY66" s="17">
        <f t="shared" ref="AY66:AY129" si="37">IF(AV66&lt;=AW66,AV66,IF(AV66&lt;=AX66,AW66,AW66-(AV66-AX66)*(8+AU66)/(12*(2+AU66))))</f>
        <v>0.70220588235294112</v>
      </c>
      <c r="AZ66" s="17">
        <f t="shared" ref="AZ66:AZ129" si="38">IF(AY66&lt;1,AY66,1)</f>
        <v>0.70220588235294112</v>
      </c>
      <c r="BA66" s="17">
        <f t="shared" ref="BA66:BA129" si="39">ABS(AZ66-AS66)</f>
        <v>0.14220588235294107</v>
      </c>
      <c r="BC66" s="17">
        <f t="shared" ref="BC66:BC129" si="40">(Q66)/($BM$3*H66+$BM$4*G66+$BM$5*P66+$BM$6*K66+$BM$7*S66+$BM$8*U66+$BM$9*Y66)</f>
        <v>1.5714285714285714</v>
      </c>
      <c r="BD66" s="17">
        <f t="shared" ref="BD66:BD129" si="41">(O66+$BM$11*M66+$BM$12*L66+$BM$13*X66+$BM$14*AD66+$BM$15*I66+$BM$16*N66+$BM$17*AB66+$BM$18*V66+$BM$19*T66+$BM$20*AA66+$BM$21*Z66+$BM$22*AF66+$BM$23*W66)/($BM$3*$H66+$BM$4*$G66+$BM$5*$P66+$BM$6*$K66+$BM$7*$S66+$BM$8*$U66+$BM$9*$Y66)</f>
        <v>0.5714285714285714</v>
      </c>
      <c r="BE66" s="17">
        <f t="shared" ref="BE66:BE129" si="42">$BM$25+BC66*$BM$26</f>
        <v>0.52057096320036322</v>
      </c>
      <c r="BF66" s="17">
        <f t="shared" ref="BF66:BF129" si="43">IF(BD66&lt;BE66,BD66,$BM$28*($BM$29+BD66)*($BM$30-BD66/($BM$31+$BM$32*BC66))^5)</f>
        <v>0.53466772584673361</v>
      </c>
      <c r="BG66" s="17">
        <f t="shared" ref="BG66:BG129" si="44">IF(BF66&lt;1,IF(BF66&gt;0,BF66,0),1)</f>
        <v>0.53466772584673361</v>
      </c>
      <c r="BH66" s="17">
        <f t="shared" ref="BH66:BH129" si="45">(BG66-AS66)^2</f>
        <v>6.417241137762511E-4</v>
      </c>
      <c r="BI66" s="17">
        <f t="shared" si="21"/>
        <v>1.0344001523590152E-2</v>
      </c>
    </row>
    <row r="67" spans="1:61" x14ac:dyDescent="0.25">
      <c r="A67" s="84">
        <v>378</v>
      </c>
      <c r="B67" s="84">
        <v>247</v>
      </c>
      <c r="C67" s="58">
        <v>28</v>
      </c>
      <c r="D67" s="86">
        <v>1</v>
      </c>
      <c r="E67" s="98">
        <f t="shared" si="25"/>
        <v>17.647058823529413</v>
      </c>
      <c r="F67" s="98">
        <f t="shared" si="26"/>
        <v>0.8571428571428571</v>
      </c>
      <c r="G67" s="17">
        <v>0</v>
      </c>
      <c r="H67" s="17">
        <f>'EWG-CCP-127 (1)'!M191</f>
        <v>11.76470588235294</v>
      </c>
      <c r="I67" s="17">
        <v>0</v>
      </c>
      <c r="J67" s="17">
        <v>0</v>
      </c>
      <c r="K67" s="17">
        <v>0</v>
      </c>
      <c r="L67" s="17">
        <v>0</v>
      </c>
      <c r="M67" s="17">
        <v>0</v>
      </c>
      <c r="N67" s="17">
        <v>0</v>
      </c>
      <c r="O67" s="17">
        <f>'EWG-CCP-127 (1)'!L191</f>
        <v>17.647058823529413</v>
      </c>
      <c r="P67" s="17">
        <v>0</v>
      </c>
      <c r="Q67" s="17">
        <f>'EWG-CCP-127 (1)'!K191</f>
        <v>70.588235294117652</v>
      </c>
      <c r="R67" s="17">
        <v>0</v>
      </c>
      <c r="S67" s="17">
        <v>0</v>
      </c>
      <c r="T67" s="17">
        <v>0</v>
      </c>
      <c r="U67" s="17">
        <v>0</v>
      </c>
      <c r="V67" s="17">
        <v>0</v>
      </c>
      <c r="W67" s="41">
        <v>0</v>
      </c>
      <c r="X67" s="41">
        <v>0</v>
      </c>
      <c r="Y67" s="17">
        <v>0</v>
      </c>
      <c r="Z67" s="17">
        <v>0</v>
      </c>
      <c r="AA67" s="17">
        <v>0</v>
      </c>
      <c r="AB67" s="17">
        <v>0</v>
      </c>
      <c r="AC67" s="17">
        <v>0</v>
      </c>
      <c r="AD67" s="17">
        <v>0</v>
      </c>
      <c r="AE67" s="17">
        <v>0</v>
      </c>
      <c r="AF67" s="41">
        <v>0</v>
      </c>
      <c r="AG67" s="88">
        <f>'EWG-CCP-127 (1)'!E191</f>
        <v>81</v>
      </c>
      <c r="AH67" s="41" t="s">
        <v>3</v>
      </c>
      <c r="AI67" s="87" t="s">
        <v>506</v>
      </c>
      <c r="AN67" s="17">
        <f t="shared" si="27"/>
        <v>100</v>
      </c>
      <c r="AO67" s="17">
        <f t="shared" si="28"/>
        <v>0.17647058823529413</v>
      </c>
      <c r="AP67" s="17">
        <f t="shared" si="29"/>
        <v>0</v>
      </c>
      <c r="AQ67" s="17">
        <f t="shared" si="30"/>
        <v>0.1176470588235294</v>
      </c>
      <c r="AR67" s="17">
        <f t="shared" si="31"/>
        <v>0.70588235294117652</v>
      </c>
      <c r="AS67" s="17">
        <f t="shared" si="32"/>
        <v>0.81</v>
      </c>
      <c r="AU67" s="17">
        <f t="shared" si="33"/>
        <v>6.0000000000000009</v>
      </c>
      <c r="AV67" s="17">
        <f t="shared" si="34"/>
        <v>1.5000000000000002</v>
      </c>
      <c r="AW67" s="17">
        <f t="shared" si="35"/>
        <v>0.875</v>
      </c>
      <c r="AX67" s="17">
        <f t="shared" si="36"/>
        <v>2</v>
      </c>
      <c r="AY67" s="17">
        <f t="shared" si="37"/>
        <v>0.875</v>
      </c>
      <c r="AZ67" s="17">
        <f t="shared" si="38"/>
        <v>0.875</v>
      </c>
      <c r="BA67" s="17">
        <f t="shared" si="39"/>
        <v>6.4999999999999947E-2</v>
      </c>
      <c r="BC67" s="17">
        <f t="shared" si="40"/>
        <v>6.0000000000000009</v>
      </c>
      <c r="BD67" s="17">
        <f t="shared" si="41"/>
        <v>1.5000000000000002</v>
      </c>
      <c r="BE67" s="17">
        <f t="shared" si="42"/>
        <v>0.78085610220132606</v>
      </c>
      <c r="BF67" s="17">
        <f t="shared" si="43"/>
        <v>0.83812249140374462</v>
      </c>
      <c r="BG67" s="17">
        <f t="shared" si="44"/>
        <v>0.83812249140374462</v>
      </c>
      <c r="BH67" s="17">
        <f t="shared" si="45"/>
        <v>7.9087452275368691E-4</v>
      </c>
      <c r="BI67" s="17">
        <f t="shared" ref="BI67:BI130" si="46">(AS67-AVERAGE($AS$2:$AS$435))^2</f>
        <v>0.12369673380905873</v>
      </c>
    </row>
    <row r="68" spans="1:61" x14ac:dyDescent="0.25">
      <c r="A68" s="84">
        <v>264</v>
      </c>
      <c r="B68" s="84">
        <v>155</v>
      </c>
      <c r="C68" s="17">
        <f>'EWG-CCP-127 (1)'!B79</f>
        <v>24</v>
      </c>
      <c r="D68" s="86">
        <v>1</v>
      </c>
      <c r="E68" s="98">
        <f t="shared" si="25"/>
        <v>16.666666666666664</v>
      </c>
      <c r="F68" s="98">
        <f t="shared" si="26"/>
        <v>0.66666666666666663</v>
      </c>
      <c r="G68" s="17">
        <v>0</v>
      </c>
      <c r="H68" s="17">
        <f>'EWG-CCP-127 (1)'!M79</f>
        <v>27.777777777777779</v>
      </c>
      <c r="I68" s="17">
        <v>0</v>
      </c>
      <c r="J68" s="17">
        <v>0</v>
      </c>
      <c r="K68" s="17">
        <v>0</v>
      </c>
      <c r="L68" s="17">
        <v>0</v>
      </c>
      <c r="M68" s="17">
        <v>0</v>
      </c>
      <c r="N68" s="17">
        <v>0</v>
      </c>
      <c r="O68" s="17">
        <f>'EWG-CCP-127 (1)'!L79</f>
        <v>16.666666666666664</v>
      </c>
      <c r="P68" s="17">
        <v>0</v>
      </c>
      <c r="Q68" s="17">
        <f>'EWG-CCP-127 (1)'!K79</f>
        <v>55.555555555555557</v>
      </c>
      <c r="R68" s="17">
        <v>0</v>
      </c>
      <c r="S68" s="17">
        <v>0</v>
      </c>
      <c r="T68" s="17">
        <v>0</v>
      </c>
      <c r="U68" s="17">
        <v>0</v>
      </c>
      <c r="V68" s="17">
        <v>0</v>
      </c>
      <c r="W68" s="41">
        <v>0</v>
      </c>
      <c r="X68" s="41">
        <v>0</v>
      </c>
      <c r="Y68" s="17">
        <v>0</v>
      </c>
      <c r="Z68" s="17">
        <v>0</v>
      </c>
      <c r="AA68" s="17">
        <v>0</v>
      </c>
      <c r="AB68" s="17">
        <v>0</v>
      </c>
      <c r="AC68" s="17">
        <v>0</v>
      </c>
      <c r="AD68" s="17">
        <v>0</v>
      </c>
      <c r="AE68" s="17">
        <v>0</v>
      </c>
      <c r="AF68" s="41">
        <v>0</v>
      </c>
      <c r="AG68" s="88">
        <f>'EWG-CCP-127 (1)'!E79</f>
        <v>55.000000000000007</v>
      </c>
      <c r="AH68" s="41" t="s">
        <v>3</v>
      </c>
      <c r="AI68" s="87" t="s">
        <v>506</v>
      </c>
      <c r="AN68" s="17">
        <f t="shared" si="27"/>
        <v>100</v>
      </c>
      <c r="AO68" s="17">
        <f t="shared" si="28"/>
        <v>0.16666666666666663</v>
      </c>
      <c r="AP68" s="17">
        <f t="shared" si="29"/>
        <v>0</v>
      </c>
      <c r="AQ68" s="17">
        <f t="shared" si="30"/>
        <v>0.27777777777777779</v>
      </c>
      <c r="AR68" s="17">
        <f t="shared" si="31"/>
        <v>0.55555555555555558</v>
      </c>
      <c r="AS68" s="17">
        <f t="shared" si="32"/>
        <v>0.55000000000000004</v>
      </c>
      <c r="AU68" s="17">
        <f t="shared" si="33"/>
        <v>2</v>
      </c>
      <c r="AV68" s="17">
        <f t="shared" si="34"/>
        <v>0.59999999999999987</v>
      </c>
      <c r="AW68" s="17">
        <f t="shared" si="35"/>
        <v>0.625</v>
      </c>
      <c r="AX68" s="17">
        <f t="shared" si="36"/>
        <v>1</v>
      </c>
      <c r="AY68" s="17">
        <f t="shared" si="37"/>
        <v>0.59999999999999987</v>
      </c>
      <c r="AZ68" s="17">
        <f t="shared" si="38"/>
        <v>0.59999999999999987</v>
      </c>
      <c r="BA68" s="17">
        <f t="shared" si="39"/>
        <v>4.9999999999999822E-2</v>
      </c>
      <c r="BC68" s="17">
        <f t="shared" si="40"/>
        <v>2</v>
      </c>
      <c r="BD68" s="17">
        <f t="shared" si="41"/>
        <v>0.59999999999999987</v>
      </c>
      <c r="BE68" s="17">
        <f t="shared" si="42"/>
        <v>0.54575984761981122</v>
      </c>
      <c r="BF68" s="17">
        <f t="shared" si="43"/>
        <v>0.55449037731262607</v>
      </c>
      <c r="BG68" s="17">
        <f t="shared" si="44"/>
        <v>0.55449037731262607</v>
      </c>
      <c r="BH68" s="17">
        <f t="shared" si="45"/>
        <v>2.0163488409746532E-5</v>
      </c>
      <c r="BI68" s="17">
        <f t="shared" si="46"/>
        <v>8.4098922321714075E-3</v>
      </c>
    </row>
    <row r="69" spans="1:61" x14ac:dyDescent="0.25">
      <c r="A69" s="84">
        <v>142</v>
      </c>
      <c r="B69" s="84">
        <v>78</v>
      </c>
      <c r="C69" s="17" t="s">
        <v>169</v>
      </c>
      <c r="D69" s="86">
        <v>1</v>
      </c>
      <c r="E69" s="98">
        <f t="shared" si="25"/>
        <v>18.690000000000001</v>
      </c>
      <c r="F69" s="98">
        <f t="shared" si="26"/>
        <v>0.90911553569009895</v>
      </c>
      <c r="G69" s="17">
        <v>7.48</v>
      </c>
      <c r="H69" s="17">
        <v>6.71</v>
      </c>
      <c r="I69" s="17">
        <v>0</v>
      </c>
      <c r="J69" s="17">
        <v>0</v>
      </c>
      <c r="K69" s="17">
        <v>0</v>
      </c>
      <c r="L69" s="17">
        <v>0</v>
      </c>
      <c r="M69" s="17">
        <v>0</v>
      </c>
      <c r="N69" s="17">
        <v>0</v>
      </c>
      <c r="O69" s="17">
        <v>0</v>
      </c>
      <c r="P69" s="17">
        <v>0</v>
      </c>
      <c r="Q69" s="17">
        <v>67.12</v>
      </c>
      <c r="R69" s="17">
        <v>0</v>
      </c>
      <c r="S69" s="17">
        <v>0</v>
      </c>
      <c r="T69" s="17">
        <v>0</v>
      </c>
      <c r="U69" s="17">
        <v>0</v>
      </c>
      <c r="V69" s="17">
        <v>18.690000000000001</v>
      </c>
      <c r="W69" s="41">
        <v>0</v>
      </c>
      <c r="X69" s="41">
        <v>0</v>
      </c>
      <c r="Y69" s="17">
        <v>0</v>
      </c>
      <c r="Z69" s="17">
        <v>0</v>
      </c>
      <c r="AA69" s="17">
        <v>0</v>
      </c>
      <c r="AB69" s="41">
        <v>0</v>
      </c>
      <c r="AC69" s="17">
        <v>0</v>
      </c>
      <c r="AD69" s="17">
        <v>0</v>
      </c>
      <c r="AE69" s="41">
        <v>0</v>
      </c>
      <c r="AF69" s="41">
        <v>0</v>
      </c>
      <c r="AG69" s="88">
        <v>27</v>
      </c>
      <c r="AH69" s="91" t="s">
        <v>3</v>
      </c>
      <c r="AI69" s="87" t="s">
        <v>513</v>
      </c>
      <c r="AL69" s="87" t="s">
        <v>507</v>
      </c>
      <c r="AN69" s="17">
        <f t="shared" si="27"/>
        <v>100</v>
      </c>
      <c r="AO69" s="17">
        <f t="shared" si="28"/>
        <v>0</v>
      </c>
      <c r="AP69" s="17">
        <f t="shared" si="29"/>
        <v>7.4800000000000005E-2</v>
      </c>
      <c r="AQ69" s="17">
        <f t="shared" si="30"/>
        <v>6.7099999999999993E-2</v>
      </c>
      <c r="AR69" s="17">
        <f t="shared" si="31"/>
        <v>0.67120000000000002</v>
      </c>
      <c r="AS69" s="17">
        <f t="shared" si="32"/>
        <v>0.27</v>
      </c>
      <c r="AU69" s="17">
        <f t="shared" si="33"/>
        <v>4.7300916138125446</v>
      </c>
      <c r="AV69" s="17">
        <f t="shared" si="34"/>
        <v>0</v>
      </c>
      <c r="AW69" s="17">
        <f t="shared" si="35"/>
        <v>0.79563072586328398</v>
      </c>
      <c r="AX69" s="17">
        <f t="shared" si="36"/>
        <v>1.6825229034531362</v>
      </c>
      <c r="AY69" s="17">
        <f t="shared" si="37"/>
        <v>0</v>
      </c>
      <c r="AZ69" s="17">
        <f t="shared" si="38"/>
        <v>0</v>
      </c>
      <c r="BA69" s="17">
        <f t="shared" si="39"/>
        <v>0.27</v>
      </c>
      <c r="BC69" s="17">
        <f t="shared" si="40"/>
        <v>1.8323778323778324</v>
      </c>
      <c r="BD69" s="17">
        <f t="shared" si="41"/>
        <v>0.25511875511875509</v>
      </c>
      <c r="BE69" s="17">
        <f t="shared" si="42"/>
        <v>0.53590801167160962</v>
      </c>
      <c r="BF69" s="17">
        <f t="shared" si="43"/>
        <v>0.25511875511875509</v>
      </c>
      <c r="BG69" s="17">
        <f t="shared" si="44"/>
        <v>0.25511875511875509</v>
      </c>
      <c r="BH69" s="17">
        <f t="shared" si="45"/>
        <v>2.2145144921557831E-4</v>
      </c>
      <c r="BI69" s="17">
        <f t="shared" si="46"/>
        <v>3.5454832072446617E-2</v>
      </c>
    </row>
    <row r="70" spans="1:61" x14ac:dyDescent="0.25">
      <c r="A70" s="84">
        <v>246</v>
      </c>
      <c r="B70" s="84">
        <v>505</v>
      </c>
      <c r="C70" s="17">
        <f>'EWG-CCP-127 (1)'!B61</f>
        <v>6</v>
      </c>
      <c r="D70" s="86">
        <v>1</v>
      </c>
      <c r="E70" s="98">
        <f t="shared" si="25"/>
        <v>31.818181818181813</v>
      </c>
      <c r="F70" s="98">
        <f t="shared" si="26"/>
        <v>0.33333333333333331</v>
      </c>
      <c r="G70" s="17">
        <v>0</v>
      </c>
      <c r="H70" s="17">
        <f>'EWG-CCP-127 (1)'!M61</f>
        <v>45.454545454545453</v>
      </c>
      <c r="I70" s="17">
        <v>0</v>
      </c>
      <c r="J70" s="17">
        <v>0</v>
      </c>
      <c r="K70" s="17">
        <v>0</v>
      </c>
      <c r="L70" s="17">
        <v>0</v>
      </c>
      <c r="M70" s="17">
        <v>0</v>
      </c>
      <c r="N70" s="17">
        <v>0</v>
      </c>
      <c r="O70" s="17">
        <f>'EWG-CCP-127 (1)'!L61</f>
        <v>31.818181818181813</v>
      </c>
      <c r="P70" s="17">
        <v>0</v>
      </c>
      <c r="Q70" s="17">
        <f>'EWG-CCP-127 (1)'!K61</f>
        <v>22.727272727272727</v>
      </c>
      <c r="R70" s="17">
        <v>0</v>
      </c>
      <c r="S70" s="17">
        <v>0</v>
      </c>
      <c r="T70" s="17">
        <v>0</v>
      </c>
      <c r="U70" s="17">
        <v>0</v>
      </c>
      <c r="V70" s="17">
        <v>0</v>
      </c>
      <c r="W70" s="41">
        <v>0</v>
      </c>
      <c r="X70" s="41">
        <v>0</v>
      </c>
      <c r="Y70" s="17">
        <v>0</v>
      </c>
      <c r="Z70" s="17">
        <v>0</v>
      </c>
      <c r="AA70" s="17">
        <v>0</v>
      </c>
      <c r="AB70" s="17">
        <v>0</v>
      </c>
      <c r="AC70" s="17">
        <v>0</v>
      </c>
      <c r="AD70" s="17">
        <v>0</v>
      </c>
      <c r="AE70" s="17">
        <v>0</v>
      </c>
      <c r="AF70" s="41">
        <v>0</v>
      </c>
      <c r="AG70" s="88">
        <f>'EWG-CCP-127 (1)'!E61</f>
        <v>49</v>
      </c>
      <c r="AH70" s="41" t="s">
        <v>3</v>
      </c>
      <c r="AI70" s="87" t="s">
        <v>506</v>
      </c>
      <c r="AN70" s="17">
        <f t="shared" si="27"/>
        <v>100</v>
      </c>
      <c r="AO70" s="17">
        <f t="shared" si="28"/>
        <v>0.31818181818181812</v>
      </c>
      <c r="AP70" s="17">
        <f t="shared" si="29"/>
        <v>0</v>
      </c>
      <c r="AQ70" s="17">
        <f t="shared" si="30"/>
        <v>0.45454545454545453</v>
      </c>
      <c r="AR70" s="17">
        <f t="shared" si="31"/>
        <v>0.22727272727272727</v>
      </c>
      <c r="AS70" s="17">
        <f t="shared" si="32"/>
        <v>0.49</v>
      </c>
      <c r="AU70" s="17">
        <f t="shared" si="33"/>
        <v>0.5</v>
      </c>
      <c r="AV70" s="17">
        <f t="shared" si="34"/>
        <v>0.69999999999999984</v>
      </c>
      <c r="AW70" s="17">
        <f t="shared" si="35"/>
        <v>0.53125</v>
      </c>
      <c r="AX70" s="17">
        <f t="shared" si="36"/>
        <v>0.625</v>
      </c>
      <c r="AY70" s="17">
        <f t="shared" si="37"/>
        <v>0.51</v>
      </c>
      <c r="AZ70" s="17">
        <f t="shared" si="38"/>
        <v>0.51</v>
      </c>
      <c r="BA70" s="17">
        <f t="shared" si="39"/>
        <v>2.0000000000000018E-2</v>
      </c>
      <c r="BC70" s="17">
        <f t="shared" si="40"/>
        <v>0.5</v>
      </c>
      <c r="BD70" s="17">
        <f t="shared" si="41"/>
        <v>0.7</v>
      </c>
      <c r="BE70" s="17">
        <f t="shared" si="42"/>
        <v>0.45759875215174323</v>
      </c>
      <c r="BF70" s="17">
        <f t="shared" si="43"/>
        <v>0.49495929118358306</v>
      </c>
      <c r="BG70" s="17">
        <f t="shared" si="44"/>
        <v>0.49495929118358306</v>
      </c>
      <c r="BH70" s="17">
        <f t="shared" si="45"/>
        <v>2.4594569043564766E-5</v>
      </c>
      <c r="BI70" s="17">
        <f t="shared" si="46"/>
        <v>1.0052364836589472E-3</v>
      </c>
    </row>
    <row r="71" spans="1:61" x14ac:dyDescent="0.25">
      <c r="A71" s="84">
        <v>394</v>
      </c>
      <c r="B71" s="84">
        <v>512</v>
      </c>
      <c r="C71" s="17" t="s">
        <v>259</v>
      </c>
      <c r="D71" s="86">
        <v>1</v>
      </c>
      <c r="E71" s="98">
        <f t="shared" si="25"/>
        <v>21.9</v>
      </c>
      <c r="F71" s="98">
        <f t="shared" si="26"/>
        <v>0.49779735682819387</v>
      </c>
      <c r="G71" s="17">
        <v>10</v>
      </c>
      <c r="H71" s="17">
        <v>34.200000000000003</v>
      </c>
      <c r="I71" s="17">
        <v>0</v>
      </c>
      <c r="J71" s="17">
        <v>0</v>
      </c>
      <c r="K71" s="17">
        <v>0</v>
      </c>
      <c r="L71" s="17">
        <v>0</v>
      </c>
      <c r="M71" s="17">
        <v>0</v>
      </c>
      <c r="N71" s="17">
        <v>0</v>
      </c>
      <c r="O71" s="17">
        <v>21.9</v>
      </c>
      <c r="P71" s="17">
        <v>0</v>
      </c>
      <c r="Q71" s="17">
        <v>33.9</v>
      </c>
      <c r="R71" s="17">
        <v>0</v>
      </c>
      <c r="S71" s="17">
        <v>0</v>
      </c>
      <c r="T71" s="17">
        <v>0</v>
      </c>
      <c r="U71" s="17">
        <v>0</v>
      </c>
      <c r="V71" s="17">
        <v>0</v>
      </c>
      <c r="W71" s="41">
        <v>0</v>
      </c>
      <c r="X71" s="41">
        <v>0</v>
      </c>
      <c r="Y71" s="17">
        <v>0</v>
      </c>
      <c r="Z71" s="17">
        <v>0</v>
      </c>
      <c r="AA71" s="17">
        <v>0</v>
      </c>
      <c r="AB71" s="17">
        <v>0</v>
      </c>
      <c r="AC71" s="17">
        <v>0</v>
      </c>
      <c r="AD71" s="17">
        <v>0</v>
      </c>
      <c r="AE71" s="17">
        <v>0</v>
      </c>
      <c r="AF71" s="41">
        <v>0</v>
      </c>
      <c r="AG71" s="88">
        <v>28</v>
      </c>
      <c r="AH71" s="91" t="s">
        <v>3</v>
      </c>
      <c r="AI71" s="87" t="s">
        <v>504</v>
      </c>
      <c r="AN71" s="17">
        <f t="shared" si="27"/>
        <v>100</v>
      </c>
      <c r="AO71" s="17">
        <f t="shared" si="28"/>
        <v>0.21899999999999997</v>
      </c>
      <c r="AP71" s="17">
        <f t="shared" si="29"/>
        <v>0.1</v>
      </c>
      <c r="AQ71" s="17">
        <f t="shared" si="30"/>
        <v>0.34200000000000003</v>
      </c>
      <c r="AR71" s="17">
        <f t="shared" si="31"/>
        <v>0.33899999999999997</v>
      </c>
      <c r="AS71" s="17">
        <f t="shared" si="32"/>
        <v>0.28000000000000003</v>
      </c>
      <c r="AU71" s="17">
        <f t="shared" si="33"/>
        <v>0.76696832579185503</v>
      </c>
      <c r="AV71" s="17">
        <f t="shared" si="34"/>
        <v>0.4954751131221718</v>
      </c>
      <c r="AW71" s="17">
        <f t="shared" si="35"/>
        <v>0.54793552036199089</v>
      </c>
      <c r="AX71" s="17">
        <f t="shared" si="36"/>
        <v>0.69174208144796379</v>
      </c>
      <c r="AY71" s="17">
        <f t="shared" si="37"/>
        <v>0.4954751131221718</v>
      </c>
      <c r="AZ71" s="17">
        <f t="shared" si="38"/>
        <v>0.4954751131221718</v>
      </c>
      <c r="BA71" s="17">
        <f t="shared" si="39"/>
        <v>0.21547511312217177</v>
      </c>
      <c r="BC71" s="17">
        <f t="shared" si="40"/>
        <v>0.45687331536388137</v>
      </c>
      <c r="BD71" s="17">
        <f t="shared" si="41"/>
        <v>0.29514824797843664</v>
      </c>
      <c r="BE71" s="17">
        <f t="shared" si="42"/>
        <v>0.45506402164412579</v>
      </c>
      <c r="BF71" s="17">
        <f t="shared" si="43"/>
        <v>0.29514824797843664</v>
      </c>
      <c r="BG71" s="17">
        <f t="shared" si="44"/>
        <v>0.29514824797843664</v>
      </c>
      <c r="BH71" s="17">
        <f t="shared" si="45"/>
        <v>2.2946941681620893E-4</v>
      </c>
      <c r="BI71" s="17">
        <f t="shared" si="46"/>
        <v>3.1788941363865356E-2</v>
      </c>
    </row>
    <row r="72" spans="1:61" x14ac:dyDescent="0.25">
      <c r="A72" s="84">
        <v>444</v>
      </c>
      <c r="B72" s="84">
        <v>299</v>
      </c>
      <c r="C72" s="17" t="s">
        <v>290</v>
      </c>
      <c r="D72" s="86">
        <v>1</v>
      </c>
      <c r="E72" s="98">
        <f t="shared" si="25"/>
        <v>18.66</v>
      </c>
      <c r="F72" s="98">
        <f t="shared" si="26"/>
        <v>0.78967075532601683</v>
      </c>
      <c r="G72" s="17">
        <v>3.89</v>
      </c>
      <c r="H72" s="17">
        <v>16.29</v>
      </c>
      <c r="I72" s="17">
        <v>5.81</v>
      </c>
      <c r="J72" s="17">
        <v>0</v>
      </c>
      <c r="K72" s="17">
        <v>0</v>
      </c>
      <c r="L72" s="17">
        <v>0</v>
      </c>
      <c r="M72" s="17">
        <v>0</v>
      </c>
      <c r="N72" s="17">
        <v>0</v>
      </c>
      <c r="O72" s="17">
        <v>12.85</v>
      </c>
      <c r="P72" s="17">
        <v>0</v>
      </c>
      <c r="Q72" s="17">
        <v>61.16</v>
      </c>
      <c r="R72" s="17">
        <v>0</v>
      </c>
      <c r="S72" s="17">
        <v>0</v>
      </c>
      <c r="T72" s="17">
        <v>0</v>
      </c>
      <c r="U72" s="17">
        <v>0</v>
      </c>
      <c r="V72" s="17">
        <v>0</v>
      </c>
      <c r="W72" s="41">
        <v>0</v>
      </c>
      <c r="X72" s="17">
        <v>0</v>
      </c>
      <c r="Y72" s="17">
        <v>0</v>
      </c>
      <c r="Z72" s="17">
        <v>0</v>
      </c>
      <c r="AA72" s="17">
        <v>0</v>
      </c>
      <c r="AB72" s="17">
        <v>0</v>
      </c>
      <c r="AC72" s="17">
        <v>0</v>
      </c>
      <c r="AD72" s="17">
        <v>0</v>
      </c>
      <c r="AE72" s="17">
        <v>0</v>
      </c>
      <c r="AF72" s="41">
        <v>0</v>
      </c>
      <c r="AG72" s="88">
        <v>51</v>
      </c>
      <c r="AH72" s="17" t="s">
        <v>3</v>
      </c>
      <c r="AI72" s="87" t="s">
        <v>506</v>
      </c>
      <c r="AN72" s="17">
        <f t="shared" si="27"/>
        <v>100</v>
      </c>
      <c r="AO72" s="17">
        <f t="shared" si="28"/>
        <v>0.1285</v>
      </c>
      <c r="AP72" s="17">
        <f t="shared" si="29"/>
        <v>3.8900000000000004E-2</v>
      </c>
      <c r="AQ72" s="17">
        <f t="shared" si="30"/>
        <v>0.16289999999999999</v>
      </c>
      <c r="AR72" s="17">
        <f t="shared" si="31"/>
        <v>0.61159999999999992</v>
      </c>
      <c r="AS72" s="17">
        <f t="shared" si="32"/>
        <v>0.51</v>
      </c>
      <c r="AU72" s="17">
        <f t="shared" si="33"/>
        <v>3.0307234886025767</v>
      </c>
      <c r="AV72" s="17">
        <f t="shared" si="34"/>
        <v>0.63676907829534202</v>
      </c>
      <c r="AW72" s="17">
        <f t="shared" si="35"/>
        <v>0.68942021803766107</v>
      </c>
      <c r="AX72" s="17">
        <f t="shared" si="36"/>
        <v>1.2576808721506443</v>
      </c>
      <c r="AY72" s="17">
        <f t="shared" si="37"/>
        <v>0.63676907829534202</v>
      </c>
      <c r="AZ72" s="17">
        <f t="shared" si="38"/>
        <v>0.63676907829534202</v>
      </c>
      <c r="BA72" s="17">
        <f t="shared" si="39"/>
        <v>0.12676907829534201</v>
      </c>
      <c r="BC72" s="17">
        <f t="shared" si="40"/>
        <v>1.9202511773940343</v>
      </c>
      <c r="BD72" s="17">
        <f t="shared" si="41"/>
        <v>0.49466248037676602</v>
      </c>
      <c r="BE72" s="17">
        <f t="shared" si="42"/>
        <v>0.54107268524432417</v>
      </c>
      <c r="BF72" s="17">
        <f t="shared" si="43"/>
        <v>0.49466248037676602</v>
      </c>
      <c r="BG72" s="17">
        <f t="shared" si="44"/>
        <v>0.49466248037676602</v>
      </c>
      <c r="BH72" s="17">
        <f t="shared" si="45"/>
        <v>2.3523950819308759E-4</v>
      </c>
      <c r="BI72" s="17">
        <f t="shared" si="46"/>
        <v>2.6734550664964329E-3</v>
      </c>
    </row>
    <row r="73" spans="1:61" x14ac:dyDescent="0.25">
      <c r="A73" s="84">
        <v>347</v>
      </c>
      <c r="B73" s="84">
        <v>231</v>
      </c>
      <c r="C73" s="17" t="s">
        <v>245</v>
      </c>
      <c r="D73" s="86">
        <v>1</v>
      </c>
      <c r="E73" s="98">
        <f t="shared" si="25"/>
        <v>20</v>
      </c>
      <c r="F73" s="98">
        <f t="shared" si="26"/>
        <v>0.66625000000000001</v>
      </c>
      <c r="G73" s="17">
        <v>0</v>
      </c>
      <c r="H73" s="17">
        <v>26.7</v>
      </c>
      <c r="I73" s="17">
        <v>0</v>
      </c>
      <c r="J73" s="17">
        <v>0</v>
      </c>
      <c r="K73" s="17">
        <v>0</v>
      </c>
      <c r="L73" s="17">
        <v>0</v>
      </c>
      <c r="M73" s="17">
        <v>0</v>
      </c>
      <c r="N73" s="17">
        <v>0</v>
      </c>
      <c r="O73" s="17">
        <v>20</v>
      </c>
      <c r="P73" s="17">
        <v>0</v>
      </c>
      <c r="Q73" s="17">
        <v>53.3</v>
      </c>
      <c r="R73" s="17">
        <v>0</v>
      </c>
      <c r="S73" s="17">
        <v>0</v>
      </c>
      <c r="T73" s="17">
        <v>0</v>
      </c>
      <c r="U73" s="17">
        <v>0</v>
      </c>
      <c r="V73" s="17">
        <v>0</v>
      </c>
      <c r="W73" s="41">
        <v>0</v>
      </c>
      <c r="X73" s="41">
        <v>0</v>
      </c>
      <c r="Y73" s="17">
        <v>0</v>
      </c>
      <c r="Z73" s="17">
        <v>0</v>
      </c>
      <c r="AA73" s="17">
        <v>0</v>
      </c>
      <c r="AB73" s="17">
        <v>0</v>
      </c>
      <c r="AC73" s="17">
        <v>0</v>
      </c>
      <c r="AD73" s="17">
        <v>0</v>
      </c>
      <c r="AE73" s="17">
        <v>0</v>
      </c>
      <c r="AF73" s="41">
        <v>0</v>
      </c>
      <c r="AG73" s="88">
        <v>56.6</v>
      </c>
      <c r="AH73" s="91" t="s">
        <v>3</v>
      </c>
      <c r="AI73" s="87" t="s">
        <v>504</v>
      </c>
      <c r="AN73" s="17">
        <f t="shared" si="27"/>
        <v>100</v>
      </c>
      <c r="AO73" s="17">
        <f t="shared" si="28"/>
        <v>0.2</v>
      </c>
      <c r="AP73" s="17">
        <f t="shared" si="29"/>
        <v>0</v>
      </c>
      <c r="AQ73" s="17">
        <f t="shared" si="30"/>
        <v>0.26700000000000002</v>
      </c>
      <c r="AR73" s="17">
        <f t="shared" si="31"/>
        <v>0.53299999999999992</v>
      </c>
      <c r="AS73" s="17">
        <f t="shared" si="32"/>
        <v>0.56600000000000006</v>
      </c>
      <c r="AU73" s="17">
        <f t="shared" si="33"/>
        <v>1.9962546816479396</v>
      </c>
      <c r="AV73" s="17">
        <f t="shared" si="34"/>
        <v>0.74906367041198507</v>
      </c>
      <c r="AW73" s="17">
        <f t="shared" si="35"/>
        <v>0.62476591760299627</v>
      </c>
      <c r="AX73" s="17">
        <f t="shared" si="36"/>
        <v>0.99906367041198485</v>
      </c>
      <c r="AY73" s="17">
        <f t="shared" si="37"/>
        <v>0.62476591760299627</v>
      </c>
      <c r="AZ73" s="17">
        <f t="shared" si="38"/>
        <v>0.62476591760299627</v>
      </c>
      <c r="BA73" s="17">
        <f t="shared" si="39"/>
        <v>5.8765917602996209E-2</v>
      </c>
      <c r="BC73" s="17">
        <f t="shared" si="40"/>
        <v>1.9962546816479401</v>
      </c>
      <c r="BD73" s="17">
        <f t="shared" si="41"/>
        <v>0.74906367041198507</v>
      </c>
      <c r="BE73" s="17">
        <f t="shared" si="42"/>
        <v>0.54553972004061502</v>
      </c>
      <c r="BF73" s="17">
        <f t="shared" si="43"/>
        <v>0.57590802612538139</v>
      </c>
      <c r="BG73" s="17">
        <f t="shared" si="44"/>
        <v>0.57590802612538139</v>
      </c>
      <c r="BH73" s="17">
        <f t="shared" si="45"/>
        <v>9.816898170123899E-5</v>
      </c>
      <c r="BI73" s="17">
        <f t="shared" si="46"/>
        <v>1.1600467098441399E-2</v>
      </c>
    </row>
    <row r="74" spans="1:61" x14ac:dyDescent="0.25">
      <c r="A74" s="84">
        <v>344</v>
      </c>
      <c r="B74" s="84">
        <v>511</v>
      </c>
      <c r="C74" s="17" t="s">
        <v>242</v>
      </c>
      <c r="D74" s="86">
        <v>1</v>
      </c>
      <c r="E74" s="98">
        <f t="shared" si="25"/>
        <v>33.299999999999997</v>
      </c>
      <c r="F74" s="98">
        <f t="shared" si="26"/>
        <v>0.33333333333333337</v>
      </c>
      <c r="G74" s="17">
        <v>0</v>
      </c>
      <c r="H74" s="17">
        <v>44.4</v>
      </c>
      <c r="I74" s="17">
        <v>0</v>
      </c>
      <c r="J74" s="17">
        <v>0</v>
      </c>
      <c r="K74" s="17">
        <v>0</v>
      </c>
      <c r="L74" s="17">
        <v>0</v>
      </c>
      <c r="M74" s="17">
        <v>0</v>
      </c>
      <c r="N74" s="17">
        <v>0</v>
      </c>
      <c r="O74" s="17">
        <v>33.299999999999997</v>
      </c>
      <c r="P74" s="17">
        <v>0</v>
      </c>
      <c r="Q74" s="17">
        <v>22.2</v>
      </c>
      <c r="R74" s="17">
        <v>0</v>
      </c>
      <c r="S74" s="17">
        <v>0</v>
      </c>
      <c r="T74" s="17">
        <v>0</v>
      </c>
      <c r="U74" s="17">
        <v>0</v>
      </c>
      <c r="V74" s="17">
        <v>0</v>
      </c>
      <c r="W74" s="41">
        <v>0</v>
      </c>
      <c r="X74" s="41">
        <v>0</v>
      </c>
      <c r="Y74" s="17">
        <v>0</v>
      </c>
      <c r="Z74" s="17">
        <v>0</v>
      </c>
      <c r="AA74" s="17">
        <v>0</v>
      </c>
      <c r="AB74" s="17">
        <v>0</v>
      </c>
      <c r="AC74" s="17">
        <v>0</v>
      </c>
      <c r="AD74" s="17">
        <v>0</v>
      </c>
      <c r="AE74" s="17">
        <v>0</v>
      </c>
      <c r="AF74" s="41">
        <v>0</v>
      </c>
      <c r="AG74" s="88">
        <v>48.7</v>
      </c>
      <c r="AH74" s="91" t="s">
        <v>3</v>
      </c>
      <c r="AI74" s="87" t="s">
        <v>504</v>
      </c>
      <c r="AN74" s="17">
        <f t="shared" si="27"/>
        <v>99.899999999999991</v>
      </c>
      <c r="AO74" s="17">
        <f t="shared" si="28"/>
        <v>0.33299999999999996</v>
      </c>
      <c r="AP74" s="17">
        <f t="shared" si="29"/>
        <v>0</v>
      </c>
      <c r="AQ74" s="17">
        <f t="shared" si="30"/>
        <v>0.44400000000000001</v>
      </c>
      <c r="AR74" s="17">
        <f t="shared" si="31"/>
        <v>0.222</v>
      </c>
      <c r="AS74" s="17">
        <f t="shared" si="32"/>
        <v>0.48700000000000004</v>
      </c>
      <c r="AU74" s="17">
        <f t="shared" si="33"/>
        <v>0.5</v>
      </c>
      <c r="AV74" s="17">
        <f t="shared" si="34"/>
        <v>0.74999999999999989</v>
      </c>
      <c r="AW74" s="17">
        <f t="shared" si="35"/>
        <v>0.53125</v>
      </c>
      <c r="AX74" s="17">
        <f t="shared" si="36"/>
        <v>0.625</v>
      </c>
      <c r="AY74" s="17">
        <f t="shared" si="37"/>
        <v>0.49583333333333335</v>
      </c>
      <c r="AZ74" s="17">
        <f t="shared" si="38"/>
        <v>0.49583333333333335</v>
      </c>
      <c r="BA74" s="17">
        <f t="shared" si="39"/>
        <v>8.8333333333333042E-3</v>
      </c>
      <c r="BC74" s="17">
        <f t="shared" si="40"/>
        <v>0.5</v>
      </c>
      <c r="BD74" s="17">
        <f t="shared" si="41"/>
        <v>0.75</v>
      </c>
      <c r="BE74" s="17">
        <f t="shared" si="42"/>
        <v>0.45759875215174323</v>
      </c>
      <c r="BF74" s="17">
        <f t="shared" si="43"/>
        <v>0.49451986339951953</v>
      </c>
      <c r="BG74" s="17">
        <f t="shared" si="44"/>
        <v>0.49451986339951953</v>
      </c>
      <c r="BH74" s="17">
        <f t="shared" si="45"/>
        <v>5.6548345547432798E-5</v>
      </c>
      <c r="BI74" s="17">
        <f t="shared" si="46"/>
        <v>8.2400369623332763E-4</v>
      </c>
    </row>
    <row r="75" spans="1:61" x14ac:dyDescent="0.25">
      <c r="A75" s="84">
        <v>305</v>
      </c>
      <c r="B75" s="84">
        <v>192</v>
      </c>
      <c r="D75" s="86">
        <v>1</v>
      </c>
      <c r="E75" s="98">
        <f t="shared" si="25"/>
        <v>17.672621921776919</v>
      </c>
      <c r="F75" s="98">
        <f t="shared" si="26"/>
        <v>0.70674486803519054</v>
      </c>
      <c r="G75" s="17">
        <v>0</v>
      </c>
      <c r="H75" s="17">
        <f>'EWG-CCP-127 (1)'!M123</f>
        <v>24.142926122646063</v>
      </c>
      <c r="I75" s="17">
        <v>0</v>
      </c>
      <c r="J75" s="17">
        <v>0</v>
      </c>
      <c r="K75" s="17">
        <v>0</v>
      </c>
      <c r="L75" s="17">
        <v>0</v>
      </c>
      <c r="M75" s="17">
        <v>0</v>
      </c>
      <c r="N75" s="17">
        <v>0</v>
      </c>
      <c r="O75" s="17">
        <f>'EWG-CCP-127 (1)'!L123</f>
        <v>17.672621921776919</v>
      </c>
      <c r="P75" s="17">
        <v>0</v>
      </c>
      <c r="Q75" s="17">
        <f>'EWG-CCP-127 (1)'!K123</f>
        <v>58.184451955577011</v>
      </c>
      <c r="R75" s="17">
        <v>0</v>
      </c>
      <c r="S75" s="17">
        <v>0</v>
      </c>
      <c r="T75" s="17">
        <v>0</v>
      </c>
      <c r="U75" s="17">
        <v>0</v>
      </c>
      <c r="V75" s="17">
        <v>0</v>
      </c>
      <c r="W75" s="41">
        <v>0</v>
      </c>
      <c r="X75" s="41">
        <v>0</v>
      </c>
      <c r="Y75" s="17">
        <v>0</v>
      </c>
      <c r="Z75" s="17">
        <v>0</v>
      </c>
      <c r="AA75" s="17">
        <v>0</v>
      </c>
      <c r="AB75" s="17">
        <v>0</v>
      </c>
      <c r="AC75" s="17">
        <v>0</v>
      </c>
      <c r="AD75" s="17">
        <v>0</v>
      </c>
      <c r="AE75" s="17">
        <v>0</v>
      </c>
      <c r="AF75" s="41">
        <v>0</v>
      </c>
      <c r="AG75" s="88">
        <f>'EWG-CCP-127 (1)'!E123</f>
        <v>57.999999999999993</v>
      </c>
      <c r="AH75" s="91" t="s">
        <v>3</v>
      </c>
      <c r="AI75" s="87" t="s">
        <v>504</v>
      </c>
      <c r="AN75" s="17">
        <f t="shared" si="27"/>
        <v>100</v>
      </c>
      <c r="AO75" s="17">
        <f t="shared" si="28"/>
        <v>0.17672621921776918</v>
      </c>
      <c r="AP75" s="17">
        <f t="shared" si="29"/>
        <v>0</v>
      </c>
      <c r="AQ75" s="17">
        <f t="shared" si="30"/>
        <v>0.24142926122646063</v>
      </c>
      <c r="AR75" s="17">
        <f t="shared" si="31"/>
        <v>0.5818445195557701</v>
      </c>
      <c r="AS75" s="17">
        <f t="shared" si="32"/>
        <v>0.57999999999999996</v>
      </c>
      <c r="AU75" s="17">
        <f t="shared" si="33"/>
        <v>2.4099999999999997</v>
      </c>
      <c r="AV75" s="17">
        <f t="shared" si="34"/>
        <v>0.73199999999999998</v>
      </c>
      <c r="AW75" s="17">
        <f t="shared" si="35"/>
        <v>0.65062500000000001</v>
      </c>
      <c r="AX75" s="17">
        <f t="shared" si="36"/>
        <v>1.1025</v>
      </c>
      <c r="AY75" s="17">
        <f t="shared" si="37"/>
        <v>0.65062500000000001</v>
      </c>
      <c r="AZ75" s="17">
        <f t="shared" si="38"/>
        <v>0.65062500000000001</v>
      </c>
      <c r="BA75" s="17">
        <f t="shared" si="39"/>
        <v>7.0625000000000049E-2</v>
      </c>
      <c r="BC75" s="17">
        <f t="shared" si="40"/>
        <v>2.41</v>
      </c>
      <c r="BD75" s="17">
        <f t="shared" si="41"/>
        <v>0.73199999999999998</v>
      </c>
      <c r="BE75" s="17">
        <f t="shared" si="42"/>
        <v>0.56985721371441644</v>
      </c>
      <c r="BF75" s="17">
        <f t="shared" si="43"/>
        <v>0.59109073160514858</v>
      </c>
      <c r="BG75" s="17">
        <f t="shared" si="44"/>
        <v>0.59109073160514858</v>
      </c>
      <c r="BH75" s="17">
        <f t="shared" si="45"/>
        <v>1.2300432753744244E-4</v>
      </c>
      <c r="BI75" s="17">
        <f t="shared" si="46"/>
        <v>1.4812220106427616E-2</v>
      </c>
    </row>
    <row r="76" spans="1:61" x14ac:dyDescent="0.25">
      <c r="A76" s="84">
        <v>255</v>
      </c>
      <c r="B76" s="84">
        <v>147</v>
      </c>
      <c r="C76" s="17">
        <f>'EWG-CCP-127 (1)'!B70</f>
        <v>15</v>
      </c>
      <c r="D76" s="86">
        <v>1</v>
      </c>
      <c r="E76" s="98">
        <f t="shared" si="25"/>
        <v>25.925925925925924</v>
      </c>
      <c r="F76" s="98">
        <f t="shared" si="26"/>
        <v>0.5</v>
      </c>
      <c r="G76" s="17">
        <v>0</v>
      </c>
      <c r="H76" s="17">
        <f>'EWG-CCP-127 (1)'!M70</f>
        <v>37.037037037037038</v>
      </c>
      <c r="I76" s="17">
        <v>0</v>
      </c>
      <c r="J76" s="17">
        <v>0</v>
      </c>
      <c r="K76" s="17">
        <v>0</v>
      </c>
      <c r="L76" s="17">
        <v>0</v>
      </c>
      <c r="M76" s="17">
        <v>0</v>
      </c>
      <c r="N76" s="17">
        <v>0</v>
      </c>
      <c r="O76" s="17">
        <f>'EWG-CCP-127 (1)'!L70</f>
        <v>25.925925925925924</v>
      </c>
      <c r="P76" s="17">
        <v>0</v>
      </c>
      <c r="Q76" s="17">
        <f>'EWG-CCP-127 (1)'!K70</f>
        <v>37.037037037037038</v>
      </c>
      <c r="R76" s="17">
        <v>0</v>
      </c>
      <c r="S76" s="17">
        <v>0</v>
      </c>
      <c r="T76" s="17">
        <v>0</v>
      </c>
      <c r="U76" s="17">
        <v>0</v>
      </c>
      <c r="V76" s="17">
        <v>0</v>
      </c>
      <c r="W76" s="41">
        <v>0</v>
      </c>
      <c r="X76" s="41">
        <v>0</v>
      </c>
      <c r="Y76" s="17">
        <v>0</v>
      </c>
      <c r="Z76" s="17">
        <v>0</v>
      </c>
      <c r="AA76" s="17">
        <v>0</v>
      </c>
      <c r="AB76" s="17">
        <v>0</v>
      </c>
      <c r="AC76" s="17">
        <v>0</v>
      </c>
      <c r="AD76" s="17">
        <v>0</v>
      </c>
      <c r="AE76" s="17">
        <v>0</v>
      </c>
      <c r="AF76" s="41">
        <v>0</v>
      </c>
      <c r="AG76" s="88">
        <f>'EWG-CCP-127 (1)'!E70</f>
        <v>55.000000000000007</v>
      </c>
      <c r="AH76" s="41" t="s">
        <v>3</v>
      </c>
      <c r="AI76" s="87" t="s">
        <v>506</v>
      </c>
      <c r="AN76" s="17">
        <f t="shared" si="27"/>
        <v>100</v>
      </c>
      <c r="AO76" s="17">
        <f t="shared" si="28"/>
        <v>0.25925925925925924</v>
      </c>
      <c r="AP76" s="17">
        <f t="shared" si="29"/>
        <v>0</v>
      </c>
      <c r="AQ76" s="17">
        <f t="shared" si="30"/>
        <v>0.37037037037037041</v>
      </c>
      <c r="AR76" s="17">
        <f t="shared" si="31"/>
        <v>0.37037037037037041</v>
      </c>
      <c r="AS76" s="17">
        <f t="shared" si="32"/>
        <v>0.55000000000000004</v>
      </c>
      <c r="AU76" s="17">
        <f t="shared" si="33"/>
        <v>1</v>
      </c>
      <c r="AV76" s="17">
        <f t="shared" si="34"/>
        <v>0.69999999999999984</v>
      </c>
      <c r="AW76" s="17">
        <f t="shared" si="35"/>
        <v>0.5625</v>
      </c>
      <c r="AX76" s="17">
        <f t="shared" si="36"/>
        <v>0.75</v>
      </c>
      <c r="AY76" s="17">
        <f t="shared" si="37"/>
        <v>0.5625</v>
      </c>
      <c r="AZ76" s="17">
        <f t="shared" si="38"/>
        <v>0.5625</v>
      </c>
      <c r="BA76" s="17">
        <f t="shared" si="39"/>
        <v>1.2499999999999956E-2</v>
      </c>
      <c r="BC76" s="17">
        <f t="shared" si="40"/>
        <v>1</v>
      </c>
      <c r="BD76" s="17">
        <f t="shared" si="41"/>
        <v>0.7</v>
      </c>
      <c r="BE76" s="17">
        <f t="shared" si="42"/>
        <v>0.48698578397443254</v>
      </c>
      <c r="BF76" s="17">
        <f t="shared" si="43"/>
        <v>0.52350572004242057</v>
      </c>
      <c r="BG76" s="17">
        <f t="shared" si="44"/>
        <v>0.52350572004242057</v>
      </c>
      <c r="BH76" s="17">
        <f t="shared" si="45"/>
        <v>7.0194687047059714E-4</v>
      </c>
      <c r="BI76" s="17">
        <f t="shared" si="46"/>
        <v>8.4098922321714075E-3</v>
      </c>
    </row>
    <row r="77" spans="1:61" x14ac:dyDescent="0.25">
      <c r="A77" s="84">
        <v>270</v>
      </c>
      <c r="B77" s="84">
        <v>369</v>
      </c>
      <c r="C77" s="17">
        <f>'EWG-CCP-127 (1)'!B85</f>
        <v>30</v>
      </c>
      <c r="D77" s="86">
        <v>1</v>
      </c>
      <c r="E77" s="98">
        <f t="shared" si="25"/>
        <v>45.454545454545453</v>
      </c>
      <c r="F77" s="98">
        <f t="shared" si="26"/>
        <v>0.66666666666666674</v>
      </c>
      <c r="G77" s="17">
        <v>0</v>
      </c>
      <c r="H77" s="17">
        <f>'EWG-CCP-127 (1)'!M85</f>
        <v>18.181818181818183</v>
      </c>
      <c r="I77" s="17">
        <v>0</v>
      </c>
      <c r="J77" s="17">
        <v>0</v>
      </c>
      <c r="K77" s="17">
        <v>0</v>
      </c>
      <c r="L77" s="17">
        <v>0</v>
      </c>
      <c r="M77" s="17">
        <v>0</v>
      </c>
      <c r="N77" s="17">
        <v>0</v>
      </c>
      <c r="O77" s="17">
        <f>'EWG-CCP-127 (1)'!L85</f>
        <v>45.454545454545453</v>
      </c>
      <c r="P77" s="17">
        <v>0</v>
      </c>
      <c r="Q77" s="17">
        <f>'EWG-CCP-127 (1)'!K85</f>
        <v>36.363636363636367</v>
      </c>
      <c r="R77" s="17">
        <v>0</v>
      </c>
      <c r="S77" s="17">
        <v>0</v>
      </c>
      <c r="T77" s="17">
        <v>0</v>
      </c>
      <c r="U77" s="17">
        <v>0</v>
      </c>
      <c r="V77" s="17">
        <v>0</v>
      </c>
      <c r="W77" s="41">
        <v>0</v>
      </c>
      <c r="X77" s="41">
        <v>0</v>
      </c>
      <c r="Y77" s="17">
        <v>0</v>
      </c>
      <c r="Z77" s="17">
        <v>0</v>
      </c>
      <c r="AA77" s="17">
        <v>0</v>
      </c>
      <c r="AB77" s="17">
        <v>0</v>
      </c>
      <c r="AC77" s="17">
        <v>0</v>
      </c>
      <c r="AD77" s="17">
        <v>0</v>
      </c>
      <c r="AE77" s="17">
        <v>0</v>
      </c>
      <c r="AF77" s="41">
        <v>0</v>
      </c>
      <c r="AG77" s="88">
        <f>'EWG-CCP-127 (1)'!E85</f>
        <v>39</v>
      </c>
      <c r="AH77" s="41" t="s">
        <v>3</v>
      </c>
      <c r="AI77" s="87" t="s">
        <v>506</v>
      </c>
      <c r="AN77" s="17">
        <f t="shared" si="27"/>
        <v>100</v>
      </c>
      <c r="AO77" s="17">
        <f t="shared" si="28"/>
        <v>0.45454545454545453</v>
      </c>
      <c r="AP77" s="17">
        <f t="shared" si="29"/>
        <v>0</v>
      </c>
      <c r="AQ77" s="17">
        <f t="shared" si="30"/>
        <v>0.18181818181818182</v>
      </c>
      <c r="AR77" s="17">
        <f t="shared" si="31"/>
        <v>0.36363636363636365</v>
      </c>
      <c r="AS77" s="17">
        <f t="shared" si="32"/>
        <v>0.39</v>
      </c>
      <c r="AU77" s="17">
        <f t="shared" si="33"/>
        <v>2</v>
      </c>
      <c r="AV77" s="17">
        <f t="shared" si="34"/>
        <v>2.5</v>
      </c>
      <c r="AW77" s="17">
        <f t="shared" si="35"/>
        <v>0.625</v>
      </c>
      <c r="AX77" s="17">
        <f t="shared" si="36"/>
        <v>1</v>
      </c>
      <c r="AY77" s="17">
        <f t="shared" si="37"/>
        <v>0.3125</v>
      </c>
      <c r="AZ77" s="17">
        <f t="shared" si="38"/>
        <v>0.3125</v>
      </c>
      <c r="BA77" s="17">
        <f t="shared" si="39"/>
        <v>7.7500000000000013E-2</v>
      </c>
      <c r="BC77" s="17">
        <f t="shared" si="40"/>
        <v>2</v>
      </c>
      <c r="BD77" s="17">
        <f t="shared" si="41"/>
        <v>2.4999999999999996</v>
      </c>
      <c r="BE77" s="17">
        <f t="shared" si="42"/>
        <v>0.54575984761981122</v>
      </c>
      <c r="BF77" s="17">
        <f t="shared" si="43"/>
        <v>0.37116020546028222</v>
      </c>
      <c r="BG77" s="17">
        <f t="shared" si="44"/>
        <v>0.37116020546028222</v>
      </c>
      <c r="BH77" s="17">
        <f t="shared" si="45"/>
        <v>3.5493785829878029E-4</v>
      </c>
      <c r="BI77" s="17">
        <f t="shared" si="46"/>
        <v>4.6641435694715254E-3</v>
      </c>
    </row>
    <row r="78" spans="1:61" x14ac:dyDescent="0.25">
      <c r="A78" s="84">
        <v>259</v>
      </c>
      <c r="B78" s="84">
        <v>368</v>
      </c>
      <c r="C78" s="17">
        <f>'EWG-CCP-127 (1)'!B74</f>
        <v>19</v>
      </c>
      <c r="D78" s="86">
        <v>1</v>
      </c>
      <c r="E78" s="98">
        <f t="shared" si="25"/>
        <v>39.393939393939398</v>
      </c>
      <c r="F78" s="98">
        <f t="shared" si="26"/>
        <v>0.5</v>
      </c>
      <c r="G78" s="17">
        <v>0</v>
      </c>
      <c r="H78" s="17">
        <f>'EWG-CCP-127 (1)'!M74</f>
        <v>30.303030303030305</v>
      </c>
      <c r="I78" s="17">
        <v>0</v>
      </c>
      <c r="J78" s="17">
        <v>0</v>
      </c>
      <c r="K78" s="17">
        <v>0</v>
      </c>
      <c r="L78" s="17">
        <v>0</v>
      </c>
      <c r="M78" s="17">
        <v>0</v>
      </c>
      <c r="N78" s="17">
        <v>0</v>
      </c>
      <c r="O78" s="17">
        <f>'EWG-CCP-127 (1)'!L74</f>
        <v>39.393939393939398</v>
      </c>
      <c r="P78" s="17">
        <v>0</v>
      </c>
      <c r="Q78" s="17">
        <f>'EWG-CCP-127 (1)'!K74</f>
        <v>30.303030303030305</v>
      </c>
      <c r="R78" s="17">
        <v>0</v>
      </c>
      <c r="S78" s="17">
        <v>0</v>
      </c>
      <c r="T78" s="17">
        <v>0</v>
      </c>
      <c r="U78" s="17">
        <v>0</v>
      </c>
      <c r="V78" s="17">
        <v>0</v>
      </c>
      <c r="W78" s="41">
        <v>0</v>
      </c>
      <c r="X78" s="41">
        <v>0</v>
      </c>
      <c r="Y78" s="17">
        <v>0</v>
      </c>
      <c r="Z78" s="17">
        <v>0</v>
      </c>
      <c r="AA78" s="17">
        <v>0</v>
      </c>
      <c r="AB78" s="17">
        <v>0</v>
      </c>
      <c r="AC78" s="17">
        <v>0</v>
      </c>
      <c r="AD78" s="17">
        <v>0</v>
      </c>
      <c r="AE78" s="17">
        <v>0</v>
      </c>
      <c r="AF78" s="41">
        <v>0</v>
      </c>
      <c r="AG78" s="88">
        <f>'EWG-CCP-127 (1)'!E74</f>
        <v>47</v>
      </c>
      <c r="AH78" s="41" t="s">
        <v>3</v>
      </c>
      <c r="AI78" s="87" t="s">
        <v>506</v>
      </c>
      <c r="AN78" s="17">
        <f t="shared" si="27"/>
        <v>100</v>
      </c>
      <c r="AO78" s="17">
        <f t="shared" si="28"/>
        <v>0.39393939393939398</v>
      </c>
      <c r="AP78" s="17">
        <f t="shared" si="29"/>
        <v>0</v>
      </c>
      <c r="AQ78" s="17">
        <f t="shared" si="30"/>
        <v>0.30303030303030304</v>
      </c>
      <c r="AR78" s="17">
        <f t="shared" si="31"/>
        <v>0.30303030303030304</v>
      </c>
      <c r="AS78" s="17">
        <f t="shared" si="32"/>
        <v>0.47</v>
      </c>
      <c r="AU78" s="17">
        <f t="shared" si="33"/>
        <v>1</v>
      </c>
      <c r="AV78" s="17">
        <f t="shared" si="34"/>
        <v>1.3</v>
      </c>
      <c r="AW78" s="17">
        <f t="shared" si="35"/>
        <v>0.5625</v>
      </c>
      <c r="AX78" s="17">
        <f t="shared" si="36"/>
        <v>0.75</v>
      </c>
      <c r="AY78" s="17">
        <f t="shared" si="37"/>
        <v>0.42499999999999999</v>
      </c>
      <c r="AZ78" s="17">
        <f t="shared" si="38"/>
        <v>0.42499999999999999</v>
      </c>
      <c r="BA78" s="17">
        <f t="shared" si="39"/>
        <v>4.4999999999999984E-2</v>
      </c>
      <c r="BC78" s="17">
        <f t="shared" si="40"/>
        <v>1</v>
      </c>
      <c r="BD78" s="17">
        <f t="shared" si="41"/>
        <v>1.3</v>
      </c>
      <c r="BE78" s="17">
        <f t="shared" si="42"/>
        <v>0.48698578397443254</v>
      </c>
      <c r="BF78" s="17">
        <f t="shared" si="43"/>
        <v>0.48431596520130921</v>
      </c>
      <c r="BG78" s="17">
        <f t="shared" si="44"/>
        <v>0.48431596520130921</v>
      </c>
      <c r="BH78" s="17">
        <f t="shared" si="45"/>
        <v>2.049468596450969E-4</v>
      </c>
      <c r="BI78" s="17">
        <f t="shared" si="46"/>
        <v>1.3701790082146307E-4</v>
      </c>
    </row>
    <row r="79" spans="1:61" x14ac:dyDescent="0.25">
      <c r="A79" s="84">
        <v>68</v>
      </c>
      <c r="B79" s="84">
        <v>46</v>
      </c>
      <c r="C79" s="17" t="s">
        <v>82</v>
      </c>
      <c r="D79" s="86">
        <v>1</v>
      </c>
      <c r="E79" s="98">
        <f t="shared" si="25"/>
        <v>20</v>
      </c>
      <c r="F79" s="98">
        <f t="shared" si="26"/>
        <v>0.66625000000000001</v>
      </c>
      <c r="G79" s="17">
        <v>0</v>
      </c>
      <c r="H79" s="17">
        <v>26.7</v>
      </c>
      <c r="I79" s="17">
        <v>0</v>
      </c>
      <c r="J79" s="17">
        <v>0</v>
      </c>
      <c r="K79" s="41">
        <v>0</v>
      </c>
      <c r="L79" s="17">
        <v>20</v>
      </c>
      <c r="M79" s="17">
        <v>0</v>
      </c>
      <c r="N79" s="17">
        <v>0</v>
      </c>
      <c r="O79" s="17">
        <v>0</v>
      </c>
      <c r="P79" s="17">
        <v>0</v>
      </c>
      <c r="Q79" s="17">
        <v>53.3</v>
      </c>
      <c r="R79" s="17">
        <v>0</v>
      </c>
      <c r="S79" s="17">
        <v>0</v>
      </c>
      <c r="T79" s="17">
        <v>0</v>
      </c>
      <c r="U79" s="17">
        <v>0</v>
      </c>
      <c r="V79" s="41">
        <v>0</v>
      </c>
      <c r="W79" s="41">
        <v>0</v>
      </c>
      <c r="X79" s="41">
        <v>0</v>
      </c>
      <c r="Y79" s="41">
        <v>0</v>
      </c>
      <c r="Z79" s="17">
        <v>0</v>
      </c>
      <c r="AA79" s="17">
        <v>0</v>
      </c>
      <c r="AB79" s="41">
        <v>0</v>
      </c>
      <c r="AC79" s="17">
        <v>0</v>
      </c>
      <c r="AD79" s="17">
        <v>0</v>
      </c>
      <c r="AE79" s="41">
        <v>0</v>
      </c>
      <c r="AF79" s="41">
        <v>0</v>
      </c>
      <c r="AG79" s="88">
        <v>60</v>
      </c>
      <c r="AH79" s="91" t="s">
        <v>3</v>
      </c>
      <c r="AI79" s="87" t="s">
        <v>504</v>
      </c>
      <c r="AN79" s="17">
        <f t="shared" si="27"/>
        <v>100</v>
      </c>
      <c r="AO79" s="17">
        <f t="shared" si="28"/>
        <v>0.2</v>
      </c>
      <c r="AP79" s="17">
        <f t="shared" si="29"/>
        <v>0</v>
      </c>
      <c r="AQ79" s="17">
        <f t="shared" si="30"/>
        <v>0.26700000000000002</v>
      </c>
      <c r="AR79" s="17">
        <f t="shared" si="31"/>
        <v>0.53299999999999992</v>
      </c>
      <c r="AS79" s="17">
        <f t="shared" si="32"/>
        <v>0.6</v>
      </c>
      <c r="AU79" s="17">
        <f t="shared" si="33"/>
        <v>1.9962546816479396</v>
      </c>
      <c r="AV79" s="17">
        <f t="shared" si="34"/>
        <v>0.74906367041198507</v>
      </c>
      <c r="AW79" s="17">
        <f t="shared" si="35"/>
        <v>0.62476591760299627</v>
      </c>
      <c r="AX79" s="17">
        <f t="shared" si="36"/>
        <v>0.99906367041198485</v>
      </c>
      <c r="AY79" s="17">
        <f t="shared" si="37"/>
        <v>0.62476591760299627</v>
      </c>
      <c r="AZ79" s="17">
        <f t="shared" si="38"/>
        <v>0.62476591760299627</v>
      </c>
      <c r="BA79" s="17">
        <f t="shared" si="39"/>
        <v>2.476591760299629E-2</v>
      </c>
      <c r="BC79" s="17">
        <f t="shared" si="40"/>
        <v>1.9962546816479401</v>
      </c>
      <c r="BD79" s="17">
        <f t="shared" si="41"/>
        <v>0.74906367041198507</v>
      </c>
      <c r="BE79" s="17">
        <f t="shared" si="42"/>
        <v>0.54553972004061502</v>
      </c>
      <c r="BF79" s="17">
        <f t="shared" si="43"/>
        <v>0.57590802612538139</v>
      </c>
      <c r="BG79" s="17">
        <f t="shared" si="44"/>
        <v>0.57590802612538139</v>
      </c>
      <c r="BH79" s="17">
        <f t="shared" si="45"/>
        <v>5.8042320517530464E-4</v>
      </c>
      <c r="BI79" s="17">
        <f t="shared" si="46"/>
        <v>2.0080438689265102E-2</v>
      </c>
    </row>
    <row r="80" spans="1:61" x14ac:dyDescent="0.25">
      <c r="A80" s="84">
        <v>582</v>
      </c>
      <c r="B80" s="84">
        <v>338</v>
      </c>
      <c r="C80" s="17" t="s">
        <v>422</v>
      </c>
      <c r="D80" s="86">
        <v>1</v>
      </c>
      <c r="E80" s="98">
        <f t="shared" si="25"/>
        <v>6.88</v>
      </c>
      <c r="F80" s="98">
        <f t="shared" si="26"/>
        <v>0.84450171821305842</v>
      </c>
      <c r="G80" s="17">
        <v>0</v>
      </c>
      <c r="H80" s="17">
        <v>12.78</v>
      </c>
      <c r="I80" s="17">
        <v>0</v>
      </c>
      <c r="J80" s="17">
        <v>0</v>
      </c>
      <c r="K80" s="17">
        <v>0</v>
      </c>
      <c r="L80" s="17">
        <v>6.88</v>
      </c>
      <c r="M80" s="17">
        <v>0</v>
      </c>
      <c r="N80" s="17">
        <v>0</v>
      </c>
      <c r="O80" s="17">
        <v>0</v>
      </c>
      <c r="P80" s="17">
        <v>1.7</v>
      </c>
      <c r="Q80" s="17">
        <v>78.64</v>
      </c>
      <c r="R80" s="17">
        <v>0</v>
      </c>
      <c r="S80" s="17">
        <v>0</v>
      </c>
      <c r="T80" s="17">
        <v>0</v>
      </c>
      <c r="U80" s="17">
        <v>0</v>
      </c>
      <c r="V80" s="17">
        <v>0</v>
      </c>
      <c r="W80" s="17">
        <v>0</v>
      </c>
      <c r="X80" s="17">
        <v>0</v>
      </c>
      <c r="Y80" s="17">
        <v>0</v>
      </c>
      <c r="Z80" s="17">
        <v>0</v>
      </c>
      <c r="AA80" s="17">
        <v>0</v>
      </c>
      <c r="AB80" s="17">
        <v>0</v>
      </c>
      <c r="AC80" s="17">
        <v>0</v>
      </c>
      <c r="AD80" s="17">
        <v>0</v>
      </c>
      <c r="AE80" s="17">
        <v>0</v>
      </c>
      <c r="AF80" s="17">
        <v>0</v>
      </c>
      <c r="AG80" s="88">
        <v>52</v>
      </c>
      <c r="AH80" s="17" t="s">
        <v>3</v>
      </c>
      <c r="AI80" s="87" t="s">
        <v>506</v>
      </c>
      <c r="AN80" s="17">
        <f t="shared" si="27"/>
        <v>100</v>
      </c>
      <c r="AO80" s="17">
        <f t="shared" si="28"/>
        <v>6.88E-2</v>
      </c>
      <c r="AP80" s="17">
        <f t="shared" si="29"/>
        <v>0</v>
      </c>
      <c r="AQ80" s="17">
        <f t="shared" si="30"/>
        <v>0.1278</v>
      </c>
      <c r="AR80" s="17">
        <f t="shared" si="31"/>
        <v>0.78639999999999999</v>
      </c>
      <c r="AS80" s="17">
        <f t="shared" si="32"/>
        <v>0.52</v>
      </c>
      <c r="AU80" s="17">
        <f t="shared" si="33"/>
        <v>6.1533646322378717</v>
      </c>
      <c r="AV80" s="17">
        <f t="shared" si="34"/>
        <v>0.53834115805946792</v>
      </c>
      <c r="AW80" s="17">
        <f t="shared" si="35"/>
        <v>0.88458528951486692</v>
      </c>
      <c r="AX80" s="17">
        <f t="shared" si="36"/>
        <v>2.0383411580594677</v>
      </c>
      <c r="AY80" s="17">
        <f t="shared" si="37"/>
        <v>0.53834115805946792</v>
      </c>
      <c r="AZ80" s="17">
        <f t="shared" si="38"/>
        <v>0.53834115805946792</v>
      </c>
      <c r="BA80" s="17">
        <f t="shared" si="39"/>
        <v>1.8341158059467899E-2</v>
      </c>
      <c r="BC80" s="17">
        <f t="shared" si="40"/>
        <v>6.1533646322378717</v>
      </c>
      <c r="BD80" s="17">
        <f t="shared" si="41"/>
        <v>0.53834115805946792</v>
      </c>
      <c r="BE80" s="17">
        <f t="shared" si="42"/>
        <v>0.78986996485742478</v>
      </c>
      <c r="BF80" s="17">
        <f t="shared" si="43"/>
        <v>0.53834115805946792</v>
      </c>
      <c r="BG80" s="17">
        <f t="shared" si="44"/>
        <v>0.53834115805946792</v>
      </c>
      <c r="BH80" s="17">
        <f t="shared" si="45"/>
        <v>3.3639807896238428E-4</v>
      </c>
      <c r="BI80" s="17">
        <f t="shared" si="46"/>
        <v>3.8075643579151761E-3</v>
      </c>
    </row>
    <row r="81" spans="1:61" x14ac:dyDescent="0.25">
      <c r="A81" s="84">
        <v>342</v>
      </c>
      <c r="B81" s="84">
        <v>509</v>
      </c>
      <c r="C81" s="17" t="s">
        <v>240</v>
      </c>
      <c r="D81" s="86">
        <v>1</v>
      </c>
      <c r="E81" s="98">
        <f t="shared" si="25"/>
        <v>14.3</v>
      </c>
      <c r="F81" s="98">
        <f t="shared" si="26"/>
        <v>0.33372228704784129</v>
      </c>
      <c r="G81" s="17">
        <v>0</v>
      </c>
      <c r="H81" s="17">
        <v>57.1</v>
      </c>
      <c r="I81" s="17">
        <v>0</v>
      </c>
      <c r="J81" s="17">
        <v>0</v>
      </c>
      <c r="K81" s="17">
        <v>0</v>
      </c>
      <c r="L81" s="17">
        <v>0</v>
      </c>
      <c r="M81" s="17">
        <v>0</v>
      </c>
      <c r="N81" s="17">
        <v>0</v>
      </c>
      <c r="O81" s="17">
        <v>14.3</v>
      </c>
      <c r="P81" s="17">
        <v>0</v>
      </c>
      <c r="Q81" s="17">
        <v>28.6</v>
      </c>
      <c r="R81" s="17">
        <v>0</v>
      </c>
      <c r="S81" s="17">
        <v>0</v>
      </c>
      <c r="T81" s="17">
        <v>0</v>
      </c>
      <c r="U81" s="17">
        <v>0</v>
      </c>
      <c r="V81" s="17">
        <v>0</v>
      </c>
      <c r="W81" s="41">
        <v>0</v>
      </c>
      <c r="X81" s="41">
        <v>0</v>
      </c>
      <c r="Y81" s="17">
        <v>0</v>
      </c>
      <c r="Z81" s="17">
        <v>0</v>
      </c>
      <c r="AA81" s="17">
        <v>0</v>
      </c>
      <c r="AB81" s="17">
        <v>0</v>
      </c>
      <c r="AC81" s="17">
        <v>0</v>
      </c>
      <c r="AD81" s="17">
        <v>0</v>
      </c>
      <c r="AE81" s="17">
        <v>0</v>
      </c>
      <c r="AF81" s="41">
        <v>0</v>
      </c>
      <c r="AG81" s="88">
        <v>23.2</v>
      </c>
      <c r="AH81" s="91" t="s">
        <v>3</v>
      </c>
      <c r="AI81" s="87" t="s">
        <v>504</v>
      </c>
      <c r="AL81" s="87" t="s">
        <v>507</v>
      </c>
      <c r="AN81" s="17">
        <f t="shared" si="27"/>
        <v>100</v>
      </c>
      <c r="AO81" s="17">
        <f t="shared" si="28"/>
        <v>0.14300000000000002</v>
      </c>
      <c r="AP81" s="17">
        <f t="shared" si="29"/>
        <v>0</v>
      </c>
      <c r="AQ81" s="17">
        <f t="shared" si="30"/>
        <v>0.57100000000000006</v>
      </c>
      <c r="AR81" s="17">
        <f t="shared" si="31"/>
        <v>0.28600000000000003</v>
      </c>
      <c r="AS81" s="17">
        <f t="shared" si="32"/>
        <v>0.23199999999999998</v>
      </c>
      <c r="AU81" s="17">
        <f t="shared" si="33"/>
        <v>0.50087565674255696</v>
      </c>
      <c r="AV81" s="17">
        <f t="shared" si="34"/>
        <v>0.25043782837127848</v>
      </c>
      <c r="AW81" s="17">
        <f t="shared" si="35"/>
        <v>0.53130472854640987</v>
      </c>
      <c r="AX81" s="17">
        <f t="shared" si="36"/>
        <v>0.62521891418563924</v>
      </c>
      <c r="AY81" s="17">
        <f t="shared" si="37"/>
        <v>0.25043782837127848</v>
      </c>
      <c r="AZ81" s="17">
        <f t="shared" si="38"/>
        <v>0.25043782837127848</v>
      </c>
      <c r="BA81" s="17">
        <f t="shared" si="39"/>
        <v>1.8437828371278497E-2</v>
      </c>
      <c r="BC81" s="17">
        <f t="shared" si="40"/>
        <v>0.50087565674255696</v>
      </c>
      <c r="BD81" s="17">
        <f t="shared" si="41"/>
        <v>0.25043782837127848</v>
      </c>
      <c r="BE81" s="17">
        <f t="shared" si="42"/>
        <v>0.45765021805686174</v>
      </c>
      <c r="BF81" s="17">
        <f t="shared" si="43"/>
        <v>0.25043782837127848</v>
      </c>
      <c r="BG81" s="17">
        <f t="shared" si="44"/>
        <v>0.25043782837127848</v>
      </c>
      <c r="BH81" s="17">
        <f t="shared" si="45"/>
        <v>3.399535150487223E-4</v>
      </c>
      <c r="BI81" s="17">
        <f t="shared" si="46"/>
        <v>5.120921676505541E-2</v>
      </c>
    </row>
    <row r="82" spans="1:61" x14ac:dyDescent="0.25">
      <c r="A82" s="84">
        <v>571</v>
      </c>
      <c r="B82" s="84">
        <v>330</v>
      </c>
      <c r="C82" s="17" t="s">
        <v>410</v>
      </c>
      <c r="D82" s="86">
        <v>1</v>
      </c>
      <c r="E82" s="98">
        <f t="shared" si="25"/>
        <v>40</v>
      </c>
      <c r="F82" s="98">
        <f t="shared" si="26"/>
        <v>0.5</v>
      </c>
      <c r="G82" s="17">
        <v>0</v>
      </c>
      <c r="H82" s="17">
        <v>30</v>
      </c>
      <c r="I82" s="17">
        <v>0</v>
      </c>
      <c r="J82" s="17">
        <v>0</v>
      </c>
      <c r="K82" s="17">
        <v>0</v>
      </c>
      <c r="L82" s="17">
        <v>0</v>
      </c>
      <c r="M82" s="17">
        <v>0</v>
      </c>
      <c r="N82" s="17">
        <v>0</v>
      </c>
      <c r="O82" s="17">
        <v>0</v>
      </c>
      <c r="P82" s="17">
        <v>0</v>
      </c>
      <c r="Q82" s="17">
        <v>30</v>
      </c>
      <c r="R82" s="17">
        <v>0</v>
      </c>
      <c r="S82" s="17">
        <v>0</v>
      </c>
      <c r="T82" s="17">
        <v>0</v>
      </c>
      <c r="U82" s="17">
        <v>0</v>
      </c>
      <c r="V82" s="17">
        <v>40</v>
      </c>
      <c r="W82" s="17">
        <v>0</v>
      </c>
      <c r="X82" s="17">
        <v>0</v>
      </c>
      <c r="Y82" s="17">
        <v>0</v>
      </c>
      <c r="Z82" s="17">
        <v>0</v>
      </c>
      <c r="AA82" s="17">
        <v>0</v>
      </c>
      <c r="AB82" s="17">
        <v>0</v>
      </c>
      <c r="AC82" s="17">
        <v>0</v>
      </c>
      <c r="AD82" s="17">
        <v>0</v>
      </c>
      <c r="AE82" s="17">
        <v>0</v>
      </c>
      <c r="AF82" s="17">
        <v>0</v>
      </c>
      <c r="AG82" s="88">
        <v>55</v>
      </c>
      <c r="AH82" s="92" t="s">
        <v>3</v>
      </c>
      <c r="AI82" s="87" t="s">
        <v>504</v>
      </c>
      <c r="AK82" s="87" t="s">
        <v>505</v>
      </c>
      <c r="AL82" s="87" t="s">
        <v>510</v>
      </c>
      <c r="AN82" s="17">
        <f t="shared" si="27"/>
        <v>100</v>
      </c>
      <c r="AO82" s="17">
        <f t="shared" si="28"/>
        <v>0</v>
      </c>
      <c r="AP82" s="17">
        <f t="shared" si="29"/>
        <v>0</v>
      </c>
      <c r="AQ82" s="17">
        <f t="shared" si="30"/>
        <v>0.3</v>
      </c>
      <c r="AR82" s="17">
        <f t="shared" si="31"/>
        <v>0.3</v>
      </c>
      <c r="AS82" s="17">
        <f t="shared" si="32"/>
        <v>0.55000000000000004</v>
      </c>
      <c r="AU82" s="17">
        <f t="shared" si="33"/>
        <v>1</v>
      </c>
      <c r="AV82" s="17">
        <f t="shared" si="34"/>
        <v>0</v>
      </c>
      <c r="AW82" s="17">
        <f t="shared" si="35"/>
        <v>0.5625</v>
      </c>
      <c r="AX82" s="17">
        <f t="shared" si="36"/>
        <v>0.75</v>
      </c>
      <c r="AY82" s="17">
        <f t="shared" si="37"/>
        <v>0</v>
      </c>
      <c r="AZ82" s="17">
        <f t="shared" si="38"/>
        <v>0</v>
      </c>
      <c r="BA82" s="17">
        <f t="shared" si="39"/>
        <v>0.55000000000000004</v>
      </c>
      <c r="BC82" s="17">
        <f t="shared" si="40"/>
        <v>1</v>
      </c>
      <c r="BD82" s="17">
        <f t="shared" si="41"/>
        <v>0.66666666666666663</v>
      </c>
      <c r="BE82" s="17">
        <f t="shared" si="42"/>
        <v>0.48698578397443254</v>
      </c>
      <c r="BF82" s="17">
        <f t="shared" si="43"/>
        <v>0.52154944643978329</v>
      </c>
      <c r="BG82" s="17">
        <f t="shared" si="44"/>
        <v>0.52154944643978329</v>
      </c>
      <c r="BH82" s="17">
        <f t="shared" si="45"/>
        <v>8.0943399788276202E-4</v>
      </c>
      <c r="BI82" s="17">
        <f t="shared" si="46"/>
        <v>8.4098922321714075E-3</v>
      </c>
    </row>
    <row r="83" spans="1:61" x14ac:dyDescent="0.25">
      <c r="A83" s="84">
        <v>306</v>
      </c>
      <c r="B83" s="84">
        <v>193</v>
      </c>
      <c r="D83" s="86">
        <v>1</v>
      </c>
      <c r="E83" s="98">
        <f t="shared" ref="E83:E114" si="47">I83+L83+M83+N83+O83+V83+X83+AB83+AD83</f>
        <v>19.990614734866259</v>
      </c>
      <c r="F83" s="98">
        <f t="shared" ref="F83:F114" si="48">Q83/(H83+P83+Q83+AC83)</f>
        <v>0.70674486803519065</v>
      </c>
      <c r="G83" s="17">
        <v>0</v>
      </c>
      <c r="H83" s="17">
        <f>'EWG-CCP-127 (1)'!M124</f>
        <v>23.463162834350069</v>
      </c>
      <c r="I83" s="17">
        <v>0</v>
      </c>
      <c r="J83" s="17">
        <v>0</v>
      </c>
      <c r="K83" s="17">
        <v>0</v>
      </c>
      <c r="L83" s="17">
        <v>0</v>
      </c>
      <c r="M83" s="17">
        <v>0</v>
      </c>
      <c r="N83" s="17">
        <v>0</v>
      </c>
      <c r="O83" s="17">
        <f>'EWG-CCP-127 (1)'!L124</f>
        <v>19.990614734866259</v>
      </c>
      <c r="P83" s="17">
        <v>0</v>
      </c>
      <c r="Q83" s="17">
        <f>'EWG-CCP-127 (1)'!K124</f>
        <v>56.546222430783665</v>
      </c>
      <c r="R83" s="17">
        <v>0</v>
      </c>
      <c r="S83" s="17">
        <v>0</v>
      </c>
      <c r="T83" s="17">
        <v>0</v>
      </c>
      <c r="U83" s="17">
        <v>0</v>
      </c>
      <c r="V83" s="17">
        <v>0</v>
      </c>
      <c r="W83" s="41">
        <v>0</v>
      </c>
      <c r="X83" s="41">
        <v>0</v>
      </c>
      <c r="Y83" s="17">
        <v>0</v>
      </c>
      <c r="Z83" s="17">
        <v>0</v>
      </c>
      <c r="AA83" s="17">
        <v>0</v>
      </c>
      <c r="AB83" s="17">
        <v>0</v>
      </c>
      <c r="AC83" s="17">
        <v>0</v>
      </c>
      <c r="AD83" s="17">
        <v>0</v>
      </c>
      <c r="AE83" s="17">
        <v>0</v>
      </c>
      <c r="AF83" s="41">
        <v>0</v>
      </c>
      <c r="AG83" s="88">
        <f>'EWG-CCP-127 (1)'!E124</f>
        <v>59</v>
      </c>
      <c r="AH83" s="91" t="s">
        <v>3</v>
      </c>
      <c r="AI83" s="87" t="s">
        <v>504</v>
      </c>
      <c r="AN83" s="17">
        <f t="shared" si="27"/>
        <v>100</v>
      </c>
      <c r="AO83" s="17">
        <f t="shared" si="28"/>
        <v>0.19990614734866261</v>
      </c>
      <c r="AP83" s="17">
        <f t="shared" si="29"/>
        <v>0</v>
      </c>
      <c r="AQ83" s="17">
        <f t="shared" si="30"/>
        <v>0.23463162834350068</v>
      </c>
      <c r="AR83" s="17">
        <f t="shared" si="31"/>
        <v>0.56546222430783666</v>
      </c>
      <c r="AS83" s="17">
        <f t="shared" si="32"/>
        <v>0.59</v>
      </c>
      <c r="AU83" s="17">
        <f t="shared" si="33"/>
        <v>2.41</v>
      </c>
      <c r="AV83" s="17">
        <f t="shared" si="34"/>
        <v>0.85200000000000009</v>
      </c>
      <c r="AW83" s="17">
        <f t="shared" si="35"/>
        <v>0.65062500000000001</v>
      </c>
      <c r="AX83" s="17">
        <f t="shared" si="36"/>
        <v>1.1025</v>
      </c>
      <c r="AY83" s="17">
        <f t="shared" si="37"/>
        <v>0.65062500000000001</v>
      </c>
      <c r="AZ83" s="17">
        <f t="shared" si="38"/>
        <v>0.65062500000000001</v>
      </c>
      <c r="BA83" s="17">
        <f t="shared" si="39"/>
        <v>6.062500000000004E-2</v>
      </c>
      <c r="BC83" s="17">
        <f t="shared" si="40"/>
        <v>2.41</v>
      </c>
      <c r="BD83" s="17">
        <f t="shared" si="41"/>
        <v>0.85199999999999998</v>
      </c>
      <c r="BE83" s="17">
        <f t="shared" si="42"/>
        <v>0.56985721371441644</v>
      </c>
      <c r="BF83" s="17">
        <f t="shared" si="43"/>
        <v>0.60524048972310884</v>
      </c>
      <c r="BG83" s="17">
        <f t="shared" si="44"/>
        <v>0.60524048972310884</v>
      </c>
      <c r="BH83" s="17">
        <f t="shared" si="45"/>
        <v>2.3227252700018722E-4</v>
      </c>
      <c r="BI83" s="17">
        <f t="shared" si="46"/>
        <v>1.7346329397846361E-2</v>
      </c>
    </row>
    <row r="84" spans="1:61" x14ac:dyDescent="0.25">
      <c r="A84" s="84">
        <v>130</v>
      </c>
      <c r="B84" s="84">
        <v>456</v>
      </c>
      <c r="C84" s="17" t="s">
        <v>156</v>
      </c>
      <c r="D84" s="86">
        <v>1</v>
      </c>
      <c r="E84" s="98">
        <f t="shared" si="47"/>
        <v>24.7</v>
      </c>
      <c r="F84" s="98">
        <f t="shared" si="48"/>
        <v>0.49003984063745021</v>
      </c>
      <c r="G84" s="17">
        <v>0</v>
      </c>
      <c r="H84" s="17">
        <v>38.4</v>
      </c>
      <c r="I84" s="17">
        <v>10.6</v>
      </c>
      <c r="J84" s="17">
        <v>0</v>
      </c>
      <c r="K84" s="17">
        <v>0</v>
      </c>
      <c r="L84" s="17">
        <v>0</v>
      </c>
      <c r="M84" s="17">
        <v>0</v>
      </c>
      <c r="N84" s="17">
        <v>0</v>
      </c>
      <c r="O84" s="17">
        <v>14.1</v>
      </c>
      <c r="P84" s="17">
        <v>0</v>
      </c>
      <c r="Q84" s="17">
        <v>36.9</v>
      </c>
      <c r="R84" s="17">
        <v>0</v>
      </c>
      <c r="S84" s="17">
        <v>0</v>
      </c>
      <c r="T84" s="17">
        <v>0</v>
      </c>
      <c r="U84" s="17">
        <v>0</v>
      </c>
      <c r="V84" s="17">
        <v>0</v>
      </c>
      <c r="W84" s="41">
        <v>0</v>
      </c>
      <c r="X84" s="41">
        <v>0</v>
      </c>
      <c r="Y84" s="17">
        <v>0</v>
      </c>
      <c r="Z84" s="17">
        <v>0</v>
      </c>
      <c r="AA84" s="17">
        <v>0</v>
      </c>
      <c r="AB84" s="41">
        <v>0</v>
      </c>
      <c r="AC84" s="17">
        <v>0</v>
      </c>
      <c r="AD84" s="17">
        <v>0</v>
      </c>
      <c r="AE84" s="41">
        <v>0</v>
      </c>
      <c r="AF84" s="41">
        <v>0</v>
      </c>
      <c r="AG84" s="88">
        <v>53.5</v>
      </c>
      <c r="AH84" s="41" t="s">
        <v>3</v>
      </c>
      <c r="AI84" s="87" t="s">
        <v>557</v>
      </c>
      <c r="AN84" s="17">
        <f t="shared" si="27"/>
        <v>100</v>
      </c>
      <c r="AO84" s="17">
        <f t="shared" si="28"/>
        <v>0.14099999999999999</v>
      </c>
      <c r="AP84" s="17">
        <f t="shared" si="29"/>
        <v>0</v>
      </c>
      <c r="AQ84" s="17">
        <f t="shared" si="30"/>
        <v>0.38400000000000001</v>
      </c>
      <c r="AR84" s="17">
        <f t="shared" si="31"/>
        <v>0.36899999999999999</v>
      </c>
      <c r="AS84" s="17">
        <f t="shared" si="32"/>
        <v>0.53500000000000003</v>
      </c>
      <c r="AU84" s="17">
        <f t="shared" si="33"/>
        <v>0.9609375</v>
      </c>
      <c r="AV84" s="17">
        <f t="shared" si="34"/>
        <v>0.36718749999999994</v>
      </c>
      <c r="AW84" s="17">
        <f t="shared" si="35"/>
        <v>0.56005859375</v>
      </c>
      <c r="AX84" s="17">
        <f t="shared" si="36"/>
        <v>0.740234375</v>
      </c>
      <c r="AY84" s="17">
        <f t="shared" si="37"/>
        <v>0.36718749999999994</v>
      </c>
      <c r="AZ84" s="17">
        <f t="shared" si="38"/>
        <v>0.36718749999999994</v>
      </c>
      <c r="BA84" s="17">
        <f t="shared" si="39"/>
        <v>0.16781250000000009</v>
      </c>
      <c r="BC84" s="17">
        <f t="shared" si="40"/>
        <v>0.9609375</v>
      </c>
      <c r="BD84" s="17">
        <f t="shared" si="41"/>
        <v>0.50520833333333337</v>
      </c>
      <c r="BE84" s="17">
        <f t="shared" si="42"/>
        <v>0.48468992211328493</v>
      </c>
      <c r="BF84" s="17">
        <f t="shared" si="43"/>
        <v>0.50209434604348557</v>
      </c>
      <c r="BG84" s="17">
        <f t="shared" si="44"/>
        <v>0.50209434604348557</v>
      </c>
      <c r="BH84" s="17">
        <f t="shared" si="45"/>
        <v>1.0827820623058755E-3</v>
      </c>
      <c r="BI84" s="17">
        <f t="shared" si="46"/>
        <v>5.8837282950432914E-3</v>
      </c>
    </row>
    <row r="85" spans="1:61" x14ac:dyDescent="0.25">
      <c r="A85" s="84">
        <v>325</v>
      </c>
      <c r="B85" s="84">
        <v>212</v>
      </c>
      <c r="D85" s="86">
        <v>1</v>
      </c>
      <c r="E85" s="98">
        <f t="shared" si="47"/>
        <v>16.666666666666664</v>
      </c>
      <c r="F85" s="98">
        <f t="shared" si="48"/>
        <v>0.8</v>
      </c>
      <c r="G85" s="17">
        <v>0</v>
      </c>
      <c r="H85" s="17">
        <f>'EWG-CCP-127 (1)'!M143</f>
        <v>16.666666666666664</v>
      </c>
      <c r="I85" s="17">
        <v>0</v>
      </c>
      <c r="J85" s="17">
        <v>0</v>
      </c>
      <c r="K85" s="17">
        <v>0</v>
      </c>
      <c r="L85" s="17">
        <v>0</v>
      </c>
      <c r="M85" s="17">
        <v>0</v>
      </c>
      <c r="N85" s="17">
        <v>0</v>
      </c>
      <c r="O85" s="17">
        <f>'EWG-CCP-127 (1)'!L143</f>
        <v>16.666666666666664</v>
      </c>
      <c r="P85" s="17">
        <v>0</v>
      </c>
      <c r="Q85" s="17">
        <f>'EWG-CCP-127 (1)'!K143</f>
        <v>66.666666666666657</v>
      </c>
      <c r="R85" s="17">
        <v>0</v>
      </c>
      <c r="S85" s="17">
        <v>0</v>
      </c>
      <c r="T85" s="17">
        <v>0</v>
      </c>
      <c r="U85" s="17">
        <v>0</v>
      </c>
      <c r="V85" s="17">
        <v>0</v>
      </c>
      <c r="W85" s="41">
        <v>0</v>
      </c>
      <c r="X85" s="41">
        <v>0</v>
      </c>
      <c r="Y85" s="17">
        <v>0</v>
      </c>
      <c r="Z85" s="17">
        <v>0</v>
      </c>
      <c r="AA85" s="17">
        <v>0</v>
      </c>
      <c r="AB85" s="17">
        <v>0</v>
      </c>
      <c r="AC85" s="17">
        <v>0</v>
      </c>
      <c r="AD85" s="17">
        <v>0</v>
      </c>
      <c r="AE85" s="17">
        <v>0</v>
      </c>
      <c r="AF85" s="41">
        <v>0</v>
      </c>
      <c r="AG85" s="88">
        <f>'EWG-CCP-127 (1)'!E143</f>
        <v>71</v>
      </c>
      <c r="AH85" s="91" t="s">
        <v>3</v>
      </c>
      <c r="AI85" s="87" t="s">
        <v>504</v>
      </c>
      <c r="AN85" s="17">
        <f t="shared" si="27"/>
        <v>99.999999999999986</v>
      </c>
      <c r="AO85" s="17">
        <f t="shared" si="28"/>
        <v>0.16666666666666663</v>
      </c>
      <c r="AP85" s="17">
        <f t="shared" si="29"/>
        <v>0</v>
      </c>
      <c r="AQ85" s="17">
        <f t="shared" si="30"/>
        <v>0.16666666666666663</v>
      </c>
      <c r="AR85" s="17">
        <f t="shared" si="31"/>
        <v>0.66666666666666652</v>
      </c>
      <c r="AS85" s="17">
        <f t="shared" si="32"/>
        <v>0.71</v>
      </c>
      <c r="AU85" s="17">
        <f t="shared" si="33"/>
        <v>4</v>
      </c>
      <c r="AV85" s="17">
        <f t="shared" si="34"/>
        <v>1</v>
      </c>
      <c r="AW85" s="17">
        <f t="shared" si="35"/>
        <v>0.75</v>
      </c>
      <c r="AX85" s="17">
        <f t="shared" si="36"/>
        <v>1.5</v>
      </c>
      <c r="AY85" s="17">
        <f t="shared" si="37"/>
        <v>0.75</v>
      </c>
      <c r="AZ85" s="17">
        <f t="shared" si="38"/>
        <v>0.75</v>
      </c>
      <c r="BA85" s="17">
        <f t="shared" si="39"/>
        <v>4.0000000000000036E-2</v>
      </c>
      <c r="BC85" s="17">
        <f t="shared" si="40"/>
        <v>4</v>
      </c>
      <c r="BD85" s="17">
        <f t="shared" si="41"/>
        <v>1</v>
      </c>
      <c r="BE85" s="17">
        <f t="shared" si="42"/>
        <v>0.66330797491056859</v>
      </c>
      <c r="BF85" s="17">
        <f t="shared" si="43"/>
        <v>0.69305606347763205</v>
      </c>
      <c r="BG85" s="17">
        <f t="shared" si="44"/>
        <v>0.69305606347763205</v>
      </c>
      <c r="BH85" s="17">
        <f t="shared" si="45"/>
        <v>2.8709698487403349E-4</v>
      </c>
      <c r="BI85" s="17">
        <f t="shared" si="46"/>
        <v>6.3355640894871251E-2</v>
      </c>
    </row>
    <row r="86" spans="1:61" x14ac:dyDescent="0.25">
      <c r="A86" s="84">
        <v>579</v>
      </c>
      <c r="B86" s="84">
        <v>335</v>
      </c>
      <c r="C86" s="17" t="s">
        <v>419</v>
      </c>
      <c r="D86" s="86">
        <v>1</v>
      </c>
      <c r="E86" s="98">
        <f t="shared" si="47"/>
        <v>9.83</v>
      </c>
      <c r="F86" s="98">
        <f t="shared" si="48"/>
        <v>0.87213042031717869</v>
      </c>
      <c r="G86" s="17">
        <v>0</v>
      </c>
      <c r="H86" s="17">
        <v>9.83</v>
      </c>
      <c r="I86" s="17">
        <v>0</v>
      </c>
      <c r="J86" s="17">
        <v>0</v>
      </c>
      <c r="K86" s="17">
        <v>0</v>
      </c>
      <c r="L86" s="17">
        <v>9.83</v>
      </c>
      <c r="M86" s="17">
        <v>0</v>
      </c>
      <c r="N86" s="17">
        <v>0</v>
      </c>
      <c r="O86" s="17">
        <v>0</v>
      </c>
      <c r="P86" s="17">
        <v>1.7</v>
      </c>
      <c r="Q86" s="17">
        <v>78.64</v>
      </c>
      <c r="R86" s="17">
        <v>0</v>
      </c>
      <c r="S86" s="17">
        <v>0</v>
      </c>
      <c r="T86" s="17">
        <v>0</v>
      </c>
      <c r="U86" s="17">
        <v>0</v>
      </c>
      <c r="V86" s="17">
        <v>0</v>
      </c>
      <c r="W86" s="17">
        <v>0</v>
      </c>
      <c r="X86" s="17">
        <v>0</v>
      </c>
      <c r="Y86" s="17">
        <v>0</v>
      </c>
      <c r="Z86" s="17">
        <v>0</v>
      </c>
      <c r="AA86" s="17">
        <v>0</v>
      </c>
      <c r="AB86" s="17">
        <v>0</v>
      </c>
      <c r="AC86" s="17">
        <v>0</v>
      </c>
      <c r="AD86" s="17">
        <v>0</v>
      </c>
      <c r="AE86" s="17">
        <v>0</v>
      </c>
      <c r="AF86" s="17">
        <v>0</v>
      </c>
      <c r="AG86" s="88">
        <v>83</v>
      </c>
      <c r="AH86" s="17" t="s">
        <v>3</v>
      </c>
      <c r="AI86" s="87" t="s">
        <v>506</v>
      </c>
      <c r="AN86" s="17">
        <f t="shared" si="27"/>
        <v>100</v>
      </c>
      <c r="AO86" s="17">
        <f t="shared" si="28"/>
        <v>9.8299999999999998E-2</v>
      </c>
      <c r="AP86" s="17">
        <f t="shared" si="29"/>
        <v>0</v>
      </c>
      <c r="AQ86" s="17">
        <f t="shared" si="30"/>
        <v>9.8299999999999998E-2</v>
      </c>
      <c r="AR86" s="17">
        <f t="shared" si="31"/>
        <v>0.78639999999999999</v>
      </c>
      <c r="AS86" s="17">
        <f t="shared" si="32"/>
        <v>0.83</v>
      </c>
      <c r="AU86" s="17">
        <f t="shared" si="33"/>
        <v>8</v>
      </c>
      <c r="AV86" s="17">
        <f t="shared" si="34"/>
        <v>1</v>
      </c>
      <c r="AW86" s="17">
        <f t="shared" si="35"/>
        <v>1</v>
      </c>
      <c r="AX86" s="17">
        <f t="shared" si="36"/>
        <v>2.5</v>
      </c>
      <c r="AY86" s="17">
        <f t="shared" si="37"/>
        <v>1</v>
      </c>
      <c r="AZ86" s="17">
        <f t="shared" si="38"/>
        <v>1</v>
      </c>
      <c r="BA86" s="17">
        <f t="shared" si="39"/>
        <v>0.17000000000000004</v>
      </c>
      <c r="BC86" s="17">
        <f t="shared" si="40"/>
        <v>8</v>
      </c>
      <c r="BD86" s="17">
        <f t="shared" si="41"/>
        <v>1</v>
      </c>
      <c r="BE86" s="17">
        <f t="shared" si="42"/>
        <v>0.89840422949208332</v>
      </c>
      <c r="BF86" s="17">
        <f t="shared" si="43"/>
        <v>0.81650154895859539</v>
      </c>
      <c r="BG86" s="17">
        <f t="shared" si="44"/>
        <v>0.81650154895859539</v>
      </c>
      <c r="BH86" s="17">
        <f t="shared" si="45"/>
        <v>1.8220818051719608E-4</v>
      </c>
      <c r="BI86" s="17">
        <f t="shared" si="46"/>
        <v>0.13816495239189613</v>
      </c>
    </row>
    <row r="87" spans="1:61" x14ac:dyDescent="0.25">
      <c r="A87" s="84">
        <v>376</v>
      </c>
      <c r="B87" s="84">
        <v>386</v>
      </c>
      <c r="C87" s="58">
        <v>26</v>
      </c>
      <c r="D87" s="86">
        <v>1</v>
      </c>
      <c r="E87" s="98">
        <f t="shared" si="47"/>
        <v>54.54545454545454</v>
      </c>
      <c r="F87" s="98">
        <f t="shared" si="48"/>
        <v>0.79999999999999993</v>
      </c>
      <c r="G87" s="17">
        <v>0</v>
      </c>
      <c r="H87" s="17">
        <f>'EWG-CCP-127 (1)'!M189</f>
        <v>9.0909090909090917</v>
      </c>
      <c r="I87" s="17">
        <v>0</v>
      </c>
      <c r="J87" s="17">
        <v>0</v>
      </c>
      <c r="K87" s="17">
        <v>0</v>
      </c>
      <c r="L87" s="17">
        <v>0</v>
      </c>
      <c r="M87" s="17">
        <v>0</v>
      </c>
      <c r="N87" s="17">
        <v>0</v>
      </c>
      <c r="O87" s="17">
        <f>'EWG-CCP-127 (1)'!L189</f>
        <v>54.54545454545454</v>
      </c>
      <c r="P87" s="17">
        <v>0</v>
      </c>
      <c r="Q87" s="17">
        <f>'EWG-CCP-127 (1)'!K189</f>
        <v>36.363636363636367</v>
      </c>
      <c r="R87" s="17">
        <v>0</v>
      </c>
      <c r="S87" s="17">
        <v>0</v>
      </c>
      <c r="T87" s="17">
        <v>0</v>
      </c>
      <c r="U87" s="17">
        <v>0</v>
      </c>
      <c r="V87" s="17">
        <v>0</v>
      </c>
      <c r="W87" s="41">
        <v>0</v>
      </c>
      <c r="X87" s="41">
        <v>0</v>
      </c>
      <c r="Y87" s="17">
        <v>0</v>
      </c>
      <c r="Z87" s="17">
        <v>0</v>
      </c>
      <c r="AA87" s="17">
        <v>0</v>
      </c>
      <c r="AB87" s="17">
        <v>0</v>
      </c>
      <c r="AC87" s="17">
        <v>0</v>
      </c>
      <c r="AD87" s="17">
        <v>0</v>
      </c>
      <c r="AE87" s="17">
        <v>0</v>
      </c>
      <c r="AF87" s="41">
        <v>0</v>
      </c>
      <c r="AG87" s="88">
        <f>'EWG-CCP-127 (1)'!E189</f>
        <v>6</v>
      </c>
      <c r="AH87" s="41" t="s">
        <v>3</v>
      </c>
      <c r="AI87" s="87" t="s">
        <v>506</v>
      </c>
      <c r="AN87" s="17">
        <f t="shared" si="27"/>
        <v>100</v>
      </c>
      <c r="AO87" s="17">
        <f t="shared" si="28"/>
        <v>0.54545454545454541</v>
      </c>
      <c r="AP87" s="17">
        <f t="shared" si="29"/>
        <v>0</v>
      </c>
      <c r="AQ87" s="17">
        <f t="shared" si="30"/>
        <v>9.0909090909090912E-2</v>
      </c>
      <c r="AR87" s="17">
        <f t="shared" si="31"/>
        <v>0.36363636363636365</v>
      </c>
      <c r="AS87" s="17">
        <f t="shared" si="32"/>
        <v>0.06</v>
      </c>
      <c r="AU87" s="17">
        <f t="shared" si="33"/>
        <v>4</v>
      </c>
      <c r="AV87" s="17">
        <f t="shared" si="34"/>
        <v>5.9999999999999991</v>
      </c>
      <c r="AW87" s="17">
        <f t="shared" si="35"/>
        <v>0.75</v>
      </c>
      <c r="AX87" s="17">
        <f t="shared" si="36"/>
        <v>1.5</v>
      </c>
      <c r="AY87" s="17">
        <f t="shared" si="37"/>
        <v>2.2204460492503131E-16</v>
      </c>
      <c r="AZ87" s="17">
        <f t="shared" si="38"/>
        <v>2.2204460492503131E-16</v>
      </c>
      <c r="BA87" s="17">
        <f t="shared" si="39"/>
        <v>5.9999999999999776E-2</v>
      </c>
      <c r="BC87" s="17">
        <f t="shared" si="40"/>
        <v>4</v>
      </c>
      <c r="BD87" s="17">
        <f t="shared" si="41"/>
        <v>5.9999999999999991</v>
      </c>
      <c r="BE87" s="17">
        <f t="shared" si="42"/>
        <v>0.66330797491056859</v>
      </c>
      <c r="BF87" s="17">
        <f t="shared" si="43"/>
        <v>7.6665573227754635E-2</v>
      </c>
      <c r="BG87" s="17">
        <f t="shared" si="44"/>
        <v>7.6665573227754635E-2</v>
      </c>
      <c r="BH87" s="17">
        <f t="shared" si="45"/>
        <v>2.7774133100965211E-4</v>
      </c>
      <c r="BI87" s="17">
        <f t="shared" si="46"/>
        <v>0.15863853695265304</v>
      </c>
    </row>
    <row r="88" spans="1:61" x14ac:dyDescent="0.25">
      <c r="A88" s="84">
        <v>71</v>
      </c>
      <c r="B88" s="84">
        <v>49</v>
      </c>
      <c r="C88" s="17" t="s">
        <v>86</v>
      </c>
      <c r="D88" s="86">
        <v>1</v>
      </c>
      <c r="E88" s="98">
        <f t="shared" si="47"/>
        <v>18.799999999999997</v>
      </c>
      <c r="F88" s="98">
        <f t="shared" si="48"/>
        <v>0.66625615763546797</v>
      </c>
      <c r="G88" s="17">
        <v>0</v>
      </c>
      <c r="H88" s="17">
        <v>27.1</v>
      </c>
      <c r="I88" s="17">
        <v>0</v>
      </c>
      <c r="J88" s="17">
        <v>0</v>
      </c>
      <c r="K88" s="41">
        <v>0</v>
      </c>
      <c r="L88" s="17">
        <v>10.199999999999999</v>
      </c>
      <c r="M88" s="17">
        <v>0</v>
      </c>
      <c r="N88" s="17">
        <v>0</v>
      </c>
      <c r="O88" s="17">
        <v>8.6</v>
      </c>
      <c r="P88" s="17">
        <v>0</v>
      </c>
      <c r="Q88" s="17">
        <v>54.1</v>
      </c>
      <c r="R88" s="17">
        <v>0</v>
      </c>
      <c r="S88" s="17">
        <v>0</v>
      </c>
      <c r="T88" s="17">
        <v>0</v>
      </c>
      <c r="U88" s="17">
        <v>0</v>
      </c>
      <c r="V88" s="41">
        <v>0</v>
      </c>
      <c r="W88" s="41">
        <v>0</v>
      </c>
      <c r="X88" s="41">
        <v>0</v>
      </c>
      <c r="Y88" s="41">
        <v>0</v>
      </c>
      <c r="Z88" s="17">
        <v>0</v>
      </c>
      <c r="AA88" s="17">
        <v>0</v>
      </c>
      <c r="AB88" s="41">
        <v>0</v>
      </c>
      <c r="AC88" s="17">
        <v>0</v>
      </c>
      <c r="AD88" s="17">
        <v>0</v>
      </c>
      <c r="AE88" s="41">
        <v>0</v>
      </c>
      <c r="AF88" s="41">
        <v>0</v>
      </c>
      <c r="AG88" s="88">
        <v>55.7</v>
      </c>
      <c r="AH88" s="91" t="s">
        <v>3</v>
      </c>
      <c r="AI88" s="87" t="s">
        <v>504</v>
      </c>
      <c r="AN88" s="17">
        <f t="shared" si="27"/>
        <v>100</v>
      </c>
      <c r="AO88" s="17">
        <f t="shared" si="28"/>
        <v>0.18799999999999997</v>
      </c>
      <c r="AP88" s="17">
        <f t="shared" si="29"/>
        <v>0</v>
      </c>
      <c r="AQ88" s="17">
        <f t="shared" si="30"/>
        <v>0.27100000000000002</v>
      </c>
      <c r="AR88" s="17">
        <f t="shared" si="31"/>
        <v>0.54100000000000004</v>
      </c>
      <c r="AS88" s="17">
        <f t="shared" si="32"/>
        <v>0.55700000000000005</v>
      </c>
      <c r="AU88" s="17">
        <f t="shared" si="33"/>
        <v>1.996309963099631</v>
      </c>
      <c r="AV88" s="17">
        <f t="shared" si="34"/>
        <v>0.69372693726937251</v>
      </c>
      <c r="AW88" s="17">
        <f t="shared" si="35"/>
        <v>0.6247693726937269</v>
      </c>
      <c r="AX88" s="17">
        <f t="shared" si="36"/>
        <v>0.99907749077490782</v>
      </c>
      <c r="AY88" s="17">
        <f t="shared" si="37"/>
        <v>0.6247693726937269</v>
      </c>
      <c r="AZ88" s="17">
        <f t="shared" si="38"/>
        <v>0.6247693726937269</v>
      </c>
      <c r="BA88" s="17">
        <f t="shared" si="39"/>
        <v>6.7769372693726848E-2</v>
      </c>
      <c r="BC88" s="17">
        <f t="shared" si="40"/>
        <v>1.996309963099631</v>
      </c>
      <c r="BD88" s="17">
        <f t="shared" si="41"/>
        <v>0.69372693726937251</v>
      </c>
      <c r="BE88" s="17">
        <f t="shared" si="42"/>
        <v>0.54554296915617517</v>
      </c>
      <c r="BF88" s="17">
        <f t="shared" si="43"/>
        <v>0.56921485874704913</v>
      </c>
      <c r="BG88" s="17">
        <f t="shared" si="44"/>
        <v>0.56921485874704913</v>
      </c>
      <c r="BH88" s="17">
        <f t="shared" si="45"/>
        <v>1.4920277421036154E-4</v>
      </c>
      <c r="BI88" s="17">
        <f t="shared" si="46"/>
        <v>9.7427687361645293E-3</v>
      </c>
    </row>
    <row r="89" spans="1:61" x14ac:dyDescent="0.25">
      <c r="A89" s="84">
        <v>407</v>
      </c>
      <c r="B89" s="84">
        <v>518</v>
      </c>
      <c r="D89" s="86">
        <v>1</v>
      </c>
      <c r="E89" s="98">
        <f t="shared" si="47"/>
        <v>21.05263157894737</v>
      </c>
      <c r="F89" s="98">
        <f t="shared" si="48"/>
        <v>0.33333333333333331</v>
      </c>
      <c r="G89" s="17">
        <v>0</v>
      </c>
      <c r="H89" s="17">
        <f>'EWG-CCP-127 (1)'!M203</f>
        <v>52.631578947368418</v>
      </c>
      <c r="I89" s="17">
        <v>0</v>
      </c>
      <c r="J89" s="17">
        <v>0</v>
      </c>
      <c r="K89" s="17">
        <v>0</v>
      </c>
      <c r="L89" s="17">
        <v>0</v>
      </c>
      <c r="M89" s="17">
        <v>0</v>
      </c>
      <c r="N89" s="17">
        <v>0</v>
      </c>
      <c r="O89" s="17">
        <f>'EWG-CCP-127 (1)'!L203</f>
        <v>21.05263157894737</v>
      </c>
      <c r="P89" s="17">
        <v>0</v>
      </c>
      <c r="Q89" s="17">
        <f>'EWG-CCP-127 (1)'!K203</f>
        <v>26.315789473684209</v>
      </c>
      <c r="R89" s="17">
        <v>0</v>
      </c>
      <c r="S89" s="17">
        <v>0</v>
      </c>
      <c r="T89" s="17">
        <v>0</v>
      </c>
      <c r="U89" s="17">
        <v>0</v>
      </c>
      <c r="V89" s="17">
        <v>0</v>
      </c>
      <c r="W89" s="41">
        <v>0</v>
      </c>
      <c r="X89" s="41">
        <v>0</v>
      </c>
      <c r="Y89" s="17">
        <v>0</v>
      </c>
      <c r="Z89" s="17">
        <v>0</v>
      </c>
      <c r="AA89" s="17">
        <v>0</v>
      </c>
      <c r="AB89" s="17">
        <v>0</v>
      </c>
      <c r="AC89" s="17">
        <v>0</v>
      </c>
      <c r="AD89" s="17">
        <v>0</v>
      </c>
      <c r="AE89" s="17">
        <v>0</v>
      </c>
      <c r="AF89" s="41">
        <v>0</v>
      </c>
      <c r="AG89" s="88">
        <f>'EWG-CCP-127 (1)'!E203</f>
        <v>42</v>
      </c>
      <c r="AH89" s="41" t="s">
        <v>3</v>
      </c>
      <c r="AI89" s="87" t="s">
        <v>506</v>
      </c>
      <c r="AN89" s="17">
        <f t="shared" si="27"/>
        <v>99.999999999999986</v>
      </c>
      <c r="AO89" s="17">
        <f t="shared" si="28"/>
        <v>0.2105263157894737</v>
      </c>
      <c r="AP89" s="17">
        <f t="shared" si="29"/>
        <v>0</v>
      </c>
      <c r="AQ89" s="17">
        <f t="shared" si="30"/>
        <v>0.52631578947368418</v>
      </c>
      <c r="AR89" s="17">
        <f t="shared" si="31"/>
        <v>0.26315789473684209</v>
      </c>
      <c r="AS89" s="17">
        <f t="shared" si="32"/>
        <v>0.42</v>
      </c>
      <c r="AU89" s="17">
        <f t="shared" si="33"/>
        <v>0.5</v>
      </c>
      <c r="AV89" s="17">
        <f t="shared" si="34"/>
        <v>0.40000000000000008</v>
      </c>
      <c r="AW89" s="17">
        <f t="shared" si="35"/>
        <v>0.53125</v>
      </c>
      <c r="AX89" s="17">
        <f t="shared" si="36"/>
        <v>0.625</v>
      </c>
      <c r="AY89" s="17">
        <f t="shared" si="37"/>
        <v>0.40000000000000008</v>
      </c>
      <c r="AZ89" s="17">
        <f t="shared" si="38"/>
        <v>0.40000000000000008</v>
      </c>
      <c r="BA89" s="17">
        <f t="shared" si="39"/>
        <v>1.9999999999999907E-2</v>
      </c>
      <c r="BC89" s="17">
        <f t="shared" si="40"/>
        <v>0.5</v>
      </c>
      <c r="BD89" s="17">
        <f t="shared" si="41"/>
        <v>0.40000000000000008</v>
      </c>
      <c r="BE89" s="17">
        <f t="shared" si="42"/>
        <v>0.45759875215174323</v>
      </c>
      <c r="BF89" s="17">
        <f t="shared" si="43"/>
        <v>0.40000000000000008</v>
      </c>
      <c r="BG89" s="17">
        <f t="shared" si="44"/>
        <v>0.40000000000000008</v>
      </c>
      <c r="BH89" s="17">
        <f t="shared" si="45"/>
        <v>3.9999999999999628E-4</v>
      </c>
      <c r="BI89" s="17">
        <f t="shared" si="46"/>
        <v>1.4664714437277549E-3</v>
      </c>
    </row>
    <row r="90" spans="1:61" x14ac:dyDescent="0.25">
      <c r="A90" s="84">
        <v>252</v>
      </c>
      <c r="B90" s="84">
        <v>144</v>
      </c>
      <c r="C90" s="17">
        <f>'EWG-CCP-127 (1)'!B67</f>
        <v>12</v>
      </c>
      <c r="D90" s="86">
        <v>1</v>
      </c>
      <c r="E90" s="98">
        <f t="shared" si="47"/>
        <v>14.163090128755366</v>
      </c>
      <c r="F90" s="98">
        <f t="shared" si="48"/>
        <v>0.5</v>
      </c>
      <c r="G90" s="17">
        <v>0</v>
      </c>
      <c r="H90" s="17">
        <f>'EWG-CCP-127 (1)'!M67</f>
        <v>42.918454935622321</v>
      </c>
      <c r="I90" s="17">
        <v>0</v>
      </c>
      <c r="J90" s="17">
        <v>0</v>
      </c>
      <c r="K90" s="17">
        <v>0</v>
      </c>
      <c r="L90" s="17">
        <v>0</v>
      </c>
      <c r="M90" s="17">
        <v>0</v>
      </c>
      <c r="N90" s="17">
        <v>0</v>
      </c>
      <c r="O90" s="17">
        <f>'EWG-CCP-127 (1)'!L67</f>
        <v>14.163090128755366</v>
      </c>
      <c r="P90" s="17">
        <v>0</v>
      </c>
      <c r="Q90" s="17">
        <f>'EWG-CCP-127 (1)'!K67</f>
        <v>42.918454935622321</v>
      </c>
      <c r="R90" s="17">
        <v>0</v>
      </c>
      <c r="S90" s="17">
        <v>0</v>
      </c>
      <c r="T90" s="17">
        <v>0</v>
      </c>
      <c r="U90" s="17">
        <v>0</v>
      </c>
      <c r="V90" s="17">
        <v>0</v>
      </c>
      <c r="W90" s="41">
        <v>0</v>
      </c>
      <c r="X90" s="41">
        <v>0</v>
      </c>
      <c r="Y90" s="17">
        <v>0</v>
      </c>
      <c r="Z90" s="17">
        <v>0</v>
      </c>
      <c r="AA90" s="17">
        <v>0</v>
      </c>
      <c r="AB90" s="17">
        <v>0</v>
      </c>
      <c r="AC90" s="17">
        <v>0</v>
      </c>
      <c r="AD90" s="17">
        <v>0</v>
      </c>
      <c r="AE90" s="17">
        <v>0</v>
      </c>
      <c r="AF90" s="41">
        <v>0</v>
      </c>
      <c r="AG90" s="88">
        <f>'EWG-CCP-127 (1)'!E67</f>
        <v>35</v>
      </c>
      <c r="AH90" s="41" t="s">
        <v>3</v>
      </c>
      <c r="AI90" s="87" t="s">
        <v>506</v>
      </c>
      <c r="AN90" s="17">
        <f t="shared" si="27"/>
        <v>100</v>
      </c>
      <c r="AO90" s="17">
        <f t="shared" si="28"/>
        <v>0.14163090128755365</v>
      </c>
      <c r="AP90" s="17">
        <f t="shared" si="29"/>
        <v>0</v>
      </c>
      <c r="AQ90" s="17">
        <f t="shared" si="30"/>
        <v>0.42918454935622319</v>
      </c>
      <c r="AR90" s="17">
        <f t="shared" si="31"/>
        <v>0.42918454935622319</v>
      </c>
      <c r="AS90" s="17">
        <f t="shared" si="32"/>
        <v>0.35</v>
      </c>
      <c r="AU90" s="17">
        <f t="shared" si="33"/>
        <v>1</v>
      </c>
      <c r="AV90" s="17">
        <f t="shared" si="34"/>
        <v>0.33</v>
      </c>
      <c r="AW90" s="17">
        <f t="shared" si="35"/>
        <v>0.5625</v>
      </c>
      <c r="AX90" s="17">
        <f t="shared" si="36"/>
        <v>0.75</v>
      </c>
      <c r="AY90" s="17">
        <f t="shared" si="37"/>
        <v>0.33</v>
      </c>
      <c r="AZ90" s="17">
        <f t="shared" si="38"/>
        <v>0.33</v>
      </c>
      <c r="BA90" s="17">
        <f t="shared" si="39"/>
        <v>1.9999999999999962E-2</v>
      </c>
      <c r="BC90" s="17">
        <f t="shared" si="40"/>
        <v>1</v>
      </c>
      <c r="BD90" s="17">
        <f t="shared" si="41"/>
        <v>0.33</v>
      </c>
      <c r="BE90" s="17">
        <f t="shared" si="42"/>
        <v>0.48698578397443254</v>
      </c>
      <c r="BF90" s="17">
        <f t="shared" si="43"/>
        <v>0.33</v>
      </c>
      <c r="BG90" s="17">
        <f t="shared" si="44"/>
        <v>0.33</v>
      </c>
      <c r="BH90" s="17">
        <f t="shared" si="45"/>
        <v>3.999999999999985E-4</v>
      </c>
      <c r="BI90" s="17">
        <f t="shared" si="46"/>
        <v>1.1727706403796565E-2</v>
      </c>
    </row>
    <row r="91" spans="1:61" x14ac:dyDescent="0.25">
      <c r="A91" s="84">
        <v>289</v>
      </c>
      <c r="B91" s="84">
        <v>178</v>
      </c>
      <c r="D91" s="86">
        <v>1</v>
      </c>
      <c r="E91" s="98">
        <f t="shared" si="47"/>
        <v>9.9099099099099099</v>
      </c>
      <c r="F91" s="98">
        <f t="shared" si="48"/>
        <v>0.66666666666666674</v>
      </c>
      <c r="G91" s="17">
        <v>0</v>
      </c>
      <c r="H91" s="17">
        <f>'EWG-CCP-127 (1)'!M107</f>
        <v>30.03003003003003</v>
      </c>
      <c r="I91" s="17">
        <v>0</v>
      </c>
      <c r="J91" s="17">
        <v>0</v>
      </c>
      <c r="K91" s="17">
        <v>0</v>
      </c>
      <c r="L91" s="17">
        <v>0</v>
      </c>
      <c r="M91" s="17">
        <v>0</v>
      </c>
      <c r="N91" s="17">
        <v>0</v>
      </c>
      <c r="O91" s="17">
        <f>'EWG-CCP-127 (1)'!L107</f>
        <v>9.9099099099099099</v>
      </c>
      <c r="P91" s="17">
        <v>0</v>
      </c>
      <c r="Q91" s="17">
        <f>'EWG-CCP-127 (1)'!K107</f>
        <v>60.06006006006006</v>
      </c>
      <c r="R91" s="17">
        <v>0</v>
      </c>
      <c r="S91" s="17">
        <v>0</v>
      </c>
      <c r="T91" s="17">
        <v>0</v>
      </c>
      <c r="U91" s="17">
        <v>0</v>
      </c>
      <c r="V91" s="17">
        <v>0</v>
      </c>
      <c r="W91" s="41">
        <v>0</v>
      </c>
      <c r="X91" s="41">
        <v>0</v>
      </c>
      <c r="Y91" s="17">
        <v>0</v>
      </c>
      <c r="Z91" s="17">
        <v>0</v>
      </c>
      <c r="AA91" s="17">
        <v>0</v>
      </c>
      <c r="AB91" s="17">
        <v>0</v>
      </c>
      <c r="AC91" s="17">
        <v>0</v>
      </c>
      <c r="AD91" s="17">
        <v>0</v>
      </c>
      <c r="AE91" s="17">
        <v>0</v>
      </c>
      <c r="AF91" s="41">
        <v>0</v>
      </c>
      <c r="AG91" s="88">
        <f>'EWG-CCP-127 (1)'!E107</f>
        <v>35</v>
      </c>
      <c r="AH91" s="91" t="s">
        <v>3</v>
      </c>
      <c r="AI91" s="87" t="s">
        <v>504</v>
      </c>
      <c r="AN91" s="17">
        <f t="shared" si="27"/>
        <v>100</v>
      </c>
      <c r="AO91" s="17">
        <f t="shared" si="28"/>
        <v>9.90990990990991E-2</v>
      </c>
      <c r="AP91" s="17">
        <f t="shared" si="29"/>
        <v>0</v>
      </c>
      <c r="AQ91" s="17">
        <f t="shared" si="30"/>
        <v>0.3003003003003003</v>
      </c>
      <c r="AR91" s="17">
        <f t="shared" si="31"/>
        <v>0.60060060060060061</v>
      </c>
      <c r="AS91" s="17">
        <f t="shared" si="32"/>
        <v>0.35</v>
      </c>
      <c r="AU91" s="17">
        <f t="shared" si="33"/>
        <v>2</v>
      </c>
      <c r="AV91" s="17">
        <f t="shared" si="34"/>
        <v>0.33</v>
      </c>
      <c r="AW91" s="17">
        <f t="shared" si="35"/>
        <v>0.625</v>
      </c>
      <c r="AX91" s="17">
        <f t="shared" si="36"/>
        <v>1</v>
      </c>
      <c r="AY91" s="17">
        <f t="shared" si="37"/>
        <v>0.33</v>
      </c>
      <c r="AZ91" s="17">
        <f t="shared" si="38"/>
        <v>0.33</v>
      </c>
      <c r="BA91" s="17">
        <f t="shared" si="39"/>
        <v>1.9999999999999962E-2</v>
      </c>
      <c r="BC91" s="17">
        <f t="shared" si="40"/>
        <v>2</v>
      </c>
      <c r="BD91" s="17">
        <f t="shared" si="41"/>
        <v>0.33</v>
      </c>
      <c r="BE91" s="17">
        <f t="shared" si="42"/>
        <v>0.54575984761981122</v>
      </c>
      <c r="BF91" s="17">
        <f t="shared" si="43"/>
        <v>0.33</v>
      </c>
      <c r="BG91" s="17">
        <f t="shared" si="44"/>
        <v>0.33</v>
      </c>
      <c r="BH91" s="17">
        <f t="shared" si="45"/>
        <v>3.999999999999985E-4</v>
      </c>
      <c r="BI91" s="17">
        <f t="shared" si="46"/>
        <v>1.1727706403796565E-2</v>
      </c>
    </row>
    <row r="92" spans="1:61" x14ac:dyDescent="0.25">
      <c r="A92" s="84">
        <v>21</v>
      </c>
      <c r="B92" s="84">
        <v>12</v>
      </c>
      <c r="C92" s="41" t="s">
        <v>16</v>
      </c>
      <c r="D92" s="86">
        <v>1</v>
      </c>
      <c r="E92" s="98">
        <f t="shared" si="47"/>
        <v>7.7</v>
      </c>
      <c r="F92" s="98">
        <f t="shared" si="48"/>
        <v>0.66630552546045507</v>
      </c>
      <c r="G92" s="41">
        <v>0</v>
      </c>
      <c r="H92" s="41">
        <v>30.8</v>
      </c>
      <c r="I92" s="41">
        <v>0</v>
      </c>
      <c r="J92" s="17">
        <v>0</v>
      </c>
      <c r="K92" s="41">
        <v>0</v>
      </c>
      <c r="L92" s="41">
        <v>0</v>
      </c>
      <c r="M92" s="41">
        <v>0</v>
      </c>
      <c r="N92" s="41">
        <v>0</v>
      </c>
      <c r="O92" s="41">
        <v>7.7</v>
      </c>
      <c r="P92" s="41">
        <v>0</v>
      </c>
      <c r="Q92" s="41">
        <v>61.5</v>
      </c>
      <c r="R92" s="17">
        <v>0</v>
      </c>
      <c r="S92" s="17">
        <v>0</v>
      </c>
      <c r="T92" s="17">
        <v>0</v>
      </c>
      <c r="U92" s="41">
        <v>0</v>
      </c>
      <c r="V92" s="41">
        <v>0</v>
      </c>
      <c r="W92" s="41">
        <v>0</v>
      </c>
      <c r="X92" s="41">
        <v>0</v>
      </c>
      <c r="Y92" s="41">
        <v>0</v>
      </c>
      <c r="Z92" s="41">
        <v>0</v>
      </c>
      <c r="AA92" s="17">
        <v>0</v>
      </c>
      <c r="AB92" s="41">
        <v>0</v>
      </c>
      <c r="AC92" s="17">
        <v>0</v>
      </c>
      <c r="AD92" s="17">
        <v>0</v>
      </c>
      <c r="AE92" s="41">
        <v>0</v>
      </c>
      <c r="AF92" s="41">
        <v>0</v>
      </c>
      <c r="AG92" s="90">
        <v>23</v>
      </c>
      <c r="AH92" s="91" t="s">
        <v>3</v>
      </c>
      <c r="AI92" s="87" t="s">
        <v>504</v>
      </c>
      <c r="AN92" s="17">
        <f t="shared" si="27"/>
        <v>100</v>
      </c>
      <c r="AO92" s="17">
        <f t="shared" si="28"/>
        <v>7.6999999999999999E-2</v>
      </c>
      <c r="AP92" s="17">
        <f t="shared" si="29"/>
        <v>0</v>
      </c>
      <c r="AQ92" s="17">
        <f t="shared" si="30"/>
        <v>0.308</v>
      </c>
      <c r="AR92" s="17">
        <f t="shared" si="31"/>
        <v>0.61499999999999999</v>
      </c>
      <c r="AS92" s="17">
        <f t="shared" si="32"/>
        <v>0.23</v>
      </c>
      <c r="AU92" s="17">
        <f t="shared" si="33"/>
        <v>1.9967532467532467</v>
      </c>
      <c r="AV92" s="17">
        <f t="shared" si="34"/>
        <v>0.25</v>
      </c>
      <c r="AW92" s="17">
        <f t="shared" si="35"/>
        <v>0.62479707792207795</v>
      </c>
      <c r="AX92" s="17">
        <f t="shared" si="36"/>
        <v>0.99918831168831168</v>
      </c>
      <c r="AY92" s="17">
        <f t="shared" si="37"/>
        <v>0.25</v>
      </c>
      <c r="AZ92" s="17">
        <f t="shared" si="38"/>
        <v>0.25</v>
      </c>
      <c r="BA92" s="17">
        <f t="shared" si="39"/>
        <v>1.999999999999999E-2</v>
      </c>
      <c r="BC92" s="17">
        <f t="shared" si="40"/>
        <v>1.9967532467532467</v>
      </c>
      <c r="BD92" s="17">
        <f t="shared" si="41"/>
        <v>0.25</v>
      </c>
      <c r="BE92" s="17">
        <f t="shared" si="42"/>
        <v>0.54556902273784569</v>
      </c>
      <c r="BF92" s="17">
        <f t="shared" si="43"/>
        <v>0.25</v>
      </c>
      <c r="BG92" s="17">
        <f t="shared" si="44"/>
        <v>0.25</v>
      </c>
      <c r="BH92" s="17">
        <f t="shared" si="45"/>
        <v>3.9999999999999959E-4</v>
      </c>
      <c r="BI92" s="17">
        <f t="shared" si="46"/>
        <v>5.2118394906771649E-2</v>
      </c>
    </row>
    <row r="93" spans="1:61" x14ac:dyDescent="0.25">
      <c r="A93" s="84">
        <v>251</v>
      </c>
      <c r="B93" s="84">
        <v>143</v>
      </c>
      <c r="C93" s="17">
        <f>'EWG-CCP-127 (1)'!B66</f>
        <v>11</v>
      </c>
      <c r="D93" s="86">
        <v>1</v>
      </c>
      <c r="E93" s="98">
        <f t="shared" si="47"/>
        <v>9.0909090909090917</v>
      </c>
      <c r="F93" s="98">
        <f t="shared" si="48"/>
        <v>0.5</v>
      </c>
      <c r="G93" s="17">
        <v>0</v>
      </c>
      <c r="H93" s="17">
        <f>'EWG-CCP-127 (1)'!M66</f>
        <v>45.454545454545453</v>
      </c>
      <c r="I93" s="17">
        <v>0</v>
      </c>
      <c r="J93" s="17">
        <v>0</v>
      </c>
      <c r="K93" s="17">
        <v>0</v>
      </c>
      <c r="L93" s="17">
        <v>0</v>
      </c>
      <c r="M93" s="17">
        <v>0</v>
      </c>
      <c r="N93" s="17">
        <v>0</v>
      </c>
      <c r="O93" s="17">
        <f>'EWG-CCP-127 (1)'!L66</f>
        <v>9.0909090909090917</v>
      </c>
      <c r="P93" s="17">
        <v>0</v>
      </c>
      <c r="Q93" s="17">
        <f>'EWG-CCP-127 (1)'!K66</f>
        <v>45.454545454545453</v>
      </c>
      <c r="R93" s="17">
        <v>0</v>
      </c>
      <c r="S93" s="17">
        <v>0</v>
      </c>
      <c r="T93" s="17">
        <v>0</v>
      </c>
      <c r="U93" s="17">
        <v>0</v>
      </c>
      <c r="V93" s="17">
        <v>0</v>
      </c>
      <c r="W93" s="41">
        <v>0</v>
      </c>
      <c r="X93" s="41">
        <v>0</v>
      </c>
      <c r="Y93" s="17">
        <v>0</v>
      </c>
      <c r="Z93" s="17">
        <v>0</v>
      </c>
      <c r="AA93" s="17">
        <v>0</v>
      </c>
      <c r="AB93" s="17">
        <v>0</v>
      </c>
      <c r="AC93" s="17">
        <v>0</v>
      </c>
      <c r="AD93" s="17">
        <v>0</v>
      </c>
      <c r="AE93" s="17">
        <v>0</v>
      </c>
      <c r="AF93" s="41">
        <v>0</v>
      </c>
      <c r="AG93" s="88">
        <f>'EWG-CCP-127 (1)'!E66</f>
        <v>22</v>
      </c>
      <c r="AH93" s="41" t="s">
        <v>3</v>
      </c>
      <c r="AI93" s="87" t="s">
        <v>506</v>
      </c>
      <c r="AN93" s="17">
        <f t="shared" si="27"/>
        <v>100</v>
      </c>
      <c r="AO93" s="17">
        <f t="shared" si="28"/>
        <v>9.0909090909090912E-2</v>
      </c>
      <c r="AP93" s="17">
        <f t="shared" si="29"/>
        <v>0</v>
      </c>
      <c r="AQ93" s="17">
        <f t="shared" si="30"/>
        <v>0.45454545454545453</v>
      </c>
      <c r="AR93" s="17">
        <f t="shared" si="31"/>
        <v>0.45454545454545453</v>
      </c>
      <c r="AS93" s="17">
        <f t="shared" si="32"/>
        <v>0.22</v>
      </c>
      <c r="AU93" s="17">
        <f t="shared" si="33"/>
        <v>1</v>
      </c>
      <c r="AV93" s="17">
        <f t="shared" si="34"/>
        <v>0.2</v>
      </c>
      <c r="AW93" s="17">
        <f t="shared" si="35"/>
        <v>0.5625</v>
      </c>
      <c r="AX93" s="17">
        <f t="shared" si="36"/>
        <v>0.75</v>
      </c>
      <c r="AY93" s="17">
        <f t="shared" si="37"/>
        <v>0.2</v>
      </c>
      <c r="AZ93" s="17">
        <f t="shared" si="38"/>
        <v>0.2</v>
      </c>
      <c r="BA93" s="17">
        <f t="shared" si="39"/>
        <v>1.999999999999999E-2</v>
      </c>
      <c r="BC93" s="17">
        <f t="shared" si="40"/>
        <v>1</v>
      </c>
      <c r="BD93" s="17">
        <f t="shared" si="41"/>
        <v>0.2</v>
      </c>
      <c r="BE93" s="17">
        <f t="shared" si="42"/>
        <v>0.48698578397443254</v>
      </c>
      <c r="BF93" s="17">
        <f t="shared" si="43"/>
        <v>0.2</v>
      </c>
      <c r="BG93" s="17">
        <f t="shared" si="44"/>
        <v>0.2</v>
      </c>
      <c r="BH93" s="17">
        <f t="shared" si="45"/>
        <v>3.9999999999999959E-4</v>
      </c>
      <c r="BI93" s="17">
        <f t="shared" si="46"/>
        <v>5.6784285615352911E-2</v>
      </c>
    </row>
    <row r="94" spans="1:61" x14ac:dyDescent="0.25">
      <c r="A94" s="84">
        <v>262</v>
      </c>
      <c r="B94" s="84">
        <v>153</v>
      </c>
      <c r="C94" s="17">
        <f>'EWG-CCP-127 (1)'!B77</f>
        <v>22</v>
      </c>
      <c r="D94" s="86">
        <v>1</v>
      </c>
      <c r="E94" s="98">
        <f t="shared" si="47"/>
        <v>9.9099099099099099</v>
      </c>
      <c r="F94" s="98">
        <f t="shared" si="48"/>
        <v>0.66666666666666674</v>
      </c>
      <c r="G94" s="17">
        <v>0</v>
      </c>
      <c r="H94" s="17">
        <f>'EWG-CCP-127 (1)'!M77</f>
        <v>30.03003003003003</v>
      </c>
      <c r="I94" s="17">
        <v>0</v>
      </c>
      <c r="J94" s="17">
        <v>0</v>
      </c>
      <c r="K94" s="17">
        <v>0</v>
      </c>
      <c r="L94" s="17">
        <v>0</v>
      </c>
      <c r="M94" s="17">
        <v>0</v>
      </c>
      <c r="N94" s="17">
        <v>0</v>
      </c>
      <c r="O94" s="17">
        <f>'EWG-CCP-127 (1)'!L77</f>
        <v>9.9099099099099099</v>
      </c>
      <c r="P94" s="17">
        <v>0</v>
      </c>
      <c r="Q94" s="17">
        <f>'EWG-CCP-127 (1)'!K77</f>
        <v>60.06006006006006</v>
      </c>
      <c r="R94" s="17">
        <v>0</v>
      </c>
      <c r="S94" s="17">
        <v>0</v>
      </c>
      <c r="T94" s="17">
        <v>0</v>
      </c>
      <c r="U94" s="17">
        <v>0</v>
      </c>
      <c r="V94" s="17">
        <v>0</v>
      </c>
      <c r="W94" s="41">
        <v>0</v>
      </c>
      <c r="X94" s="41">
        <v>0</v>
      </c>
      <c r="Y94" s="17">
        <v>0</v>
      </c>
      <c r="Z94" s="17">
        <v>0</v>
      </c>
      <c r="AA94" s="17">
        <v>0</v>
      </c>
      <c r="AB94" s="17">
        <v>0</v>
      </c>
      <c r="AC94" s="17">
        <v>0</v>
      </c>
      <c r="AD94" s="17">
        <v>0</v>
      </c>
      <c r="AE94" s="17">
        <v>0</v>
      </c>
      <c r="AF94" s="41">
        <v>0</v>
      </c>
      <c r="AG94" s="88">
        <f>'EWG-CCP-127 (1)'!E77</f>
        <v>31</v>
      </c>
      <c r="AH94" s="41" t="s">
        <v>3</v>
      </c>
      <c r="AI94" s="87" t="s">
        <v>506</v>
      </c>
      <c r="AN94" s="17">
        <f t="shared" si="27"/>
        <v>100</v>
      </c>
      <c r="AO94" s="17">
        <f t="shared" si="28"/>
        <v>9.90990990990991E-2</v>
      </c>
      <c r="AP94" s="17">
        <f t="shared" si="29"/>
        <v>0</v>
      </c>
      <c r="AQ94" s="17">
        <f t="shared" si="30"/>
        <v>0.3003003003003003</v>
      </c>
      <c r="AR94" s="17">
        <f t="shared" si="31"/>
        <v>0.60060060060060061</v>
      </c>
      <c r="AS94" s="17">
        <f t="shared" si="32"/>
        <v>0.31</v>
      </c>
      <c r="AU94" s="17">
        <f t="shared" si="33"/>
        <v>2</v>
      </c>
      <c r="AV94" s="17">
        <f t="shared" si="34"/>
        <v>0.33</v>
      </c>
      <c r="AW94" s="17">
        <f t="shared" si="35"/>
        <v>0.625</v>
      </c>
      <c r="AX94" s="17">
        <f t="shared" si="36"/>
        <v>1</v>
      </c>
      <c r="AY94" s="17">
        <f t="shared" si="37"/>
        <v>0.33</v>
      </c>
      <c r="AZ94" s="17">
        <f t="shared" si="38"/>
        <v>0.33</v>
      </c>
      <c r="BA94" s="17">
        <f t="shared" si="39"/>
        <v>2.0000000000000018E-2</v>
      </c>
      <c r="BC94" s="17">
        <f t="shared" si="40"/>
        <v>2</v>
      </c>
      <c r="BD94" s="17">
        <f t="shared" si="41"/>
        <v>0.33</v>
      </c>
      <c r="BE94" s="17">
        <f t="shared" si="42"/>
        <v>0.54575984761981122</v>
      </c>
      <c r="BF94" s="17">
        <f t="shared" si="43"/>
        <v>0.33</v>
      </c>
      <c r="BG94" s="17">
        <f t="shared" si="44"/>
        <v>0.33</v>
      </c>
      <c r="BH94" s="17">
        <f t="shared" si="45"/>
        <v>4.0000000000000072E-4</v>
      </c>
      <c r="BI94" s="17">
        <f t="shared" si="46"/>
        <v>2.1991269238121593E-2</v>
      </c>
    </row>
    <row r="95" spans="1:61" x14ac:dyDescent="0.25">
      <c r="A95" s="84">
        <v>278</v>
      </c>
      <c r="B95" s="84">
        <v>168</v>
      </c>
      <c r="D95" s="86">
        <v>1</v>
      </c>
      <c r="E95" s="98">
        <f t="shared" si="47"/>
        <v>13.793103448275861</v>
      </c>
      <c r="F95" s="98">
        <f t="shared" si="48"/>
        <v>0.5</v>
      </c>
      <c r="G95" s="17">
        <v>0</v>
      </c>
      <c r="H95" s="17">
        <f>'EWG-CCP-127 (1)'!M96</f>
        <v>43.103448275862064</v>
      </c>
      <c r="I95" s="17">
        <v>0</v>
      </c>
      <c r="J95" s="17">
        <v>0</v>
      </c>
      <c r="K95" s="17">
        <v>0</v>
      </c>
      <c r="L95" s="17">
        <v>0</v>
      </c>
      <c r="M95" s="17">
        <v>0</v>
      </c>
      <c r="N95" s="17">
        <v>0</v>
      </c>
      <c r="O95" s="17">
        <f>'EWG-CCP-127 (1)'!L96</f>
        <v>13.793103448275861</v>
      </c>
      <c r="P95" s="17">
        <v>0</v>
      </c>
      <c r="Q95" s="17">
        <f>'EWG-CCP-127 (1)'!K96</f>
        <v>43.103448275862064</v>
      </c>
      <c r="R95" s="17">
        <v>0</v>
      </c>
      <c r="S95" s="17">
        <v>0</v>
      </c>
      <c r="T95" s="17">
        <v>0</v>
      </c>
      <c r="U95" s="17">
        <v>0</v>
      </c>
      <c r="V95" s="17">
        <v>0</v>
      </c>
      <c r="W95" s="41">
        <v>0</v>
      </c>
      <c r="X95" s="41">
        <v>0</v>
      </c>
      <c r="Y95" s="17">
        <v>0</v>
      </c>
      <c r="Z95" s="17">
        <v>0</v>
      </c>
      <c r="AA95" s="17">
        <v>0</v>
      </c>
      <c r="AB95" s="17">
        <v>0</v>
      </c>
      <c r="AC95" s="17">
        <v>0</v>
      </c>
      <c r="AD95" s="17">
        <v>0</v>
      </c>
      <c r="AE95" s="17">
        <v>0</v>
      </c>
      <c r="AF95" s="41">
        <v>0</v>
      </c>
      <c r="AG95" s="88">
        <f>'EWG-CCP-127 (1)'!E96</f>
        <v>34</v>
      </c>
      <c r="AH95" s="91" t="s">
        <v>3</v>
      </c>
      <c r="AI95" s="87" t="s">
        <v>504</v>
      </c>
      <c r="AN95" s="17">
        <f t="shared" si="27"/>
        <v>99.999999999999986</v>
      </c>
      <c r="AO95" s="17">
        <f t="shared" si="28"/>
        <v>0.13793103448275862</v>
      </c>
      <c r="AP95" s="17">
        <f t="shared" si="29"/>
        <v>0</v>
      </c>
      <c r="AQ95" s="17">
        <f t="shared" si="30"/>
        <v>0.43103448275862066</v>
      </c>
      <c r="AR95" s="17">
        <f t="shared" si="31"/>
        <v>0.43103448275862066</v>
      </c>
      <c r="AS95" s="17">
        <f t="shared" si="32"/>
        <v>0.34</v>
      </c>
      <c r="AU95" s="17">
        <f t="shared" si="33"/>
        <v>1</v>
      </c>
      <c r="AV95" s="17">
        <f t="shared" si="34"/>
        <v>0.32</v>
      </c>
      <c r="AW95" s="17">
        <f t="shared" si="35"/>
        <v>0.5625</v>
      </c>
      <c r="AX95" s="17">
        <f t="shared" si="36"/>
        <v>0.75</v>
      </c>
      <c r="AY95" s="17">
        <f t="shared" si="37"/>
        <v>0.32</v>
      </c>
      <c r="AZ95" s="17">
        <f t="shared" si="38"/>
        <v>0.32</v>
      </c>
      <c r="BA95" s="17">
        <f t="shared" si="39"/>
        <v>2.0000000000000018E-2</v>
      </c>
      <c r="BC95" s="17">
        <f t="shared" si="40"/>
        <v>1</v>
      </c>
      <c r="BD95" s="17">
        <f t="shared" si="41"/>
        <v>0.32</v>
      </c>
      <c r="BE95" s="17">
        <f t="shared" si="42"/>
        <v>0.48698578397443254</v>
      </c>
      <c r="BF95" s="17">
        <f t="shared" si="43"/>
        <v>0.32</v>
      </c>
      <c r="BG95" s="17">
        <f t="shared" si="44"/>
        <v>0.32</v>
      </c>
      <c r="BH95" s="17">
        <f t="shared" si="45"/>
        <v>4.0000000000000072E-4</v>
      </c>
      <c r="BI95" s="17">
        <f t="shared" si="46"/>
        <v>1.3993597112377812E-2</v>
      </c>
    </row>
    <row r="96" spans="1:61" x14ac:dyDescent="0.25">
      <c r="A96" s="84">
        <v>280</v>
      </c>
      <c r="B96" s="84">
        <v>170</v>
      </c>
      <c r="D96" s="86">
        <v>1</v>
      </c>
      <c r="E96" s="98">
        <f t="shared" si="47"/>
        <v>16.666666666666668</v>
      </c>
      <c r="F96" s="98">
        <f t="shared" si="48"/>
        <v>0.5</v>
      </c>
      <c r="G96" s="17">
        <v>0</v>
      </c>
      <c r="H96" s="17">
        <f>'EWG-CCP-127 (1)'!M98</f>
        <v>41.666666666666671</v>
      </c>
      <c r="I96" s="17">
        <v>0</v>
      </c>
      <c r="J96" s="17">
        <v>0</v>
      </c>
      <c r="K96" s="17">
        <v>0</v>
      </c>
      <c r="L96" s="17">
        <v>0</v>
      </c>
      <c r="M96" s="17">
        <v>0</v>
      </c>
      <c r="N96" s="17">
        <v>0</v>
      </c>
      <c r="O96" s="17">
        <f>'EWG-CCP-127 (1)'!L98</f>
        <v>16.666666666666668</v>
      </c>
      <c r="P96" s="17">
        <v>0</v>
      </c>
      <c r="Q96" s="17">
        <f>'EWG-CCP-127 (1)'!K98</f>
        <v>41.666666666666671</v>
      </c>
      <c r="R96" s="17">
        <v>0</v>
      </c>
      <c r="S96" s="17">
        <v>0</v>
      </c>
      <c r="T96" s="17">
        <v>0</v>
      </c>
      <c r="U96" s="17">
        <v>0</v>
      </c>
      <c r="V96" s="17">
        <v>0</v>
      </c>
      <c r="W96" s="41">
        <v>0</v>
      </c>
      <c r="X96" s="41">
        <v>0</v>
      </c>
      <c r="Y96" s="17">
        <v>0</v>
      </c>
      <c r="Z96" s="17">
        <v>0</v>
      </c>
      <c r="AA96" s="17">
        <v>0</v>
      </c>
      <c r="AB96" s="17">
        <v>0</v>
      </c>
      <c r="AC96" s="17">
        <v>0</v>
      </c>
      <c r="AD96" s="17">
        <v>0</v>
      </c>
      <c r="AE96" s="17">
        <v>0</v>
      </c>
      <c r="AF96" s="41">
        <v>0</v>
      </c>
      <c r="AG96" s="88">
        <f>'EWG-CCP-127 (1)'!E98</f>
        <v>42</v>
      </c>
      <c r="AH96" s="91" t="s">
        <v>3</v>
      </c>
      <c r="AI96" s="87" t="s">
        <v>504</v>
      </c>
      <c r="AN96" s="17">
        <f t="shared" si="27"/>
        <v>100.00000000000001</v>
      </c>
      <c r="AO96" s="17">
        <f t="shared" si="28"/>
        <v>0.16666666666666669</v>
      </c>
      <c r="AP96" s="17">
        <f t="shared" si="29"/>
        <v>0</v>
      </c>
      <c r="AQ96" s="17">
        <f t="shared" si="30"/>
        <v>0.41666666666666674</v>
      </c>
      <c r="AR96" s="17">
        <f t="shared" si="31"/>
        <v>0.41666666666666674</v>
      </c>
      <c r="AS96" s="17">
        <f t="shared" si="32"/>
        <v>0.42</v>
      </c>
      <c r="AU96" s="17">
        <f t="shared" si="33"/>
        <v>1</v>
      </c>
      <c r="AV96" s="17">
        <f t="shared" si="34"/>
        <v>0.39999999999999997</v>
      </c>
      <c r="AW96" s="17">
        <f t="shared" si="35"/>
        <v>0.5625</v>
      </c>
      <c r="AX96" s="17">
        <f t="shared" si="36"/>
        <v>0.75</v>
      </c>
      <c r="AY96" s="17">
        <f t="shared" si="37"/>
        <v>0.39999999999999997</v>
      </c>
      <c r="AZ96" s="17">
        <f t="shared" si="38"/>
        <v>0.39999999999999997</v>
      </c>
      <c r="BA96" s="17">
        <f t="shared" si="39"/>
        <v>2.0000000000000018E-2</v>
      </c>
      <c r="BC96" s="17">
        <f t="shared" si="40"/>
        <v>1</v>
      </c>
      <c r="BD96" s="17">
        <f t="shared" si="41"/>
        <v>0.39999999999999997</v>
      </c>
      <c r="BE96" s="17">
        <f t="shared" si="42"/>
        <v>0.48698578397443254</v>
      </c>
      <c r="BF96" s="17">
        <f t="shared" si="43"/>
        <v>0.39999999999999997</v>
      </c>
      <c r="BG96" s="17">
        <f t="shared" si="44"/>
        <v>0.39999999999999997</v>
      </c>
      <c r="BH96" s="17">
        <f t="shared" si="45"/>
        <v>4.0000000000000072E-4</v>
      </c>
      <c r="BI96" s="17">
        <f t="shared" si="46"/>
        <v>1.4664714437277549E-3</v>
      </c>
    </row>
    <row r="97" spans="1:61" x14ac:dyDescent="0.25">
      <c r="A97" s="84">
        <v>288</v>
      </c>
      <c r="B97" s="84">
        <v>177</v>
      </c>
      <c r="D97" s="86">
        <v>1</v>
      </c>
      <c r="E97" s="98">
        <f t="shared" si="47"/>
        <v>7.6923076923076925</v>
      </c>
      <c r="F97" s="98">
        <f t="shared" si="48"/>
        <v>0.66666666666666674</v>
      </c>
      <c r="G97" s="17">
        <v>0</v>
      </c>
      <c r="H97" s="17">
        <f>'EWG-CCP-127 (1)'!M106</f>
        <v>30.76923076923077</v>
      </c>
      <c r="I97" s="17">
        <v>0</v>
      </c>
      <c r="J97" s="17">
        <v>0</v>
      </c>
      <c r="K97" s="17">
        <v>0</v>
      </c>
      <c r="L97" s="17">
        <v>0</v>
      </c>
      <c r="M97" s="17">
        <v>0</v>
      </c>
      <c r="N97" s="17">
        <v>0</v>
      </c>
      <c r="O97" s="17">
        <f>'EWG-CCP-127 (1)'!L106</f>
        <v>7.6923076923076925</v>
      </c>
      <c r="P97" s="17">
        <v>0</v>
      </c>
      <c r="Q97" s="17">
        <f>'EWG-CCP-127 (1)'!K106</f>
        <v>61.53846153846154</v>
      </c>
      <c r="R97" s="17">
        <v>0</v>
      </c>
      <c r="S97" s="17">
        <v>0</v>
      </c>
      <c r="T97" s="17">
        <v>0</v>
      </c>
      <c r="U97" s="17">
        <v>0</v>
      </c>
      <c r="V97" s="17">
        <v>0</v>
      </c>
      <c r="W97" s="41">
        <v>0</v>
      </c>
      <c r="X97" s="41">
        <v>0</v>
      </c>
      <c r="Y97" s="17">
        <v>0</v>
      </c>
      <c r="Z97" s="17">
        <v>0</v>
      </c>
      <c r="AA97" s="17">
        <v>0</v>
      </c>
      <c r="AB97" s="17">
        <v>0</v>
      </c>
      <c r="AC97" s="17">
        <v>0</v>
      </c>
      <c r="AD97" s="17">
        <v>0</v>
      </c>
      <c r="AE97" s="17">
        <v>0</v>
      </c>
      <c r="AF97" s="41">
        <v>0</v>
      </c>
      <c r="AG97" s="88">
        <f>'EWG-CCP-127 (1)'!E106</f>
        <v>27</v>
      </c>
      <c r="AH97" s="91" t="s">
        <v>3</v>
      </c>
      <c r="AI97" s="87" t="s">
        <v>504</v>
      </c>
      <c r="AN97" s="17">
        <f t="shared" si="27"/>
        <v>100</v>
      </c>
      <c r="AO97" s="17">
        <f t="shared" si="28"/>
        <v>7.6923076923076927E-2</v>
      </c>
      <c r="AP97" s="17">
        <f t="shared" si="29"/>
        <v>0</v>
      </c>
      <c r="AQ97" s="17">
        <f t="shared" si="30"/>
        <v>0.30769230769230771</v>
      </c>
      <c r="AR97" s="17">
        <f t="shared" si="31"/>
        <v>0.61538461538461542</v>
      </c>
      <c r="AS97" s="17">
        <f t="shared" si="32"/>
        <v>0.27</v>
      </c>
      <c r="AU97" s="17">
        <f t="shared" si="33"/>
        <v>2</v>
      </c>
      <c r="AV97" s="17">
        <f t="shared" si="34"/>
        <v>0.25</v>
      </c>
      <c r="AW97" s="17">
        <f t="shared" si="35"/>
        <v>0.625</v>
      </c>
      <c r="AX97" s="17">
        <f t="shared" si="36"/>
        <v>1</v>
      </c>
      <c r="AY97" s="17">
        <f t="shared" si="37"/>
        <v>0.25</v>
      </c>
      <c r="AZ97" s="17">
        <f t="shared" si="38"/>
        <v>0.25</v>
      </c>
      <c r="BA97" s="17">
        <f t="shared" si="39"/>
        <v>2.0000000000000018E-2</v>
      </c>
      <c r="BC97" s="17">
        <f t="shared" si="40"/>
        <v>2</v>
      </c>
      <c r="BD97" s="17">
        <f t="shared" si="41"/>
        <v>0.25</v>
      </c>
      <c r="BE97" s="17">
        <f t="shared" si="42"/>
        <v>0.54575984761981122</v>
      </c>
      <c r="BF97" s="17">
        <f t="shared" si="43"/>
        <v>0.25</v>
      </c>
      <c r="BG97" s="17">
        <f t="shared" si="44"/>
        <v>0.25</v>
      </c>
      <c r="BH97" s="17">
        <f t="shared" si="45"/>
        <v>4.0000000000000072E-4</v>
      </c>
      <c r="BI97" s="17">
        <f t="shared" si="46"/>
        <v>3.5454832072446617E-2</v>
      </c>
    </row>
    <row r="98" spans="1:61" x14ac:dyDescent="0.25">
      <c r="A98" s="84">
        <v>301</v>
      </c>
      <c r="B98" s="84">
        <v>188</v>
      </c>
      <c r="D98" s="86">
        <v>1</v>
      </c>
      <c r="E98" s="98">
        <f t="shared" si="47"/>
        <v>4.213483146067416</v>
      </c>
      <c r="F98" s="98">
        <f t="shared" si="48"/>
        <v>0.70674486803519054</v>
      </c>
      <c r="G98" s="17">
        <v>0</v>
      </c>
      <c r="H98" s="17">
        <f>'EWG-CCP-127 (1)'!M119</f>
        <v>28.08988764044944</v>
      </c>
      <c r="I98" s="17">
        <v>0</v>
      </c>
      <c r="J98" s="17">
        <v>0</v>
      </c>
      <c r="K98" s="17">
        <v>0</v>
      </c>
      <c r="L98" s="17">
        <v>0</v>
      </c>
      <c r="M98" s="17">
        <v>0</v>
      </c>
      <c r="N98" s="17">
        <v>0</v>
      </c>
      <c r="O98" s="17">
        <f>'EWG-CCP-127 (1)'!L119</f>
        <v>4.213483146067416</v>
      </c>
      <c r="P98" s="17">
        <v>0</v>
      </c>
      <c r="Q98" s="17">
        <f>'EWG-CCP-127 (1)'!K119</f>
        <v>67.696629213483149</v>
      </c>
      <c r="R98" s="17">
        <v>0</v>
      </c>
      <c r="S98" s="17">
        <v>0</v>
      </c>
      <c r="T98" s="17">
        <v>0</v>
      </c>
      <c r="U98" s="17">
        <v>0</v>
      </c>
      <c r="V98" s="17">
        <v>0</v>
      </c>
      <c r="W98" s="41">
        <v>0</v>
      </c>
      <c r="X98" s="41">
        <v>0</v>
      </c>
      <c r="Y98" s="17">
        <v>0</v>
      </c>
      <c r="Z98" s="17">
        <v>0</v>
      </c>
      <c r="AA98" s="17">
        <v>0</v>
      </c>
      <c r="AB98" s="17">
        <v>0</v>
      </c>
      <c r="AC98" s="17">
        <v>0</v>
      </c>
      <c r="AD98" s="17">
        <v>0</v>
      </c>
      <c r="AE98" s="17">
        <v>0</v>
      </c>
      <c r="AF98" s="41">
        <v>0</v>
      </c>
      <c r="AG98" s="88">
        <f>'EWG-CCP-127 (1)'!E119</f>
        <v>17</v>
      </c>
      <c r="AH98" s="91" t="s">
        <v>3</v>
      </c>
      <c r="AI98" s="87" t="s">
        <v>504</v>
      </c>
      <c r="AN98" s="17">
        <f t="shared" si="27"/>
        <v>100</v>
      </c>
      <c r="AO98" s="17">
        <f t="shared" si="28"/>
        <v>4.2134831460674163E-2</v>
      </c>
      <c r="AP98" s="17">
        <f t="shared" si="29"/>
        <v>0</v>
      </c>
      <c r="AQ98" s="17">
        <f t="shared" si="30"/>
        <v>0.2808988764044944</v>
      </c>
      <c r="AR98" s="17">
        <f t="shared" si="31"/>
        <v>0.6769662921348315</v>
      </c>
      <c r="AS98" s="17">
        <f t="shared" si="32"/>
        <v>0.17</v>
      </c>
      <c r="AU98" s="17">
        <f t="shared" si="33"/>
        <v>2.41</v>
      </c>
      <c r="AV98" s="17">
        <f t="shared" si="34"/>
        <v>0.15000000000000002</v>
      </c>
      <c r="AW98" s="17">
        <f t="shared" si="35"/>
        <v>0.65062500000000001</v>
      </c>
      <c r="AX98" s="17">
        <f t="shared" si="36"/>
        <v>1.1025</v>
      </c>
      <c r="AY98" s="17">
        <f t="shared" si="37"/>
        <v>0.15000000000000002</v>
      </c>
      <c r="AZ98" s="17">
        <f t="shared" si="38"/>
        <v>0.15000000000000002</v>
      </c>
      <c r="BA98" s="17">
        <f t="shared" si="39"/>
        <v>1.999999999999999E-2</v>
      </c>
      <c r="BC98" s="17">
        <f t="shared" si="40"/>
        <v>2.41</v>
      </c>
      <c r="BD98" s="17">
        <f t="shared" si="41"/>
        <v>0.15</v>
      </c>
      <c r="BE98" s="17">
        <f t="shared" si="42"/>
        <v>0.56985721371441644</v>
      </c>
      <c r="BF98" s="17">
        <f t="shared" si="43"/>
        <v>0.15</v>
      </c>
      <c r="BG98" s="17">
        <f t="shared" si="44"/>
        <v>0.15</v>
      </c>
      <c r="BH98" s="17">
        <f t="shared" si="45"/>
        <v>4.0000000000000072E-4</v>
      </c>
      <c r="BI98" s="17">
        <f t="shared" si="46"/>
        <v>8.3113739158259217E-2</v>
      </c>
    </row>
    <row r="99" spans="1:61" x14ac:dyDescent="0.25">
      <c r="A99" s="84">
        <v>293</v>
      </c>
      <c r="B99" s="84">
        <v>182</v>
      </c>
      <c r="D99" s="86">
        <v>1</v>
      </c>
      <c r="E99" s="98">
        <f t="shared" si="47"/>
        <v>17.58241758241758</v>
      </c>
      <c r="F99" s="98">
        <f t="shared" si="48"/>
        <v>0.66666666666666674</v>
      </c>
      <c r="G99" s="17">
        <v>0</v>
      </c>
      <c r="H99" s="17">
        <f>'EWG-CCP-127 (1)'!M111</f>
        <v>27.472527472527471</v>
      </c>
      <c r="I99" s="17">
        <v>0</v>
      </c>
      <c r="J99" s="17">
        <v>0</v>
      </c>
      <c r="K99" s="17">
        <v>0</v>
      </c>
      <c r="L99" s="17">
        <v>0</v>
      </c>
      <c r="M99" s="17">
        <v>0</v>
      </c>
      <c r="N99" s="17">
        <v>0</v>
      </c>
      <c r="O99" s="17">
        <f>'EWG-CCP-127 (1)'!L111</f>
        <v>17.58241758241758</v>
      </c>
      <c r="P99" s="17">
        <v>0</v>
      </c>
      <c r="Q99" s="17">
        <f>'EWG-CCP-127 (1)'!K111</f>
        <v>54.945054945054942</v>
      </c>
      <c r="R99" s="17">
        <v>0</v>
      </c>
      <c r="S99" s="17">
        <v>0</v>
      </c>
      <c r="T99" s="17">
        <v>0</v>
      </c>
      <c r="U99" s="17">
        <v>0</v>
      </c>
      <c r="V99" s="17">
        <v>0</v>
      </c>
      <c r="W99" s="41">
        <v>0</v>
      </c>
      <c r="X99" s="41">
        <v>0</v>
      </c>
      <c r="Y99" s="17">
        <v>0</v>
      </c>
      <c r="Z99" s="17">
        <v>0</v>
      </c>
      <c r="AA99" s="17">
        <v>0</v>
      </c>
      <c r="AB99" s="17">
        <v>0</v>
      </c>
      <c r="AC99" s="17">
        <v>0</v>
      </c>
      <c r="AD99" s="17">
        <v>0</v>
      </c>
      <c r="AE99" s="17">
        <v>0</v>
      </c>
      <c r="AF99" s="41">
        <v>0</v>
      </c>
      <c r="AG99" s="88">
        <f>'EWG-CCP-127 (1)'!E111</f>
        <v>55.000000000000007</v>
      </c>
      <c r="AH99" s="91" t="s">
        <v>3</v>
      </c>
      <c r="AI99" s="87" t="s">
        <v>504</v>
      </c>
      <c r="AN99" s="17">
        <f t="shared" si="27"/>
        <v>100</v>
      </c>
      <c r="AO99" s="17">
        <f t="shared" si="28"/>
        <v>0.17582417582417581</v>
      </c>
      <c r="AP99" s="17">
        <f t="shared" si="29"/>
        <v>0</v>
      </c>
      <c r="AQ99" s="17">
        <f t="shared" si="30"/>
        <v>0.27472527472527469</v>
      </c>
      <c r="AR99" s="17">
        <f t="shared" si="31"/>
        <v>0.54945054945054939</v>
      </c>
      <c r="AS99" s="17">
        <f t="shared" si="32"/>
        <v>0.55000000000000004</v>
      </c>
      <c r="AU99" s="17">
        <f t="shared" si="33"/>
        <v>2</v>
      </c>
      <c r="AV99" s="17">
        <f t="shared" si="34"/>
        <v>0.64</v>
      </c>
      <c r="AW99" s="17">
        <f t="shared" si="35"/>
        <v>0.625</v>
      </c>
      <c r="AX99" s="17">
        <f t="shared" si="36"/>
        <v>1</v>
      </c>
      <c r="AY99" s="17">
        <f t="shared" si="37"/>
        <v>0.625</v>
      </c>
      <c r="AZ99" s="17">
        <f t="shared" si="38"/>
        <v>0.625</v>
      </c>
      <c r="BA99" s="17">
        <f t="shared" si="39"/>
        <v>7.4999999999999956E-2</v>
      </c>
      <c r="BC99" s="17">
        <f t="shared" si="40"/>
        <v>2</v>
      </c>
      <c r="BD99" s="17">
        <f t="shared" si="41"/>
        <v>0.64</v>
      </c>
      <c r="BE99" s="17">
        <f t="shared" si="42"/>
        <v>0.54575984761981122</v>
      </c>
      <c r="BF99" s="17">
        <f t="shared" si="43"/>
        <v>0.56139709636148438</v>
      </c>
      <c r="BG99" s="17">
        <f t="shared" si="44"/>
        <v>0.56139709636148438</v>
      </c>
      <c r="BH99" s="17">
        <f t="shared" si="45"/>
        <v>1.2989380547295953E-4</v>
      </c>
      <c r="BI99" s="17">
        <f t="shared" si="46"/>
        <v>8.4098922321714075E-3</v>
      </c>
    </row>
    <row r="100" spans="1:61" x14ac:dyDescent="0.25">
      <c r="A100" s="84">
        <v>415</v>
      </c>
      <c r="B100" s="84">
        <v>272</v>
      </c>
      <c r="D100" s="86">
        <v>1</v>
      </c>
      <c r="E100" s="98">
        <f t="shared" si="47"/>
        <v>40</v>
      </c>
      <c r="F100" s="98">
        <f t="shared" si="48"/>
        <v>0.66666666666666663</v>
      </c>
      <c r="G100" s="17">
        <v>0</v>
      </c>
      <c r="H100" s="17">
        <f>'EWG-CCP-127 (1)'!M211</f>
        <v>20</v>
      </c>
      <c r="I100" s="17">
        <v>0</v>
      </c>
      <c r="J100" s="17">
        <v>0</v>
      </c>
      <c r="K100" s="17">
        <v>0</v>
      </c>
      <c r="L100" s="17">
        <v>0</v>
      </c>
      <c r="M100" s="17">
        <v>0</v>
      </c>
      <c r="N100" s="17">
        <v>0</v>
      </c>
      <c r="O100" s="17">
        <f>'EWG-CCP-127 (1)'!L211</f>
        <v>40</v>
      </c>
      <c r="P100" s="17">
        <v>0</v>
      </c>
      <c r="Q100" s="17">
        <f>'EWG-CCP-127 (1)'!K211</f>
        <v>40</v>
      </c>
      <c r="R100" s="17">
        <v>0</v>
      </c>
      <c r="S100" s="17">
        <v>0</v>
      </c>
      <c r="T100" s="17">
        <v>0</v>
      </c>
      <c r="U100" s="17">
        <v>0</v>
      </c>
      <c r="V100" s="17">
        <v>0</v>
      </c>
      <c r="W100" s="41">
        <v>0</v>
      </c>
      <c r="X100" s="41">
        <v>0</v>
      </c>
      <c r="Y100" s="17">
        <v>0</v>
      </c>
      <c r="Z100" s="17">
        <v>0</v>
      </c>
      <c r="AA100" s="17">
        <v>0</v>
      </c>
      <c r="AB100" s="17">
        <v>0</v>
      </c>
      <c r="AC100" s="17">
        <v>0</v>
      </c>
      <c r="AD100" s="17">
        <v>0</v>
      </c>
      <c r="AE100" s="17">
        <v>0</v>
      </c>
      <c r="AF100" s="41">
        <v>0</v>
      </c>
      <c r="AG100" s="88">
        <f>'EWG-CCP-127 (1)'!E211</f>
        <v>45</v>
      </c>
      <c r="AH100" s="41" t="s">
        <v>3</v>
      </c>
      <c r="AI100" s="87" t="s">
        <v>506</v>
      </c>
      <c r="AN100" s="17">
        <f t="shared" si="27"/>
        <v>100</v>
      </c>
      <c r="AO100" s="17">
        <f t="shared" si="28"/>
        <v>0.4</v>
      </c>
      <c r="AP100" s="17">
        <f t="shared" si="29"/>
        <v>0</v>
      </c>
      <c r="AQ100" s="17">
        <f t="shared" si="30"/>
        <v>0.2</v>
      </c>
      <c r="AR100" s="17">
        <f t="shared" si="31"/>
        <v>0.4</v>
      </c>
      <c r="AS100" s="17">
        <f t="shared" si="32"/>
        <v>0.45</v>
      </c>
      <c r="AU100" s="17">
        <f t="shared" si="33"/>
        <v>2</v>
      </c>
      <c r="AV100" s="17">
        <f t="shared" si="34"/>
        <v>2</v>
      </c>
      <c r="AW100" s="17">
        <f t="shared" si="35"/>
        <v>0.625</v>
      </c>
      <c r="AX100" s="17">
        <f t="shared" si="36"/>
        <v>1</v>
      </c>
      <c r="AY100" s="17">
        <f t="shared" si="37"/>
        <v>0.41666666666666663</v>
      </c>
      <c r="AZ100" s="17">
        <f t="shared" si="38"/>
        <v>0.41666666666666663</v>
      </c>
      <c r="BA100" s="17">
        <f t="shared" si="39"/>
        <v>3.3333333333333381E-2</v>
      </c>
      <c r="BC100" s="17">
        <f t="shared" si="40"/>
        <v>2</v>
      </c>
      <c r="BD100" s="17">
        <f t="shared" si="41"/>
        <v>2</v>
      </c>
      <c r="BE100" s="17">
        <f t="shared" si="42"/>
        <v>0.54575984761981122</v>
      </c>
      <c r="BF100" s="17">
        <f t="shared" si="43"/>
        <v>0.47185736838314279</v>
      </c>
      <c r="BG100" s="17">
        <f t="shared" si="44"/>
        <v>0.47185736838314279</v>
      </c>
      <c r="BH100" s="17">
        <f t="shared" si="45"/>
        <v>4.7774455263640978E-4</v>
      </c>
      <c r="BI100" s="17">
        <f t="shared" si="46"/>
        <v>6.8799317983979469E-5</v>
      </c>
    </row>
    <row r="101" spans="1:61" x14ac:dyDescent="0.25">
      <c r="A101" s="84">
        <v>99</v>
      </c>
      <c r="B101" s="84">
        <v>64</v>
      </c>
      <c r="C101" s="17" t="s">
        <v>120</v>
      </c>
      <c r="D101" s="86">
        <v>1</v>
      </c>
      <c r="E101" s="98">
        <f t="shared" si="47"/>
        <v>20</v>
      </c>
      <c r="F101" s="98">
        <f t="shared" si="48"/>
        <v>0.70833333333333337</v>
      </c>
      <c r="G101" s="17">
        <v>8</v>
      </c>
      <c r="H101" s="17">
        <v>21</v>
      </c>
      <c r="I101" s="17">
        <v>20</v>
      </c>
      <c r="J101" s="17">
        <v>0</v>
      </c>
      <c r="K101" s="41">
        <v>0</v>
      </c>
      <c r="L101" s="17">
        <v>0</v>
      </c>
      <c r="M101" s="17">
        <v>0</v>
      </c>
      <c r="N101" s="17">
        <v>0</v>
      </c>
      <c r="O101" s="17">
        <v>0</v>
      </c>
      <c r="P101" s="17">
        <v>0</v>
      </c>
      <c r="Q101" s="17">
        <v>51</v>
      </c>
      <c r="R101" s="17">
        <v>0</v>
      </c>
      <c r="S101" s="17">
        <v>0</v>
      </c>
      <c r="T101" s="17">
        <v>0</v>
      </c>
      <c r="U101" s="17">
        <v>0</v>
      </c>
      <c r="V101" s="41">
        <v>0</v>
      </c>
      <c r="W101" s="41">
        <v>0</v>
      </c>
      <c r="X101" s="41">
        <v>0</v>
      </c>
      <c r="Y101" s="17">
        <v>0</v>
      </c>
      <c r="Z101" s="17">
        <v>0</v>
      </c>
      <c r="AA101" s="17">
        <v>0</v>
      </c>
      <c r="AB101" s="41">
        <v>0</v>
      </c>
      <c r="AC101" s="17">
        <v>0</v>
      </c>
      <c r="AD101" s="17">
        <v>0</v>
      </c>
      <c r="AE101" s="41">
        <v>0</v>
      </c>
      <c r="AF101" s="41">
        <v>0</v>
      </c>
      <c r="AG101" s="88">
        <v>21</v>
      </c>
      <c r="AH101" s="91" t="s">
        <v>3</v>
      </c>
      <c r="AI101" s="87" t="s">
        <v>504</v>
      </c>
      <c r="AN101" s="17">
        <f t="shared" si="27"/>
        <v>100</v>
      </c>
      <c r="AO101" s="17">
        <f t="shared" si="28"/>
        <v>0</v>
      </c>
      <c r="AP101" s="17">
        <f t="shared" si="29"/>
        <v>0.08</v>
      </c>
      <c r="AQ101" s="17">
        <f t="shared" si="30"/>
        <v>0.21</v>
      </c>
      <c r="AR101" s="17">
        <f t="shared" si="31"/>
        <v>0.51</v>
      </c>
      <c r="AS101" s="17">
        <f t="shared" si="32"/>
        <v>0.21</v>
      </c>
      <c r="AU101" s="17">
        <f t="shared" si="33"/>
        <v>1.7586206896551726</v>
      </c>
      <c r="AV101" s="17">
        <f t="shared" si="34"/>
        <v>0</v>
      </c>
      <c r="AW101" s="17">
        <f t="shared" si="35"/>
        <v>0.60991379310344829</v>
      </c>
      <c r="AX101" s="17">
        <f t="shared" si="36"/>
        <v>0.93965517241379315</v>
      </c>
      <c r="AY101" s="17">
        <f t="shared" si="37"/>
        <v>0</v>
      </c>
      <c r="AZ101" s="17">
        <f t="shared" si="38"/>
        <v>0</v>
      </c>
      <c r="BA101" s="17">
        <f t="shared" si="39"/>
        <v>0.21</v>
      </c>
      <c r="BC101" s="17">
        <f t="shared" si="40"/>
        <v>0.96226415094339623</v>
      </c>
      <c r="BD101" s="17">
        <f t="shared" si="41"/>
        <v>0.18867924528301888</v>
      </c>
      <c r="BE101" s="17">
        <f t="shared" si="42"/>
        <v>0.48476789478026733</v>
      </c>
      <c r="BF101" s="17">
        <f t="shared" si="43"/>
        <v>0.18867924528301888</v>
      </c>
      <c r="BG101" s="17">
        <f t="shared" si="44"/>
        <v>0.18867924528301888</v>
      </c>
      <c r="BH101" s="17">
        <f t="shared" si="45"/>
        <v>4.5457458170167231E-4</v>
      </c>
      <c r="BI101" s="17">
        <f t="shared" si="46"/>
        <v>6.1650176323934172E-2</v>
      </c>
    </row>
    <row r="102" spans="1:61" x14ac:dyDescent="0.25">
      <c r="A102" s="84">
        <v>569</v>
      </c>
      <c r="B102" s="84">
        <v>404</v>
      </c>
      <c r="C102" s="17" t="s">
        <v>408</v>
      </c>
      <c r="D102" s="86">
        <v>1</v>
      </c>
      <c r="E102" s="98">
        <f t="shared" si="47"/>
        <v>20</v>
      </c>
      <c r="F102" s="98">
        <f t="shared" si="48"/>
        <v>0.70833333333333337</v>
      </c>
      <c r="G102" s="17">
        <v>8</v>
      </c>
      <c r="H102" s="17">
        <v>21</v>
      </c>
      <c r="I102" s="17">
        <v>20</v>
      </c>
      <c r="J102" s="17">
        <v>0</v>
      </c>
      <c r="K102" s="17">
        <v>0</v>
      </c>
      <c r="L102" s="17">
        <v>0</v>
      </c>
      <c r="M102" s="17">
        <v>0</v>
      </c>
      <c r="N102" s="17">
        <v>0</v>
      </c>
      <c r="O102" s="17">
        <v>0</v>
      </c>
      <c r="P102" s="17">
        <v>0</v>
      </c>
      <c r="Q102" s="17">
        <v>51</v>
      </c>
      <c r="R102" s="17">
        <v>0</v>
      </c>
      <c r="S102" s="17">
        <v>0</v>
      </c>
      <c r="T102" s="17">
        <v>0</v>
      </c>
      <c r="U102" s="17">
        <v>0</v>
      </c>
      <c r="V102" s="17">
        <v>0</v>
      </c>
      <c r="W102" s="17">
        <v>0</v>
      </c>
      <c r="X102" s="17">
        <v>0</v>
      </c>
      <c r="Y102" s="17">
        <v>0</v>
      </c>
      <c r="Z102" s="17">
        <v>0</v>
      </c>
      <c r="AA102" s="17">
        <v>0</v>
      </c>
      <c r="AB102" s="17">
        <v>0</v>
      </c>
      <c r="AC102" s="17">
        <v>0</v>
      </c>
      <c r="AD102" s="17">
        <v>0</v>
      </c>
      <c r="AE102" s="17">
        <v>0</v>
      </c>
      <c r="AF102" s="17">
        <v>0</v>
      </c>
      <c r="AG102" s="88">
        <v>21</v>
      </c>
      <c r="AH102" s="92" t="s">
        <v>3</v>
      </c>
      <c r="AI102" s="87" t="s">
        <v>504</v>
      </c>
      <c r="AM102" s="17">
        <v>17</v>
      </c>
      <c r="AN102" s="17">
        <f t="shared" si="27"/>
        <v>100</v>
      </c>
      <c r="AO102" s="17">
        <f t="shared" si="28"/>
        <v>0</v>
      </c>
      <c r="AP102" s="17">
        <f t="shared" si="29"/>
        <v>0.08</v>
      </c>
      <c r="AQ102" s="17">
        <f t="shared" si="30"/>
        <v>0.21</v>
      </c>
      <c r="AR102" s="17">
        <f t="shared" si="31"/>
        <v>0.51</v>
      </c>
      <c r="AS102" s="17">
        <f t="shared" si="32"/>
        <v>0.21</v>
      </c>
      <c r="AU102" s="17">
        <f t="shared" si="33"/>
        <v>1.7586206896551726</v>
      </c>
      <c r="AV102" s="17">
        <f t="shared" si="34"/>
        <v>0</v>
      </c>
      <c r="AW102" s="17">
        <f t="shared" si="35"/>
        <v>0.60991379310344829</v>
      </c>
      <c r="AX102" s="17">
        <f t="shared" si="36"/>
        <v>0.93965517241379315</v>
      </c>
      <c r="AY102" s="17">
        <f t="shared" si="37"/>
        <v>0</v>
      </c>
      <c r="AZ102" s="17">
        <f t="shared" si="38"/>
        <v>0</v>
      </c>
      <c r="BA102" s="17">
        <f t="shared" si="39"/>
        <v>0.21</v>
      </c>
      <c r="BC102" s="17">
        <f t="shared" si="40"/>
        <v>0.96226415094339623</v>
      </c>
      <c r="BD102" s="17">
        <f t="shared" si="41"/>
        <v>0.18867924528301888</v>
      </c>
      <c r="BE102" s="17">
        <f t="shared" si="42"/>
        <v>0.48476789478026733</v>
      </c>
      <c r="BF102" s="17">
        <f t="shared" si="43"/>
        <v>0.18867924528301888</v>
      </c>
      <c r="BG102" s="17">
        <f t="shared" si="44"/>
        <v>0.18867924528301888</v>
      </c>
      <c r="BH102" s="17">
        <f t="shared" si="45"/>
        <v>4.5457458170167231E-4</v>
      </c>
      <c r="BI102" s="17">
        <f t="shared" si="46"/>
        <v>6.1650176323934172E-2</v>
      </c>
    </row>
    <row r="103" spans="1:61" x14ac:dyDescent="0.25">
      <c r="A103" s="84">
        <v>432</v>
      </c>
      <c r="B103" s="84">
        <v>287</v>
      </c>
      <c r="D103" s="86">
        <v>1</v>
      </c>
      <c r="E103" s="98">
        <f t="shared" si="47"/>
        <v>13.900000000000002</v>
      </c>
      <c r="F103" s="98">
        <f t="shared" si="48"/>
        <v>0.81084337349397595</v>
      </c>
      <c r="G103" s="17">
        <f>'EWG-CCP-127 (1)'!E219</f>
        <v>3.1</v>
      </c>
      <c r="H103" s="17">
        <f>'EWG-CCP-127 (1)'!F219</f>
        <v>15.7</v>
      </c>
      <c r="I103" s="17">
        <v>0</v>
      </c>
      <c r="J103" s="17">
        <v>0</v>
      </c>
      <c r="K103" s="17">
        <v>0</v>
      </c>
      <c r="L103" s="17">
        <v>0</v>
      </c>
      <c r="M103" s="17">
        <v>0</v>
      </c>
      <c r="N103" s="17">
        <v>0</v>
      </c>
      <c r="O103" s="17">
        <f>'EWG-CCP-127 (1)'!C219</f>
        <v>13.900000000000002</v>
      </c>
      <c r="P103" s="17">
        <v>0</v>
      </c>
      <c r="Q103" s="17">
        <f>'EWG-CCP-127 (1)'!D219</f>
        <v>67.300000000000011</v>
      </c>
      <c r="R103" s="17">
        <v>0</v>
      </c>
      <c r="S103" s="17">
        <v>0</v>
      </c>
      <c r="T103" s="17">
        <v>0</v>
      </c>
      <c r="U103" s="17">
        <v>0</v>
      </c>
      <c r="V103" s="17">
        <v>0</v>
      </c>
      <c r="W103" s="41">
        <v>0</v>
      </c>
      <c r="X103" s="17">
        <v>0</v>
      </c>
      <c r="Y103" s="17">
        <v>0</v>
      </c>
      <c r="Z103" s="17">
        <v>0</v>
      </c>
      <c r="AA103" s="17">
        <v>0</v>
      </c>
      <c r="AB103" s="17">
        <v>0</v>
      </c>
      <c r="AC103" s="17">
        <v>0</v>
      </c>
      <c r="AD103" s="17">
        <v>0</v>
      </c>
      <c r="AE103" s="17">
        <v>0</v>
      </c>
      <c r="AF103" s="41">
        <v>0</v>
      </c>
      <c r="AG103" s="88">
        <f>'EWG-CCP-127 (1)'!J219</f>
        <v>51.632779999999997</v>
      </c>
      <c r="AH103" s="41" t="s">
        <v>3</v>
      </c>
      <c r="AI103" s="87" t="s">
        <v>506</v>
      </c>
      <c r="AN103" s="17">
        <f t="shared" si="27"/>
        <v>100.00000000000001</v>
      </c>
      <c r="AO103" s="17">
        <f t="shared" si="28"/>
        <v>0.13900000000000001</v>
      </c>
      <c r="AP103" s="17">
        <f t="shared" si="29"/>
        <v>3.1E-2</v>
      </c>
      <c r="AQ103" s="17">
        <f t="shared" si="30"/>
        <v>0.157</v>
      </c>
      <c r="AR103" s="17">
        <f t="shared" si="31"/>
        <v>0.67300000000000015</v>
      </c>
      <c r="AS103" s="17">
        <f t="shared" si="32"/>
        <v>0.5163278</v>
      </c>
      <c r="AU103" s="17">
        <f t="shared" si="33"/>
        <v>3.5797872340425538</v>
      </c>
      <c r="AV103" s="17">
        <f t="shared" si="34"/>
        <v>0.73936170212765961</v>
      </c>
      <c r="AW103" s="17">
        <f t="shared" si="35"/>
        <v>0.72373670212765961</v>
      </c>
      <c r="AX103" s="17">
        <f t="shared" si="36"/>
        <v>1.3949468085106385</v>
      </c>
      <c r="AY103" s="17">
        <f t="shared" si="37"/>
        <v>0.72373670212765961</v>
      </c>
      <c r="AZ103" s="17">
        <f t="shared" si="38"/>
        <v>0.72373670212765961</v>
      </c>
      <c r="BA103" s="17">
        <f t="shared" si="39"/>
        <v>0.20740890212765961</v>
      </c>
      <c r="BC103" s="17">
        <f t="shared" si="40"/>
        <v>2.3950177935943064</v>
      </c>
      <c r="BD103" s="17">
        <f t="shared" si="41"/>
        <v>0.49466192170818513</v>
      </c>
      <c r="BE103" s="17">
        <f t="shared" si="42"/>
        <v>0.56897664856158003</v>
      </c>
      <c r="BF103" s="17">
        <f t="shared" si="43"/>
        <v>0.49466192170818513</v>
      </c>
      <c r="BG103" s="17">
        <f t="shared" si="44"/>
        <v>0.49466192170818513</v>
      </c>
      <c r="BH103" s="17">
        <f t="shared" si="45"/>
        <v>4.6941028215573516E-4</v>
      </c>
      <c r="BI103" s="17">
        <f t="shared" si="46"/>
        <v>3.3678597967603838E-3</v>
      </c>
    </row>
    <row r="104" spans="1:61" x14ac:dyDescent="0.25">
      <c r="A104" s="84">
        <v>271</v>
      </c>
      <c r="B104" s="84">
        <v>161</v>
      </c>
      <c r="C104" s="17">
        <f>'EWG-CCP-127 (1)'!B86</f>
        <v>31</v>
      </c>
      <c r="D104" s="86">
        <v>1</v>
      </c>
      <c r="E104" s="98">
        <f t="shared" si="47"/>
        <v>16.666666666666668</v>
      </c>
      <c r="F104" s="98">
        <f t="shared" si="48"/>
        <v>0.74999999999999989</v>
      </c>
      <c r="G104" s="17">
        <v>0</v>
      </c>
      <c r="H104" s="17">
        <f>'EWG-CCP-127 (1)'!M86</f>
        <v>20.833333333333336</v>
      </c>
      <c r="I104" s="17">
        <v>0</v>
      </c>
      <c r="J104" s="17">
        <v>0</v>
      </c>
      <c r="K104" s="17">
        <v>0</v>
      </c>
      <c r="L104" s="17">
        <v>0</v>
      </c>
      <c r="M104" s="17">
        <v>0</v>
      </c>
      <c r="N104" s="17">
        <v>0</v>
      </c>
      <c r="O104" s="17">
        <f>'EWG-CCP-127 (1)'!L86</f>
        <v>16.666666666666668</v>
      </c>
      <c r="P104" s="17">
        <v>0</v>
      </c>
      <c r="Q104" s="17">
        <f>'EWG-CCP-127 (1)'!K86</f>
        <v>62.5</v>
      </c>
      <c r="R104" s="17">
        <v>0</v>
      </c>
      <c r="S104" s="17">
        <v>0</v>
      </c>
      <c r="T104" s="17">
        <v>0</v>
      </c>
      <c r="U104" s="17">
        <v>0</v>
      </c>
      <c r="V104" s="17">
        <v>0</v>
      </c>
      <c r="W104" s="41">
        <v>0</v>
      </c>
      <c r="X104" s="41">
        <v>0</v>
      </c>
      <c r="Y104" s="17">
        <v>0</v>
      </c>
      <c r="Z104" s="17">
        <v>0</v>
      </c>
      <c r="AA104" s="17">
        <v>0</v>
      </c>
      <c r="AB104" s="17">
        <v>0</v>
      </c>
      <c r="AC104" s="17">
        <v>0</v>
      </c>
      <c r="AD104" s="17">
        <v>0</v>
      </c>
      <c r="AE104" s="17">
        <v>0</v>
      </c>
      <c r="AF104" s="41">
        <v>0</v>
      </c>
      <c r="AG104" s="88">
        <f>'EWG-CCP-127 (1)'!E86</f>
        <v>65</v>
      </c>
      <c r="AH104" s="41" t="s">
        <v>3</v>
      </c>
      <c r="AI104" s="87" t="s">
        <v>506</v>
      </c>
      <c r="AN104" s="17">
        <f t="shared" si="27"/>
        <v>100</v>
      </c>
      <c r="AO104" s="17">
        <f t="shared" si="28"/>
        <v>0.16666666666666669</v>
      </c>
      <c r="AP104" s="17">
        <f t="shared" si="29"/>
        <v>0</v>
      </c>
      <c r="AQ104" s="17">
        <f t="shared" si="30"/>
        <v>0.20833333333333337</v>
      </c>
      <c r="AR104" s="17">
        <f t="shared" si="31"/>
        <v>0.625</v>
      </c>
      <c r="AS104" s="17">
        <f t="shared" si="32"/>
        <v>0.65</v>
      </c>
      <c r="AU104" s="17">
        <f t="shared" si="33"/>
        <v>2.9999999999999996</v>
      </c>
      <c r="AV104" s="17">
        <f t="shared" si="34"/>
        <v>0.79999999999999993</v>
      </c>
      <c r="AW104" s="17">
        <f t="shared" si="35"/>
        <v>0.6875</v>
      </c>
      <c r="AX104" s="17">
        <f t="shared" si="36"/>
        <v>1.25</v>
      </c>
      <c r="AY104" s="17">
        <f t="shared" si="37"/>
        <v>0.6875</v>
      </c>
      <c r="AZ104" s="17">
        <f t="shared" si="38"/>
        <v>0.6875</v>
      </c>
      <c r="BA104" s="17">
        <f t="shared" si="39"/>
        <v>3.7499999999999978E-2</v>
      </c>
      <c r="BC104" s="17">
        <f t="shared" si="40"/>
        <v>2.9999999999999996</v>
      </c>
      <c r="BD104" s="17">
        <f t="shared" si="41"/>
        <v>0.79999999999999993</v>
      </c>
      <c r="BE104" s="17">
        <f t="shared" si="42"/>
        <v>0.60453391126518996</v>
      </c>
      <c r="BF104" s="17">
        <f t="shared" si="43"/>
        <v>0.62422852316778465</v>
      </c>
      <c r="BG104" s="17">
        <f t="shared" si="44"/>
        <v>0.62422852316778465</v>
      </c>
      <c r="BH104" s="17">
        <f t="shared" si="45"/>
        <v>6.6416901811341348E-4</v>
      </c>
      <c r="BI104" s="17">
        <f t="shared" si="46"/>
        <v>3.6750985146358828E-2</v>
      </c>
    </row>
    <row r="105" spans="1:61" x14ac:dyDescent="0.25">
      <c r="A105" s="84">
        <v>59</v>
      </c>
      <c r="B105" s="84">
        <v>400</v>
      </c>
      <c r="C105" s="17" t="s">
        <v>71</v>
      </c>
      <c r="D105" s="86">
        <v>1</v>
      </c>
      <c r="E105" s="98">
        <f t="shared" si="47"/>
        <v>15.38</v>
      </c>
      <c r="F105" s="98">
        <f t="shared" si="48"/>
        <v>0.66020821283979181</v>
      </c>
      <c r="G105" s="17">
        <v>15.04</v>
      </c>
      <c r="H105" s="17">
        <v>23.5</v>
      </c>
      <c r="I105" s="17">
        <v>15.38</v>
      </c>
      <c r="J105" s="17">
        <v>0</v>
      </c>
      <c r="K105" s="41">
        <v>0</v>
      </c>
      <c r="L105" s="41">
        <v>0</v>
      </c>
      <c r="M105" s="41">
        <v>0</v>
      </c>
      <c r="N105" s="41">
        <v>0</v>
      </c>
      <c r="O105" s="17">
        <v>0</v>
      </c>
      <c r="P105" s="17">
        <v>0</v>
      </c>
      <c r="Q105" s="17">
        <v>45.66</v>
      </c>
      <c r="R105" s="17">
        <v>0</v>
      </c>
      <c r="S105" s="17">
        <v>0</v>
      </c>
      <c r="T105" s="17">
        <v>0</v>
      </c>
      <c r="U105" s="17">
        <v>0</v>
      </c>
      <c r="V105" s="41">
        <v>0</v>
      </c>
      <c r="W105" s="41">
        <v>0</v>
      </c>
      <c r="X105" s="41">
        <v>0</v>
      </c>
      <c r="Y105" s="41">
        <v>0</v>
      </c>
      <c r="Z105" s="17">
        <v>0</v>
      </c>
      <c r="AA105" s="17">
        <v>0</v>
      </c>
      <c r="AB105" s="41">
        <v>0</v>
      </c>
      <c r="AC105" s="17">
        <v>0</v>
      </c>
      <c r="AD105" s="17">
        <v>0</v>
      </c>
      <c r="AE105" s="41">
        <v>0</v>
      </c>
      <c r="AF105" s="41">
        <v>0</v>
      </c>
      <c r="AG105" s="88">
        <v>7</v>
      </c>
      <c r="AH105" s="93" t="s">
        <v>3</v>
      </c>
      <c r="AI105" s="87" t="s">
        <v>556</v>
      </c>
      <c r="AN105" s="17">
        <f t="shared" si="27"/>
        <v>99.58</v>
      </c>
      <c r="AO105" s="17">
        <f t="shared" si="28"/>
        <v>0</v>
      </c>
      <c r="AP105" s="17">
        <f t="shared" si="29"/>
        <v>0.15039999999999998</v>
      </c>
      <c r="AQ105" s="17">
        <f t="shared" si="30"/>
        <v>0.23499999999999999</v>
      </c>
      <c r="AR105" s="17">
        <f t="shared" si="31"/>
        <v>0.45659999999999995</v>
      </c>
      <c r="AS105" s="17">
        <f t="shared" si="32"/>
        <v>7.0000000000000007E-2</v>
      </c>
      <c r="AU105" s="17">
        <f t="shared" si="33"/>
        <v>1.184743124026985</v>
      </c>
      <c r="AV105" s="17">
        <f t="shared" si="34"/>
        <v>0</v>
      </c>
      <c r="AW105" s="17">
        <f t="shared" si="35"/>
        <v>0.57404644525168658</v>
      </c>
      <c r="AX105" s="17">
        <f t="shared" si="36"/>
        <v>0.79618578100674631</v>
      </c>
      <c r="AY105" s="17">
        <f t="shared" si="37"/>
        <v>0</v>
      </c>
      <c r="AZ105" s="17">
        <f t="shared" si="38"/>
        <v>0</v>
      </c>
      <c r="BA105" s="17">
        <f t="shared" si="39"/>
        <v>7.0000000000000007E-2</v>
      </c>
      <c r="BC105" s="17">
        <f t="shared" si="40"/>
        <v>0.54578054028209422</v>
      </c>
      <c r="BD105" s="17">
        <f t="shared" si="41"/>
        <v>9.1919674874491999E-2</v>
      </c>
      <c r="BE105" s="17">
        <f t="shared" si="42"/>
        <v>0.46028946054000286</v>
      </c>
      <c r="BF105" s="17">
        <f t="shared" si="43"/>
        <v>9.1919674874491999E-2</v>
      </c>
      <c r="BG105" s="17">
        <f t="shared" si="44"/>
        <v>9.1919674874491999E-2</v>
      </c>
      <c r="BH105" s="17">
        <f t="shared" si="45"/>
        <v>4.8047214660343557E-4</v>
      </c>
      <c r="BI105" s="17">
        <f t="shared" si="46"/>
        <v>0.15077264624407177</v>
      </c>
    </row>
    <row r="106" spans="1:61" x14ac:dyDescent="0.25">
      <c r="A106" s="84">
        <v>357</v>
      </c>
      <c r="B106" s="84">
        <v>377</v>
      </c>
      <c r="C106" s="58">
        <v>7</v>
      </c>
      <c r="D106" s="86">
        <v>1</v>
      </c>
      <c r="E106" s="98">
        <f t="shared" si="47"/>
        <v>45.454545454545453</v>
      </c>
      <c r="F106" s="98">
        <f t="shared" si="48"/>
        <v>0.66666666666666674</v>
      </c>
      <c r="G106" s="17">
        <v>0</v>
      </c>
      <c r="H106" s="17">
        <f>'EWG-CCP-127 (1)'!M170</f>
        <v>18.181818181818183</v>
      </c>
      <c r="I106" s="17">
        <v>0</v>
      </c>
      <c r="J106" s="17">
        <v>0</v>
      </c>
      <c r="K106" s="17">
        <v>0</v>
      </c>
      <c r="L106" s="17">
        <v>0</v>
      </c>
      <c r="M106" s="17">
        <v>0</v>
      </c>
      <c r="N106" s="17">
        <v>0</v>
      </c>
      <c r="O106" s="17">
        <f>'EWG-CCP-127 (1)'!L170</f>
        <v>45.454545454545453</v>
      </c>
      <c r="P106" s="17">
        <v>0</v>
      </c>
      <c r="Q106" s="17">
        <f>'EWG-CCP-127 (1)'!K170</f>
        <v>36.363636363636367</v>
      </c>
      <c r="R106" s="17">
        <v>0</v>
      </c>
      <c r="S106" s="17">
        <v>0</v>
      </c>
      <c r="T106" s="17">
        <v>0</v>
      </c>
      <c r="U106" s="17">
        <v>0</v>
      </c>
      <c r="V106" s="17">
        <v>0</v>
      </c>
      <c r="W106" s="41">
        <v>0</v>
      </c>
      <c r="X106" s="41">
        <v>0</v>
      </c>
      <c r="Y106" s="17">
        <v>0</v>
      </c>
      <c r="Z106" s="17">
        <v>0</v>
      </c>
      <c r="AA106" s="17">
        <v>0</v>
      </c>
      <c r="AB106" s="17">
        <v>0</v>
      </c>
      <c r="AC106" s="17">
        <v>0</v>
      </c>
      <c r="AD106" s="17">
        <v>0</v>
      </c>
      <c r="AE106" s="17">
        <v>0</v>
      </c>
      <c r="AF106" s="41">
        <v>0</v>
      </c>
      <c r="AG106" s="88">
        <f>'EWG-CCP-127 (1)'!E170</f>
        <v>35</v>
      </c>
      <c r="AH106" s="41" t="s">
        <v>3</v>
      </c>
      <c r="AI106" s="87" t="s">
        <v>506</v>
      </c>
      <c r="AN106" s="17">
        <f t="shared" si="27"/>
        <v>100</v>
      </c>
      <c r="AO106" s="17">
        <f t="shared" si="28"/>
        <v>0.45454545454545453</v>
      </c>
      <c r="AP106" s="17">
        <f t="shared" si="29"/>
        <v>0</v>
      </c>
      <c r="AQ106" s="17">
        <f t="shared" si="30"/>
        <v>0.18181818181818182</v>
      </c>
      <c r="AR106" s="17">
        <f t="shared" si="31"/>
        <v>0.36363636363636365</v>
      </c>
      <c r="AS106" s="17">
        <f t="shared" si="32"/>
        <v>0.35</v>
      </c>
      <c r="AU106" s="17">
        <f t="shared" si="33"/>
        <v>2</v>
      </c>
      <c r="AV106" s="17">
        <f t="shared" si="34"/>
        <v>2.5</v>
      </c>
      <c r="AW106" s="17">
        <f t="shared" si="35"/>
        <v>0.625</v>
      </c>
      <c r="AX106" s="17">
        <f t="shared" si="36"/>
        <v>1</v>
      </c>
      <c r="AY106" s="17">
        <f t="shared" si="37"/>
        <v>0.3125</v>
      </c>
      <c r="AZ106" s="17">
        <f t="shared" si="38"/>
        <v>0.3125</v>
      </c>
      <c r="BA106" s="17">
        <f t="shared" si="39"/>
        <v>3.7499999999999978E-2</v>
      </c>
      <c r="BC106" s="17">
        <f t="shared" si="40"/>
        <v>2</v>
      </c>
      <c r="BD106" s="17">
        <f t="shared" si="41"/>
        <v>2.4999999999999996</v>
      </c>
      <c r="BE106" s="17">
        <f t="shared" si="42"/>
        <v>0.54575984761981122</v>
      </c>
      <c r="BF106" s="17">
        <f t="shared" si="43"/>
        <v>0.37116020546028222</v>
      </c>
      <c r="BG106" s="17">
        <f t="shared" si="44"/>
        <v>0.37116020546028222</v>
      </c>
      <c r="BH106" s="17">
        <f t="shared" si="45"/>
        <v>4.4775429512135853E-4</v>
      </c>
      <c r="BI106" s="17">
        <f t="shared" si="46"/>
        <v>1.1727706403796565E-2</v>
      </c>
    </row>
    <row r="107" spans="1:61" x14ac:dyDescent="0.25">
      <c r="A107" s="84">
        <v>433</v>
      </c>
      <c r="B107" s="84">
        <v>288</v>
      </c>
      <c r="D107" s="86">
        <v>1</v>
      </c>
      <c r="E107" s="98">
        <f t="shared" si="47"/>
        <v>13.900000000000002</v>
      </c>
      <c r="F107" s="98">
        <f t="shared" si="48"/>
        <v>0.78164924506387923</v>
      </c>
      <c r="G107" s="17">
        <f>'EWG-CCP-127 (1)'!E220</f>
        <v>0</v>
      </c>
      <c r="H107" s="17">
        <f>'EWG-CCP-127 (1)'!F220</f>
        <v>18.8</v>
      </c>
      <c r="I107" s="17">
        <v>0</v>
      </c>
      <c r="J107" s="17">
        <v>0</v>
      </c>
      <c r="K107" s="17">
        <v>0</v>
      </c>
      <c r="L107" s="17">
        <v>0</v>
      </c>
      <c r="M107" s="17">
        <v>0</v>
      </c>
      <c r="N107" s="17">
        <v>0</v>
      </c>
      <c r="O107" s="17">
        <f>'EWG-CCP-127 (1)'!C220</f>
        <v>13.900000000000002</v>
      </c>
      <c r="P107" s="17">
        <v>0</v>
      </c>
      <c r="Q107" s="17">
        <f>'EWG-CCP-127 (1)'!D220</f>
        <v>67.300000000000011</v>
      </c>
      <c r="R107" s="17">
        <v>0</v>
      </c>
      <c r="S107" s="17">
        <v>0</v>
      </c>
      <c r="T107" s="17">
        <v>0</v>
      </c>
      <c r="U107" s="17">
        <v>0</v>
      </c>
      <c r="V107" s="17">
        <v>0</v>
      </c>
      <c r="W107" s="41">
        <v>0</v>
      </c>
      <c r="X107" s="17">
        <v>0</v>
      </c>
      <c r="Y107" s="17">
        <v>0</v>
      </c>
      <c r="Z107" s="17">
        <v>0</v>
      </c>
      <c r="AA107" s="17">
        <v>0</v>
      </c>
      <c r="AB107" s="17">
        <v>0</v>
      </c>
      <c r="AC107" s="17">
        <v>0</v>
      </c>
      <c r="AD107" s="17">
        <v>0</v>
      </c>
      <c r="AE107" s="17">
        <v>0</v>
      </c>
      <c r="AF107" s="41">
        <v>0</v>
      </c>
      <c r="AG107" s="88">
        <f>'EWG-CCP-127 (1)'!J220</f>
        <v>66.099080000000001</v>
      </c>
      <c r="AH107" s="41" t="s">
        <v>3</v>
      </c>
      <c r="AI107" s="87" t="s">
        <v>506</v>
      </c>
      <c r="AN107" s="17">
        <f t="shared" si="27"/>
        <v>100.00000000000001</v>
      </c>
      <c r="AO107" s="17">
        <f t="shared" si="28"/>
        <v>0.13900000000000001</v>
      </c>
      <c r="AP107" s="17">
        <f t="shared" si="29"/>
        <v>0</v>
      </c>
      <c r="AQ107" s="17">
        <f t="shared" si="30"/>
        <v>0.188</v>
      </c>
      <c r="AR107" s="17">
        <f t="shared" si="31"/>
        <v>0.67300000000000015</v>
      </c>
      <c r="AS107" s="17">
        <f t="shared" si="32"/>
        <v>0.66099079999999999</v>
      </c>
      <c r="AU107" s="17">
        <f t="shared" si="33"/>
        <v>3.5797872340425538</v>
      </c>
      <c r="AV107" s="17">
        <f t="shared" si="34"/>
        <v>0.73936170212765961</v>
      </c>
      <c r="AW107" s="17">
        <f t="shared" si="35"/>
        <v>0.72373670212765961</v>
      </c>
      <c r="AX107" s="17">
        <f t="shared" si="36"/>
        <v>1.3949468085106385</v>
      </c>
      <c r="AY107" s="17">
        <f t="shared" si="37"/>
        <v>0.72373670212765961</v>
      </c>
      <c r="AZ107" s="17">
        <f t="shared" si="38"/>
        <v>0.72373670212765961</v>
      </c>
      <c r="BA107" s="17">
        <f t="shared" si="39"/>
        <v>6.2745902127659625E-2</v>
      </c>
      <c r="BC107" s="17">
        <f t="shared" si="40"/>
        <v>3.5797872340425538</v>
      </c>
      <c r="BD107" s="17">
        <f t="shared" si="41"/>
        <v>0.73936170212765961</v>
      </c>
      <c r="BE107" s="17">
        <f t="shared" si="42"/>
        <v>0.63861036305958507</v>
      </c>
      <c r="BF107" s="17">
        <f t="shared" si="43"/>
        <v>0.63316820231007742</v>
      </c>
      <c r="BG107" s="17">
        <f t="shared" si="44"/>
        <v>0.63316820231007742</v>
      </c>
      <c r="BH107" s="17">
        <f t="shared" si="45"/>
        <v>7.7409694221528458E-4</v>
      </c>
      <c r="BI107" s="17">
        <f t="shared" si="46"/>
        <v>4.1085775671011328E-2</v>
      </c>
    </row>
    <row r="108" spans="1:61" x14ac:dyDescent="0.25">
      <c r="A108" s="84">
        <v>269</v>
      </c>
      <c r="B108" s="84">
        <v>160</v>
      </c>
      <c r="C108" s="17">
        <f>'EWG-CCP-127 (1)'!B84</f>
        <v>29</v>
      </c>
      <c r="D108" s="86">
        <v>1</v>
      </c>
      <c r="E108" s="98">
        <f t="shared" si="47"/>
        <v>33.333333333333329</v>
      </c>
      <c r="F108" s="98">
        <f t="shared" si="48"/>
        <v>0.66666666666666674</v>
      </c>
      <c r="G108" s="17">
        <v>0</v>
      </c>
      <c r="H108" s="17">
        <f>'EWG-CCP-127 (1)'!M84</f>
        <v>22.222222222222221</v>
      </c>
      <c r="I108" s="17">
        <v>0</v>
      </c>
      <c r="J108" s="17">
        <v>0</v>
      </c>
      <c r="K108" s="17">
        <v>0</v>
      </c>
      <c r="L108" s="17">
        <v>0</v>
      </c>
      <c r="M108" s="17">
        <v>0</v>
      </c>
      <c r="N108" s="17">
        <v>0</v>
      </c>
      <c r="O108" s="17">
        <f>'EWG-CCP-127 (1)'!L84</f>
        <v>33.333333333333329</v>
      </c>
      <c r="P108" s="17">
        <v>0</v>
      </c>
      <c r="Q108" s="17">
        <f>'EWG-CCP-127 (1)'!K84</f>
        <v>44.444444444444443</v>
      </c>
      <c r="R108" s="17">
        <v>0</v>
      </c>
      <c r="S108" s="17">
        <v>0</v>
      </c>
      <c r="T108" s="17">
        <v>0</v>
      </c>
      <c r="U108" s="17">
        <v>0</v>
      </c>
      <c r="V108" s="17">
        <v>0</v>
      </c>
      <c r="W108" s="41">
        <v>0</v>
      </c>
      <c r="X108" s="41">
        <v>0</v>
      </c>
      <c r="Y108" s="17">
        <v>0</v>
      </c>
      <c r="Z108" s="17">
        <v>0</v>
      </c>
      <c r="AA108" s="17">
        <v>0</v>
      </c>
      <c r="AB108" s="17">
        <v>0</v>
      </c>
      <c r="AC108" s="17">
        <v>0</v>
      </c>
      <c r="AD108" s="17">
        <v>0</v>
      </c>
      <c r="AE108" s="17">
        <v>0</v>
      </c>
      <c r="AF108" s="41">
        <v>0</v>
      </c>
      <c r="AG108" s="88">
        <f>'EWG-CCP-127 (1)'!E84</f>
        <v>53</v>
      </c>
      <c r="AH108" s="41" t="s">
        <v>3</v>
      </c>
      <c r="AI108" s="87" t="s">
        <v>506</v>
      </c>
      <c r="AN108" s="17">
        <f t="shared" si="27"/>
        <v>100</v>
      </c>
      <c r="AO108" s="17">
        <f t="shared" si="28"/>
        <v>0.33333333333333326</v>
      </c>
      <c r="AP108" s="17">
        <f t="shared" si="29"/>
        <v>0</v>
      </c>
      <c r="AQ108" s="17">
        <f t="shared" si="30"/>
        <v>0.22222222222222221</v>
      </c>
      <c r="AR108" s="17">
        <f t="shared" si="31"/>
        <v>0.44444444444444442</v>
      </c>
      <c r="AS108" s="17">
        <f t="shared" si="32"/>
        <v>0.53</v>
      </c>
      <c r="AU108" s="17">
        <f t="shared" si="33"/>
        <v>2</v>
      </c>
      <c r="AV108" s="17">
        <f t="shared" si="34"/>
        <v>1.4999999999999998</v>
      </c>
      <c r="AW108" s="17">
        <f t="shared" si="35"/>
        <v>0.625</v>
      </c>
      <c r="AX108" s="17">
        <f t="shared" si="36"/>
        <v>1</v>
      </c>
      <c r="AY108" s="17">
        <f t="shared" si="37"/>
        <v>0.52083333333333337</v>
      </c>
      <c r="AZ108" s="17">
        <f t="shared" si="38"/>
        <v>0.52083333333333337</v>
      </c>
      <c r="BA108" s="17">
        <f t="shared" si="39"/>
        <v>9.1666666666666563E-3</v>
      </c>
      <c r="BC108" s="17">
        <f t="shared" si="40"/>
        <v>2</v>
      </c>
      <c r="BD108" s="17">
        <f t="shared" si="41"/>
        <v>1.4999999999999998</v>
      </c>
      <c r="BE108" s="17">
        <f t="shared" si="42"/>
        <v>0.54575984761981122</v>
      </c>
      <c r="BF108" s="17">
        <f t="shared" si="43"/>
        <v>0.5546941589438904</v>
      </c>
      <c r="BG108" s="17">
        <f t="shared" si="44"/>
        <v>0.5546941589438904</v>
      </c>
      <c r="BH108" s="17">
        <f t="shared" si="45"/>
        <v>6.0980148594612111E-4</v>
      </c>
      <c r="BI108" s="17">
        <f t="shared" si="46"/>
        <v>5.1416736493339193E-3</v>
      </c>
    </row>
    <row r="109" spans="1:61" x14ac:dyDescent="0.25">
      <c r="A109" s="84">
        <v>24</v>
      </c>
      <c r="B109" s="84">
        <v>367</v>
      </c>
      <c r="C109" s="41" t="s">
        <v>19</v>
      </c>
      <c r="D109" s="86">
        <v>1</v>
      </c>
      <c r="E109" s="98">
        <f t="shared" si="47"/>
        <v>45.4</v>
      </c>
      <c r="F109" s="98">
        <f t="shared" si="48"/>
        <v>0.66666666666666674</v>
      </c>
      <c r="G109" s="41">
        <v>0</v>
      </c>
      <c r="H109" s="41">
        <v>18.2</v>
      </c>
      <c r="I109" s="41">
        <v>0</v>
      </c>
      <c r="J109" s="17">
        <v>0</v>
      </c>
      <c r="K109" s="41">
        <v>0</v>
      </c>
      <c r="L109" s="41">
        <v>0</v>
      </c>
      <c r="M109" s="41">
        <v>0</v>
      </c>
      <c r="N109" s="41">
        <v>0</v>
      </c>
      <c r="O109" s="41">
        <v>45.4</v>
      </c>
      <c r="P109" s="41">
        <v>0</v>
      </c>
      <c r="Q109" s="41">
        <v>36.4</v>
      </c>
      <c r="R109" s="17">
        <v>0</v>
      </c>
      <c r="S109" s="17">
        <v>0</v>
      </c>
      <c r="T109" s="17">
        <v>0</v>
      </c>
      <c r="U109" s="41">
        <v>0</v>
      </c>
      <c r="V109" s="41">
        <v>0</v>
      </c>
      <c r="W109" s="41">
        <v>0</v>
      </c>
      <c r="X109" s="41">
        <v>0</v>
      </c>
      <c r="Y109" s="41">
        <v>0</v>
      </c>
      <c r="Z109" s="41">
        <v>0</v>
      </c>
      <c r="AA109" s="17">
        <v>0</v>
      </c>
      <c r="AB109" s="41">
        <v>0</v>
      </c>
      <c r="AC109" s="17">
        <v>0</v>
      </c>
      <c r="AD109" s="17">
        <v>0</v>
      </c>
      <c r="AE109" s="41">
        <v>0</v>
      </c>
      <c r="AF109" s="41">
        <v>0</v>
      </c>
      <c r="AG109" s="90">
        <v>35</v>
      </c>
      <c r="AH109" s="91" t="s">
        <v>3</v>
      </c>
      <c r="AI109" s="87" t="s">
        <v>504</v>
      </c>
      <c r="AN109" s="17">
        <f t="shared" si="27"/>
        <v>100</v>
      </c>
      <c r="AO109" s="17">
        <f t="shared" si="28"/>
        <v>0.45399999999999996</v>
      </c>
      <c r="AP109" s="17">
        <f t="shared" si="29"/>
        <v>0</v>
      </c>
      <c r="AQ109" s="17">
        <f t="shared" si="30"/>
        <v>0.182</v>
      </c>
      <c r="AR109" s="17">
        <f t="shared" si="31"/>
        <v>0.36399999999999999</v>
      </c>
      <c r="AS109" s="17">
        <f t="shared" si="32"/>
        <v>0.35</v>
      </c>
      <c r="AU109" s="17">
        <f t="shared" si="33"/>
        <v>2</v>
      </c>
      <c r="AV109" s="17">
        <f t="shared" si="34"/>
        <v>2.4945054945054945</v>
      </c>
      <c r="AW109" s="17">
        <f t="shared" si="35"/>
        <v>0.625</v>
      </c>
      <c r="AX109" s="17">
        <f t="shared" si="36"/>
        <v>1</v>
      </c>
      <c r="AY109" s="17">
        <f t="shared" si="37"/>
        <v>0.31364468864468864</v>
      </c>
      <c r="AZ109" s="17">
        <f t="shared" si="38"/>
        <v>0.31364468864468864</v>
      </c>
      <c r="BA109" s="17">
        <f t="shared" si="39"/>
        <v>3.6355311355311337E-2</v>
      </c>
      <c r="BC109" s="17">
        <f t="shared" si="40"/>
        <v>2</v>
      </c>
      <c r="BD109" s="17">
        <f t="shared" si="41"/>
        <v>2.4945054945054945</v>
      </c>
      <c r="BE109" s="17">
        <f t="shared" si="42"/>
        <v>0.54575984761981122</v>
      </c>
      <c r="BF109" s="17">
        <f t="shared" si="43"/>
        <v>0.37228535126014395</v>
      </c>
      <c r="BG109" s="17">
        <f t="shared" si="44"/>
        <v>0.37228535126014395</v>
      </c>
      <c r="BH109" s="17">
        <f t="shared" si="45"/>
        <v>4.9663688078800043E-4</v>
      </c>
      <c r="BI109" s="17">
        <f t="shared" si="46"/>
        <v>1.1727706403796565E-2</v>
      </c>
    </row>
    <row r="110" spans="1:61" x14ac:dyDescent="0.25">
      <c r="A110" s="84">
        <v>318</v>
      </c>
      <c r="B110" s="84">
        <v>205</v>
      </c>
      <c r="D110" s="86">
        <v>1</v>
      </c>
      <c r="E110" s="98">
        <f t="shared" si="47"/>
        <v>20</v>
      </c>
      <c r="F110" s="98">
        <f t="shared" si="48"/>
        <v>0.75</v>
      </c>
      <c r="G110" s="17">
        <v>0</v>
      </c>
      <c r="H110" s="17">
        <f>'EWG-CCP-127 (1)'!M136</f>
        <v>20</v>
      </c>
      <c r="I110" s="17">
        <v>0</v>
      </c>
      <c r="J110" s="17">
        <v>0</v>
      </c>
      <c r="K110" s="17">
        <v>0</v>
      </c>
      <c r="L110" s="17">
        <v>0</v>
      </c>
      <c r="M110" s="17">
        <v>0</v>
      </c>
      <c r="N110" s="17">
        <v>0</v>
      </c>
      <c r="O110" s="17">
        <f>'EWG-CCP-127 (1)'!L136</f>
        <v>20</v>
      </c>
      <c r="P110" s="17">
        <v>0</v>
      </c>
      <c r="Q110" s="17">
        <f>'EWG-CCP-127 (1)'!K136</f>
        <v>60</v>
      </c>
      <c r="R110" s="17">
        <v>0</v>
      </c>
      <c r="S110" s="17">
        <v>0</v>
      </c>
      <c r="T110" s="17">
        <v>0</v>
      </c>
      <c r="U110" s="17">
        <v>0</v>
      </c>
      <c r="V110" s="17">
        <v>0</v>
      </c>
      <c r="W110" s="41">
        <v>0</v>
      </c>
      <c r="X110" s="41">
        <v>0</v>
      </c>
      <c r="Y110" s="17">
        <v>0</v>
      </c>
      <c r="Z110" s="17">
        <v>0</v>
      </c>
      <c r="AA110" s="17">
        <v>0</v>
      </c>
      <c r="AB110" s="17">
        <v>0</v>
      </c>
      <c r="AC110" s="17">
        <v>0</v>
      </c>
      <c r="AD110" s="17">
        <v>0</v>
      </c>
      <c r="AE110" s="17">
        <v>0</v>
      </c>
      <c r="AF110" s="41">
        <v>0</v>
      </c>
      <c r="AG110" s="88">
        <f>'EWG-CCP-127 (1)'!E136</f>
        <v>67</v>
      </c>
      <c r="AH110" s="91" t="s">
        <v>3</v>
      </c>
      <c r="AI110" s="87" t="s">
        <v>504</v>
      </c>
      <c r="AN110" s="17">
        <f t="shared" si="27"/>
        <v>100</v>
      </c>
      <c r="AO110" s="17">
        <f t="shared" si="28"/>
        <v>0.2</v>
      </c>
      <c r="AP110" s="17">
        <f t="shared" si="29"/>
        <v>0</v>
      </c>
      <c r="AQ110" s="17">
        <f t="shared" si="30"/>
        <v>0.2</v>
      </c>
      <c r="AR110" s="17">
        <f t="shared" si="31"/>
        <v>0.6</v>
      </c>
      <c r="AS110" s="17">
        <f t="shared" si="32"/>
        <v>0.67</v>
      </c>
      <c r="AU110" s="17">
        <f t="shared" si="33"/>
        <v>2.9999999999999996</v>
      </c>
      <c r="AV110" s="17">
        <f t="shared" si="34"/>
        <v>1</v>
      </c>
      <c r="AW110" s="17">
        <f t="shared" si="35"/>
        <v>0.6875</v>
      </c>
      <c r="AX110" s="17">
        <f t="shared" si="36"/>
        <v>1.25</v>
      </c>
      <c r="AY110" s="17">
        <f t="shared" si="37"/>
        <v>0.6875</v>
      </c>
      <c r="AZ110" s="17">
        <f t="shared" si="38"/>
        <v>0.6875</v>
      </c>
      <c r="BA110" s="17">
        <f t="shared" si="39"/>
        <v>1.749999999999996E-2</v>
      </c>
      <c r="BC110" s="17">
        <f t="shared" si="40"/>
        <v>3</v>
      </c>
      <c r="BD110" s="17">
        <f t="shared" si="41"/>
        <v>1</v>
      </c>
      <c r="BE110" s="17">
        <f t="shared" si="42"/>
        <v>0.60453391126518996</v>
      </c>
      <c r="BF110" s="17">
        <f t="shared" si="43"/>
        <v>0.64649396725838693</v>
      </c>
      <c r="BG110" s="17">
        <f t="shared" si="44"/>
        <v>0.64649396725838693</v>
      </c>
      <c r="BH110" s="17">
        <f t="shared" si="45"/>
        <v>5.5253357524978771E-4</v>
      </c>
      <c r="BI110" s="17">
        <f t="shared" si="46"/>
        <v>4.4819203729196323E-2</v>
      </c>
    </row>
    <row r="111" spans="1:61" x14ac:dyDescent="0.25">
      <c r="A111" s="84">
        <v>604</v>
      </c>
      <c r="B111" s="84">
        <v>348</v>
      </c>
      <c r="C111" s="17" t="s">
        <v>441</v>
      </c>
      <c r="D111" s="86">
        <v>1</v>
      </c>
      <c r="E111" s="98">
        <f t="shared" si="47"/>
        <v>13.34</v>
      </c>
      <c r="F111" s="98">
        <f t="shared" si="48"/>
        <v>0.79070636601470046</v>
      </c>
      <c r="G111" s="17">
        <v>4.04</v>
      </c>
      <c r="H111" s="17">
        <v>16.8</v>
      </c>
      <c r="I111" s="17">
        <v>0</v>
      </c>
      <c r="J111" s="17">
        <v>0</v>
      </c>
      <c r="K111" s="17">
        <v>0</v>
      </c>
      <c r="L111" s="17">
        <v>5.34</v>
      </c>
      <c r="M111" s="17">
        <v>0</v>
      </c>
      <c r="N111" s="17">
        <v>0</v>
      </c>
      <c r="O111" s="17">
        <v>8</v>
      </c>
      <c r="P111" s="17">
        <v>0</v>
      </c>
      <c r="Q111" s="17">
        <v>63.47</v>
      </c>
      <c r="R111" s="17">
        <v>0</v>
      </c>
      <c r="S111" s="17">
        <v>0</v>
      </c>
      <c r="T111" s="17">
        <v>0</v>
      </c>
      <c r="U111" s="17">
        <v>2.35</v>
      </c>
      <c r="V111" s="17">
        <v>0</v>
      </c>
      <c r="W111" s="17">
        <v>0</v>
      </c>
      <c r="X111" s="17">
        <v>0</v>
      </c>
      <c r="Y111" s="17">
        <v>0</v>
      </c>
      <c r="Z111" s="17">
        <v>0</v>
      </c>
      <c r="AA111" s="17">
        <v>0</v>
      </c>
      <c r="AB111" s="17">
        <v>0</v>
      </c>
      <c r="AC111" s="17">
        <v>0</v>
      </c>
      <c r="AD111" s="17">
        <v>0</v>
      </c>
      <c r="AE111" s="17">
        <v>0</v>
      </c>
      <c r="AF111" s="17">
        <v>0</v>
      </c>
      <c r="AG111" s="88">
        <f>'EWG-CCP-127 (1)'!I267</f>
        <v>35.725130843291716</v>
      </c>
      <c r="AH111" s="17" t="s">
        <v>3</v>
      </c>
      <c r="AI111" s="87" t="s">
        <v>506</v>
      </c>
      <c r="AN111" s="17">
        <f t="shared" si="27"/>
        <v>100</v>
      </c>
      <c r="AO111" s="17">
        <f t="shared" si="28"/>
        <v>0.13339999999999999</v>
      </c>
      <c r="AP111" s="17">
        <f t="shared" si="29"/>
        <v>4.0399999999999998E-2</v>
      </c>
      <c r="AQ111" s="17">
        <f t="shared" si="30"/>
        <v>0.16800000000000001</v>
      </c>
      <c r="AR111" s="17">
        <f t="shared" si="31"/>
        <v>0.63470000000000004</v>
      </c>
      <c r="AS111" s="17">
        <f t="shared" si="32"/>
        <v>0.35725130843291714</v>
      </c>
      <c r="AU111" s="17">
        <f t="shared" si="33"/>
        <v>3.0455854126679465</v>
      </c>
      <c r="AV111" s="17">
        <f t="shared" si="34"/>
        <v>0.64011516314779271</v>
      </c>
      <c r="AW111" s="17">
        <f t="shared" si="35"/>
        <v>0.69034908829174668</v>
      </c>
      <c r="AX111" s="17">
        <f t="shared" si="36"/>
        <v>1.2613963531669867</v>
      </c>
      <c r="AY111" s="17">
        <f t="shared" si="37"/>
        <v>0.64011516314779271</v>
      </c>
      <c r="AZ111" s="17">
        <f t="shared" si="38"/>
        <v>0.64011516314779271</v>
      </c>
      <c r="BA111" s="17">
        <f t="shared" si="39"/>
        <v>0.28286385471487557</v>
      </c>
      <c r="BC111" s="17">
        <f t="shared" si="40"/>
        <v>1.5863534116470881</v>
      </c>
      <c r="BD111" s="17">
        <f t="shared" si="41"/>
        <v>0.3334166458385403</v>
      </c>
      <c r="BE111" s="17">
        <f t="shared" si="42"/>
        <v>0.52144815670926348</v>
      </c>
      <c r="BF111" s="17">
        <f t="shared" si="43"/>
        <v>0.3334166458385403</v>
      </c>
      <c r="BG111" s="17">
        <f t="shared" si="44"/>
        <v>0.3334166458385403</v>
      </c>
      <c r="BH111" s="17">
        <f t="shared" si="45"/>
        <v>5.6809114098778618E-4</v>
      </c>
      <c r="BI111" s="17">
        <f t="shared" si="46"/>
        <v>1.020973372179464E-2</v>
      </c>
    </row>
    <row r="112" spans="1:61" x14ac:dyDescent="0.25">
      <c r="A112" s="84">
        <v>386</v>
      </c>
      <c r="B112" s="84">
        <v>254</v>
      </c>
      <c r="C112" s="17" t="s">
        <v>251</v>
      </c>
      <c r="D112" s="86">
        <v>1</v>
      </c>
      <c r="E112" s="98">
        <f t="shared" si="47"/>
        <v>18.3</v>
      </c>
      <c r="F112" s="98">
        <f t="shared" si="48"/>
        <v>0.79002624671916011</v>
      </c>
      <c r="G112" s="17">
        <v>3.8</v>
      </c>
      <c r="H112" s="17">
        <v>16</v>
      </c>
      <c r="I112" s="17">
        <v>5.7</v>
      </c>
      <c r="J112" s="17">
        <v>0</v>
      </c>
      <c r="K112" s="17">
        <v>0</v>
      </c>
      <c r="L112" s="17">
        <v>0</v>
      </c>
      <c r="M112" s="17">
        <v>0</v>
      </c>
      <c r="N112" s="17">
        <v>0</v>
      </c>
      <c r="O112" s="17">
        <v>12.6</v>
      </c>
      <c r="P112" s="17">
        <v>0</v>
      </c>
      <c r="Q112" s="17">
        <v>60.2</v>
      </c>
      <c r="R112" s="17">
        <v>0</v>
      </c>
      <c r="S112" s="17">
        <v>0</v>
      </c>
      <c r="T112" s="17">
        <v>0</v>
      </c>
      <c r="U112" s="17">
        <v>1.7</v>
      </c>
      <c r="V112" s="17">
        <v>0</v>
      </c>
      <c r="W112" s="41">
        <v>0</v>
      </c>
      <c r="X112" s="41">
        <v>0</v>
      </c>
      <c r="Y112" s="17">
        <v>0</v>
      </c>
      <c r="Z112" s="17">
        <v>0</v>
      </c>
      <c r="AA112" s="17">
        <v>0</v>
      </c>
      <c r="AB112" s="17">
        <v>0</v>
      </c>
      <c r="AC112" s="17">
        <v>0</v>
      </c>
      <c r="AD112" s="17">
        <v>0</v>
      </c>
      <c r="AE112" s="17">
        <v>0</v>
      </c>
      <c r="AF112" s="41">
        <v>0</v>
      </c>
      <c r="AG112" s="88">
        <v>45</v>
      </c>
      <c r="AH112" s="91" t="s">
        <v>3</v>
      </c>
      <c r="AI112" s="87" t="s">
        <v>504</v>
      </c>
      <c r="AL112" s="87" t="s">
        <v>510</v>
      </c>
      <c r="AN112" s="17">
        <f t="shared" si="27"/>
        <v>100.00000000000001</v>
      </c>
      <c r="AO112" s="17">
        <f t="shared" si="28"/>
        <v>0.126</v>
      </c>
      <c r="AP112" s="17">
        <f t="shared" si="29"/>
        <v>3.7999999999999999E-2</v>
      </c>
      <c r="AQ112" s="17">
        <f t="shared" si="30"/>
        <v>0.16</v>
      </c>
      <c r="AR112" s="17">
        <f t="shared" si="31"/>
        <v>0.60199999999999998</v>
      </c>
      <c r="AS112" s="17">
        <f t="shared" si="32"/>
        <v>0.45</v>
      </c>
      <c r="AU112" s="17">
        <f t="shared" si="33"/>
        <v>3.0404040404040402</v>
      </c>
      <c r="AV112" s="17">
        <f t="shared" si="34"/>
        <v>0.63636363636363635</v>
      </c>
      <c r="AW112" s="17">
        <f t="shared" si="35"/>
        <v>0.69002525252525249</v>
      </c>
      <c r="AX112" s="17">
        <f t="shared" si="36"/>
        <v>1.2601010101010099</v>
      </c>
      <c r="AY112" s="17">
        <f t="shared" si="37"/>
        <v>0.63636363636363635</v>
      </c>
      <c r="AZ112" s="17">
        <f t="shared" si="38"/>
        <v>0.63636363636363635</v>
      </c>
      <c r="BA112" s="17">
        <f t="shared" si="39"/>
        <v>0.18636363636363634</v>
      </c>
      <c r="BC112" s="17">
        <f t="shared" si="40"/>
        <v>1.6584022038567494</v>
      </c>
      <c r="BD112" s="17">
        <f t="shared" si="41"/>
        <v>0.42561983471074383</v>
      </c>
      <c r="BE112" s="17">
        <f t="shared" si="42"/>
        <v>0.52568275700816669</v>
      </c>
      <c r="BF112" s="17">
        <f t="shared" si="43"/>
        <v>0.42561983471074383</v>
      </c>
      <c r="BG112" s="17">
        <f t="shared" si="44"/>
        <v>0.42561983471074383</v>
      </c>
      <c r="BH112" s="17">
        <f t="shared" si="45"/>
        <v>5.9439245953145207E-4</v>
      </c>
      <c r="BI112" s="17">
        <f t="shared" si="46"/>
        <v>6.8799317983979469E-5</v>
      </c>
    </row>
    <row r="113" spans="1:61" x14ac:dyDescent="0.25">
      <c r="A113" s="84">
        <v>420</v>
      </c>
      <c r="B113" s="84">
        <v>275</v>
      </c>
      <c r="D113" s="86">
        <v>1</v>
      </c>
      <c r="E113" s="98">
        <f t="shared" si="47"/>
        <v>23.687000000000001</v>
      </c>
      <c r="F113" s="98">
        <f t="shared" si="48"/>
        <v>0.76546898341064551</v>
      </c>
      <c r="G113" s="17">
        <v>0</v>
      </c>
      <c r="H113" s="17">
        <v>17.898</v>
      </c>
      <c r="I113" s="17">
        <v>0</v>
      </c>
      <c r="J113" s="17">
        <v>0</v>
      </c>
      <c r="K113" s="17">
        <v>0</v>
      </c>
      <c r="L113" s="17">
        <v>0</v>
      </c>
      <c r="M113" s="17">
        <v>9.9179999999999993</v>
      </c>
      <c r="N113" s="17">
        <v>0</v>
      </c>
      <c r="O113" s="17">
        <v>10.148999999999999</v>
      </c>
      <c r="P113" s="17">
        <v>0</v>
      </c>
      <c r="Q113" s="17">
        <v>58.415999999999997</v>
      </c>
      <c r="R113" s="17">
        <v>0</v>
      </c>
      <c r="S113" s="17">
        <v>0</v>
      </c>
      <c r="T113" s="17">
        <v>0</v>
      </c>
      <c r="U113" s="17">
        <v>0</v>
      </c>
      <c r="V113" s="17">
        <v>0</v>
      </c>
      <c r="W113" s="41">
        <v>0</v>
      </c>
      <c r="X113" s="17">
        <v>3.62</v>
      </c>
      <c r="Y113" s="17">
        <v>0</v>
      </c>
      <c r="Z113" s="17">
        <v>0</v>
      </c>
      <c r="AA113" s="17">
        <v>0</v>
      </c>
      <c r="AB113" s="17">
        <v>0</v>
      </c>
      <c r="AC113" s="17">
        <v>0</v>
      </c>
      <c r="AD113" s="17">
        <v>0</v>
      </c>
      <c r="AE113" s="17">
        <v>0</v>
      </c>
      <c r="AF113" s="41">
        <v>0</v>
      </c>
      <c r="AG113" s="88">
        <v>69</v>
      </c>
      <c r="AH113" s="41" t="s">
        <v>3</v>
      </c>
      <c r="AI113" s="87" t="s">
        <v>506</v>
      </c>
      <c r="AN113" s="17">
        <f t="shared" si="27"/>
        <v>100.001</v>
      </c>
      <c r="AO113" s="17">
        <f t="shared" si="28"/>
        <v>0.23687000000000002</v>
      </c>
      <c r="AP113" s="17">
        <f t="shared" si="29"/>
        <v>0</v>
      </c>
      <c r="AQ113" s="17">
        <f t="shared" si="30"/>
        <v>0.17898</v>
      </c>
      <c r="AR113" s="17">
        <f t="shared" si="31"/>
        <v>0.58416000000000001</v>
      </c>
      <c r="AS113" s="17">
        <f t="shared" si="32"/>
        <v>0.69</v>
      </c>
      <c r="AU113" s="17">
        <f t="shared" si="33"/>
        <v>3.2638283607106939</v>
      </c>
      <c r="AV113" s="17">
        <f t="shared" si="34"/>
        <v>1.3234439602190191</v>
      </c>
      <c r="AW113" s="17">
        <f t="shared" si="35"/>
        <v>0.70398927254441834</v>
      </c>
      <c r="AX113" s="17">
        <f t="shared" si="36"/>
        <v>1.3159570901776734</v>
      </c>
      <c r="AY113" s="17">
        <f t="shared" si="37"/>
        <v>0.70265420464760464</v>
      </c>
      <c r="AZ113" s="17">
        <f t="shared" si="38"/>
        <v>0.70265420464760464</v>
      </c>
      <c r="BA113" s="17">
        <f t="shared" si="39"/>
        <v>1.2654204647604694E-2</v>
      </c>
      <c r="BC113" s="17">
        <f t="shared" si="40"/>
        <v>3.2638283607106939</v>
      </c>
      <c r="BD113" s="17">
        <f t="shared" si="41"/>
        <v>1.3234439602190189</v>
      </c>
      <c r="BE113" s="17">
        <f t="shared" si="42"/>
        <v>0.62004017612905615</v>
      </c>
      <c r="BF113" s="17">
        <f t="shared" si="43"/>
        <v>0.67073871797788442</v>
      </c>
      <c r="BG113" s="17">
        <f t="shared" si="44"/>
        <v>0.67073871797788442</v>
      </c>
      <c r="BH113" s="17">
        <f t="shared" si="45"/>
        <v>3.7099698513547061E-4</v>
      </c>
      <c r="BI113" s="17">
        <f t="shared" si="46"/>
        <v>5.3687422312033765E-2</v>
      </c>
    </row>
    <row r="114" spans="1:61" x14ac:dyDescent="0.25">
      <c r="A114" s="84">
        <v>403</v>
      </c>
      <c r="B114" s="84">
        <v>515</v>
      </c>
      <c r="C114" s="17" t="s">
        <v>268</v>
      </c>
      <c r="D114" s="86">
        <v>1</v>
      </c>
      <c r="E114" s="98">
        <f t="shared" si="47"/>
        <v>21.2</v>
      </c>
      <c r="F114" s="98">
        <f t="shared" si="48"/>
        <v>0.47619047619047622</v>
      </c>
      <c r="G114" s="17">
        <v>3.2</v>
      </c>
      <c r="H114" s="17">
        <v>39.6</v>
      </c>
      <c r="I114" s="17">
        <v>0</v>
      </c>
      <c r="J114" s="17">
        <v>0</v>
      </c>
      <c r="K114" s="17">
        <v>0</v>
      </c>
      <c r="L114" s="17">
        <v>0</v>
      </c>
      <c r="M114" s="17">
        <v>0</v>
      </c>
      <c r="N114" s="17">
        <v>0</v>
      </c>
      <c r="O114" s="17">
        <v>21.2</v>
      </c>
      <c r="P114" s="17">
        <v>0</v>
      </c>
      <c r="Q114" s="17">
        <v>36</v>
      </c>
      <c r="R114" s="17">
        <v>0</v>
      </c>
      <c r="S114" s="17">
        <v>0</v>
      </c>
      <c r="T114" s="17">
        <v>0</v>
      </c>
      <c r="U114" s="17">
        <v>0</v>
      </c>
      <c r="V114" s="17">
        <v>0</v>
      </c>
      <c r="W114" s="41">
        <v>0</v>
      </c>
      <c r="X114" s="41">
        <v>0</v>
      </c>
      <c r="Y114" s="17">
        <v>0</v>
      </c>
      <c r="Z114" s="17">
        <v>0</v>
      </c>
      <c r="AA114" s="17">
        <v>0</v>
      </c>
      <c r="AB114" s="17">
        <v>0</v>
      </c>
      <c r="AC114" s="17">
        <v>0</v>
      </c>
      <c r="AD114" s="17">
        <v>0</v>
      </c>
      <c r="AE114" s="17">
        <v>0</v>
      </c>
      <c r="AF114" s="41">
        <v>0</v>
      </c>
      <c r="AG114" s="88">
        <v>38</v>
      </c>
      <c r="AH114" s="91" t="s">
        <v>3</v>
      </c>
      <c r="AI114" s="87" t="s">
        <v>504</v>
      </c>
      <c r="AN114" s="17">
        <f t="shared" si="27"/>
        <v>100</v>
      </c>
      <c r="AO114" s="17">
        <f t="shared" si="28"/>
        <v>0.21199999999999999</v>
      </c>
      <c r="AP114" s="17">
        <f t="shared" si="29"/>
        <v>3.2000000000000001E-2</v>
      </c>
      <c r="AQ114" s="17">
        <f t="shared" si="30"/>
        <v>0.39600000000000002</v>
      </c>
      <c r="AR114" s="17">
        <f t="shared" si="31"/>
        <v>0.36</v>
      </c>
      <c r="AS114" s="17">
        <f t="shared" si="32"/>
        <v>0.38</v>
      </c>
      <c r="AU114" s="17">
        <f t="shared" si="33"/>
        <v>0.84112149532710268</v>
      </c>
      <c r="AV114" s="17">
        <f t="shared" si="34"/>
        <v>0.49532710280373826</v>
      </c>
      <c r="AW114" s="17">
        <f t="shared" si="35"/>
        <v>0.55257009345794394</v>
      </c>
      <c r="AX114" s="17">
        <f t="shared" si="36"/>
        <v>0.71028037383177567</v>
      </c>
      <c r="AY114" s="17">
        <f t="shared" si="37"/>
        <v>0.49532710280373826</v>
      </c>
      <c r="AZ114" s="17">
        <f t="shared" si="38"/>
        <v>0.49532710280373826</v>
      </c>
      <c r="BA114" s="17">
        <f t="shared" si="39"/>
        <v>0.11532710280373826</v>
      </c>
      <c r="BC114" s="17">
        <f t="shared" si="40"/>
        <v>0.6870229007633587</v>
      </c>
      <c r="BD114" s="17">
        <f t="shared" si="41"/>
        <v>0.40458015267175568</v>
      </c>
      <c r="BE114" s="17">
        <f t="shared" si="42"/>
        <v>0.46859084802435219</v>
      </c>
      <c r="BF114" s="17">
        <f t="shared" si="43"/>
        <v>0.40458015267175568</v>
      </c>
      <c r="BG114" s="17">
        <f t="shared" si="44"/>
        <v>0.40458015267175568</v>
      </c>
      <c r="BH114" s="17">
        <f t="shared" si="45"/>
        <v>6.0418390536681754E-4</v>
      </c>
      <c r="BI114" s="17">
        <f t="shared" si="46"/>
        <v>6.1300342780527851E-3</v>
      </c>
    </row>
    <row r="115" spans="1:61" x14ac:dyDescent="0.25">
      <c r="A115" s="84">
        <v>381</v>
      </c>
      <c r="B115" s="84">
        <v>250</v>
      </c>
      <c r="C115" s="58">
        <v>31</v>
      </c>
      <c r="D115" s="86">
        <v>1</v>
      </c>
      <c r="E115" s="98">
        <f t="shared" ref="E115:E146" si="49">I115+L115+M115+N115+O115+V115+X115+AB115+AD115</f>
        <v>30</v>
      </c>
      <c r="F115" s="98">
        <f t="shared" ref="F115:F146" si="50">Q115/(H115+P115+Q115+AC115)</f>
        <v>0.8571428571428571</v>
      </c>
      <c r="G115" s="17">
        <v>0</v>
      </c>
      <c r="H115" s="17">
        <f>'EWG-CCP-127 (1)'!M194</f>
        <v>10</v>
      </c>
      <c r="I115" s="17">
        <v>0</v>
      </c>
      <c r="J115" s="17">
        <v>0</v>
      </c>
      <c r="K115" s="17">
        <v>0</v>
      </c>
      <c r="L115" s="17">
        <v>0</v>
      </c>
      <c r="M115" s="17">
        <v>0</v>
      </c>
      <c r="N115" s="17">
        <v>0</v>
      </c>
      <c r="O115" s="17">
        <f>'EWG-CCP-127 (1)'!L194</f>
        <v>30</v>
      </c>
      <c r="P115" s="17">
        <v>0</v>
      </c>
      <c r="Q115" s="17">
        <f>'EWG-CCP-127 (1)'!K194</f>
        <v>60</v>
      </c>
      <c r="R115" s="17">
        <v>0</v>
      </c>
      <c r="S115" s="17">
        <v>0</v>
      </c>
      <c r="T115" s="17">
        <v>0</v>
      </c>
      <c r="U115" s="17">
        <v>0</v>
      </c>
      <c r="V115" s="17">
        <v>0</v>
      </c>
      <c r="W115" s="41">
        <v>0</v>
      </c>
      <c r="X115" s="41">
        <v>0</v>
      </c>
      <c r="Y115" s="17">
        <v>0</v>
      </c>
      <c r="Z115" s="17">
        <v>0</v>
      </c>
      <c r="AA115" s="17">
        <v>0</v>
      </c>
      <c r="AB115" s="17">
        <v>0</v>
      </c>
      <c r="AC115" s="17">
        <v>0</v>
      </c>
      <c r="AD115" s="17">
        <v>0</v>
      </c>
      <c r="AE115" s="17">
        <v>0</v>
      </c>
      <c r="AF115" s="41">
        <v>0</v>
      </c>
      <c r="AG115" s="88">
        <f>'EWG-CCP-127 (1)'!E194</f>
        <v>75</v>
      </c>
      <c r="AH115" s="41" t="s">
        <v>3</v>
      </c>
      <c r="AI115" s="87" t="s">
        <v>506</v>
      </c>
      <c r="AN115" s="17">
        <f t="shared" si="27"/>
        <v>100</v>
      </c>
      <c r="AO115" s="17">
        <f t="shared" si="28"/>
        <v>0.3</v>
      </c>
      <c r="AP115" s="17">
        <f t="shared" si="29"/>
        <v>0</v>
      </c>
      <c r="AQ115" s="17">
        <f t="shared" si="30"/>
        <v>0.1</v>
      </c>
      <c r="AR115" s="17">
        <f t="shared" si="31"/>
        <v>0.6</v>
      </c>
      <c r="AS115" s="17">
        <f t="shared" si="32"/>
        <v>0.75</v>
      </c>
      <c r="AU115" s="17">
        <f t="shared" si="33"/>
        <v>5.9999999999999991</v>
      </c>
      <c r="AV115" s="17">
        <f t="shared" si="34"/>
        <v>2.9999999999999996</v>
      </c>
      <c r="AW115" s="17">
        <f t="shared" si="35"/>
        <v>0.875</v>
      </c>
      <c r="AX115" s="17">
        <f t="shared" si="36"/>
        <v>1.9999999999999998</v>
      </c>
      <c r="AY115" s="17">
        <f t="shared" si="37"/>
        <v>0.72916666666666674</v>
      </c>
      <c r="AZ115" s="17">
        <f t="shared" si="38"/>
        <v>0.72916666666666674</v>
      </c>
      <c r="BA115" s="17">
        <f t="shared" si="39"/>
        <v>2.0833333333333259E-2</v>
      </c>
      <c r="BC115" s="17">
        <f t="shared" si="40"/>
        <v>6</v>
      </c>
      <c r="BD115" s="17">
        <f t="shared" si="41"/>
        <v>3</v>
      </c>
      <c r="BE115" s="17">
        <f t="shared" si="42"/>
        <v>0.78085610220132606</v>
      </c>
      <c r="BF115" s="17">
        <f t="shared" si="43"/>
        <v>0.74426436888391378</v>
      </c>
      <c r="BG115" s="17">
        <f t="shared" si="44"/>
        <v>0.74426436888391378</v>
      </c>
      <c r="BH115" s="17">
        <f t="shared" si="45"/>
        <v>3.2897464299816402E-5</v>
      </c>
      <c r="BI115" s="17">
        <f t="shared" si="46"/>
        <v>8.5092078060546236E-2</v>
      </c>
    </row>
    <row r="116" spans="1:61" x14ac:dyDescent="0.25">
      <c r="A116" s="84">
        <v>291</v>
      </c>
      <c r="B116" s="84">
        <v>180</v>
      </c>
      <c r="D116" s="86">
        <v>1</v>
      </c>
      <c r="E116" s="98">
        <f t="shared" si="49"/>
        <v>16.666666666666664</v>
      </c>
      <c r="F116" s="98">
        <f t="shared" si="50"/>
        <v>0.66666666666666663</v>
      </c>
      <c r="G116" s="17">
        <v>0</v>
      </c>
      <c r="H116" s="17">
        <f>'EWG-CCP-127 (1)'!M109</f>
        <v>27.777777777777779</v>
      </c>
      <c r="I116" s="17">
        <v>0</v>
      </c>
      <c r="J116" s="17">
        <v>0</v>
      </c>
      <c r="K116" s="17">
        <v>0</v>
      </c>
      <c r="L116" s="17">
        <v>0</v>
      </c>
      <c r="M116" s="17">
        <v>0</v>
      </c>
      <c r="N116" s="17">
        <v>0</v>
      </c>
      <c r="O116" s="17">
        <f>'EWG-CCP-127 (1)'!L109</f>
        <v>16.666666666666664</v>
      </c>
      <c r="P116" s="17">
        <v>0</v>
      </c>
      <c r="Q116" s="17">
        <f>'EWG-CCP-127 (1)'!K109</f>
        <v>55.555555555555557</v>
      </c>
      <c r="R116" s="17">
        <v>0</v>
      </c>
      <c r="S116" s="17">
        <v>0</v>
      </c>
      <c r="T116" s="17">
        <v>0</v>
      </c>
      <c r="U116" s="17">
        <v>0</v>
      </c>
      <c r="V116" s="17">
        <v>0</v>
      </c>
      <c r="W116" s="41">
        <v>0</v>
      </c>
      <c r="X116" s="41">
        <v>0</v>
      </c>
      <c r="Y116" s="17">
        <v>0</v>
      </c>
      <c r="Z116" s="17">
        <v>0</v>
      </c>
      <c r="AA116" s="17">
        <v>0</v>
      </c>
      <c r="AB116" s="17">
        <v>0</v>
      </c>
      <c r="AC116" s="17">
        <v>0</v>
      </c>
      <c r="AD116" s="17">
        <v>0</v>
      </c>
      <c r="AE116" s="17">
        <v>0</v>
      </c>
      <c r="AF116" s="41">
        <v>0</v>
      </c>
      <c r="AG116" s="88">
        <f>'EWG-CCP-127 (1)'!E109</f>
        <v>54</v>
      </c>
      <c r="AH116" s="91" t="s">
        <v>3</v>
      </c>
      <c r="AI116" s="87" t="s">
        <v>504</v>
      </c>
      <c r="AN116" s="17">
        <f t="shared" si="27"/>
        <v>100</v>
      </c>
      <c r="AO116" s="17">
        <f t="shared" si="28"/>
        <v>0.16666666666666663</v>
      </c>
      <c r="AP116" s="17">
        <f t="shared" si="29"/>
        <v>0</v>
      </c>
      <c r="AQ116" s="17">
        <f t="shared" si="30"/>
        <v>0.27777777777777779</v>
      </c>
      <c r="AR116" s="17">
        <f t="shared" si="31"/>
        <v>0.55555555555555558</v>
      </c>
      <c r="AS116" s="17">
        <f t="shared" si="32"/>
        <v>0.54</v>
      </c>
      <c r="AU116" s="17">
        <f t="shared" si="33"/>
        <v>2</v>
      </c>
      <c r="AV116" s="17">
        <f t="shared" si="34"/>
        <v>0.59999999999999987</v>
      </c>
      <c r="AW116" s="17">
        <f t="shared" si="35"/>
        <v>0.625</v>
      </c>
      <c r="AX116" s="17">
        <f t="shared" si="36"/>
        <v>1</v>
      </c>
      <c r="AY116" s="17">
        <f t="shared" si="37"/>
        <v>0.59999999999999987</v>
      </c>
      <c r="AZ116" s="17">
        <f t="shared" si="38"/>
        <v>0.59999999999999987</v>
      </c>
      <c r="BA116" s="17">
        <f t="shared" si="39"/>
        <v>5.9999999999999831E-2</v>
      </c>
      <c r="BC116" s="17">
        <f t="shared" si="40"/>
        <v>2</v>
      </c>
      <c r="BD116" s="17">
        <f t="shared" si="41"/>
        <v>0.59999999999999987</v>
      </c>
      <c r="BE116" s="17">
        <f t="shared" si="42"/>
        <v>0.54575984761981122</v>
      </c>
      <c r="BF116" s="17">
        <f t="shared" si="43"/>
        <v>0.55449037731262607</v>
      </c>
      <c r="BG116" s="17">
        <f t="shared" si="44"/>
        <v>0.55449037731262607</v>
      </c>
      <c r="BH116" s="17">
        <f t="shared" si="45"/>
        <v>2.0997103466226732E-4</v>
      </c>
      <c r="BI116" s="17">
        <f t="shared" si="46"/>
        <v>6.675782940752664E-3</v>
      </c>
    </row>
    <row r="117" spans="1:61" x14ac:dyDescent="0.25">
      <c r="A117" s="84">
        <v>69</v>
      </c>
      <c r="B117" s="84">
        <v>47</v>
      </c>
      <c r="C117" s="17" t="s">
        <v>84</v>
      </c>
      <c r="D117" s="86">
        <v>1</v>
      </c>
      <c r="E117" s="98">
        <f t="shared" si="49"/>
        <v>18.799999999999997</v>
      </c>
      <c r="F117" s="98">
        <f t="shared" si="50"/>
        <v>0.66625615763546797</v>
      </c>
      <c r="G117" s="17">
        <v>0</v>
      </c>
      <c r="H117" s="17">
        <v>27.1</v>
      </c>
      <c r="I117" s="17">
        <v>0</v>
      </c>
      <c r="J117" s="17">
        <v>0</v>
      </c>
      <c r="K117" s="41">
        <v>0</v>
      </c>
      <c r="L117" s="17">
        <v>0</v>
      </c>
      <c r="M117" s="17">
        <v>10.199999999999999</v>
      </c>
      <c r="N117" s="17">
        <v>0</v>
      </c>
      <c r="O117" s="17">
        <v>8.6</v>
      </c>
      <c r="P117" s="17">
        <v>0</v>
      </c>
      <c r="Q117" s="17">
        <v>54.1</v>
      </c>
      <c r="R117" s="17">
        <v>0</v>
      </c>
      <c r="S117" s="17">
        <v>0</v>
      </c>
      <c r="T117" s="17">
        <v>0</v>
      </c>
      <c r="U117" s="17">
        <v>0</v>
      </c>
      <c r="V117" s="41">
        <v>0</v>
      </c>
      <c r="W117" s="41">
        <v>0</v>
      </c>
      <c r="X117" s="41">
        <v>0</v>
      </c>
      <c r="Y117" s="41">
        <v>0</v>
      </c>
      <c r="Z117" s="17">
        <v>0</v>
      </c>
      <c r="AA117" s="17">
        <v>0</v>
      </c>
      <c r="AB117" s="41">
        <v>0</v>
      </c>
      <c r="AC117" s="17">
        <v>0</v>
      </c>
      <c r="AD117" s="17">
        <v>0</v>
      </c>
      <c r="AE117" s="41">
        <v>0</v>
      </c>
      <c r="AF117" s="41">
        <v>0</v>
      </c>
      <c r="AG117" s="88">
        <v>55.2</v>
      </c>
      <c r="AH117" s="91" t="s">
        <v>3</v>
      </c>
      <c r="AI117" s="87" t="s">
        <v>504</v>
      </c>
      <c r="AN117" s="17">
        <f t="shared" si="27"/>
        <v>100</v>
      </c>
      <c r="AO117" s="17">
        <f t="shared" si="28"/>
        <v>0.18799999999999997</v>
      </c>
      <c r="AP117" s="17">
        <f t="shared" si="29"/>
        <v>0</v>
      </c>
      <c r="AQ117" s="17">
        <f t="shared" si="30"/>
        <v>0.27100000000000002</v>
      </c>
      <c r="AR117" s="17">
        <f t="shared" si="31"/>
        <v>0.54100000000000004</v>
      </c>
      <c r="AS117" s="17">
        <f t="shared" si="32"/>
        <v>0.55200000000000005</v>
      </c>
      <c r="AU117" s="17">
        <f t="shared" si="33"/>
        <v>1.996309963099631</v>
      </c>
      <c r="AV117" s="17">
        <f t="shared" si="34"/>
        <v>0.69372693726937251</v>
      </c>
      <c r="AW117" s="17">
        <f t="shared" si="35"/>
        <v>0.6247693726937269</v>
      </c>
      <c r="AX117" s="17">
        <f t="shared" si="36"/>
        <v>0.99907749077490782</v>
      </c>
      <c r="AY117" s="17">
        <f t="shared" si="37"/>
        <v>0.6247693726937269</v>
      </c>
      <c r="AZ117" s="17">
        <f t="shared" si="38"/>
        <v>0.6247693726937269</v>
      </c>
      <c r="BA117" s="17">
        <f t="shared" si="39"/>
        <v>7.2769372693726853E-2</v>
      </c>
      <c r="BC117" s="17">
        <f t="shared" si="40"/>
        <v>1.996309963099631</v>
      </c>
      <c r="BD117" s="17">
        <f t="shared" si="41"/>
        <v>0.69372693726937251</v>
      </c>
      <c r="BE117" s="17">
        <f t="shared" si="42"/>
        <v>0.54554296915617517</v>
      </c>
      <c r="BF117" s="17">
        <f t="shared" si="43"/>
        <v>0.56921485874704913</v>
      </c>
      <c r="BG117" s="17">
        <f t="shared" si="44"/>
        <v>0.56921485874704913</v>
      </c>
      <c r="BH117" s="17">
        <f t="shared" si="45"/>
        <v>2.9635136168085251E-4</v>
      </c>
      <c r="BI117" s="17">
        <f t="shared" si="46"/>
        <v>8.7807140904551575E-3</v>
      </c>
    </row>
    <row r="118" spans="1:61" x14ac:dyDescent="0.25">
      <c r="A118" s="84">
        <v>418</v>
      </c>
      <c r="B118" s="84">
        <v>273</v>
      </c>
      <c r="D118" s="86">
        <v>1</v>
      </c>
      <c r="E118" s="98">
        <f t="shared" si="49"/>
        <v>20.82</v>
      </c>
      <c r="F118" s="98">
        <f t="shared" si="50"/>
        <v>0.76547107855519059</v>
      </c>
      <c r="G118" s="17">
        <v>0</v>
      </c>
      <c r="H118" s="17">
        <v>18.57</v>
      </c>
      <c r="I118" s="17">
        <v>0</v>
      </c>
      <c r="J118" s="17">
        <v>0</v>
      </c>
      <c r="K118" s="17">
        <v>0</v>
      </c>
      <c r="L118" s="17">
        <v>0</v>
      </c>
      <c r="M118" s="17">
        <v>10.29</v>
      </c>
      <c r="N118" s="17">
        <v>0</v>
      </c>
      <c r="O118" s="17">
        <v>10.53</v>
      </c>
      <c r="P118" s="17">
        <v>0</v>
      </c>
      <c r="Q118" s="17">
        <v>60.61</v>
      </c>
      <c r="R118" s="17">
        <v>0</v>
      </c>
      <c r="S118" s="17">
        <v>0</v>
      </c>
      <c r="T118" s="17">
        <v>0</v>
      </c>
      <c r="U118" s="17">
        <v>0</v>
      </c>
      <c r="V118" s="17">
        <v>0</v>
      </c>
      <c r="W118" s="41">
        <v>0</v>
      </c>
      <c r="X118" s="17">
        <v>0</v>
      </c>
      <c r="Y118" s="17">
        <v>0</v>
      </c>
      <c r="Z118" s="17">
        <v>0</v>
      </c>
      <c r="AA118" s="17">
        <v>0</v>
      </c>
      <c r="AB118" s="17">
        <v>0</v>
      </c>
      <c r="AC118" s="17">
        <v>0</v>
      </c>
      <c r="AD118" s="17">
        <v>0</v>
      </c>
      <c r="AE118" s="17">
        <v>0</v>
      </c>
      <c r="AF118" s="41">
        <v>0</v>
      </c>
      <c r="AG118" s="88">
        <v>69</v>
      </c>
      <c r="AH118" s="41" t="s">
        <v>3</v>
      </c>
      <c r="AI118" s="87" t="s">
        <v>506</v>
      </c>
      <c r="AJ118" s="87" t="s">
        <v>527</v>
      </c>
      <c r="AL118" s="87" t="s">
        <v>510</v>
      </c>
      <c r="AN118" s="17">
        <f t="shared" si="27"/>
        <v>100</v>
      </c>
      <c r="AO118" s="17">
        <f t="shared" si="28"/>
        <v>0.2082</v>
      </c>
      <c r="AP118" s="17">
        <f t="shared" si="29"/>
        <v>0</v>
      </c>
      <c r="AQ118" s="17">
        <f t="shared" si="30"/>
        <v>0.1857</v>
      </c>
      <c r="AR118" s="17">
        <f t="shared" si="31"/>
        <v>0.60609999999999997</v>
      </c>
      <c r="AS118" s="17">
        <f t="shared" si="32"/>
        <v>0.69</v>
      </c>
      <c r="AU118" s="17">
        <f t="shared" si="33"/>
        <v>3.2638664512654816</v>
      </c>
      <c r="AV118" s="17">
        <f t="shared" si="34"/>
        <v>1.1211631663974151</v>
      </c>
      <c r="AW118" s="17">
        <f t="shared" si="35"/>
        <v>0.70399165320409263</v>
      </c>
      <c r="AX118" s="17">
        <f t="shared" si="36"/>
        <v>1.3159666128163705</v>
      </c>
      <c r="AY118" s="17">
        <f t="shared" si="37"/>
        <v>0.70399165320409263</v>
      </c>
      <c r="AZ118" s="17">
        <f t="shared" si="38"/>
        <v>0.70399165320409263</v>
      </c>
      <c r="BA118" s="17">
        <f t="shared" si="39"/>
        <v>1.399165320409268E-2</v>
      </c>
      <c r="BC118" s="17">
        <f t="shared" si="40"/>
        <v>3.263866451265482</v>
      </c>
      <c r="BD118" s="17">
        <f t="shared" si="41"/>
        <v>1.1211631663974151</v>
      </c>
      <c r="BE118" s="17">
        <f t="shared" si="42"/>
        <v>0.62004241486574752</v>
      </c>
      <c r="BF118" s="17">
        <f t="shared" si="43"/>
        <v>0.66778050713675752</v>
      </c>
      <c r="BG118" s="17">
        <f t="shared" si="44"/>
        <v>0.66778050713675752</v>
      </c>
      <c r="BH118" s="17">
        <f t="shared" si="45"/>
        <v>4.9370586309968123E-4</v>
      </c>
      <c r="BI118" s="17">
        <f t="shared" si="46"/>
        <v>5.3687422312033765E-2</v>
      </c>
    </row>
    <row r="119" spans="1:61" ht="18.75" x14ac:dyDescent="0.25">
      <c r="A119" s="84">
        <v>14</v>
      </c>
      <c r="B119" s="84">
        <v>11</v>
      </c>
      <c r="C119" s="41" t="s">
        <v>38</v>
      </c>
      <c r="D119" s="86">
        <v>1</v>
      </c>
      <c r="E119" s="98">
        <f t="shared" si="49"/>
        <v>47.400000000000006</v>
      </c>
      <c r="F119" s="98">
        <f t="shared" si="50"/>
        <v>0.46197718631178708</v>
      </c>
      <c r="G119" s="41">
        <v>0</v>
      </c>
      <c r="H119" s="41">
        <v>24.3</v>
      </c>
      <c r="I119" s="41">
        <v>23.3</v>
      </c>
      <c r="J119" s="17">
        <v>0</v>
      </c>
      <c r="K119" s="41">
        <v>0</v>
      </c>
      <c r="L119" s="41">
        <v>0</v>
      </c>
      <c r="M119" s="41">
        <v>0</v>
      </c>
      <c r="N119" s="41">
        <v>0</v>
      </c>
      <c r="O119" s="41">
        <v>24.1</v>
      </c>
      <c r="P119" s="41">
        <v>4</v>
      </c>
      <c r="Q119" s="41">
        <v>24.3</v>
      </c>
      <c r="R119" s="17">
        <v>0</v>
      </c>
      <c r="S119" s="17">
        <v>0</v>
      </c>
      <c r="T119" s="17">
        <v>0</v>
      </c>
      <c r="U119" s="41">
        <v>0</v>
      </c>
      <c r="V119" s="41">
        <v>0</v>
      </c>
      <c r="W119" s="41">
        <v>0</v>
      </c>
      <c r="X119" s="41">
        <v>0</v>
      </c>
      <c r="Y119" s="41">
        <v>0</v>
      </c>
      <c r="Z119" s="41">
        <v>0</v>
      </c>
      <c r="AA119" s="17">
        <v>0</v>
      </c>
      <c r="AB119" s="41">
        <v>0</v>
      </c>
      <c r="AC119" s="17">
        <v>0</v>
      </c>
      <c r="AD119" s="17">
        <v>0</v>
      </c>
      <c r="AE119" s="41">
        <v>0</v>
      </c>
      <c r="AF119" s="41">
        <v>0</v>
      </c>
      <c r="AG119" s="90">
        <v>43.3</v>
      </c>
      <c r="AH119" s="91" t="s">
        <v>3</v>
      </c>
      <c r="AI119" s="87" t="s">
        <v>504</v>
      </c>
      <c r="AN119" s="17">
        <f t="shared" si="27"/>
        <v>100</v>
      </c>
      <c r="AO119" s="17">
        <f t="shared" si="28"/>
        <v>0.24100000000000002</v>
      </c>
      <c r="AP119" s="17">
        <f t="shared" si="29"/>
        <v>0</v>
      </c>
      <c r="AQ119" s="17">
        <f t="shared" si="30"/>
        <v>0.24299999999999999</v>
      </c>
      <c r="AR119" s="17">
        <f t="shared" si="31"/>
        <v>0.24299999999999999</v>
      </c>
      <c r="AS119" s="17">
        <f t="shared" si="32"/>
        <v>0.433</v>
      </c>
      <c r="AU119" s="17">
        <f t="shared" si="33"/>
        <v>1</v>
      </c>
      <c r="AV119" s="17">
        <f t="shared" si="34"/>
        <v>0.99176954732510303</v>
      </c>
      <c r="AW119" s="17">
        <f t="shared" si="35"/>
        <v>0.5625</v>
      </c>
      <c r="AX119" s="17">
        <f t="shared" si="36"/>
        <v>0.75</v>
      </c>
      <c r="AY119" s="17">
        <f t="shared" si="37"/>
        <v>0.50205761316872421</v>
      </c>
      <c r="AZ119" s="17">
        <f t="shared" si="38"/>
        <v>0.50205761316872421</v>
      </c>
      <c r="BA119" s="17">
        <f t="shared" si="39"/>
        <v>6.9057613168724219E-2</v>
      </c>
      <c r="BC119" s="17">
        <f t="shared" si="40"/>
        <v>1</v>
      </c>
      <c r="BD119" s="17">
        <f t="shared" si="41"/>
        <v>1.4711934156378601</v>
      </c>
      <c r="BE119" s="17">
        <f t="shared" si="42"/>
        <v>0.48698578397443254</v>
      </c>
      <c r="BF119" s="17">
        <f t="shared" si="43"/>
        <v>0.45582410278221297</v>
      </c>
      <c r="BG119" s="17">
        <f t="shared" si="44"/>
        <v>0.45582410278221297</v>
      </c>
      <c r="BH119" s="17">
        <f t="shared" si="45"/>
        <v>5.20939667813022E-4</v>
      </c>
      <c r="BI119" s="17">
        <f t="shared" si="46"/>
        <v>6.3981352257211843E-4</v>
      </c>
    </row>
    <row r="120" spans="1:61" x14ac:dyDescent="0.25">
      <c r="A120" s="84">
        <v>31</v>
      </c>
      <c r="B120" s="84">
        <v>20</v>
      </c>
      <c r="C120" s="41" t="s">
        <v>26</v>
      </c>
      <c r="D120" s="86">
        <v>1</v>
      </c>
      <c r="E120" s="98">
        <f t="shared" si="49"/>
        <v>47.400000000000006</v>
      </c>
      <c r="F120" s="98">
        <f t="shared" si="50"/>
        <v>0.46197718631178708</v>
      </c>
      <c r="G120" s="41">
        <v>0</v>
      </c>
      <c r="H120" s="41">
        <v>24.3</v>
      </c>
      <c r="I120" s="41">
        <v>23.3</v>
      </c>
      <c r="J120" s="17">
        <v>0</v>
      </c>
      <c r="K120" s="41">
        <v>0</v>
      </c>
      <c r="L120" s="41">
        <v>0</v>
      </c>
      <c r="M120" s="41">
        <v>0</v>
      </c>
      <c r="N120" s="41">
        <v>0</v>
      </c>
      <c r="O120" s="41">
        <v>24.1</v>
      </c>
      <c r="P120" s="41">
        <v>4</v>
      </c>
      <c r="Q120" s="41">
        <v>24.3</v>
      </c>
      <c r="R120" s="17">
        <v>0</v>
      </c>
      <c r="S120" s="17">
        <v>0</v>
      </c>
      <c r="T120" s="17">
        <v>0</v>
      </c>
      <c r="U120" s="41">
        <v>0</v>
      </c>
      <c r="V120" s="41">
        <v>0</v>
      </c>
      <c r="W120" s="41">
        <v>0</v>
      </c>
      <c r="X120" s="41">
        <v>0</v>
      </c>
      <c r="Y120" s="41">
        <v>0</v>
      </c>
      <c r="Z120" s="41">
        <v>0</v>
      </c>
      <c r="AA120" s="17">
        <v>0</v>
      </c>
      <c r="AB120" s="41">
        <v>0</v>
      </c>
      <c r="AC120" s="17">
        <v>0</v>
      </c>
      <c r="AD120" s="17">
        <v>0</v>
      </c>
      <c r="AE120" s="41">
        <v>0</v>
      </c>
      <c r="AF120" s="41">
        <v>0</v>
      </c>
      <c r="AG120" s="90">
        <v>43.3</v>
      </c>
      <c r="AH120" s="91" t="s">
        <v>3</v>
      </c>
      <c r="AI120" s="87" t="s">
        <v>504</v>
      </c>
      <c r="AN120" s="17">
        <f t="shared" si="27"/>
        <v>100</v>
      </c>
      <c r="AO120" s="17">
        <f t="shared" si="28"/>
        <v>0.24100000000000002</v>
      </c>
      <c r="AP120" s="17">
        <f t="shared" si="29"/>
        <v>0</v>
      </c>
      <c r="AQ120" s="17">
        <f t="shared" si="30"/>
        <v>0.24299999999999999</v>
      </c>
      <c r="AR120" s="17">
        <f t="shared" si="31"/>
        <v>0.24299999999999999</v>
      </c>
      <c r="AS120" s="17">
        <f t="shared" si="32"/>
        <v>0.433</v>
      </c>
      <c r="AU120" s="17">
        <f t="shared" si="33"/>
        <v>1</v>
      </c>
      <c r="AV120" s="17">
        <f t="shared" si="34"/>
        <v>0.99176954732510303</v>
      </c>
      <c r="AW120" s="17">
        <f t="shared" si="35"/>
        <v>0.5625</v>
      </c>
      <c r="AX120" s="17">
        <f t="shared" si="36"/>
        <v>0.75</v>
      </c>
      <c r="AY120" s="17">
        <f t="shared" si="37"/>
        <v>0.50205761316872421</v>
      </c>
      <c r="AZ120" s="17">
        <f t="shared" si="38"/>
        <v>0.50205761316872421</v>
      </c>
      <c r="BA120" s="17">
        <f t="shared" si="39"/>
        <v>6.9057613168724219E-2</v>
      </c>
      <c r="BC120" s="17">
        <f t="shared" si="40"/>
        <v>1</v>
      </c>
      <c r="BD120" s="17">
        <f t="shared" si="41"/>
        <v>1.4711934156378601</v>
      </c>
      <c r="BE120" s="17">
        <f t="shared" si="42"/>
        <v>0.48698578397443254</v>
      </c>
      <c r="BF120" s="17">
        <f t="shared" si="43"/>
        <v>0.45582410278221297</v>
      </c>
      <c r="BG120" s="17">
        <f t="shared" si="44"/>
        <v>0.45582410278221297</v>
      </c>
      <c r="BH120" s="17">
        <f t="shared" si="45"/>
        <v>5.20939667813022E-4</v>
      </c>
      <c r="BI120" s="17">
        <f t="shared" si="46"/>
        <v>6.3981352257211843E-4</v>
      </c>
    </row>
    <row r="121" spans="1:61" x14ac:dyDescent="0.25">
      <c r="A121" s="84">
        <v>283</v>
      </c>
      <c r="B121" s="84">
        <v>173</v>
      </c>
      <c r="D121" s="86">
        <v>1</v>
      </c>
      <c r="E121" s="98">
        <f t="shared" si="49"/>
        <v>27.27272727272727</v>
      </c>
      <c r="F121" s="98">
        <f t="shared" si="50"/>
        <v>0.5</v>
      </c>
      <c r="G121" s="17">
        <v>0</v>
      </c>
      <c r="H121" s="17">
        <f>'EWG-CCP-127 (1)'!M101</f>
        <v>36.363636363636367</v>
      </c>
      <c r="I121" s="17">
        <v>0</v>
      </c>
      <c r="J121" s="17">
        <v>0</v>
      </c>
      <c r="K121" s="17">
        <v>0</v>
      </c>
      <c r="L121" s="17">
        <v>0</v>
      </c>
      <c r="M121" s="17">
        <v>0</v>
      </c>
      <c r="N121" s="17">
        <v>0</v>
      </c>
      <c r="O121" s="17">
        <f>'EWG-CCP-127 (1)'!L101</f>
        <v>27.27272727272727</v>
      </c>
      <c r="P121" s="17">
        <v>0</v>
      </c>
      <c r="Q121" s="17">
        <f>'EWG-CCP-127 (1)'!K101</f>
        <v>36.363636363636367</v>
      </c>
      <c r="R121" s="17">
        <v>0</v>
      </c>
      <c r="S121" s="17">
        <v>0</v>
      </c>
      <c r="T121" s="17">
        <v>0</v>
      </c>
      <c r="U121" s="17">
        <v>0</v>
      </c>
      <c r="V121" s="17">
        <v>0</v>
      </c>
      <c r="W121" s="41">
        <v>0</v>
      </c>
      <c r="X121" s="41">
        <v>0</v>
      </c>
      <c r="Y121" s="17">
        <v>0</v>
      </c>
      <c r="Z121" s="17">
        <v>0</v>
      </c>
      <c r="AA121" s="17">
        <v>0</v>
      </c>
      <c r="AB121" s="17">
        <v>0</v>
      </c>
      <c r="AC121" s="17">
        <v>0</v>
      </c>
      <c r="AD121" s="17">
        <v>0</v>
      </c>
      <c r="AE121" s="17">
        <v>0</v>
      </c>
      <c r="AF121" s="41">
        <v>0</v>
      </c>
      <c r="AG121" s="88">
        <f>'EWG-CCP-127 (1)'!E101</f>
        <v>56.000000000000007</v>
      </c>
      <c r="AH121" s="91" t="s">
        <v>3</v>
      </c>
      <c r="AI121" s="87" t="s">
        <v>504</v>
      </c>
      <c r="AN121" s="17">
        <f t="shared" si="27"/>
        <v>100</v>
      </c>
      <c r="AO121" s="17">
        <f t="shared" si="28"/>
        <v>0.27272727272727271</v>
      </c>
      <c r="AP121" s="17">
        <f t="shared" si="29"/>
        <v>0</v>
      </c>
      <c r="AQ121" s="17">
        <f t="shared" si="30"/>
        <v>0.36363636363636365</v>
      </c>
      <c r="AR121" s="17">
        <f t="shared" si="31"/>
        <v>0.36363636363636365</v>
      </c>
      <c r="AS121" s="17">
        <f t="shared" si="32"/>
        <v>0.56000000000000005</v>
      </c>
      <c r="AU121" s="17">
        <f t="shared" si="33"/>
        <v>1</v>
      </c>
      <c r="AV121" s="17">
        <f t="shared" si="34"/>
        <v>0.74999999999999989</v>
      </c>
      <c r="AW121" s="17">
        <f t="shared" si="35"/>
        <v>0.5625</v>
      </c>
      <c r="AX121" s="17">
        <f t="shared" si="36"/>
        <v>0.75</v>
      </c>
      <c r="AY121" s="17">
        <f t="shared" si="37"/>
        <v>0.5625</v>
      </c>
      <c r="AZ121" s="17">
        <f t="shared" si="38"/>
        <v>0.5625</v>
      </c>
      <c r="BA121" s="17">
        <f t="shared" si="39"/>
        <v>2.4999999999999467E-3</v>
      </c>
      <c r="BC121" s="17">
        <f t="shared" si="40"/>
        <v>1</v>
      </c>
      <c r="BD121" s="17">
        <f t="shared" si="41"/>
        <v>0.74999999999999989</v>
      </c>
      <c r="BE121" s="17">
        <f t="shared" si="42"/>
        <v>0.48698578397443254</v>
      </c>
      <c r="BF121" s="17">
        <f t="shared" si="43"/>
        <v>0.52541289125363932</v>
      </c>
      <c r="BG121" s="17">
        <f t="shared" si="44"/>
        <v>0.52541289125363932</v>
      </c>
      <c r="BH121" s="17">
        <f t="shared" si="45"/>
        <v>1.1962680914325828E-3</v>
      </c>
      <c r="BI121" s="17">
        <f t="shared" si="46"/>
        <v>1.0344001523590152E-2</v>
      </c>
    </row>
    <row r="122" spans="1:61" x14ac:dyDescent="0.25">
      <c r="A122" s="84">
        <v>275</v>
      </c>
      <c r="B122" s="84">
        <v>165</v>
      </c>
      <c r="C122" s="17">
        <f>'EWG-CCP-127 (1)'!B90</f>
        <v>35</v>
      </c>
      <c r="D122" s="86">
        <v>1</v>
      </c>
      <c r="E122" s="98">
        <f t="shared" si="49"/>
        <v>33.333333333333329</v>
      </c>
      <c r="F122" s="98">
        <f t="shared" si="50"/>
        <v>0.75000000000000011</v>
      </c>
      <c r="G122" s="17">
        <v>0</v>
      </c>
      <c r="H122" s="17">
        <f>'EWG-CCP-127 (1)'!M90</f>
        <v>16.666666666666664</v>
      </c>
      <c r="I122" s="17">
        <v>0</v>
      </c>
      <c r="J122" s="17">
        <v>0</v>
      </c>
      <c r="K122" s="17">
        <v>0</v>
      </c>
      <c r="L122" s="17">
        <v>0</v>
      </c>
      <c r="M122" s="17">
        <v>0</v>
      </c>
      <c r="N122" s="17">
        <v>0</v>
      </c>
      <c r="O122" s="17">
        <f>'EWG-CCP-127 (1)'!L90</f>
        <v>33.333333333333329</v>
      </c>
      <c r="P122" s="17">
        <v>0</v>
      </c>
      <c r="Q122" s="17">
        <f>'EWG-CCP-127 (1)'!K90</f>
        <v>50</v>
      </c>
      <c r="R122" s="17">
        <v>0</v>
      </c>
      <c r="S122" s="17">
        <v>0</v>
      </c>
      <c r="T122" s="17">
        <v>0</v>
      </c>
      <c r="U122" s="17">
        <v>0</v>
      </c>
      <c r="V122" s="17">
        <v>0</v>
      </c>
      <c r="W122" s="41">
        <v>0</v>
      </c>
      <c r="X122" s="41">
        <v>0</v>
      </c>
      <c r="Y122" s="17">
        <v>0</v>
      </c>
      <c r="Z122" s="17">
        <v>0</v>
      </c>
      <c r="AA122" s="17">
        <v>0</v>
      </c>
      <c r="AB122" s="17">
        <v>0</v>
      </c>
      <c r="AC122" s="17">
        <v>0</v>
      </c>
      <c r="AD122" s="17">
        <v>0</v>
      </c>
      <c r="AE122" s="17">
        <v>0</v>
      </c>
      <c r="AF122" s="41">
        <v>0</v>
      </c>
      <c r="AG122" s="88">
        <f>'EWG-CCP-127 (1)'!E90</f>
        <v>55.000000000000007</v>
      </c>
      <c r="AH122" s="41" t="s">
        <v>3</v>
      </c>
      <c r="AI122" s="87" t="s">
        <v>506</v>
      </c>
      <c r="AN122" s="17">
        <f t="shared" si="27"/>
        <v>100</v>
      </c>
      <c r="AO122" s="17">
        <f t="shared" si="28"/>
        <v>0.33333333333333326</v>
      </c>
      <c r="AP122" s="17">
        <f t="shared" si="29"/>
        <v>0</v>
      </c>
      <c r="AQ122" s="17">
        <f t="shared" si="30"/>
        <v>0.16666666666666663</v>
      </c>
      <c r="AR122" s="17">
        <f t="shared" si="31"/>
        <v>0.5</v>
      </c>
      <c r="AS122" s="17">
        <f t="shared" si="32"/>
        <v>0.55000000000000004</v>
      </c>
      <c r="AU122" s="17">
        <f t="shared" si="33"/>
        <v>3.0000000000000009</v>
      </c>
      <c r="AV122" s="17">
        <f t="shared" si="34"/>
        <v>2</v>
      </c>
      <c r="AW122" s="17">
        <f t="shared" si="35"/>
        <v>0.6875</v>
      </c>
      <c r="AX122" s="17">
        <f t="shared" si="36"/>
        <v>1.2500000000000002</v>
      </c>
      <c r="AY122" s="17">
        <f t="shared" si="37"/>
        <v>0.55000000000000004</v>
      </c>
      <c r="AZ122" s="17">
        <f t="shared" si="38"/>
        <v>0.55000000000000004</v>
      </c>
      <c r="BA122" s="17">
        <f t="shared" si="39"/>
        <v>0</v>
      </c>
      <c r="BC122" s="17">
        <f t="shared" si="40"/>
        <v>3.0000000000000004</v>
      </c>
      <c r="BD122" s="17">
        <f t="shared" si="41"/>
        <v>2</v>
      </c>
      <c r="BE122" s="17">
        <f t="shared" si="42"/>
        <v>0.60453391126518996</v>
      </c>
      <c r="BF122" s="17">
        <f t="shared" si="43"/>
        <v>0.58324721991644135</v>
      </c>
      <c r="BG122" s="17">
        <f t="shared" si="44"/>
        <v>0.58324721991644135</v>
      </c>
      <c r="BH122" s="17">
        <f t="shared" si="45"/>
        <v>1.1053776321722115E-3</v>
      </c>
      <c r="BI122" s="17">
        <f t="shared" si="46"/>
        <v>8.4098922321714075E-3</v>
      </c>
    </row>
    <row r="123" spans="1:61" x14ac:dyDescent="0.25">
      <c r="A123" s="84">
        <v>51</v>
      </c>
      <c r="B123" s="84">
        <v>39</v>
      </c>
      <c r="C123" s="17" t="s">
        <v>62</v>
      </c>
      <c r="D123" s="86">
        <v>1</v>
      </c>
      <c r="E123" s="98">
        <f t="shared" si="49"/>
        <v>20</v>
      </c>
      <c r="F123" s="98">
        <f t="shared" si="50"/>
        <v>0.77500000000000002</v>
      </c>
      <c r="G123" s="41">
        <v>0</v>
      </c>
      <c r="H123" s="17">
        <v>18</v>
      </c>
      <c r="I123" s="17">
        <v>4</v>
      </c>
      <c r="J123" s="17">
        <v>0</v>
      </c>
      <c r="K123" s="41">
        <v>0</v>
      </c>
      <c r="L123" s="41">
        <v>0</v>
      </c>
      <c r="M123" s="41">
        <v>0</v>
      </c>
      <c r="N123" s="41">
        <v>0</v>
      </c>
      <c r="O123" s="17">
        <v>16</v>
      </c>
      <c r="P123" s="17">
        <v>0</v>
      </c>
      <c r="Q123" s="17">
        <v>62</v>
      </c>
      <c r="R123" s="17">
        <v>0</v>
      </c>
      <c r="S123" s="17">
        <v>0</v>
      </c>
      <c r="T123" s="17">
        <v>0</v>
      </c>
      <c r="U123" s="17">
        <v>0</v>
      </c>
      <c r="V123" s="41">
        <v>0</v>
      </c>
      <c r="W123" s="41">
        <v>0</v>
      </c>
      <c r="X123" s="41">
        <v>0</v>
      </c>
      <c r="Y123" s="41">
        <v>0</v>
      </c>
      <c r="Z123" s="17">
        <v>0</v>
      </c>
      <c r="AA123" s="17">
        <v>0</v>
      </c>
      <c r="AB123" s="41">
        <v>0</v>
      </c>
      <c r="AC123" s="17">
        <v>0</v>
      </c>
      <c r="AD123" s="17">
        <v>0</v>
      </c>
      <c r="AE123" s="41">
        <v>0</v>
      </c>
      <c r="AF123" s="41">
        <v>0</v>
      </c>
      <c r="AG123" s="88">
        <v>64</v>
      </c>
      <c r="AH123" s="41" t="s">
        <v>3</v>
      </c>
      <c r="AI123" s="87" t="s">
        <v>506</v>
      </c>
      <c r="AN123" s="17">
        <f t="shared" si="27"/>
        <v>100</v>
      </c>
      <c r="AO123" s="17">
        <f t="shared" si="28"/>
        <v>0.16</v>
      </c>
      <c r="AP123" s="17">
        <f t="shared" si="29"/>
        <v>0</v>
      </c>
      <c r="AQ123" s="17">
        <f t="shared" si="30"/>
        <v>0.18</v>
      </c>
      <c r="AR123" s="17">
        <f t="shared" si="31"/>
        <v>0.62</v>
      </c>
      <c r="AS123" s="17">
        <f t="shared" si="32"/>
        <v>0.64</v>
      </c>
      <c r="AU123" s="17">
        <f t="shared" si="33"/>
        <v>3.4444444444444446</v>
      </c>
      <c r="AV123" s="17">
        <f t="shared" si="34"/>
        <v>0.88888888888888895</v>
      </c>
      <c r="AW123" s="17">
        <f t="shared" si="35"/>
        <v>0.71527777777777779</v>
      </c>
      <c r="AX123" s="17">
        <f t="shared" si="36"/>
        <v>1.3611111111111112</v>
      </c>
      <c r="AY123" s="17">
        <f t="shared" si="37"/>
        <v>0.71527777777777779</v>
      </c>
      <c r="AZ123" s="17">
        <f t="shared" si="38"/>
        <v>0.71527777777777779</v>
      </c>
      <c r="BA123" s="17">
        <f t="shared" si="39"/>
        <v>7.5277777777777777E-2</v>
      </c>
      <c r="BC123" s="17">
        <f t="shared" si="40"/>
        <v>3.4444444444444446</v>
      </c>
      <c r="BD123" s="17">
        <f t="shared" si="41"/>
        <v>1</v>
      </c>
      <c r="BE123" s="17">
        <f t="shared" si="42"/>
        <v>0.63065571732980263</v>
      </c>
      <c r="BF123" s="17">
        <f t="shared" si="43"/>
        <v>0.6682945096037114</v>
      </c>
      <c r="BG123" s="17">
        <f t="shared" si="44"/>
        <v>0.6682945096037114</v>
      </c>
      <c r="BH123" s="17">
        <f t="shared" si="45"/>
        <v>8.0057927371451562E-4</v>
      </c>
      <c r="BI123" s="17">
        <f t="shared" si="46"/>
        <v>3.3016875854940085E-2</v>
      </c>
    </row>
    <row r="124" spans="1:61" x14ac:dyDescent="0.25">
      <c r="A124" s="84">
        <v>274</v>
      </c>
      <c r="B124" s="84">
        <v>164</v>
      </c>
      <c r="C124" s="17">
        <f>'EWG-CCP-127 (1)'!B89</f>
        <v>34</v>
      </c>
      <c r="D124" s="86">
        <v>1</v>
      </c>
      <c r="E124" s="98">
        <f t="shared" si="49"/>
        <v>27.27272727272727</v>
      </c>
      <c r="F124" s="98">
        <f t="shared" si="50"/>
        <v>0.75</v>
      </c>
      <c r="G124" s="17">
        <v>0</v>
      </c>
      <c r="H124" s="17">
        <f>'EWG-CCP-127 (1)'!M89</f>
        <v>18.181818181818183</v>
      </c>
      <c r="I124" s="17">
        <v>0</v>
      </c>
      <c r="J124" s="17">
        <v>0</v>
      </c>
      <c r="K124" s="17">
        <v>0</v>
      </c>
      <c r="L124" s="17">
        <v>0</v>
      </c>
      <c r="M124" s="17">
        <v>0</v>
      </c>
      <c r="N124" s="17">
        <v>0</v>
      </c>
      <c r="O124" s="17">
        <f>'EWG-CCP-127 (1)'!L89</f>
        <v>27.27272727272727</v>
      </c>
      <c r="P124" s="17">
        <v>0</v>
      </c>
      <c r="Q124" s="17">
        <f>'EWG-CCP-127 (1)'!K89</f>
        <v>54.54545454545454</v>
      </c>
      <c r="R124" s="17">
        <v>0</v>
      </c>
      <c r="S124" s="17">
        <v>0</v>
      </c>
      <c r="T124" s="17">
        <v>0</v>
      </c>
      <c r="U124" s="17">
        <v>0</v>
      </c>
      <c r="V124" s="17">
        <v>0</v>
      </c>
      <c r="W124" s="41">
        <v>0</v>
      </c>
      <c r="X124" s="41">
        <v>0</v>
      </c>
      <c r="Y124" s="17">
        <v>0</v>
      </c>
      <c r="Z124" s="17">
        <v>0</v>
      </c>
      <c r="AA124" s="17">
        <v>0</v>
      </c>
      <c r="AB124" s="17">
        <v>0</v>
      </c>
      <c r="AC124" s="17">
        <v>0</v>
      </c>
      <c r="AD124" s="17">
        <v>0</v>
      </c>
      <c r="AE124" s="17">
        <v>0</v>
      </c>
      <c r="AF124" s="41">
        <v>0</v>
      </c>
      <c r="AG124" s="88">
        <f>'EWG-CCP-127 (1)'!E89</f>
        <v>61</v>
      </c>
      <c r="AH124" s="41" t="s">
        <v>3</v>
      </c>
      <c r="AI124" s="87" t="s">
        <v>506</v>
      </c>
      <c r="AN124" s="17">
        <f t="shared" si="27"/>
        <v>100</v>
      </c>
      <c r="AO124" s="17">
        <f t="shared" si="28"/>
        <v>0.27272727272727271</v>
      </c>
      <c r="AP124" s="17">
        <f t="shared" si="29"/>
        <v>0</v>
      </c>
      <c r="AQ124" s="17">
        <f t="shared" si="30"/>
        <v>0.18181818181818182</v>
      </c>
      <c r="AR124" s="17">
        <f t="shared" si="31"/>
        <v>0.54545454545454541</v>
      </c>
      <c r="AS124" s="17">
        <f t="shared" si="32"/>
        <v>0.61</v>
      </c>
      <c r="AU124" s="17">
        <f t="shared" si="33"/>
        <v>2.9999999999999996</v>
      </c>
      <c r="AV124" s="17">
        <f t="shared" si="34"/>
        <v>1.4999999999999998</v>
      </c>
      <c r="AW124" s="17">
        <f t="shared" si="35"/>
        <v>0.6875</v>
      </c>
      <c r="AX124" s="17">
        <f t="shared" si="36"/>
        <v>1.25</v>
      </c>
      <c r="AY124" s="17">
        <f t="shared" si="37"/>
        <v>0.64166666666666672</v>
      </c>
      <c r="AZ124" s="17">
        <f t="shared" si="38"/>
        <v>0.64166666666666672</v>
      </c>
      <c r="BA124" s="17">
        <f t="shared" si="39"/>
        <v>3.1666666666666732E-2</v>
      </c>
      <c r="BC124" s="17">
        <f t="shared" si="40"/>
        <v>2.9999999999999996</v>
      </c>
      <c r="BD124" s="17">
        <f t="shared" si="41"/>
        <v>1.4999999999999998</v>
      </c>
      <c r="BE124" s="17">
        <f t="shared" si="42"/>
        <v>0.60453391126518996</v>
      </c>
      <c r="BF124" s="17">
        <f t="shared" si="43"/>
        <v>0.64305852121026041</v>
      </c>
      <c r="BG124" s="17">
        <f t="shared" si="44"/>
        <v>0.64305852121026041</v>
      </c>
      <c r="BH124" s="17">
        <f t="shared" si="45"/>
        <v>1.0928658246092385E-3</v>
      </c>
      <c r="BI124" s="17">
        <f t="shared" si="46"/>
        <v>2.3014547980683846E-2</v>
      </c>
    </row>
    <row r="125" spans="1:61" x14ac:dyDescent="0.25">
      <c r="A125" s="84">
        <v>469</v>
      </c>
      <c r="B125" s="84">
        <v>316</v>
      </c>
      <c r="C125" s="17" t="s">
        <v>313</v>
      </c>
      <c r="D125" s="86">
        <v>1</v>
      </c>
      <c r="E125" s="98">
        <f t="shared" si="49"/>
        <v>4</v>
      </c>
      <c r="F125" s="98">
        <f t="shared" si="50"/>
        <v>0.87737843551797046</v>
      </c>
      <c r="G125" s="17">
        <v>1.4</v>
      </c>
      <c r="H125" s="17">
        <v>11.6</v>
      </c>
      <c r="I125" s="17">
        <v>0</v>
      </c>
      <c r="J125" s="17">
        <v>0</v>
      </c>
      <c r="K125" s="17">
        <v>0</v>
      </c>
      <c r="L125" s="17">
        <v>0</v>
      </c>
      <c r="M125" s="17">
        <v>0</v>
      </c>
      <c r="N125" s="17">
        <v>0</v>
      </c>
      <c r="O125" s="17">
        <v>4</v>
      </c>
      <c r="P125" s="17">
        <v>0</v>
      </c>
      <c r="Q125" s="17">
        <v>83</v>
      </c>
      <c r="R125" s="17">
        <v>0</v>
      </c>
      <c r="S125" s="17">
        <v>0</v>
      </c>
      <c r="T125" s="17">
        <v>0</v>
      </c>
      <c r="U125" s="17">
        <v>0</v>
      </c>
      <c r="V125" s="17">
        <v>0</v>
      </c>
      <c r="W125" s="41">
        <v>0</v>
      </c>
      <c r="X125" s="17">
        <v>0</v>
      </c>
      <c r="Y125" s="17">
        <v>0</v>
      </c>
      <c r="Z125" s="17">
        <v>0</v>
      </c>
      <c r="AA125" s="17">
        <v>0</v>
      </c>
      <c r="AB125" s="17">
        <v>0</v>
      </c>
      <c r="AC125" s="17">
        <v>0</v>
      </c>
      <c r="AD125" s="17">
        <v>0</v>
      </c>
      <c r="AE125" s="17">
        <v>0</v>
      </c>
      <c r="AF125" s="41">
        <v>0</v>
      </c>
      <c r="AG125" s="88">
        <v>26</v>
      </c>
      <c r="AH125" s="17" t="s">
        <v>3</v>
      </c>
      <c r="AI125" s="87" t="s">
        <v>506</v>
      </c>
      <c r="AJ125" s="87" t="s">
        <v>509</v>
      </c>
      <c r="AN125" s="17">
        <f t="shared" si="27"/>
        <v>100</v>
      </c>
      <c r="AO125" s="17">
        <f t="shared" si="28"/>
        <v>0.04</v>
      </c>
      <c r="AP125" s="17">
        <f t="shared" si="29"/>
        <v>1.3999999999999999E-2</v>
      </c>
      <c r="AQ125" s="17">
        <f t="shared" si="30"/>
        <v>0.11599999999999999</v>
      </c>
      <c r="AR125" s="17">
        <f t="shared" si="31"/>
        <v>0.83</v>
      </c>
      <c r="AS125" s="17">
        <f t="shared" si="32"/>
        <v>0.26</v>
      </c>
      <c r="AU125" s="17">
        <f t="shared" si="33"/>
        <v>6.3846153846153841</v>
      </c>
      <c r="AV125" s="17">
        <f t="shared" si="34"/>
        <v>0.30769230769230771</v>
      </c>
      <c r="AW125" s="17">
        <f t="shared" si="35"/>
        <v>0.89903846153846145</v>
      </c>
      <c r="AX125" s="17">
        <f t="shared" si="36"/>
        <v>2.0961538461538458</v>
      </c>
      <c r="AY125" s="17">
        <f t="shared" si="37"/>
        <v>0.30769230769230771</v>
      </c>
      <c r="AZ125" s="17">
        <f t="shared" si="38"/>
        <v>0.30769230769230771</v>
      </c>
      <c r="BA125" s="17">
        <f t="shared" si="39"/>
        <v>4.7692307692307701E-2</v>
      </c>
      <c r="BC125" s="17">
        <f t="shared" si="40"/>
        <v>4.8255813953488378</v>
      </c>
      <c r="BD125" s="17">
        <f t="shared" si="41"/>
        <v>0.23255813953488372</v>
      </c>
      <c r="BE125" s="17">
        <f t="shared" si="42"/>
        <v>0.71183074838524174</v>
      </c>
      <c r="BF125" s="17">
        <f t="shared" si="43"/>
        <v>0.23255813953488372</v>
      </c>
      <c r="BG125" s="17">
        <f t="shared" si="44"/>
        <v>0.23255813953488372</v>
      </c>
      <c r="BH125" s="17">
        <f t="shared" si="45"/>
        <v>7.5305570578691251E-4</v>
      </c>
      <c r="BI125" s="17">
        <f t="shared" si="46"/>
        <v>3.9320722781027877E-2</v>
      </c>
    </row>
    <row r="126" spans="1:61" x14ac:dyDescent="0.25">
      <c r="A126" s="84">
        <v>166</v>
      </c>
      <c r="B126" s="84">
        <v>102</v>
      </c>
      <c r="C126" s="17" t="s">
        <v>215</v>
      </c>
      <c r="D126" s="86">
        <v>1</v>
      </c>
      <c r="E126" s="98">
        <f t="shared" si="49"/>
        <v>25</v>
      </c>
      <c r="F126" s="98">
        <f t="shared" si="50"/>
        <v>0.66666666666666663</v>
      </c>
      <c r="G126" s="17">
        <v>0</v>
      </c>
      <c r="H126" s="17">
        <v>25</v>
      </c>
      <c r="I126" s="17">
        <v>12.5</v>
      </c>
      <c r="J126" s="17">
        <v>0</v>
      </c>
      <c r="K126" s="17">
        <v>0</v>
      </c>
      <c r="L126" s="17">
        <v>0</v>
      </c>
      <c r="M126" s="17">
        <v>0</v>
      </c>
      <c r="N126" s="17">
        <v>0</v>
      </c>
      <c r="O126" s="17">
        <v>12.5</v>
      </c>
      <c r="P126" s="17">
        <v>0</v>
      </c>
      <c r="Q126" s="17">
        <v>50</v>
      </c>
      <c r="R126" s="17">
        <v>0</v>
      </c>
      <c r="S126" s="17">
        <v>0</v>
      </c>
      <c r="T126" s="17">
        <v>0</v>
      </c>
      <c r="U126" s="17">
        <v>0</v>
      </c>
      <c r="V126" s="17">
        <v>0</v>
      </c>
      <c r="W126" s="41">
        <v>0</v>
      </c>
      <c r="X126" s="41">
        <v>0</v>
      </c>
      <c r="Y126" s="17">
        <v>0</v>
      </c>
      <c r="Z126" s="17">
        <v>0</v>
      </c>
      <c r="AA126" s="17">
        <v>0</v>
      </c>
      <c r="AB126" s="41">
        <v>0</v>
      </c>
      <c r="AC126" s="17">
        <v>0</v>
      </c>
      <c r="AD126" s="17">
        <v>0</v>
      </c>
      <c r="AE126" s="41">
        <v>0</v>
      </c>
      <c r="AF126" s="41">
        <v>0</v>
      </c>
      <c r="AG126" s="88">
        <v>61</v>
      </c>
      <c r="AH126" s="41" t="s">
        <v>3</v>
      </c>
      <c r="AI126" s="87" t="s">
        <v>506</v>
      </c>
      <c r="AN126" s="17">
        <f t="shared" si="27"/>
        <v>100</v>
      </c>
      <c r="AO126" s="17">
        <f t="shared" si="28"/>
        <v>0.125</v>
      </c>
      <c r="AP126" s="17">
        <f t="shared" si="29"/>
        <v>0</v>
      </c>
      <c r="AQ126" s="17">
        <f t="shared" si="30"/>
        <v>0.25</v>
      </c>
      <c r="AR126" s="17">
        <f t="shared" si="31"/>
        <v>0.5</v>
      </c>
      <c r="AS126" s="17">
        <f t="shared" si="32"/>
        <v>0.61</v>
      </c>
      <c r="AU126" s="17">
        <f t="shared" si="33"/>
        <v>2</v>
      </c>
      <c r="AV126" s="17">
        <f t="shared" si="34"/>
        <v>0.5</v>
      </c>
      <c r="AW126" s="17">
        <f t="shared" si="35"/>
        <v>0.625</v>
      </c>
      <c r="AX126" s="17">
        <f t="shared" si="36"/>
        <v>1</v>
      </c>
      <c r="AY126" s="17">
        <f t="shared" si="37"/>
        <v>0.5</v>
      </c>
      <c r="AZ126" s="17">
        <f t="shared" si="38"/>
        <v>0.5</v>
      </c>
      <c r="BA126" s="17">
        <f t="shared" si="39"/>
        <v>0.10999999999999999</v>
      </c>
      <c r="BC126" s="17">
        <f t="shared" si="40"/>
        <v>2</v>
      </c>
      <c r="BD126" s="17">
        <f t="shared" si="41"/>
        <v>0.75</v>
      </c>
      <c r="BE126" s="17">
        <f t="shared" si="42"/>
        <v>0.54575984761981122</v>
      </c>
      <c r="BF126" s="17">
        <f t="shared" si="43"/>
        <v>0.57617612606249424</v>
      </c>
      <c r="BG126" s="17">
        <f t="shared" si="44"/>
        <v>0.57617612606249424</v>
      </c>
      <c r="BH126" s="17">
        <f t="shared" si="45"/>
        <v>1.1440544481402803E-3</v>
      </c>
      <c r="BI126" s="17">
        <f t="shared" si="46"/>
        <v>2.3014547980683846E-2</v>
      </c>
    </row>
    <row r="127" spans="1:61" x14ac:dyDescent="0.25">
      <c r="A127" s="84">
        <v>377</v>
      </c>
      <c r="B127" s="84">
        <v>387</v>
      </c>
      <c r="C127" s="58">
        <v>27</v>
      </c>
      <c r="D127" s="86">
        <v>1</v>
      </c>
      <c r="E127" s="98">
        <f t="shared" si="49"/>
        <v>58.333333333333336</v>
      </c>
      <c r="F127" s="98">
        <f t="shared" si="50"/>
        <v>0.8</v>
      </c>
      <c r="G127" s="17">
        <v>0</v>
      </c>
      <c r="H127" s="17">
        <f>'EWG-CCP-127 (1)'!M190</f>
        <v>8.3333333333333321</v>
      </c>
      <c r="I127" s="17">
        <v>0</v>
      </c>
      <c r="J127" s="17">
        <v>0</v>
      </c>
      <c r="K127" s="17">
        <v>0</v>
      </c>
      <c r="L127" s="17">
        <v>0</v>
      </c>
      <c r="M127" s="17">
        <v>0</v>
      </c>
      <c r="N127" s="17">
        <v>0</v>
      </c>
      <c r="O127" s="17">
        <f>'EWG-CCP-127 (1)'!L190</f>
        <v>58.333333333333336</v>
      </c>
      <c r="P127" s="17">
        <v>0</v>
      </c>
      <c r="Q127" s="17">
        <f>'EWG-CCP-127 (1)'!K190</f>
        <v>33.333333333333329</v>
      </c>
      <c r="R127" s="17">
        <v>0</v>
      </c>
      <c r="S127" s="17">
        <v>0</v>
      </c>
      <c r="T127" s="17">
        <v>0</v>
      </c>
      <c r="U127" s="17">
        <v>0</v>
      </c>
      <c r="V127" s="17">
        <v>0</v>
      </c>
      <c r="W127" s="41">
        <v>0</v>
      </c>
      <c r="X127" s="41">
        <v>0</v>
      </c>
      <c r="Y127" s="17">
        <v>0</v>
      </c>
      <c r="Z127" s="17">
        <v>0</v>
      </c>
      <c r="AA127" s="17">
        <v>0</v>
      </c>
      <c r="AB127" s="17">
        <v>0</v>
      </c>
      <c r="AC127" s="17">
        <v>0</v>
      </c>
      <c r="AD127" s="17">
        <v>0</v>
      </c>
      <c r="AE127" s="17">
        <v>0</v>
      </c>
      <c r="AF127" s="41">
        <v>0</v>
      </c>
      <c r="AG127" s="88">
        <f>'EWG-CCP-127 (1)'!E190</f>
        <v>0</v>
      </c>
      <c r="AH127" s="41" t="s">
        <v>3</v>
      </c>
      <c r="AI127" s="87" t="s">
        <v>506</v>
      </c>
      <c r="AN127" s="17">
        <f t="shared" si="27"/>
        <v>100</v>
      </c>
      <c r="AO127" s="17">
        <f t="shared" si="28"/>
        <v>0.58333333333333337</v>
      </c>
      <c r="AP127" s="17">
        <f t="shared" si="29"/>
        <v>0</v>
      </c>
      <c r="AQ127" s="17">
        <f t="shared" si="30"/>
        <v>8.3333333333333315E-2</v>
      </c>
      <c r="AR127" s="17">
        <f t="shared" si="31"/>
        <v>0.33333333333333326</v>
      </c>
      <c r="AS127" s="17">
        <f t="shared" si="32"/>
        <v>0</v>
      </c>
      <c r="AU127" s="17">
        <f t="shared" si="33"/>
        <v>4</v>
      </c>
      <c r="AV127" s="17">
        <f t="shared" si="34"/>
        <v>7.0000000000000018</v>
      </c>
      <c r="AW127" s="17">
        <f t="shared" si="35"/>
        <v>0.75</v>
      </c>
      <c r="AX127" s="17">
        <f t="shared" si="36"/>
        <v>1.5</v>
      </c>
      <c r="AY127" s="17">
        <f t="shared" si="37"/>
        <v>-0.16666666666666707</v>
      </c>
      <c r="AZ127" s="17">
        <f t="shared" si="38"/>
        <v>-0.16666666666666707</v>
      </c>
      <c r="BA127" s="17">
        <f t="shared" si="39"/>
        <v>0.16666666666666707</v>
      </c>
      <c r="BC127" s="17">
        <f t="shared" si="40"/>
        <v>4</v>
      </c>
      <c r="BD127" s="17">
        <f t="shared" si="41"/>
        <v>7.0000000000000009</v>
      </c>
      <c r="BE127" s="17">
        <f t="shared" si="42"/>
        <v>0.66330797491056859</v>
      </c>
      <c r="BF127" s="17">
        <f t="shared" si="43"/>
        <v>2.5435356732634137E-2</v>
      </c>
      <c r="BG127" s="17">
        <f t="shared" si="44"/>
        <v>2.5435356732634137E-2</v>
      </c>
      <c r="BH127" s="17">
        <f t="shared" si="45"/>
        <v>6.469573721163567E-4</v>
      </c>
      <c r="BI127" s="17">
        <f t="shared" si="46"/>
        <v>0.2100338812041406</v>
      </c>
    </row>
    <row r="128" spans="1:61" x14ac:dyDescent="0.25">
      <c r="A128" s="84">
        <v>46</v>
      </c>
      <c r="B128" s="84">
        <v>34</v>
      </c>
      <c r="C128" s="17" t="s">
        <v>57</v>
      </c>
      <c r="D128" s="86">
        <v>1</v>
      </c>
      <c r="E128" s="98">
        <f t="shared" si="49"/>
        <v>20</v>
      </c>
      <c r="F128" s="98">
        <f t="shared" si="50"/>
        <v>0.78481012658227844</v>
      </c>
      <c r="G128" s="41">
        <v>0</v>
      </c>
      <c r="H128" s="17">
        <v>17</v>
      </c>
      <c r="I128" s="17">
        <v>0</v>
      </c>
      <c r="J128" s="17">
        <v>0</v>
      </c>
      <c r="K128" s="41">
        <v>0</v>
      </c>
      <c r="L128" s="41">
        <v>0</v>
      </c>
      <c r="M128" s="41">
        <v>0</v>
      </c>
      <c r="N128" s="41">
        <v>0</v>
      </c>
      <c r="O128" s="17">
        <v>20</v>
      </c>
      <c r="P128" s="17">
        <v>0</v>
      </c>
      <c r="Q128" s="17">
        <v>62</v>
      </c>
      <c r="R128" s="17">
        <v>0</v>
      </c>
      <c r="S128" s="17">
        <v>0</v>
      </c>
      <c r="T128" s="17">
        <v>0</v>
      </c>
      <c r="U128" s="17">
        <v>0</v>
      </c>
      <c r="V128" s="41">
        <v>0</v>
      </c>
      <c r="W128" s="41">
        <v>0</v>
      </c>
      <c r="X128" s="41">
        <v>0</v>
      </c>
      <c r="Y128" s="41">
        <v>0</v>
      </c>
      <c r="Z128" s="17">
        <v>1</v>
      </c>
      <c r="AA128" s="17">
        <v>0</v>
      </c>
      <c r="AB128" s="41">
        <v>0</v>
      </c>
      <c r="AC128" s="17">
        <v>0</v>
      </c>
      <c r="AD128" s="17">
        <v>0</v>
      </c>
      <c r="AE128" s="41">
        <v>0</v>
      </c>
      <c r="AF128" s="41">
        <v>0</v>
      </c>
      <c r="AG128" s="88">
        <v>66</v>
      </c>
      <c r="AH128" s="41" t="s">
        <v>3</v>
      </c>
      <c r="AI128" s="87" t="s">
        <v>506</v>
      </c>
      <c r="AN128" s="17">
        <f t="shared" si="27"/>
        <v>100</v>
      </c>
      <c r="AO128" s="17">
        <f t="shared" si="28"/>
        <v>0.2</v>
      </c>
      <c r="AP128" s="17">
        <f t="shared" si="29"/>
        <v>0</v>
      </c>
      <c r="AQ128" s="17">
        <f t="shared" si="30"/>
        <v>0.17</v>
      </c>
      <c r="AR128" s="17">
        <f t="shared" si="31"/>
        <v>0.62</v>
      </c>
      <c r="AS128" s="17">
        <f t="shared" si="32"/>
        <v>0.66</v>
      </c>
      <c r="AU128" s="17">
        <f t="shared" si="33"/>
        <v>3.6470588235294117</v>
      </c>
      <c r="AV128" s="17">
        <f t="shared" si="34"/>
        <v>1.1764705882352942</v>
      </c>
      <c r="AW128" s="17">
        <f t="shared" si="35"/>
        <v>0.7279411764705882</v>
      </c>
      <c r="AX128" s="17">
        <f t="shared" si="36"/>
        <v>1.4117647058823528</v>
      </c>
      <c r="AY128" s="17">
        <f t="shared" si="37"/>
        <v>0.7279411764705882</v>
      </c>
      <c r="AZ128" s="17">
        <f t="shared" si="38"/>
        <v>0.7279411764705882</v>
      </c>
      <c r="BA128" s="17">
        <f t="shared" si="39"/>
        <v>6.7941176470588172E-2</v>
      </c>
      <c r="BC128" s="17">
        <f t="shared" si="40"/>
        <v>3.6470588235294117</v>
      </c>
      <c r="BD128" s="17">
        <f t="shared" si="41"/>
        <v>1.196078431372549</v>
      </c>
      <c r="BE128" s="17">
        <f t="shared" si="42"/>
        <v>0.64256418774161139</v>
      </c>
      <c r="BF128" s="17">
        <f t="shared" si="43"/>
        <v>0.69272251310934918</v>
      </c>
      <c r="BG128" s="17">
        <f t="shared" si="44"/>
        <v>0.69272251310934918</v>
      </c>
      <c r="BH128" s="17">
        <f t="shared" si="45"/>
        <v>1.070762864191527E-3</v>
      </c>
      <c r="BI128" s="17">
        <f t="shared" si="46"/>
        <v>4.0685094437777576E-2</v>
      </c>
    </row>
    <row r="129" spans="1:61" x14ac:dyDescent="0.25">
      <c r="A129" s="84">
        <v>540</v>
      </c>
      <c r="B129" s="84">
        <v>586</v>
      </c>
      <c r="C129" s="17" t="s">
        <v>382</v>
      </c>
      <c r="D129" s="86" t="s">
        <v>616</v>
      </c>
      <c r="E129" s="98">
        <f t="shared" si="49"/>
        <v>0</v>
      </c>
      <c r="F129" s="98">
        <f t="shared" si="50"/>
        <v>0.33333333333333331</v>
      </c>
      <c r="G129" s="17">
        <v>14</v>
      </c>
      <c r="H129" s="17">
        <v>28</v>
      </c>
      <c r="I129" s="17">
        <v>0</v>
      </c>
      <c r="J129" s="17">
        <v>0</v>
      </c>
      <c r="K129" s="17">
        <v>0</v>
      </c>
      <c r="L129" s="17">
        <f>'EWG-CCP-127 (1)'!M324</f>
        <v>0</v>
      </c>
      <c r="M129" s="17">
        <v>0</v>
      </c>
      <c r="N129" s="17">
        <v>0</v>
      </c>
      <c r="O129" s="17">
        <v>0</v>
      </c>
      <c r="P129" s="17">
        <v>0</v>
      </c>
      <c r="Q129" s="17">
        <v>14</v>
      </c>
      <c r="R129" s="17">
        <v>0</v>
      </c>
      <c r="S129" s="17">
        <v>0</v>
      </c>
      <c r="T129" s="17">
        <v>0</v>
      </c>
      <c r="U129" s="17">
        <v>0</v>
      </c>
      <c r="V129" s="17">
        <v>0</v>
      </c>
      <c r="W129" s="17">
        <v>0</v>
      </c>
      <c r="X129" s="17">
        <v>0</v>
      </c>
      <c r="Y129" s="17">
        <v>0</v>
      </c>
      <c r="Z129" s="17">
        <v>0</v>
      </c>
      <c r="AA129" s="17">
        <v>0</v>
      </c>
      <c r="AB129" s="17">
        <v>0</v>
      </c>
      <c r="AC129" s="17">
        <v>0</v>
      </c>
      <c r="AD129" s="17">
        <v>0</v>
      </c>
      <c r="AE129" s="17">
        <v>0</v>
      </c>
      <c r="AF129" s="17">
        <v>43</v>
      </c>
      <c r="AG129" s="88">
        <v>14.2</v>
      </c>
      <c r="AH129" s="92" t="s">
        <v>3</v>
      </c>
      <c r="AI129" s="87" t="s">
        <v>504</v>
      </c>
      <c r="AN129" s="17">
        <f t="shared" si="27"/>
        <v>99</v>
      </c>
      <c r="AO129" s="17">
        <f t="shared" si="28"/>
        <v>0</v>
      </c>
      <c r="AP129" s="17">
        <f t="shared" si="29"/>
        <v>0.14000000000000001</v>
      </c>
      <c r="AQ129" s="17">
        <f t="shared" si="30"/>
        <v>0.28000000000000003</v>
      </c>
      <c r="AR129" s="17">
        <f t="shared" si="31"/>
        <v>0.14000000000000001</v>
      </c>
      <c r="AS129" s="17">
        <f t="shared" si="32"/>
        <v>0.14199999999999999</v>
      </c>
      <c r="AU129" s="17">
        <f t="shared" si="33"/>
        <v>0.33333333333333331</v>
      </c>
      <c r="AV129" s="17">
        <f t="shared" si="34"/>
        <v>0</v>
      </c>
      <c r="AW129" s="17">
        <f t="shared" si="35"/>
        <v>0.52083333333333337</v>
      </c>
      <c r="AX129" s="17">
        <f t="shared" si="36"/>
        <v>0.58333333333333337</v>
      </c>
      <c r="AY129" s="17">
        <f t="shared" si="37"/>
        <v>0</v>
      </c>
      <c r="AZ129" s="17">
        <f t="shared" si="38"/>
        <v>0</v>
      </c>
      <c r="BA129" s="17">
        <f t="shared" si="39"/>
        <v>0.14199999999999999</v>
      </c>
      <c r="BC129" s="17">
        <f t="shared" si="40"/>
        <v>0.16666666666666666</v>
      </c>
      <c r="BD129" s="17">
        <f t="shared" si="41"/>
        <v>0.17063492063492061</v>
      </c>
      <c r="BE129" s="17">
        <f t="shared" si="42"/>
        <v>0.43800739760328367</v>
      </c>
      <c r="BF129" s="17">
        <f t="shared" si="43"/>
        <v>0.17063492063492061</v>
      </c>
      <c r="BG129" s="17">
        <f t="shared" si="44"/>
        <v>0.17063492063492061</v>
      </c>
      <c r="BH129" s="17">
        <f t="shared" si="45"/>
        <v>8.1995867976820296E-4</v>
      </c>
      <c r="BI129" s="17">
        <f t="shared" si="46"/>
        <v>0.10004223314228675</v>
      </c>
    </row>
    <row r="130" spans="1:61" x14ac:dyDescent="0.25">
      <c r="A130" s="84">
        <v>369</v>
      </c>
      <c r="B130" s="84">
        <v>241</v>
      </c>
      <c r="C130" s="58">
        <v>19</v>
      </c>
      <c r="D130" s="86">
        <v>1</v>
      </c>
      <c r="E130" s="98">
        <f t="shared" si="49"/>
        <v>16.666666666666664</v>
      </c>
      <c r="F130" s="98">
        <f t="shared" si="50"/>
        <v>0.8</v>
      </c>
      <c r="G130" s="17">
        <v>0</v>
      </c>
      <c r="H130" s="17">
        <f>'EWG-CCP-127 (1)'!M182</f>
        <v>16.666666666666664</v>
      </c>
      <c r="I130" s="17">
        <v>0</v>
      </c>
      <c r="J130" s="17">
        <v>0</v>
      </c>
      <c r="K130" s="17">
        <v>0</v>
      </c>
      <c r="L130" s="17">
        <v>0</v>
      </c>
      <c r="M130" s="17">
        <v>0</v>
      </c>
      <c r="N130" s="17">
        <v>0</v>
      </c>
      <c r="O130" s="17">
        <f>'EWG-CCP-127 (1)'!L182</f>
        <v>16.666666666666664</v>
      </c>
      <c r="P130" s="17">
        <v>0</v>
      </c>
      <c r="Q130" s="17">
        <f>'EWG-CCP-127 (1)'!K182</f>
        <v>66.666666666666657</v>
      </c>
      <c r="R130" s="17">
        <v>0</v>
      </c>
      <c r="S130" s="17">
        <v>0</v>
      </c>
      <c r="T130" s="17">
        <v>0</v>
      </c>
      <c r="U130" s="17">
        <v>0</v>
      </c>
      <c r="V130" s="17">
        <v>0</v>
      </c>
      <c r="W130" s="41">
        <v>0</v>
      </c>
      <c r="X130" s="41">
        <v>0</v>
      </c>
      <c r="Y130" s="17">
        <v>0</v>
      </c>
      <c r="Z130" s="17">
        <v>0</v>
      </c>
      <c r="AA130" s="17">
        <v>0</v>
      </c>
      <c r="AB130" s="17">
        <v>0</v>
      </c>
      <c r="AC130" s="17">
        <v>0</v>
      </c>
      <c r="AD130" s="17">
        <v>0</v>
      </c>
      <c r="AE130" s="17">
        <v>0</v>
      </c>
      <c r="AF130" s="41">
        <v>0</v>
      </c>
      <c r="AG130" s="88">
        <f>'EWG-CCP-127 (1)'!E182</f>
        <v>72</v>
      </c>
      <c r="AH130" s="41" t="s">
        <v>3</v>
      </c>
      <c r="AI130" s="87" t="s">
        <v>506</v>
      </c>
      <c r="AN130" s="17">
        <f t="shared" ref="AN130:AN193" si="51">SUM(G130:AF130)</f>
        <v>99.999999999999986</v>
      </c>
      <c r="AO130" s="17">
        <f t="shared" ref="AO130:AO193" si="52">(L130+M130+O130+X130)/100</f>
        <v>0.16666666666666663</v>
      </c>
      <c r="AP130" s="17">
        <f t="shared" ref="AP130:AP193" si="53">G130/100</f>
        <v>0</v>
      </c>
      <c r="AQ130" s="17">
        <f t="shared" ref="AQ130:AQ193" si="54">H130/100</f>
        <v>0.16666666666666663</v>
      </c>
      <c r="AR130" s="17">
        <f t="shared" ref="AR130:AR193" si="55">Q130/100</f>
        <v>0.66666666666666652</v>
      </c>
      <c r="AS130" s="17">
        <f t="shared" ref="AS130:AS193" si="56">AG130/100</f>
        <v>0.72</v>
      </c>
      <c r="AU130" s="17">
        <f t="shared" ref="AU130:AU193" si="57">AR130/(AQ130+AP130)</f>
        <v>4</v>
      </c>
      <c r="AV130" s="17">
        <f t="shared" ref="AV130:AV193" si="58">AO130/(AP130+AQ130)</f>
        <v>1</v>
      </c>
      <c r="AW130" s="17">
        <f t="shared" ref="AW130:AW193" si="59">0.5+AU130/16</f>
        <v>0.75</v>
      </c>
      <c r="AX130" s="17">
        <f t="shared" ref="AX130:AX193" si="60">0.5+AU130/4</f>
        <v>1.5</v>
      </c>
      <c r="AY130" s="17">
        <f t="shared" ref="AY130:AY193" si="61">IF(AV130&lt;=AW130,AV130,IF(AV130&lt;=AX130,AW130,AW130-(AV130-AX130)*(8+AU130)/(12*(2+AU130))))</f>
        <v>0.75</v>
      </c>
      <c r="AZ130" s="17">
        <f t="shared" ref="AZ130:AZ193" si="62">IF(AY130&lt;1,AY130,1)</f>
        <v>0.75</v>
      </c>
      <c r="BA130" s="17">
        <f t="shared" ref="BA130:BA193" si="63">ABS(AZ130-AS130)</f>
        <v>3.0000000000000027E-2</v>
      </c>
      <c r="BC130" s="17">
        <f t="shared" ref="BC130:BC193" si="64">(Q130)/($BM$3*H130+$BM$4*G130+$BM$5*P130+$BM$6*K130+$BM$7*S130+$BM$8*U130+$BM$9*Y130)</f>
        <v>4</v>
      </c>
      <c r="BD130" s="17">
        <f t="shared" ref="BD130:BD193" si="65">(O130+$BM$11*M130+$BM$12*L130+$BM$13*X130+$BM$14*AD130+$BM$15*I130+$BM$16*N130+$BM$17*AB130+$BM$18*V130+$BM$19*T130+$BM$20*AA130+$BM$21*Z130+$BM$22*AF130+$BM$23*W130)/($BM$3*$H130+$BM$4*$G130+$BM$5*$P130+$BM$6*$K130+$BM$7*$S130+$BM$8*$U130+$BM$9*$Y130)</f>
        <v>1</v>
      </c>
      <c r="BE130" s="17">
        <f t="shared" ref="BE130:BE193" si="66">$BM$25+BC130*$BM$26</f>
        <v>0.66330797491056859</v>
      </c>
      <c r="BF130" s="17">
        <f t="shared" ref="BF130:BF193" si="67">IF(BD130&lt;BE130,BD130,$BM$28*($BM$29+BD130)*($BM$30-BD130/($BM$31+$BM$32*BC130))^5)</f>
        <v>0.69305606347763205</v>
      </c>
      <c r="BG130" s="17">
        <f t="shared" ref="BG130:BG193" si="68">IF(BF130&lt;1,IF(BF130&gt;0,BF130,0),1)</f>
        <v>0.69305606347763205</v>
      </c>
      <c r="BH130" s="17">
        <f t="shared" ref="BH130:BH193" si="69">(BG130-AS130)^2</f>
        <v>7.259757153213923E-4</v>
      </c>
      <c r="BI130" s="17">
        <f t="shared" si="46"/>
        <v>6.8489750186289999E-2</v>
      </c>
    </row>
    <row r="131" spans="1:61" x14ac:dyDescent="0.25">
      <c r="A131" s="84">
        <v>282</v>
      </c>
      <c r="B131" s="84">
        <v>172</v>
      </c>
      <c r="D131" s="86">
        <v>1</v>
      </c>
      <c r="E131" s="98">
        <f t="shared" si="49"/>
        <v>24.81203007518797</v>
      </c>
      <c r="F131" s="98">
        <f t="shared" si="50"/>
        <v>0.5</v>
      </c>
      <c r="G131" s="17">
        <v>0</v>
      </c>
      <c r="H131" s="17">
        <f>'EWG-CCP-127 (1)'!M100</f>
        <v>37.593984962406012</v>
      </c>
      <c r="I131" s="17">
        <v>0</v>
      </c>
      <c r="J131" s="17">
        <v>0</v>
      </c>
      <c r="K131" s="17">
        <v>0</v>
      </c>
      <c r="L131" s="17">
        <v>0</v>
      </c>
      <c r="M131" s="17">
        <v>0</v>
      </c>
      <c r="N131" s="17">
        <v>0</v>
      </c>
      <c r="O131" s="17">
        <f>'EWG-CCP-127 (1)'!L100</f>
        <v>24.81203007518797</v>
      </c>
      <c r="P131" s="17">
        <v>0</v>
      </c>
      <c r="Q131" s="17">
        <f>'EWG-CCP-127 (1)'!K100</f>
        <v>37.593984962406012</v>
      </c>
      <c r="R131" s="17">
        <v>0</v>
      </c>
      <c r="S131" s="17">
        <v>0</v>
      </c>
      <c r="T131" s="17">
        <v>0</v>
      </c>
      <c r="U131" s="17">
        <v>0</v>
      </c>
      <c r="V131" s="17">
        <v>0</v>
      </c>
      <c r="W131" s="41">
        <v>0</v>
      </c>
      <c r="X131" s="41">
        <v>0</v>
      </c>
      <c r="Y131" s="17">
        <v>0</v>
      </c>
      <c r="Z131" s="17">
        <v>0</v>
      </c>
      <c r="AA131" s="17">
        <v>0</v>
      </c>
      <c r="AB131" s="17">
        <v>0</v>
      </c>
      <c r="AC131" s="17">
        <v>0</v>
      </c>
      <c r="AD131" s="17">
        <v>0</v>
      </c>
      <c r="AE131" s="17">
        <v>0</v>
      </c>
      <c r="AF131" s="41">
        <v>0</v>
      </c>
      <c r="AG131" s="88">
        <f>'EWG-CCP-127 (1)'!E100</f>
        <v>56.000000000000007</v>
      </c>
      <c r="AH131" s="91" t="s">
        <v>3</v>
      </c>
      <c r="AI131" s="87" t="s">
        <v>504</v>
      </c>
      <c r="AN131" s="17">
        <f t="shared" si="51"/>
        <v>100</v>
      </c>
      <c r="AO131" s="17">
        <f t="shared" si="52"/>
        <v>0.24812030075187969</v>
      </c>
      <c r="AP131" s="17">
        <f t="shared" si="53"/>
        <v>0</v>
      </c>
      <c r="AQ131" s="17">
        <f t="shared" si="54"/>
        <v>0.37593984962406013</v>
      </c>
      <c r="AR131" s="17">
        <f t="shared" si="55"/>
        <v>0.37593984962406013</v>
      </c>
      <c r="AS131" s="17">
        <f t="shared" si="56"/>
        <v>0.56000000000000005</v>
      </c>
      <c r="AU131" s="17">
        <f t="shared" si="57"/>
        <v>1</v>
      </c>
      <c r="AV131" s="17">
        <f t="shared" si="58"/>
        <v>0.66</v>
      </c>
      <c r="AW131" s="17">
        <f t="shared" si="59"/>
        <v>0.5625</v>
      </c>
      <c r="AX131" s="17">
        <f t="shared" si="60"/>
        <v>0.75</v>
      </c>
      <c r="AY131" s="17">
        <f t="shared" si="61"/>
        <v>0.5625</v>
      </c>
      <c r="AZ131" s="17">
        <f t="shared" si="62"/>
        <v>0.5625</v>
      </c>
      <c r="BA131" s="17">
        <f t="shared" si="63"/>
        <v>2.4999999999999467E-3</v>
      </c>
      <c r="BC131" s="17">
        <f t="shared" si="64"/>
        <v>1</v>
      </c>
      <c r="BD131" s="17">
        <f t="shared" si="65"/>
        <v>0.66</v>
      </c>
      <c r="BE131" s="17">
        <f t="shared" si="66"/>
        <v>0.48698578397443254</v>
      </c>
      <c r="BF131" s="17">
        <f t="shared" si="67"/>
        <v>0.52108996268479257</v>
      </c>
      <c r="BG131" s="17">
        <f t="shared" si="68"/>
        <v>0.52108996268479257</v>
      </c>
      <c r="BH131" s="17">
        <f t="shared" si="69"/>
        <v>1.5139910038708385E-3</v>
      </c>
      <c r="BI131" s="17">
        <f t="shared" ref="BI131:BI194" si="70">(AS131-AVERAGE($AS$2:$AS$435))^2</f>
        <v>1.0344001523590152E-2</v>
      </c>
    </row>
    <row r="132" spans="1:61" ht="18.75" x14ac:dyDescent="0.25">
      <c r="A132" s="84">
        <v>8</v>
      </c>
      <c r="B132" s="84">
        <v>5</v>
      </c>
      <c r="C132" s="41" t="s">
        <v>32</v>
      </c>
      <c r="D132" s="86">
        <v>1</v>
      </c>
      <c r="E132" s="98">
        <f t="shared" si="49"/>
        <v>47.400000000000006</v>
      </c>
      <c r="F132" s="98">
        <f t="shared" si="50"/>
        <v>0.8783269961977187</v>
      </c>
      <c r="G132" s="41">
        <v>0</v>
      </c>
      <c r="H132" s="41">
        <v>2.4</v>
      </c>
      <c r="I132" s="41">
        <v>23.3</v>
      </c>
      <c r="J132" s="17">
        <v>0</v>
      </c>
      <c r="K132" s="41">
        <v>0</v>
      </c>
      <c r="L132" s="41">
        <v>0</v>
      </c>
      <c r="M132" s="41">
        <v>0</v>
      </c>
      <c r="N132" s="41">
        <v>0</v>
      </c>
      <c r="O132" s="41">
        <v>24.1</v>
      </c>
      <c r="P132" s="41">
        <v>4</v>
      </c>
      <c r="Q132" s="41">
        <v>46.2</v>
      </c>
      <c r="R132" s="17">
        <v>0</v>
      </c>
      <c r="S132" s="17">
        <v>0</v>
      </c>
      <c r="T132" s="17">
        <v>0</v>
      </c>
      <c r="U132" s="41">
        <v>0</v>
      </c>
      <c r="V132" s="41">
        <v>0</v>
      </c>
      <c r="W132" s="41">
        <v>0</v>
      </c>
      <c r="X132" s="41">
        <v>0</v>
      </c>
      <c r="Y132" s="41">
        <v>0</v>
      </c>
      <c r="Z132" s="41">
        <v>0</v>
      </c>
      <c r="AA132" s="17">
        <v>0</v>
      </c>
      <c r="AB132" s="41">
        <v>0</v>
      </c>
      <c r="AC132" s="17">
        <v>0</v>
      </c>
      <c r="AD132" s="17">
        <v>0</v>
      </c>
      <c r="AE132" s="41">
        <v>0</v>
      </c>
      <c r="AF132" s="41">
        <v>0</v>
      </c>
      <c r="AG132" s="90">
        <v>36.5</v>
      </c>
      <c r="AH132" s="91" t="s">
        <v>3</v>
      </c>
      <c r="AI132" s="87" t="s">
        <v>504</v>
      </c>
      <c r="AN132" s="17">
        <f t="shared" si="51"/>
        <v>100</v>
      </c>
      <c r="AO132" s="17">
        <f t="shared" si="52"/>
        <v>0.24100000000000002</v>
      </c>
      <c r="AP132" s="17">
        <f t="shared" si="53"/>
        <v>0</v>
      </c>
      <c r="AQ132" s="17">
        <f t="shared" si="54"/>
        <v>2.4E-2</v>
      </c>
      <c r="AR132" s="17">
        <f t="shared" si="55"/>
        <v>0.46200000000000002</v>
      </c>
      <c r="AS132" s="17">
        <f t="shared" si="56"/>
        <v>0.36499999999999999</v>
      </c>
      <c r="AU132" s="17">
        <f t="shared" si="57"/>
        <v>19.25</v>
      </c>
      <c r="AV132" s="17">
        <f t="shared" si="58"/>
        <v>10.041666666666668</v>
      </c>
      <c r="AW132" s="17">
        <f t="shared" si="59"/>
        <v>1.703125</v>
      </c>
      <c r="AX132" s="17">
        <f t="shared" si="60"/>
        <v>5.3125</v>
      </c>
      <c r="AY132" s="17">
        <f t="shared" si="61"/>
        <v>1.1977532679738561</v>
      </c>
      <c r="AZ132" s="17">
        <f t="shared" si="62"/>
        <v>1</v>
      </c>
      <c r="BA132" s="17">
        <f t="shared" si="63"/>
        <v>0.63500000000000001</v>
      </c>
      <c r="BC132" s="17">
        <f t="shared" si="64"/>
        <v>19.250000000000004</v>
      </c>
      <c r="BD132" s="17">
        <f t="shared" si="65"/>
        <v>14.895833333333334</v>
      </c>
      <c r="BE132" s="17">
        <f t="shared" si="66"/>
        <v>1.5596124455025939</v>
      </c>
      <c r="BF132" s="17">
        <f t="shared" si="67"/>
        <v>0.35112114948788631</v>
      </c>
      <c r="BG132" s="17">
        <f t="shared" si="68"/>
        <v>0.35112114948788631</v>
      </c>
      <c r="BH132" s="17">
        <f t="shared" si="69"/>
        <v>1.9262249153759824E-4</v>
      </c>
      <c r="BI132" s="17">
        <f t="shared" si="70"/>
        <v>8.7038703409246746E-3</v>
      </c>
    </row>
    <row r="133" spans="1:61" x14ac:dyDescent="0.25">
      <c r="A133" s="84">
        <v>456</v>
      </c>
      <c r="B133" s="84">
        <v>396</v>
      </c>
      <c r="C133" s="17" t="s">
        <v>298</v>
      </c>
      <c r="D133" s="86">
        <v>1</v>
      </c>
      <c r="E133" s="98">
        <f t="shared" si="49"/>
        <v>35</v>
      </c>
      <c r="F133" s="98">
        <f t="shared" si="50"/>
        <v>0.5</v>
      </c>
      <c r="G133" s="17">
        <v>5</v>
      </c>
      <c r="H133" s="17">
        <v>30</v>
      </c>
      <c r="I133" s="17">
        <v>0</v>
      </c>
      <c r="J133" s="17">
        <v>0</v>
      </c>
      <c r="K133" s="17">
        <v>0</v>
      </c>
      <c r="L133" s="17">
        <v>0</v>
      </c>
      <c r="M133" s="17">
        <v>0</v>
      </c>
      <c r="N133" s="17">
        <v>0</v>
      </c>
      <c r="O133" s="17">
        <v>35</v>
      </c>
      <c r="P133" s="17">
        <v>0</v>
      </c>
      <c r="Q133" s="17">
        <v>30</v>
      </c>
      <c r="R133" s="17">
        <v>0</v>
      </c>
      <c r="S133" s="17">
        <v>0</v>
      </c>
      <c r="T133" s="17">
        <v>0</v>
      </c>
      <c r="U133" s="17">
        <v>0</v>
      </c>
      <c r="V133" s="17">
        <v>0</v>
      </c>
      <c r="W133" s="41">
        <v>0</v>
      </c>
      <c r="X133" s="17">
        <v>0</v>
      </c>
      <c r="Y133" s="17">
        <v>0</v>
      </c>
      <c r="Z133" s="17">
        <v>0</v>
      </c>
      <c r="AA133" s="17">
        <v>0</v>
      </c>
      <c r="AB133" s="17">
        <v>0</v>
      </c>
      <c r="AC133" s="17">
        <v>0</v>
      </c>
      <c r="AD133" s="17">
        <v>0</v>
      </c>
      <c r="AE133" s="17">
        <v>0</v>
      </c>
      <c r="AF133" s="41">
        <v>0</v>
      </c>
      <c r="AG133" s="88">
        <v>54</v>
      </c>
      <c r="AH133" s="92" t="s">
        <v>3</v>
      </c>
      <c r="AI133" s="87" t="s">
        <v>504</v>
      </c>
      <c r="AN133" s="17">
        <f t="shared" si="51"/>
        <v>100</v>
      </c>
      <c r="AO133" s="17">
        <f t="shared" si="52"/>
        <v>0.35</v>
      </c>
      <c r="AP133" s="17">
        <f t="shared" si="53"/>
        <v>0.05</v>
      </c>
      <c r="AQ133" s="17">
        <f t="shared" si="54"/>
        <v>0.3</v>
      </c>
      <c r="AR133" s="17">
        <f t="shared" si="55"/>
        <v>0.3</v>
      </c>
      <c r="AS133" s="17">
        <f t="shared" si="56"/>
        <v>0.54</v>
      </c>
      <c r="AU133" s="17">
        <f t="shared" si="57"/>
        <v>0.85714285714285721</v>
      </c>
      <c r="AV133" s="17">
        <f t="shared" si="58"/>
        <v>1</v>
      </c>
      <c r="AW133" s="17">
        <f t="shared" si="59"/>
        <v>0.5535714285714286</v>
      </c>
      <c r="AX133" s="17">
        <f t="shared" si="60"/>
        <v>0.7142857142857143</v>
      </c>
      <c r="AY133" s="17">
        <f t="shared" si="61"/>
        <v>0.47976190476190478</v>
      </c>
      <c r="AZ133" s="17">
        <f t="shared" si="62"/>
        <v>0.47976190476190478</v>
      </c>
      <c r="BA133" s="17">
        <f t="shared" si="63"/>
        <v>6.0238095238095257E-2</v>
      </c>
      <c r="BC133" s="17">
        <f t="shared" si="64"/>
        <v>0.6</v>
      </c>
      <c r="BD133" s="17">
        <f t="shared" si="65"/>
        <v>0.7</v>
      </c>
      <c r="BE133" s="17">
        <f t="shared" si="66"/>
        <v>0.4634761585162811</v>
      </c>
      <c r="BF133" s="17">
        <f t="shared" si="67"/>
        <v>0.50099990244237758</v>
      </c>
      <c r="BG133" s="17">
        <f t="shared" si="68"/>
        <v>0.50099990244237758</v>
      </c>
      <c r="BH133" s="17">
        <f t="shared" si="69"/>
        <v>1.5210076095040694E-3</v>
      </c>
      <c r="BI133" s="17">
        <f t="shared" si="70"/>
        <v>6.675782940752664E-3</v>
      </c>
    </row>
    <row r="134" spans="1:61" x14ac:dyDescent="0.25">
      <c r="A134" s="84">
        <v>96</v>
      </c>
      <c r="B134" s="84">
        <v>61</v>
      </c>
      <c r="C134" s="17" t="s">
        <v>117</v>
      </c>
      <c r="D134" s="86">
        <v>1</v>
      </c>
      <c r="E134" s="98">
        <f t="shared" si="49"/>
        <v>20</v>
      </c>
      <c r="F134" s="98">
        <f t="shared" si="50"/>
        <v>0.70833333333333337</v>
      </c>
      <c r="G134" s="17">
        <v>8</v>
      </c>
      <c r="H134" s="17">
        <v>21</v>
      </c>
      <c r="I134" s="17">
        <v>5</v>
      </c>
      <c r="J134" s="17">
        <v>0</v>
      </c>
      <c r="K134" s="41">
        <v>0</v>
      </c>
      <c r="L134" s="17">
        <v>0</v>
      </c>
      <c r="M134" s="17">
        <v>0</v>
      </c>
      <c r="N134" s="17">
        <v>0</v>
      </c>
      <c r="O134" s="17">
        <v>15</v>
      </c>
      <c r="P134" s="17">
        <v>0</v>
      </c>
      <c r="Q134" s="17">
        <v>51</v>
      </c>
      <c r="R134" s="17">
        <v>0</v>
      </c>
      <c r="S134" s="17">
        <v>0</v>
      </c>
      <c r="T134" s="17">
        <v>0</v>
      </c>
      <c r="U134" s="17">
        <v>0</v>
      </c>
      <c r="V134" s="41">
        <v>0</v>
      </c>
      <c r="W134" s="41">
        <v>0</v>
      </c>
      <c r="X134" s="41">
        <v>0</v>
      </c>
      <c r="Y134" s="17">
        <v>0</v>
      </c>
      <c r="Z134" s="17">
        <v>0</v>
      </c>
      <c r="AA134" s="17">
        <v>0</v>
      </c>
      <c r="AB134" s="41">
        <v>0</v>
      </c>
      <c r="AC134" s="17">
        <v>0</v>
      </c>
      <c r="AD134" s="17">
        <v>0</v>
      </c>
      <c r="AE134" s="41">
        <v>0</v>
      </c>
      <c r="AF134" s="41">
        <v>0</v>
      </c>
      <c r="AG134" s="88">
        <v>36</v>
      </c>
      <c r="AH134" s="91" t="s">
        <v>3</v>
      </c>
      <c r="AI134" s="87" t="s">
        <v>504</v>
      </c>
      <c r="AN134" s="17">
        <f t="shared" si="51"/>
        <v>100</v>
      </c>
      <c r="AO134" s="17">
        <f t="shared" si="52"/>
        <v>0.15</v>
      </c>
      <c r="AP134" s="17">
        <f t="shared" si="53"/>
        <v>0.08</v>
      </c>
      <c r="AQ134" s="17">
        <f t="shared" si="54"/>
        <v>0.21</v>
      </c>
      <c r="AR134" s="17">
        <f t="shared" si="55"/>
        <v>0.51</v>
      </c>
      <c r="AS134" s="17">
        <f t="shared" si="56"/>
        <v>0.36</v>
      </c>
      <c r="AU134" s="17">
        <f t="shared" si="57"/>
        <v>1.7586206896551726</v>
      </c>
      <c r="AV134" s="17">
        <f t="shared" si="58"/>
        <v>0.51724137931034486</v>
      </c>
      <c r="AW134" s="17">
        <f t="shared" si="59"/>
        <v>0.60991379310344829</v>
      </c>
      <c r="AX134" s="17">
        <f t="shared" si="60"/>
        <v>0.93965517241379315</v>
      </c>
      <c r="AY134" s="17">
        <f t="shared" si="61"/>
        <v>0.51724137931034486</v>
      </c>
      <c r="AZ134" s="17">
        <f t="shared" si="62"/>
        <v>0.51724137931034486</v>
      </c>
      <c r="BA134" s="17">
        <f t="shared" si="63"/>
        <v>0.15724137931034488</v>
      </c>
      <c r="BC134" s="17">
        <f t="shared" si="64"/>
        <v>0.96226415094339623</v>
      </c>
      <c r="BD134" s="17">
        <f t="shared" si="65"/>
        <v>0.330188679245283</v>
      </c>
      <c r="BE134" s="17">
        <f t="shared" si="66"/>
        <v>0.48476789478026733</v>
      </c>
      <c r="BF134" s="17">
        <f t="shared" si="67"/>
        <v>0.330188679245283</v>
      </c>
      <c r="BG134" s="17">
        <f t="shared" si="68"/>
        <v>0.330188679245283</v>
      </c>
      <c r="BH134" s="17">
        <f t="shared" si="69"/>
        <v>8.8871484514061968E-4</v>
      </c>
      <c r="BI134" s="17">
        <f t="shared" si="70"/>
        <v>9.6618156952153044E-3</v>
      </c>
    </row>
    <row r="135" spans="1:61" x14ac:dyDescent="0.25">
      <c r="A135" s="84">
        <v>312</v>
      </c>
      <c r="B135" s="84">
        <v>199</v>
      </c>
      <c r="D135" s="86">
        <v>1</v>
      </c>
      <c r="E135" s="98">
        <f t="shared" si="49"/>
        <v>3.6144578313253009</v>
      </c>
      <c r="F135" s="98">
        <f t="shared" si="50"/>
        <v>0.75</v>
      </c>
      <c r="G135" s="17">
        <v>0</v>
      </c>
      <c r="H135" s="17">
        <f>'EWG-CCP-127 (1)'!M130</f>
        <v>24.096385542168672</v>
      </c>
      <c r="I135" s="17">
        <v>0</v>
      </c>
      <c r="J135" s="17">
        <v>0</v>
      </c>
      <c r="K135" s="17">
        <v>0</v>
      </c>
      <c r="L135" s="17">
        <v>0</v>
      </c>
      <c r="M135" s="17">
        <v>0</v>
      </c>
      <c r="N135" s="17">
        <v>0</v>
      </c>
      <c r="O135" s="17">
        <f>'EWG-CCP-127 (1)'!L130</f>
        <v>3.6144578313253009</v>
      </c>
      <c r="P135" s="17">
        <v>0</v>
      </c>
      <c r="Q135" s="17">
        <f>'EWG-CCP-127 (1)'!K130</f>
        <v>72.289156626506013</v>
      </c>
      <c r="R135" s="17">
        <v>0</v>
      </c>
      <c r="S135" s="17">
        <v>0</v>
      </c>
      <c r="T135" s="17">
        <v>0</v>
      </c>
      <c r="U135" s="17">
        <v>0</v>
      </c>
      <c r="V135" s="17">
        <v>0</v>
      </c>
      <c r="W135" s="41">
        <v>0</v>
      </c>
      <c r="X135" s="41">
        <v>0</v>
      </c>
      <c r="Y135" s="17">
        <v>0</v>
      </c>
      <c r="Z135" s="17">
        <v>0</v>
      </c>
      <c r="AA135" s="17">
        <v>0</v>
      </c>
      <c r="AB135" s="17">
        <v>0</v>
      </c>
      <c r="AC135" s="17">
        <v>0</v>
      </c>
      <c r="AD135" s="17">
        <v>0</v>
      </c>
      <c r="AE135" s="17">
        <v>0</v>
      </c>
      <c r="AF135" s="41">
        <v>0</v>
      </c>
      <c r="AG135" s="88">
        <f>'EWG-CCP-127 (1)'!E130</f>
        <v>18</v>
      </c>
      <c r="AH135" s="91" t="s">
        <v>3</v>
      </c>
      <c r="AI135" s="87" t="s">
        <v>504</v>
      </c>
      <c r="AN135" s="17">
        <f t="shared" si="51"/>
        <v>99.999999999999986</v>
      </c>
      <c r="AO135" s="17">
        <f t="shared" si="52"/>
        <v>3.614457831325301E-2</v>
      </c>
      <c r="AP135" s="17">
        <f t="shared" si="53"/>
        <v>0</v>
      </c>
      <c r="AQ135" s="17">
        <f t="shared" si="54"/>
        <v>0.24096385542168672</v>
      </c>
      <c r="AR135" s="17">
        <f t="shared" si="55"/>
        <v>0.72289156626506013</v>
      </c>
      <c r="AS135" s="17">
        <f t="shared" si="56"/>
        <v>0.18</v>
      </c>
      <c r="AU135" s="17">
        <f t="shared" si="57"/>
        <v>3</v>
      </c>
      <c r="AV135" s="17">
        <f t="shared" si="58"/>
        <v>0.15000000000000002</v>
      </c>
      <c r="AW135" s="17">
        <f t="shared" si="59"/>
        <v>0.6875</v>
      </c>
      <c r="AX135" s="17">
        <f t="shared" si="60"/>
        <v>1.25</v>
      </c>
      <c r="AY135" s="17">
        <f t="shared" si="61"/>
        <v>0.15000000000000002</v>
      </c>
      <c r="AZ135" s="17">
        <f t="shared" si="62"/>
        <v>0.15000000000000002</v>
      </c>
      <c r="BA135" s="17">
        <f t="shared" si="63"/>
        <v>2.9999999999999971E-2</v>
      </c>
      <c r="BC135" s="17">
        <f t="shared" si="64"/>
        <v>3</v>
      </c>
      <c r="BD135" s="17">
        <f t="shared" si="65"/>
        <v>0.15</v>
      </c>
      <c r="BE135" s="17">
        <f t="shared" si="66"/>
        <v>0.60453391126518996</v>
      </c>
      <c r="BF135" s="17">
        <f t="shared" si="67"/>
        <v>0.15</v>
      </c>
      <c r="BG135" s="17">
        <f t="shared" si="68"/>
        <v>0.15</v>
      </c>
      <c r="BH135" s="17">
        <f t="shared" si="69"/>
        <v>8.9999999999999998E-4</v>
      </c>
      <c r="BI135" s="17">
        <f t="shared" si="70"/>
        <v>7.7447848449677947E-2</v>
      </c>
    </row>
    <row r="136" spans="1:61" x14ac:dyDescent="0.25">
      <c r="A136" s="84">
        <v>313</v>
      </c>
      <c r="B136" s="84">
        <v>200</v>
      </c>
      <c r="D136" s="86">
        <v>1</v>
      </c>
      <c r="E136" s="98">
        <f t="shared" si="49"/>
        <v>5.8823529411764701</v>
      </c>
      <c r="F136" s="98">
        <f t="shared" si="50"/>
        <v>0.75</v>
      </c>
      <c r="G136" s="17">
        <v>0</v>
      </c>
      <c r="H136" s="17">
        <f>'EWG-CCP-127 (1)'!M131</f>
        <v>23.52941176470588</v>
      </c>
      <c r="I136" s="17">
        <v>0</v>
      </c>
      <c r="J136" s="17">
        <v>0</v>
      </c>
      <c r="K136" s="17">
        <v>0</v>
      </c>
      <c r="L136" s="17">
        <v>0</v>
      </c>
      <c r="M136" s="17">
        <v>0</v>
      </c>
      <c r="N136" s="17">
        <v>0</v>
      </c>
      <c r="O136" s="17">
        <f>'EWG-CCP-127 (1)'!L131</f>
        <v>5.8823529411764701</v>
      </c>
      <c r="P136" s="17">
        <v>0</v>
      </c>
      <c r="Q136" s="17">
        <f>'EWG-CCP-127 (1)'!K131</f>
        <v>70.588235294117652</v>
      </c>
      <c r="R136" s="17">
        <v>0</v>
      </c>
      <c r="S136" s="17">
        <v>0</v>
      </c>
      <c r="T136" s="17">
        <v>0</v>
      </c>
      <c r="U136" s="17">
        <v>0</v>
      </c>
      <c r="V136" s="17">
        <v>0</v>
      </c>
      <c r="W136" s="41">
        <v>0</v>
      </c>
      <c r="X136" s="41">
        <v>0</v>
      </c>
      <c r="Y136" s="17">
        <v>0</v>
      </c>
      <c r="Z136" s="17">
        <v>0</v>
      </c>
      <c r="AA136" s="17">
        <v>0</v>
      </c>
      <c r="AB136" s="17">
        <v>0</v>
      </c>
      <c r="AC136" s="17">
        <v>0</v>
      </c>
      <c r="AD136" s="17">
        <v>0</v>
      </c>
      <c r="AE136" s="17">
        <v>0</v>
      </c>
      <c r="AF136" s="41">
        <v>0</v>
      </c>
      <c r="AG136" s="88">
        <f>'EWG-CCP-127 (1)'!E131</f>
        <v>28.000000000000004</v>
      </c>
      <c r="AH136" s="91" t="s">
        <v>3</v>
      </c>
      <c r="AI136" s="87" t="s">
        <v>504</v>
      </c>
      <c r="AN136" s="17">
        <f t="shared" si="51"/>
        <v>100</v>
      </c>
      <c r="AO136" s="17">
        <f t="shared" si="52"/>
        <v>5.8823529411764698E-2</v>
      </c>
      <c r="AP136" s="17">
        <f t="shared" si="53"/>
        <v>0</v>
      </c>
      <c r="AQ136" s="17">
        <f t="shared" si="54"/>
        <v>0.23529411764705879</v>
      </c>
      <c r="AR136" s="17">
        <f t="shared" si="55"/>
        <v>0.70588235294117652</v>
      </c>
      <c r="AS136" s="17">
        <f t="shared" si="56"/>
        <v>0.28000000000000003</v>
      </c>
      <c r="AU136" s="17">
        <f t="shared" si="57"/>
        <v>3.0000000000000004</v>
      </c>
      <c r="AV136" s="17">
        <f t="shared" si="58"/>
        <v>0.25</v>
      </c>
      <c r="AW136" s="17">
        <f t="shared" si="59"/>
        <v>0.6875</v>
      </c>
      <c r="AX136" s="17">
        <f t="shared" si="60"/>
        <v>1.25</v>
      </c>
      <c r="AY136" s="17">
        <f t="shared" si="61"/>
        <v>0.25</v>
      </c>
      <c r="AZ136" s="17">
        <f t="shared" si="62"/>
        <v>0.25</v>
      </c>
      <c r="BA136" s="17">
        <f t="shared" si="63"/>
        <v>3.0000000000000027E-2</v>
      </c>
      <c r="BC136" s="17">
        <f t="shared" si="64"/>
        <v>3.0000000000000004</v>
      </c>
      <c r="BD136" s="17">
        <f t="shared" si="65"/>
        <v>0.25</v>
      </c>
      <c r="BE136" s="17">
        <f t="shared" si="66"/>
        <v>0.60453391126518996</v>
      </c>
      <c r="BF136" s="17">
        <f t="shared" si="67"/>
        <v>0.25</v>
      </c>
      <c r="BG136" s="17">
        <f t="shared" si="68"/>
        <v>0.25</v>
      </c>
      <c r="BH136" s="17">
        <f t="shared" si="69"/>
        <v>9.000000000000016E-4</v>
      </c>
      <c r="BI136" s="17">
        <f t="shared" si="70"/>
        <v>3.1788941363865356E-2</v>
      </c>
    </row>
    <row r="137" spans="1:61" x14ac:dyDescent="0.25">
      <c r="A137" s="84">
        <v>603</v>
      </c>
      <c r="B137" s="84">
        <v>347</v>
      </c>
      <c r="C137" s="17" t="s">
        <v>440</v>
      </c>
      <c r="D137" s="86">
        <v>1</v>
      </c>
      <c r="E137" s="98">
        <f t="shared" si="49"/>
        <v>13.35</v>
      </c>
      <c r="F137" s="98">
        <f t="shared" si="50"/>
        <v>0.79070636601470046</v>
      </c>
      <c r="G137" s="17">
        <v>4.04</v>
      </c>
      <c r="H137" s="17">
        <v>16.8</v>
      </c>
      <c r="I137" s="17">
        <v>0</v>
      </c>
      <c r="J137" s="17">
        <v>0</v>
      </c>
      <c r="K137" s="17">
        <v>0</v>
      </c>
      <c r="L137" s="17">
        <v>3.34</v>
      </c>
      <c r="M137" s="17">
        <v>0</v>
      </c>
      <c r="N137" s="17">
        <v>0</v>
      </c>
      <c r="O137" s="17">
        <v>10.01</v>
      </c>
      <c r="P137" s="17">
        <v>0</v>
      </c>
      <c r="Q137" s="17">
        <v>63.47</v>
      </c>
      <c r="R137" s="17">
        <v>0</v>
      </c>
      <c r="S137" s="17">
        <v>0</v>
      </c>
      <c r="T137" s="17">
        <v>0</v>
      </c>
      <c r="U137" s="17">
        <v>2.35</v>
      </c>
      <c r="V137" s="17">
        <v>0</v>
      </c>
      <c r="W137" s="17">
        <v>0</v>
      </c>
      <c r="X137" s="17">
        <v>0</v>
      </c>
      <c r="Y137" s="17">
        <v>0</v>
      </c>
      <c r="Z137" s="17">
        <v>0</v>
      </c>
      <c r="AA137" s="17">
        <v>0</v>
      </c>
      <c r="AB137" s="17">
        <v>0</v>
      </c>
      <c r="AC137" s="17">
        <v>0</v>
      </c>
      <c r="AD137" s="17">
        <v>0</v>
      </c>
      <c r="AE137" s="17">
        <v>0</v>
      </c>
      <c r="AF137" s="17">
        <v>0</v>
      </c>
      <c r="AG137" s="88">
        <f>'EWG-CCP-127 (1)'!I266</f>
        <v>36.368000523699209</v>
      </c>
      <c r="AH137" s="17" t="s">
        <v>3</v>
      </c>
      <c r="AI137" s="87" t="s">
        <v>506</v>
      </c>
      <c r="AN137" s="17">
        <f t="shared" si="51"/>
        <v>100.00999999999999</v>
      </c>
      <c r="AO137" s="17">
        <f t="shared" si="52"/>
        <v>0.13350000000000001</v>
      </c>
      <c r="AP137" s="17">
        <f t="shared" si="53"/>
        <v>4.0399999999999998E-2</v>
      </c>
      <c r="AQ137" s="17">
        <f t="shared" si="54"/>
        <v>0.16800000000000001</v>
      </c>
      <c r="AR137" s="17">
        <f t="shared" si="55"/>
        <v>0.63470000000000004</v>
      </c>
      <c r="AS137" s="17">
        <f t="shared" si="56"/>
        <v>0.36368000523699207</v>
      </c>
      <c r="AU137" s="17">
        <f t="shared" si="57"/>
        <v>3.0455854126679465</v>
      </c>
      <c r="AV137" s="17">
        <f t="shared" si="58"/>
        <v>0.64059500959692905</v>
      </c>
      <c r="AW137" s="17">
        <f t="shared" si="59"/>
        <v>0.69034908829174668</v>
      </c>
      <c r="AX137" s="17">
        <f t="shared" si="60"/>
        <v>1.2613963531669867</v>
      </c>
      <c r="AY137" s="17">
        <f t="shared" si="61"/>
        <v>0.64059500959692905</v>
      </c>
      <c r="AZ137" s="17">
        <f t="shared" si="62"/>
        <v>0.64059500959692905</v>
      </c>
      <c r="BA137" s="17">
        <f t="shared" si="63"/>
        <v>0.27691500435993699</v>
      </c>
      <c r="BC137" s="17">
        <f t="shared" si="64"/>
        <v>1.5863534116470881</v>
      </c>
      <c r="BD137" s="17">
        <f t="shared" si="65"/>
        <v>0.33366658335416138</v>
      </c>
      <c r="BE137" s="17">
        <f t="shared" si="66"/>
        <v>0.52144815670926348</v>
      </c>
      <c r="BF137" s="17">
        <f t="shared" si="67"/>
        <v>0.33366658335416138</v>
      </c>
      <c r="BG137" s="17">
        <f t="shared" si="68"/>
        <v>0.33366658335416138</v>
      </c>
      <c r="BH137" s="17">
        <f t="shared" si="69"/>
        <v>9.0080549311677969E-4</v>
      </c>
      <c r="BI137" s="17">
        <f t="shared" si="70"/>
        <v>8.9519093234662825E-3</v>
      </c>
    </row>
    <row r="138" spans="1:61" x14ac:dyDescent="0.25">
      <c r="A138" s="84">
        <v>372</v>
      </c>
      <c r="B138" s="84">
        <v>244</v>
      </c>
      <c r="C138" s="58">
        <v>22</v>
      </c>
      <c r="D138" s="86">
        <v>1</v>
      </c>
      <c r="E138" s="98">
        <f t="shared" si="49"/>
        <v>33.333333333333329</v>
      </c>
      <c r="F138" s="98">
        <f t="shared" si="50"/>
        <v>0.79999999999999993</v>
      </c>
      <c r="G138" s="17">
        <v>0</v>
      </c>
      <c r="H138" s="17">
        <f>'EWG-CCP-127 (1)'!M185</f>
        <v>13.333333333333334</v>
      </c>
      <c r="I138" s="17">
        <v>0</v>
      </c>
      <c r="J138" s="17">
        <v>0</v>
      </c>
      <c r="K138" s="17">
        <v>0</v>
      </c>
      <c r="L138" s="17">
        <v>0</v>
      </c>
      <c r="M138" s="17">
        <v>0</v>
      </c>
      <c r="N138" s="17">
        <v>0</v>
      </c>
      <c r="O138" s="17">
        <f>'EWG-CCP-127 (1)'!L185</f>
        <v>33.333333333333329</v>
      </c>
      <c r="P138" s="17">
        <v>0</v>
      </c>
      <c r="Q138" s="17">
        <f>'EWG-CCP-127 (1)'!K185</f>
        <v>53.333333333333336</v>
      </c>
      <c r="R138" s="17">
        <v>0</v>
      </c>
      <c r="S138" s="17">
        <v>0</v>
      </c>
      <c r="T138" s="17">
        <v>0</v>
      </c>
      <c r="U138" s="17">
        <v>0</v>
      </c>
      <c r="V138" s="17">
        <v>0</v>
      </c>
      <c r="W138" s="41">
        <v>0</v>
      </c>
      <c r="X138" s="41">
        <v>0</v>
      </c>
      <c r="Y138" s="17">
        <v>0</v>
      </c>
      <c r="Z138" s="17">
        <v>0</v>
      </c>
      <c r="AA138" s="17">
        <v>0</v>
      </c>
      <c r="AB138" s="17">
        <v>0</v>
      </c>
      <c r="AC138" s="17">
        <v>0</v>
      </c>
      <c r="AD138" s="17">
        <v>0</v>
      </c>
      <c r="AE138" s="17">
        <v>0</v>
      </c>
      <c r="AF138" s="41">
        <v>0</v>
      </c>
      <c r="AG138" s="88">
        <f>'EWG-CCP-127 (1)'!E185</f>
        <v>63</v>
      </c>
      <c r="AH138" s="41" t="s">
        <v>3</v>
      </c>
      <c r="AI138" s="87" t="s">
        <v>506</v>
      </c>
      <c r="AN138" s="17">
        <f t="shared" si="51"/>
        <v>100</v>
      </c>
      <c r="AO138" s="17">
        <f t="shared" si="52"/>
        <v>0.33333333333333326</v>
      </c>
      <c r="AP138" s="17">
        <f t="shared" si="53"/>
        <v>0</v>
      </c>
      <c r="AQ138" s="17">
        <f t="shared" si="54"/>
        <v>0.13333333333333333</v>
      </c>
      <c r="AR138" s="17">
        <f t="shared" si="55"/>
        <v>0.53333333333333333</v>
      </c>
      <c r="AS138" s="17">
        <f t="shared" si="56"/>
        <v>0.63</v>
      </c>
      <c r="AU138" s="17">
        <f t="shared" si="57"/>
        <v>4</v>
      </c>
      <c r="AV138" s="17">
        <f t="shared" si="58"/>
        <v>2.4999999999999996</v>
      </c>
      <c r="AW138" s="17">
        <f t="shared" si="59"/>
        <v>0.75</v>
      </c>
      <c r="AX138" s="17">
        <f t="shared" si="60"/>
        <v>1.5</v>
      </c>
      <c r="AY138" s="17">
        <f t="shared" si="61"/>
        <v>0.58333333333333337</v>
      </c>
      <c r="AZ138" s="17">
        <f t="shared" si="62"/>
        <v>0.58333333333333337</v>
      </c>
      <c r="BA138" s="17">
        <f t="shared" si="63"/>
        <v>4.6666666666666634E-2</v>
      </c>
      <c r="BC138" s="17">
        <f t="shared" si="64"/>
        <v>4</v>
      </c>
      <c r="BD138" s="17">
        <f t="shared" si="65"/>
        <v>2.4999999999999996</v>
      </c>
      <c r="BE138" s="17">
        <f t="shared" si="66"/>
        <v>0.66330797491056859</v>
      </c>
      <c r="BF138" s="17">
        <f t="shared" si="67"/>
        <v>0.60934836660220282</v>
      </c>
      <c r="BG138" s="17">
        <f t="shared" si="68"/>
        <v>0.60934836660220282</v>
      </c>
      <c r="BH138" s="17">
        <f t="shared" si="69"/>
        <v>4.2648996199701216E-4</v>
      </c>
      <c r="BI138" s="17">
        <f t="shared" si="70"/>
        <v>2.9482766563521338E-2</v>
      </c>
    </row>
    <row r="139" spans="1:61" x14ac:dyDescent="0.25">
      <c r="A139" s="84">
        <v>247</v>
      </c>
      <c r="B139" s="84">
        <v>506</v>
      </c>
      <c r="C139" s="17">
        <f>'EWG-CCP-127 (1)'!B62</f>
        <v>7</v>
      </c>
      <c r="D139" s="86">
        <v>1</v>
      </c>
      <c r="E139" s="98">
        <f t="shared" si="49"/>
        <v>34.782608695652179</v>
      </c>
      <c r="F139" s="98">
        <f t="shared" si="50"/>
        <v>0.33333333333333331</v>
      </c>
      <c r="G139" s="17">
        <v>0</v>
      </c>
      <c r="H139" s="17">
        <f>'EWG-CCP-127 (1)'!M62</f>
        <v>43.478260869565219</v>
      </c>
      <c r="I139" s="17">
        <v>0</v>
      </c>
      <c r="J139" s="17">
        <v>0</v>
      </c>
      <c r="K139" s="17">
        <v>0</v>
      </c>
      <c r="L139" s="17">
        <v>0</v>
      </c>
      <c r="M139" s="17">
        <v>0</v>
      </c>
      <c r="N139" s="17">
        <v>0</v>
      </c>
      <c r="O139" s="17">
        <f>'EWG-CCP-127 (1)'!L62</f>
        <v>34.782608695652179</v>
      </c>
      <c r="P139" s="17">
        <v>0</v>
      </c>
      <c r="Q139" s="17">
        <f>'EWG-CCP-127 (1)'!K62</f>
        <v>21.739130434782609</v>
      </c>
      <c r="R139" s="17">
        <v>0</v>
      </c>
      <c r="S139" s="17">
        <v>0</v>
      </c>
      <c r="T139" s="17">
        <v>0</v>
      </c>
      <c r="U139" s="17">
        <v>0</v>
      </c>
      <c r="V139" s="17">
        <v>0</v>
      </c>
      <c r="W139" s="41">
        <v>0</v>
      </c>
      <c r="X139" s="41">
        <v>0</v>
      </c>
      <c r="Y139" s="17">
        <v>0</v>
      </c>
      <c r="Z139" s="17">
        <v>0</v>
      </c>
      <c r="AA139" s="17">
        <v>0</v>
      </c>
      <c r="AB139" s="17">
        <v>0</v>
      </c>
      <c r="AC139" s="17">
        <v>0</v>
      </c>
      <c r="AD139" s="17">
        <v>0</v>
      </c>
      <c r="AE139" s="17">
        <v>0</v>
      </c>
      <c r="AF139" s="41">
        <v>0</v>
      </c>
      <c r="AG139" s="88">
        <f>'EWG-CCP-127 (1)'!E62</f>
        <v>47</v>
      </c>
      <c r="AH139" s="41" t="s">
        <v>3</v>
      </c>
      <c r="AI139" s="87" t="s">
        <v>506</v>
      </c>
      <c r="AN139" s="17">
        <f t="shared" si="51"/>
        <v>100.00000000000001</v>
      </c>
      <c r="AO139" s="17">
        <f t="shared" si="52"/>
        <v>0.34782608695652178</v>
      </c>
      <c r="AP139" s="17">
        <f t="shared" si="53"/>
        <v>0</v>
      </c>
      <c r="AQ139" s="17">
        <f t="shared" si="54"/>
        <v>0.43478260869565216</v>
      </c>
      <c r="AR139" s="17">
        <f t="shared" si="55"/>
        <v>0.21739130434782608</v>
      </c>
      <c r="AS139" s="17">
        <f t="shared" si="56"/>
        <v>0.47</v>
      </c>
      <c r="AU139" s="17">
        <f t="shared" si="57"/>
        <v>0.5</v>
      </c>
      <c r="AV139" s="17">
        <f t="shared" si="58"/>
        <v>0.80000000000000016</v>
      </c>
      <c r="AW139" s="17">
        <f t="shared" si="59"/>
        <v>0.53125</v>
      </c>
      <c r="AX139" s="17">
        <f t="shared" si="60"/>
        <v>0.625</v>
      </c>
      <c r="AY139" s="17">
        <f t="shared" si="61"/>
        <v>0.48166666666666663</v>
      </c>
      <c r="AZ139" s="17">
        <f t="shared" si="62"/>
        <v>0.48166666666666663</v>
      </c>
      <c r="BA139" s="17">
        <f t="shared" si="63"/>
        <v>1.1666666666666659E-2</v>
      </c>
      <c r="BC139" s="17">
        <f t="shared" si="64"/>
        <v>0.5</v>
      </c>
      <c r="BD139" s="17">
        <f t="shared" si="65"/>
        <v>0.8</v>
      </c>
      <c r="BE139" s="17">
        <f t="shared" si="66"/>
        <v>0.45759875215174323</v>
      </c>
      <c r="BF139" s="17">
        <f t="shared" si="67"/>
        <v>0.49294351138808584</v>
      </c>
      <c r="BG139" s="17">
        <f t="shared" si="68"/>
        <v>0.49294351138808584</v>
      </c>
      <c r="BH139" s="17">
        <f t="shared" si="69"/>
        <v>5.2640471481522596E-4</v>
      </c>
      <c r="BI139" s="17">
        <f t="shared" si="70"/>
        <v>1.3701790082146307E-4</v>
      </c>
    </row>
    <row r="140" spans="1:61" x14ac:dyDescent="0.25">
      <c r="A140" s="84">
        <v>581</v>
      </c>
      <c r="B140" s="84">
        <v>337</v>
      </c>
      <c r="C140" s="17" t="s">
        <v>421</v>
      </c>
      <c r="D140" s="86">
        <v>1</v>
      </c>
      <c r="E140" s="98">
        <f t="shared" si="49"/>
        <v>7</v>
      </c>
      <c r="F140" s="98">
        <f t="shared" si="50"/>
        <v>0.86021505376344087</v>
      </c>
      <c r="G140" s="17">
        <v>0</v>
      </c>
      <c r="H140" s="17">
        <v>13</v>
      </c>
      <c r="I140" s="17">
        <v>0</v>
      </c>
      <c r="J140" s="17">
        <v>0</v>
      </c>
      <c r="K140" s="17">
        <v>0</v>
      </c>
      <c r="L140" s="17">
        <v>7</v>
      </c>
      <c r="M140" s="17">
        <v>0</v>
      </c>
      <c r="N140" s="17">
        <v>0</v>
      </c>
      <c r="O140" s="17">
        <v>0</v>
      </c>
      <c r="P140" s="17">
        <v>0</v>
      </c>
      <c r="Q140" s="17">
        <v>80</v>
      </c>
      <c r="R140" s="17">
        <v>0</v>
      </c>
      <c r="S140" s="17">
        <v>0</v>
      </c>
      <c r="T140" s="17">
        <v>0</v>
      </c>
      <c r="U140" s="17">
        <v>0</v>
      </c>
      <c r="V140" s="17">
        <v>0</v>
      </c>
      <c r="W140" s="17">
        <v>0</v>
      </c>
      <c r="X140" s="17">
        <v>0</v>
      </c>
      <c r="Y140" s="17">
        <v>0</v>
      </c>
      <c r="Z140" s="17">
        <v>0</v>
      </c>
      <c r="AA140" s="17">
        <v>0</v>
      </c>
      <c r="AB140" s="17">
        <v>0</v>
      </c>
      <c r="AC140" s="17">
        <v>0</v>
      </c>
      <c r="AD140" s="17">
        <v>0</v>
      </c>
      <c r="AE140" s="17">
        <v>0</v>
      </c>
      <c r="AF140" s="17">
        <v>0</v>
      </c>
      <c r="AG140" s="88">
        <v>57</v>
      </c>
      <c r="AH140" s="17" t="s">
        <v>3</v>
      </c>
      <c r="AI140" s="87" t="s">
        <v>506</v>
      </c>
      <c r="AN140" s="17">
        <f t="shared" si="51"/>
        <v>100</v>
      </c>
      <c r="AO140" s="17">
        <f t="shared" si="52"/>
        <v>7.0000000000000007E-2</v>
      </c>
      <c r="AP140" s="17">
        <f t="shared" si="53"/>
        <v>0</v>
      </c>
      <c r="AQ140" s="17">
        <f t="shared" si="54"/>
        <v>0.13</v>
      </c>
      <c r="AR140" s="17">
        <f t="shared" si="55"/>
        <v>0.8</v>
      </c>
      <c r="AS140" s="17">
        <f t="shared" si="56"/>
        <v>0.56999999999999995</v>
      </c>
      <c r="AU140" s="17">
        <f t="shared" si="57"/>
        <v>6.1538461538461542</v>
      </c>
      <c r="AV140" s="17">
        <f t="shared" si="58"/>
        <v>0.53846153846153855</v>
      </c>
      <c r="AW140" s="17">
        <f t="shared" si="59"/>
        <v>0.88461538461538458</v>
      </c>
      <c r="AX140" s="17">
        <f t="shared" si="60"/>
        <v>2.0384615384615383</v>
      </c>
      <c r="AY140" s="17">
        <f t="shared" si="61"/>
        <v>0.53846153846153855</v>
      </c>
      <c r="AZ140" s="17">
        <f t="shared" si="62"/>
        <v>0.53846153846153855</v>
      </c>
      <c r="BA140" s="17">
        <f t="shared" si="63"/>
        <v>3.1538461538461404E-2</v>
      </c>
      <c r="BC140" s="17">
        <f t="shared" si="64"/>
        <v>6.1538461538461542</v>
      </c>
      <c r="BD140" s="17">
        <f t="shared" si="65"/>
        <v>0.53846153846153844</v>
      </c>
      <c r="BE140" s="17">
        <f t="shared" si="66"/>
        <v>0.78989826583907652</v>
      </c>
      <c r="BF140" s="17">
        <f t="shared" si="67"/>
        <v>0.53846153846153844</v>
      </c>
      <c r="BG140" s="17">
        <f t="shared" si="68"/>
        <v>0.53846153846153844</v>
      </c>
      <c r="BH140" s="17">
        <f t="shared" si="69"/>
        <v>9.9467455621301626E-4</v>
      </c>
      <c r="BI140" s="17">
        <f t="shared" si="70"/>
        <v>1.2478110815008873E-2</v>
      </c>
    </row>
    <row r="141" spans="1:61" x14ac:dyDescent="0.25">
      <c r="A141" s="84">
        <v>162</v>
      </c>
      <c r="B141" s="84">
        <v>98</v>
      </c>
      <c r="D141" s="86">
        <v>1</v>
      </c>
      <c r="E141" s="98">
        <f t="shared" si="49"/>
        <v>18.899999999999999</v>
      </c>
      <c r="F141" s="98">
        <f t="shared" si="50"/>
        <v>0.66707768187422944</v>
      </c>
      <c r="G141" s="17">
        <v>0</v>
      </c>
      <c r="H141" s="17">
        <v>27</v>
      </c>
      <c r="I141" s="17">
        <v>0</v>
      </c>
      <c r="J141" s="17">
        <v>0</v>
      </c>
      <c r="K141" s="17">
        <v>0</v>
      </c>
      <c r="L141" s="17">
        <v>0</v>
      </c>
      <c r="M141" s="17">
        <v>0</v>
      </c>
      <c r="N141" s="17">
        <v>0</v>
      </c>
      <c r="O141" s="17">
        <v>18.899999999999999</v>
      </c>
      <c r="P141" s="17">
        <v>0</v>
      </c>
      <c r="Q141" s="17">
        <v>54.1</v>
      </c>
      <c r="R141" s="17">
        <v>0</v>
      </c>
      <c r="S141" s="17">
        <v>0</v>
      </c>
      <c r="T141" s="17">
        <v>0</v>
      </c>
      <c r="U141" s="17">
        <v>0</v>
      </c>
      <c r="V141" s="17">
        <v>0</v>
      </c>
      <c r="W141" s="41">
        <v>0</v>
      </c>
      <c r="X141" s="41">
        <v>0</v>
      </c>
      <c r="Y141" s="17">
        <v>0</v>
      </c>
      <c r="Z141" s="17">
        <v>0</v>
      </c>
      <c r="AA141" s="17">
        <v>0</v>
      </c>
      <c r="AB141" s="41">
        <v>0</v>
      </c>
      <c r="AC141" s="17">
        <v>0</v>
      </c>
      <c r="AD141" s="17">
        <v>0</v>
      </c>
      <c r="AE141" s="41">
        <v>0</v>
      </c>
      <c r="AF141" s="41">
        <v>0</v>
      </c>
      <c r="AG141" s="88">
        <v>61</v>
      </c>
      <c r="AH141" s="41" t="s">
        <v>3</v>
      </c>
      <c r="AI141" s="87" t="s">
        <v>556</v>
      </c>
      <c r="AN141" s="17">
        <f t="shared" si="51"/>
        <v>100</v>
      </c>
      <c r="AO141" s="17">
        <f t="shared" si="52"/>
        <v>0.18899999999999997</v>
      </c>
      <c r="AP141" s="17">
        <f t="shared" si="53"/>
        <v>0</v>
      </c>
      <c r="AQ141" s="17">
        <f t="shared" si="54"/>
        <v>0.27</v>
      </c>
      <c r="AR141" s="17">
        <f t="shared" si="55"/>
        <v>0.54100000000000004</v>
      </c>
      <c r="AS141" s="17">
        <f t="shared" si="56"/>
        <v>0.61</v>
      </c>
      <c r="AU141" s="17">
        <f t="shared" si="57"/>
        <v>2.0037037037037035</v>
      </c>
      <c r="AV141" s="17">
        <f t="shared" si="58"/>
        <v>0.69999999999999984</v>
      </c>
      <c r="AW141" s="17">
        <f t="shared" si="59"/>
        <v>0.62523148148148144</v>
      </c>
      <c r="AX141" s="17">
        <f t="shared" si="60"/>
        <v>1.0009259259259258</v>
      </c>
      <c r="AY141" s="17">
        <f t="shared" si="61"/>
        <v>0.62523148148148144</v>
      </c>
      <c r="AZ141" s="17">
        <f t="shared" si="62"/>
        <v>0.62523148148148144</v>
      </c>
      <c r="BA141" s="17">
        <f t="shared" si="63"/>
        <v>1.5231481481481457E-2</v>
      </c>
      <c r="BC141" s="17">
        <f t="shared" si="64"/>
        <v>2.0037037037037035</v>
      </c>
      <c r="BD141" s="17">
        <f t="shared" si="65"/>
        <v>0.7</v>
      </c>
      <c r="BE141" s="17">
        <f t="shared" si="66"/>
        <v>0.54597752933701638</v>
      </c>
      <c r="BF141" s="17">
        <f t="shared" si="67"/>
        <v>0.5703516841292372</v>
      </c>
      <c r="BG141" s="17">
        <f t="shared" si="68"/>
        <v>0.5703516841292372</v>
      </c>
      <c r="BH141" s="17">
        <f t="shared" si="69"/>
        <v>1.57198895138778E-3</v>
      </c>
      <c r="BI141" s="17">
        <f t="shared" si="70"/>
        <v>2.3014547980683846E-2</v>
      </c>
    </row>
    <row r="142" spans="1:61" x14ac:dyDescent="0.25">
      <c r="A142" s="84">
        <v>367</v>
      </c>
      <c r="B142" s="84">
        <v>383</v>
      </c>
      <c r="C142" s="58">
        <v>17</v>
      </c>
      <c r="D142" s="86">
        <v>1</v>
      </c>
      <c r="E142" s="98">
        <f t="shared" si="49"/>
        <v>60</v>
      </c>
      <c r="F142" s="98">
        <f t="shared" si="50"/>
        <v>0.75</v>
      </c>
      <c r="G142" s="17">
        <v>0</v>
      </c>
      <c r="H142" s="17">
        <f>'EWG-CCP-127 (1)'!M180</f>
        <v>10</v>
      </c>
      <c r="I142" s="17">
        <v>0</v>
      </c>
      <c r="J142" s="17">
        <v>0</v>
      </c>
      <c r="K142" s="17">
        <v>0</v>
      </c>
      <c r="L142" s="17">
        <v>0</v>
      </c>
      <c r="M142" s="17">
        <v>0</v>
      </c>
      <c r="N142" s="17">
        <v>0</v>
      </c>
      <c r="O142" s="17">
        <f>'EWG-CCP-127 (1)'!L180</f>
        <v>60</v>
      </c>
      <c r="P142" s="17">
        <v>0</v>
      </c>
      <c r="Q142" s="17">
        <f>'EWG-CCP-127 (1)'!K180</f>
        <v>30</v>
      </c>
      <c r="R142" s="17">
        <v>0</v>
      </c>
      <c r="S142" s="17">
        <v>0</v>
      </c>
      <c r="T142" s="17">
        <v>0</v>
      </c>
      <c r="U142" s="17">
        <v>0</v>
      </c>
      <c r="V142" s="17">
        <v>0</v>
      </c>
      <c r="W142" s="41">
        <v>0</v>
      </c>
      <c r="X142" s="41">
        <v>0</v>
      </c>
      <c r="Y142" s="17">
        <v>0</v>
      </c>
      <c r="Z142" s="17">
        <v>0</v>
      </c>
      <c r="AA142" s="17">
        <v>0</v>
      </c>
      <c r="AB142" s="17">
        <v>0</v>
      </c>
      <c r="AC142" s="17">
        <v>0</v>
      </c>
      <c r="AD142" s="17">
        <v>0</v>
      </c>
      <c r="AE142" s="17">
        <v>0</v>
      </c>
      <c r="AF142" s="41">
        <v>0</v>
      </c>
      <c r="AG142" s="88">
        <f>'EWG-CCP-127 (1)'!E180</f>
        <v>0</v>
      </c>
      <c r="AH142" s="41" t="s">
        <v>3</v>
      </c>
      <c r="AI142" s="87" t="s">
        <v>506</v>
      </c>
      <c r="AN142" s="17">
        <f t="shared" si="51"/>
        <v>100</v>
      </c>
      <c r="AO142" s="17">
        <f t="shared" si="52"/>
        <v>0.6</v>
      </c>
      <c r="AP142" s="17">
        <f t="shared" si="53"/>
        <v>0</v>
      </c>
      <c r="AQ142" s="17">
        <f t="shared" si="54"/>
        <v>0.1</v>
      </c>
      <c r="AR142" s="17">
        <f t="shared" si="55"/>
        <v>0.3</v>
      </c>
      <c r="AS142" s="17">
        <f t="shared" si="56"/>
        <v>0</v>
      </c>
      <c r="AU142" s="17">
        <f t="shared" si="57"/>
        <v>2.9999999999999996</v>
      </c>
      <c r="AV142" s="17">
        <f t="shared" si="58"/>
        <v>5.9999999999999991</v>
      </c>
      <c r="AW142" s="17">
        <f t="shared" si="59"/>
        <v>0.6875</v>
      </c>
      <c r="AX142" s="17">
        <f t="shared" si="60"/>
        <v>1.25</v>
      </c>
      <c r="AY142" s="17">
        <f t="shared" si="61"/>
        <v>-0.18333333333333324</v>
      </c>
      <c r="AZ142" s="17">
        <f t="shared" si="62"/>
        <v>-0.18333333333333324</v>
      </c>
      <c r="BA142" s="17">
        <f t="shared" si="63"/>
        <v>0.18333333333333324</v>
      </c>
      <c r="BC142" s="17">
        <f t="shared" si="64"/>
        <v>3</v>
      </c>
      <c r="BD142" s="17">
        <f t="shared" si="65"/>
        <v>6</v>
      </c>
      <c r="BE142" s="17">
        <f t="shared" si="66"/>
        <v>0.60453391126518996</v>
      </c>
      <c r="BF142" s="17">
        <f t="shared" si="67"/>
        <v>2.9399003056416143E-2</v>
      </c>
      <c r="BG142" s="17">
        <f t="shared" si="68"/>
        <v>2.9399003056416143E-2</v>
      </c>
      <c r="BH142" s="17">
        <f t="shared" si="69"/>
        <v>8.6430138071116565E-4</v>
      </c>
      <c r="BI142" s="17">
        <f t="shared" si="70"/>
        <v>0.2100338812041406</v>
      </c>
    </row>
    <row r="143" spans="1:61" x14ac:dyDescent="0.25">
      <c r="A143" s="84">
        <v>265</v>
      </c>
      <c r="B143" s="84">
        <v>156</v>
      </c>
      <c r="C143" s="17">
        <f>'EWG-CCP-127 (1)'!B80</f>
        <v>25</v>
      </c>
      <c r="D143" s="86">
        <v>1</v>
      </c>
      <c r="E143" s="98">
        <f t="shared" si="49"/>
        <v>18.918918918918916</v>
      </c>
      <c r="F143" s="98">
        <f t="shared" si="50"/>
        <v>0.66666666666666674</v>
      </c>
      <c r="G143" s="17">
        <v>0</v>
      </c>
      <c r="H143" s="17">
        <f>'EWG-CCP-127 (1)'!M80</f>
        <v>27.027027027027025</v>
      </c>
      <c r="I143" s="17">
        <v>0</v>
      </c>
      <c r="J143" s="17">
        <v>0</v>
      </c>
      <c r="K143" s="17">
        <v>0</v>
      </c>
      <c r="L143" s="17">
        <v>0</v>
      </c>
      <c r="M143" s="17">
        <v>0</v>
      </c>
      <c r="N143" s="17">
        <v>0</v>
      </c>
      <c r="O143" s="17">
        <f>'EWG-CCP-127 (1)'!L80</f>
        <v>18.918918918918916</v>
      </c>
      <c r="P143" s="17">
        <v>0</v>
      </c>
      <c r="Q143" s="17">
        <f>'EWG-CCP-127 (1)'!K80</f>
        <v>54.054054054054049</v>
      </c>
      <c r="R143" s="17">
        <v>0</v>
      </c>
      <c r="S143" s="17">
        <v>0</v>
      </c>
      <c r="T143" s="17">
        <v>0</v>
      </c>
      <c r="U143" s="17">
        <v>0</v>
      </c>
      <c r="V143" s="17">
        <v>0</v>
      </c>
      <c r="W143" s="41">
        <v>0</v>
      </c>
      <c r="X143" s="41">
        <v>0</v>
      </c>
      <c r="Y143" s="17">
        <v>0</v>
      </c>
      <c r="Z143" s="17">
        <v>0</v>
      </c>
      <c r="AA143" s="17">
        <v>0</v>
      </c>
      <c r="AB143" s="17">
        <v>0</v>
      </c>
      <c r="AC143" s="17">
        <v>0</v>
      </c>
      <c r="AD143" s="17">
        <v>0</v>
      </c>
      <c r="AE143" s="17">
        <v>0</v>
      </c>
      <c r="AF143" s="41">
        <v>0</v>
      </c>
      <c r="AG143" s="88">
        <f>'EWG-CCP-127 (1)'!E80</f>
        <v>61</v>
      </c>
      <c r="AH143" s="41" t="s">
        <v>3</v>
      </c>
      <c r="AI143" s="87" t="s">
        <v>506</v>
      </c>
      <c r="AN143" s="17">
        <f t="shared" si="51"/>
        <v>99.999999999999986</v>
      </c>
      <c r="AO143" s="17">
        <f t="shared" si="52"/>
        <v>0.18918918918918914</v>
      </c>
      <c r="AP143" s="17">
        <f t="shared" si="53"/>
        <v>0</v>
      </c>
      <c r="AQ143" s="17">
        <f t="shared" si="54"/>
        <v>0.27027027027027023</v>
      </c>
      <c r="AR143" s="17">
        <f t="shared" si="55"/>
        <v>0.54054054054054046</v>
      </c>
      <c r="AS143" s="17">
        <f t="shared" si="56"/>
        <v>0.61</v>
      </c>
      <c r="AU143" s="17">
        <f t="shared" si="57"/>
        <v>2</v>
      </c>
      <c r="AV143" s="17">
        <f t="shared" si="58"/>
        <v>0.7</v>
      </c>
      <c r="AW143" s="17">
        <f t="shared" si="59"/>
        <v>0.625</v>
      </c>
      <c r="AX143" s="17">
        <f t="shared" si="60"/>
        <v>1</v>
      </c>
      <c r="AY143" s="17">
        <f t="shared" si="61"/>
        <v>0.625</v>
      </c>
      <c r="AZ143" s="17">
        <f t="shared" si="62"/>
        <v>0.625</v>
      </c>
      <c r="BA143" s="17">
        <f t="shared" si="63"/>
        <v>1.5000000000000013E-2</v>
      </c>
      <c r="BC143" s="17">
        <f t="shared" si="64"/>
        <v>2</v>
      </c>
      <c r="BD143" s="17">
        <f t="shared" si="65"/>
        <v>0.7</v>
      </c>
      <c r="BE143" s="17">
        <f t="shared" si="66"/>
        <v>0.54575984761981122</v>
      </c>
      <c r="BF143" s="17">
        <f t="shared" si="67"/>
        <v>0.57019995754233943</v>
      </c>
      <c r="BG143" s="17">
        <f t="shared" si="68"/>
        <v>0.57019995754233943</v>
      </c>
      <c r="BH143" s="17">
        <f t="shared" si="69"/>
        <v>1.5840433796315829E-3</v>
      </c>
      <c r="BI143" s="17">
        <f t="shared" si="70"/>
        <v>2.3014547980683846E-2</v>
      </c>
    </row>
    <row r="144" spans="1:61" x14ac:dyDescent="0.25">
      <c r="A144" s="84">
        <v>395</v>
      </c>
      <c r="B144" s="84">
        <v>262</v>
      </c>
      <c r="C144" s="17" t="s">
        <v>260</v>
      </c>
      <c r="D144" s="86">
        <v>1</v>
      </c>
      <c r="E144" s="98">
        <f t="shared" si="49"/>
        <v>21</v>
      </c>
      <c r="F144" s="98">
        <f t="shared" si="50"/>
        <v>0.93237410071942439</v>
      </c>
      <c r="G144" s="17">
        <v>9.6</v>
      </c>
      <c r="H144" s="17">
        <v>4.7</v>
      </c>
      <c r="I144" s="17">
        <v>0</v>
      </c>
      <c r="J144" s="17">
        <v>0</v>
      </c>
      <c r="K144" s="17">
        <v>0</v>
      </c>
      <c r="L144" s="17">
        <v>0</v>
      </c>
      <c r="M144" s="17">
        <v>0</v>
      </c>
      <c r="N144" s="17">
        <v>0</v>
      </c>
      <c r="O144" s="17">
        <v>21</v>
      </c>
      <c r="P144" s="17">
        <v>0</v>
      </c>
      <c r="Q144" s="17">
        <v>64.8</v>
      </c>
      <c r="R144" s="17">
        <v>0</v>
      </c>
      <c r="S144" s="17">
        <v>0</v>
      </c>
      <c r="T144" s="17">
        <v>0</v>
      </c>
      <c r="U144" s="17">
        <v>0</v>
      </c>
      <c r="V144" s="17">
        <v>0</v>
      </c>
      <c r="W144" s="41">
        <v>0</v>
      </c>
      <c r="X144" s="41">
        <v>0</v>
      </c>
      <c r="Y144" s="17">
        <v>0</v>
      </c>
      <c r="Z144" s="17">
        <v>0</v>
      </c>
      <c r="AA144" s="17">
        <v>0</v>
      </c>
      <c r="AB144" s="17">
        <v>0</v>
      </c>
      <c r="AC144" s="17">
        <v>0</v>
      </c>
      <c r="AD144" s="17">
        <v>0</v>
      </c>
      <c r="AE144" s="17">
        <v>0</v>
      </c>
      <c r="AF144" s="41">
        <v>0</v>
      </c>
      <c r="AG144" s="88">
        <v>52</v>
      </c>
      <c r="AH144" s="91" t="s">
        <v>3</v>
      </c>
      <c r="AI144" s="87" t="s">
        <v>504</v>
      </c>
      <c r="AN144" s="17">
        <f t="shared" si="51"/>
        <v>100.1</v>
      </c>
      <c r="AO144" s="17">
        <f t="shared" si="52"/>
        <v>0.21</v>
      </c>
      <c r="AP144" s="17">
        <f t="shared" si="53"/>
        <v>9.6000000000000002E-2</v>
      </c>
      <c r="AQ144" s="17">
        <f t="shared" si="54"/>
        <v>4.7E-2</v>
      </c>
      <c r="AR144" s="17">
        <f t="shared" si="55"/>
        <v>0.64800000000000002</v>
      </c>
      <c r="AS144" s="17">
        <f t="shared" si="56"/>
        <v>0.52</v>
      </c>
      <c r="AU144" s="17">
        <f t="shared" si="57"/>
        <v>4.5314685314685308</v>
      </c>
      <c r="AV144" s="17">
        <f t="shared" si="58"/>
        <v>1.4685314685314683</v>
      </c>
      <c r="AW144" s="17">
        <f t="shared" si="59"/>
        <v>0.78321678321678312</v>
      </c>
      <c r="AX144" s="17">
        <f t="shared" si="60"/>
        <v>1.6328671328671327</v>
      </c>
      <c r="AY144" s="17">
        <f t="shared" si="61"/>
        <v>0.78321678321678312</v>
      </c>
      <c r="AZ144" s="17">
        <f t="shared" si="62"/>
        <v>0.78321678321678312</v>
      </c>
      <c r="BA144" s="17">
        <f t="shared" si="63"/>
        <v>0.2632167832167831</v>
      </c>
      <c r="BC144" s="17">
        <f t="shared" si="64"/>
        <v>1.5034802784222736</v>
      </c>
      <c r="BD144" s="17">
        <f t="shared" si="65"/>
        <v>0.48723897911832947</v>
      </c>
      <c r="BE144" s="17">
        <f t="shared" si="66"/>
        <v>0.51657736590261627</v>
      </c>
      <c r="BF144" s="17">
        <f t="shared" si="67"/>
        <v>0.48723897911832947</v>
      </c>
      <c r="BG144" s="17">
        <f t="shared" si="68"/>
        <v>0.48723897911832947</v>
      </c>
      <c r="BH144" s="17">
        <f t="shared" si="69"/>
        <v>1.0732844892092535E-3</v>
      </c>
      <c r="BI144" s="17">
        <f t="shared" si="70"/>
        <v>3.8075643579151761E-3</v>
      </c>
    </row>
    <row r="145" spans="1:61" x14ac:dyDescent="0.25">
      <c r="A145" s="84">
        <v>355</v>
      </c>
      <c r="B145" s="84">
        <v>235</v>
      </c>
      <c r="C145" s="58">
        <v>5</v>
      </c>
      <c r="D145" s="86">
        <v>1</v>
      </c>
      <c r="E145" s="98">
        <f t="shared" si="49"/>
        <v>33.333333333333329</v>
      </c>
      <c r="F145" s="98">
        <f t="shared" si="50"/>
        <v>0.66666666666666674</v>
      </c>
      <c r="G145" s="17">
        <v>0</v>
      </c>
      <c r="H145" s="17">
        <f>'EWG-CCP-127 (1)'!M168</f>
        <v>22.222222222222221</v>
      </c>
      <c r="I145" s="17">
        <v>0</v>
      </c>
      <c r="J145" s="17">
        <v>0</v>
      </c>
      <c r="K145" s="17">
        <v>0</v>
      </c>
      <c r="L145" s="17">
        <v>0</v>
      </c>
      <c r="M145" s="17">
        <v>0</v>
      </c>
      <c r="N145" s="17">
        <v>0</v>
      </c>
      <c r="O145" s="17">
        <f>'EWG-CCP-127 (1)'!L168</f>
        <v>33.333333333333329</v>
      </c>
      <c r="P145" s="17">
        <v>0</v>
      </c>
      <c r="Q145" s="17">
        <f>'EWG-CCP-127 (1)'!K168</f>
        <v>44.444444444444443</v>
      </c>
      <c r="R145" s="17">
        <v>0</v>
      </c>
      <c r="S145" s="17">
        <v>0</v>
      </c>
      <c r="T145" s="17">
        <v>0</v>
      </c>
      <c r="U145" s="17">
        <v>0</v>
      </c>
      <c r="V145" s="17">
        <v>0</v>
      </c>
      <c r="W145" s="41">
        <v>0</v>
      </c>
      <c r="X145" s="41">
        <v>0</v>
      </c>
      <c r="Y145" s="17">
        <v>0</v>
      </c>
      <c r="Z145" s="17">
        <v>0</v>
      </c>
      <c r="AA145" s="17">
        <v>0</v>
      </c>
      <c r="AB145" s="17">
        <v>0</v>
      </c>
      <c r="AC145" s="17">
        <v>0</v>
      </c>
      <c r="AD145" s="17">
        <v>0</v>
      </c>
      <c r="AE145" s="17">
        <v>0</v>
      </c>
      <c r="AF145" s="41">
        <v>0</v>
      </c>
      <c r="AG145" s="88">
        <f>'EWG-CCP-127 (1)'!E168</f>
        <v>52</v>
      </c>
      <c r="AH145" s="41" t="s">
        <v>3</v>
      </c>
      <c r="AI145" s="87" t="s">
        <v>506</v>
      </c>
      <c r="AN145" s="17">
        <f t="shared" si="51"/>
        <v>100</v>
      </c>
      <c r="AO145" s="17">
        <f t="shared" si="52"/>
        <v>0.33333333333333326</v>
      </c>
      <c r="AP145" s="17">
        <f t="shared" si="53"/>
        <v>0</v>
      </c>
      <c r="AQ145" s="17">
        <f t="shared" si="54"/>
        <v>0.22222222222222221</v>
      </c>
      <c r="AR145" s="17">
        <f t="shared" si="55"/>
        <v>0.44444444444444442</v>
      </c>
      <c r="AS145" s="17">
        <f t="shared" si="56"/>
        <v>0.52</v>
      </c>
      <c r="AU145" s="17">
        <f t="shared" si="57"/>
        <v>2</v>
      </c>
      <c r="AV145" s="17">
        <f t="shared" si="58"/>
        <v>1.4999999999999998</v>
      </c>
      <c r="AW145" s="17">
        <f t="shared" si="59"/>
        <v>0.625</v>
      </c>
      <c r="AX145" s="17">
        <f t="shared" si="60"/>
        <v>1</v>
      </c>
      <c r="AY145" s="17">
        <f t="shared" si="61"/>
        <v>0.52083333333333337</v>
      </c>
      <c r="AZ145" s="17">
        <f t="shared" si="62"/>
        <v>0.52083333333333337</v>
      </c>
      <c r="BA145" s="17">
        <f t="shared" si="63"/>
        <v>8.3333333333335258E-4</v>
      </c>
      <c r="BC145" s="17">
        <f t="shared" si="64"/>
        <v>2</v>
      </c>
      <c r="BD145" s="17">
        <f t="shared" si="65"/>
        <v>1.4999999999999998</v>
      </c>
      <c r="BE145" s="17">
        <f t="shared" si="66"/>
        <v>0.54575984761981122</v>
      </c>
      <c r="BF145" s="17">
        <f t="shared" si="67"/>
        <v>0.5546941589438904</v>
      </c>
      <c r="BG145" s="17">
        <f t="shared" si="68"/>
        <v>0.5546941589438904</v>
      </c>
      <c r="BH145" s="17">
        <f t="shared" si="69"/>
        <v>1.2036846648239292E-3</v>
      </c>
      <c r="BI145" s="17">
        <f t="shared" si="70"/>
        <v>3.8075643579151761E-3</v>
      </c>
    </row>
    <row r="146" spans="1:61" x14ac:dyDescent="0.25">
      <c r="A146" s="84">
        <v>419</v>
      </c>
      <c r="B146" s="84">
        <v>274</v>
      </c>
      <c r="D146" s="86">
        <v>1</v>
      </c>
      <c r="E146" s="98">
        <f t="shared" si="49"/>
        <v>22.736000000000004</v>
      </c>
      <c r="F146" s="98">
        <f t="shared" si="50"/>
        <v>0.76546645268171465</v>
      </c>
      <c r="G146" s="17">
        <v>0</v>
      </c>
      <c r="H146" s="17">
        <v>18.120999999999999</v>
      </c>
      <c r="I146" s="17">
        <v>0</v>
      </c>
      <c r="J146" s="17">
        <v>0</v>
      </c>
      <c r="K146" s="17">
        <v>0</v>
      </c>
      <c r="L146" s="17">
        <v>0</v>
      </c>
      <c r="M146" s="17">
        <v>10.041</v>
      </c>
      <c r="N146" s="17">
        <v>0</v>
      </c>
      <c r="O146" s="17">
        <v>10.275</v>
      </c>
      <c r="P146" s="17">
        <v>0</v>
      </c>
      <c r="Q146" s="17">
        <v>59.143000000000001</v>
      </c>
      <c r="R146" s="17">
        <v>0</v>
      </c>
      <c r="S146" s="17">
        <v>0</v>
      </c>
      <c r="T146" s="17">
        <v>0</v>
      </c>
      <c r="U146" s="17">
        <v>0</v>
      </c>
      <c r="V146" s="17">
        <v>0</v>
      </c>
      <c r="W146" s="41">
        <v>0</v>
      </c>
      <c r="X146" s="17">
        <v>2.42</v>
      </c>
      <c r="Y146" s="17">
        <v>0</v>
      </c>
      <c r="Z146" s="17">
        <v>0</v>
      </c>
      <c r="AA146" s="17">
        <v>0</v>
      </c>
      <c r="AB146" s="17">
        <v>0</v>
      </c>
      <c r="AC146" s="17">
        <v>0</v>
      </c>
      <c r="AD146" s="17">
        <v>0</v>
      </c>
      <c r="AE146" s="17">
        <v>0</v>
      </c>
      <c r="AF146" s="41">
        <v>0</v>
      </c>
      <c r="AG146" s="88">
        <v>70</v>
      </c>
      <c r="AH146" s="41" t="s">
        <v>3</v>
      </c>
      <c r="AI146" s="87" t="s">
        <v>506</v>
      </c>
      <c r="AN146" s="17">
        <f t="shared" si="51"/>
        <v>100</v>
      </c>
      <c r="AO146" s="17">
        <f t="shared" si="52"/>
        <v>0.22736000000000003</v>
      </c>
      <c r="AP146" s="17">
        <f t="shared" si="53"/>
        <v>0</v>
      </c>
      <c r="AQ146" s="17">
        <f t="shared" si="54"/>
        <v>0.18120999999999998</v>
      </c>
      <c r="AR146" s="17">
        <f t="shared" si="55"/>
        <v>0.59143000000000001</v>
      </c>
      <c r="AS146" s="17">
        <f t="shared" si="56"/>
        <v>0.7</v>
      </c>
      <c r="AU146" s="17">
        <f t="shared" si="57"/>
        <v>3.2637823519673312</v>
      </c>
      <c r="AV146" s="17">
        <f t="shared" si="58"/>
        <v>1.2546768942111366</v>
      </c>
      <c r="AW146" s="17">
        <f t="shared" si="59"/>
        <v>0.70398639699795817</v>
      </c>
      <c r="AX146" s="17">
        <f t="shared" si="60"/>
        <v>1.3159455879918327</v>
      </c>
      <c r="AY146" s="17">
        <f t="shared" si="61"/>
        <v>0.70398639699795817</v>
      </c>
      <c r="AZ146" s="17">
        <f t="shared" si="62"/>
        <v>0.70398639699795817</v>
      </c>
      <c r="BA146" s="17">
        <f t="shared" si="63"/>
        <v>3.9863969979582192E-3</v>
      </c>
      <c r="BC146" s="17">
        <f t="shared" si="64"/>
        <v>3.2637823519673308</v>
      </c>
      <c r="BD146" s="17">
        <f t="shared" si="65"/>
        <v>1.2546768942111366</v>
      </c>
      <c r="BE146" s="17">
        <f t="shared" si="66"/>
        <v>0.62003747200824555</v>
      </c>
      <c r="BF146" s="17">
        <f t="shared" si="67"/>
        <v>0.67110186602313682</v>
      </c>
      <c r="BG146" s="17">
        <f t="shared" si="68"/>
        <v>0.67110186602313682</v>
      </c>
      <c r="BH146" s="17">
        <f t="shared" si="69"/>
        <v>8.3510214734473179E-4</v>
      </c>
      <c r="BI146" s="17">
        <f t="shared" si="70"/>
        <v>5.8421531603452509E-2</v>
      </c>
    </row>
    <row r="147" spans="1:61" x14ac:dyDescent="0.25">
      <c r="A147" s="84">
        <v>176</v>
      </c>
      <c r="B147" s="84">
        <v>110</v>
      </c>
      <c r="C147" s="17">
        <v>4</v>
      </c>
      <c r="D147" s="86">
        <v>1</v>
      </c>
      <c r="E147" s="98">
        <f t="shared" ref="E147:E178" si="71">I147+L147+M147+N147+O147+V147+X147+AB147+AD147</f>
        <v>6.5</v>
      </c>
      <c r="F147" s="98">
        <f t="shared" ref="F147:F178" si="72">Q147/(H147+P147+Q147+AC147)</f>
        <v>0.64171122994652408</v>
      </c>
      <c r="G147" s="17">
        <v>0</v>
      </c>
      <c r="H147" s="17">
        <v>33.5</v>
      </c>
      <c r="I147" s="17">
        <v>0</v>
      </c>
      <c r="J147" s="17">
        <v>0</v>
      </c>
      <c r="K147" s="17">
        <v>0</v>
      </c>
      <c r="L147" s="17">
        <v>0</v>
      </c>
      <c r="M147" s="17">
        <v>0</v>
      </c>
      <c r="N147" s="17">
        <v>0</v>
      </c>
      <c r="O147" s="17">
        <v>6.5</v>
      </c>
      <c r="P147" s="17">
        <v>0</v>
      </c>
      <c r="Q147" s="17">
        <v>60</v>
      </c>
      <c r="R147" s="17">
        <v>0</v>
      </c>
      <c r="S147" s="17">
        <v>0</v>
      </c>
      <c r="T147" s="17">
        <v>0</v>
      </c>
      <c r="U147" s="17">
        <v>0</v>
      </c>
      <c r="V147" s="17">
        <v>0</v>
      </c>
      <c r="W147" s="41">
        <v>0</v>
      </c>
      <c r="X147" s="41">
        <v>0</v>
      </c>
      <c r="Y147" s="17">
        <v>0</v>
      </c>
      <c r="Z147" s="17">
        <v>0</v>
      </c>
      <c r="AA147" s="17">
        <v>0</v>
      </c>
      <c r="AB147" s="17">
        <v>0</v>
      </c>
      <c r="AC147" s="17">
        <v>0</v>
      </c>
      <c r="AD147" s="17">
        <v>0</v>
      </c>
      <c r="AE147" s="17">
        <v>0</v>
      </c>
      <c r="AF147" s="41">
        <v>0</v>
      </c>
      <c r="AG147" s="88">
        <v>16</v>
      </c>
      <c r="AH147" s="91" t="s">
        <v>3</v>
      </c>
      <c r="AI147" s="87" t="s">
        <v>504</v>
      </c>
      <c r="AN147" s="17">
        <f t="shared" si="51"/>
        <v>100</v>
      </c>
      <c r="AO147" s="17">
        <f t="shared" si="52"/>
        <v>6.5000000000000002E-2</v>
      </c>
      <c r="AP147" s="17">
        <f t="shared" si="53"/>
        <v>0</v>
      </c>
      <c r="AQ147" s="17">
        <f t="shared" si="54"/>
        <v>0.33500000000000002</v>
      </c>
      <c r="AR147" s="17">
        <f t="shared" si="55"/>
        <v>0.6</v>
      </c>
      <c r="AS147" s="17">
        <f t="shared" si="56"/>
        <v>0.16</v>
      </c>
      <c r="AU147" s="17">
        <f t="shared" si="57"/>
        <v>1.7910447761194028</v>
      </c>
      <c r="AV147" s="17">
        <f t="shared" si="58"/>
        <v>0.19402985074626866</v>
      </c>
      <c r="AW147" s="17">
        <f t="shared" si="59"/>
        <v>0.61194029850746268</v>
      </c>
      <c r="AX147" s="17">
        <f t="shared" si="60"/>
        <v>0.94776119402985071</v>
      </c>
      <c r="AY147" s="17">
        <f t="shared" si="61"/>
        <v>0.19402985074626866</v>
      </c>
      <c r="AZ147" s="17">
        <f t="shared" si="62"/>
        <v>0.19402985074626866</v>
      </c>
      <c r="BA147" s="17">
        <f t="shared" si="63"/>
        <v>3.4029850746268658E-2</v>
      </c>
      <c r="BC147" s="17">
        <f t="shared" si="64"/>
        <v>1.791044776119403</v>
      </c>
      <c r="BD147" s="17">
        <f t="shared" si="65"/>
        <v>0.19402985074626866</v>
      </c>
      <c r="BE147" s="17">
        <f t="shared" si="66"/>
        <v>0.5334786999924187</v>
      </c>
      <c r="BF147" s="17">
        <f t="shared" si="67"/>
        <v>0.19402985074626866</v>
      </c>
      <c r="BG147" s="17">
        <f t="shared" si="68"/>
        <v>0.19402985074626866</v>
      </c>
      <c r="BH147" s="17">
        <f t="shared" si="69"/>
        <v>1.1580307418133215E-3</v>
      </c>
      <c r="BI147" s="17">
        <f t="shared" si="70"/>
        <v>8.8979629866840479E-2</v>
      </c>
    </row>
    <row r="148" spans="1:61" x14ac:dyDescent="0.25">
      <c r="A148" s="84">
        <v>98</v>
      </c>
      <c r="B148" s="84">
        <v>63</v>
      </c>
      <c r="C148" s="17" t="s">
        <v>119</v>
      </c>
      <c r="D148" s="86">
        <v>1</v>
      </c>
      <c r="E148" s="98">
        <f t="shared" si="71"/>
        <v>20</v>
      </c>
      <c r="F148" s="98">
        <f t="shared" si="72"/>
        <v>0.70833333333333337</v>
      </c>
      <c r="G148" s="17">
        <v>8</v>
      </c>
      <c r="H148" s="17">
        <v>21</v>
      </c>
      <c r="I148" s="17">
        <v>15</v>
      </c>
      <c r="J148" s="17">
        <v>0</v>
      </c>
      <c r="K148" s="41">
        <v>0</v>
      </c>
      <c r="L148" s="17">
        <v>0</v>
      </c>
      <c r="M148" s="17">
        <v>0</v>
      </c>
      <c r="N148" s="17">
        <v>0</v>
      </c>
      <c r="O148" s="17">
        <v>5</v>
      </c>
      <c r="P148" s="17">
        <v>0</v>
      </c>
      <c r="Q148" s="17">
        <v>51</v>
      </c>
      <c r="R148" s="17">
        <v>0</v>
      </c>
      <c r="S148" s="17">
        <v>0</v>
      </c>
      <c r="T148" s="17">
        <v>0</v>
      </c>
      <c r="U148" s="17">
        <v>0</v>
      </c>
      <c r="V148" s="41">
        <v>0</v>
      </c>
      <c r="W148" s="41">
        <v>0</v>
      </c>
      <c r="X148" s="41">
        <v>0</v>
      </c>
      <c r="Y148" s="17">
        <v>0</v>
      </c>
      <c r="Z148" s="17">
        <v>0</v>
      </c>
      <c r="AA148" s="17">
        <v>0</v>
      </c>
      <c r="AB148" s="41">
        <v>0</v>
      </c>
      <c r="AC148" s="17">
        <v>0</v>
      </c>
      <c r="AD148" s="17">
        <v>0</v>
      </c>
      <c r="AE148" s="41">
        <v>0</v>
      </c>
      <c r="AF148" s="41">
        <v>0</v>
      </c>
      <c r="AG148" s="88">
        <v>27</v>
      </c>
      <c r="AH148" s="91" t="s">
        <v>3</v>
      </c>
      <c r="AI148" s="87" t="s">
        <v>504</v>
      </c>
      <c r="AN148" s="17">
        <f t="shared" si="51"/>
        <v>100</v>
      </c>
      <c r="AO148" s="17">
        <f t="shared" si="52"/>
        <v>0.05</v>
      </c>
      <c r="AP148" s="17">
        <f t="shared" si="53"/>
        <v>0.08</v>
      </c>
      <c r="AQ148" s="17">
        <f t="shared" si="54"/>
        <v>0.21</v>
      </c>
      <c r="AR148" s="17">
        <f t="shared" si="55"/>
        <v>0.51</v>
      </c>
      <c r="AS148" s="17">
        <f t="shared" si="56"/>
        <v>0.27</v>
      </c>
      <c r="AU148" s="17">
        <f t="shared" si="57"/>
        <v>1.7586206896551726</v>
      </c>
      <c r="AV148" s="17">
        <f t="shared" si="58"/>
        <v>0.17241379310344829</v>
      </c>
      <c r="AW148" s="17">
        <f t="shared" si="59"/>
        <v>0.60991379310344829</v>
      </c>
      <c r="AX148" s="17">
        <f t="shared" si="60"/>
        <v>0.93965517241379315</v>
      </c>
      <c r="AY148" s="17">
        <f t="shared" si="61"/>
        <v>0.17241379310344829</v>
      </c>
      <c r="AZ148" s="17">
        <f t="shared" si="62"/>
        <v>0.17241379310344829</v>
      </c>
      <c r="BA148" s="17">
        <f t="shared" si="63"/>
        <v>9.758620689655173E-2</v>
      </c>
      <c r="BC148" s="17">
        <f t="shared" si="64"/>
        <v>0.96226415094339623</v>
      </c>
      <c r="BD148" s="17">
        <f t="shared" si="65"/>
        <v>0.23584905660377359</v>
      </c>
      <c r="BE148" s="17">
        <f t="shared" si="66"/>
        <v>0.48476789478026733</v>
      </c>
      <c r="BF148" s="17">
        <f t="shared" si="67"/>
        <v>0.23584905660377359</v>
      </c>
      <c r="BG148" s="17">
        <f t="shared" si="68"/>
        <v>0.23584905660377359</v>
      </c>
      <c r="BH148" s="17">
        <f t="shared" si="69"/>
        <v>1.1662869348522617E-3</v>
      </c>
      <c r="BI148" s="17">
        <f t="shared" si="70"/>
        <v>3.5454832072446617E-2</v>
      </c>
    </row>
    <row r="149" spans="1:61" x14ac:dyDescent="0.25">
      <c r="A149" s="84">
        <v>605</v>
      </c>
      <c r="B149" s="84">
        <v>349</v>
      </c>
      <c r="C149" s="17" t="s">
        <v>442</v>
      </c>
      <c r="D149" s="86">
        <v>1</v>
      </c>
      <c r="E149" s="98">
        <f t="shared" si="71"/>
        <v>13.34</v>
      </c>
      <c r="F149" s="98">
        <f t="shared" si="72"/>
        <v>0.79070636601470046</v>
      </c>
      <c r="G149" s="17">
        <v>4.04</v>
      </c>
      <c r="H149" s="17">
        <v>16.8</v>
      </c>
      <c r="I149" s="17">
        <v>0</v>
      </c>
      <c r="J149" s="17">
        <v>0</v>
      </c>
      <c r="K149" s="17">
        <v>0</v>
      </c>
      <c r="L149" s="17">
        <v>6.67</v>
      </c>
      <c r="M149" s="17">
        <v>0</v>
      </c>
      <c r="N149" s="17">
        <v>0</v>
      </c>
      <c r="O149" s="17">
        <v>6.67</v>
      </c>
      <c r="P149" s="17">
        <v>0</v>
      </c>
      <c r="Q149" s="17">
        <v>63.47</v>
      </c>
      <c r="R149" s="17">
        <v>0</v>
      </c>
      <c r="S149" s="17">
        <v>0</v>
      </c>
      <c r="T149" s="17">
        <v>0</v>
      </c>
      <c r="U149" s="17">
        <v>2.35</v>
      </c>
      <c r="V149" s="17">
        <v>0</v>
      </c>
      <c r="W149" s="17">
        <v>0</v>
      </c>
      <c r="X149" s="17">
        <v>0</v>
      </c>
      <c r="Y149" s="17">
        <v>0</v>
      </c>
      <c r="Z149" s="17">
        <v>0</v>
      </c>
      <c r="AA149" s="17">
        <v>0</v>
      </c>
      <c r="AB149" s="17">
        <v>0</v>
      </c>
      <c r="AC149" s="17">
        <v>0</v>
      </c>
      <c r="AD149" s="17">
        <v>0</v>
      </c>
      <c r="AE149" s="17">
        <v>0</v>
      </c>
      <c r="AF149" s="17">
        <v>0</v>
      </c>
      <c r="AG149" s="88">
        <f>'EWG-CCP-127 (1)'!I268</f>
        <v>36.771194916750012</v>
      </c>
      <c r="AH149" s="17" t="s">
        <v>3</v>
      </c>
      <c r="AI149" s="87" t="s">
        <v>506</v>
      </c>
      <c r="AN149" s="17">
        <f t="shared" si="51"/>
        <v>100</v>
      </c>
      <c r="AO149" s="17">
        <f t="shared" si="52"/>
        <v>0.13339999999999999</v>
      </c>
      <c r="AP149" s="17">
        <f t="shared" si="53"/>
        <v>4.0399999999999998E-2</v>
      </c>
      <c r="AQ149" s="17">
        <f t="shared" si="54"/>
        <v>0.16800000000000001</v>
      </c>
      <c r="AR149" s="17">
        <f t="shared" si="55"/>
        <v>0.63470000000000004</v>
      </c>
      <c r="AS149" s="17">
        <f t="shared" si="56"/>
        <v>0.36771194916750011</v>
      </c>
      <c r="AU149" s="17">
        <f t="shared" si="57"/>
        <v>3.0455854126679465</v>
      </c>
      <c r="AV149" s="17">
        <f t="shared" si="58"/>
        <v>0.64011516314779271</v>
      </c>
      <c r="AW149" s="17">
        <f t="shared" si="59"/>
        <v>0.69034908829174668</v>
      </c>
      <c r="AX149" s="17">
        <f t="shared" si="60"/>
        <v>1.2613963531669867</v>
      </c>
      <c r="AY149" s="17">
        <f t="shared" si="61"/>
        <v>0.64011516314779271</v>
      </c>
      <c r="AZ149" s="17">
        <f t="shared" si="62"/>
        <v>0.64011516314779271</v>
      </c>
      <c r="BA149" s="17">
        <f t="shared" si="63"/>
        <v>0.2724032139802926</v>
      </c>
      <c r="BC149" s="17">
        <f t="shared" si="64"/>
        <v>1.5863534116470881</v>
      </c>
      <c r="BD149" s="17">
        <f t="shared" si="65"/>
        <v>0.3334166458385403</v>
      </c>
      <c r="BE149" s="17">
        <f t="shared" si="66"/>
        <v>0.52144815670926348</v>
      </c>
      <c r="BF149" s="17">
        <f t="shared" si="67"/>
        <v>0.3334166458385403</v>
      </c>
      <c r="BG149" s="17">
        <f t="shared" si="68"/>
        <v>0.3334166458385403</v>
      </c>
      <c r="BH149" s="17">
        <f t="shared" si="69"/>
        <v>1.1761678304253614E-3</v>
      </c>
      <c r="BI149" s="17">
        <f t="shared" si="70"/>
        <v>8.2052049338334643E-3</v>
      </c>
    </row>
    <row r="150" spans="1:61" x14ac:dyDescent="0.25">
      <c r="A150" s="84">
        <v>385</v>
      </c>
      <c r="B150" s="84">
        <v>388</v>
      </c>
      <c r="C150" s="58">
        <v>35</v>
      </c>
      <c r="D150" s="86">
        <v>1</v>
      </c>
      <c r="E150" s="98">
        <f t="shared" si="71"/>
        <v>50</v>
      </c>
      <c r="F150" s="98">
        <f t="shared" si="72"/>
        <v>0.8571428571428571</v>
      </c>
      <c r="G150" s="17">
        <v>0</v>
      </c>
      <c r="H150" s="17">
        <f>'EWG-CCP-127 (1)'!M198</f>
        <v>7.1428571428571423</v>
      </c>
      <c r="I150" s="17">
        <v>0</v>
      </c>
      <c r="J150" s="17">
        <v>0</v>
      </c>
      <c r="K150" s="17">
        <v>0</v>
      </c>
      <c r="L150" s="17">
        <v>0</v>
      </c>
      <c r="M150" s="17">
        <v>0</v>
      </c>
      <c r="N150" s="17">
        <v>0</v>
      </c>
      <c r="O150" s="17">
        <f>'EWG-CCP-127 (1)'!L198</f>
        <v>50</v>
      </c>
      <c r="P150" s="17">
        <v>0</v>
      </c>
      <c r="Q150" s="17">
        <f>'EWG-CCP-127 (1)'!K198</f>
        <v>42.857142857142854</v>
      </c>
      <c r="R150" s="17">
        <v>0</v>
      </c>
      <c r="S150" s="17">
        <v>0</v>
      </c>
      <c r="T150" s="17">
        <v>0</v>
      </c>
      <c r="U150" s="17">
        <v>0</v>
      </c>
      <c r="V150" s="17">
        <v>0</v>
      </c>
      <c r="W150" s="41">
        <v>0</v>
      </c>
      <c r="X150" s="41">
        <v>0</v>
      </c>
      <c r="Y150" s="17">
        <v>0</v>
      </c>
      <c r="Z150" s="17">
        <v>0</v>
      </c>
      <c r="AA150" s="17">
        <v>0</v>
      </c>
      <c r="AB150" s="17">
        <v>0</v>
      </c>
      <c r="AC150" s="17">
        <v>0</v>
      </c>
      <c r="AD150" s="17">
        <v>0</v>
      </c>
      <c r="AE150" s="17">
        <v>0</v>
      </c>
      <c r="AF150" s="41">
        <v>0</v>
      </c>
      <c r="AG150" s="88">
        <v>16</v>
      </c>
      <c r="AH150" s="41" t="s">
        <v>3</v>
      </c>
      <c r="AI150" s="87" t="s">
        <v>506</v>
      </c>
      <c r="AN150" s="17">
        <f t="shared" si="51"/>
        <v>100</v>
      </c>
      <c r="AO150" s="17">
        <f t="shared" si="52"/>
        <v>0.5</v>
      </c>
      <c r="AP150" s="17">
        <f t="shared" si="53"/>
        <v>0</v>
      </c>
      <c r="AQ150" s="17">
        <f t="shared" si="54"/>
        <v>7.1428571428571425E-2</v>
      </c>
      <c r="AR150" s="17">
        <f t="shared" si="55"/>
        <v>0.42857142857142855</v>
      </c>
      <c r="AS150" s="17">
        <f t="shared" si="56"/>
        <v>0.16</v>
      </c>
      <c r="AU150" s="17">
        <f t="shared" si="57"/>
        <v>6</v>
      </c>
      <c r="AV150" s="17">
        <f t="shared" si="58"/>
        <v>7</v>
      </c>
      <c r="AW150" s="17">
        <f t="shared" si="59"/>
        <v>0.875</v>
      </c>
      <c r="AX150" s="17">
        <f t="shared" si="60"/>
        <v>2</v>
      </c>
      <c r="AY150" s="17">
        <f t="shared" si="61"/>
        <v>0.14583333333333337</v>
      </c>
      <c r="AZ150" s="17">
        <f t="shared" si="62"/>
        <v>0.14583333333333337</v>
      </c>
      <c r="BA150" s="17">
        <f t="shared" si="63"/>
        <v>1.4166666666666633E-2</v>
      </c>
      <c r="BC150" s="17">
        <f t="shared" si="64"/>
        <v>6</v>
      </c>
      <c r="BD150" s="17">
        <f t="shared" si="65"/>
        <v>7.0000000000000009</v>
      </c>
      <c r="BE150" s="17">
        <f t="shared" si="66"/>
        <v>0.78085610220132606</v>
      </c>
      <c r="BF150" s="17">
        <f t="shared" si="67"/>
        <v>0.12483600975837027</v>
      </c>
      <c r="BG150" s="17">
        <f t="shared" si="68"/>
        <v>0.12483600975837027</v>
      </c>
      <c r="BH150" s="17">
        <f t="shared" si="69"/>
        <v>1.2365062097134314E-3</v>
      </c>
      <c r="BI150" s="17">
        <f t="shared" si="70"/>
        <v>8.8979629866840479E-2</v>
      </c>
    </row>
    <row r="151" spans="1:61" x14ac:dyDescent="0.25">
      <c r="A151" s="84">
        <v>192</v>
      </c>
      <c r="B151" s="84">
        <v>472</v>
      </c>
      <c r="C151" s="17">
        <v>20</v>
      </c>
      <c r="D151" s="86">
        <v>1</v>
      </c>
      <c r="E151" s="98">
        <f t="shared" si="71"/>
        <v>20</v>
      </c>
      <c r="F151" s="98">
        <f t="shared" si="72"/>
        <v>0.4375</v>
      </c>
      <c r="G151" s="17">
        <v>0</v>
      </c>
      <c r="H151" s="17">
        <v>45</v>
      </c>
      <c r="I151" s="17">
        <v>0</v>
      </c>
      <c r="J151" s="17">
        <v>0</v>
      </c>
      <c r="K151" s="17">
        <v>0</v>
      </c>
      <c r="L151" s="17">
        <v>0</v>
      </c>
      <c r="M151" s="17">
        <v>0</v>
      </c>
      <c r="N151" s="17">
        <v>0</v>
      </c>
      <c r="O151" s="17">
        <v>20</v>
      </c>
      <c r="P151" s="17">
        <v>0</v>
      </c>
      <c r="Q151" s="17">
        <v>35</v>
      </c>
      <c r="R151" s="17">
        <v>0</v>
      </c>
      <c r="S151" s="17">
        <v>0</v>
      </c>
      <c r="T151" s="17">
        <v>0</v>
      </c>
      <c r="U151" s="17">
        <v>0</v>
      </c>
      <c r="V151" s="17">
        <v>0</v>
      </c>
      <c r="W151" s="41">
        <v>0</v>
      </c>
      <c r="X151" s="41">
        <v>0</v>
      </c>
      <c r="Y151" s="17">
        <v>0</v>
      </c>
      <c r="Z151" s="17">
        <v>0</v>
      </c>
      <c r="AA151" s="17">
        <v>0</v>
      </c>
      <c r="AB151" s="17">
        <v>0</v>
      </c>
      <c r="AC151" s="17">
        <v>0</v>
      </c>
      <c r="AD151" s="17">
        <v>0</v>
      </c>
      <c r="AE151" s="17">
        <v>0</v>
      </c>
      <c r="AF151" s="41">
        <v>0</v>
      </c>
      <c r="AG151" s="88">
        <v>41</v>
      </c>
      <c r="AH151" s="91" t="s">
        <v>3</v>
      </c>
      <c r="AI151" s="87" t="s">
        <v>504</v>
      </c>
      <c r="AN151" s="17">
        <f t="shared" si="51"/>
        <v>100</v>
      </c>
      <c r="AO151" s="17">
        <f t="shared" si="52"/>
        <v>0.2</v>
      </c>
      <c r="AP151" s="17">
        <f t="shared" si="53"/>
        <v>0</v>
      </c>
      <c r="AQ151" s="17">
        <f t="shared" si="54"/>
        <v>0.45</v>
      </c>
      <c r="AR151" s="17">
        <f t="shared" si="55"/>
        <v>0.35</v>
      </c>
      <c r="AS151" s="17">
        <f t="shared" si="56"/>
        <v>0.41</v>
      </c>
      <c r="AU151" s="17">
        <f t="shared" si="57"/>
        <v>0.77777777777777768</v>
      </c>
      <c r="AV151" s="17">
        <f t="shared" si="58"/>
        <v>0.44444444444444448</v>
      </c>
      <c r="AW151" s="17">
        <f t="shared" si="59"/>
        <v>0.54861111111111116</v>
      </c>
      <c r="AX151" s="17">
        <f t="shared" si="60"/>
        <v>0.69444444444444442</v>
      </c>
      <c r="AY151" s="17">
        <f t="shared" si="61"/>
        <v>0.44444444444444448</v>
      </c>
      <c r="AZ151" s="17">
        <f t="shared" si="62"/>
        <v>0.44444444444444448</v>
      </c>
      <c r="BA151" s="17">
        <f t="shared" si="63"/>
        <v>3.44444444444445E-2</v>
      </c>
      <c r="BC151" s="17">
        <f t="shared" si="64"/>
        <v>0.77777777777777779</v>
      </c>
      <c r="BD151" s="17">
        <f t="shared" si="65"/>
        <v>0.44444444444444442</v>
      </c>
      <c r="BE151" s="17">
        <f t="shared" si="66"/>
        <v>0.47392488094212615</v>
      </c>
      <c r="BF151" s="17">
        <f t="shared" si="67"/>
        <v>0.44444444444444442</v>
      </c>
      <c r="BG151" s="17">
        <f t="shared" si="68"/>
        <v>0.44444444444444442</v>
      </c>
      <c r="BH151" s="17">
        <f t="shared" si="69"/>
        <v>1.1864197530864198E-3</v>
      </c>
      <c r="BI151" s="17">
        <f t="shared" si="70"/>
        <v>2.3323621523090141E-3</v>
      </c>
    </row>
    <row r="152" spans="1:61" x14ac:dyDescent="0.25">
      <c r="A152" s="84">
        <v>33</v>
      </c>
      <c r="B152" s="84">
        <v>21</v>
      </c>
      <c r="C152" s="17" t="s">
        <v>41</v>
      </c>
      <c r="D152" s="86">
        <v>1</v>
      </c>
      <c r="E152" s="98">
        <f t="shared" si="71"/>
        <v>14</v>
      </c>
      <c r="F152" s="98">
        <f t="shared" si="72"/>
        <v>0.80232558139534882</v>
      </c>
      <c r="G152" s="41">
        <v>0</v>
      </c>
      <c r="H152" s="17">
        <v>17</v>
      </c>
      <c r="I152" s="17">
        <v>4</v>
      </c>
      <c r="J152" s="17">
        <v>0</v>
      </c>
      <c r="K152" s="41">
        <v>0</v>
      </c>
      <c r="L152" s="41">
        <v>0</v>
      </c>
      <c r="M152" s="41">
        <v>0</v>
      </c>
      <c r="N152" s="41">
        <v>0</v>
      </c>
      <c r="O152" s="17">
        <v>10</v>
      </c>
      <c r="P152" s="17">
        <v>0</v>
      </c>
      <c r="Q152" s="17">
        <v>69</v>
      </c>
      <c r="R152" s="17">
        <v>0</v>
      </c>
      <c r="S152" s="17">
        <v>0</v>
      </c>
      <c r="T152" s="17">
        <v>0</v>
      </c>
      <c r="U152" s="17">
        <v>0</v>
      </c>
      <c r="V152" s="41">
        <v>0</v>
      </c>
      <c r="W152" s="41">
        <v>0</v>
      </c>
      <c r="X152" s="41">
        <v>0</v>
      </c>
      <c r="Y152" s="41">
        <v>0</v>
      </c>
      <c r="Z152" s="41">
        <v>0</v>
      </c>
      <c r="AA152" s="17">
        <v>0</v>
      </c>
      <c r="AB152" s="41">
        <v>0</v>
      </c>
      <c r="AC152" s="17">
        <v>0</v>
      </c>
      <c r="AD152" s="17">
        <v>0</v>
      </c>
      <c r="AE152" s="41">
        <v>0</v>
      </c>
      <c r="AF152" s="41">
        <v>0</v>
      </c>
      <c r="AG152" s="88">
        <v>61</v>
      </c>
      <c r="AH152" s="41" t="s">
        <v>3</v>
      </c>
      <c r="AI152" s="87" t="s">
        <v>506</v>
      </c>
      <c r="AK152" s="87" t="s">
        <v>505</v>
      </c>
      <c r="AL152" s="87" t="s">
        <v>507</v>
      </c>
      <c r="AN152" s="17">
        <f t="shared" si="51"/>
        <v>100</v>
      </c>
      <c r="AO152" s="17">
        <f t="shared" si="52"/>
        <v>0.1</v>
      </c>
      <c r="AP152" s="17">
        <f t="shared" si="53"/>
        <v>0</v>
      </c>
      <c r="AQ152" s="17">
        <f t="shared" si="54"/>
        <v>0.17</v>
      </c>
      <c r="AR152" s="17">
        <f t="shared" si="55"/>
        <v>0.69</v>
      </c>
      <c r="AS152" s="17">
        <f t="shared" si="56"/>
        <v>0.61</v>
      </c>
      <c r="AU152" s="17">
        <f t="shared" si="57"/>
        <v>4.0588235294117645</v>
      </c>
      <c r="AV152" s="17">
        <f t="shared" si="58"/>
        <v>0.58823529411764708</v>
      </c>
      <c r="AW152" s="17">
        <f t="shared" si="59"/>
        <v>0.75367647058823528</v>
      </c>
      <c r="AX152" s="17">
        <f t="shared" si="60"/>
        <v>1.5147058823529411</v>
      </c>
      <c r="AY152" s="17">
        <f t="shared" si="61"/>
        <v>0.58823529411764708</v>
      </c>
      <c r="AZ152" s="17">
        <f t="shared" si="62"/>
        <v>0.58823529411764708</v>
      </c>
      <c r="BA152" s="17">
        <f t="shared" si="63"/>
        <v>2.1764705882352908E-2</v>
      </c>
      <c r="BC152" s="17">
        <f t="shared" si="64"/>
        <v>4.0588235294117645</v>
      </c>
      <c r="BD152" s="17">
        <f t="shared" si="65"/>
        <v>0.70588235294117652</v>
      </c>
      <c r="BE152" s="17">
        <f t="shared" si="66"/>
        <v>0.66676527277206143</v>
      </c>
      <c r="BF152" s="17">
        <f t="shared" si="67"/>
        <v>0.63899014162679846</v>
      </c>
      <c r="BG152" s="17">
        <f t="shared" si="68"/>
        <v>0.63899014162679846</v>
      </c>
      <c r="BH152" s="17">
        <f t="shared" si="69"/>
        <v>8.4042831154183351E-4</v>
      </c>
      <c r="BI152" s="17">
        <f t="shared" si="70"/>
        <v>2.3014547980683846E-2</v>
      </c>
    </row>
    <row r="153" spans="1:61" x14ac:dyDescent="0.25">
      <c r="A153" s="84">
        <v>155</v>
      </c>
      <c r="B153" s="84">
        <v>91</v>
      </c>
      <c r="C153" s="17" t="s">
        <v>186</v>
      </c>
      <c r="D153" s="86">
        <v>1</v>
      </c>
      <c r="E153" s="98">
        <f t="shared" si="71"/>
        <v>11.981991996923986</v>
      </c>
      <c r="F153" s="98">
        <f t="shared" si="72"/>
        <v>0.79271573797784545</v>
      </c>
      <c r="G153" s="102">
        <v>0</v>
      </c>
      <c r="H153" s="102">
        <f>'EWG-CCP-127 (1)'!I18</f>
        <v>16.236932861952695</v>
      </c>
      <c r="I153" s="102">
        <v>0</v>
      </c>
      <c r="J153" s="17">
        <v>0</v>
      </c>
      <c r="K153" s="103">
        <v>9.6859999999999999</v>
      </c>
      <c r="L153" s="17">
        <v>0</v>
      </c>
      <c r="M153" s="58">
        <v>0</v>
      </c>
      <c r="N153" s="58">
        <v>0</v>
      </c>
      <c r="O153" s="102">
        <f>'EWG-CCP-127 (1)'!K18</f>
        <v>11.981991996923986</v>
      </c>
      <c r="P153" s="58">
        <v>0</v>
      </c>
      <c r="Q153" s="102">
        <f>'EWG-CCP-127 (1)'!J18</f>
        <v>62.094787566573075</v>
      </c>
      <c r="R153" s="17">
        <v>0</v>
      </c>
      <c r="S153" s="17">
        <v>0</v>
      </c>
      <c r="T153" s="17">
        <v>0</v>
      </c>
      <c r="U153" s="102">
        <v>0</v>
      </c>
      <c r="V153" s="17">
        <v>0</v>
      </c>
      <c r="W153" s="41">
        <v>0</v>
      </c>
      <c r="X153" s="41">
        <v>0</v>
      </c>
      <c r="Y153" s="17">
        <v>0</v>
      </c>
      <c r="Z153" s="58">
        <v>0</v>
      </c>
      <c r="AA153" s="17">
        <v>0</v>
      </c>
      <c r="AB153" s="41">
        <v>0</v>
      </c>
      <c r="AC153" s="17">
        <v>0</v>
      </c>
      <c r="AD153" s="17">
        <v>0</v>
      </c>
      <c r="AE153" s="41">
        <v>0</v>
      </c>
      <c r="AF153" s="41">
        <v>0</v>
      </c>
      <c r="AG153" s="88">
        <v>68</v>
      </c>
      <c r="AH153" s="41" t="s">
        <v>545</v>
      </c>
      <c r="AI153" s="87" t="s">
        <v>506</v>
      </c>
      <c r="AM153" s="80"/>
      <c r="AN153" s="17">
        <f t="shared" si="51"/>
        <v>99.999712425449758</v>
      </c>
      <c r="AO153" s="17">
        <f t="shared" si="52"/>
        <v>0.11981991996923985</v>
      </c>
      <c r="AP153" s="17">
        <f t="shared" si="53"/>
        <v>0</v>
      </c>
      <c r="AQ153" s="17">
        <f t="shared" si="54"/>
        <v>0.16236932861952696</v>
      </c>
      <c r="AR153" s="17">
        <f t="shared" si="55"/>
        <v>0.62094787566573073</v>
      </c>
      <c r="AS153" s="17">
        <f t="shared" si="56"/>
        <v>0.68</v>
      </c>
      <c r="AU153" s="17">
        <f t="shared" si="57"/>
        <v>3.8242929310915059</v>
      </c>
      <c r="AV153" s="17">
        <f t="shared" si="58"/>
        <v>0.73794675994509218</v>
      </c>
      <c r="AW153" s="17">
        <f t="shared" si="59"/>
        <v>0.73901830819321912</v>
      </c>
      <c r="AX153" s="17">
        <f t="shared" si="60"/>
        <v>1.4560732327728765</v>
      </c>
      <c r="AY153" s="17">
        <f t="shared" si="61"/>
        <v>0.73794675994509218</v>
      </c>
      <c r="AZ153" s="17">
        <f t="shared" si="62"/>
        <v>0.73794675994509218</v>
      </c>
      <c r="BA153" s="17">
        <f t="shared" si="63"/>
        <v>5.794675994509213E-2</v>
      </c>
      <c r="BC153" s="17">
        <f t="shared" si="64"/>
        <v>3.8242929310915064</v>
      </c>
      <c r="BD153" s="17">
        <f t="shared" si="65"/>
        <v>0.73794675994509229</v>
      </c>
      <c r="BE153" s="17">
        <f t="shared" si="66"/>
        <v>0.65298095645959786</v>
      </c>
      <c r="BF153" s="17">
        <f t="shared" si="67"/>
        <v>0.64020723058074336</v>
      </c>
      <c r="BG153" s="17">
        <f t="shared" si="68"/>
        <v>0.64020723058074336</v>
      </c>
      <c r="BH153" s="17">
        <f t="shared" si="69"/>
        <v>1.5834644980541304E-3</v>
      </c>
      <c r="BI153" s="17">
        <f t="shared" si="70"/>
        <v>4.9153313020615069E-2</v>
      </c>
    </row>
    <row r="154" spans="1:61" x14ac:dyDescent="0.25">
      <c r="A154" s="84">
        <v>316</v>
      </c>
      <c r="B154" s="84">
        <v>203</v>
      </c>
      <c r="D154" s="86">
        <v>1</v>
      </c>
      <c r="E154" s="98">
        <f t="shared" si="71"/>
        <v>11.991199119911993</v>
      </c>
      <c r="F154" s="98">
        <f t="shared" si="72"/>
        <v>0.75</v>
      </c>
      <c r="G154" s="17">
        <v>0</v>
      </c>
      <c r="H154" s="17">
        <f>'EWG-CCP-127 (1)'!M134</f>
        <v>22.002200220022004</v>
      </c>
      <c r="I154" s="17">
        <v>0</v>
      </c>
      <c r="J154" s="17">
        <v>0</v>
      </c>
      <c r="K154" s="17">
        <v>0</v>
      </c>
      <c r="L154" s="17">
        <v>0</v>
      </c>
      <c r="M154" s="17">
        <v>0</v>
      </c>
      <c r="N154" s="17">
        <v>0</v>
      </c>
      <c r="O154" s="17">
        <f>'EWG-CCP-127 (1)'!L134</f>
        <v>11.991199119911993</v>
      </c>
      <c r="P154" s="17">
        <v>0</v>
      </c>
      <c r="Q154" s="17">
        <f>'EWG-CCP-127 (1)'!K134</f>
        <v>66.006600660065999</v>
      </c>
      <c r="R154" s="17">
        <v>0</v>
      </c>
      <c r="S154" s="17">
        <v>0</v>
      </c>
      <c r="T154" s="17">
        <v>0</v>
      </c>
      <c r="U154" s="17">
        <v>0</v>
      </c>
      <c r="V154" s="17">
        <v>0</v>
      </c>
      <c r="W154" s="41">
        <v>0</v>
      </c>
      <c r="X154" s="41">
        <v>0</v>
      </c>
      <c r="Y154" s="17">
        <v>0</v>
      </c>
      <c r="Z154" s="17">
        <v>0</v>
      </c>
      <c r="AA154" s="17">
        <v>0</v>
      </c>
      <c r="AB154" s="17">
        <v>0</v>
      </c>
      <c r="AC154" s="17">
        <v>0</v>
      </c>
      <c r="AD154" s="17">
        <v>0</v>
      </c>
      <c r="AE154" s="17">
        <v>0</v>
      </c>
      <c r="AF154" s="41">
        <v>0</v>
      </c>
      <c r="AG154" s="88">
        <f>'EWG-CCP-127 (1)'!E134</f>
        <v>51</v>
      </c>
      <c r="AH154" s="91" t="s">
        <v>3</v>
      </c>
      <c r="AI154" s="87" t="s">
        <v>504</v>
      </c>
      <c r="AN154" s="17">
        <f t="shared" si="51"/>
        <v>100</v>
      </c>
      <c r="AO154" s="17">
        <f t="shared" si="52"/>
        <v>0.11991199119911994</v>
      </c>
      <c r="AP154" s="17">
        <f t="shared" si="53"/>
        <v>0</v>
      </c>
      <c r="AQ154" s="17">
        <f t="shared" si="54"/>
        <v>0.22002200220022006</v>
      </c>
      <c r="AR154" s="17">
        <f t="shared" si="55"/>
        <v>0.66006600660065995</v>
      </c>
      <c r="AS154" s="17">
        <f t="shared" si="56"/>
        <v>0.51</v>
      </c>
      <c r="AU154" s="17">
        <f t="shared" si="57"/>
        <v>2.9999999999999991</v>
      </c>
      <c r="AV154" s="17">
        <f t="shared" si="58"/>
        <v>0.54500000000000004</v>
      </c>
      <c r="AW154" s="17">
        <f t="shared" si="59"/>
        <v>0.6875</v>
      </c>
      <c r="AX154" s="17">
        <f t="shared" si="60"/>
        <v>1.2499999999999998</v>
      </c>
      <c r="AY154" s="17">
        <f t="shared" si="61"/>
        <v>0.54500000000000004</v>
      </c>
      <c r="AZ154" s="17">
        <f t="shared" si="62"/>
        <v>0.54500000000000004</v>
      </c>
      <c r="BA154" s="17">
        <f t="shared" si="63"/>
        <v>3.5000000000000031E-2</v>
      </c>
      <c r="BC154" s="17">
        <f t="shared" si="64"/>
        <v>2.9999999999999996</v>
      </c>
      <c r="BD154" s="17">
        <f t="shared" si="65"/>
        <v>0.54500000000000004</v>
      </c>
      <c r="BE154" s="17">
        <f t="shared" si="66"/>
        <v>0.60453391126518996</v>
      </c>
      <c r="BF154" s="17">
        <f t="shared" si="67"/>
        <v>0.54500000000000004</v>
      </c>
      <c r="BG154" s="17">
        <f t="shared" si="68"/>
        <v>0.54500000000000004</v>
      </c>
      <c r="BH154" s="17">
        <f t="shared" si="69"/>
        <v>1.2250000000000021E-3</v>
      </c>
      <c r="BI154" s="17">
        <f t="shared" si="70"/>
        <v>2.6734550664964329E-3</v>
      </c>
    </row>
    <row r="155" spans="1:61" x14ac:dyDescent="0.25">
      <c r="A155" s="84">
        <v>324</v>
      </c>
      <c r="B155" s="84">
        <v>211</v>
      </c>
      <c r="D155" s="86">
        <v>1</v>
      </c>
      <c r="E155" s="98">
        <f t="shared" si="71"/>
        <v>12.49562478123906</v>
      </c>
      <c r="F155" s="98">
        <f t="shared" si="72"/>
        <v>0.8</v>
      </c>
      <c r="G155" s="17">
        <v>0</v>
      </c>
      <c r="H155" s="17">
        <f>'EWG-CCP-127 (1)'!M142</f>
        <v>17.500875043752188</v>
      </c>
      <c r="I155" s="17">
        <v>0</v>
      </c>
      <c r="J155" s="17">
        <v>0</v>
      </c>
      <c r="K155" s="17">
        <v>0</v>
      </c>
      <c r="L155" s="17">
        <v>0</v>
      </c>
      <c r="M155" s="17">
        <v>0</v>
      </c>
      <c r="N155" s="17">
        <v>0</v>
      </c>
      <c r="O155" s="17">
        <f>'EWG-CCP-127 (1)'!L142</f>
        <v>12.49562478123906</v>
      </c>
      <c r="P155" s="17">
        <v>0</v>
      </c>
      <c r="Q155" s="17">
        <f>'EWG-CCP-127 (1)'!K142</f>
        <v>70.003500175008753</v>
      </c>
      <c r="R155" s="17">
        <v>0</v>
      </c>
      <c r="S155" s="17">
        <v>0</v>
      </c>
      <c r="T155" s="17">
        <v>0</v>
      </c>
      <c r="U155" s="17">
        <v>0</v>
      </c>
      <c r="V155" s="17">
        <v>0</v>
      </c>
      <c r="W155" s="41">
        <v>0</v>
      </c>
      <c r="X155" s="41">
        <v>0</v>
      </c>
      <c r="Y155" s="17">
        <v>0</v>
      </c>
      <c r="Z155" s="17">
        <v>0</v>
      </c>
      <c r="AA155" s="17">
        <v>0</v>
      </c>
      <c r="AB155" s="17">
        <v>0</v>
      </c>
      <c r="AC155" s="17">
        <v>0</v>
      </c>
      <c r="AD155" s="17">
        <v>0</v>
      </c>
      <c r="AE155" s="17">
        <v>0</v>
      </c>
      <c r="AF155" s="41">
        <v>0</v>
      </c>
      <c r="AG155" s="88">
        <f>'EWG-CCP-127 (1)'!E142</f>
        <v>68</v>
      </c>
      <c r="AH155" s="91" t="s">
        <v>3</v>
      </c>
      <c r="AI155" s="87" t="s">
        <v>504</v>
      </c>
      <c r="AN155" s="17">
        <f t="shared" si="51"/>
        <v>100</v>
      </c>
      <c r="AO155" s="17">
        <f t="shared" si="52"/>
        <v>0.12495624781239061</v>
      </c>
      <c r="AP155" s="17">
        <f t="shared" si="53"/>
        <v>0</v>
      </c>
      <c r="AQ155" s="17">
        <f t="shared" si="54"/>
        <v>0.17500875043752187</v>
      </c>
      <c r="AR155" s="17">
        <f t="shared" si="55"/>
        <v>0.70003500175008748</v>
      </c>
      <c r="AS155" s="17">
        <f t="shared" si="56"/>
        <v>0.68</v>
      </c>
      <c r="AU155" s="17">
        <f t="shared" si="57"/>
        <v>4</v>
      </c>
      <c r="AV155" s="17">
        <f t="shared" si="58"/>
        <v>0.71399999999999997</v>
      </c>
      <c r="AW155" s="17">
        <f t="shared" si="59"/>
        <v>0.75</v>
      </c>
      <c r="AX155" s="17">
        <f t="shared" si="60"/>
        <v>1.5</v>
      </c>
      <c r="AY155" s="17">
        <f t="shared" si="61"/>
        <v>0.71399999999999997</v>
      </c>
      <c r="AZ155" s="17">
        <f t="shared" si="62"/>
        <v>0.71399999999999997</v>
      </c>
      <c r="BA155" s="17">
        <f t="shared" si="63"/>
        <v>3.3999999999999919E-2</v>
      </c>
      <c r="BC155" s="17">
        <f t="shared" si="64"/>
        <v>4</v>
      </c>
      <c r="BD155" s="17">
        <f t="shared" si="65"/>
        <v>0.71399999999999986</v>
      </c>
      <c r="BE155" s="17">
        <f t="shared" si="66"/>
        <v>0.66330797491056859</v>
      </c>
      <c r="BF155" s="17">
        <f t="shared" si="67"/>
        <v>0.63945891201921767</v>
      </c>
      <c r="BG155" s="17">
        <f t="shared" si="68"/>
        <v>0.63945891201921767</v>
      </c>
      <c r="BH155" s="17">
        <f t="shared" si="69"/>
        <v>1.6435798146655371E-3</v>
      </c>
      <c r="BI155" s="17">
        <f t="shared" si="70"/>
        <v>4.9153313020615069E-2</v>
      </c>
    </row>
    <row r="156" spans="1:61" x14ac:dyDescent="0.25">
      <c r="A156" s="84">
        <v>307</v>
      </c>
      <c r="B156" s="84">
        <v>194</v>
      </c>
      <c r="D156" s="86">
        <v>1</v>
      </c>
      <c r="E156" s="98">
        <f t="shared" si="71"/>
        <v>24.989001319841616</v>
      </c>
      <c r="F156" s="98">
        <f t="shared" si="72"/>
        <v>0.70674486803519054</v>
      </c>
      <c r="G156" s="17">
        <v>0</v>
      </c>
      <c r="H156" s="17">
        <f>'EWG-CCP-127 (1)'!M125</f>
        <v>21.997360316761988</v>
      </c>
      <c r="I156" s="17">
        <v>0</v>
      </c>
      <c r="J156" s="17">
        <v>0</v>
      </c>
      <c r="K156" s="17">
        <v>0</v>
      </c>
      <c r="L156" s="17">
        <v>0</v>
      </c>
      <c r="M156" s="17">
        <v>0</v>
      </c>
      <c r="N156" s="17">
        <v>0</v>
      </c>
      <c r="O156" s="17">
        <f>'EWG-CCP-127 (1)'!L125</f>
        <v>24.989001319841616</v>
      </c>
      <c r="P156" s="17">
        <v>0</v>
      </c>
      <c r="Q156" s="17">
        <f>'EWG-CCP-127 (1)'!K125</f>
        <v>53.013638363396389</v>
      </c>
      <c r="R156" s="17">
        <v>0</v>
      </c>
      <c r="S156" s="17">
        <v>0</v>
      </c>
      <c r="T156" s="17">
        <v>0</v>
      </c>
      <c r="U156" s="17">
        <v>0</v>
      </c>
      <c r="V156" s="17">
        <v>0</v>
      </c>
      <c r="W156" s="41">
        <v>0</v>
      </c>
      <c r="X156" s="41">
        <v>0</v>
      </c>
      <c r="Y156" s="17">
        <v>0</v>
      </c>
      <c r="Z156" s="17">
        <v>0</v>
      </c>
      <c r="AA156" s="17">
        <v>0</v>
      </c>
      <c r="AB156" s="17">
        <v>0</v>
      </c>
      <c r="AC156" s="17">
        <v>0</v>
      </c>
      <c r="AD156" s="17">
        <v>0</v>
      </c>
      <c r="AE156" s="17">
        <v>0</v>
      </c>
      <c r="AF156" s="41">
        <v>0</v>
      </c>
      <c r="AG156" s="88">
        <f>'EWG-CCP-127 (1)'!E125</f>
        <v>65</v>
      </c>
      <c r="AH156" s="91" t="s">
        <v>3</v>
      </c>
      <c r="AI156" s="87" t="s">
        <v>504</v>
      </c>
      <c r="AN156" s="17">
        <f t="shared" si="51"/>
        <v>100</v>
      </c>
      <c r="AO156" s="17">
        <f t="shared" si="52"/>
        <v>0.24989001319841617</v>
      </c>
      <c r="AP156" s="17">
        <f t="shared" si="53"/>
        <v>0</v>
      </c>
      <c r="AQ156" s="17">
        <f t="shared" si="54"/>
        <v>0.21997360316761988</v>
      </c>
      <c r="AR156" s="17">
        <f t="shared" si="55"/>
        <v>0.53013638363396387</v>
      </c>
      <c r="AS156" s="17">
        <f t="shared" si="56"/>
        <v>0.65</v>
      </c>
      <c r="AU156" s="17">
        <f t="shared" si="57"/>
        <v>2.4099999999999997</v>
      </c>
      <c r="AV156" s="17">
        <f t="shared" si="58"/>
        <v>1.1359999999999999</v>
      </c>
      <c r="AW156" s="17">
        <f t="shared" si="59"/>
        <v>0.65062500000000001</v>
      </c>
      <c r="AX156" s="17">
        <f t="shared" si="60"/>
        <v>1.1025</v>
      </c>
      <c r="AY156" s="17">
        <f t="shared" si="61"/>
        <v>0.64403514739229029</v>
      </c>
      <c r="AZ156" s="17">
        <f t="shared" si="62"/>
        <v>0.64403514739229029</v>
      </c>
      <c r="BA156" s="17">
        <f t="shared" si="63"/>
        <v>5.9648526077097364E-3</v>
      </c>
      <c r="BC156" s="17">
        <f t="shared" si="64"/>
        <v>2.41</v>
      </c>
      <c r="BD156" s="17">
        <f t="shared" si="65"/>
        <v>1.1359999999999999</v>
      </c>
      <c r="BE156" s="17">
        <f t="shared" si="66"/>
        <v>0.56985721371441644</v>
      </c>
      <c r="BF156" s="17">
        <f t="shared" si="67"/>
        <v>0.61569678645171955</v>
      </c>
      <c r="BG156" s="17">
        <f t="shared" si="68"/>
        <v>0.61569678645171955</v>
      </c>
      <c r="BH156" s="17">
        <f t="shared" si="69"/>
        <v>1.1767104597389332E-3</v>
      </c>
      <c r="BI156" s="17">
        <f t="shared" si="70"/>
        <v>3.6750985146358828E-2</v>
      </c>
    </row>
    <row r="157" spans="1:61" x14ac:dyDescent="0.25">
      <c r="A157" s="84">
        <v>612</v>
      </c>
      <c r="B157" s="84">
        <v>356</v>
      </c>
      <c r="C157" s="17" t="s">
        <v>449</v>
      </c>
      <c r="D157" s="86">
        <v>1</v>
      </c>
      <c r="E157" s="98">
        <f t="shared" si="71"/>
        <v>13.34</v>
      </c>
      <c r="F157" s="98">
        <f t="shared" si="72"/>
        <v>0.79070636601470046</v>
      </c>
      <c r="G157" s="17">
        <v>4.04</v>
      </c>
      <c r="H157" s="17">
        <v>16.8</v>
      </c>
      <c r="I157" s="17">
        <v>0</v>
      </c>
      <c r="J157" s="17">
        <v>0</v>
      </c>
      <c r="K157" s="17">
        <v>0</v>
      </c>
      <c r="L157" s="17">
        <v>0</v>
      </c>
      <c r="M157" s="17">
        <v>13.34</v>
      </c>
      <c r="N157" s="17">
        <v>0</v>
      </c>
      <c r="O157" s="17">
        <v>0</v>
      </c>
      <c r="P157" s="17">
        <v>0</v>
      </c>
      <c r="Q157" s="17">
        <v>63.47</v>
      </c>
      <c r="R157" s="17">
        <v>0</v>
      </c>
      <c r="S157" s="17">
        <v>0</v>
      </c>
      <c r="T157" s="17">
        <v>0</v>
      </c>
      <c r="U157" s="17">
        <v>2.35</v>
      </c>
      <c r="V157" s="17">
        <v>0</v>
      </c>
      <c r="W157" s="17">
        <v>0</v>
      </c>
      <c r="X157" s="17">
        <v>0</v>
      </c>
      <c r="Y157" s="17">
        <v>0</v>
      </c>
      <c r="Z157" s="17">
        <v>0</v>
      </c>
      <c r="AA157" s="17">
        <v>0</v>
      </c>
      <c r="AB157" s="17">
        <v>0</v>
      </c>
      <c r="AC157" s="17">
        <v>0</v>
      </c>
      <c r="AD157" s="17">
        <v>0</v>
      </c>
      <c r="AE157" s="17">
        <v>0</v>
      </c>
      <c r="AF157" s="17">
        <v>0</v>
      </c>
      <c r="AG157" s="88">
        <f>'EWG-CCP-127 (1)'!I275</f>
        <v>36.901186004118166</v>
      </c>
      <c r="AH157" s="17" t="s">
        <v>3</v>
      </c>
      <c r="AI157" s="87" t="s">
        <v>506</v>
      </c>
      <c r="AN157" s="17">
        <f t="shared" si="51"/>
        <v>100</v>
      </c>
      <c r="AO157" s="17">
        <f t="shared" si="52"/>
        <v>0.13339999999999999</v>
      </c>
      <c r="AP157" s="17">
        <f t="shared" si="53"/>
        <v>4.0399999999999998E-2</v>
      </c>
      <c r="AQ157" s="17">
        <f t="shared" si="54"/>
        <v>0.16800000000000001</v>
      </c>
      <c r="AR157" s="17">
        <f t="shared" si="55"/>
        <v>0.63470000000000004</v>
      </c>
      <c r="AS157" s="17">
        <f t="shared" si="56"/>
        <v>0.36901186004118164</v>
      </c>
      <c r="AU157" s="17">
        <f t="shared" si="57"/>
        <v>3.0455854126679465</v>
      </c>
      <c r="AV157" s="17">
        <f t="shared" si="58"/>
        <v>0.64011516314779271</v>
      </c>
      <c r="AW157" s="17">
        <f t="shared" si="59"/>
        <v>0.69034908829174668</v>
      </c>
      <c r="AX157" s="17">
        <f t="shared" si="60"/>
        <v>1.2613963531669867</v>
      </c>
      <c r="AY157" s="17">
        <f t="shared" si="61"/>
        <v>0.64011516314779271</v>
      </c>
      <c r="AZ157" s="17">
        <f t="shared" si="62"/>
        <v>0.64011516314779271</v>
      </c>
      <c r="BA157" s="17">
        <f t="shared" si="63"/>
        <v>0.27110330310661107</v>
      </c>
      <c r="BC157" s="17">
        <f t="shared" si="64"/>
        <v>1.5863534116470881</v>
      </c>
      <c r="BD157" s="17">
        <f t="shared" si="65"/>
        <v>0.3334166458385403</v>
      </c>
      <c r="BE157" s="17">
        <f t="shared" si="66"/>
        <v>0.52144815670926348</v>
      </c>
      <c r="BF157" s="17">
        <f t="shared" si="67"/>
        <v>0.3334166458385403</v>
      </c>
      <c r="BG157" s="17">
        <f t="shared" si="68"/>
        <v>0.3334166458385403</v>
      </c>
      <c r="BH157" s="17">
        <f t="shared" si="69"/>
        <v>1.2670192741319193E-3</v>
      </c>
      <c r="BI157" s="17">
        <f t="shared" si="70"/>
        <v>7.9713961244177785E-3</v>
      </c>
    </row>
    <row r="158" spans="1:61" x14ac:dyDescent="0.25">
      <c r="A158" s="84">
        <v>304</v>
      </c>
      <c r="B158" s="84">
        <v>191</v>
      </c>
      <c r="D158" s="86">
        <v>1</v>
      </c>
      <c r="E158" s="98">
        <f t="shared" si="71"/>
        <v>14.75</v>
      </c>
      <c r="F158" s="98">
        <f t="shared" si="72"/>
        <v>0.70674486803519065</v>
      </c>
      <c r="G158" s="17">
        <v>0</v>
      </c>
      <c r="H158" s="17">
        <f>'EWG-CCP-127 (1)'!M122</f>
        <v>25</v>
      </c>
      <c r="I158" s="17">
        <v>0</v>
      </c>
      <c r="J158" s="17">
        <v>0</v>
      </c>
      <c r="K158" s="17">
        <v>0</v>
      </c>
      <c r="L158" s="17">
        <v>0</v>
      </c>
      <c r="M158" s="17">
        <v>0</v>
      </c>
      <c r="N158" s="17">
        <v>0</v>
      </c>
      <c r="O158" s="17">
        <f>'EWG-CCP-127 (1)'!L122</f>
        <v>14.75</v>
      </c>
      <c r="P158" s="17">
        <v>0</v>
      </c>
      <c r="Q158" s="17">
        <f>'EWG-CCP-127 (1)'!K122</f>
        <v>60.25</v>
      </c>
      <c r="R158" s="17">
        <v>0</v>
      </c>
      <c r="S158" s="17">
        <v>0</v>
      </c>
      <c r="T158" s="17">
        <v>0</v>
      </c>
      <c r="U158" s="17">
        <v>0</v>
      </c>
      <c r="V158" s="17">
        <v>0</v>
      </c>
      <c r="W158" s="41">
        <v>0</v>
      </c>
      <c r="X158" s="41">
        <v>0</v>
      </c>
      <c r="Y158" s="17">
        <v>0</v>
      </c>
      <c r="Z158" s="17">
        <v>0</v>
      </c>
      <c r="AA158" s="17">
        <v>0</v>
      </c>
      <c r="AB158" s="17">
        <v>0</v>
      </c>
      <c r="AC158" s="17">
        <v>0</v>
      </c>
      <c r="AD158" s="17">
        <v>0</v>
      </c>
      <c r="AE158" s="17">
        <v>0</v>
      </c>
      <c r="AF158" s="41">
        <v>0</v>
      </c>
      <c r="AG158" s="88">
        <f>'EWG-CCP-127 (1)'!E122</f>
        <v>54</v>
      </c>
      <c r="AH158" s="91" t="s">
        <v>3</v>
      </c>
      <c r="AI158" s="87" t="s">
        <v>504</v>
      </c>
      <c r="AN158" s="17">
        <f t="shared" si="51"/>
        <v>100</v>
      </c>
      <c r="AO158" s="17">
        <f t="shared" si="52"/>
        <v>0.14749999999999999</v>
      </c>
      <c r="AP158" s="17">
        <f t="shared" si="53"/>
        <v>0</v>
      </c>
      <c r="AQ158" s="17">
        <f t="shared" si="54"/>
        <v>0.25</v>
      </c>
      <c r="AR158" s="17">
        <f t="shared" si="55"/>
        <v>0.60250000000000004</v>
      </c>
      <c r="AS158" s="17">
        <f t="shared" si="56"/>
        <v>0.54</v>
      </c>
      <c r="AU158" s="17">
        <f t="shared" si="57"/>
        <v>2.41</v>
      </c>
      <c r="AV158" s="17">
        <f t="shared" si="58"/>
        <v>0.59</v>
      </c>
      <c r="AW158" s="17">
        <f t="shared" si="59"/>
        <v>0.65062500000000001</v>
      </c>
      <c r="AX158" s="17">
        <f t="shared" si="60"/>
        <v>1.1025</v>
      </c>
      <c r="AY158" s="17">
        <f t="shared" si="61"/>
        <v>0.59</v>
      </c>
      <c r="AZ158" s="17">
        <f t="shared" si="62"/>
        <v>0.59</v>
      </c>
      <c r="BA158" s="17">
        <f t="shared" si="63"/>
        <v>4.9999999999999933E-2</v>
      </c>
      <c r="BC158" s="17">
        <f t="shared" si="64"/>
        <v>2.41</v>
      </c>
      <c r="BD158" s="17">
        <f t="shared" si="65"/>
        <v>0.59</v>
      </c>
      <c r="BE158" s="17">
        <f t="shared" si="66"/>
        <v>0.56985721371441644</v>
      </c>
      <c r="BF158" s="17">
        <f t="shared" si="67"/>
        <v>0.5654812426163347</v>
      </c>
      <c r="BG158" s="17">
        <f t="shared" si="68"/>
        <v>0.5654812426163347</v>
      </c>
      <c r="BH158" s="17">
        <f t="shared" si="69"/>
        <v>6.4929372527250992E-4</v>
      </c>
      <c r="BI158" s="17">
        <f t="shared" si="70"/>
        <v>6.675782940752664E-3</v>
      </c>
    </row>
    <row r="159" spans="1:61" x14ac:dyDescent="0.25">
      <c r="A159" s="84">
        <v>334</v>
      </c>
      <c r="B159" s="84">
        <v>221</v>
      </c>
      <c r="C159" s="58" t="s">
        <v>231</v>
      </c>
      <c r="D159" s="86">
        <v>1</v>
      </c>
      <c r="E159" s="98">
        <f t="shared" si="71"/>
        <v>25</v>
      </c>
      <c r="F159" s="98">
        <f t="shared" si="72"/>
        <v>0.90909090909090906</v>
      </c>
      <c r="G159" s="17">
        <f>'EWG-CCP-127 (1)'!O154</f>
        <v>20</v>
      </c>
      <c r="H159" s="17">
        <f>'EWG-CCP-127 (1)'!P154</f>
        <v>5</v>
      </c>
      <c r="I159" s="17">
        <v>0</v>
      </c>
      <c r="J159" s="17">
        <v>0</v>
      </c>
      <c r="K159" s="17">
        <v>0</v>
      </c>
      <c r="L159" s="17">
        <v>0</v>
      </c>
      <c r="M159" s="17">
        <v>0</v>
      </c>
      <c r="N159" s="17">
        <v>0</v>
      </c>
      <c r="O159" s="17">
        <f>'EWG-CCP-127 (1)'!N154</f>
        <v>25</v>
      </c>
      <c r="P159" s="17">
        <v>0</v>
      </c>
      <c r="Q159" s="17">
        <f>'EWG-CCP-127 (1)'!M154</f>
        <v>50</v>
      </c>
      <c r="R159" s="17">
        <v>0</v>
      </c>
      <c r="S159" s="17">
        <v>0</v>
      </c>
      <c r="T159" s="17">
        <v>0</v>
      </c>
      <c r="U159" s="17">
        <v>0</v>
      </c>
      <c r="V159" s="17">
        <v>0</v>
      </c>
      <c r="W159" s="41">
        <v>0</v>
      </c>
      <c r="X159" s="41">
        <v>0</v>
      </c>
      <c r="Y159" s="17">
        <v>0</v>
      </c>
      <c r="Z159" s="17">
        <v>0</v>
      </c>
      <c r="AA159" s="17">
        <v>0</v>
      </c>
      <c r="AB159" s="17">
        <v>0</v>
      </c>
      <c r="AC159" s="17">
        <v>0</v>
      </c>
      <c r="AD159" s="17">
        <v>0</v>
      </c>
      <c r="AE159" s="17">
        <v>0</v>
      </c>
      <c r="AF159" s="41">
        <v>0</v>
      </c>
      <c r="AG159" s="88">
        <f>'EWG-CCP-127 (1)'!E154</f>
        <v>33</v>
      </c>
      <c r="AH159" s="41" t="s">
        <v>3</v>
      </c>
      <c r="AI159" s="87" t="s">
        <v>528</v>
      </c>
      <c r="AN159" s="17">
        <f t="shared" si="51"/>
        <v>100</v>
      </c>
      <c r="AO159" s="17">
        <f t="shared" si="52"/>
        <v>0.25</v>
      </c>
      <c r="AP159" s="17">
        <f t="shared" si="53"/>
        <v>0.2</v>
      </c>
      <c r="AQ159" s="17">
        <f t="shared" si="54"/>
        <v>0.05</v>
      </c>
      <c r="AR159" s="17">
        <f t="shared" si="55"/>
        <v>0.5</v>
      </c>
      <c r="AS159" s="17">
        <f t="shared" si="56"/>
        <v>0.33</v>
      </c>
      <c r="AU159" s="17">
        <f t="shared" si="57"/>
        <v>2</v>
      </c>
      <c r="AV159" s="17">
        <f t="shared" si="58"/>
        <v>1</v>
      </c>
      <c r="AW159" s="17">
        <f t="shared" si="59"/>
        <v>0.625</v>
      </c>
      <c r="AX159" s="17">
        <f t="shared" si="60"/>
        <v>1</v>
      </c>
      <c r="AY159" s="17">
        <f t="shared" si="61"/>
        <v>0.625</v>
      </c>
      <c r="AZ159" s="17">
        <f t="shared" si="62"/>
        <v>0.625</v>
      </c>
      <c r="BA159" s="17">
        <f t="shared" si="63"/>
        <v>0.29499999999999998</v>
      </c>
      <c r="BC159" s="17">
        <f t="shared" si="64"/>
        <v>0.58823529411764708</v>
      </c>
      <c r="BD159" s="17">
        <f t="shared" si="65"/>
        <v>0.29411764705882354</v>
      </c>
      <c r="BE159" s="17">
        <f t="shared" si="66"/>
        <v>0.4627846989439825</v>
      </c>
      <c r="BF159" s="17">
        <f t="shared" si="67"/>
        <v>0.29411764705882354</v>
      </c>
      <c r="BG159" s="17">
        <f t="shared" si="68"/>
        <v>0.29411764705882354</v>
      </c>
      <c r="BH159" s="17">
        <f t="shared" si="69"/>
        <v>1.2875432525951561E-3</v>
      </c>
      <c r="BI159" s="17">
        <f t="shared" si="70"/>
        <v>1.645948782095907E-2</v>
      </c>
    </row>
    <row r="160" spans="1:61" x14ac:dyDescent="0.25">
      <c r="A160" s="84">
        <v>402</v>
      </c>
      <c r="B160" s="84">
        <v>267</v>
      </c>
      <c r="C160" s="17" t="s">
        <v>267</v>
      </c>
      <c r="D160" s="86">
        <v>1</v>
      </c>
      <c r="E160" s="98">
        <f t="shared" si="71"/>
        <v>18.399999999999999</v>
      </c>
      <c r="F160" s="98">
        <f t="shared" si="72"/>
        <v>0.69843342036553535</v>
      </c>
      <c r="G160" s="17">
        <v>5</v>
      </c>
      <c r="H160" s="17">
        <v>23.1</v>
      </c>
      <c r="I160" s="17">
        <v>8</v>
      </c>
      <c r="J160" s="17">
        <v>0</v>
      </c>
      <c r="K160" s="17">
        <v>0</v>
      </c>
      <c r="L160" s="17">
        <v>0</v>
      </c>
      <c r="M160" s="17">
        <v>0</v>
      </c>
      <c r="N160" s="17">
        <v>0</v>
      </c>
      <c r="O160" s="17">
        <v>10.4</v>
      </c>
      <c r="P160" s="17">
        <v>0</v>
      </c>
      <c r="Q160" s="17">
        <v>53.5</v>
      </c>
      <c r="R160" s="17">
        <v>0</v>
      </c>
      <c r="S160" s="17">
        <v>0</v>
      </c>
      <c r="T160" s="17">
        <v>0</v>
      </c>
      <c r="U160" s="17">
        <v>0</v>
      </c>
      <c r="V160" s="17">
        <v>0</v>
      </c>
      <c r="W160" s="41">
        <v>0</v>
      </c>
      <c r="X160" s="41">
        <v>0</v>
      </c>
      <c r="Y160" s="17">
        <v>0</v>
      </c>
      <c r="Z160" s="17">
        <v>0</v>
      </c>
      <c r="AA160" s="17">
        <v>0</v>
      </c>
      <c r="AB160" s="17">
        <v>0</v>
      </c>
      <c r="AC160" s="17">
        <v>0</v>
      </c>
      <c r="AD160" s="17">
        <v>0</v>
      </c>
      <c r="AE160" s="17">
        <v>0</v>
      </c>
      <c r="AF160" s="41">
        <v>0</v>
      </c>
      <c r="AG160" s="88">
        <v>37</v>
      </c>
      <c r="AH160" s="91" t="s">
        <v>3</v>
      </c>
      <c r="AI160" s="87" t="s">
        <v>504</v>
      </c>
      <c r="AN160" s="17">
        <f t="shared" si="51"/>
        <v>100</v>
      </c>
      <c r="AO160" s="17">
        <f t="shared" si="52"/>
        <v>0.10400000000000001</v>
      </c>
      <c r="AP160" s="17">
        <f t="shared" si="53"/>
        <v>0.05</v>
      </c>
      <c r="AQ160" s="17">
        <f t="shared" si="54"/>
        <v>0.23100000000000001</v>
      </c>
      <c r="AR160" s="17">
        <f t="shared" si="55"/>
        <v>0.53500000000000003</v>
      </c>
      <c r="AS160" s="17">
        <f t="shared" si="56"/>
        <v>0.37</v>
      </c>
      <c r="AU160" s="17">
        <f t="shared" si="57"/>
        <v>1.9039145907473309</v>
      </c>
      <c r="AV160" s="17">
        <f t="shared" si="58"/>
        <v>0.37010676156583627</v>
      </c>
      <c r="AW160" s="17">
        <f t="shared" si="59"/>
        <v>0.61899466192170816</v>
      </c>
      <c r="AX160" s="17">
        <f t="shared" si="60"/>
        <v>0.97597864768683273</v>
      </c>
      <c r="AY160" s="17">
        <f t="shared" si="61"/>
        <v>0.37010676156583627</v>
      </c>
      <c r="AZ160" s="17">
        <f t="shared" si="62"/>
        <v>0.37010676156583627</v>
      </c>
      <c r="BA160" s="17">
        <f t="shared" si="63"/>
        <v>1.0676156583627749E-4</v>
      </c>
      <c r="BC160" s="17">
        <f t="shared" si="64"/>
        <v>1.2412993039443154</v>
      </c>
      <c r="BD160" s="17">
        <f t="shared" si="65"/>
        <v>0.33410672853828305</v>
      </c>
      <c r="BE160" s="17">
        <f t="shared" si="66"/>
        <v>0.50116792462204129</v>
      </c>
      <c r="BF160" s="17">
        <f t="shared" si="67"/>
        <v>0.33410672853828305</v>
      </c>
      <c r="BG160" s="17">
        <f t="shared" si="68"/>
        <v>0.33410672853828305</v>
      </c>
      <c r="BH160" s="17">
        <f t="shared" si="69"/>
        <v>1.2883269362245042E-3</v>
      </c>
      <c r="BI160" s="17">
        <f t="shared" si="70"/>
        <v>7.7959249866340445E-3</v>
      </c>
    </row>
    <row r="161" spans="1:61" x14ac:dyDescent="0.25">
      <c r="A161" s="84">
        <v>45</v>
      </c>
      <c r="B161" s="84">
        <v>33</v>
      </c>
      <c r="C161" s="17" t="s">
        <v>56</v>
      </c>
      <c r="D161" s="86">
        <v>1</v>
      </c>
      <c r="E161" s="98">
        <f t="shared" si="71"/>
        <v>20</v>
      </c>
      <c r="F161" s="98">
        <f t="shared" si="72"/>
        <v>0.77500000000000002</v>
      </c>
      <c r="G161" s="41">
        <v>0</v>
      </c>
      <c r="H161" s="17">
        <v>18</v>
      </c>
      <c r="I161" s="17">
        <v>0</v>
      </c>
      <c r="J161" s="17">
        <v>0</v>
      </c>
      <c r="K161" s="41">
        <v>0</v>
      </c>
      <c r="L161" s="41">
        <v>0</v>
      </c>
      <c r="M161" s="41">
        <v>0</v>
      </c>
      <c r="N161" s="41">
        <v>0</v>
      </c>
      <c r="O161" s="17">
        <v>20</v>
      </c>
      <c r="P161" s="17">
        <v>0</v>
      </c>
      <c r="Q161" s="17">
        <v>62</v>
      </c>
      <c r="R161" s="17">
        <v>0</v>
      </c>
      <c r="S161" s="17">
        <v>0</v>
      </c>
      <c r="T161" s="17">
        <v>0</v>
      </c>
      <c r="U161" s="17">
        <v>0</v>
      </c>
      <c r="V161" s="41">
        <v>0</v>
      </c>
      <c r="W161" s="41">
        <v>0</v>
      </c>
      <c r="X161" s="41">
        <v>0</v>
      </c>
      <c r="Y161" s="41">
        <v>0</v>
      </c>
      <c r="Z161" s="17">
        <v>0</v>
      </c>
      <c r="AA161" s="17">
        <v>0</v>
      </c>
      <c r="AB161" s="41">
        <v>0</v>
      </c>
      <c r="AC161" s="17">
        <v>0</v>
      </c>
      <c r="AD161" s="17">
        <v>0</v>
      </c>
      <c r="AE161" s="41">
        <v>0</v>
      </c>
      <c r="AF161" s="41">
        <v>0</v>
      </c>
      <c r="AG161" s="88">
        <v>71</v>
      </c>
      <c r="AH161" s="41" t="s">
        <v>3</v>
      </c>
      <c r="AI161" s="87" t="s">
        <v>506</v>
      </c>
      <c r="AL161" s="87" t="s">
        <v>507</v>
      </c>
      <c r="AN161" s="17">
        <f t="shared" si="51"/>
        <v>100</v>
      </c>
      <c r="AO161" s="17">
        <f t="shared" si="52"/>
        <v>0.2</v>
      </c>
      <c r="AP161" s="17">
        <f t="shared" si="53"/>
        <v>0</v>
      </c>
      <c r="AQ161" s="17">
        <f t="shared" si="54"/>
        <v>0.18</v>
      </c>
      <c r="AR161" s="17">
        <f t="shared" si="55"/>
        <v>0.62</v>
      </c>
      <c r="AS161" s="17">
        <f t="shared" si="56"/>
        <v>0.71</v>
      </c>
      <c r="AU161" s="17">
        <f t="shared" si="57"/>
        <v>3.4444444444444446</v>
      </c>
      <c r="AV161" s="17">
        <f t="shared" si="58"/>
        <v>1.1111111111111112</v>
      </c>
      <c r="AW161" s="17">
        <f t="shared" si="59"/>
        <v>0.71527777777777779</v>
      </c>
      <c r="AX161" s="17">
        <f t="shared" si="60"/>
        <v>1.3611111111111112</v>
      </c>
      <c r="AY161" s="17">
        <f t="shared" si="61"/>
        <v>0.71527777777777779</v>
      </c>
      <c r="AZ161" s="17">
        <f t="shared" si="62"/>
        <v>0.71527777777777779</v>
      </c>
      <c r="BA161" s="17">
        <f t="shared" si="63"/>
        <v>5.2777777777778256E-3</v>
      </c>
      <c r="BC161" s="17">
        <f t="shared" si="64"/>
        <v>3.4444444444444446</v>
      </c>
      <c r="BD161" s="17">
        <f t="shared" si="65"/>
        <v>1.1111111111111112</v>
      </c>
      <c r="BE161" s="17">
        <f t="shared" si="66"/>
        <v>0.63065571732980263</v>
      </c>
      <c r="BF161" s="17">
        <f t="shared" si="67"/>
        <v>0.67713186216136345</v>
      </c>
      <c r="BG161" s="17">
        <f t="shared" si="68"/>
        <v>0.67713186216136345</v>
      </c>
      <c r="BH161" s="17">
        <f t="shared" si="69"/>
        <v>1.0803144849796094E-3</v>
      </c>
      <c r="BI161" s="17">
        <f t="shared" si="70"/>
        <v>6.3355640894871251E-2</v>
      </c>
    </row>
    <row r="162" spans="1:61" x14ac:dyDescent="0.25">
      <c r="A162" s="84">
        <v>58</v>
      </c>
      <c r="B162" s="84">
        <v>399</v>
      </c>
      <c r="C162" s="17" t="s">
        <v>70</v>
      </c>
      <c r="D162" s="86">
        <v>1</v>
      </c>
      <c r="E162" s="98">
        <f t="shared" si="71"/>
        <v>15.28</v>
      </c>
      <c r="F162" s="98">
        <f t="shared" si="72"/>
        <v>0.7238246322468993</v>
      </c>
      <c r="G162" s="17">
        <v>14.96</v>
      </c>
      <c r="H162" s="17">
        <v>19.149999999999999</v>
      </c>
      <c r="I162" s="17">
        <v>15.28</v>
      </c>
      <c r="J162" s="17">
        <v>0</v>
      </c>
      <c r="K162" s="41">
        <v>0</v>
      </c>
      <c r="L162" s="41">
        <v>0</v>
      </c>
      <c r="M162" s="41">
        <v>0</v>
      </c>
      <c r="N162" s="41">
        <v>0</v>
      </c>
      <c r="O162" s="17">
        <v>0</v>
      </c>
      <c r="P162" s="17">
        <v>0</v>
      </c>
      <c r="Q162" s="17">
        <v>50.19</v>
      </c>
      <c r="R162" s="17">
        <v>0</v>
      </c>
      <c r="S162" s="17">
        <v>0</v>
      </c>
      <c r="T162" s="17">
        <v>0</v>
      </c>
      <c r="U162" s="17">
        <v>0</v>
      </c>
      <c r="V162" s="41">
        <v>0</v>
      </c>
      <c r="W162" s="41">
        <v>0</v>
      </c>
      <c r="X162" s="41">
        <v>0</v>
      </c>
      <c r="Y162" s="41">
        <v>0</v>
      </c>
      <c r="Z162" s="17">
        <v>0</v>
      </c>
      <c r="AA162" s="17">
        <v>0</v>
      </c>
      <c r="AB162" s="41">
        <v>0</v>
      </c>
      <c r="AC162" s="17">
        <v>0</v>
      </c>
      <c r="AD162" s="17">
        <v>0</v>
      </c>
      <c r="AE162" s="41">
        <v>0</v>
      </c>
      <c r="AF162" s="41">
        <v>0</v>
      </c>
      <c r="AG162" s="88">
        <v>6</v>
      </c>
      <c r="AH162" s="93" t="s">
        <v>3</v>
      </c>
      <c r="AI162" s="87" t="s">
        <v>556</v>
      </c>
      <c r="AN162" s="17">
        <f t="shared" si="51"/>
        <v>99.58</v>
      </c>
      <c r="AO162" s="17">
        <f t="shared" si="52"/>
        <v>0</v>
      </c>
      <c r="AP162" s="17">
        <f t="shared" si="53"/>
        <v>0.14960000000000001</v>
      </c>
      <c r="AQ162" s="17">
        <f t="shared" si="54"/>
        <v>0.19149999999999998</v>
      </c>
      <c r="AR162" s="17">
        <f t="shared" si="55"/>
        <v>0.50190000000000001</v>
      </c>
      <c r="AS162" s="17">
        <f t="shared" si="56"/>
        <v>0.06</v>
      </c>
      <c r="AU162" s="17">
        <f t="shared" si="57"/>
        <v>1.47141600703606</v>
      </c>
      <c r="AV162" s="17">
        <f t="shared" si="58"/>
        <v>0</v>
      </c>
      <c r="AW162" s="17">
        <f t="shared" si="59"/>
        <v>0.59196350043975376</v>
      </c>
      <c r="AX162" s="17">
        <f t="shared" si="60"/>
        <v>0.86785400175901506</v>
      </c>
      <c r="AY162" s="17">
        <f t="shared" si="61"/>
        <v>0</v>
      </c>
      <c r="AZ162" s="17">
        <f t="shared" si="62"/>
        <v>0</v>
      </c>
      <c r="BA162" s="17">
        <f t="shared" si="63"/>
        <v>0.06</v>
      </c>
      <c r="BC162" s="17">
        <f t="shared" si="64"/>
        <v>0.6353968856817318</v>
      </c>
      <c r="BD162" s="17">
        <f t="shared" si="65"/>
        <v>9.6721103937207231E-2</v>
      </c>
      <c r="BE162" s="17">
        <f t="shared" si="66"/>
        <v>0.46555657732818739</v>
      </c>
      <c r="BF162" s="17">
        <f t="shared" si="67"/>
        <v>9.6721103937207231E-2</v>
      </c>
      <c r="BG162" s="17">
        <f t="shared" si="68"/>
        <v>9.6721103937207231E-2</v>
      </c>
      <c r="BH162" s="17">
        <f t="shared" si="69"/>
        <v>1.3484394743671765E-3</v>
      </c>
      <c r="BI162" s="17">
        <f t="shared" si="70"/>
        <v>0.15863853695265304</v>
      </c>
    </row>
    <row r="163" spans="1:61" x14ac:dyDescent="0.25">
      <c r="A163" s="84">
        <v>281</v>
      </c>
      <c r="B163" s="84">
        <v>171</v>
      </c>
      <c r="D163" s="86">
        <v>1</v>
      </c>
      <c r="E163" s="98">
        <f t="shared" si="71"/>
        <v>20</v>
      </c>
      <c r="F163" s="98">
        <f t="shared" si="72"/>
        <v>0.5</v>
      </c>
      <c r="G163" s="17">
        <v>0</v>
      </c>
      <c r="H163" s="17">
        <f>'EWG-CCP-127 (1)'!M99</f>
        <v>40</v>
      </c>
      <c r="I163" s="17">
        <v>0</v>
      </c>
      <c r="J163" s="17">
        <v>0</v>
      </c>
      <c r="K163" s="17">
        <v>0</v>
      </c>
      <c r="L163" s="17">
        <v>0</v>
      </c>
      <c r="M163" s="17">
        <v>0</v>
      </c>
      <c r="N163" s="17">
        <v>0</v>
      </c>
      <c r="O163" s="17">
        <f>'EWG-CCP-127 (1)'!L99</f>
        <v>20</v>
      </c>
      <c r="P163" s="17">
        <v>0</v>
      </c>
      <c r="Q163" s="17">
        <f>'EWG-CCP-127 (1)'!K99</f>
        <v>40</v>
      </c>
      <c r="R163" s="17">
        <v>0</v>
      </c>
      <c r="S163" s="17">
        <v>0</v>
      </c>
      <c r="T163" s="17">
        <v>0</v>
      </c>
      <c r="U163" s="17">
        <v>0</v>
      </c>
      <c r="V163" s="17">
        <v>0</v>
      </c>
      <c r="W163" s="41">
        <v>0</v>
      </c>
      <c r="X163" s="41">
        <v>0</v>
      </c>
      <c r="Y163" s="17">
        <v>0</v>
      </c>
      <c r="Z163" s="17">
        <v>0</v>
      </c>
      <c r="AA163" s="17">
        <v>0</v>
      </c>
      <c r="AB163" s="17">
        <v>0</v>
      </c>
      <c r="AC163" s="17">
        <v>0</v>
      </c>
      <c r="AD163" s="17">
        <v>0</v>
      </c>
      <c r="AE163" s="17">
        <v>0</v>
      </c>
      <c r="AF163" s="41">
        <v>0</v>
      </c>
      <c r="AG163" s="88">
        <f>'EWG-CCP-127 (1)'!E99</f>
        <v>48</v>
      </c>
      <c r="AH163" s="91" t="s">
        <v>3</v>
      </c>
      <c r="AI163" s="87" t="s">
        <v>504</v>
      </c>
      <c r="AN163" s="17">
        <f t="shared" si="51"/>
        <v>100</v>
      </c>
      <c r="AO163" s="17">
        <f t="shared" si="52"/>
        <v>0.2</v>
      </c>
      <c r="AP163" s="17">
        <f t="shared" si="53"/>
        <v>0</v>
      </c>
      <c r="AQ163" s="17">
        <f t="shared" si="54"/>
        <v>0.4</v>
      </c>
      <c r="AR163" s="17">
        <f t="shared" si="55"/>
        <v>0.4</v>
      </c>
      <c r="AS163" s="17">
        <f t="shared" si="56"/>
        <v>0.48</v>
      </c>
      <c r="AU163" s="17">
        <f t="shared" si="57"/>
        <v>1</v>
      </c>
      <c r="AV163" s="17">
        <f t="shared" si="58"/>
        <v>0.5</v>
      </c>
      <c r="AW163" s="17">
        <f t="shared" si="59"/>
        <v>0.5625</v>
      </c>
      <c r="AX163" s="17">
        <f t="shared" si="60"/>
        <v>0.75</v>
      </c>
      <c r="AY163" s="17">
        <f t="shared" si="61"/>
        <v>0.5</v>
      </c>
      <c r="AZ163" s="17">
        <f t="shared" si="62"/>
        <v>0.5</v>
      </c>
      <c r="BA163" s="17">
        <f t="shared" si="63"/>
        <v>2.0000000000000018E-2</v>
      </c>
      <c r="BC163" s="17">
        <f t="shared" si="64"/>
        <v>1</v>
      </c>
      <c r="BD163" s="17">
        <f t="shared" si="65"/>
        <v>0.5</v>
      </c>
      <c r="BE163" s="17">
        <f t="shared" si="66"/>
        <v>0.48698578397443254</v>
      </c>
      <c r="BF163" s="17">
        <f t="shared" si="67"/>
        <v>0.50266180714377451</v>
      </c>
      <c r="BG163" s="17">
        <f t="shared" si="68"/>
        <v>0.50266180714377451</v>
      </c>
      <c r="BH163" s="17">
        <f t="shared" si="69"/>
        <v>5.135575030216302E-4</v>
      </c>
      <c r="BI163" s="17">
        <f t="shared" si="70"/>
        <v>4.7112719224020493E-4</v>
      </c>
    </row>
    <row r="164" spans="1:61" x14ac:dyDescent="0.25">
      <c r="A164" s="84">
        <v>421</v>
      </c>
      <c r="B164" s="84">
        <v>276</v>
      </c>
      <c r="D164" s="86">
        <v>1</v>
      </c>
      <c r="E164" s="98">
        <f t="shared" si="71"/>
        <v>24.643999999999998</v>
      </c>
      <c r="F164" s="98">
        <f t="shared" si="72"/>
        <v>0.76547322044694521</v>
      </c>
      <c r="G164" s="17">
        <v>0</v>
      </c>
      <c r="H164" s="17">
        <v>17.672999999999998</v>
      </c>
      <c r="I164" s="17">
        <v>0</v>
      </c>
      <c r="J164" s="17">
        <v>0</v>
      </c>
      <c r="K164" s="17">
        <v>0</v>
      </c>
      <c r="L164" s="17">
        <v>0</v>
      </c>
      <c r="M164" s="17">
        <v>9.7929999999999993</v>
      </c>
      <c r="N164" s="17">
        <v>0</v>
      </c>
      <c r="O164" s="17">
        <v>10.021000000000001</v>
      </c>
      <c r="P164" s="17">
        <v>0</v>
      </c>
      <c r="Q164" s="17">
        <v>57.683</v>
      </c>
      <c r="R164" s="17">
        <v>0</v>
      </c>
      <c r="S164" s="17">
        <v>0</v>
      </c>
      <c r="T164" s="17">
        <v>0</v>
      </c>
      <c r="U164" s="17">
        <v>0</v>
      </c>
      <c r="V164" s="17">
        <v>0</v>
      </c>
      <c r="W164" s="41">
        <v>0</v>
      </c>
      <c r="X164" s="17">
        <v>4.83</v>
      </c>
      <c r="Y164" s="17">
        <v>0</v>
      </c>
      <c r="Z164" s="17">
        <v>0</v>
      </c>
      <c r="AA164" s="17">
        <v>0</v>
      </c>
      <c r="AB164" s="17">
        <v>0</v>
      </c>
      <c r="AC164" s="17">
        <v>0</v>
      </c>
      <c r="AD164" s="17">
        <v>0</v>
      </c>
      <c r="AE164" s="17">
        <v>0</v>
      </c>
      <c r="AF164" s="41">
        <v>0</v>
      </c>
      <c r="AG164" s="88">
        <v>70</v>
      </c>
      <c r="AH164" s="41" t="s">
        <v>3</v>
      </c>
      <c r="AI164" s="87" t="s">
        <v>506</v>
      </c>
      <c r="AN164" s="17">
        <f t="shared" si="51"/>
        <v>99.999999999999986</v>
      </c>
      <c r="AO164" s="17">
        <f t="shared" si="52"/>
        <v>0.24643999999999999</v>
      </c>
      <c r="AP164" s="17">
        <f t="shared" si="53"/>
        <v>0</v>
      </c>
      <c r="AQ164" s="17">
        <f t="shared" si="54"/>
        <v>0.17672999999999997</v>
      </c>
      <c r="AR164" s="17">
        <f t="shared" si="55"/>
        <v>0.57682999999999995</v>
      </c>
      <c r="AS164" s="17">
        <f t="shared" si="56"/>
        <v>0.7</v>
      </c>
      <c r="AU164" s="17">
        <f t="shared" si="57"/>
        <v>3.263905392406496</v>
      </c>
      <c r="AV164" s="17">
        <f t="shared" si="58"/>
        <v>1.3944435013862957</v>
      </c>
      <c r="AW164" s="17">
        <f t="shared" si="59"/>
        <v>0.703994087025406</v>
      </c>
      <c r="AX164" s="17">
        <f t="shared" si="60"/>
        <v>1.315976348101624</v>
      </c>
      <c r="AY164" s="17">
        <f t="shared" si="61"/>
        <v>0.69000183657758885</v>
      </c>
      <c r="AZ164" s="17">
        <f t="shared" si="62"/>
        <v>0.69000183657758885</v>
      </c>
      <c r="BA164" s="17">
        <f t="shared" si="63"/>
        <v>9.9981634224111104E-3</v>
      </c>
      <c r="BC164" s="17">
        <f t="shared" si="64"/>
        <v>3.263905392406496</v>
      </c>
      <c r="BD164" s="17">
        <f t="shared" si="65"/>
        <v>1.3944435013862955</v>
      </c>
      <c r="BE164" s="17">
        <f t="shared" si="66"/>
        <v>0.62004470359484798</v>
      </c>
      <c r="BF164" s="17">
        <f t="shared" si="67"/>
        <v>0.66900754782721494</v>
      </c>
      <c r="BG164" s="17">
        <f t="shared" si="68"/>
        <v>0.66900754782721494</v>
      </c>
      <c r="BH164" s="17">
        <f t="shared" si="69"/>
        <v>9.605320916823664E-4</v>
      </c>
      <c r="BI164" s="17">
        <f t="shared" si="70"/>
        <v>5.8421531603452509E-2</v>
      </c>
    </row>
    <row r="165" spans="1:61" x14ac:dyDescent="0.25">
      <c r="A165" s="84">
        <v>97</v>
      </c>
      <c r="B165" s="84">
        <v>62</v>
      </c>
      <c r="C165" s="17" t="s">
        <v>118</v>
      </c>
      <c r="D165" s="86">
        <v>1</v>
      </c>
      <c r="E165" s="98">
        <f t="shared" si="71"/>
        <v>20</v>
      </c>
      <c r="F165" s="98">
        <f t="shared" si="72"/>
        <v>0.70833333333333337</v>
      </c>
      <c r="G165" s="17">
        <v>8</v>
      </c>
      <c r="H165" s="17">
        <v>21</v>
      </c>
      <c r="I165" s="17">
        <v>10</v>
      </c>
      <c r="J165" s="17">
        <v>0</v>
      </c>
      <c r="K165" s="41">
        <v>0</v>
      </c>
      <c r="L165" s="17">
        <v>0</v>
      </c>
      <c r="M165" s="17">
        <v>0</v>
      </c>
      <c r="N165" s="17">
        <v>0</v>
      </c>
      <c r="O165" s="17">
        <v>10</v>
      </c>
      <c r="P165" s="17">
        <v>0</v>
      </c>
      <c r="Q165" s="17">
        <v>51</v>
      </c>
      <c r="R165" s="17">
        <v>0</v>
      </c>
      <c r="S165" s="17">
        <v>0</v>
      </c>
      <c r="T165" s="17">
        <v>0</v>
      </c>
      <c r="U165" s="17">
        <v>0</v>
      </c>
      <c r="V165" s="41">
        <v>0</v>
      </c>
      <c r="W165" s="41">
        <v>0</v>
      </c>
      <c r="X165" s="41">
        <v>0</v>
      </c>
      <c r="Y165" s="17">
        <v>0</v>
      </c>
      <c r="Z165" s="17">
        <v>0</v>
      </c>
      <c r="AA165" s="17">
        <v>0</v>
      </c>
      <c r="AB165" s="41">
        <v>0</v>
      </c>
      <c r="AC165" s="17">
        <v>0</v>
      </c>
      <c r="AD165" s="17">
        <v>0</v>
      </c>
      <c r="AE165" s="41">
        <v>0</v>
      </c>
      <c r="AF165" s="41">
        <v>0</v>
      </c>
      <c r="AG165" s="88">
        <v>32</v>
      </c>
      <c r="AH165" s="91" t="s">
        <v>3</v>
      </c>
      <c r="AI165" s="87" t="s">
        <v>504</v>
      </c>
      <c r="AN165" s="17">
        <f t="shared" si="51"/>
        <v>100</v>
      </c>
      <c r="AO165" s="17">
        <f t="shared" si="52"/>
        <v>0.1</v>
      </c>
      <c r="AP165" s="17">
        <f t="shared" si="53"/>
        <v>0.08</v>
      </c>
      <c r="AQ165" s="17">
        <f t="shared" si="54"/>
        <v>0.21</v>
      </c>
      <c r="AR165" s="17">
        <f t="shared" si="55"/>
        <v>0.51</v>
      </c>
      <c r="AS165" s="17">
        <f t="shared" si="56"/>
        <v>0.32</v>
      </c>
      <c r="AU165" s="17">
        <f t="shared" si="57"/>
        <v>1.7586206896551726</v>
      </c>
      <c r="AV165" s="17">
        <f t="shared" si="58"/>
        <v>0.34482758620689657</v>
      </c>
      <c r="AW165" s="17">
        <f t="shared" si="59"/>
        <v>0.60991379310344829</v>
      </c>
      <c r="AX165" s="17">
        <f t="shared" si="60"/>
        <v>0.93965517241379315</v>
      </c>
      <c r="AY165" s="17">
        <f t="shared" si="61"/>
        <v>0.34482758620689657</v>
      </c>
      <c r="AZ165" s="17">
        <f t="shared" si="62"/>
        <v>0.34482758620689657</v>
      </c>
      <c r="BA165" s="17">
        <f t="shared" si="63"/>
        <v>2.4827586206896568E-2</v>
      </c>
      <c r="BC165" s="17">
        <f t="shared" si="64"/>
        <v>0.96226415094339623</v>
      </c>
      <c r="BD165" s="17">
        <f t="shared" si="65"/>
        <v>0.28301886792452829</v>
      </c>
      <c r="BE165" s="17">
        <f t="shared" si="66"/>
        <v>0.48476789478026733</v>
      </c>
      <c r="BF165" s="17">
        <f t="shared" si="67"/>
        <v>0.28301886792452829</v>
      </c>
      <c r="BG165" s="17">
        <f t="shared" si="68"/>
        <v>0.28301886792452829</v>
      </c>
      <c r="BH165" s="17">
        <f t="shared" si="69"/>
        <v>1.3676041295834827E-3</v>
      </c>
      <c r="BI165" s="17">
        <f t="shared" si="70"/>
        <v>1.912537852954033E-2</v>
      </c>
    </row>
    <row r="166" spans="1:61" x14ac:dyDescent="0.25">
      <c r="A166" s="84">
        <v>323</v>
      </c>
      <c r="B166" s="84">
        <v>210</v>
      </c>
      <c r="D166" s="86">
        <v>1</v>
      </c>
      <c r="E166" s="98">
        <f t="shared" si="71"/>
        <v>6.2441402587661727</v>
      </c>
      <c r="F166" s="98">
        <f t="shared" si="72"/>
        <v>0.8</v>
      </c>
      <c r="G166" s="17">
        <v>0</v>
      </c>
      <c r="H166" s="17">
        <f>'EWG-CCP-127 (1)'!M141</f>
        <v>18.751171948246764</v>
      </c>
      <c r="I166" s="17">
        <v>0</v>
      </c>
      <c r="J166" s="17">
        <v>0</v>
      </c>
      <c r="K166" s="17">
        <v>0</v>
      </c>
      <c r="L166" s="17">
        <v>0</v>
      </c>
      <c r="M166" s="17">
        <v>0</v>
      </c>
      <c r="N166" s="17">
        <v>0</v>
      </c>
      <c r="O166" s="17">
        <f>'EWG-CCP-127 (1)'!L141</f>
        <v>6.2441402587661727</v>
      </c>
      <c r="P166" s="17">
        <v>0</v>
      </c>
      <c r="Q166" s="17">
        <f>'EWG-CCP-127 (1)'!K141</f>
        <v>75.004687792987056</v>
      </c>
      <c r="R166" s="17">
        <v>0</v>
      </c>
      <c r="S166" s="17">
        <v>0</v>
      </c>
      <c r="T166" s="17">
        <v>0</v>
      </c>
      <c r="U166" s="17">
        <v>0</v>
      </c>
      <c r="V166" s="17">
        <v>0</v>
      </c>
      <c r="W166" s="41">
        <v>0</v>
      </c>
      <c r="X166" s="41">
        <v>0</v>
      </c>
      <c r="Y166" s="17">
        <v>0</v>
      </c>
      <c r="Z166" s="17">
        <v>0</v>
      </c>
      <c r="AA166" s="17">
        <v>0</v>
      </c>
      <c r="AB166" s="17">
        <v>0</v>
      </c>
      <c r="AC166" s="17">
        <v>0</v>
      </c>
      <c r="AD166" s="17">
        <v>0</v>
      </c>
      <c r="AE166" s="17">
        <v>0</v>
      </c>
      <c r="AF166" s="41">
        <v>0</v>
      </c>
      <c r="AG166" s="88">
        <f>'EWG-CCP-127 (1)'!E141</f>
        <v>37</v>
      </c>
      <c r="AH166" s="91" t="s">
        <v>3</v>
      </c>
      <c r="AI166" s="87" t="s">
        <v>504</v>
      </c>
      <c r="AN166" s="17">
        <f t="shared" si="51"/>
        <v>100</v>
      </c>
      <c r="AO166" s="17">
        <f t="shared" si="52"/>
        <v>6.2441402587661725E-2</v>
      </c>
      <c r="AP166" s="17">
        <f t="shared" si="53"/>
        <v>0</v>
      </c>
      <c r="AQ166" s="17">
        <f t="shared" si="54"/>
        <v>0.18751171948246764</v>
      </c>
      <c r="AR166" s="17">
        <f t="shared" si="55"/>
        <v>0.75004687792987057</v>
      </c>
      <c r="AS166" s="17">
        <f t="shared" si="56"/>
        <v>0.37</v>
      </c>
      <c r="AU166" s="17">
        <f t="shared" si="57"/>
        <v>4</v>
      </c>
      <c r="AV166" s="17">
        <f t="shared" si="58"/>
        <v>0.33300000000000002</v>
      </c>
      <c r="AW166" s="17">
        <f t="shared" si="59"/>
        <v>0.75</v>
      </c>
      <c r="AX166" s="17">
        <f t="shared" si="60"/>
        <v>1.5</v>
      </c>
      <c r="AY166" s="17">
        <f t="shared" si="61"/>
        <v>0.33300000000000002</v>
      </c>
      <c r="AZ166" s="17">
        <f t="shared" si="62"/>
        <v>0.33300000000000002</v>
      </c>
      <c r="BA166" s="17">
        <f t="shared" si="63"/>
        <v>3.6999999999999977E-2</v>
      </c>
      <c r="BC166" s="17">
        <f t="shared" si="64"/>
        <v>4</v>
      </c>
      <c r="BD166" s="17">
        <f t="shared" si="65"/>
        <v>0.33300000000000002</v>
      </c>
      <c r="BE166" s="17">
        <f t="shared" si="66"/>
        <v>0.66330797491056859</v>
      </c>
      <c r="BF166" s="17">
        <f t="shared" si="67"/>
        <v>0.33300000000000002</v>
      </c>
      <c r="BG166" s="17">
        <f t="shared" si="68"/>
        <v>0.33300000000000002</v>
      </c>
      <c r="BH166" s="17">
        <f t="shared" si="69"/>
        <v>1.3689999999999983E-3</v>
      </c>
      <c r="BI166" s="17">
        <f t="shared" si="70"/>
        <v>7.7959249866340445E-3</v>
      </c>
    </row>
    <row r="167" spans="1:61" x14ac:dyDescent="0.25">
      <c r="A167" s="84">
        <v>181</v>
      </c>
      <c r="B167" s="84">
        <v>114</v>
      </c>
      <c r="C167" s="17">
        <v>9</v>
      </c>
      <c r="D167" s="86">
        <v>1</v>
      </c>
      <c r="E167" s="98">
        <f t="shared" si="71"/>
        <v>15</v>
      </c>
      <c r="F167" s="98">
        <f t="shared" si="72"/>
        <v>0.5</v>
      </c>
      <c r="G167" s="17">
        <v>0</v>
      </c>
      <c r="H167" s="17">
        <v>42.5</v>
      </c>
      <c r="I167" s="17">
        <v>0</v>
      </c>
      <c r="J167" s="17">
        <v>0</v>
      </c>
      <c r="K167" s="17">
        <v>0</v>
      </c>
      <c r="L167" s="17">
        <v>0</v>
      </c>
      <c r="M167" s="17">
        <v>0</v>
      </c>
      <c r="N167" s="17">
        <v>0</v>
      </c>
      <c r="O167" s="17">
        <v>15</v>
      </c>
      <c r="P167" s="17">
        <v>0</v>
      </c>
      <c r="Q167" s="17">
        <v>42.5</v>
      </c>
      <c r="R167" s="17">
        <v>0</v>
      </c>
      <c r="S167" s="17">
        <v>0</v>
      </c>
      <c r="T167" s="17">
        <v>0</v>
      </c>
      <c r="U167" s="17">
        <v>0</v>
      </c>
      <c r="V167" s="17">
        <v>0</v>
      </c>
      <c r="W167" s="41">
        <v>0</v>
      </c>
      <c r="X167" s="41">
        <v>0</v>
      </c>
      <c r="Y167" s="17">
        <v>0</v>
      </c>
      <c r="Z167" s="17">
        <v>0</v>
      </c>
      <c r="AA167" s="17">
        <v>0</v>
      </c>
      <c r="AB167" s="17">
        <v>0</v>
      </c>
      <c r="AC167" s="17">
        <v>0</v>
      </c>
      <c r="AD167" s="17">
        <v>0</v>
      </c>
      <c r="AE167" s="17">
        <v>0</v>
      </c>
      <c r="AF167" s="41">
        <v>0</v>
      </c>
      <c r="AG167" s="88">
        <v>39</v>
      </c>
      <c r="AH167" s="91" t="s">
        <v>3</v>
      </c>
      <c r="AI167" s="87" t="s">
        <v>504</v>
      </c>
      <c r="AN167" s="17">
        <f t="shared" si="51"/>
        <v>100</v>
      </c>
      <c r="AO167" s="17">
        <f t="shared" si="52"/>
        <v>0.15</v>
      </c>
      <c r="AP167" s="17">
        <f t="shared" si="53"/>
        <v>0</v>
      </c>
      <c r="AQ167" s="17">
        <f t="shared" si="54"/>
        <v>0.42499999999999999</v>
      </c>
      <c r="AR167" s="17">
        <f t="shared" si="55"/>
        <v>0.42499999999999999</v>
      </c>
      <c r="AS167" s="17">
        <f t="shared" si="56"/>
        <v>0.39</v>
      </c>
      <c r="AU167" s="17">
        <f t="shared" si="57"/>
        <v>1</v>
      </c>
      <c r="AV167" s="17">
        <f t="shared" si="58"/>
        <v>0.35294117647058826</v>
      </c>
      <c r="AW167" s="17">
        <f t="shared" si="59"/>
        <v>0.5625</v>
      </c>
      <c r="AX167" s="17">
        <f t="shared" si="60"/>
        <v>0.75</v>
      </c>
      <c r="AY167" s="17">
        <f t="shared" si="61"/>
        <v>0.35294117647058826</v>
      </c>
      <c r="AZ167" s="17">
        <f t="shared" si="62"/>
        <v>0.35294117647058826</v>
      </c>
      <c r="BA167" s="17">
        <f t="shared" si="63"/>
        <v>3.7058823529411755E-2</v>
      </c>
      <c r="BC167" s="17">
        <f t="shared" si="64"/>
        <v>1</v>
      </c>
      <c r="BD167" s="17">
        <f t="shared" si="65"/>
        <v>0.35294117647058826</v>
      </c>
      <c r="BE167" s="17">
        <f t="shared" si="66"/>
        <v>0.48698578397443254</v>
      </c>
      <c r="BF167" s="17">
        <f t="shared" si="67"/>
        <v>0.35294117647058826</v>
      </c>
      <c r="BG167" s="17">
        <f t="shared" si="68"/>
        <v>0.35294117647058826</v>
      </c>
      <c r="BH167" s="17">
        <f t="shared" si="69"/>
        <v>1.3733564013840823E-3</v>
      </c>
      <c r="BI167" s="17">
        <f t="shared" si="70"/>
        <v>4.6641435694715254E-3</v>
      </c>
    </row>
    <row r="168" spans="1:61" x14ac:dyDescent="0.25">
      <c r="A168" s="84">
        <v>167</v>
      </c>
      <c r="B168" s="84">
        <v>103</v>
      </c>
      <c r="C168" s="17" t="s">
        <v>216</v>
      </c>
      <c r="D168" s="86">
        <v>1</v>
      </c>
      <c r="E168" s="98">
        <f t="shared" si="71"/>
        <v>25</v>
      </c>
      <c r="F168" s="98">
        <f t="shared" si="72"/>
        <v>0.66666666666666663</v>
      </c>
      <c r="G168" s="17">
        <v>0</v>
      </c>
      <c r="H168" s="17">
        <v>25</v>
      </c>
      <c r="I168" s="17">
        <v>0</v>
      </c>
      <c r="J168" s="17">
        <v>0</v>
      </c>
      <c r="K168" s="17">
        <v>0</v>
      </c>
      <c r="L168" s="17">
        <v>0</v>
      </c>
      <c r="M168" s="17">
        <v>0</v>
      </c>
      <c r="N168" s="17">
        <v>0</v>
      </c>
      <c r="O168" s="17">
        <v>12.5</v>
      </c>
      <c r="P168" s="17">
        <v>0</v>
      </c>
      <c r="Q168" s="17">
        <v>50</v>
      </c>
      <c r="R168" s="17">
        <v>0</v>
      </c>
      <c r="S168" s="17">
        <v>0</v>
      </c>
      <c r="T168" s="17">
        <v>0</v>
      </c>
      <c r="U168" s="17">
        <v>0</v>
      </c>
      <c r="V168" s="17">
        <v>0</v>
      </c>
      <c r="W168" s="41">
        <v>0</v>
      </c>
      <c r="X168" s="41">
        <v>0</v>
      </c>
      <c r="Y168" s="17">
        <v>0</v>
      </c>
      <c r="Z168" s="17">
        <v>0</v>
      </c>
      <c r="AA168" s="17">
        <v>0</v>
      </c>
      <c r="AB168" s="17">
        <v>12.5</v>
      </c>
      <c r="AC168" s="17">
        <v>0</v>
      </c>
      <c r="AD168" s="17">
        <v>0</v>
      </c>
      <c r="AE168" s="41">
        <v>0</v>
      </c>
      <c r="AF168" s="41">
        <v>0</v>
      </c>
      <c r="AG168" s="88">
        <v>62</v>
      </c>
      <c r="AH168" s="41" t="s">
        <v>3</v>
      </c>
      <c r="AI168" s="87" t="s">
        <v>506</v>
      </c>
      <c r="AN168" s="17">
        <f t="shared" si="51"/>
        <v>100</v>
      </c>
      <c r="AO168" s="17">
        <f t="shared" si="52"/>
        <v>0.125</v>
      </c>
      <c r="AP168" s="17">
        <f t="shared" si="53"/>
        <v>0</v>
      </c>
      <c r="AQ168" s="17">
        <f t="shared" si="54"/>
        <v>0.25</v>
      </c>
      <c r="AR168" s="17">
        <f t="shared" si="55"/>
        <v>0.5</v>
      </c>
      <c r="AS168" s="17">
        <f t="shared" si="56"/>
        <v>0.62</v>
      </c>
      <c r="AU168" s="17">
        <f t="shared" si="57"/>
        <v>2</v>
      </c>
      <c r="AV168" s="17">
        <f t="shared" si="58"/>
        <v>0.5</v>
      </c>
      <c r="AW168" s="17">
        <f t="shared" si="59"/>
        <v>0.625</v>
      </c>
      <c r="AX168" s="17">
        <f t="shared" si="60"/>
        <v>1</v>
      </c>
      <c r="AY168" s="17">
        <f t="shared" si="61"/>
        <v>0.5</v>
      </c>
      <c r="AZ168" s="17">
        <f t="shared" si="62"/>
        <v>0.5</v>
      </c>
      <c r="BA168" s="17">
        <f t="shared" si="63"/>
        <v>0.12</v>
      </c>
      <c r="BC168" s="17">
        <f t="shared" si="64"/>
        <v>2</v>
      </c>
      <c r="BD168" s="17">
        <f t="shared" si="65"/>
        <v>0.75</v>
      </c>
      <c r="BE168" s="17">
        <f t="shared" si="66"/>
        <v>0.54575984761981122</v>
      </c>
      <c r="BF168" s="17">
        <f t="shared" si="67"/>
        <v>0.57617612606249424</v>
      </c>
      <c r="BG168" s="17">
        <f t="shared" si="68"/>
        <v>0.57617612606249424</v>
      </c>
      <c r="BH168" s="17">
        <f t="shared" si="69"/>
        <v>1.9205319268903959E-3</v>
      </c>
      <c r="BI168" s="17">
        <f t="shared" si="70"/>
        <v>2.6148657272102593E-2</v>
      </c>
    </row>
    <row r="169" spans="1:61" x14ac:dyDescent="0.25">
      <c r="A169" s="84">
        <v>384</v>
      </c>
      <c r="B169" s="84">
        <v>253</v>
      </c>
      <c r="C169" s="58">
        <v>34</v>
      </c>
      <c r="D169" s="86">
        <v>1</v>
      </c>
      <c r="E169" s="98">
        <f t="shared" si="71"/>
        <v>46.153846153846153</v>
      </c>
      <c r="F169" s="98">
        <f t="shared" si="72"/>
        <v>0.8571428571428571</v>
      </c>
      <c r="G169" s="17">
        <v>0</v>
      </c>
      <c r="H169" s="17">
        <f>'EWG-CCP-127 (1)'!M197</f>
        <v>7.6923076923076925</v>
      </c>
      <c r="I169" s="17">
        <v>0</v>
      </c>
      <c r="J169" s="17">
        <v>0</v>
      </c>
      <c r="K169" s="17">
        <v>0</v>
      </c>
      <c r="L169" s="17">
        <v>0</v>
      </c>
      <c r="M169" s="17">
        <v>0</v>
      </c>
      <c r="N169" s="17">
        <v>0</v>
      </c>
      <c r="O169" s="17">
        <f>'EWG-CCP-127 (1)'!L197</f>
        <v>46.153846153846153</v>
      </c>
      <c r="P169" s="17">
        <v>0</v>
      </c>
      <c r="Q169" s="17">
        <f>'EWG-CCP-127 (1)'!K197</f>
        <v>46.153846153846153</v>
      </c>
      <c r="R169" s="17">
        <v>0</v>
      </c>
      <c r="S169" s="17">
        <v>0</v>
      </c>
      <c r="T169" s="17">
        <v>0</v>
      </c>
      <c r="U169" s="17">
        <v>0</v>
      </c>
      <c r="V169" s="17">
        <v>0</v>
      </c>
      <c r="W169" s="41">
        <v>0</v>
      </c>
      <c r="X169" s="41">
        <v>0</v>
      </c>
      <c r="Y169" s="17">
        <v>0</v>
      </c>
      <c r="Z169" s="17">
        <v>0</v>
      </c>
      <c r="AA169" s="17">
        <v>0</v>
      </c>
      <c r="AB169" s="17">
        <v>0</v>
      </c>
      <c r="AC169" s="17">
        <v>0</v>
      </c>
      <c r="AD169" s="17">
        <v>0</v>
      </c>
      <c r="AE169" s="17">
        <v>0</v>
      </c>
      <c r="AF169" s="41">
        <v>0</v>
      </c>
      <c r="AG169" s="88">
        <f>'EWG-CCP-127 (1)'!E197</f>
        <v>27</v>
      </c>
      <c r="AH169" s="41" t="s">
        <v>3</v>
      </c>
      <c r="AI169" s="87" t="s">
        <v>506</v>
      </c>
      <c r="AN169" s="17">
        <f t="shared" si="51"/>
        <v>100</v>
      </c>
      <c r="AO169" s="17">
        <f t="shared" si="52"/>
        <v>0.46153846153846151</v>
      </c>
      <c r="AP169" s="17">
        <f t="shared" si="53"/>
        <v>0</v>
      </c>
      <c r="AQ169" s="17">
        <f t="shared" si="54"/>
        <v>7.6923076923076927E-2</v>
      </c>
      <c r="AR169" s="17">
        <f t="shared" si="55"/>
        <v>0.46153846153846151</v>
      </c>
      <c r="AS169" s="17">
        <f t="shared" si="56"/>
        <v>0.27</v>
      </c>
      <c r="AU169" s="17">
        <f t="shared" si="57"/>
        <v>5.9999999999999991</v>
      </c>
      <c r="AV169" s="17">
        <f t="shared" si="58"/>
        <v>5.9999999999999991</v>
      </c>
      <c r="AW169" s="17">
        <f t="shared" si="59"/>
        <v>0.875</v>
      </c>
      <c r="AX169" s="17">
        <f t="shared" si="60"/>
        <v>1.9999999999999998</v>
      </c>
      <c r="AY169" s="17">
        <f t="shared" si="61"/>
        <v>0.29166666666666674</v>
      </c>
      <c r="AZ169" s="17">
        <f t="shared" si="62"/>
        <v>0.29166666666666674</v>
      </c>
      <c r="BA169" s="17">
        <f t="shared" si="63"/>
        <v>2.1666666666666723E-2</v>
      </c>
      <c r="BC169" s="17">
        <f t="shared" si="64"/>
        <v>6</v>
      </c>
      <c r="BD169" s="17">
        <f t="shared" si="65"/>
        <v>6</v>
      </c>
      <c r="BE169" s="17">
        <f t="shared" si="66"/>
        <v>0.78085610220132606</v>
      </c>
      <c r="BF169" s="17">
        <f t="shared" si="67"/>
        <v>0.2341017775810926</v>
      </c>
      <c r="BG169" s="17">
        <f t="shared" si="68"/>
        <v>0.2341017775810926</v>
      </c>
      <c r="BH169" s="17">
        <f t="shared" si="69"/>
        <v>1.2886823728373471E-3</v>
      </c>
      <c r="BI169" s="17">
        <f t="shared" si="70"/>
        <v>3.5454832072446617E-2</v>
      </c>
    </row>
    <row r="170" spans="1:61" x14ac:dyDescent="0.25">
      <c r="A170" s="84">
        <v>379</v>
      </c>
      <c r="B170" s="84">
        <v>248</v>
      </c>
      <c r="C170" s="58">
        <v>29</v>
      </c>
      <c r="D170" s="86">
        <v>1</v>
      </c>
      <c r="E170" s="98">
        <f t="shared" si="71"/>
        <v>22.222222222222221</v>
      </c>
      <c r="F170" s="98">
        <f t="shared" si="72"/>
        <v>0.8571428571428571</v>
      </c>
      <c r="G170" s="17">
        <v>0</v>
      </c>
      <c r="H170" s="17">
        <f>'EWG-CCP-127 (1)'!M192</f>
        <v>11.111111111111111</v>
      </c>
      <c r="I170" s="17">
        <v>0</v>
      </c>
      <c r="J170" s="17">
        <v>0</v>
      </c>
      <c r="K170" s="17">
        <v>0</v>
      </c>
      <c r="L170" s="17">
        <v>0</v>
      </c>
      <c r="M170" s="17">
        <v>0</v>
      </c>
      <c r="N170" s="17">
        <v>0</v>
      </c>
      <c r="O170" s="17">
        <f>'EWG-CCP-127 (1)'!L192</f>
        <v>22.222222222222221</v>
      </c>
      <c r="P170" s="17">
        <v>0</v>
      </c>
      <c r="Q170" s="17">
        <f>'EWG-CCP-127 (1)'!K192</f>
        <v>66.666666666666657</v>
      </c>
      <c r="R170" s="17">
        <v>0</v>
      </c>
      <c r="S170" s="17">
        <v>0</v>
      </c>
      <c r="T170" s="17">
        <v>0</v>
      </c>
      <c r="U170" s="17">
        <v>0</v>
      </c>
      <c r="V170" s="17">
        <v>0</v>
      </c>
      <c r="W170" s="41">
        <v>0</v>
      </c>
      <c r="X170" s="41">
        <v>0</v>
      </c>
      <c r="Y170" s="17">
        <v>0</v>
      </c>
      <c r="Z170" s="17">
        <v>0</v>
      </c>
      <c r="AA170" s="17">
        <v>0</v>
      </c>
      <c r="AB170" s="17">
        <v>0</v>
      </c>
      <c r="AC170" s="17">
        <v>0</v>
      </c>
      <c r="AD170" s="17">
        <v>0</v>
      </c>
      <c r="AE170" s="17">
        <v>0</v>
      </c>
      <c r="AF170" s="41">
        <v>0</v>
      </c>
      <c r="AG170" s="88">
        <f>'EWG-CCP-127 (1)'!E192</f>
        <v>79</v>
      </c>
      <c r="AH170" s="41" t="s">
        <v>3</v>
      </c>
      <c r="AI170" s="87" t="s">
        <v>506</v>
      </c>
      <c r="AN170" s="17">
        <f t="shared" si="51"/>
        <v>99.999999999999986</v>
      </c>
      <c r="AO170" s="17">
        <f t="shared" si="52"/>
        <v>0.22222222222222221</v>
      </c>
      <c r="AP170" s="17">
        <f t="shared" si="53"/>
        <v>0</v>
      </c>
      <c r="AQ170" s="17">
        <f t="shared" si="54"/>
        <v>0.1111111111111111</v>
      </c>
      <c r="AR170" s="17">
        <f t="shared" si="55"/>
        <v>0.66666666666666652</v>
      </c>
      <c r="AS170" s="17">
        <f t="shared" si="56"/>
        <v>0.79</v>
      </c>
      <c r="AU170" s="17">
        <f t="shared" si="57"/>
        <v>5.9999999999999991</v>
      </c>
      <c r="AV170" s="17">
        <f t="shared" si="58"/>
        <v>2</v>
      </c>
      <c r="AW170" s="17">
        <f t="shared" si="59"/>
        <v>0.875</v>
      </c>
      <c r="AX170" s="17">
        <f t="shared" si="60"/>
        <v>1.9999999999999998</v>
      </c>
      <c r="AY170" s="17">
        <f t="shared" si="61"/>
        <v>0.875</v>
      </c>
      <c r="AZ170" s="17">
        <f t="shared" si="62"/>
        <v>0.875</v>
      </c>
      <c r="BA170" s="17">
        <f t="shared" si="63"/>
        <v>8.4999999999999964E-2</v>
      </c>
      <c r="BC170" s="17">
        <f t="shared" si="64"/>
        <v>5.9999999999999991</v>
      </c>
      <c r="BD170" s="17">
        <f t="shared" si="65"/>
        <v>2</v>
      </c>
      <c r="BE170" s="17">
        <f t="shared" si="66"/>
        <v>0.78085610220132595</v>
      </c>
      <c r="BF170" s="17">
        <f t="shared" si="67"/>
        <v>0.84719090816348508</v>
      </c>
      <c r="BG170" s="17">
        <f t="shared" si="68"/>
        <v>0.84719090816348508</v>
      </c>
      <c r="BH170" s="17">
        <f t="shared" si="69"/>
        <v>3.2707999765641802E-3</v>
      </c>
      <c r="BI170" s="17">
        <f t="shared" si="70"/>
        <v>0.11002851522622123</v>
      </c>
    </row>
    <row r="171" spans="1:61" x14ac:dyDescent="0.25">
      <c r="A171" s="84">
        <v>396</v>
      </c>
      <c r="B171" s="84">
        <v>263</v>
      </c>
      <c r="C171" s="17" t="s">
        <v>261</v>
      </c>
      <c r="D171" s="86">
        <v>1</v>
      </c>
      <c r="E171" s="98">
        <f t="shared" si="71"/>
        <v>21.1</v>
      </c>
      <c r="F171" s="98">
        <f t="shared" si="72"/>
        <v>0.86435786435786433</v>
      </c>
      <c r="G171" s="17">
        <v>9.6</v>
      </c>
      <c r="H171" s="17">
        <v>9.4</v>
      </c>
      <c r="I171" s="17">
        <v>0</v>
      </c>
      <c r="J171" s="17">
        <v>0</v>
      </c>
      <c r="K171" s="17">
        <v>0</v>
      </c>
      <c r="L171" s="17">
        <v>0</v>
      </c>
      <c r="M171" s="17">
        <v>0</v>
      </c>
      <c r="N171" s="17">
        <v>0</v>
      </c>
      <c r="O171" s="17">
        <v>21.1</v>
      </c>
      <c r="P171" s="17">
        <v>0</v>
      </c>
      <c r="Q171" s="17">
        <v>59.9</v>
      </c>
      <c r="R171" s="17">
        <v>0</v>
      </c>
      <c r="S171" s="17">
        <v>0</v>
      </c>
      <c r="T171" s="17">
        <v>0</v>
      </c>
      <c r="U171" s="17">
        <v>0</v>
      </c>
      <c r="V171" s="17">
        <v>0</v>
      </c>
      <c r="W171" s="41">
        <v>0</v>
      </c>
      <c r="X171" s="41">
        <v>0</v>
      </c>
      <c r="Y171" s="17">
        <v>0</v>
      </c>
      <c r="Z171" s="17">
        <v>0</v>
      </c>
      <c r="AA171" s="17">
        <v>0</v>
      </c>
      <c r="AB171" s="17">
        <v>0</v>
      </c>
      <c r="AC171" s="17">
        <v>0</v>
      </c>
      <c r="AD171" s="17">
        <v>0</v>
      </c>
      <c r="AE171" s="17">
        <v>0</v>
      </c>
      <c r="AF171" s="41">
        <v>0</v>
      </c>
      <c r="AG171" s="88">
        <v>48</v>
      </c>
      <c r="AH171" s="91" t="s">
        <v>3</v>
      </c>
      <c r="AI171" s="87" t="s">
        <v>504</v>
      </c>
      <c r="AN171" s="17">
        <f t="shared" si="51"/>
        <v>100</v>
      </c>
      <c r="AO171" s="17">
        <f t="shared" si="52"/>
        <v>0.21100000000000002</v>
      </c>
      <c r="AP171" s="17">
        <f t="shared" si="53"/>
        <v>9.6000000000000002E-2</v>
      </c>
      <c r="AQ171" s="17">
        <f t="shared" si="54"/>
        <v>9.4E-2</v>
      </c>
      <c r="AR171" s="17">
        <f t="shared" si="55"/>
        <v>0.59899999999999998</v>
      </c>
      <c r="AS171" s="17">
        <f t="shared" si="56"/>
        <v>0.48</v>
      </c>
      <c r="AU171" s="17">
        <f t="shared" si="57"/>
        <v>3.1526315789473682</v>
      </c>
      <c r="AV171" s="17">
        <f t="shared" si="58"/>
        <v>1.1105263157894738</v>
      </c>
      <c r="AW171" s="17">
        <f t="shared" si="59"/>
        <v>0.69703947368421049</v>
      </c>
      <c r="AX171" s="17">
        <f t="shared" si="60"/>
        <v>1.2881578947368419</v>
      </c>
      <c r="AY171" s="17">
        <f t="shared" si="61"/>
        <v>0.69703947368421049</v>
      </c>
      <c r="AZ171" s="17">
        <f t="shared" si="62"/>
        <v>0.69703947368421049</v>
      </c>
      <c r="BA171" s="17">
        <f t="shared" si="63"/>
        <v>0.2170394736842105</v>
      </c>
      <c r="BC171" s="17">
        <f t="shared" si="64"/>
        <v>1.2531380753138075</v>
      </c>
      <c r="BD171" s="17">
        <f t="shared" si="65"/>
        <v>0.44142259414225948</v>
      </c>
      <c r="BE171" s="17">
        <f t="shared" si="66"/>
        <v>0.50186373732399492</v>
      </c>
      <c r="BF171" s="17">
        <f t="shared" si="67"/>
        <v>0.44142259414225948</v>
      </c>
      <c r="BG171" s="17">
        <f t="shared" si="68"/>
        <v>0.44142259414225948</v>
      </c>
      <c r="BH171" s="17">
        <f t="shared" si="69"/>
        <v>1.4882162427128308E-3</v>
      </c>
      <c r="BI171" s="17">
        <f t="shared" si="70"/>
        <v>4.7112719224020493E-4</v>
      </c>
    </row>
    <row r="172" spans="1:61" x14ac:dyDescent="0.25">
      <c r="A172" s="84">
        <v>199</v>
      </c>
      <c r="B172" s="84">
        <v>127</v>
      </c>
      <c r="C172" s="17">
        <v>27</v>
      </c>
      <c r="D172" s="86" t="s">
        <v>617</v>
      </c>
      <c r="E172" s="98">
        <f t="shared" si="71"/>
        <v>22.2</v>
      </c>
      <c r="F172" s="98">
        <f t="shared" si="72"/>
        <v>0.66580976863753216</v>
      </c>
      <c r="G172" s="17">
        <v>0</v>
      </c>
      <c r="H172" s="17">
        <v>26</v>
      </c>
      <c r="I172" s="17">
        <v>0</v>
      </c>
      <c r="J172" s="17">
        <v>0</v>
      </c>
      <c r="K172" s="17">
        <v>0</v>
      </c>
      <c r="L172" s="17">
        <v>0</v>
      </c>
      <c r="M172" s="17">
        <v>0</v>
      </c>
      <c r="N172" s="17">
        <v>0</v>
      </c>
      <c r="O172" s="17">
        <v>22.2</v>
      </c>
      <c r="P172" s="17">
        <v>0</v>
      </c>
      <c r="Q172" s="17">
        <v>51.8</v>
      </c>
      <c r="R172" s="17">
        <v>0</v>
      </c>
      <c r="S172" s="17">
        <v>0</v>
      </c>
      <c r="T172" s="17">
        <v>0</v>
      </c>
      <c r="U172" s="17">
        <v>0</v>
      </c>
      <c r="V172" s="17">
        <v>0</v>
      </c>
      <c r="W172" s="41">
        <v>0</v>
      </c>
      <c r="X172" s="41">
        <v>0</v>
      </c>
      <c r="Y172" s="17">
        <v>0</v>
      </c>
      <c r="Z172" s="17">
        <v>0</v>
      </c>
      <c r="AA172" s="17">
        <v>0</v>
      </c>
      <c r="AB172" s="17">
        <v>0</v>
      </c>
      <c r="AC172" s="17">
        <v>0</v>
      </c>
      <c r="AD172" s="17">
        <v>0</v>
      </c>
      <c r="AE172" s="17">
        <v>0</v>
      </c>
      <c r="AF172" s="41">
        <v>0</v>
      </c>
      <c r="AG172" s="88">
        <v>55</v>
      </c>
      <c r="AH172" s="91" t="s">
        <v>3</v>
      </c>
      <c r="AI172" s="87" t="s">
        <v>504</v>
      </c>
      <c r="AN172" s="17">
        <f t="shared" si="51"/>
        <v>100</v>
      </c>
      <c r="AO172" s="17">
        <f t="shared" si="52"/>
        <v>0.222</v>
      </c>
      <c r="AP172" s="17">
        <f t="shared" si="53"/>
        <v>0</v>
      </c>
      <c r="AQ172" s="17">
        <f t="shared" si="54"/>
        <v>0.26</v>
      </c>
      <c r="AR172" s="17">
        <f t="shared" si="55"/>
        <v>0.51800000000000002</v>
      </c>
      <c r="AS172" s="17">
        <f t="shared" si="56"/>
        <v>0.55000000000000004</v>
      </c>
      <c r="AU172" s="17">
        <f t="shared" si="57"/>
        <v>1.9923076923076923</v>
      </c>
      <c r="AV172" s="17">
        <f t="shared" si="58"/>
        <v>0.85384615384615381</v>
      </c>
      <c r="AW172" s="17">
        <f t="shared" si="59"/>
        <v>0.62451923076923077</v>
      </c>
      <c r="AX172" s="17">
        <f t="shared" si="60"/>
        <v>0.99807692307692308</v>
      </c>
      <c r="AY172" s="17">
        <f t="shared" si="61"/>
        <v>0.62451923076923077</v>
      </c>
      <c r="AZ172" s="17">
        <f t="shared" si="62"/>
        <v>0.62451923076923077</v>
      </c>
      <c r="BA172" s="17">
        <f t="shared" si="63"/>
        <v>7.4519230769230727E-2</v>
      </c>
      <c r="BC172" s="17">
        <f t="shared" si="64"/>
        <v>1.9923076923076921</v>
      </c>
      <c r="BD172" s="17">
        <f t="shared" si="65"/>
        <v>0.85384615384615381</v>
      </c>
      <c r="BE172" s="17">
        <f t="shared" si="66"/>
        <v>0.54530773943792366</v>
      </c>
      <c r="BF172" s="17">
        <f t="shared" si="67"/>
        <v>0.58450659447326181</v>
      </c>
      <c r="BG172" s="17">
        <f t="shared" si="68"/>
        <v>0.58450659447326181</v>
      </c>
      <c r="BH172" s="17">
        <f t="shared" si="69"/>
        <v>1.1907050621421393E-3</v>
      </c>
      <c r="BI172" s="17">
        <f t="shared" si="70"/>
        <v>8.4098922321714075E-3</v>
      </c>
    </row>
    <row r="173" spans="1:61" x14ac:dyDescent="0.25">
      <c r="A173" s="84">
        <v>360</v>
      </c>
      <c r="B173" s="84">
        <v>380</v>
      </c>
      <c r="C173" s="58">
        <v>10</v>
      </c>
      <c r="D173" s="86">
        <v>1</v>
      </c>
      <c r="E173" s="98">
        <f t="shared" si="71"/>
        <v>62.5</v>
      </c>
      <c r="F173" s="98">
        <f t="shared" si="72"/>
        <v>0.66666666666666663</v>
      </c>
      <c r="G173" s="17">
        <v>0</v>
      </c>
      <c r="H173" s="17">
        <f>'EWG-CCP-127 (1)'!M173</f>
        <v>12.5</v>
      </c>
      <c r="I173" s="17">
        <v>0</v>
      </c>
      <c r="J173" s="17">
        <v>0</v>
      </c>
      <c r="K173" s="17">
        <v>0</v>
      </c>
      <c r="L173" s="17">
        <v>0</v>
      </c>
      <c r="M173" s="17">
        <v>0</v>
      </c>
      <c r="N173" s="17">
        <v>0</v>
      </c>
      <c r="O173" s="17">
        <f>'EWG-CCP-127 (1)'!L173</f>
        <v>62.5</v>
      </c>
      <c r="P173" s="17">
        <v>0</v>
      </c>
      <c r="Q173" s="17">
        <f>'EWG-CCP-127 (1)'!K173</f>
        <v>25</v>
      </c>
      <c r="R173" s="17">
        <v>0</v>
      </c>
      <c r="S173" s="17">
        <v>0</v>
      </c>
      <c r="T173" s="17">
        <v>0</v>
      </c>
      <c r="U173" s="17">
        <v>0</v>
      </c>
      <c r="V173" s="17">
        <v>0</v>
      </c>
      <c r="W173" s="41">
        <v>0</v>
      </c>
      <c r="X173" s="41">
        <v>0</v>
      </c>
      <c r="Y173" s="17">
        <v>0</v>
      </c>
      <c r="Z173" s="17">
        <v>0</v>
      </c>
      <c r="AA173" s="17">
        <v>0</v>
      </c>
      <c r="AB173" s="17">
        <v>0</v>
      </c>
      <c r="AC173" s="17">
        <v>0</v>
      </c>
      <c r="AD173" s="17">
        <v>0</v>
      </c>
      <c r="AE173" s="17">
        <v>0</v>
      </c>
      <c r="AF173" s="41">
        <v>0</v>
      </c>
      <c r="AG173" s="88">
        <f>'EWG-CCP-127 (1)'!E173</f>
        <v>0</v>
      </c>
      <c r="AH173" s="41" t="s">
        <v>3</v>
      </c>
      <c r="AI173" s="87" t="s">
        <v>506</v>
      </c>
      <c r="AN173" s="17">
        <f t="shared" si="51"/>
        <v>100</v>
      </c>
      <c r="AO173" s="17">
        <f t="shared" si="52"/>
        <v>0.625</v>
      </c>
      <c r="AP173" s="17">
        <f t="shared" si="53"/>
        <v>0</v>
      </c>
      <c r="AQ173" s="17">
        <f t="shared" si="54"/>
        <v>0.125</v>
      </c>
      <c r="AR173" s="17">
        <f t="shared" si="55"/>
        <v>0.25</v>
      </c>
      <c r="AS173" s="17">
        <f t="shared" si="56"/>
        <v>0</v>
      </c>
      <c r="AU173" s="17">
        <f t="shared" si="57"/>
        <v>2</v>
      </c>
      <c r="AV173" s="17">
        <f t="shared" si="58"/>
        <v>5</v>
      </c>
      <c r="AW173" s="17">
        <f t="shared" si="59"/>
        <v>0.625</v>
      </c>
      <c r="AX173" s="17">
        <f t="shared" si="60"/>
        <v>1</v>
      </c>
      <c r="AY173" s="17">
        <f t="shared" si="61"/>
        <v>-0.20833333333333337</v>
      </c>
      <c r="AZ173" s="17">
        <f t="shared" si="62"/>
        <v>-0.20833333333333337</v>
      </c>
      <c r="BA173" s="17">
        <f t="shared" si="63"/>
        <v>0.20833333333333337</v>
      </c>
      <c r="BC173" s="17">
        <f t="shared" si="64"/>
        <v>2</v>
      </c>
      <c r="BD173" s="17">
        <f t="shared" si="65"/>
        <v>5</v>
      </c>
      <c r="BE173" s="17">
        <f t="shared" si="66"/>
        <v>0.54575984761981122</v>
      </c>
      <c r="BF173" s="17">
        <f t="shared" si="67"/>
        <v>3.5351607189516104E-2</v>
      </c>
      <c r="BG173" s="17">
        <f t="shared" si="68"/>
        <v>3.5351607189516104E-2</v>
      </c>
      <c r="BH173" s="17">
        <f t="shared" si="69"/>
        <v>1.2497361308818468E-3</v>
      </c>
      <c r="BI173" s="17">
        <f t="shared" si="70"/>
        <v>0.2100338812041406</v>
      </c>
    </row>
    <row r="174" spans="1:61" x14ac:dyDescent="0.25">
      <c r="A174" s="84">
        <v>426</v>
      </c>
      <c r="B174" s="84">
        <v>281</v>
      </c>
      <c r="C174" s="17" t="s">
        <v>276</v>
      </c>
      <c r="D174" s="86">
        <v>1</v>
      </c>
      <c r="E174" s="98">
        <f t="shared" si="71"/>
        <v>21.98</v>
      </c>
      <c r="F174" s="98">
        <f t="shared" si="72"/>
        <v>0.78296988577362414</v>
      </c>
      <c r="G174" s="17">
        <v>0</v>
      </c>
      <c r="H174" s="17">
        <v>16.72</v>
      </c>
      <c r="I174" s="17">
        <v>0</v>
      </c>
      <c r="J174" s="17">
        <v>0</v>
      </c>
      <c r="K174" s="17">
        <v>0</v>
      </c>
      <c r="L174" s="17">
        <v>0</v>
      </c>
      <c r="M174" s="17">
        <v>12.01</v>
      </c>
      <c r="N174" s="17">
        <v>0</v>
      </c>
      <c r="O174" s="17">
        <v>9.9700000000000006</v>
      </c>
      <c r="P174" s="17">
        <v>0</v>
      </c>
      <c r="Q174" s="17">
        <v>60.32</v>
      </c>
      <c r="R174" s="17">
        <v>0</v>
      </c>
      <c r="S174" s="17">
        <v>0</v>
      </c>
      <c r="T174" s="17">
        <v>0</v>
      </c>
      <c r="U174" s="17">
        <v>0</v>
      </c>
      <c r="V174" s="17">
        <v>0</v>
      </c>
      <c r="W174" s="41">
        <v>0</v>
      </c>
      <c r="X174" s="17">
        <v>0</v>
      </c>
      <c r="Y174" s="17">
        <v>0</v>
      </c>
      <c r="Z174" s="17">
        <v>0</v>
      </c>
      <c r="AA174" s="17">
        <v>0</v>
      </c>
      <c r="AB174" s="17">
        <v>0</v>
      </c>
      <c r="AC174" s="17">
        <v>0</v>
      </c>
      <c r="AD174" s="17">
        <v>0</v>
      </c>
      <c r="AE174" s="17">
        <v>0.99</v>
      </c>
      <c r="AF174" s="41">
        <v>0</v>
      </c>
      <c r="AG174" s="88">
        <v>72.7</v>
      </c>
      <c r="AH174" s="41" t="s">
        <v>3</v>
      </c>
      <c r="AI174" s="87" t="s">
        <v>506</v>
      </c>
      <c r="AN174" s="17">
        <f t="shared" si="51"/>
        <v>100.00999999999999</v>
      </c>
      <c r="AO174" s="17">
        <f t="shared" si="52"/>
        <v>0.2198</v>
      </c>
      <c r="AP174" s="17">
        <f t="shared" si="53"/>
        <v>0</v>
      </c>
      <c r="AQ174" s="17">
        <f t="shared" si="54"/>
        <v>0.16719999999999999</v>
      </c>
      <c r="AR174" s="17">
        <f t="shared" si="55"/>
        <v>0.60319999999999996</v>
      </c>
      <c r="AS174" s="17">
        <f t="shared" si="56"/>
        <v>0.72699999999999998</v>
      </c>
      <c r="AU174" s="17">
        <f t="shared" si="57"/>
        <v>3.6076555023923444</v>
      </c>
      <c r="AV174" s="17">
        <f t="shared" si="58"/>
        <v>1.3145933014354068</v>
      </c>
      <c r="AW174" s="17">
        <f t="shared" si="59"/>
        <v>0.7254784688995215</v>
      </c>
      <c r="AX174" s="17">
        <f t="shared" si="60"/>
        <v>1.401913875598086</v>
      </c>
      <c r="AY174" s="17">
        <f t="shared" si="61"/>
        <v>0.7254784688995215</v>
      </c>
      <c r="AZ174" s="17">
        <f t="shared" si="62"/>
        <v>0.7254784688995215</v>
      </c>
      <c r="BA174" s="17">
        <f t="shared" si="63"/>
        <v>1.5215311004784793E-3</v>
      </c>
      <c r="BC174" s="17">
        <f t="shared" si="64"/>
        <v>3.6076555023923449</v>
      </c>
      <c r="BD174" s="17">
        <f t="shared" si="65"/>
        <v>1.3145933014354068</v>
      </c>
      <c r="BE174" s="17">
        <f t="shared" si="66"/>
        <v>0.64024829443726217</v>
      </c>
      <c r="BF174" s="17">
        <f t="shared" si="67"/>
        <v>0.69338545599319623</v>
      </c>
      <c r="BG174" s="17">
        <f t="shared" si="68"/>
        <v>0.69338545599319623</v>
      </c>
      <c r="BH174" s="17">
        <f t="shared" si="69"/>
        <v>1.1299375687853458E-3</v>
      </c>
      <c r="BI174" s="17">
        <f t="shared" si="70"/>
        <v>7.2202626690283128E-2</v>
      </c>
    </row>
    <row r="175" spans="1:61" x14ac:dyDescent="0.25">
      <c r="A175" s="84">
        <v>667</v>
      </c>
      <c r="B175" s="84">
        <v>364</v>
      </c>
      <c r="C175" s="17" t="s">
        <v>495</v>
      </c>
      <c r="D175" s="86">
        <v>1</v>
      </c>
      <c r="E175" s="98">
        <f t="shared" si="71"/>
        <v>25</v>
      </c>
      <c r="F175" s="98">
        <f t="shared" si="72"/>
        <v>0.83333333333333337</v>
      </c>
      <c r="G175" s="17">
        <v>15</v>
      </c>
      <c r="H175" s="17">
        <v>10</v>
      </c>
      <c r="I175" s="17">
        <v>0</v>
      </c>
      <c r="J175" s="17">
        <v>0</v>
      </c>
      <c r="K175" s="17">
        <v>0</v>
      </c>
      <c r="L175" s="17">
        <v>0</v>
      </c>
      <c r="M175" s="17">
        <v>0</v>
      </c>
      <c r="N175" s="17">
        <v>0</v>
      </c>
      <c r="O175" s="17">
        <v>25</v>
      </c>
      <c r="P175" s="17">
        <v>0</v>
      </c>
      <c r="Q175" s="17">
        <v>50</v>
      </c>
      <c r="R175" s="17">
        <v>0</v>
      </c>
      <c r="S175" s="17">
        <v>0</v>
      </c>
      <c r="T175" s="17">
        <v>0</v>
      </c>
      <c r="U175" s="17">
        <v>0</v>
      </c>
      <c r="V175" s="17">
        <v>0</v>
      </c>
      <c r="W175" s="17">
        <v>0</v>
      </c>
      <c r="X175" s="17">
        <v>0</v>
      </c>
      <c r="Y175" s="17">
        <v>0</v>
      </c>
      <c r="Z175" s="17">
        <v>0</v>
      </c>
      <c r="AA175" s="17">
        <v>0</v>
      </c>
      <c r="AB175" s="17">
        <v>0</v>
      </c>
      <c r="AC175" s="17">
        <v>0</v>
      </c>
      <c r="AD175" s="17">
        <v>0</v>
      </c>
      <c r="AE175" s="17">
        <v>0</v>
      </c>
      <c r="AF175" s="17">
        <v>0</v>
      </c>
      <c r="AG175" s="88">
        <v>39.700000000000003</v>
      </c>
      <c r="AH175" s="17" t="s">
        <v>3</v>
      </c>
      <c r="AI175" s="87" t="s">
        <v>506</v>
      </c>
      <c r="AN175" s="17">
        <f t="shared" si="51"/>
        <v>100</v>
      </c>
      <c r="AO175" s="17">
        <f t="shared" si="52"/>
        <v>0.25</v>
      </c>
      <c r="AP175" s="17">
        <f t="shared" si="53"/>
        <v>0.15</v>
      </c>
      <c r="AQ175" s="17">
        <f t="shared" si="54"/>
        <v>0.1</v>
      </c>
      <c r="AR175" s="17">
        <f t="shared" si="55"/>
        <v>0.5</v>
      </c>
      <c r="AS175" s="17">
        <f t="shared" si="56"/>
        <v>0.39700000000000002</v>
      </c>
      <c r="AU175" s="17">
        <f t="shared" si="57"/>
        <v>2</v>
      </c>
      <c r="AV175" s="17">
        <f t="shared" si="58"/>
        <v>1</v>
      </c>
      <c r="AW175" s="17">
        <f t="shared" si="59"/>
        <v>0.625</v>
      </c>
      <c r="AX175" s="17">
        <f t="shared" si="60"/>
        <v>1</v>
      </c>
      <c r="AY175" s="17">
        <f t="shared" si="61"/>
        <v>0.625</v>
      </c>
      <c r="AZ175" s="17">
        <f t="shared" si="62"/>
        <v>0.625</v>
      </c>
      <c r="BA175" s="17">
        <f t="shared" si="63"/>
        <v>0.22799999999999998</v>
      </c>
      <c r="BC175" s="17">
        <f t="shared" si="64"/>
        <v>0.7142857142857143</v>
      </c>
      <c r="BD175" s="17">
        <f t="shared" si="65"/>
        <v>0.35714285714285715</v>
      </c>
      <c r="BE175" s="17">
        <f t="shared" si="66"/>
        <v>0.47019319436146723</v>
      </c>
      <c r="BF175" s="17">
        <f t="shared" si="67"/>
        <v>0.35714285714285715</v>
      </c>
      <c r="BG175" s="17">
        <f t="shared" si="68"/>
        <v>0.35714285714285715</v>
      </c>
      <c r="BH175" s="17">
        <f t="shared" si="69"/>
        <v>1.5885918367346949E-3</v>
      </c>
      <c r="BI175" s="17">
        <f t="shared" si="70"/>
        <v>3.7570200734646448E-3</v>
      </c>
    </row>
    <row r="176" spans="1:61" x14ac:dyDescent="0.25">
      <c r="A176" s="84">
        <v>319</v>
      </c>
      <c r="B176" s="84">
        <v>206</v>
      </c>
      <c r="D176" s="86">
        <v>1</v>
      </c>
      <c r="E176" s="98">
        <f t="shared" si="71"/>
        <v>23.997719931597945</v>
      </c>
      <c r="F176" s="98">
        <f t="shared" si="72"/>
        <v>0.75</v>
      </c>
      <c r="G176" s="17">
        <v>0</v>
      </c>
      <c r="H176" s="17">
        <f>'EWG-CCP-127 (1)'!M137</f>
        <v>19.000570017100511</v>
      </c>
      <c r="I176" s="17">
        <v>0</v>
      </c>
      <c r="J176" s="17">
        <v>0</v>
      </c>
      <c r="K176" s="17">
        <v>0</v>
      </c>
      <c r="L176" s="17">
        <v>0</v>
      </c>
      <c r="M176" s="17">
        <v>0</v>
      </c>
      <c r="N176" s="17">
        <v>0</v>
      </c>
      <c r="O176" s="17">
        <f>'EWG-CCP-127 (1)'!L137</f>
        <v>23.997719931597945</v>
      </c>
      <c r="P176" s="17">
        <v>0</v>
      </c>
      <c r="Q176" s="17">
        <f>'EWG-CCP-127 (1)'!K137</f>
        <v>57.001710051301536</v>
      </c>
      <c r="R176" s="17">
        <v>0</v>
      </c>
      <c r="S176" s="17">
        <v>0</v>
      </c>
      <c r="T176" s="17">
        <v>0</v>
      </c>
      <c r="U176" s="17">
        <v>0</v>
      </c>
      <c r="V176" s="17">
        <v>0</v>
      </c>
      <c r="W176" s="41">
        <v>0</v>
      </c>
      <c r="X176" s="41">
        <v>0</v>
      </c>
      <c r="Y176" s="17">
        <v>0</v>
      </c>
      <c r="Z176" s="17">
        <v>0</v>
      </c>
      <c r="AA176" s="17">
        <v>0</v>
      </c>
      <c r="AB176" s="17">
        <v>0</v>
      </c>
      <c r="AC176" s="17">
        <v>0</v>
      </c>
      <c r="AD176" s="17">
        <v>0</v>
      </c>
      <c r="AE176" s="17">
        <v>0</v>
      </c>
      <c r="AF176" s="41">
        <v>0</v>
      </c>
      <c r="AG176" s="88">
        <f>'EWG-CCP-127 (1)'!E137</f>
        <v>69</v>
      </c>
      <c r="AH176" s="91" t="s">
        <v>3</v>
      </c>
      <c r="AI176" s="87" t="s">
        <v>504</v>
      </c>
      <c r="AN176" s="17">
        <f t="shared" si="51"/>
        <v>100</v>
      </c>
      <c r="AO176" s="17">
        <f t="shared" si="52"/>
        <v>0.23997719931597947</v>
      </c>
      <c r="AP176" s="17">
        <f t="shared" si="53"/>
        <v>0</v>
      </c>
      <c r="AQ176" s="17">
        <f t="shared" si="54"/>
        <v>0.1900057001710051</v>
      </c>
      <c r="AR176" s="17">
        <f t="shared" si="55"/>
        <v>0.57001710051301535</v>
      </c>
      <c r="AS176" s="17">
        <f t="shared" si="56"/>
        <v>0.69</v>
      </c>
      <c r="AU176" s="17">
        <f t="shared" si="57"/>
        <v>3.0000000000000004</v>
      </c>
      <c r="AV176" s="17">
        <f t="shared" si="58"/>
        <v>1.2630000000000001</v>
      </c>
      <c r="AW176" s="17">
        <f t="shared" si="59"/>
        <v>0.6875</v>
      </c>
      <c r="AX176" s="17">
        <f t="shared" si="60"/>
        <v>1.25</v>
      </c>
      <c r="AY176" s="17">
        <f t="shared" si="61"/>
        <v>0.6851166666666666</v>
      </c>
      <c r="AZ176" s="17">
        <f t="shared" si="62"/>
        <v>0.6851166666666666</v>
      </c>
      <c r="BA176" s="17">
        <f t="shared" si="63"/>
        <v>4.8833333333333506E-3</v>
      </c>
      <c r="BC176" s="17">
        <f t="shared" si="64"/>
        <v>3</v>
      </c>
      <c r="BD176" s="17">
        <f t="shared" si="65"/>
        <v>1.2629999999999999</v>
      </c>
      <c r="BE176" s="17">
        <f t="shared" si="66"/>
        <v>0.60453391126518996</v>
      </c>
      <c r="BF176" s="17">
        <f t="shared" si="67"/>
        <v>0.65372057439416531</v>
      </c>
      <c r="BG176" s="17">
        <f t="shared" si="68"/>
        <v>0.65372057439416531</v>
      </c>
      <c r="BH176" s="17">
        <f t="shared" si="69"/>
        <v>1.31619672228929E-3</v>
      </c>
      <c r="BI176" s="17">
        <f t="shared" si="70"/>
        <v>5.3687422312033765E-2</v>
      </c>
    </row>
    <row r="177" spans="1:61" ht="18.75" x14ac:dyDescent="0.25">
      <c r="A177" s="84">
        <v>11</v>
      </c>
      <c r="B177" s="84">
        <v>8</v>
      </c>
      <c r="C177" s="41" t="s">
        <v>35</v>
      </c>
      <c r="D177" s="86">
        <v>1</v>
      </c>
      <c r="E177" s="98">
        <f t="shared" si="71"/>
        <v>47.400000000000006</v>
      </c>
      <c r="F177" s="98">
        <f t="shared" si="72"/>
        <v>0.73954372623574149</v>
      </c>
      <c r="G177" s="41">
        <v>0</v>
      </c>
      <c r="H177" s="41">
        <v>9.6999999999999993</v>
      </c>
      <c r="I177" s="41">
        <v>23.3</v>
      </c>
      <c r="J177" s="17">
        <v>0</v>
      </c>
      <c r="K177" s="41">
        <v>0</v>
      </c>
      <c r="L177" s="41">
        <v>0</v>
      </c>
      <c r="M177" s="41">
        <v>0</v>
      </c>
      <c r="N177" s="41">
        <v>0</v>
      </c>
      <c r="O177" s="41">
        <v>24.1</v>
      </c>
      <c r="P177" s="41">
        <v>4</v>
      </c>
      <c r="Q177" s="41">
        <v>38.9</v>
      </c>
      <c r="R177" s="17">
        <v>0</v>
      </c>
      <c r="S177" s="17">
        <v>0</v>
      </c>
      <c r="T177" s="17">
        <v>0</v>
      </c>
      <c r="U177" s="41">
        <v>0</v>
      </c>
      <c r="V177" s="41">
        <v>0</v>
      </c>
      <c r="W177" s="41">
        <v>0</v>
      </c>
      <c r="X177" s="41">
        <v>0</v>
      </c>
      <c r="Y177" s="41">
        <v>0</v>
      </c>
      <c r="Z177" s="41">
        <v>0</v>
      </c>
      <c r="AA177" s="17">
        <v>0</v>
      </c>
      <c r="AB177" s="41">
        <v>0</v>
      </c>
      <c r="AC177" s="17">
        <v>0</v>
      </c>
      <c r="AD177" s="17">
        <v>0</v>
      </c>
      <c r="AE177" s="41">
        <v>0</v>
      </c>
      <c r="AF177" s="41">
        <v>0</v>
      </c>
      <c r="AG177" s="90">
        <v>42.4</v>
      </c>
      <c r="AH177" s="91" t="s">
        <v>3</v>
      </c>
      <c r="AI177" s="87" t="s">
        <v>504</v>
      </c>
      <c r="AN177" s="17">
        <f t="shared" si="51"/>
        <v>100</v>
      </c>
      <c r="AO177" s="17">
        <f t="shared" si="52"/>
        <v>0.24100000000000002</v>
      </c>
      <c r="AP177" s="17">
        <f t="shared" si="53"/>
        <v>0</v>
      </c>
      <c r="AQ177" s="17">
        <f t="shared" si="54"/>
        <v>9.6999999999999989E-2</v>
      </c>
      <c r="AR177" s="17">
        <f t="shared" si="55"/>
        <v>0.38900000000000001</v>
      </c>
      <c r="AS177" s="17">
        <f t="shared" si="56"/>
        <v>0.42399999999999999</v>
      </c>
      <c r="AU177" s="17">
        <f t="shared" si="57"/>
        <v>4.0103092783505163</v>
      </c>
      <c r="AV177" s="17">
        <f t="shared" si="58"/>
        <v>2.4845360824742273</v>
      </c>
      <c r="AW177" s="17">
        <f t="shared" si="59"/>
        <v>0.75064432989690721</v>
      </c>
      <c r="AX177" s="17">
        <f t="shared" si="60"/>
        <v>1.5025773195876291</v>
      </c>
      <c r="AY177" s="17">
        <f t="shared" si="61"/>
        <v>0.58712489611147456</v>
      </c>
      <c r="AZ177" s="17">
        <f t="shared" si="62"/>
        <v>0.58712489611147456</v>
      </c>
      <c r="BA177" s="17">
        <f t="shared" si="63"/>
        <v>0.16312489611147457</v>
      </c>
      <c r="BC177" s="17">
        <f t="shared" si="64"/>
        <v>4.0103092783505154</v>
      </c>
      <c r="BD177" s="17">
        <f t="shared" si="65"/>
        <v>3.6855670103092786</v>
      </c>
      <c r="BE177" s="17">
        <f t="shared" si="66"/>
        <v>0.66391389309247972</v>
      </c>
      <c r="BF177" s="17">
        <f t="shared" si="67"/>
        <v>0.38725677381481788</v>
      </c>
      <c r="BG177" s="17">
        <f t="shared" si="68"/>
        <v>0.38725677381481788</v>
      </c>
      <c r="BH177" s="17">
        <f t="shared" si="69"/>
        <v>1.3500646704954523E-3</v>
      </c>
      <c r="BI177" s="17">
        <f t="shared" si="70"/>
        <v>1.1761151602952512E-3</v>
      </c>
    </row>
    <row r="178" spans="1:61" x14ac:dyDescent="0.25">
      <c r="A178" s="84">
        <v>29</v>
      </c>
      <c r="B178" s="84">
        <v>18</v>
      </c>
      <c r="C178" s="41" t="s">
        <v>24</v>
      </c>
      <c r="D178" s="86">
        <v>1</v>
      </c>
      <c r="E178" s="98">
        <f t="shared" si="71"/>
        <v>47.400000000000006</v>
      </c>
      <c r="F178" s="98">
        <f t="shared" si="72"/>
        <v>0.73954372623574149</v>
      </c>
      <c r="G178" s="41">
        <v>0</v>
      </c>
      <c r="H178" s="41">
        <v>9.6999999999999993</v>
      </c>
      <c r="I178" s="41">
        <v>23.3</v>
      </c>
      <c r="J178" s="17">
        <v>0</v>
      </c>
      <c r="K178" s="41">
        <v>0</v>
      </c>
      <c r="L178" s="41">
        <v>0</v>
      </c>
      <c r="M178" s="41">
        <v>0</v>
      </c>
      <c r="N178" s="41">
        <v>0</v>
      </c>
      <c r="O178" s="41">
        <v>24.1</v>
      </c>
      <c r="P178" s="41">
        <v>4</v>
      </c>
      <c r="Q178" s="41">
        <v>38.9</v>
      </c>
      <c r="R178" s="17">
        <v>0</v>
      </c>
      <c r="S178" s="17">
        <v>0</v>
      </c>
      <c r="T178" s="17">
        <v>0</v>
      </c>
      <c r="U178" s="41">
        <v>0</v>
      </c>
      <c r="V178" s="41">
        <v>0</v>
      </c>
      <c r="W178" s="41">
        <v>0</v>
      </c>
      <c r="X178" s="41">
        <v>0</v>
      </c>
      <c r="Y178" s="41">
        <v>0</v>
      </c>
      <c r="Z178" s="41">
        <v>0</v>
      </c>
      <c r="AA178" s="17">
        <v>0</v>
      </c>
      <c r="AB178" s="41">
        <v>0</v>
      </c>
      <c r="AC178" s="17">
        <v>0</v>
      </c>
      <c r="AD178" s="17">
        <v>0</v>
      </c>
      <c r="AE178" s="41">
        <v>0</v>
      </c>
      <c r="AF178" s="41">
        <v>0</v>
      </c>
      <c r="AG178" s="90">
        <v>42.4</v>
      </c>
      <c r="AH178" s="91" t="s">
        <v>3</v>
      </c>
      <c r="AI178" s="87" t="s">
        <v>504</v>
      </c>
      <c r="AN178" s="17">
        <f t="shared" si="51"/>
        <v>100</v>
      </c>
      <c r="AO178" s="17">
        <f t="shared" si="52"/>
        <v>0.24100000000000002</v>
      </c>
      <c r="AP178" s="17">
        <f t="shared" si="53"/>
        <v>0</v>
      </c>
      <c r="AQ178" s="17">
        <f t="shared" si="54"/>
        <v>9.6999999999999989E-2</v>
      </c>
      <c r="AR178" s="17">
        <f t="shared" si="55"/>
        <v>0.38900000000000001</v>
      </c>
      <c r="AS178" s="17">
        <f t="shared" si="56"/>
        <v>0.42399999999999999</v>
      </c>
      <c r="AU178" s="17">
        <f t="shared" si="57"/>
        <v>4.0103092783505163</v>
      </c>
      <c r="AV178" s="17">
        <f t="shared" si="58"/>
        <v>2.4845360824742273</v>
      </c>
      <c r="AW178" s="17">
        <f t="shared" si="59"/>
        <v>0.75064432989690721</v>
      </c>
      <c r="AX178" s="17">
        <f t="shared" si="60"/>
        <v>1.5025773195876291</v>
      </c>
      <c r="AY178" s="17">
        <f t="shared" si="61"/>
        <v>0.58712489611147456</v>
      </c>
      <c r="AZ178" s="17">
        <f t="shared" si="62"/>
        <v>0.58712489611147456</v>
      </c>
      <c r="BA178" s="17">
        <f t="shared" si="63"/>
        <v>0.16312489611147457</v>
      </c>
      <c r="BC178" s="17">
        <f t="shared" si="64"/>
        <v>4.0103092783505154</v>
      </c>
      <c r="BD178" s="17">
        <f t="shared" si="65"/>
        <v>3.6855670103092786</v>
      </c>
      <c r="BE178" s="17">
        <f t="shared" si="66"/>
        <v>0.66391389309247972</v>
      </c>
      <c r="BF178" s="17">
        <f t="shared" si="67"/>
        <v>0.38725677381481788</v>
      </c>
      <c r="BG178" s="17">
        <f t="shared" si="68"/>
        <v>0.38725677381481788</v>
      </c>
      <c r="BH178" s="17">
        <f t="shared" si="69"/>
        <v>1.3500646704954523E-3</v>
      </c>
      <c r="BI178" s="17">
        <f t="shared" si="70"/>
        <v>1.1761151602952512E-3</v>
      </c>
    </row>
    <row r="179" spans="1:61" x14ac:dyDescent="0.25">
      <c r="A179" s="84">
        <v>427</v>
      </c>
      <c r="B179" s="84">
        <v>282</v>
      </c>
      <c r="C179" s="17" t="s">
        <v>277</v>
      </c>
      <c r="D179" s="86">
        <v>1</v>
      </c>
      <c r="E179" s="98">
        <f t="shared" ref="E179:E189" si="73">I179+L179+M179+N179+O179+V179+X179+AB179+AD179</f>
        <v>22.240000000000002</v>
      </c>
      <c r="F179" s="98">
        <f t="shared" ref="F179:F189" si="74">Q179/(H179+P179+Q179+AC179)</f>
        <v>0.76909905163329817</v>
      </c>
      <c r="G179" s="17">
        <v>0</v>
      </c>
      <c r="H179" s="17">
        <v>17.53</v>
      </c>
      <c r="I179" s="17">
        <v>0</v>
      </c>
      <c r="J179" s="17">
        <v>0</v>
      </c>
      <c r="K179" s="17">
        <v>0</v>
      </c>
      <c r="L179" s="17">
        <v>0</v>
      </c>
      <c r="M179" s="17">
        <v>11.76</v>
      </c>
      <c r="N179" s="17">
        <v>0</v>
      </c>
      <c r="O179" s="17">
        <v>10.48</v>
      </c>
      <c r="P179" s="17">
        <v>0</v>
      </c>
      <c r="Q179" s="17">
        <v>58.39</v>
      </c>
      <c r="R179" s="17">
        <v>0</v>
      </c>
      <c r="S179" s="17">
        <v>0</v>
      </c>
      <c r="T179" s="17">
        <v>0</v>
      </c>
      <c r="U179" s="17">
        <v>0</v>
      </c>
      <c r="V179" s="17">
        <v>0</v>
      </c>
      <c r="W179" s="41">
        <v>0</v>
      </c>
      <c r="X179" s="17">
        <v>0</v>
      </c>
      <c r="Y179" s="17">
        <v>0</v>
      </c>
      <c r="Z179" s="17">
        <v>0</v>
      </c>
      <c r="AA179" s="17">
        <v>0</v>
      </c>
      <c r="AB179" s="17">
        <v>0</v>
      </c>
      <c r="AC179" s="17">
        <v>0</v>
      </c>
      <c r="AD179" s="17">
        <v>0</v>
      </c>
      <c r="AE179" s="17">
        <v>1.84</v>
      </c>
      <c r="AF179" s="41">
        <v>0</v>
      </c>
      <c r="AG179" s="88">
        <v>71.099999999999994</v>
      </c>
      <c r="AH179" s="41" t="s">
        <v>3</v>
      </c>
      <c r="AI179" s="87" t="s">
        <v>506</v>
      </c>
      <c r="AN179" s="17">
        <f t="shared" si="51"/>
        <v>100</v>
      </c>
      <c r="AO179" s="17">
        <f t="shared" si="52"/>
        <v>0.22240000000000001</v>
      </c>
      <c r="AP179" s="17">
        <f t="shared" si="53"/>
        <v>0</v>
      </c>
      <c r="AQ179" s="17">
        <f t="shared" si="54"/>
        <v>0.17530000000000001</v>
      </c>
      <c r="AR179" s="17">
        <f t="shared" si="55"/>
        <v>0.58389999999999997</v>
      </c>
      <c r="AS179" s="17">
        <f t="shared" si="56"/>
        <v>0.71099999999999997</v>
      </c>
      <c r="AU179" s="17">
        <f t="shared" si="57"/>
        <v>3.3308613804905871</v>
      </c>
      <c r="AV179" s="17">
        <f t="shared" si="58"/>
        <v>1.2686822589845979</v>
      </c>
      <c r="AW179" s="17">
        <f t="shared" si="59"/>
        <v>0.70817883628066169</v>
      </c>
      <c r="AX179" s="17">
        <f t="shared" si="60"/>
        <v>1.3327153451226468</v>
      </c>
      <c r="AY179" s="17">
        <f t="shared" si="61"/>
        <v>0.70817883628066169</v>
      </c>
      <c r="AZ179" s="17">
        <f t="shared" si="62"/>
        <v>0.70817883628066169</v>
      </c>
      <c r="BA179" s="17">
        <f t="shared" si="63"/>
        <v>2.821163719338271E-3</v>
      </c>
      <c r="BC179" s="17">
        <f t="shared" si="64"/>
        <v>3.3308613804905876</v>
      </c>
      <c r="BD179" s="17">
        <f t="shared" si="65"/>
        <v>1.2686822589845979</v>
      </c>
      <c r="BE179" s="17">
        <f t="shared" si="66"/>
        <v>0.62397997909994163</v>
      </c>
      <c r="BF179" s="17">
        <f t="shared" si="67"/>
        <v>0.67545701181222839</v>
      </c>
      <c r="BG179" s="17">
        <f t="shared" si="68"/>
        <v>0.67545701181222839</v>
      </c>
      <c r="BH179" s="17">
        <f t="shared" si="69"/>
        <v>1.2633040093160696E-3</v>
      </c>
      <c r="BI179" s="17">
        <f t="shared" si="70"/>
        <v>6.3860051824013123E-2</v>
      </c>
    </row>
    <row r="180" spans="1:61" x14ac:dyDescent="0.25">
      <c r="A180" s="84">
        <v>401</v>
      </c>
      <c r="B180" s="84">
        <v>266</v>
      </c>
      <c r="C180" s="17" t="s">
        <v>266</v>
      </c>
      <c r="D180" s="86">
        <v>1</v>
      </c>
      <c r="E180" s="98">
        <f t="shared" si="73"/>
        <v>18.5</v>
      </c>
      <c r="F180" s="98">
        <f t="shared" si="74"/>
        <v>0.63481675392670156</v>
      </c>
      <c r="G180" s="17">
        <v>5.0999999999999996</v>
      </c>
      <c r="H180" s="17">
        <v>27.9</v>
      </c>
      <c r="I180" s="17">
        <v>8.1</v>
      </c>
      <c r="J180" s="17">
        <v>0</v>
      </c>
      <c r="K180" s="17">
        <v>0</v>
      </c>
      <c r="L180" s="17">
        <v>0</v>
      </c>
      <c r="M180" s="17">
        <v>0</v>
      </c>
      <c r="N180" s="17">
        <v>0</v>
      </c>
      <c r="O180" s="17">
        <v>10.4</v>
      </c>
      <c r="P180" s="17">
        <v>0</v>
      </c>
      <c r="Q180" s="17">
        <v>48.5</v>
      </c>
      <c r="R180" s="17">
        <v>0</v>
      </c>
      <c r="S180" s="17">
        <v>0</v>
      </c>
      <c r="T180" s="17">
        <v>0</v>
      </c>
      <c r="U180" s="17">
        <v>0</v>
      </c>
      <c r="V180" s="17">
        <v>0</v>
      </c>
      <c r="W180" s="41">
        <v>0</v>
      </c>
      <c r="X180" s="41">
        <v>0</v>
      </c>
      <c r="Y180" s="17">
        <v>0</v>
      </c>
      <c r="Z180" s="17">
        <v>0</v>
      </c>
      <c r="AA180" s="17">
        <v>0</v>
      </c>
      <c r="AB180" s="17">
        <v>0</v>
      </c>
      <c r="AC180" s="17">
        <v>0</v>
      </c>
      <c r="AD180" s="17">
        <v>0</v>
      </c>
      <c r="AE180" s="17">
        <v>0</v>
      </c>
      <c r="AF180" s="41">
        <v>0</v>
      </c>
      <c r="AG180" s="88">
        <v>34</v>
      </c>
      <c r="AH180" s="91" t="s">
        <v>3</v>
      </c>
      <c r="AI180" s="87" t="s">
        <v>504</v>
      </c>
      <c r="AN180" s="17">
        <f t="shared" si="51"/>
        <v>100</v>
      </c>
      <c r="AO180" s="17">
        <f t="shared" si="52"/>
        <v>0.10400000000000001</v>
      </c>
      <c r="AP180" s="17">
        <f t="shared" si="53"/>
        <v>5.0999999999999997E-2</v>
      </c>
      <c r="AQ180" s="17">
        <f t="shared" si="54"/>
        <v>0.27899999999999997</v>
      </c>
      <c r="AR180" s="17">
        <f t="shared" si="55"/>
        <v>0.48499999999999999</v>
      </c>
      <c r="AS180" s="17">
        <f t="shared" si="56"/>
        <v>0.34</v>
      </c>
      <c r="AU180" s="17">
        <f t="shared" si="57"/>
        <v>1.4696969696969697</v>
      </c>
      <c r="AV180" s="17">
        <f t="shared" si="58"/>
        <v>0.31515151515151524</v>
      </c>
      <c r="AW180" s="17">
        <f t="shared" si="59"/>
        <v>0.59185606060606055</v>
      </c>
      <c r="AX180" s="17">
        <f t="shared" si="60"/>
        <v>0.86742424242424243</v>
      </c>
      <c r="AY180" s="17">
        <f t="shared" si="61"/>
        <v>0.31515151515151524</v>
      </c>
      <c r="AZ180" s="17">
        <f t="shared" si="62"/>
        <v>0.31515151515151524</v>
      </c>
      <c r="BA180" s="17">
        <f t="shared" si="63"/>
        <v>2.4848484848484786E-2</v>
      </c>
      <c r="BC180" s="17">
        <f t="shared" si="64"/>
        <v>1.0041407867494825</v>
      </c>
      <c r="BD180" s="17">
        <f t="shared" si="65"/>
        <v>0.29917184265010355</v>
      </c>
      <c r="BE180" s="17">
        <f t="shared" si="66"/>
        <v>0.48722915483838858</v>
      </c>
      <c r="BF180" s="17">
        <f t="shared" si="67"/>
        <v>0.29917184265010355</v>
      </c>
      <c r="BG180" s="17">
        <f t="shared" si="68"/>
        <v>0.29917184265010355</v>
      </c>
      <c r="BH180" s="17">
        <f t="shared" si="69"/>
        <v>1.6669384325879058E-3</v>
      </c>
      <c r="BI180" s="17">
        <f t="shared" si="70"/>
        <v>1.3993597112377812E-2</v>
      </c>
    </row>
    <row r="181" spans="1:61" x14ac:dyDescent="0.25">
      <c r="A181" s="84">
        <v>356</v>
      </c>
      <c r="B181" s="84">
        <v>236</v>
      </c>
      <c r="C181" s="58">
        <v>6</v>
      </c>
      <c r="D181" s="86">
        <v>1</v>
      </c>
      <c r="E181" s="98">
        <f t="shared" si="73"/>
        <v>40</v>
      </c>
      <c r="F181" s="98">
        <f t="shared" si="74"/>
        <v>0.66666666666666663</v>
      </c>
      <c r="G181" s="17">
        <v>0</v>
      </c>
      <c r="H181" s="17">
        <f>'EWG-CCP-127 (1)'!M169</f>
        <v>20</v>
      </c>
      <c r="I181" s="17">
        <v>0</v>
      </c>
      <c r="J181" s="17">
        <v>0</v>
      </c>
      <c r="K181" s="17">
        <v>0</v>
      </c>
      <c r="L181" s="17">
        <v>0</v>
      </c>
      <c r="M181" s="17">
        <v>0</v>
      </c>
      <c r="N181" s="17">
        <v>0</v>
      </c>
      <c r="O181" s="17">
        <f>'EWG-CCP-127 (1)'!L169</f>
        <v>40</v>
      </c>
      <c r="P181" s="17">
        <v>0</v>
      </c>
      <c r="Q181" s="17">
        <f>'EWG-CCP-127 (1)'!K169</f>
        <v>40</v>
      </c>
      <c r="R181" s="17">
        <v>0</v>
      </c>
      <c r="S181" s="17">
        <v>0</v>
      </c>
      <c r="T181" s="17">
        <v>0</v>
      </c>
      <c r="U181" s="17">
        <v>0</v>
      </c>
      <c r="V181" s="17">
        <v>0</v>
      </c>
      <c r="W181" s="41">
        <v>0</v>
      </c>
      <c r="X181" s="41">
        <v>0</v>
      </c>
      <c r="Y181" s="17">
        <v>0</v>
      </c>
      <c r="Z181" s="17">
        <v>0</v>
      </c>
      <c r="AA181" s="17">
        <v>0</v>
      </c>
      <c r="AB181" s="17">
        <v>0</v>
      </c>
      <c r="AC181" s="17">
        <v>0</v>
      </c>
      <c r="AD181" s="17">
        <v>0</v>
      </c>
      <c r="AE181" s="17">
        <v>0</v>
      </c>
      <c r="AF181" s="41">
        <v>0</v>
      </c>
      <c r="AG181" s="88">
        <f>'EWG-CCP-127 (1)'!E169</f>
        <v>43</v>
      </c>
      <c r="AH181" s="41" t="s">
        <v>3</v>
      </c>
      <c r="AI181" s="87" t="s">
        <v>506</v>
      </c>
      <c r="AN181" s="17">
        <f t="shared" si="51"/>
        <v>100</v>
      </c>
      <c r="AO181" s="17">
        <f t="shared" si="52"/>
        <v>0.4</v>
      </c>
      <c r="AP181" s="17">
        <f t="shared" si="53"/>
        <v>0</v>
      </c>
      <c r="AQ181" s="17">
        <f t="shared" si="54"/>
        <v>0.2</v>
      </c>
      <c r="AR181" s="17">
        <f t="shared" si="55"/>
        <v>0.4</v>
      </c>
      <c r="AS181" s="17">
        <f t="shared" si="56"/>
        <v>0.43</v>
      </c>
      <c r="AU181" s="17">
        <f t="shared" si="57"/>
        <v>2</v>
      </c>
      <c r="AV181" s="17">
        <f t="shared" si="58"/>
        <v>2</v>
      </c>
      <c r="AW181" s="17">
        <f t="shared" si="59"/>
        <v>0.625</v>
      </c>
      <c r="AX181" s="17">
        <f t="shared" si="60"/>
        <v>1</v>
      </c>
      <c r="AY181" s="17">
        <f t="shared" si="61"/>
        <v>0.41666666666666663</v>
      </c>
      <c r="AZ181" s="17">
        <f t="shared" si="62"/>
        <v>0.41666666666666663</v>
      </c>
      <c r="BA181" s="17">
        <f t="shared" si="63"/>
        <v>1.3333333333333364E-2</v>
      </c>
      <c r="BC181" s="17">
        <f t="shared" si="64"/>
        <v>2</v>
      </c>
      <c r="BD181" s="17">
        <f t="shared" si="65"/>
        <v>2</v>
      </c>
      <c r="BE181" s="17">
        <f t="shared" si="66"/>
        <v>0.54575984761981122</v>
      </c>
      <c r="BF181" s="17">
        <f t="shared" si="67"/>
        <v>0.47185736838314279</v>
      </c>
      <c r="BG181" s="17">
        <f t="shared" si="68"/>
        <v>0.47185736838314279</v>
      </c>
      <c r="BH181" s="17">
        <f t="shared" si="69"/>
        <v>1.7520392879621226E-3</v>
      </c>
      <c r="BI181" s="17">
        <f t="shared" si="70"/>
        <v>8.0058073514649604E-4</v>
      </c>
    </row>
    <row r="182" spans="1:61" x14ac:dyDescent="0.25">
      <c r="A182" s="84">
        <v>416</v>
      </c>
      <c r="B182" s="84">
        <v>389</v>
      </c>
      <c r="D182" s="86">
        <v>1</v>
      </c>
      <c r="E182" s="98">
        <f t="shared" si="73"/>
        <v>45.454545454545453</v>
      </c>
      <c r="F182" s="98">
        <f t="shared" si="74"/>
        <v>0.66666666666666674</v>
      </c>
      <c r="G182" s="17">
        <v>0</v>
      </c>
      <c r="H182" s="17">
        <f>'EWG-CCP-127 (1)'!M212</f>
        <v>18.181818181818183</v>
      </c>
      <c r="I182" s="17">
        <v>0</v>
      </c>
      <c r="J182" s="17">
        <v>0</v>
      </c>
      <c r="K182" s="17">
        <v>0</v>
      </c>
      <c r="L182" s="17">
        <v>0</v>
      </c>
      <c r="M182" s="17">
        <v>0</v>
      </c>
      <c r="N182" s="17">
        <v>0</v>
      </c>
      <c r="O182" s="17">
        <f>'EWG-CCP-127 (1)'!L212</f>
        <v>45.454545454545453</v>
      </c>
      <c r="P182" s="17">
        <v>0</v>
      </c>
      <c r="Q182" s="17">
        <f>'EWG-CCP-127 (1)'!K212</f>
        <v>36.363636363636367</v>
      </c>
      <c r="R182" s="17">
        <v>0</v>
      </c>
      <c r="S182" s="17">
        <v>0</v>
      </c>
      <c r="T182" s="17">
        <v>0</v>
      </c>
      <c r="U182" s="17">
        <v>0</v>
      </c>
      <c r="V182" s="17">
        <v>0</v>
      </c>
      <c r="W182" s="41">
        <v>0</v>
      </c>
      <c r="X182" s="41">
        <v>0</v>
      </c>
      <c r="Y182" s="17">
        <v>0</v>
      </c>
      <c r="Z182" s="17">
        <v>0</v>
      </c>
      <c r="AA182" s="17">
        <v>0</v>
      </c>
      <c r="AB182" s="17">
        <v>0</v>
      </c>
      <c r="AC182" s="17">
        <v>0</v>
      </c>
      <c r="AD182" s="17">
        <v>0</v>
      </c>
      <c r="AE182" s="17">
        <v>0</v>
      </c>
      <c r="AF182" s="41">
        <v>0</v>
      </c>
      <c r="AG182" s="88">
        <f>'EWG-CCP-127 (1)'!E212</f>
        <v>33</v>
      </c>
      <c r="AH182" s="41" t="s">
        <v>3</v>
      </c>
      <c r="AI182" s="87" t="s">
        <v>506</v>
      </c>
      <c r="AN182" s="17">
        <f t="shared" si="51"/>
        <v>100</v>
      </c>
      <c r="AO182" s="17">
        <f t="shared" si="52"/>
        <v>0.45454545454545453</v>
      </c>
      <c r="AP182" s="17">
        <f t="shared" si="53"/>
        <v>0</v>
      </c>
      <c r="AQ182" s="17">
        <f t="shared" si="54"/>
        <v>0.18181818181818182</v>
      </c>
      <c r="AR182" s="17">
        <f t="shared" si="55"/>
        <v>0.36363636363636365</v>
      </c>
      <c r="AS182" s="17">
        <f t="shared" si="56"/>
        <v>0.33</v>
      </c>
      <c r="AU182" s="17">
        <f t="shared" si="57"/>
        <v>2</v>
      </c>
      <c r="AV182" s="17">
        <f t="shared" si="58"/>
        <v>2.5</v>
      </c>
      <c r="AW182" s="17">
        <f t="shared" si="59"/>
        <v>0.625</v>
      </c>
      <c r="AX182" s="17">
        <f t="shared" si="60"/>
        <v>1</v>
      </c>
      <c r="AY182" s="17">
        <f t="shared" si="61"/>
        <v>0.3125</v>
      </c>
      <c r="AZ182" s="17">
        <f t="shared" si="62"/>
        <v>0.3125</v>
      </c>
      <c r="BA182" s="17">
        <f t="shared" si="63"/>
        <v>1.7500000000000016E-2</v>
      </c>
      <c r="BC182" s="17">
        <f t="shared" si="64"/>
        <v>2</v>
      </c>
      <c r="BD182" s="17">
        <f t="shared" si="65"/>
        <v>2.4999999999999996</v>
      </c>
      <c r="BE182" s="17">
        <f t="shared" si="66"/>
        <v>0.54575984761981122</v>
      </c>
      <c r="BF182" s="17">
        <f t="shared" si="67"/>
        <v>0.37116020546028222</v>
      </c>
      <c r="BG182" s="17">
        <f t="shared" si="68"/>
        <v>0.37116020546028222</v>
      </c>
      <c r="BH182" s="17">
        <f t="shared" si="69"/>
        <v>1.6941625135326452E-3</v>
      </c>
      <c r="BI182" s="17">
        <f t="shared" si="70"/>
        <v>1.645948782095907E-2</v>
      </c>
    </row>
    <row r="183" spans="1:61" x14ac:dyDescent="0.25">
      <c r="A183" s="84">
        <v>131</v>
      </c>
      <c r="B183" s="84">
        <v>75</v>
      </c>
      <c r="C183" s="17" t="s">
        <v>157</v>
      </c>
      <c r="D183" s="86">
        <v>1</v>
      </c>
      <c r="E183" s="98">
        <f t="shared" si="73"/>
        <v>26.5</v>
      </c>
      <c r="F183" s="98">
        <f t="shared" si="74"/>
        <v>0.70204081632653059</v>
      </c>
      <c r="G183" s="17">
        <v>0</v>
      </c>
      <c r="H183" s="17">
        <v>21.9</v>
      </c>
      <c r="I183" s="17">
        <v>11</v>
      </c>
      <c r="J183" s="17">
        <v>0</v>
      </c>
      <c r="K183" s="17">
        <v>0</v>
      </c>
      <c r="L183" s="17">
        <v>0</v>
      </c>
      <c r="M183" s="17">
        <v>0</v>
      </c>
      <c r="N183" s="17">
        <v>0</v>
      </c>
      <c r="O183" s="17">
        <v>15.5</v>
      </c>
      <c r="P183" s="17">
        <v>0</v>
      </c>
      <c r="Q183" s="17">
        <v>51.6</v>
      </c>
      <c r="R183" s="17">
        <v>0</v>
      </c>
      <c r="S183" s="17">
        <v>0</v>
      </c>
      <c r="T183" s="17">
        <v>0</v>
      </c>
      <c r="U183" s="17">
        <v>0</v>
      </c>
      <c r="V183" s="17">
        <v>0</v>
      </c>
      <c r="W183" s="41">
        <v>0</v>
      </c>
      <c r="X183" s="41">
        <v>0</v>
      </c>
      <c r="Y183" s="17">
        <v>0</v>
      </c>
      <c r="Z183" s="17">
        <v>0</v>
      </c>
      <c r="AA183" s="17">
        <v>0</v>
      </c>
      <c r="AB183" s="41">
        <v>0</v>
      </c>
      <c r="AC183" s="17">
        <v>0</v>
      </c>
      <c r="AD183" s="17">
        <v>0</v>
      </c>
      <c r="AE183" s="41">
        <v>0</v>
      </c>
      <c r="AF183" s="41">
        <v>0</v>
      </c>
      <c r="AG183" s="88">
        <v>65.5</v>
      </c>
      <c r="AH183" s="41" t="s">
        <v>3</v>
      </c>
      <c r="AI183" s="87" t="s">
        <v>557</v>
      </c>
      <c r="AN183" s="17">
        <f t="shared" si="51"/>
        <v>100</v>
      </c>
      <c r="AO183" s="17">
        <f t="shared" si="52"/>
        <v>0.155</v>
      </c>
      <c r="AP183" s="17">
        <f t="shared" si="53"/>
        <v>0</v>
      </c>
      <c r="AQ183" s="17">
        <f t="shared" si="54"/>
        <v>0.21899999999999997</v>
      </c>
      <c r="AR183" s="17">
        <f t="shared" si="55"/>
        <v>0.51600000000000001</v>
      </c>
      <c r="AS183" s="17">
        <f t="shared" si="56"/>
        <v>0.65500000000000003</v>
      </c>
      <c r="AU183" s="17">
        <f t="shared" si="57"/>
        <v>2.3561643835616444</v>
      </c>
      <c r="AV183" s="17">
        <f t="shared" si="58"/>
        <v>0.7077625570776257</v>
      </c>
      <c r="AW183" s="17">
        <f t="shared" si="59"/>
        <v>0.64726027397260277</v>
      </c>
      <c r="AX183" s="17">
        <f t="shared" si="60"/>
        <v>1.0890410958904111</v>
      </c>
      <c r="AY183" s="17">
        <f t="shared" si="61"/>
        <v>0.64726027397260277</v>
      </c>
      <c r="AZ183" s="17">
        <f t="shared" si="62"/>
        <v>0.64726027397260277</v>
      </c>
      <c r="BA183" s="17">
        <f t="shared" si="63"/>
        <v>7.7397260273972535E-3</v>
      </c>
      <c r="BC183" s="17">
        <f t="shared" si="64"/>
        <v>2.3561643835616439</v>
      </c>
      <c r="BD183" s="17">
        <f t="shared" si="65"/>
        <v>0.95890410958904115</v>
      </c>
      <c r="BE183" s="17">
        <f t="shared" si="66"/>
        <v>0.5666930757674804</v>
      </c>
      <c r="BF183" s="17">
        <f t="shared" si="67"/>
        <v>0.60971906897027017</v>
      </c>
      <c r="BG183" s="17">
        <f t="shared" si="68"/>
        <v>0.60971906897027017</v>
      </c>
      <c r="BH183" s="17">
        <f t="shared" si="69"/>
        <v>2.0503627149191521E-3</v>
      </c>
      <c r="BI183" s="17">
        <f t="shared" si="70"/>
        <v>3.8693039792068201E-2</v>
      </c>
    </row>
    <row r="184" spans="1:61" x14ac:dyDescent="0.25">
      <c r="A184" s="84">
        <v>428</v>
      </c>
      <c r="B184" s="84">
        <v>283</v>
      </c>
      <c r="C184" s="17" t="s">
        <v>278</v>
      </c>
      <c r="D184" s="86">
        <v>1</v>
      </c>
      <c r="E184" s="98">
        <f t="shared" si="73"/>
        <v>21.5</v>
      </c>
      <c r="F184" s="98">
        <f t="shared" si="74"/>
        <v>0.7728013029315961</v>
      </c>
      <c r="G184" s="17">
        <v>0</v>
      </c>
      <c r="H184" s="17">
        <v>16.739999999999998</v>
      </c>
      <c r="I184" s="17">
        <v>0</v>
      </c>
      <c r="J184" s="17">
        <v>0</v>
      </c>
      <c r="K184" s="17">
        <v>0</v>
      </c>
      <c r="L184" s="17">
        <v>0</v>
      </c>
      <c r="M184" s="17">
        <v>12.3</v>
      </c>
      <c r="N184" s="17">
        <v>0</v>
      </c>
      <c r="O184" s="17">
        <v>9.1999999999999993</v>
      </c>
      <c r="P184" s="17">
        <v>0</v>
      </c>
      <c r="Q184" s="17">
        <v>56.94</v>
      </c>
      <c r="R184" s="17">
        <v>0</v>
      </c>
      <c r="S184" s="17">
        <v>0</v>
      </c>
      <c r="T184" s="17">
        <v>0</v>
      </c>
      <c r="U184" s="17">
        <v>0</v>
      </c>
      <c r="V184" s="17">
        <v>0</v>
      </c>
      <c r="W184" s="41">
        <v>0</v>
      </c>
      <c r="X184" s="17">
        <v>0</v>
      </c>
      <c r="Y184" s="17">
        <v>0</v>
      </c>
      <c r="Z184" s="17">
        <v>0</v>
      </c>
      <c r="AA184" s="17">
        <v>0</v>
      </c>
      <c r="AB184" s="17">
        <v>0</v>
      </c>
      <c r="AC184" s="17">
        <v>0</v>
      </c>
      <c r="AD184" s="17">
        <v>0</v>
      </c>
      <c r="AE184" s="17">
        <v>4.83</v>
      </c>
      <c r="AF184" s="41">
        <v>0</v>
      </c>
      <c r="AG184" s="88">
        <v>63.1</v>
      </c>
      <c r="AH184" s="41" t="s">
        <v>3</v>
      </c>
      <c r="AI184" s="87" t="s">
        <v>506</v>
      </c>
      <c r="AN184" s="17">
        <f t="shared" si="51"/>
        <v>100.00999999999999</v>
      </c>
      <c r="AO184" s="17">
        <f t="shared" si="52"/>
        <v>0.215</v>
      </c>
      <c r="AP184" s="17">
        <f t="shared" si="53"/>
        <v>0</v>
      </c>
      <c r="AQ184" s="17">
        <f t="shared" si="54"/>
        <v>0.16739999999999999</v>
      </c>
      <c r="AR184" s="17">
        <f t="shared" si="55"/>
        <v>0.56940000000000002</v>
      </c>
      <c r="AS184" s="17">
        <f t="shared" si="56"/>
        <v>0.63100000000000001</v>
      </c>
      <c r="AU184" s="17">
        <f t="shared" si="57"/>
        <v>3.4014336917562726</v>
      </c>
      <c r="AV184" s="17">
        <f t="shared" si="58"/>
        <v>1.2843488649940262</v>
      </c>
      <c r="AW184" s="17">
        <f t="shared" si="59"/>
        <v>0.71258960573476704</v>
      </c>
      <c r="AX184" s="17">
        <f t="shared" si="60"/>
        <v>1.3503584229390682</v>
      </c>
      <c r="AY184" s="17">
        <f t="shared" si="61"/>
        <v>0.71258960573476704</v>
      </c>
      <c r="AZ184" s="17">
        <f t="shared" si="62"/>
        <v>0.71258960573476704</v>
      </c>
      <c r="BA184" s="17">
        <f t="shared" si="63"/>
        <v>8.1589605734767034E-2</v>
      </c>
      <c r="BC184" s="17">
        <f t="shared" si="64"/>
        <v>3.4014336917562726</v>
      </c>
      <c r="BD184" s="17">
        <f t="shared" si="65"/>
        <v>1.2843488649940265</v>
      </c>
      <c r="BE184" s="17">
        <f t="shared" si="66"/>
        <v>0.62812780061387241</v>
      </c>
      <c r="BF184" s="17">
        <f t="shared" si="67"/>
        <v>0.6800451790239358</v>
      </c>
      <c r="BG184" s="17">
        <f t="shared" si="68"/>
        <v>0.6800451790239358</v>
      </c>
      <c r="BH184" s="17">
        <f t="shared" si="69"/>
        <v>2.4054295854899115E-3</v>
      </c>
      <c r="BI184" s="17">
        <f t="shared" si="70"/>
        <v>2.9827177492663212E-2</v>
      </c>
    </row>
    <row r="185" spans="1:61" x14ac:dyDescent="0.25">
      <c r="A185" s="84">
        <v>468</v>
      </c>
      <c r="B185" s="84">
        <v>315</v>
      </c>
      <c r="C185" s="17" t="s">
        <v>311</v>
      </c>
      <c r="D185" s="86">
        <v>1</v>
      </c>
      <c r="E185" s="98">
        <f t="shared" si="73"/>
        <v>35.4</v>
      </c>
      <c r="F185" s="98">
        <f t="shared" si="74"/>
        <v>0.68062015503875972</v>
      </c>
      <c r="G185" s="17">
        <v>0</v>
      </c>
      <c r="H185" s="17">
        <v>20.6</v>
      </c>
      <c r="I185" s="17">
        <v>0</v>
      </c>
      <c r="J185" s="17">
        <v>0</v>
      </c>
      <c r="K185" s="17">
        <v>0</v>
      </c>
      <c r="L185" s="17">
        <v>0</v>
      </c>
      <c r="M185" s="17">
        <v>0</v>
      </c>
      <c r="N185" s="17">
        <v>0</v>
      </c>
      <c r="O185" s="17">
        <v>35.4</v>
      </c>
      <c r="P185" s="17">
        <v>0</v>
      </c>
      <c r="Q185" s="17">
        <v>43.9</v>
      </c>
      <c r="R185" s="17">
        <v>0</v>
      </c>
      <c r="S185" s="17">
        <v>0</v>
      </c>
      <c r="T185" s="17">
        <v>0</v>
      </c>
      <c r="U185" s="17">
        <v>0</v>
      </c>
      <c r="V185" s="17">
        <v>0</v>
      </c>
      <c r="W185" s="41">
        <v>0</v>
      </c>
      <c r="X185" s="17">
        <v>0</v>
      </c>
      <c r="Y185" s="17">
        <v>0</v>
      </c>
      <c r="Z185" s="17">
        <v>0</v>
      </c>
      <c r="AA185" s="17">
        <v>0</v>
      </c>
      <c r="AB185" s="17">
        <v>0</v>
      </c>
      <c r="AC185" s="17">
        <v>0</v>
      </c>
      <c r="AD185" s="17">
        <v>0</v>
      </c>
      <c r="AE185" s="17">
        <v>0</v>
      </c>
      <c r="AF185" s="41">
        <v>0</v>
      </c>
      <c r="AG185" s="88">
        <v>49</v>
      </c>
      <c r="AH185" s="17" t="s">
        <v>3</v>
      </c>
      <c r="AI185" s="87" t="s">
        <v>506</v>
      </c>
      <c r="AN185" s="17">
        <f t="shared" si="51"/>
        <v>99.9</v>
      </c>
      <c r="AO185" s="17">
        <f t="shared" si="52"/>
        <v>0.35399999999999998</v>
      </c>
      <c r="AP185" s="17">
        <f t="shared" si="53"/>
        <v>0</v>
      </c>
      <c r="AQ185" s="17">
        <f t="shared" si="54"/>
        <v>0.20600000000000002</v>
      </c>
      <c r="AR185" s="17">
        <f t="shared" si="55"/>
        <v>0.439</v>
      </c>
      <c r="AS185" s="17">
        <f t="shared" si="56"/>
        <v>0.49</v>
      </c>
      <c r="AU185" s="17">
        <f t="shared" si="57"/>
        <v>2.1310679611650483</v>
      </c>
      <c r="AV185" s="17">
        <f t="shared" si="58"/>
        <v>1.7184466019417473</v>
      </c>
      <c r="AW185" s="17">
        <f t="shared" si="59"/>
        <v>0.63319174757281549</v>
      </c>
      <c r="AX185" s="17">
        <f t="shared" si="60"/>
        <v>1.032766990291262</v>
      </c>
      <c r="AY185" s="17">
        <f t="shared" si="61"/>
        <v>0.49306118064032789</v>
      </c>
      <c r="AZ185" s="17">
        <f t="shared" si="62"/>
        <v>0.49306118064032789</v>
      </c>
      <c r="BA185" s="17">
        <f t="shared" si="63"/>
        <v>3.0611806403278985E-3</v>
      </c>
      <c r="BC185" s="17">
        <f t="shared" si="64"/>
        <v>2.1310679611650483</v>
      </c>
      <c r="BD185" s="17">
        <f t="shared" si="65"/>
        <v>1.7184466019417475</v>
      </c>
      <c r="BE185" s="17">
        <f t="shared" si="66"/>
        <v>0.55346324431119576</v>
      </c>
      <c r="BF185" s="17">
        <f t="shared" si="67"/>
        <v>0.53624143990631346</v>
      </c>
      <c r="BG185" s="17">
        <f t="shared" si="68"/>
        <v>0.53624143990631346</v>
      </c>
      <c r="BH185" s="17">
        <f t="shared" si="69"/>
        <v>2.1382707646091991E-3</v>
      </c>
      <c r="BI185" s="17">
        <f t="shared" si="70"/>
        <v>1.0052364836589472E-3</v>
      </c>
    </row>
    <row r="186" spans="1:61" x14ac:dyDescent="0.25">
      <c r="A186" s="84">
        <v>606</v>
      </c>
      <c r="B186" s="84">
        <v>350</v>
      </c>
      <c r="C186" s="17" t="s">
        <v>443</v>
      </c>
      <c r="D186" s="86">
        <v>1</v>
      </c>
      <c r="E186" s="98">
        <f t="shared" si="73"/>
        <v>13.34</v>
      </c>
      <c r="F186" s="98">
        <f t="shared" si="74"/>
        <v>0.79070636601470046</v>
      </c>
      <c r="G186" s="17">
        <v>4.04</v>
      </c>
      <c r="H186" s="17">
        <v>16.8</v>
      </c>
      <c r="I186" s="17">
        <v>0</v>
      </c>
      <c r="J186" s="17">
        <v>0</v>
      </c>
      <c r="K186" s="17">
        <v>0</v>
      </c>
      <c r="L186" s="17">
        <v>8</v>
      </c>
      <c r="M186" s="17">
        <v>0</v>
      </c>
      <c r="N186" s="17">
        <v>0</v>
      </c>
      <c r="O186" s="17">
        <v>5.34</v>
      </c>
      <c r="P186" s="17">
        <v>0</v>
      </c>
      <c r="Q186" s="17">
        <v>63.47</v>
      </c>
      <c r="R186" s="17">
        <v>0</v>
      </c>
      <c r="S186" s="17">
        <v>0</v>
      </c>
      <c r="T186" s="17">
        <v>0</v>
      </c>
      <c r="U186" s="17">
        <v>2.35</v>
      </c>
      <c r="V186" s="17">
        <v>0</v>
      </c>
      <c r="W186" s="17">
        <v>0</v>
      </c>
      <c r="X186" s="17">
        <v>0</v>
      </c>
      <c r="Y186" s="17">
        <v>0</v>
      </c>
      <c r="Z186" s="17">
        <v>0</v>
      </c>
      <c r="AA186" s="17">
        <v>0</v>
      </c>
      <c r="AB186" s="17">
        <v>0</v>
      </c>
      <c r="AC186" s="17">
        <v>0</v>
      </c>
      <c r="AD186" s="17">
        <v>0</v>
      </c>
      <c r="AE186" s="17">
        <v>0</v>
      </c>
      <c r="AF186" s="17">
        <v>0</v>
      </c>
      <c r="AG186" s="88">
        <f>'EWG-CCP-127 (1)'!I269</f>
        <v>37.74083369501632</v>
      </c>
      <c r="AH186" s="17" t="s">
        <v>3</v>
      </c>
      <c r="AI186" s="87" t="s">
        <v>506</v>
      </c>
      <c r="AN186" s="17">
        <f t="shared" si="51"/>
        <v>100</v>
      </c>
      <c r="AO186" s="17">
        <f t="shared" si="52"/>
        <v>0.13339999999999999</v>
      </c>
      <c r="AP186" s="17">
        <f t="shared" si="53"/>
        <v>4.0399999999999998E-2</v>
      </c>
      <c r="AQ186" s="17">
        <f t="shared" si="54"/>
        <v>0.16800000000000001</v>
      </c>
      <c r="AR186" s="17">
        <f t="shared" si="55"/>
        <v>0.63470000000000004</v>
      </c>
      <c r="AS186" s="17">
        <f t="shared" si="56"/>
        <v>0.37740833695016318</v>
      </c>
      <c r="AU186" s="17">
        <f t="shared" si="57"/>
        <v>3.0455854126679465</v>
      </c>
      <c r="AV186" s="17">
        <f t="shared" si="58"/>
        <v>0.64011516314779271</v>
      </c>
      <c r="AW186" s="17">
        <f t="shared" si="59"/>
        <v>0.69034908829174668</v>
      </c>
      <c r="AX186" s="17">
        <f t="shared" si="60"/>
        <v>1.2613963531669867</v>
      </c>
      <c r="AY186" s="17">
        <f t="shared" si="61"/>
        <v>0.64011516314779271</v>
      </c>
      <c r="AZ186" s="17">
        <f t="shared" si="62"/>
        <v>0.64011516314779271</v>
      </c>
      <c r="BA186" s="17">
        <f t="shared" si="63"/>
        <v>0.26270682619762953</v>
      </c>
      <c r="BC186" s="17">
        <f t="shared" si="64"/>
        <v>1.5863534116470881</v>
      </c>
      <c r="BD186" s="17">
        <f t="shared" si="65"/>
        <v>0.3334166458385403</v>
      </c>
      <c r="BE186" s="17">
        <f t="shared" si="66"/>
        <v>0.52144815670926348</v>
      </c>
      <c r="BF186" s="17">
        <f t="shared" si="67"/>
        <v>0.3334166458385403</v>
      </c>
      <c r="BG186" s="17">
        <f t="shared" si="68"/>
        <v>0.3334166458385403</v>
      </c>
      <c r="BH186" s="17">
        <f t="shared" si="69"/>
        <v>1.9352688868604392E-3</v>
      </c>
      <c r="BI186" s="17">
        <f t="shared" si="70"/>
        <v>6.5425771043679587E-3</v>
      </c>
    </row>
    <row r="187" spans="1:61" x14ac:dyDescent="0.25">
      <c r="A187" s="84">
        <v>248</v>
      </c>
      <c r="B187" s="84">
        <v>507</v>
      </c>
      <c r="C187" s="17">
        <f>'EWG-CCP-127 (1)'!B63</f>
        <v>8</v>
      </c>
      <c r="D187" s="86">
        <v>1</v>
      </c>
      <c r="E187" s="98">
        <f t="shared" si="73"/>
        <v>37.5</v>
      </c>
      <c r="F187" s="98">
        <f t="shared" si="74"/>
        <v>0.33333333333333331</v>
      </c>
      <c r="G187" s="17">
        <v>0</v>
      </c>
      <c r="H187" s="17">
        <f>'EWG-CCP-127 (1)'!M63</f>
        <v>41.666666666666671</v>
      </c>
      <c r="I187" s="17">
        <v>0</v>
      </c>
      <c r="J187" s="17">
        <v>0</v>
      </c>
      <c r="K187" s="17">
        <v>0</v>
      </c>
      <c r="L187" s="17">
        <v>0</v>
      </c>
      <c r="M187" s="17">
        <v>0</v>
      </c>
      <c r="N187" s="17">
        <v>0</v>
      </c>
      <c r="O187" s="17">
        <f>'EWG-CCP-127 (1)'!L63</f>
        <v>37.5</v>
      </c>
      <c r="P187" s="17">
        <v>0</v>
      </c>
      <c r="Q187" s="17">
        <f>'EWG-CCP-127 (1)'!K63</f>
        <v>20.833333333333336</v>
      </c>
      <c r="R187" s="17">
        <v>0</v>
      </c>
      <c r="S187" s="17">
        <v>0</v>
      </c>
      <c r="T187" s="17">
        <v>0</v>
      </c>
      <c r="U187" s="17">
        <v>0</v>
      </c>
      <c r="V187" s="17">
        <v>0</v>
      </c>
      <c r="W187" s="41">
        <v>0</v>
      </c>
      <c r="X187" s="41">
        <v>0</v>
      </c>
      <c r="Y187" s="17">
        <v>0</v>
      </c>
      <c r="Z187" s="17">
        <v>0</v>
      </c>
      <c r="AA187" s="17">
        <v>0</v>
      </c>
      <c r="AB187" s="17">
        <v>0</v>
      </c>
      <c r="AC187" s="17">
        <v>0</v>
      </c>
      <c r="AD187" s="17">
        <v>0</v>
      </c>
      <c r="AE187" s="17">
        <v>0</v>
      </c>
      <c r="AF187" s="41">
        <v>0</v>
      </c>
      <c r="AG187" s="88">
        <f>'EWG-CCP-127 (1)'!E63</f>
        <v>45</v>
      </c>
      <c r="AH187" s="41" t="s">
        <v>3</v>
      </c>
      <c r="AI187" s="87" t="s">
        <v>506</v>
      </c>
      <c r="AN187" s="17">
        <f t="shared" si="51"/>
        <v>100</v>
      </c>
      <c r="AO187" s="17">
        <f t="shared" si="52"/>
        <v>0.375</v>
      </c>
      <c r="AP187" s="17">
        <f t="shared" si="53"/>
        <v>0</v>
      </c>
      <c r="AQ187" s="17">
        <f t="shared" si="54"/>
        <v>0.41666666666666674</v>
      </c>
      <c r="AR187" s="17">
        <f t="shared" si="55"/>
        <v>0.20833333333333337</v>
      </c>
      <c r="AS187" s="17">
        <f t="shared" si="56"/>
        <v>0.45</v>
      </c>
      <c r="AU187" s="17">
        <f t="shared" si="57"/>
        <v>0.5</v>
      </c>
      <c r="AV187" s="17">
        <f t="shared" si="58"/>
        <v>0.8999999999999998</v>
      </c>
      <c r="AW187" s="17">
        <f t="shared" si="59"/>
        <v>0.53125</v>
      </c>
      <c r="AX187" s="17">
        <f t="shared" si="60"/>
        <v>0.625</v>
      </c>
      <c r="AY187" s="17">
        <f t="shared" si="61"/>
        <v>0.45333333333333337</v>
      </c>
      <c r="AZ187" s="17">
        <f t="shared" si="62"/>
        <v>0.45333333333333337</v>
      </c>
      <c r="BA187" s="17">
        <f t="shared" si="63"/>
        <v>3.3333333333333548E-3</v>
      </c>
      <c r="BC187" s="17">
        <f t="shared" si="64"/>
        <v>0.5</v>
      </c>
      <c r="BD187" s="17">
        <f t="shared" si="65"/>
        <v>0.89999999999999991</v>
      </c>
      <c r="BE187" s="17">
        <f t="shared" si="66"/>
        <v>0.45759875215174323</v>
      </c>
      <c r="BF187" s="17">
        <f t="shared" si="67"/>
        <v>0.48670766896360623</v>
      </c>
      <c r="BG187" s="17">
        <f t="shared" si="68"/>
        <v>0.48670766896360623</v>
      </c>
      <c r="BH187" s="17">
        <f t="shared" si="69"/>
        <v>1.3474529607416994E-3</v>
      </c>
      <c r="BI187" s="17">
        <f t="shared" si="70"/>
        <v>6.8799317983979469E-5</v>
      </c>
    </row>
    <row r="188" spans="1:61" x14ac:dyDescent="0.25">
      <c r="A188" s="84">
        <v>326</v>
      </c>
      <c r="B188" s="84">
        <v>213</v>
      </c>
      <c r="D188" s="86">
        <v>1</v>
      </c>
      <c r="E188" s="98">
        <f t="shared" si="73"/>
        <v>18.73882658865594</v>
      </c>
      <c r="F188" s="98">
        <f t="shared" si="74"/>
        <v>0.8</v>
      </c>
      <c r="G188" s="17">
        <v>0</v>
      </c>
      <c r="H188" s="17">
        <f>'EWG-CCP-127 (1)'!M144</f>
        <v>16.25223468226881</v>
      </c>
      <c r="I188" s="17">
        <v>0</v>
      </c>
      <c r="J188" s="17">
        <v>0</v>
      </c>
      <c r="K188" s="17">
        <v>0</v>
      </c>
      <c r="L188" s="17">
        <v>0</v>
      </c>
      <c r="M188" s="17">
        <v>0</v>
      </c>
      <c r="N188" s="17">
        <v>0</v>
      </c>
      <c r="O188" s="17">
        <f>'EWG-CCP-127 (1)'!L144</f>
        <v>18.73882658865594</v>
      </c>
      <c r="P188" s="17">
        <v>0</v>
      </c>
      <c r="Q188" s="17">
        <f>'EWG-CCP-127 (1)'!K144</f>
        <v>65.00893872907524</v>
      </c>
      <c r="R188" s="17">
        <v>0</v>
      </c>
      <c r="S188" s="17">
        <v>0</v>
      </c>
      <c r="T188" s="17">
        <v>0</v>
      </c>
      <c r="U188" s="17">
        <v>0</v>
      </c>
      <c r="V188" s="17">
        <v>0</v>
      </c>
      <c r="W188" s="41">
        <v>0</v>
      </c>
      <c r="X188" s="41">
        <v>0</v>
      </c>
      <c r="Y188" s="17">
        <v>0</v>
      </c>
      <c r="Z188" s="17">
        <v>0</v>
      </c>
      <c r="AA188" s="17">
        <v>0</v>
      </c>
      <c r="AB188" s="17">
        <v>0</v>
      </c>
      <c r="AC188" s="17">
        <v>0</v>
      </c>
      <c r="AD188" s="17">
        <v>0</v>
      </c>
      <c r="AE188" s="17">
        <v>0</v>
      </c>
      <c r="AF188" s="41">
        <v>0</v>
      </c>
      <c r="AG188" s="88">
        <f>'EWG-CCP-127 (1)'!E144</f>
        <v>66</v>
      </c>
      <c r="AH188" s="91" t="s">
        <v>3</v>
      </c>
      <c r="AI188" s="87" t="s">
        <v>504</v>
      </c>
      <c r="AN188" s="17">
        <f t="shared" si="51"/>
        <v>99.999999999999986</v>
      </c>
      <c r="AO188" s="17">
        <f t="shared" si="52"/>
        <v>0.18738826588655941</v>
      </c>
      <c r="AP188" s="17">
        <f t="shared" si="53"/>
        <v>0</v>
      </c>
      <c r="AQ188" s="17">
        <f t="shared" si="54"/>
        <v>0.1625223468226881</v>
      </c>
      <c r="AR188" s="17">
        <f t="shared" si="55"/>
        <v>0.65008938729075239</v>
      </c>
      <c r="AS188" s="17">
        <f t="shared" si="56"/>
        <v>0.66</v>
      </c>
      <c r="AU188" s="17">
        <f t="shared" si="57"/>
        <v>4</v>
      </c>
      <c r="AV188" s="17">
        <f t="shared" si="58"/>
        <v>1.1530000000000002</v>
      </c>
      <c r="AW188" s="17">
        <f t="shared" si="59"/>
        <v>0.75</v>
      </c>
      <c r="AX188" s="17">
        <f t="shared" si="60"/>
        <v>1.5</v>
      </c>
      <c r="AY188" s="17">
        <f t="shared" si="61"/>
        <v>0.75</v>
      </c>
      <c r="AZ188" s="17">
        <f t="shared" si="62"/>
        <v>0.75</v>
      </c>
      <c r="BA188" s="17">
        <f t="shared" si="63"/>
        <v>8.9999999999999969E-2</v>
      </c>
      <c r="BC188" s="17">
        <f t="shared" si="64"/>
        <v>4</v>
      </c>
      <c r="BD188" s="17">
        <f t="shared" si="65"/>
        <v>1.153</v>
      </c>
      <c r="BE188" s="17">
        <f t="shared" si="66"/>
        <v>0.66330797491056859</v>
      </c>
      <c r="BF188" s="17">
        <f t="shared" si="67"/>
        <v>0.70897595176756356</v>
      </c>
      <c r="BG188" s="17">
        <f t="shared" si="68"/>
        <v>0.70897595176756356</v>
      </c>
      <c r="BH188" s="17">
        <f t="shared" si="69"/>
        <v>2.3986438515387091E-3</v>
      </c>
      <c r="BI188" s="17">
        <f t="shared" si="70"/>
        <v>4.0685094437777576E-2</v>
      </c>
    </row>
    <row r="189" spans="1:61" x14ac:dyDescent="0.25">
      <c r="A189" s="84">
        <v>425</v>
      </c>
      <c r="B189" s="84">
        <v>280</v>
      </c>
      <c r="C189" s="17" t="s">
        <v>275</v>
      </c>
      <c r="D189" s="86">
        <v>1</v>
      </c>
      <c r="E189" s="98">
        <f t="shared" si="73"/>
        <v>22.810000000000002</v>
      </c>
      <c r="F189" s="98">
        <f t="shared" si="74"/>
        <v>0.79300899960871263</v>
      </c>
      <c r="G189" s="17">
        <v>0</v>
      </c>
      <c r="H189" s="17">
        <v>15.87</v>
      </c>
      <c r="I189" s="17">
        <v>0</v>
      </c>
      <c r="J189" s="17">
        <v>0</v>
      </c>
      <c r="K189" s="17">
        <v>0</v>
      </c>
      <c r="L189" s="17">
        <v>0</v>
      </c>
      <c r="M189" s="17">
        <v>12.8</v>
      </c>
      <c r="N189" s="17">
        <v>0</v>
      </c>
      <c r="O189" s="17">
        <v>10.01</v>
      </c>
      <c r="P189" s="17">
        <v>0</v>
      </c>
      <c r="Q189" s="17">
        <v>60.8</v>
      </c>
      <c r="R189" s="17">
        <v>0</v>
      </c>
      <c r="S189" s="17">
        <v>0</v>
      </c>
      <c r="T189" s="17">
        <v>0</v>
      </c>
      <c r="U189" s="17">
        <v>0</v>
      </c>
      <c r="V189" s="17">
        <v>0</v>
      </c>
      <c r="W189" s="41">
        <v>0</v>
      </c>
      <c r="X189" s="17">
        <v>0</v>
      </c>
      <c r="Y189" s="17">
        <v>0</v>
      </c>
      <c r="Z189" s="17">
        <v>0</v>
      </c>
      <c r="AA189" s="17">
        <v>0</v>
      </c>
      <c r="AB189" s="17">
        <v>0</v>
      </c>
      <c r="AC189" s="17">
        <v>0</v>
      </c>
      <c r="AD189" s="17">
        <v>0</v>
      </c>
      <c r="AE189" s="17">
        <v>0.52</v>
      </c>
      <c r="AF189" s="41">
        <v>0</v>
      </c>
      <c r="AG189" s="88">
        <v>74.400000000000006</v>
      </c>
      <c r="AH189" s="41" t="s">
        <v>3</v>
      </c>
      <c r="AI189" s="87" t="s">
        <v>506</v>
      </c>
      <c r="AN189" s="17">
        <f t="shared" si="51"/>
        <v>99.999999999999986</v>
      </c>
      <c r="AO189" s="17">
        <f t="shared" si="52"/>
        <v>0.22810000000000002</v>
      </c>
      <c r="AP189" s="17">
        <f t="shared" si="53"/>
        <v>0</v>
      </c>
      <c r="AQ189" s="17">
        <f t="shared" si="54"/>
        <v>0.15869999999999998</v>
      </c>
      <c r="AR189" s="17">
        <f t="shared" si="55"/>
        <v>0.60799999999999998</v>
      </c>
      <c r="AS189" s="17">
        <f t="shared" si="56"/>
        <v>0.74400000000000011</v>
      </c>
      <c r="AU189" s="17">
        <f t="shared" si="57"/>
        <v>3.831127914303718</v>
      </c>
      <c r="AV189" s="17">
        <f t="shared" si="58"/>
        <v>1.4373030875866417</v>
      </c>
      <c r="AW189" s="17">
        <f t="shared" si="59"/>
        <v>0.73944549464398235</v>
      </c>
      <c r="AX189" s="17">
        <f t="shared" si="60"/>
        <v>1.4577819785759294</v>
      </c>
      <c r="AY189" s="17">
        <f t="shared" si="61"/>
        <v>0.73944549464398235</v>
      </c>
      <c r="AZ189" s="17">
        <f t="shared" si="62"/>
        <v>0.73944549464398235</v>
      </c>
      <c r="BA189" s="17">
        <f t="shared" si="63"/>
        <v>4.5545053560177573E-3</v>
      </c>
      <c r="BC189" s="17">
        <f t="shared" si="64"/>
        <v>3.8311279143037176</v>
      </c>
      <c r="BD189" s="17">
        <f t="shared" si="65"/>
        <v>1.4373030875866417</v>
      </c>
      <c r="BE189" s="17">
        <f t="shared" si="66"/>
        <v>0.65338267619792745</v>
      </c>
      <c r="BF189" s="17">
        <f t="shared" si="67"/>
        <v>0.70767984357004954</v>
      </c>
      <c r="BG189" s="17">
        <f t="shared" si="68"/>
        <v>0.70767984357004954</v>
      </c>
      <c r="BH189" s="17">
        <f t="shared" si="69"/>
        <v>1.3191537630960796E-3</v>
      </c>
      <c r="BI189" s="17">
        <f t="shared" si="70"/>
        <v>8.1627612485695056E-2</v>
      </c>
    </row>
    <row r="190" spans="1:61" x14ac:dyDescent="0.25">
      <c r="A190" s="84">
        <v>107</v>
      </c>
      <c r="B190" s="84">
        <v>72</v>
      </c>
      <c r="C190" s="17" t="s">
        <v>129</v>
      </c>
      <c r="D190" s="87">
        <v>1</v>
      </c>
      <c r="E190" s="17"/>
      <c r="F190" s="17"/>
      <c r="G190" s="17">
        <v>12.7</v>
      </c>
      <c r="H190" s="17">
        <v>4.5999999999999996</v>
      </c>
      <c r="I190" s="17">
        <v>0</v>
      </c>
      <c r="J190" s="17">
        <v>0</v>
      </c>
      <c r="K190" s="17">
        <v>7.0000000000000007E-2</v>
      </c>
      <c r="L190" s="17">
        <v>0</v>
      </c>
      <c r="M190" s="17">
        <v>0</v>
      </c>
      <c r="N190" s="17">
        <v>0</v>
      </c>
      <c r="O190" s="17">
        <v>13.5</v>
      </c>
      <c r="P190" s="17">
        <v>0</v>
      </c>
      <c r="Q190" s="17">
        <v>69.2</v>
      </c>
      <c r="R190" s="17">
        <v>0</v>
      </c>
      <c r="S190" s="17">
        <v>0</v>
      </c>
      <c r="T190" s="17">
        <v>0</v>
      </c>
      <c r="U190" s="17">
        <v>0</v>
      </c>
      <c r="V190" s="41">
        <v>0</v>
      </c>
      <c r="W190" s="41">
        <v>0</v>
      </c>
      <c r="X190" s="41">
        <v>0</v>
      </c>
      <c r="Y190" s="17">
        <v>0</v>
      </c>
      <c r="Z190" s="17">
        <v>0</v>
      </c>
      <c r="AA190" s="17">
        <v>0</v>
      </c>
      <c r="AB190" s="41">
        <v>0</v>
      </c>
      <c r="AC190" s="17">
        <v>0</v>
      </c>
      <c r="AD190" s="17">
        <v>0</v>
      </c>
      <c r="AE190" s="41">
        <v>0</v>
      </c>
      <c r="AF190" s="41">
        <v>0</v>
      </c>
      <c r="AG190" s="88">
        <v>19.899999999999999</v>
      </c>
      <c r="AH190" s="41" t="s">
        <v>3</v>
      </c>
      <c r="AI190" s="87" t="s">
        <v>506</v>
      </c>
      <c r="AN190" s="17">
        <f t="shared" si="51"/>
        <v>100.07</v>
      </c>
      <c r="AO190" s="17">
        <f t="shared" si="52"/>
        <v>0.13500000000000001</v>
      </c>
      <c r="AP190" s="17">
        <f t="shared" si="53"/>
        <v>0.127</v>
      </c>
      <c r="AQ190" s="17">
        <f t="shared" si="54"/>
        <v>4.5999999999999999E-2</v>
      </c>
      <c r="AR190" s="17">
        <f t="shared" si="55"/>
        <v>0.69200000000000006</v>
      </c>
      <c r="AS190" s="17">
        <f t="shared" si="56"/>
        <v>0.19899999999999998</v>
      </c>
      <c r="AU190" s="17">
        <f t="shared" si="57"/>
        <v>4.0000000000000009</v>
      </c>
      <c r="AV190" s="17">
        <f t="shared" si="58"/>
        <v>0.78034682080924866</v>
      </c>
      <c r="AW190" s="17">
        <f t="shared" si="59"/>
        <v>0.75</v>
      </c>
      <c r="AX190" s="17">
        <f t="shared" si="60"/>
        <v>1.5000000000000002</v>
      </c>
      <c r="AY190" s="17">
        <f t="shared" si="61"/>
        <v>0.75</v>
      </c>
      <c r="AZ190" s="17">
        <f t="shared" si="62"/>
        <v>0.75</v>
      </c>
      <c r="BA190" s="17">
        <f t="shared" si="63"/>
        <v>0.55100000000000005</v>
      </c>
      <c r="BC190" s="17">
        <f t="shared" si="64"/>
        <v>1.2490974729241877</v>
      </c>
      <c r="BD190" s="17">
        <f t="shared" si="65"/>
        <v>0.24368231046931407</v>
      </c>
      <c r="BE190" s="17">
        <f t="shared" si="66"/>
        <v>0.50162625470198174</v>
      </c>
      <c r="BF190" s="17">
        <f t="shared" si="67"/>
        <v>0.24368231046931407</v>
      </c>
      <c r="BG190" s="17">
        <f t="shared" si="68"/>
        <v>0.24368231046931407</v>
      </c>
      <c r="BH190" s="17">
        <f t="shared" si="69"/>
        <v>1.9965088688761756E-3</v>
      </c>
      <c r="BI190" s="17">
        <f t="shared" si="70"/>
        <v>6.7233656103373549E-2</v>
      </c>
    </row>
    <row r="191" spans="1:61" x14ac:dyDescent="0.25">
      <c r="A191" s="84">
        <v>445</v>
      </c>
      <c r="B191" s="84">
        <v>300</v>
      </c>
      <c r="C191" s="17" t="s">
        <v>291</v>
      </c>
      <c r="D191" s="86">
        <v>1</v>
      </c>
      <c r="E191" s="98">
        <f t="shared" ref="E191:E212" si="75">I191+L191+M191+N191+O191+V191+X191+AB191+AD191</f>
        <v>18.34</v>
      </c>
      <c r="F191" s="98">
        <f t="shared" ref="F191:F212" si="76">Q191/(H191+P191+Q191+AC191)</f>
        <v>0.78970182582424797</v>
      </c>
      <c r="G191" s="17">
        <v>3.82</v>
      </c>
      <c r="H191" s="17">
        <v>16.010000000000002</v>
      </c>
      <c r="I191" s="17">
        <v>5.71</v>
      </c>
      <c r="J191" s="17">
        <v>0</v>
      </c>
      <c r="K191" s="17">
        <v>0</v>
      </c>
      <c r="L191" s="17">
        <v>0</v>
      </c>
      <c r="M191" s="17">
        <v>0</v>
      </c>
      <c r="N191" s="17">
        <v>0</v>
      </c>
      <c r="O191" s="17">
        <v>12.63</v>
      </c>
      <c r="P191" s="17">
        <v>0</v>
      </c>
      <c r="Q191" s="17">
        <v>60.12</v>
      </c>
      <c r="R191" s="17">
        <v>0</v>
      </c>
      <c r="S191" s="17">
        <v>0</v>
      </c>
      <c r="T191" s="17">
        <v>0</v>
      </c>
      <c r="U191" s="17">
        <v>1.71</v>
      </c>
      <c r="V191" s="17">
        <v>0</v>
      </c>
      <c r="W191" s="41">
        <v>0</v>
      </c>
      <c r="X191" s="17">
        <v>0</v>
      </c>
      <c r="Y191" s="17">
        <v>0</v>
      </c>
      <c r="Z191" s="17">
        <v>0</v>
      </c>
      <c r="AA191" s="17">
        <v>0</v>
      </c>
      <c r="AB191" s="17">
        <v>0</v>
      </c>
      <c r="AC191" s="17">
        <v>0</v>
      </c>
      <c r="AD191" s="17">
        <v>0</v>
      </c>
      <c r="AE191" s="17">
        <v>0</v>
      </c>
      <c r="AF191" s="41">
        <v>0</v>
      </c>
      <c r="AG191" s="88">
        <v>47</v>
      </c>
      <c r="AH191" s="17" t="s">
        <v>3</v>
      </c>
      <c r="AI191" s="87" t="s">
        <v>506</v>
      </c>
      <c r="AN191" s="17">
        <f t="shared" si="51"/>
        <v>99.999999999999986</v>
      </c>
      <c r="AO191" s="17">
        <f t="shared" si="52"/>
        <v>0.1263</v>
      </c>
      <c r="AP191" s="17">
        <f t="shared" si="53"/>
        <v>3.8199999999999998E-2</v>
      </c>
      <c r="AQ191" s="17">
        <f t="shared" si="54"/>
        <v>0.16010000000000002</v>
      </c>
      <c r="AR191" s="17">
        <f t="shared" si="55"/>
        <v>0.60119999999999996</v>
      </c>
      <c r="AS191" s="17">
        <f t="shared" si="56"/>
        <v>0.47</v>
      </c>
      <c r="AU191" s="17">
        <f t="shared" si="57"/>
        <v>3.0317700453857785</v>
      </c>
      <c r="AV191" s="17">
        <f t="shared" si="58"/>
        <v>0.63691376701966707</v>
      </c>
      <c r="AW191" s="17">
        <f t="shared" si="59"/>
        <v>0.68948562783661116</v>
      </c>
      <c r="AX191" s="17">
        <f t="shared" si="60"/>
        <v>1.2579425113464446</v>
      </c>
      <c r="AY191" s="17">
        <f t="shared" si="61"/>
        <v>0.63691376701966707</v>
      </c>
      <c r="AZ191" s="17">
        <f t="shared" si="62"/>
        <v>0.63691376701966707</v>
      </c>
      <c r="BA191" s="17">
        <f t="shared" si="63"/>
        <v>0.16691376701966709</v>
      </c>
      <c r="BC191" s="17">
        <f t="shared" si="64"/>
        <v>1.6507413509060953</v>
      </c>
      <c r="BD191" s="17">
        <f t="shared" si="65"/>
        <v>0.42517847336628228</v>
      </c>
      <c r="BE191" s="17">
        <f t="shared" si="66"/>
        <v>0.52523249754926704</v>
      </c>
      <c r="BF191" s="17">
        <f t="shared" si="67"/>
        <v>0.42517847336628228</v>
      </c>
      <c r="BG191" s="17">
        <f t="shared" si="68"/>
        <v>0.42517847336628228</v>
      </c>
      <c r="BH191" s="17">
        <f t="shared" si="69"/>
        <v>2.0089692497770643E-3</v>
      </c>
      <c r="BI191" s="17">
        <f t="shared" si="70"/>
        <v>1.3701790082146307E-4</v>
      </c>
    </row>
    <row r="192" spans="1:61" x14ac:dyDescent="0.25">
      <c r="A192" s="84">
        <v>453</v>
      </c>
      <c r="B192" s="84">
        <v>305</v>
      </c>
      <c r="D192" s="86">
        <v>1</v>
      </c>
      <c r="E192" s="98">
        <f t="shared" si="75"/>
        <v>9.1262135922330092</v>
      </c>
      <c r="F192" s="98">
        <f t="shared" si="76"/>
        <v>0.7196467991169978</v>
      </c>
      <c r="G192" s="17">
        <f>'EWG-CCP-127 (1)'!J233</f>
        <v>2.912621359223301</v>
      </c>
      <c r="H192" s="17">
        <f>'EWG-CCP-127 (1)'!H233</f>
        <v>24.660194174757279</v>
      </c>
      <c r="I192" s="17">
        <v>0</v>
      </c>
      <c r="J192" s="17">
        <v>0</v>
      </c>
      <c r="K192" s="17">
        <v>0</v>
      </c>
      <c r="L192" s="17">
        <v>0</v>
      </c>
      <c r="M192" s="17">
        <v>0</v>
      </c>
      <c r="N192" s="17">
        <v>0</v>
      </c>
      <c r="O192" s="17">
        <f>'EWG-CCP-127 (1)'!G233</f>
        <v>9.1262135922330092</v>
      </c>
      <c r="P192" s="17">
        <v>0</v>
      </c>
      <c r="Q192" s="17">
        <f>'EWG-CCP-127 (1)'!I233</f>
        <v>63.300970873786412</v>
      </c>
      <c r="R192" s="17">
        <v>0</v>
      </c>
      <c r="S192" s="17">
        <v>0</v>
      </c>
      <c r="T192" s="17">
        <v>0</v>
      </c>
      <c r="U192" s="17">
        <v>0</v>
      </c>
      <c r="V192" s="17">
        <v>0</v>
      </c>
      <c r="W192" s="41">
        <v>0</v>
      </c>
      <c r="X192" s="17">
        <v>0</v>
      </c>
      <c r="Y192" s="17">
        <v>0</v>
      </c>
      <c r="Z192" s="17">
        <v>0</v>
      </c>
      <c r="AA192" s="17">
        <v>0</v>
      </c>
      <c r="AB192" s="17">
        <v>0</v>
      </c>
      <c r="AC192" s="17">
        <v>0</v>
      </c>
      <c r="AD192" s="17">
        <v>0</v>
      </c>
      <c r="AE192" s="17">
        <v>0</v>
      </c>
      <c r="AF192" s="41">
        <v>0</v>
      </c>
      <c r="AG192" s="88">
        <f>'EWG-CCP-127 (1)'!N233</f>
        <v>20.585799999999999</v>
      </c>
      <c r="AH192" s="17" t="s">
        <v>3</v>
      </c>
      <c r="AI192" s="87" t="s">
        <v>506</v>
      </c>
      <c r="AN192" s="17">
        <f t="shared" si="51"/>
        <v>100</v>
      </c>
      <c r="AO192" s="17">
        <f t="shared" si="52"/>
        <v>9.1262135922330095E-2</v>
      </c>
      <c r="AP192" s="17">
        <f t="shared" si="53"/>
        <v>2.9126213592233011E-2</v>
      </c>
      <c r="AQ192" s="17">
        <f t="shared" si="54"/>
        <v>0.2466019417475728</v>
      </c>
      <c r="AR192" s="17">
        <f t="shared" si="55"/>
        <v>0.63300970873786411</v>
      </c>
      <c r="AS192" s="17">
        <f t="shared" si="56"/>
        <v>0.20585799999999999</v>
      </c>
      <c r="AU192" s="17">
        <f t="shared" si="57"/>
        <v>2.295774647887324</v>
      </c>
      <c r="AV192" s="17">
        <f t="shared" si="58"/>
        <v>0.33098591549295775</v>
      </c>
      <c r="AW192" s="17">
        <f t="shared" si="59"/>
        <v>0.64348591549295775</v>
      </c>
      <c r="AX192" s="17">
        <f t="shared" si="60"/>
        <v>1.073943661971831</v>
      </c>
      <c r="AY192" s="17">
        <f t="shared" si="61"/>
        <v>0.33098591549295775</v>
      </c>
      <c r="AZ192" s="17">
        <f t="shared" si="62"/>
        <v>0.33098591549295775</v>
      </c>
      <c r="BA192" s="17">
        <f t="shared" si="63"/>
        <v>0.12512791549295776</v>
      </c>
      <c r="BC192" s="17">
        <f t="shared" si="64"/>
        <v>1.7433155080213905</v>
      </c>
      <c r="BD192" s="17">
        <f t="shared" si="65"/>
        <v>0.25133689839572193</v>
      </c>
      <c r="BE192" s="17">
        <f t="shared" si="66"/>
        <v>0.53067345695147872</v>
      </c>
      <c r="BF192" s="17">
        <f t="shared" si="67"/>
        <v>0.25133689839572193</v>
      </c>
      <c r="BG192" s="17">
        <f t="shared" si="68"/>
        <v>0.25133689839572193</v>
      </c>
      <c r="BH192" s="17">
        <f t="shared" si="69"/>
        <v>2.0683301992884002E-3</v>
      </c>
      <c r="BI192" s="17">
        <f t="shared" si="70"/>
        <v>6.372420441942854E-2</v>
      </c>
    </row>
    <row r="193" spans="1:61" x14ac:dyDescent="0.25">
      <c r="A193" s="84">
        <v>664</v>
      </c>
      <c r="B193" s="84">
        <v>361</v>
      </c>
      <c r="C193" s="17" t="s">
        <v>491</v>
      </c>
      <c r="D193" s="86">
        <v>1</v>
      </c>
      <c r="E193" s="98">
        <f t="shared" si="75"/>
        <v>28.922996003853953</v>
      </c>
      <c r="F193" s="98">
        <f t="shared" si="76"/>
        <v>0.84733009861073516</v>
      </c>
      <c r="G193" s="106">
        <f>'EWG-CCP-127 (1)'!C37</f>
        <v>3.7965701360148882</v>
      </c>
      <c r="H193" s="106">
        <f>'EWG-CCP-127 (1)'!D37</f>
        <v>9.1156047366981738</v>
      </c>
      <c r="I193" s="106">
        <f>'EWG-CCP-127 (1)'!E37</f>
        <v>7.853721349904121</v>
      </c>
      <c r="J193" s="17">
        <v>0</v>
      </c>
      <c r="K193" s="106">
        <f>'EWG-CCP-127 (1)'!G37</f>
        <v>2.1857169351612478</v>
      </c>
      <c r="L193" s="106">
        <f>'EWG-CCP-127 (1)'!H37</f>
        <v>0.16236408964816257</v>
      </c>
      <c r="M193" s="106">
        <f>'EWG-CCP-127 (1)'!R37</f>
        <v>8.8779156253914628</v>
      </c>
      <c r="N193" s="106">
        <f>'EWG-CCP-127 (1)'!J37</f>
        <v>4.0937940226336424</v>
      </c>
      <c r="O193" s="106">
        <f>'EWG-CCP-127 (1)'!K37</f>
        <v>7.9352009162765693</v>
      </c>
      <c r="P193" s="17">
        <v>0</v>
      </c>
      <c r="Q193" s="106">
        <f>'EWG-CCP-127 (1)'!N37</f>
        <v>50.592331495316365</v>
      </c>
      <c r="R193" s="17">
        <v>0</v>
      </c>
      <c r="S193" s="106">
        <f>'EWG-CCP-127 (1)'!O37</f>
        <v>1.1124290702267619</v>
      </c>
      <c r="T193" s="106">
        <f>'EWG-CCP-127 (1)'!P37</f>
        <v>2.7293327422818034</v>
      </c>
      <c r="U193" s="106">
        <f>'EWG-CCP-127 (1)'!Q37</f>
        <v>1.5450188804467953</v>
      </c>
      <c r="V193" s="17">
        <v>0</v>
      </c>
      <c r="W193" s="17">
        <v>0</v>
      </c>
      <c r="X193" s="17">
        <v>0</v>
      </c>
      <c r="Y193" s="17">
        <v>0</v>
      </c>
      <c r="Z193" s="17">
        <v>0</v>
      </c>
      <c r="AA193" s="17">
        <v>0</v>
      </c>
      <c r="AB193" s="17">
        <v>0</v>
      </c>
      <c r="AC193" s="17">
        <v>0</v>
      </c>
      <c r="AD193" s="17">
        <v>0</v>
      </c>
      <c r="AE193" s="17">
        <v>0</v>
      </c>
      <c r="AF193" s="17">
        <v>0</v>
      </c>
      <c r="AG193" s="88">
        <v>53</v>
      </c>
      <c r="AH193" s="17" t="s">
        <v>3</v>
      </c>
      <c r="AI193" s="87" t="s">
        <v>506</v>
      </c>
      <c r="AN193" s="17">
        <f t="shared" si="51"/>
        <v>99.999999999999986</v>
      </c>
      <c r="AO193" s="17">
        <f t="shared" si="52"/>
        <v>0.16975480631316195</v>
      </c>
      <c r="AP193" s="17">
        <f t="shared" si="53"/>
        <v>3.796570136014888E-2</v>
      </c>
      <c r="AQ193" s="17">
        <f t="shared" si="54"/>
        <v>9.1156047366981741E-2</v>
      </c>
      <c r="AR193" s="17">
        <f t="shared" si="55"/>
        <v>0.50592331495316367</v>
      </c>
      <c r="AS193" s="17">
        <f t="shared" si="56"/>
        <v>0.53</v>
      </c>
      <c r="AU193" s="17">
        <f t="shared" si="57"/>
        <v>3.9181882211208068</v>
      </c>
      <c r="AV193" s="17">
        <f t="shared" si="58"/>
        <v>1.3146879436391468</v>
      </c>
      <c r="AW193" s="17">
        <f t="shared" si="59"/>
        <v>0.74488676382005048</v>
      </c>
      <c r="AX193" s="17">
        <f t="shared" si="60"/>
        <v>1.4795470552802017</v>
      </c>
      <c r="AY193" s="17">
        <f t="shared" si="61"/>
        <v>0.74488676382005048</v>
      </c>
      <c r="AZ193" s="17">
        <f t="shared" si="62"/>
        <v>0.74488676382005048</v>
      </c>
      <c r="BA193" s="17">
        <f t="shared" si="63"/>
        <v>0.21488676382005045</v>
      </c>
      <c r="BC193" s="17">
        <f t="shared" si="64"/>
        <v>1.7483648283055371</v>
      </c>
      <c r="BD193" s="17">
        <f t="shared" si="65"/>
        <v>0.84023753284580194</v>
      </c>
      <c r="BE193" s="17">
        <f t="shared" si="66"/>
        <v>0.53097022602322508</v>
      </c>
      <c r="BF193" s="17">
        <f t="shared" si="67"/>
        <v>0.57072015817900834</v>
      </c>
      <c r="BG193" s="17">
        <f t="shared" si="68"/>
        <v>0.57072015817900834</v>
      </c>
      <c r="BH193" s="17">
        <f t="shared" si="69"/>
        <v>1.6581312821234578E-3</v>
      </c>
      <c r="BI193" s="17">
        <f t="shared" si="70"/>
        <v>5.1416736493339193E-3</v>
      </c>
    </row>
    <row r="194" spans="1:61" x14ac:dyDescent="0.25">
      <c r="A194" s="84">
        <v>39</v>
      </c>
      <c r="B194" s="84">
        <v>27</v>
      </c>
      <c r="C194" s="17" t="s">
        <v>47</v>
      </c>
      <c r="D194" s="86">
        <v>1</v>
      </c>
      <c r="E194" s="98">
        <f t="shared" si="75"/>
        <v>22</v>
      </c>
      <c r="F194" s="98">
        <f t="shared" si="76"/>
        <v>0.78205128205128205</v>
      </c>
      <c r="G194" s="41">
        <v>0</v>
      </c>
      <c r="H194" s="17">
        <v>17</v>
      </c>
      <c r="I194" s="17">
        <v>4</v>
      </c>
      <c r="J194" s="17">
        <v>0</v>
      </c>
      <c r="K194" s="41">
        <v>0</v>
      </c>
      <c r="L194" s="41">
        <v>0</v>
      </c>
      <c r="M194" s="41">
        <v>0</v>
      </c>
      <c r="N194" s="41">
        <v>0</v>
      </c>
      <c r="O194" s="17">
        <v>18</v>
      </c>
      <c r="P194" s="17">
        <v>0</v>
      </c>
      <c r="Q194" s="17">
        <v>61</v>
      </c>
      <c r="R194" s="17">
        <v>0</v>
      </c>
      <c r="S194" s="17">
        <v>0</v>
      </c>
      <c r="T194" s="17">
        <v>0</v>
      </c>
      <c r="U194" s="17">
        <v>0</v>
      </c>
      <c r="V194" s="41">
        <v>0</v>
      </c>
      <c r="W194" s="41">
        <v>0</v>
      </c>
      <c r="X194" s="41">
        <v>0</v>
      </c>
      <c r="Y194" s="41">
        <v>0</v>
      </c>
      <c r="Z194" s="41">
        <v>0</v>
      </c>
      <c r="AA194" s="17">
        <v>0</v>
      </c>
      <c r="AB194" s="41">
        <v>0</v>
      </c>
      <c r="AC194" s="17">
        <v>0</v>
      </c>
      <c r="AD194" s="17">
        <v>0</v>
      </c>
      <c r="AE194" s="41">
        <v>0</v>
      </c>
      <c r="AF194" s="41">
        <v>0</v>
      </c>
      <c r="AG194" s="88">
        <v>73</v>
      </c>
      <c r="AH194" s="41" t="s">
        <v>3</v>
      </c>
      <c r="AI194" s="87" t="s">
        <v>506</v>
      </c>
      <c r="AN194" s="17">
        <f t="shared" ref="AN194:AN257" si="77">SUM(G194:AF194)</f>
        <v>100</v>
      </c>
      <c r="AO194" s="17">
        <f t="shared" ref="AO194:AO257" si="78">(L194+M194+O194+X194)/100</f>
        <v>0.18</v>
      </c>
      <c r="AP194" s="17">
        <f t="shared" ref="AP194:AP257" si="79">G194/100</f>
        <v>0</v>
      </c>
      <c r="AQ194" s="17">
        <f t="shared" ref="AQ194:AQ257" si="80">H194/100</f>
        <v>0.17</v>
      </c>
      <c r="AR194" s="17">
        <f t="shared" ref="AR194:AR257" si="81">Q194/100</f>
        <v>0.61</v>
      </c>
      <c r="AS194" s="17">
        <f t="shared" ref="AS194:AS257" si="82">AG194/100</f>
        <v>0.73</v>
      </c>
      <c r="AU194" s="17">
        <f t="shared" ref="AU194:AU257" si="83">AR194/(AQ194+AP194)</f>
        <v>3.5882352941176467</v>
      </c>
      <c r="AV194" s="17">
        <f t="shared" ref="AV194:AV257" si="84">AO194/(AP194+AQ194)</f>
        <v>1.0588235294117645</v>
      </c>
      <c r="AW194" s="17">
        <f t="shared" ref="AW194:AW257" si="85">0.5+AU194/16</f>
        <v>0.72426470588235292</v>
      </c>
      <c r="AX194" s="17">
        <f t="shared" ref="AX194:AX257" si="86">0.5+AU194/4</f>
        <v>1.3970588235294117</v>
      </c>
      <c r="AY194" s="17">
        <f t="shared" ref="AY194:AY257" si="87">IF(AV194&lt;=AW194,AV194,IF(AV194&lt;=AX194,AW194,AW194-(AV194-AX194)*(8+AU194)/(12*(2+AU194))))</f>
        <v>0.72426470588235292</v>
      </c>
      <c r="AZ194" s="17">
        <f t="shared" ref="AZ194:AZ257" si="88">IF(AY194&lt;1,AY194,1)</f>
        <v>0.72426470588235292</v>
      </c>
      <c r="BA194" s="17">
        <f t="shared" ref="BA194:BA257" si="89">ABS(AZ194-AS194)</f>
        <v>5.7352941176470607E-3</v>
      </c>
      <c r="BC194" s="17">
        <f t="shared" ref="BC194:BC257" si="90">(Q194)/($BM$3*H194+$BM$4*G194+$BM$5*P194+$BM$6*K194+$BM$7*S194+$BM$8*U194+$BM$9*Y194)</f>
        <v>3.5882352941176472</v>
      </c>
      <c r="BD194" s="17">
        <f t="shared" ref="BD194:BD257" si="91">(O194+$BM$11*M194+$BM$12*L194+$BM$13*X194+$BM$14*AD194+$BM$15*I194+$BM$16*N194+$BM$17*AB194+$BM$18*V194+$BM$19*T194+$BM$20*AA194+$BM$21*Z194+$BM$22*AF194+$BM$23*W194)/($BM$3*$H194+$BM$4*$G194+$BM$5*$P194+$BM$6*$K194+$BM$7*$S194+$BM$8*$U194+$BM$9*$Y194)</f>
        <v>1.1764705882352942</v>
      </c>
      <c r="BE194" s="17">
        <f t="shared" ref="BE194:BE257" si="92">$BM$25+BC194*$BM$26</f>
        <v>0.63910688988011854</v>
      </c>
      <c r="BF194" s="17">
        <f t="shared" ref="BF194:BF257" si="93">IF(BD194&lt;BE194,BD194,$BM$28*($BM$29+BD194)*($BM$30-BD194/($BM$31+$BM$32*BC194))^5)</f>
        <v>0.68851601735679324</v>
      </c>
      <c r="BG194" s="17">
        <f t="shared" ref="BG194:BG257" si="94">IF(BF194&lt;1,IF(BF194&gt;0,BF194,0),1)</f>
        <v>0.68851601735679324</v>
      </c>
      <c r="BH194" s="17">
        <f t="shared" ref="BH194:BH257" si="95">(BG194-AS194)^2</f>
        <v>1.720920815941878E-3</v>
      </c>
      <c r="BI194" s="17">
        <f t="shared" si="70"/>
        <v>7.3823859477708753E-2</v>
      </c>
    </row>
    <row r="195" spans="1:61" x14ac:dyDescent="0.25">
      <c r="A195" s="84">
        <v>399</v>
      </c>
      <c r="B195" s="84">
        <v>264</v>
      </c>
      <c r="C195" s="17" t="s">
        <v>264</v>
      </c>
      <c r="D195" s="86">
        <v>1</v>
      </c>
      <c r="E195" s="98">
        <f t="shared" si="75"/>
        <v>15.8</v>
      </c>
      <c r="F195" s="98">
        <f t="shared" si="76"/>
        <v>0.53703703703703709</v>
      </c>
      <c r="G195" s="17">
        <v>3.2</v>
      </c>
      <c r="H195" s="17">
        <v>37.5</v>
      </c>
      <c r="I195" s="17">
        <v>0</v>
      </c>
      <c r="J195" s="17">
        <v>0</v>
      </c>
      <c r="K195" s="17">
        <v>0</v>
      </c>
      <c r="L195" s="17">
        <v>0</v>
      </c>
      <c r="M195" s="17">
        <v>0</v>
      </c>
      <c r="N195" s="17">
        <v>0</v>
      </c>
      <c r="O195" s="17">
        <v>15.8</v>
      </c>
      <c r="P195" s="17">
        <v>0</v>
      </c>
      <c r="Q195" s="17">
        <v>43.5</v>
      </c>
      <c r="R195" s="17">
        <v>0</v>
      </c>
      <c r="S195" s="17">
        <v>0</v>
      </c>
      <c r="T195" s="17">
        <v>0</v>
      </c>
      <c r="U195" s="17">
        <v>0</v>
      </c>
      <c r="V195" s="17">
        <v>0</v>
      </c>
      <c r="W195" s="41">
        <v>0</v>
      </c>
      <c r="X195" s="41">
        <v>0</v>
      </c>
      <c r="Y195" s="17">
        <v>0</v>
      </c>
      <c r="Z195" s="17">
        <v>0</v>
      </c>
      <c r="AA195" s="17">
        <v>0</v>
      </c>
      <c r="AB195" s="17">
        <v>0</v>
      </c>
      <c r="AC195" s="17">
        <v>0</v>
      </c>
      <c r="AD195" s="17">
        <v>0</v>
      </c>
      <c r="AE195" s="17">
        <v>0</v>
      </c>
      <c r="AF195" s="41">
        <v>0</v>
      </c>
      <c r="AG195" s="88">
        <v>36</v>
      </c>
      <c r="AH195" s="91" t="s">
        <v>3</v>
      </c>
      <c r="AI195" s="87" t="s">
        <v>504</v>
      </c>
      <c r="AN195" s="17">
        <f t="shared" si="77"/>
        <v>100</v>
      </c>
      <c r="AO195" s="17">
        <f t="shared" si="78"/>
        <v>0.158</v>
      </c>
      <c r="AP195" s="17">
        <f t="shared" si="79"/>
        <v>3.2000000000000001E-2</v>
      </c>
      <c r="AQ195" s="17">
        <f t="shared" si="80"/>
        <v>0.375</v>
      </c>
      <c r="AR195" s="17">
        <f t="shared" si="81"/>
        <v>0.435</v>
      </c>
      <c r="AS195" s="17">
        <f t="shared" si="82"/>
        <v>0.36</v>
      </c>
      <c r="AU195" s="17">
        <f t="shared" si="83"/>
        <v>1.0687960687960687</v>
      </c>
      <c r="AV195" s="17">
        <f t="shared" si="84"/>
        <v>0.3882063882063882</v>
      </c>
      <c r="AW195" s="17">
        <f t="shared" si="85"/>
        <v>0.56679975429975427</v>
      </c>
      <c r="AX195" s="17">
        <f t="shared" si="86"/>
        <v>0.76719901719901717</v>
      </c>
      <c r="AY195" s="17">
        <f t="shared" si="87"/>
        <v>0.3882063882063882</v>
      </c>
      <c r="AZ195" s="17">
        <f t="shared" si="88"/>
        <v>0.3882063882063882</v>
      </c>
      <c r="BA195" s="17">
        <f t="shared" si="89"/>
        <v>2.8206388206388211E-2</v>
      </c>
      <c r="BC195" s="17">
        <f t="shared" si="90"/>
        <v>0.86481113320079528</v>
      </c>
      <c r="BD195" s="17">
        <f t="shared" si="91"/>
        <v>0.31411530815109345</v>
      </c>
      <c r="BE195" s="17">
        <f t="shared" si="92"/>
        <v>0.47904018491302947</v>
      </c>
      <c r="BF195" s="17">
        <f t="shared" si="93"/>
        <v>0.31411530815109345</v>
      </c>
      <c r="BG195" s="17">
        <f t="shared" si="94"/>
        <v>0.31411530815109345</v>
      </c>
      <c r="BH195" s="17">
        <f t="shared" si="95"/>
        <v>2.1054049460691097E-3</v>
      </c>
      <c r="BI195" s="17">
        <f t="shared" ref="BI195:BI258" si="96">(AS195-AVERAGE($AS$2:$AS$435))^2</f>
        <v>9.6618156952153044E-3</v>
      </c>
    </row>
    <row r="196" spans="1:61" x14ac:dyDescent="0.25">
      <c r="A196" s="84">
        <v>276</v>
      </c>
      <c r="B196" s="84">
        <v>166</v>
      </c>
      <c r="C196" s="17">
        <f>'EWG-CCP-127 (1)'!B91</f>
        <v>36</v>
      </c>
      <c r="D196" s="86">
        <v>1</v>
      </c>
      <c r="E196" s="98">
        <f t="shared" si="75"/>
        <v>42.857142857142854</v>
      </c>
      <c r="F196" s="98">
        <f t="shared" si="76"/>
        <v>0.75</v>
      </c>
      <c r="G196" s="17">
        <v>0</v>
      </c>
      <c r="H196" s="17">
        <f>'EWG-CCP-127 (1)'!M91</f>
        <v>14.285714285714285</v>
      </c>
      <c r="I196" s="17">
        <v>0</v>
      </c>
      <c r="J196" s="17">
        <v>0</v>
      </c>
      <c r="K196" s="17">
        <v>0</v>
      </c>
      <c r="L196" s="17">
        <v>0</v>
      </c>
      <c r="M196" s="17">
        <v>0</v>
      </c>
      <c r="N196" s="17">
        <v>0</v>
      </c>
      <c r="O196" s="17">
        <f>'EWG-CCP-127 (1)'!L91</f>
        <v>42.857142857142854</v>
      </c>
      <c r="P196" s="17">
        <v>0</v>
      </c>
      <c r="Q196" s="17">
        <f>'EWG-CCP-127 (1)'!K91</f>
        <v>42.857142857142854</v>
      </c>
      <c r="R196" s="17">
        <v>0</v>
      </c>
      <c r="S196" s="17">
        <v>0</v>
      </c>
      <c r="T196" s="17">
        <v>0</v>
      </c>
      <c r="U196" s="17">
        <v>0</v>
      </c>
      <c r="V196" s="17">
        <v>0</v>
      </c>
      <c r="W196" s="41">
        <v>0</v>
      </c>
      <c r="X196" s="41">
        <v>0</v>
      </c>
      <c r="Y196" s="17">
        <v>0</v>
      </c>
      <c r="Z196" s="17">
        <v>0</v>
      </c>
      <c r="AA196" s="17">
        <v>0</v>
      </c>
      <c r="AB196" s="17">
        <v>0</v>
      </c>
      <c r="AC196" s="17">
        <v>0</v>
      </c>
      <c r="AD196" s="17">
        <v>0</v>
      </c>
      <c r="AE196" s="17">
        <v>0</v>
      </c>
      <c r="AF196" s="41">
        <v>0</v>
      </c>
      <c r="AG196" s="88">
        <f>'EWG-CCP-127 (1)'!E91</f>
        <v>44</v>
      </c>
      <c r="AH196" s="41" t="s">
        <v>3</v>
      </c>
      <c r="AI196" s="87" t="s">
        <v>506</v>
      </c>
      <c r="AN196" s="17">
        <f t="shared" si="77"/>
        <v>100</v>
      </c>
      <c r="AO196" s="17">
        <f t="shared" si="78"/>
        <v>0.42857142857142855</v>
      </c>
      <c r="AP196" s="17">
        <f t="shared" si="79"/>
        <v>0</v>
      </c>
      <c r="AQ196" s="17">
        <f t="shared" si="80"/>
        <v>0.14285714285714285</v>
      </c>
      <c r="AR196" s="17">
        <f t="shared" si="81"/>
        <v>0.42857142857142855</v>
      </c>
      <c r="AS196" s="17">
        <f t="shared" si="82"/>
        <v>0.44</v>
      </c>
      <c r="AU196" s="17">
        <f t="shared" si="83"/>
        <v>3</v>
      </c>
      <c r="AV196" s="17">
        <f t="shared" si="84"/>
        <v>3</v>
      </c>
      <c r="AW196" s="17">
        <f t="shared" si="85"/>
        <v>0.6875</v>
      </c>
      <c r="AX196" s="17">
        <f t="shared" si="86"/>
        <v>1.25</v>
      </c>
      <c r="AY196" s="17">
        <f t="shared" si="87"/>
        <v>0.36666666666666664</v>
      </c>
      <c r="AZ196" s="17">
        <f t="shared" si="88"/>
        <v>0.36666666666666664</v>
      </c>
      <c r="BA196" s="17">
        <f t="shared" si="89"/>
        <v>7.3333333333333361E-2</v>
      </c>
      <c r="BC196" s="17">
        <f t="shared" si="90"/>
        <v>3</v>
      </c>
      <c r="BD196" s="17">
        <f t="shared" si="91"/>
        <v>3</v>
      </c>
      <c r="BE196" s="17">
        <f t="shared" si="92"/>
        <v>0.60453391126518996</v>
      </c>
      <c r="BF196" s="17">
        <f t="shared" si="93"/>
        <v>0.39560108204412303</v>
      </c>
      <c r="BG196" s="17">
        <f t="shared" si="94"/>
        <v>0.39560108204412303</v>
      </c>
      <c r="BH196" s="17">
        <f t="shared" si="95"/>
        <v>1.9712639156526943E-3</v>
      </c>
      <c r="BI196" s="17">
        <f t="shared" si="96"/>
        <v>3.3469002656523754E-4</v>
      </c>
    </row>
    <row r="197" spans="1:61" ht="18.75" x14ac:dyDescent="0.25">
      <c r="A197" s="84">
        <v>2</v>
      </c>
      <c r="B197" s="84">
        <v>2</v>
      </c>
      <c r="C197" s="41" t="s">
        <v>29</v>
      </c>
      <c r="D197" s="86">
        <v>1</v>
      </c>
      <c r="E197" s="98">
        <f t="shared" si="75"/>
        <v>51.3</v>
      </c>
      <c r="F197" s="98">
        <f t="shared" si="76"/>
        <v>0.75770020533880911</v>
      </c>
      <c r="G197" s="41">
        <v>0</v>
      </c>
      <c r="H197" s="41">
        <v>9.1999999999999993</v>
      </c>
      <c r="I197" s="41">
        <v>26.7</v>
      </c>
      <c r="J197" s="17">
        <v>0</v>
      </c>
      <c r="K197" s="41">
        <v>0</v>
      </c>
      <c r="L197" s="41">
        <v>0</v>
      </c>
      <c r="M197" s="41">
        <v>0</v>
      </c>
      <c r="N197" s="41">
        <v>0</v>
      </c>
      <c r="O197" s="41">
        <v>24.6</v>
      </c>
      <c r="P197" s="41">
        <v>2.6</v>
      </c>
      <c r="Q197" s="41">
        <v>36.9</v>
      </c>
      <c r="R197" s="17">
        <v>0</v>
      </c>
      <c r="S197" s="17">
        <v>0</v>
      </c>
      <c r="T197" s="17">
        <v>0</v>
      </c>
      <c r="U197" s="41">
        <v>0</v>
      </c>
      <c r="V197" s="41">
        <v>0</v>
      </c>
      <c r="W197" s="41">
        <v>0</v>
      </c>
      <c r="X197" s="41">
        <v>0</v>
      </c>
      <c r="Y197" s="41">
        <v>0</v>
      </c>
      <c r="Z197" s="41">
        <v>0</v>
      </c>
      <c r="AA197" s="17">
        <v>0</v>
      </c>
      <c r="AB197" s="41">
        <v>0</v>
      </c>
      <c r="AC197" s="17">
        <v>0</v>
      </c>
      <c r="AD197" s="17">
        <v>0</v>
      </c>
      <c r="AE197" s="41">
        <v>0</v>
      </c>
      <c r="AF197" s="41">
        <v>0</v>
      </c>
      <c r="AG197" s="90">
        <v>26</v>
      </c>
      <c r="AH197" s="91" t="s">
        <v>3</v>
      </c>
      <c r="AI197" s="87" t="s">
        <v>504</v>
      </c>
      <c r="AN197" s="17">
        <f t="shared" si="77"/>
        <v>100</v>
      </c>
      <c r="AO197" s="17">
        <f t="shared" si="78"/>
        <v>0.24600000000000002</v>
      </c>
      <c r="AP197" s="17">
        <f t="shared" si="79"/>
        <v>0</v>
      </c>
      <c r="AQ197" s="17">
        <f t="shared" si="80"/>
        <v>9.1999999999999998E-2</v>
      </c>
      <c r="AR197" s="17">
        <f t="shared" si="81"/>
        <v>0.36899999999999999</v>
      </c>
      <c r="AS197" s="17">
        <f t="shared" si="82"/>
        <v>0.26</v>
      </c>
      <c r="AU197" s="17">
        <f t="shared" si="83"/>
        <v>4.0108695652173916</v>
      </c>
      <c r="AV197" s="17">
        <f t="shared" si="84"/>
        <v>2.6739130434782612</v>
      </c>
      <c r="AW197" s="17">
        <f t="shared" si="85"/>
        <v>0.75067934782608692</v>
      </c>
      <c r="AX197" s="17">
        <f t="shared" si="86"/>
        <v>1.5027173913043479</v>
      </c>
      <c r="AY197" s="17">
        <f t="shared" si="87"/>
        <v>0.55565656367114813</v>
      </c>
      <c r="AZ197" s="17">
        <f t="shared" si="88"/>
        <v>0.55565656367114813</v>
      </c>
      <c r="BA197" s="17">
        <f t="shared" si="89"/>
        <v>0.29565656367114812</v>
      </c>
      <c r="BC197" s="17">
        <f t="shared" si="90"/>
        <v>4.0108695652173916</v>
      </c>
      <c r="BD197" s="17">
        <f t="shared" si="91"/>
        <v>4.1250000000000009</v>
      </c>
      <c r="BE197" s="17">
        <f t="shared" si="92"/>
        <v>0.66394682342845313</v>
      </c>
      <c r="BF197" s="17">
        <f t="shared" si="93"/>
        <v>0.30799079339748875</v>
      </c>
      <c r="BG197" s="17">
        <f t="shared" si="94"/>
        <v>0.30799079339748875</v>
      </c>
      <c r="BH197" s="17">
        <f t="shared" si="95"/>
        <v>2.3031162509204489E-3</v>
      </c>
      <c r="BI197" s="17">
        <f t="shared" si="96"/>
        <v>3.9320722781027877E-2</v>
      </c>
    </row>
    <row r="198" spans="1:61" x14ac:dyDescent="0.25">
      <c r="A198" s="84">
        <v>36</v>
      </c>
      <c r="B198" s="84">
        <v>24</v>
      </c>
      <c r="C198" s="17" t="s">
        <v>44</v>
      </c>
      <c r="D198" s="86">
        <v>1</v>
      </c>
      <c r="E198" s="98">
        <f t="shared" si="75"/>
        <v>19</v>
      </c>
      <c r="F198" s="98">
        <f t="shared" si="76"/>
        <v>0.79746835443037978</v>
      </c>
      <c r="G198" s="41">
        <v>0</v>
      </c>
      <c r="H198" s="17">
        <v>16</v>
      </c>
      <c r="I198" s="17">
        <v>3</v>
      </c>
      <c r="J198" s="17">
        <v>0</v>
      </c>
      <c r="K198" s="41">
        <v>0</v>
      </c>
      <c r="L198" s="41">
        <v>0</v>
      </c>
      <c r="M198" s="41">
        <v>0</v>
      </c>
      <c r="N198" s="41">
        <v>0</v>
      </c>
      <c r="O198" s="17">
        <v>16</v>
      </c>
      <c r="P198" s="17">
        <v>0</v>
      </c>
      <c r="Q198" s="17">
        <v>63</v>
      </c>
      <c r="R198" s="17">
        <v>0</v>
      </c>
      <c r="S198" s="17">
        <v>0</v>
      </c>
      <c r="T198" s="17">
        <v>0</v>
      </c>
      <c r="U198" s="17">
        <v>2</v>
      </c>
      <c r="V198" s="41">
        <v>0</v>
      </c>
      <c r="W198" s="41">
        <v>0</v>
      </c>
      <c r="X198" s="41">
        <v>0</v>
      </c>
      <c r="Y198" s="41">
        <v>0</v>
      </c>
      <c r="Z198" s="41">
        <v>0</v>
      </c>
      <c r="AA198" s="17">
        <v>0</v>
      </c>
      <c r="AB198" s="41">
        <v>0</v>
      </c>
      <c r="AC198" s="17">
        <v>0</v>
      </c>
      <c r="AD198" s="17">
        <v>0</v>
      </c>
      <c r="AE198" s="41">
        <v>0</v>
      </c>
      <c r="AF198" s="41">
        <v>0</v>
      </c>
      <c r="AG198" s="88">
        <v>67</v>
      </c>
      <c r="AH198" s="41" t="s">
        <v>3</v>
      </c>
      <c r="AI198" s="87" t="s">
        <v>506</v>
      </c>
      <c r="AN198" s="17">
        <f t="shared" si="77"/>
        <v>100</v>
      </c>
      <c r="AO198" s="17">
        <f t="shared" si="78"/>
        <v>0.16</v>
      </c>
      <c r="AP198" s="17">
        <f t="shared" si="79"/>
        <v>0</v>
      </c>
      <c r="AQ198" s="17">
        <f t="shared" si="80"/>
        <v>0.16</v>
      </c>
      <c r="AR198" s="17">
        <f t="shared" si="81"/>
        <v>0.63</v>
      </c>
      <c r="AS198" s="17">
        <f t="shared" si="82"/>
        <v>0.67</v>
      </c>
      <c r="AU198" s="17">
        <f t="shared" si="83"/>
        <v>3.9375</v>
      </c>
      <c r="AV198" s="17">
        <f t="shared" si="84"/>
        <v>1</v>
      </c>
      <c r="AW198" s="17">
        <f t="shared" si="85"/>
        <v>0.74609375</v>
      </c>
      <c r="AX198" s="17">
        <f t="shared" si="86"/>
        <v>1.484375</v>
      </c>
      <c r="AY198" s="17">
        <f t="shared" si="87"/>
        <v>0.74609375</v>
      </c>
      <c r="AZ198" s="17">
        <f t="shared" si="88"/>
        <v>0.74609375</v>
      </c>
      <c r="BA198" s="17">
        <f t="shared" si="89"/>
        <v>7.609374999999996E-2</v>
      </c>
      <c r="BC198" s="17">
        <f t="shared" si="90"/>
        <v>2.8636363636363638</v>
      </c>
      <c r="BD198" s="17">
        <f t="shared" si="91"/>
        <v>0.79545454545454541</v>
      </c>
      <c r="BE198" s="17">
        <f t="shared" si="92"/>
        <v>0.59651926622263829</v>
      </c>
      <c r="BF198" s="17">
        <f t="shared" si="93"/>
        <v>0.61822100281599801</v>
      </c>
      <c r="BG198" s="17">
        <f t="shared" si="94"/>
        <v>0.61822100281599801</v>
      </c>
      <c r="BH198" s="17">
        <f t="shared" si="95"/>
        <v>2.6810645493808901E-3</v>
      </c>
      <c r="BI198" s="17">
        <f t="shared" si="96"/>
        <v>4.4819203729196323E-2</v>
      </c>
    </row>
    <row r="199" spans="1:61" x14ac:dyDescent="0.25">
      <c r="A199" s="84">
        <v>611</v>
      </c>
      <c r="B199" s="84">
        <v>355</v>
      </c>
      <c r="C199" s="17" t="s">
        <v>448</v>
      </c>
      <c r="D199" s="86">
        <v>1</v>
      </c>
      <c r="E199" s="98">
        <f t="shared" si="75"/>
        <v>13.35</v>
      </c>
      <c r="F199" s="98">
        <f t="shared" si="76"/>
        <v>0.79070636601470046</v>
      </c>
      <c r="G199" s="17">
        <v>4.04</v>
      </c>
      <c r="H199" s="17">
        <v>16.8</v>
      </c>
      <c r="I199" s="17">
        <v>0</v>
      </c>
      <c r="J199" s="17">
        <v>0</v>
      </c>
      <c r="K199" s="17">
        <v>0</v>
      </c>
      <c r="L199" s="17">
        <v>0</v>
      </c>
      <c r="M199" s="17">
        <v>10.01</v>
      </c>
      <c r="N199" s="17">
        <v>0</v>
      </c>
      <c r="O199" s="17">
        <v>3.34</v>
      </c>
      <c r="P199" s="17">
        <v>0</v>
      </c>
      <c r="Q199" s="17">
        <v>63.47</v>
      </c>
      <c r="R199" s="17">
        <v>0</v>
      </c>
      <c r="S199" s="17">
        <v>0</v>
      </c>
      <c r="T199" s="17">
        <v>0</v>
      </c>
      <c r="U199" s="17">
        <v>2.35</v>
      </c>
      <c r="V199" s="17">
        <v>0</v>
      </c>
      <c r="W199" s="17">
        <v>0</v>
      </c>
      <c r="X199" s="17">
        <v>0</v>
      </c>
      <c r="Y199" s="17">
        <v>0</v>
      </c>
      <c r="Z199" s="17">
        <v>0</v>
      </c>
      <c r="AA199" s="17">
        <v>0</v>
      </c>
      <c r="AB199" s="17">
        <v>0</v>
      </c>
      <c r="AC199" s="17">
        <v>0</v>
      </c>
      <c r="AD199" s="17">
        <v>0</v>
      </c>
      <c r="AE199" s="17">
        <v>0</v>
      </c>
      <c r="AF199" s="17">
        <v>0</v>
      </c>
      <c r="AG199" s="88">
        <f>'EWG-CCP-127 (1)'!I274</f>
        <v>38.15454115348809</v>
      </c>
      <c r="AH199" s="17" t="s">
        <v>3</v>
      </c>
      <c r="AI199" s="87" t="s">
        <v>506</v>
      </c>
      <c r="AN199" s="17">
        <f t="shared" si="77"/>
        <v>100.00999999999999</v>
      </c>
      <c r="AO199" s="17">
        <f t="shared" si="78"/>
        <v>0.13350000000000001</v>
      </c>
      <c r="AP199" s="17">
        <f t="shared" si="79"/>
        <v>4.0399999999999998E-2</v>
      </c>
      <c r="AQ199" s="17">
        <f t="shared" si="80"/>
        <v>0.16800000000000001</v>
      </c>
      <c r="AR199" s="17">
        <f t="shared" si="81"/>
        <v>0.63470000000000004</v>
      </c>
      <c r="AS199" s="17">
        <f t="shared" si="82"/>
        <v>0.38154541153488092</v>
      </c>
      <c r="AU199" s="17">
        <f t="shared" si="83"/>
        <v>3.0455854126679465</v>
      </c>
      <c r="AV199" s="17">
        <f t="shared" si="84"/>
        <v>0.64059500959692905</v>
      </c>
      <c r="AW199" s="17">
        <f t="shared" si="85"/>
        <v>0.69034908829174668</v>
      </c>
      <c r="AX199" s="17">
        <f t="shared" si="86"/>
        <v>1.2613963531669867</v>
      </c>
      <c r="AY199" s="17">
        <f t="shared" si="87"/>
        <v>0.64059500959692905</v>
      </c>
      <c r="AZ199" s="17">
        <f t="shared" si="88"/>
        <v>0.64059500959692905</v>
      </c>
      <c r="BA199" s="17">
        <f t="shared" si="89"/>
        <v>0.25904959806204814</v>
      </c>
      <c r="BC199" s="17">
        <f t="shared" si="90"/>
        <v>1.5863534116470881</v>
      </c>
      <c r="BD199" s="17">
        <f t="shared" si="91"/>
        <v>0.33366658335416138</v>
      </c>
      <c r="BE199" s="17">
        <f t="shared" si="92"/>
        <v>0.52144815670926348</v>
      </c>
      <c r="BF199" s="17">
        <f t="shared" si="93"/>
        <v>0.33366658335416138</v>
      </c>
      <c r="BG199" s="17">
        <f t="shared" si="94"/>
        <v>0.33366658335416138</v>
      </c>
      <c r="BH199" s="17">
        <f t="shared" si="95"/>
        <v>2.2923821879588632E-3</v>
      </c>
      <c r="BI199" s="17">
        <f t="shared" si="96"/>
        <v>5.8904280185244958E-3</v>
      </c>
    </row>
    <row r="200" spans="1:61" x14ac:dyDescent="0.25">
      <c r="A200" s="84">
        <v>279</v>
      </c>
      <c r="B200" s="84">
        <v>169</v>
      </c>
      <c r="D200" s="86">
        <v>1</v>
      </c>
      <c r="E200" s="98">
        <f t="shared" si="75"/>
        <v>14.965986394557824</v>
      </c>
      <c r="F200" s="98">
        <f t="shared" si="76"/>
        <v>0.5</v>
      </c>
      <c r="G200" s="17">
        <v>0</v>
      </c>
      <c r="H200" s="17">
        <f>'EWG-CCP-127 (1)'!M97</f>
        <v>42.517006802721092</v>
      </c>
      <c r="I200" s="17">
        <v>0</v>
      </c>
      <c r="J200" s="17">
        <v>0</v>
      </c>
      <c r="K200" s="17">
        <v>0</v>
      </c>
      <c r="L200" s="17">
        <v>0</v>
      </c>
      <c r="M200" s="17">
        <v>0</v>
      </c>
      <c r="N200" s="17">
        <v>0</v>
      </c>
      <c r="O200" s="17">
        <f>'EWG-CCP-127 (1)'!L97</f>
        <v>14.965986394557824</v>
      </c>
      <c r="P200" s="17">
        <v>0</v>
      </c>
      <c r="Q200" s="17">
        <f>'EWG-CCP-127 (1)'!K97</f>
        <v>42.517006802721092</v>
      </c>
      <c r="R200" s="17">
        <v>0</v>
      </c>
      <c r="S200" s="17">
        <v>0</v>
      </c>
      <c r="T200" s="17">
        <v>0</v>
      </c>
      <c r="U200" s="17">
        <v>0</v>
      </c>
      <c r="V200" s="17">
        <v>0</v>
      </c>
      <c r="W200" s="41">
        <v>0</v>
      </c>
      <c r="X200" s="41">
        <v>0</v>
      </c>
      <c r="Y200" s="17">
        <v>0</v>
      </c>
      <c r="Z200" s="17">
        <v>0</v>
      </c>
      <c r="AA200" s="17">
        <v>0</v>
      </c>
      <c r="AB200" s="17">
        <v>0</v>
      </c>
      <c r="AC200" s="17">
        <v>0</v>
      </c>
      <c r="AD200" s="17">
        <v>0</v>
      </c>
      <c r="AE200" s="17">
        <v>0</v>
      </c>
      <c r="AF200" s="41">
        <v>0</v>
      </c>
      <c r="AG200" s="88">
        <f>'EWG-CCP-127 (1)'!E97</f>
        <v>40</v>
      </c>
      <c r="AH200" s="91" t="s">
        <v>3</v>
      </c>
      <c r="AI200" s="87" t="s">
        <v>504</v>
      </c>
      <c r="AN200" s="17">
        <f t="shared" si="77"/>
        <v>100</v>
      </c>
      <c r="AO200" s="17">
        <f t="shared" si="78"/>
        <v>0.14965986394557823</v>
      </c>
      <c r="AP200" s="17">
        <f t="shared" si="79"/>
        <v>0</v>
      </c>
      <c r="AQ200" s="17">
        <f t="shared" si="80"/>
        <v>0.42517006802721091</v>
      </c>
      <c r="AR200" s="17">
        <f t="shared" si="81"/>
        <v>0.42517006802721091</v>
      </c>
      <c r="AS200" s="17">
        <f t="shared" si="82"/>
        <v>0.4</v>
      </c>
      <c r="AU200" s="17">
        <f t="shared" si="83"/>
        <v>1</v>
      </c>
      <c r="AV200" s="17">
        <f t="shared" si="84"/>
        <v>0.35199999999999998</v>
      </c>
      <c r="AW200" s="17">
        <f t="shared" si="85"/>
        <v>0.5625</v>
      </c>
      <c r="AX200" s="17">
        <f t="shared" si="86"/>
        <v>0.75</v>
      </c>
      <c r="AY200" s="17">
        <f t="shared" si="87"/>
        <v>0.35199999999999998</v>
      </c>
      <c r="AZ200" s="17">
        <f t="shared" si="88"/>
        <v>0.35199999999999998</v>
      </c>
      <c r="BA200" s="17">
        <f t="shared" si="89"/>
        <v>4.8000000000000043E-2</v>
      </c>
      <c r="BC200" s="17">
        <f t="shared" si="90"/>
        <v>1</v>
      </c>
      <c r="BD200" s="17">
        <f t="shared" si="91"/>
        <v>0.35199999999999998</v>
      </c>
      <c r="BE200" s="17">
        <f t="shared" si="92"/>
        <v>0.48698578397443254</v>
      </c>
      <c r="BF200" s="17">
        <f t="shared" si="93"/>
        <v>0.35199999999999998</v>
      </c>
      <c r="BG200" s="17">
        <f t="shared" si="94"/>
        <v>0.35199999999999998</v>
      </c>
      <c r="BH200" s="17">
        <f t="shared" si="95"/>
        <v>2.304000000000004E-3</v>
      </c>
      <c r="BI200" s="17">
        <f t="shared" si="96"/>
        <v>3.3982528608902671E-3</v>
      </c>
    </row>
    <row r="201" spans="1:61" x14ac:dyDescent="0.25">
      <c r="A201" s="84">
        <v>284</v>
      </c>
      <c r="B201" s="84">
        <v>174</v>
      </c>
      <c r="D201" s="86">
        <v>1</v>
      </c>
      <c r="E201" s="98">
        <f t="shared" si="75"/>
        <v>30.069930069930074</v>
      </c>
      <c r="F201" s="98">
        <f t="shared" si="76"/>
        <v>0.5</v>
      </c>
      <c r="G201" s="17">
        <v>0</v>
      </c>
      <c r="H201" s="17">
        <f>'EWG-CCP-127 (1)'!M102</f>
        <v>34.965034965034967</v>
      </c>
      <c r="I201" s="17">
        <v>0</v>
      </c>
      <c r="J201" s="17">
        <v>0</v>
      </c>
      <c r="K201" s="17">
        <v>0</v>
      </c>
      <c r="L201" s="17">
        <v>0</v>
      </c>
      <c r="M201" s="17">
        <v>0</v>
      </c>
      <c r="N201" s="17">
        <v>0</v>
      </c>
      <c r="O201" s="17">
        <f>'EWG-CCP-127 (1)'!L102</f>
        <v>30.069930069930074</v>
      </c>
      <c r="P201" s="17">
        <v>0</v>
      </c>
      <c r="Q201" s="17">
        <f>'EWG-CCP-127 (1)'!K102</f>
        <v>34.965034965034967</v>
      </c>
      <c r="R201" s="17">
        <v>0</v>
      </c>
      <c r="S201" s="17">
        <v>0</v>
      </c>
      <c r="T201" s="17">
        <v>0</v>
      </c>
      <c r="U201" s="17">
        <v>0</v>
      </c>
      <c r="V201" s="17">
        <v>0</v>
      </c>
      <c r="W201" s="41">
        <v>0</v>
      </c>
      <c r="X201" s="41">
        <v>0</v>
      </c>
      <c r="Y201" s="17">
        <v>0</v>
      </c>
      <c r="Z201" s="17">
        <v>0</v>
      </c>
      <c r="AA201" s="17">
        <v>0</v>
      </c>
      <c r="AB201" s="17">
        <v>0</v>
      </c>
      <c r="AC201" s="17">
        <v>0</v>
      </c>
      <c r="AD201" s="17">
        <v>0</v>
      </c>
      <c r="AE201" s="17">
        <v>0</v>
      </c>
      <c r="AF201" s="41">
        <v>0</v>
      </c>
      <c r="AG201" s="88">
        <f>'EWG-CCP-127 (1)'!E102</f>
        <v>57.999999999999993</v>
      </c>
      <c r="AH201" s="91" t="s">
        <v>3</v>
      </c>
      <c r="AI201" s="87" t="s">
        <v>504</v>
      </c>
      <c r="AN201" s="17">
        <f t="shared" si="77"/>
        <v>100</v>
      </c>
      <c r="AO201" s="17">
        <f t="shared" si="78"/>
        <v>0.30069930069930073</v>
      </c>
      <c r="AP201" s="17">
        <f t="shared" si="79"/>
        <v>0</v>
      </c>
      <c r="AQ201" s="17">
        <f t="shared" si="80"/>
        <v>0.34965034965034969</v>
      </c>
      <c r="AR201" s="17">
        <f t="shared" si="81"/>
        <v>0.34965034965034969</v>
      </c>
      <c r="AS201" s="17">
        <f t="shared" si="82"/>
        <v>0.57999999999999996</v>
      </c>
      <c r="AU201" s="17">
        <f t="shared" si="83"/>
        <v>1</v>
      </c>
      <c r="AV201" s="17">
        <f t="shared" si="84"/>
        <v>0.86</v>
      </c>
      <c r="AW201" s="17">
        <f t="shared" si="85"/>
        <v>0.5625</v>
      </c>
      <c r="AX201" s="17">
        <f t="shared" si="86"/>
        <v>0.75</v>
      </c>
      <c r="AY201" s="17">
        <f t="shared" si="87"/>
        <v>0.53500000000000003</v>
      </c>
      <c r="AZ201" s="17">
        <f t="shared" si="88"/>
        <v>0.53500000000000003</v>
      </c>
      <c r="BA201" s="17">
        <f t="shared" si="89"/>
        <v>4.4999999999999929E-2</v>
      </c>
      <c r="BC201" s="17">
        <f t="shared" si="90"/>
        <v>1</v>
      </c>
      <c r="BD201" s="17">
        <f t="shared" si="91"/>
        <v>0.8600000000000001</v>
      </c>
      <c r="BE201" s="17">
        <f t="shared" si="92"/>
        <v>0.48698578397443254</v>
      </c>
      <c r="BF201" s="17">
        <f t="shared" si="93"/>
        <v>0.5256095309702411</v>
      </c>
      <c r="BG201" s="17">
        <f t="shared" si="94"/>
        <v>0.5256095309702411</v>
      </c>
      <c r="BH201" s="17">
        <f t="shared" si="95"/>
        <v>2.9583231212771577E-3</v>
      </c>
      <c r="BI201" s="17">
        <f t="shared" si="96"/>
        <v>1.4812220106427616E-2</v>
      </c>
    </row>
    <row r="202" spans="1:61" x14ac:dyDescent="0.25">
      <c r="A202" s="84">
        <v>244</v>
      </c>
      <c r="B202" s="84">
        <v>503</v>
      </c>
      <c r="C202" s="17">
        <f>'EWG-CCP-127 (1)'!B59</f>
        <v>4</v>
      </c>
      <c r="D202" s="86">
        <v>1</v>
      </c>
      <c r="E202" s="98">
        <f t="shared" si="75"/>
        <v>25</v>
      </c>
      <c r="F202" s="98">
        <f t="shared" si="76"/>
        <v>0.33333333333333331</v>
      </c>
      <c r="G202" s="17">
        <v>0</v>
      </c>
      <c r="H202" s="17">
        <f>'EWG-CCP-127 (1)'!M59</f>
        <v>50</v>
      </c>
      <c r="I202" s="17">
        <v>0</v>
      </c>
      <c r="J202" s="17">
        <v>0</v>
      </c>
      <c r="K202" s="17">
        <v>0</v>
      </c>
      <c r="L202" s="17">
        <v>0</v>
      </c>
      <c r="M202" s="17">
        <v>0</v>
      </c>
      <c r="N202" s="17">
        <v>0</v>
      </c>
      <c r="O202" s="17">
        <f>'EWG-CCP-127 (1)'!L59</f>
        <v>25</v>
      </c>
      <c r="P202" s="17">
        <v>0</v>
      </c>
      <c r="Q202" s="17">
        <f>'EWG-CCP-127 (1)'!K59</f>
        <v>25</v>
      </c>
      <c r="R202" s="17">
        <v>0</v>
      </c>
      <c r="S202" s="17">
        <v>0</v>
      </c>
      <c r="T202" s="17">
        <v>0</v>
      </c>
      <c r="U202" s="17">
        <v>0</v>
      </c>
      <c r="V202" s="17">
        <v>0</v>
      </c>
      <c r="W202" s="41">
        <v>0</v>
      </c>
      <c r="X202" s="41">
        <v>0</v>
      </c>
      <c r="Y202" s="17">
        <v>0</v>
      </c>
      <c r="Z202" s="17">
        <v>0</v>
      </c>
      <c r="AA202" s="17">
        <v>0</v>
      </c>
      <c r="AB202" s="17">
        <v>0</v>
      </c>
      <c r="AC202" s="17">
        <v>0</v>
      </c>
      <c r="AD202" s="17">
        <v>0</v>
      </c>
      <c r="AE202" s="17">
        <v>0</v>
      </c>
      <c r="AF202" s="41">
        <v>0</v>
      </c>
      <c r="AG202" s="88">
        <f>'EWG-CCP-127 (1)'!E59</f>
        <v>45</v>
      </c>
      <c r="AH202" s="41" t="s">
        <v>3</v>
      </c>
      <c r="AI202" s="87" t="s">
        <v>506</v>
      </c>
      <c r="AN202" s="17">
        <f t="shared" si="77"/>
        <v>100</v>
      </c>
      <c r="AO202" s="17">
        <f t="shared" si="78"/>
        <v>0.25</v>
      </c>
      <c r="AP202" s="17">
        <f t="shared" si="79"/>
        <v>0</v>
      </c>
      <c r="AQ202" s="17">
        <f t="shared" si="80"/>
        <v>0.5</v>
      </c>
      <c r="AR202" s="17">
        <f t="shared" si="81"/>
        <v>0.25</v>
      </c>
      <c r="AS202" s="17">
        <f t="shared" si="82"/>
        <v>0.45</v>
      </c>
      <c r="AU202" s="17">
        <f t="shared" si="83"/>
        <v>0.5</v>
      </c>
      <c r="AV202" s="17">
        <f t="shared" si="84"/>
        <v>0.5</v>
      </c>
      <c r="AW202" s="17">
        <f t="shared" si="85"/>
        <v>0.53125</v>
      </c>
      <c r="AX202" s="17">
        <f t="shared" si="86"/>
        <v>0.625</v>
      </c>
      <c r="AY202" s="17">
        <f t="shared" si="87"/>
        <v>0.5</v>
      </c>
      <c r="AZ202" s="17">
        <f t="shared" si="88"/>
        <v>0.5</v>
      </c>
      <c r="BA202" s="17">
        <f t="shared" si="89"/>
        <v>4.9999999999999989E-2</v>
      </c>
      <c r="BC202" s="17">
        <f t="shared" si="90"/>
        <v>0.5</v>
      </c>
      <c r="BD202" s="17">
        <f t="shared" si="91"/>
        <v>0.5</v>
      </c>
      <c r="BE202" s="17">
        <f t="shared" si="92"/>
        <v>0.45759875215174323</v>
      </c>
      <c r="BF202" s="17">
        <f t="shared" si="93"/>
        <v>0.48356883782206023</v>
      </c>
      <c r="BG202" s="17">
        <f t="shared" si="94"/>
        <v>0.48356883782206023</v>
      </c>
      <c r="BH202" s="17">
        <f t="shared" si="95"/>
        <v>1.1268668727237804E-3</v>
      </c>
      <c r="BI202" s="17">
        <f t="shared" si="96"/>
        <v>6.8799317983979469E-5</v>
      </c>
    </row>
    <row r="203" spans="1:61" x14ac:dyDescent="0.25">
      <c r="A203" s="84">
        <v>165</v>
      </c>
      <c r="B203" s="84">
        <v>101</v>
      </c>
      <c r="C203" s="101" t="s">
        <v>214</v>
      </c>
      <c r="D203" s="86">
        <v>1</v>
      </c>
      <c r="E203" s="98">
        <f t="shared" si="75"/>
        <v>25</v>
      </c>
      <c r="F203" s="98">
        <f t="shared" si="76"/>
        <v>0.66666666666666663</v>
      </c>
      <c r="G203" s="17">
        <v>0</v>
      </c>
      <c r="H203" s="17">
        <v>25</v>
      </c>
      <c r="I203" s="17">
        <v>0</v>
      </c>
      <c r="J203" s="17">
        <v>0</v>
      </c>
      <c r="K203" s="17">
        <v>0</v>
      </c>
      <c r="L203" s="17">
        <v>0</v>
      </c>
      <c r="M203" s="17">
        <v>0</v>
      </c>
      <c r="N203" s="17">
        <v>0</v>
      </c>
      <c r="O203" s="17">
        <v>25</v>
      </c>
      <c r="P203" s="17">
        <v>0</v>
      </c>
      <c r="Q203" s="17">
        <v>50</v>
      </c>
      <c r="R203" s="17">
        <v>0</v>
      </c>
      <c r="S203" s="17">
        <v>0</v>
      </c>
      <c r="T203" s="17">
        <v>0</v>
      </c>
      <c r="U203" s="17">
        <v>0</v>
      </c>
      <c r="V203" s="17">
        <v>0</v>
      </c>
      <c r="W203" s="41">
        <v>0</v>
      </c>
      <c r="X203" s="41">
        <v>0</v>
      </c>
      <c r="Y203" s="17">
        <v>0</v>
      </c>
      <c r="Z203" s="17">
        <v>0</v>
      </c>
      <c r="AA203" s="17">
        <v>0</v>
      </c>
      <c r="AB203" s="41">
        <v>0</v>
      </c>
      <c r="AC203" s="17">
        <v>0</v>
      </c>
      <c r="AD203" s="17">
        <v>0</v>
      </c>
      <c r="AE203" s="41">
        <v>0</v>
      </c>
      <c r="AF203" s="41">
        <v>0</v>
      </c>
      <c r="AG203" s="88">
        <v>64</v>
      </c>
      <c r="AH203" s="41" t="s">
        <v>3</v>
      </c>
      <c r="AI203" s="87" t="s">
        <v>506</v>
      </c>
      <c r="AL203" s="87" t="s">
        <v>510</v>
      </c>
      <c r="AN203" s="17">
        <f t="shared" si="77"/>
        <v>100</v>
      </c>
      <c r="AO203" s="17">
        <f t="shared" si="78"/>
        <v>0.25</v>
      </c>
      <c r="AP203" s="17">
        <f t="shared" si="79"/>
        <v>0</v>
      </c>
      <c r="AQ203" s="17">
        <f t="shared" si="80"/>
        <v>0.25</v>
      </c>
      <c r="AR203" s="17">
        <f t="shared" si="81"/>
        <v>0.5</v>
      </c>
      <c r="AS203" s="17">
        <f t="shared" si="82"/>
        <v>0.64</v>
      </c>
      <c r="AU203" s="17">
        <f t="shared" si="83"/>
        <v>2</v>
      </c>
      <c r="AV203" s="17">
        <f t="shared" si="84"/>
        <v>1</v>
      </c>
      <c r="AW203" s="17">
        <f t="shared" si="85"/>
        <v>0.625</v>
      </c>
      <c r="AX203" s="17">
        <f t="shared" si="86"/>
        <v>1</v>
      </c>
      <c r="AY203" s="17">
        <f t="shared" si="87"/>
        <v>0.625</v>
      </c>
      <c r="AZ203" s="17">
        <f t="shared" si="88"/>
        <v>0.625</v>
      </c>
      <c r="BA203" s="17">
        <f t="shared" si="89"/>
        <v>1.5000000000000013E-2</v>
      </c>
      <c r="BC203" s="17">
        <f t="shared" si="90"/>
        <v>2</v>
      </c>
      <c r="BD203" s="17">
        <f t="shared" si="91"/>
        <v>1</v>
      </c>
      <c r="BE203" s="17">
        <f t="shared" si="92"/>
        <v>0.54575984761981122</v>
      </c>
      <c r="BF203" s="17">
        <f t="shared" si="93"/>
        <v>0.58961263966104716</v>
      </c>
      <c r="BG203" s="17">
        <f t="shared" si="94"/>
        <v>0.58961263966104716</v>
      </c>
      <c r="BH203" s="17">
        <f t="shared" si="95"/>
        <v>2.5388860819274793E-3</v>
      </c>
      <c r="BI203" s="17">
        <f t="shared" si="96"/>
        <v>3.3016875854940085E-2</v>
      </c>
    </row>
    <row r="204" spans="1:61" x14ac:dyDescent="0.25">
      <c r="A204" s="84">
        <v>143</v>
      </c>
      <c r="B204" s="84">
        <v>79</v>
      </c>
      <c r="C204" s="17" t="s">
        <v>515</v>
      </c>
      <c r="D204" s="86">
        <v>1</v>
      </c>
      <c r="E204" s="98">
        <f t="shared" si="75"/>
        <v>18.690000000000001</v>
      </c>
      <c r="F204" s="98">
        <f t="shared" si="76"/>
        <v>0.90911553569009895</v>
      </c>
      <c r="G204" s="17">
        <v>7.48</v>
      </c>
      <c r="H204" s="17">
        <v>6.71</v>
      </c>
      <c r="I204" s="17">
        <v>0</v>
      </c>
      <c r="J204" s="17">
        <v>0</v>
      </c>
      <c r="K204" s="17">
        <v>0</v>
      </c>
      <c r="L204" s="17">
        <v>0</v>
      </c>
      <c r="M204" s="17">
        <v>0</v>
      </c>
      <c r="N204" s="17">
        <v>0</v>
      </c>
      <c r="O204" s="17">
        <v>0</v>
      </c>
      <c r="P204" s="17">
        <v>0</v>
      </c>
      <c r="Q204" s="17">
        <v>67.12</v>
      </c>
      <c r="R204" s="17">
        <v>0</v>
      </c>
      <c r="S204" s="17">
        <v>0</v>
      </c>
      <c r="T204" s="17">
        <v>0</v>
      </c>
      <c r="U204" s="17">
        <v>0</v>
      </c>
      <c r="V204" s="17">
        <v>18.690000000000001</v>
      </c>
      <c r="W204" s="41">
        <v>0</v>
      </c>
      <c r="X204" s="41">
        <v>0</v>
      </c>
      <c r="Y204" s="17">
        <v>0</v>
      </c>
      <c r="Z204" s="17">
        <v>0</v>
      </c>
      <c r="AA204" s="17">
        <v>0</v>
      </c>
      <c r="AB204" s="41">
        <v>0</v>
      </c>
      <c r="AC204" s="17">
        <v>0</v>
      </c>
      <c r="AD204" s="17">
        <v>0</v>
      </c>
      <c r="AE204" s="41">
        <v>0</v>
      </c>
      <c r="AF204" s="41">
        <v>0</v>
      </c>
      <c r="AG204" s="88">
        <v>30.4</v>
      </c>
      <c r="AH204" s="91" t="s">
        <v>3</v>
      </c>
      <c r="AI204" s="87" t="s">
        <v>504</v>
      </c>
      <c r="AL204" s="87" t="s">
        <v>507</v>
      </c>
      <c r="AN204" s="17">
        <f t="shared" si="77"/>
        <v>100</v>
      </c>
      <c r="AO204" s="17">
        <f t="shared" si="78"/>
        <v>0</v>
      </c>
      <c r="AP204" s="17">
        <f t="shared" si="79"/>
        <v>7.4800000000000005E-2</v>
      </c>
      <c r="AQ204" s="17">
        <f t="shared" si="80"/>
        <v>6.7099999999999993E-2</v>
      </c>
      <c r="AR204" s="17">
        <f t="shared" si="81"/>
        <v>0.67120000000000002</v>
      </c>
      <c r="AS204" s="17">
        <f t="shared" si="82"/>
        <v>0.30399999999999999</v>
      </c>
      <c r="AU204" s="17">
        <f t="shared" si="83"/>
        <v>4.7300916138125446</v>
      </c>
      <c r="AV204" s="17">
        <f t="shared" si="84"/>
        <v>0</v>
      </c>
      <c r="AW204" s="17">
        <f t="shared" si="85"/>
        <v>0.79563072586328398</v>
      </c>
      <c r="AX204" s="17">
        <f t="shared" si="86"/>
        <v>1.6825229034531362</v>
      </c>
      <c r="AY204" s="17">
        <f t="shared" si="87"/>
        <v>0</v>
      </c>
      <c r="AZ204" s="17">
        <f t="shared" si="88"/>
        <v>0</v>
      </c>
      <c r="BA204" s="17">
        <f t="shared" si="89"/>
        <v>0.30399999999999999</v>
      </c>
      <c r="BC204" s="17">
        <f t="shared" si="90"/>
        <v>1.8323778323778324</v>
      </c>
      <c r="BD204" s="17">
        <f t="shared" si="91"/>
        <v>0.25511875511875509</v>
      </c>
      <c r="BE204" s="17">
        <f t="shared" si="92"/>
        <v>0.53590801167160962</v>
      </c>
      <c r="BF204" s="17">
        <f t="shared" si="93"/>
        <v>0.25511875511875509</v>
      </c>
      <c r="BG204" s="17">
        <f t="shared" si="94"/>
        <v>0.25511875511875509</v>
      </c>
      <c r="BH204" s="17">
        <f t="shared" si="95"/>
        <v>2.3893761011402307E-3</v>
      </c>
      <c r="BI204" s="17">
        <f t="shared" si="96"/>
        <v>2.380680366327035E-2</v>
      </c>
    </row>
    <row r="205" spans="1:61" x14ac:dyDescent="0.25">
      <c r="A205" s="84">
        <v>149</v>
      </c>
      <c r="B205" s="84">
        <v>85</v>
      </c>
      <c r="C205" s="17" t="s">
        <v>174</v>
      </c>
      <c r="D205" s="86">
        <v>1</v>
      </c>
      <c r="E205" s="98">
        <f t="shared" si="75"/>
        <v>13.664067796501044</v>
      </c>
      <c r="F205" s="98">
        <f t="shared" si="76"/>
        <v>0.80015633413620701</v>
      </c>
      <c r="G205" s="102">
        <v>0</v>
      </c>
      <c r="H205" s="102">
        <f>'EWG-CCP-127 (1)'!I5</f>
        <v>17.253689187315132</v>
      </c>
      <c r="I205" s="102">
        <v>0</v>
      </c>
      <c r="J205" s="17">
        <v>0</v>
      </c>
      <c r="K205" s="103">
        <v>0</v>
      </c>
      <c r="L205" s="17">
        <v>0</v>
      </c>
      <c r="M205" s="58">
        <v>0</v>
      </c>
      <c r="N205" s="58">
        <v>0</v>
      </c>
      <c r="O205" s="102">
        <f>'EWG-CCP-127 (1)'!K5</f>
        <v>13.664067796501044</v>
      </c>
      <c r="P205" s="58">
        <v>0</v>
      </c>
      <c r="Q205" s="102">
        <f>'EWG-CCP-127 (1)'!J5</f>
        <v>69.082243016183824</v>
      </c>
      <c r="R205" s="17">
        <v>0</v>
      </c>
      <c r="S205" s="17">
        <v>0</v>
      </c>
      <c r="T205" s="17">
        <v>0</v>
      </c>
      <c r="U205" s="102">
        <v>0</v>
      </c>
      <c r="V205" s="17">
        <v>0</v>
      </c>
      <c r="W205" s="41">
        <v>0</v>
      </c>
      <c r="X205" s="41">
        <v>0</v>
      </c>
      <c r="Y205" s="17">
        <v>0</v>
      </c>
      <c r="Z205" s="58">
        <v>0</v>
      </c>
      <c r="AA205" s="17">
        <v>0</v>
      </c>
      <c r="AB205" s="41">
        <v>0</v>
      </c>
      <c r="AC205" s="17">
        <v>0</v>
      </c>
      <c r="AD205" s="17">
        <v>0</v>
      </c>
      <c r="AE205" s="41">
        <v>0</v>
      </c>
      <c r="AF205" s="41">
        <v>0</v>
      </c>
      <c r="AG205" s="88">
        <v>71</v>
      </c>
      <c r="AH205" s="41" t="s">
        <v>545</v>
      </c>
      <c r="AI205" s="87" t="s">
        <v>506</v>
      </c>
      <c r="AK205" s="87" t="s">
        <v>520</v>
      </c>
      <c r="AL205" s="87" t="s">
        <v>507</v>
      </c>
      <c r="AM205" s="80" t="s">
        <v>554</v>
      </c>
      <c r="AN205" s="17">
        <f t="shared" si="77"/>
        <v>100</v>
      </c>
      <c r="AO205" s="17">
        <f t="shared" si="78"/>
        <v>0.13664067796501045</v>
      </c>
      <c r="AP205" s="17">
        <f t="shared" si="79"/>
        <v>0</v>
      </c>
      <c r="AQ205" s="17">
        <f t="shared" si="80"/>
        <v>0.17253689187315133</v>
      </c>
      <c r="AR205" s="17">
        <f t="shared" si="81"/>
        <v>0.6908224301618382</v>
      </c>
      <c r="AS205" s="17">
        <f t="shared" si="82"/>
        <v>0.71</v>
      </c>
      <c r="AU205" s="17">
        <f t="shared" si="83"/>
        <v>4.0039114108403497</v>
      </c>
      <c r="AV205" s="17">
        <f t="shared" si="84"/>
        <v>0.7919505010294744</v>
      </c>
      <c r="AW205" s="17">
        <f t="shared" si="85"/>
        <v>0.7502444631775218</v>
      </c>
      <c r="AX205" s="17">
        <f t="shared" si="86"/>
        <v>1.5009778527100874</v>
      </c>
      <c r="AY205" s="17">
        <f t="shared" si="87"/>
        <v>0.7502444631775218</v>
      </c>
      <c r="AZ205" s="17">
        <f t="shared" si="88"/>
        <v>0.7502444631775218</v>
      </c>
      <c r="BA205" s="17">
        <f t="shared" si="89"/>
        <v>4.0244463177521839E-2</v>
      </c>
      <c r="BC205" s="17">
        <f t="shared" si="90"/>
        <v>4.0039114108403497</v>
      </c>
      <c r="BD205" s="17">
        <f t="shared" si="91"/>
        <v>0.7919505010294744</v>
      </c>
      <c r="BE205" s="17">
        <f t="shared" si="92"/>
        <v>0.66353786442024254</v>
      </c>
      <c r="BF205" s="17">
        <f t="shared" si="93"/>
        <v>0.65755096996893803</v>
      </c>
      <c r="BG205" s="17">
        <f t="shared" si="94"/>
        <v>0.65755096996893803</v>
      </c>
      <c r="BH205" s="17">
        <f t="shared" si="95"/>
        <v>2.7509007511992371E-3</v>
      </c>
      <c r="BI205" s="17">
        <f t="shared" si="96"/>
        <v>6.3355640894871251E-2</v>
      </c>
    </row>
    <row r="206" spans="1:61" x14ac:dyDescent="0.25">
      <c r="A206" s="84">
        <v>47</v>
      </c>
      <c r="B206" s="84">
        <v>35</v>
      </c>
      <c r="C206" s="17" t="s">
        <v>58</v>
      </c>
      <c r="D206" s="86">
        <v>1</v>
      </c>
      <c r="E206" s="98">
        <f t="shared" si="75"/>
        <v>18</v>
      </c>
      <c r="F206" s="98">
        <f t="shared" si="76"/>
        <v>0.77500000000000002</v>
      </c>
      <c r="G206" s="41">
        <v>0</v>
      </c>
      <c r="H206" s="17">
        <v>18</v>
      </c>
      <c r="I206" s="17">
        <v>0</v>
      </c>
      <c r="J206" s="17">
        <v>0</v>
      </c>
      <c r="K206" s="41">
        <v>0</v>
      </c>
      <c r="L206" s="41">
        <v>0</v>
      </c>
      <c r="M206" s="41">
        <v>0</v>
      </c>
      <c r="N206" s="41">
        <v>0</v>
      </c>
      <c r="O206" s="17">
        <v>18</v>
      </c>
      <c r="P206" s="17">
        <v>0</v>
      </c>
      <c r="Q206" s="17">
        <v>62</v>
      </c>
      <c r="R206" s="17">
        <v>0</v>
      </c>
      <c r="S206" s="17">
        <v>0</v>
      </c>
      <c r="T206" s="17">
        <v>0</v>
      </c>
      <c r="U206" s="17">
        <v>0</v>
      </c>
      <c r="V206" s="41">
        <v>0</v>
      </c>
      <c r="W206" s="41">
        <v>0</v>
      </c>
      <c r="X206" s="41">
        <v>0</v>
      </c>
      <c r="Y206" s="41">
        <v>0</v>
      </c>
      <c r="Z206" s="17">
        <v>2</v>
      </c>
      <c r="AA206" s="17">
        <v>0</v>
      </c>
      <c r="AB206" s="41">
        <v>0</v>
      </c>
      <c r="AC206" s="17">
        <v>0</v>
      </c>
      <c r="AD206" s="17">
        <v>0</v>
      </c>
      <c r="AE206" s="41">
        <v>0</v>
      </c>
      <c r="AF206" s="41">
        <v>0</v>
      </c>
      <c r="AG206" s="88">
        <v>62</v>
      </c>
      <c r="AH206" s="41" t="s">
        <v>3</v>
      </c>
      <c r="AI206" s="87" t="s">
        <v>506</v>
      </c>
      <c r="AN206" s="17">
        <f t="shared" si="77"/>
        <v>100</v>
      </c>
      <c r="AO206" s="17">
        <f t="shared" si="78"/>
        <v>0.18</v>
      </c>
      <c r="AP206" s="17">
        <f t="shared" si="79"/>
        <v>0</v>
      </c>
      <c r="AQ206" s="17">
        <f t="shared" si="80"/>
        <v>0.18</v>
      </c>
      <c r="AR206" s="17">
        <f t="shared" si="81"/>
        <v>0.62</v>
      </c>
      <c r="AS206" s="17">
        <f t="shared" si="82"/>
        <v>0.62</v>
      </c>
      <c r="AU206" s="17">
        <f t="shared" si="83"/>
        <v>3.4444444444444446</v>
      </c>
      <c r="AV206" s="17">
        <f t="shared" si="84"/>
        <v>1</v>
      </c>
      <c r="AW206" s="17">
        <f t="shared" si="85"/>
        <v>0.71527777777777779</v>
      </c>
      <c r="AX206" s="17">
        <f t="shared" si="86"/>
        <v>1.3611111111111112</v>
      </c>
      <c r="AY206" s="17">
        <f t="shared" si="87"/>
        <v>0.71527777777777779</v>
      </c>
      <c r="AZ206" s="17">
        <f t="shared" si="88"/>
        <v>0.71527777777777779</v>
      </c>
      <c r="BA206" s="17">
        <f t="shared" si="89"/>
        <v>9.5277777777777795E-2</v>
      </c>
      <c r="BC206" s="17">
        <f t="shared" si="90"/>
        <v>3.4444444444444446</v>
      </c>
      <c r="BD206" s="17">
        <f t="shared" si="91"/>
        <v>1.0370370370370372</v>
      </c>
      <c r="BE206" s="17">
        <f t="shared" si="92"/>
        <v>0.63065571732980263</v>
      </c>
      <c r="BF206" s="17">
        <f t="shared" si="93"/>
        <v>0.67172534493525293</v>
      </c>
      <c r="BG206" s="17">
        <f t="shared" si="94"/>
        <v>0.67172534493525293</v>
      </c>
      <c r="BH206" s="17">
        <f t="shared" si="95"/>
        <v>2.6755113086708968E-3</v>
      </c>
      <c r="BI206" s="17">
        <f t="shared" si="96"/>
        <v>2.6148657272102593E-2</v>
      </c>
    </row>
    <row r="207" spans="1:61" x14ac:dyDescent="0.25">
      <c r="A207" s="84">
        <v>354</v>
      </c>
      <c r="B207" s="84">
        <v>376</v>
      </c>
      <c r="C207" s="58">
        <v>4</v>
      </c>
      <c r="D207" s="86">
        <v>1</v>
      </c>
      <c r="E207" s="98">
        <f t="shared" si="75"/>
        <v>66.666666666666657</v>
      </c>
      <c r="F207" s="98">
        <f t="shared" si="76"/>
        <v>0.5</v>
      </c>
      <c r="G207" s="17">
        <v>0</v>
      </c>
      <c r="H207" s="17">
        <f>'EWG-CCP-127 (1)'!M167</f>
        <v>16.666666666666664</v>
      </c>
      <c r="I207" s="17">
        <v>0</v>
      </c>
      <c r="J207" s="17">
        <v>0</v>
      </c>
      <c r="K207" s="17">
        <v>0</v>
      </c>
      <c r="L207" s="17">
        <v>0</v>
      </c>
      <c r="M207" s="17">
        <v>0</v>
      </c>
      <c r="N207" s="17">
        <v>0</v>
      </c>
      <c r="O207" s="17">
        <f>'EWG-CCP-127 (1)'!L167</f>
        <v>66.666666666666657</v>
      </c>
      <c r="P207" s="17">
        <v>0</v>
      </c>
      <c r="Q207" s="17">
        <f>'EWG-CCP-127 (1)'!K167</f>
        <v>16.666666666666664</v>
      </c>
      <c r="R207" s="17">
        <v>0</v>
      </c>
      <c r="S207" s="17">
        <v>0</v>
      </c>
      <c r="T207" s="17">
        <v>0</v>
      </c>
      <c r="U207" s="17">
        <v>0</v>
      </c>
      <c r="V207" s="17">
        <v>0</v>
      </c>
      <c r="W207" s="41">
        <v>0</v>
      </c>
      <c r="X207" s="41">
        <v>0</v>
      </c>
      <c r="Y207" s="17">
        <v>0</v>
      </c>
      <c r="Z207" s="17">
        <v>0</v>
      </c>
      <c r="AA207" s="17">
        <v>0</v>
      </c>
      <c r="AB207" s="17">
        <v>0</v>
      </c>
      <c r="AC207" s="17">
        <v>0</v>
      </c>
      <c r="AD207" s="17">
        <v>0</v>
      </c>
      <c r="AE207" s="17">
        <v>0</v>
      </c>
      <c r="AF207" s="41">
        <v>0</v>
      </c>
      <c r="AG207" s="88">
        <f>'EWG-CCP-127 (1)'!E167</f>
        <v>0</v>
      </c>
      <c r="AH207" s="41" t="s">
        <v>3</v>
      </c>
      <c r="AI207" s="87" t="s">
        <v>506</v>
      </c>
      <c r="AN207" s="17">
        <f t="shared" si="77"/>
        <v>99.999999999999972</v>
      </c>
      <c r="AO207" s="17">
        <f t="shared" si="78"/>
        <v>0.66666666666666652</v>
      </c>
      <c r="AP207" s="17">
        <f t="shared" si="79"/>
        <v>0</v>
      </c>
      <c r="AQ207" s="17">
        <f t="shared" si="80"/>
        <v>0.16666666666666663</v>
      </c>
      <c r="AR207" s="17">
        <f t="shared" si="81"/>
        <v>0.16666666666666663</v>
      </c>
      <c r="AS207" s="17">
        <f t="shared" si="82"/>
        <v>0</v>
      </c>
      <c r="AU207" s="17">
        <f t="shared" si="83"/>
        <v>1</v>
      </c>
      <c r="AV207" s="17">
        <f t="shared" si="84"/>
        <v>4</v>
      </c>
      <c r="AW207" s="17">
        <f t="shared" si="85"/>
        <v>0.5625</v>
      </c>
      <c r="AX207" s="17">
        <f t="shared" si="86"/>
        <v>0.75</v>
      </c>
      <c r="AY207" s="17">
        <f t="shared" si="87"/>
        <v>-0.25</v>
      </c>
      <c r="AZ207" s="17">
        <f t="shared" si="88"/>
        <v>-0.25</v>
      </c>
      <c r="BA207" s="17">
        <f t="shared" si="89"/>
        <v>0.25</v>
      </c>
      <c r="BC207" s="17">
        <f t="shared" si="90"/>
        <v>1</v>
      </c>
      <c r="BD207" s="17">
        <f t="shared" si="91"/>
        <v>4</v>
      </c>
      <c r="BE207" s="17">
        <f t="shared" si="92"/>
        <v>0.48698578397443254</v>
      </c>
      <c r="BF207" s="17">
        <f t="shared" si="93"/>
        <v>4.4899592767894098E-2</v>
      </c>
      <c r="BG207" s="17">
        <f t="shared" si="94"/>
        <v>4.4899592767894098E-2</v>
      </c>
      <c r="BH207" s="17">
        <f t="shared" si="95"/>
        <v>2.0159734307227278E-3</v>
      </c>
      <c r="BI207" s="17">
        <f t="shared" si="96"/>
        <v>0.2100338812041406</v>
      </c>
    </row>
    <row r="208" spans="1:61" x14ac:dyDescent="0.25">
      <c r="A208" s="84">
        <v>22</v>
      </c>
      <c r="B208" s="84">
        <v>13</v>
      </c>
      <c r="C208" s="41" t="s">
        <v>17</v>
      </c>
      <c r="D208" s="86">
        <v>1</v>
      </c>
      <c r="E208" s="98">
        <f t="shared" si="75"/>
        <v>14.3</v>
      </c>
      <c r="F208" s="98">
        <f t="shared" si="76"/>
        <v>0.66627771295215865</v>
      </c>
      <c r="G208" s="41">
        <v>0</v>
      </c>
      <c r="H208" s="41">
        <v>28.6</v>
      </c>
      <c r="I208" s="41">
        <v>0</v>
      </c>
      <c r="J208" s="17">
        <v>0</v>
      </c>
      <c r="K208" s="41">
        <v>0</v>
      </c>
      <c r="L208" s="41">
        <v>0</v>
      </c>
      <c r="M208" s="41">
        <v>0</v>
      </c>
      <c r="N208" s="41">
        <v>0</v>
      </c>
      <c r="O208" s="41">
        <v>14.3</v>
      </c>
      <c r="P208" s="41">
        <v>0</v>
      </c>
      <c r="Q208" s="41">
        <v>57.1</v>
      </c>
      <c r="R208" s="17">
        <v>0</v>
      </c>
      <c r="S208" s="17">
        <v>0</v>
      </c>
      <c r="T208" s="17">
        <v>0</v>
      </c>
      <c r="U208" s="41">
        <v>0</v>
      </c>
      <c r="V208" s="41">
        <v>0</v>
      </c>
      <c r="W208" s="41">
        <v>0</v>
      </c>
      <c r="X208" s="41">
        <v>0</v>
      </c>
      <c r="Y208" s="41">
        <v>0</v>
      </c>
      <c r="Z208" s="41">
        <v>0</v>
      </c>
      <c r="AA208" s="17">
        <v>0</v>
      </c>
      <c r="AB208" s="41">
        <v>0</v>
      </c>
      <c r="AC208" s="17">
        <v>0</v>
      </c>
      <c r="AD208" s="17">
        <v>0</v>
      </c>
      <c r="AE208" s="41">
        <v>0</v>
      </c>
      <c r="AF208" s="41">
        <v>0</v>
      </c>
      <c r="AG208" s="90">
        <v>45</v>
      </c>
      <c r="AH208" s="91" t="s">
        <v>3</v>
      </c>
      <c r="AI208" s="87" t="s">
        <v>504</v>
      </c>
      <c r="AN208" s="17">
        <f t="shared" si="77"/>
        <v>100</v>
      </c>
      <c r="AO208" s="17">
        <f t="shared" si="78"/>
        <v>0.14300000000000002</v>
      </c>
      <c r="AP208" s="17">
        <f t="shared" si="79"/>
        <v>0</v>
      </c>
      <c r="AQ208" s="17">
        <f t="shared" si="80"/>
        <v>0.28600000000000003</v>
      </c>
      <c r="AR208" s="17">
        <f t="shared" si="81"/>
        <v>0.57100000000000006</v>
      </c>
      <c r="AS208" s="17">
        <f t="shared" si="82"/>
        <v>0.45</v>
      </c>
      <c r="AU208" s="17">
        <f t="shared" si="83"/>
        <v>1.9965034965034965</v>
      </c>
      <c r="AV208" s="17">
        <f t="shared" si="84"/>
        <v>0.5</v>
      </c>
      <c r="AW208" s="17">
        <f t="shared" si="85"/>
        <v>0.62478146853146854</v>
      </c>
      <c r="AX208" s="17">
        <f t="shared" si="86"/>
        <v>0.99912587412587417</v>
      </c>
      <c r="AY208" s="17">
        <f t="shared" si="87"/>
        <v>0.5</v>
      </c>
      <c r="AZ208" s="17">
        <f t="shared" si="88"/>
        <v>0.5</v>
      </c>
      <c r="BA208" s="17">
        <f t="shared" si="89"/>
        <v>4.9999999999999989E-2</v>
      </c>
      <c r="BC208" s="17">
        <f t="shared" si="90"/>
        <v>1.9965034965034965</v>
      </c>
      <c r="BD208" s="17">
        <f t="shared" si="91"/>
        <v>0.5</v>
      </c>
      <c r="BE208" s="17">
        <f t="shared" si="92"/>
        <v>0.54555434390077151</v>
      </c>
      <c r="BF208" s="17">
        <f t="shared" si="93"/>
        <v>0.5</v>
      </c>
      <c r="BG208" s="17">
        <f t="shared" si="94"/>
        <v>0.5</v>
      </c>
      <c r="BH208" s="17">
        <f t="shared" si="95"/>
        <v>2.4999999999999988E-3</v>
      </c>
      <c r="BI208" s="17">
        <f t="shared" si="96"/>
        <v>6.8799317983979469E-5</v>
      </c>
    </row>
    <row r="209" spans="1:61" x14ac:dyDescent="0.25">
      <c r="A209" s="84">
        <v>263</v>
      </c>
      <c r="B209" s="84">
        <v>154</v>
      </c>
      <c r="C209" s="17">
        <f>'EWG-CCP-127 (1)'!B78</f>
        <v>23</v>
      </c>
      <c r="D209" s="86">
        <v>1</v>
      </c>
      <c r="E209" s="98">
        <f t="shared" si="75"/>
        <v>14.285714285714285</v>
      </c>
      <c r="F209" s="98">
        <f t="shared" si="76"/>
        <v>0.66666666666666663</v>
      </c>
      <c r="G209" s="17">
        <v>0</v>
      </c>
      <c r="H209" s="17">
        <f>'EWG-CCP-127 (1)'!M78</f>
        <v>28.571428571428569</v>
      </c>
      <c r="I209" s="17">
        <v>0</v>
      </c>
      <c r="J209" s="17">
        <v>0</v>
      </c>
      <c r="K209" s="17">
        <v>0</v>
      </c>
      <c r="L209" s="17">
        <v>0</v>
      </c>
      <c r="M209" s="17">
        <v>0</v>
      </c>
      <c r="N209" s="17">
        <v>0</v>
      </c>
      <c r="O209" s="17">
        <f>'EWG-CCP-127 (1)'!L78</f>
        <v>14.285714285714285</v>
      </c>
      <c r="P209" s="17">
        <v>0</v>
      </c>
      <c r="Q209" s="17">
        <f>'EWG-CCP-127 (1)'!K78</f>
        <v>57.142857142857139</v>
      </c>
      <c r="R209" s="17">
        <v>0</v>
      </c>
      <c r="S209" s="17">
        <v>0</v>
      </c>
      <c r="T209" s="17">
        <v>0</v>
      </c>
      <c r="U209" s="17">
        <v>0</v>
      </c>
      <c r="V209" s="17">
        <v>0</v>
      </c>
      <c r="W209" s="41">
        <v>0</v>
      </c>
      <c r="X209" s="41">
        <v>0</v>
      </c>
      <c r="Y209" s="17">
        <v>0</v>
      </c>
      <c r="Z209" s="17">
        <v>0</v>
      </c>
      <c r="AA209" s="17">
        <v>0</v>
      </c>
      <c r="AB209" s="17">
        <v>0</v>
      </c>
      <c r="AC209" s="17">
        <v>0</v>
      </c>
      <c r="AD209" s="17">
        <v>0</v>
      </c>
      <c r="AE209" s="17">
        <v>0</v>
      </c>
      <c r="AF209" s="41">
        <v>0</v>
      </c>
      <c r="AG209" s="88">
        <f>'EWG-CCP-127 (1)'!E78</f>
        <v>45</v>
      </c>
      <c r="AH209" s="41" t="s">
        <v>3</v>
      </c>
      <c r="AI209" s="87" t="s">
        <v>506</v>
      </c>
      <c r="AN209" s="17">
        <f t="shared" si="77"/>
        <v>100</v>
      </c>
      <c r="AO209" s="17">
        <f t="shared" si="78"/>
        <v>0.14285714285714285</v>
      </c>
      <c r="AP209" s="17">
        <f t="shared" si="79"/>
        <v>0</v>
      </c>
      <c r="AQ209" s="17">
        <f t="shared" si="80"/>
        <v>0.2857142857142857</v>
      </c>
      <c r="AR209" s="17">
        <f t="shared" si="81"/>
        <v>0.5714285714285714</v>
      </c>
      <c r="AS209" s="17">
        <f t="shared" si="82"/>
        <v>0.45</v>
      </c>
      <c r="AU209" s="17">
        <f t="shared" si="83"/>
        <v>2</v>
      </c>
      <c r="AV209" s="17">
        <f t="shared" si="84"/>
        <v>0.5</v>
      </c>
      <c r="AW209" s="17">
        <f t="shared" si="85"/>
        <v>0.625</v>
      </c>
      <c r="AX209" s="17">
        <f t="shared" si="86"/>
        <v>1</v>
      </c>
      <c r="AY209" s="17">
        <f t="shared" si="87"/>
        <v>0.5</v>
      </c>
      <c r="AZ209" s="17">
        <f t="shared" si="88"/>
        <v>0.5</v>
      </c>
      <c r="BA209" s="17">
        <f t="shared" si="89"/>
        <v>4.9999999999999989E-2</v>
      </c>
      <c r="BC209" s="17">
        <f t="shared" si="90"/>
        <v>2</v>
      </c>
      <c r="BD209" s="17">
        <f t="shared" si="91"/>
        <v>0.5</v>
      </c>
      <c r="BE209" s="17">
        <f t="shared" si="92"/>
        <v>0.54575984761981122</v>
      </c>
      <c r="BF209" s="17">
        <f t="shared" si="93"/>
        <v>0.5</v>
      </c>
      <c r="BG209" s="17">
        <f t="shared" si="94"/>
        <v>0.5</v>
      </c>
      <c r="BH209" s="17">
        <f t="shared" si="95"/>
        <v>2.4999999999999988E-3</v>
      </c>
      <c r="BI209" s="17">
        <f t="shared" si="96"/>
        <v>6.8799317983979469E-5</v>
      </c>
    </row>
    <row r="210" spans="1:61" x14ac:dyDescent="0.25">
      <c r="A210" s="84">
        <v>277</v>
      </c>
      <c r="B210" s="84">
        <v>167</v>
      </c>
      <c r="D210" s="86">
        <v>1</v>
      </c>
      <c r="E210" s="98">
        <f t="shared" si="75"/>
        <v>9.0909090909090917</v>
      </c>
      <c r="F210" s="98">
        <f t="shared" si="76"/>
        <v>0.5</v>
      </c>
      <c r="G210" s="17">
        <v>0</v>
      </c>
      <c r="H210" s="17">
        <f>'EWG-CCP-127 (1)'!M95</f>
        <v>45.454545454545453</v>
      </c>
      <c r="I210" s="17">
        <v>0</v>
      </c>
      <c r="J210" s="17">
        <v>0</v>
      </c>
      <c r="K210" s="17">
        <v>0</v>
      </c>
      <c r="L210" s="17">
        <v>0</v>
      </c>
      <c r="M210" s="17">
        <v>0</v>
      </c>
      <c r="N210" s="17">
        <v>0</v>
      </c>
      <c r="O210" s="17">
        <f>'EWG-CCP-127 (1)'!L95</f>
        <v>9.0909090909090917</v>
      </c>
      <c r="P210" s="17">
        <v>0</v>
      </c>
      <c r="Q210" s="17">
        <f>'EWG-CCP-127 (1)'!K95</f>
        <v>45.454545454545453</v>
      </c>
      <c r="R210" s="17">
        <v>0</v>
      </c>
      <c r="S210" s="17">
        <v>0</v>
      </c>
      <c r="T210" s="17">
        <v>0</v>
      </c>
      <c r="U210" s="17">
        <v>0</v>
      </c>
      <c r="V210" s="17">
        <v>0</v>
      </c>
      <c r="W210" s="41">
        <v>0</v>
      </c>
      <c r="X210" s="41">
        <v>0</v>
      </c>
      <c r="Y210" s="17">
        <v>0</v>
      </c>
      <c r="Z210" s="17">
        <v>0</v>
      </c>
      <c r="AA210" s="17">
        <v>0</v>
      </c>
      <c r="AB210" s="17">
        <v>0</v>
      </c>
      <c r="AC210" s="17">
        <v>0</v>
      </c>
      <c r="AD210" s="17">
        <v>0</v>
      </c>
      <c r="AE210" s="17">
        <v>0</v>
      </c>
      <c r="AF210" s="41">
        <v>0</v>
      </c>
      <c r="AG210" s="88">
        <f>'EWG-CCP-127 (1)'!E95</f>
        <v>25</v>
      </c>
      <c r="AH210" s="91" t="s">
        <v>3</v>
      </c>
      <c r="AI210" s="87" t="s">
        <v>504</v>
      </c>
      <c r="AJ210" s="87" t="s">
        <v>522</v>
      </c>
      <c r="AK210" s="87" t="s">
        <v>505</v>
      </c>
      <c r="AL210" s="87" t="s">
        <v>510</v>
      </c>
      <c r="AN210" s="17">
        <f t="shared" si="77"/>
        <v>100</v>
      </c>
      <c r="AO210" s="17">
        <f t="shared" si="78"/>
        <v>9.0909090909090912E-2</v>
      </c>
      <c r="AP210" s="17">
        <f t="shared" si="79"/>
        <v>0</v>
      </c>
      <c r="AQ210" s="17">
        <f t="shared" si="80"/>
        <v>0.45454545454545453</v>
      </c>
      <c r="AR210" s="17">
        <f t="shared" si="81"/>
        <v>0.45454545454545453</v>
      </c>
      <c r="AS210" s="17">
        <f t="shared" si="82"/>
        <v>0.25</v>
      </c>
      <c r="AU210" s="17">
        <f t="shared" si="83"/>
        <v>1</v>
      </c>
      <c r="AV210" s="17">
        <f t="shared" si="84"/>
        <v>0.2</v>
      </c>
      <c r="AW210" s="17">
        <f t="shared" si="85"/>
        <v>0.5625</v>
      </c>
      <c r="AX210" s="17">
        <f t="shared" si="86"/>
        <v>0.75</v>
      </c>
      <c r="AY210" s="17">
        <f t="shared" si="87"/>
        <v>0.2</v>
      </c>
      <c r="AZ210" s="17">
        <f t="shared" si="88"/>
        <v>0.2</v>
      </c>
      <c r="BA210" s="17">
        <f t="shared" si="89"/>
        <v>4.9999999999999989E-2</v>
      </c>
      <c r="BC210" s="17">
        <f t="shared" si="90"/>
        <v>1</v>
      </c>
      <c r="BD210" s="17">
        <f t="shared" si="91"/>
        <v>0.2</v>
      </c>
      <c r="BE210" s="17">
        <f t="shared" si="92"/>
        <v>0.48698578397443254</v>
      </c>
      <c r="BF210" s="17">
        <f t="shared" si="93"/>
        <v>0.2</v>
      </c>
      <c r="BG210" s="17">
        <f t="shared" si="94"/>
        <v>0.2</v>
      </c>
      <c r="BH210" s="17">
        <f t="shared" si="95"/>
        <v>2.4999999999999988E-3</v>
      </c>
      <c r="BI210" s="17">
        <f t="shared" si="96"/>
        <v>4.3386613489609142E-2</v>
      </c>
    </row>
    <row r="211" spans="1:61" x14ac:dyDescent="0.25">
      <c r="A211" s="84">
        <v>435</v>
      </c>
      <c r="B211" s="84">
        <v>290</v>
      </c>
      <c r="D211" s="86">
        <v>1</v>
      </c>
      <c r="E211" s="98">
        <f t="shared" si="75"/>
        <v>18.8</v>
      </c>
      <c r="F211" s="98">
        <f t="shared" si="76"/>
        <v>0.85297845373891013</v>
      </c>
      <c r="G211" s="17">
        <f>'EWG-CCP-127 (1)'!E222</f>
        <v>2.3000000000000007</v>
      </c>
      <c r="H211" s="17">
        <f>'EWG-CCP-127 (1)'!F222</f>
        <v>11.600000000000001</v>
      </c>
      <c r="I211" s="17">
        <v>0</v>
      </c>
      <c r="J211" s="17">
        <v>0</v>
      </c>
      <c r="K211" s="17">
        <v>0</v>
      </c>
      <c r="L211" s="17">
        <v>0</v>
      </c>
      <c r="M211" s="17">
        <v>0</v>
      </c>
      <c r="N211" s="17">
        <v>0</v>
      </c>
      <c r="O211" s="17">
        <f>'EWG-CCP-127 (1)'!C222</f>
        <v>18.8</v>
      </c>
      <c r="P211" s="17">
        <v>0</v>
      </c>
      <c r="Q211" s="17">
        <f>'EWG-CCP-127 (1)'!D222</f>
        <v>67.300000000000011</v>
      </c>
      <c r="R211" s="17">
        <v>0</v>
      </c>
      <c r="S211" s="17">
        <v>0</v>
      </c>
      <c r="T211" s="17">
        <v>0</v>
      </c>
      <c r="U211" s="17">
        <v>0</v>
      </c>
      <c r="V211" s="17">
        <v>0</v>
      </c>
      <c r="W211" s="41">
        <v>0</v>
      </c>
      <c r="X211" s="17">
        <v>0</v>
      </c>
      <c r="Y211" s="17">
        <v>0</v>
      </c>
      <c r="Z211" s="17">
        <v>0</v>
      </c>
      <c r="AA211" s="17">
        <v>0</v>
      </c>
      <c r="AB211" s="17">
        <v>0</v>
      </c>
      <c r="AC211" s="17">
        <v>0</v>
      </c>
      <c r="AD211" s="17">
        <v>0</v>
      </c>
      <c r="AE211" s="17">
        <v>0</v>
      </c>
      <c r="AF211" s="41">
        <v>0</v>
      </c>
      <c r="AG211" s="88">
        <f>'EWG-CCP-127 (1)'!J222</f>
        <v>69.942679999999996</v>
      </c>
      <c r="AH211" s="41" t="s">
        <v>3</v>
      </c>
      <c r="AI211" s="87" t="s">
        <v>506</v>
      </c>
      <c r="AN211" s="17">
        <f t="shared" si="77"/>
        <v>100.00000000000001</v>
      </c>
      <c r="AO211" s="17">
        <f t="shared" si="78"/>
        <v>0.188</v>
      </c>
      <c r="AP211" s="17">
        <f t="shared" si="79"/>
        <v>2.3000000000000007E-2</v>
      </c>
      <c r="AQ211" s="17">
        <f t="shared" si="80"/>
        <v>0.11600000000000002</v>
      </c>
      <c r="AR211" s="17">
        <f t="shared" si="81"/>
        <v>0.67300000000000015</v>
      </c>
      <c r="AS211" s="17">
        <f t="shared" si="82"/>
        <v>0.6994267999999999</v>
      </c>
      <c r="AU211" s="17">
        <f t="shared" si="83"/>
        <v>4.841726618705037</v>
      </c>
      <c r="AV211" s="17">
        <f t="shared" si="84"/>
        <v>1.3525179856115106</v>
      </c>
      <c r="AW211" s="17">
        <f t="shared" si="85"/>
        <v>0.80260791366906481</v>
      </c>
      <c r="AX211" s="17">
        <f t="shared" si="86"/>
        <v>1.7104316546762592</v>
      </c>
      <c r="AY211" s="17">
        <f t="shared" si="87"/>
        <v>0.80260791366906481</v>
      </c>
      <c r="AZ211" s="17">
        <f t="shared" si="88"/>
        <v>0.80260791366906481</v>
      </c>
      <c r="BA211" s="17">
        <f t="shared" si="89"/>
        <v>0.10318111366906491</v>
      </c>
      <c r="BC211" s="17">
        <f t="shared" si="90"/>
        <v>3.2355769230769229</v>
      </c>
      <c r="BD211" s="17">
        <f t="shared" si="91"/>
        <v>0.90384615384615374</v>
      </c>
      <c r="BE211" s="17">
        <f t="shared" si="92"/>
        <v>0.61837972433549548</v>
      </c>
      <c r="BF211" s="17">
        <f t="shared" si="93"/>
        <v>0.64818443328347342</v>
      </c>
      <c r="BG211" s="17">
        <f t="shared" si="94"/>
        <v>0.64818443328347342</v>
      </c>
      <c r="BH211" s="17">
        <f t="shared" si="95"/>
        <v>2.6257801467109818E-3</v>
      </c>
      <c r="BI211" s="17">
        <f t="shared" si="96"/>
        <v>5.8144769017108362E-2</v>
      </c>
    </row>
    <row r="212" spans="1:61" x14ac:dyDescent="0.25">
      <c r="A212" s="84">
        <v>580</v>
      </c>
      <c r="B212" s="84">
        <v>336</v>
      </c>
      <c r="C212" s="17" t="s">
        <v>420</v>
      </c>
      <c r="D212" s="86">
        <v>1</v>
      </c>
      <c r="E212" s="98">
        <f t="shared" si="75"/>
        <v>9.6999999999999993</v>
      </c>
      <c r="F212" s="98">
        <f t="shared" si="76"/>
        <v>0.8593576965669989</v>
      </c>
      <c r="G212" s="17">
        <v>0</v>
      </c>
      <c r="H212" s="17">
        <v>9.6999999999999993</v>
      </c>
      <c r="I212" s="17">
        <v>0</v>
      </c>
      <c r="J212" s="17">
        <v>0</v>
      </c>
      <c r="K212" s="17">
        <v>0</v>
      </c>
      <c r="L212" s="17">
        <v>9.6999999999999993</v>
      </c>
      <c r="M212" s="17">
        <v>0</v>
      </c>
      <c r="N212" s="17">
        <v>0</v>
      </c>
      <c r="O212" s="17">
        <v>0</v>
      </c>
      <c r="P212" s="17">
        <v>3</v>
      </c>
      <c r="Q212" s="17">
        <v>77.599999999999994</v>
      </c>
      <c r="R212" s="17">
        <v>0</v>
      </c>
      <c r="S212" s="17">
        <v>0</v>
      </c>
      <c r="T212" s="17">
        <v>0</v>
      </c>
      <c r="U212" s="17">
        <v>0</v>
      </c>
      <c r="V212" s="17">
        <v>0</v>
      </c>
      <c r="W212" s="17">
        <v>0</v>
      </c>
      <c r="X212" s="17">
        <v>0</v>
      </c>
      <c r="Y212" s="17">
        <v>0</v>
      </c>
      <c r="Z212" s="17">
        <v>0</v>
      </c>
      <c r="AA212" s="17">
        <v>0</v>
      </c>
      <c r="AB212" s="17">
        <v>0</v>
      </c>
      <c r="AC212" s="17">
        <v>0</v>
      </c>
      <c r="AD212" s="17">
        <v>0</v>
      </c>
      <c r="AE212" s="17">
        <v>0</v>
      </c>
      <c r="AF212" s="17">
        <v>0</v>
      </c>
      <c r="AG212" s="88">
        <v>76</v>
      </c>
      <c r="AH212" s="92" t="s">
        <v>3</v>
      </c>
      <c r="AI212" s="87" t="s">
        <v>504</v>
      </c>
      <c r="AN212" s="17">
        <f t="shared" si="77"/>
        <v>100</v>
      </c>
      <c r="AO212" s="17">
        <f t="shared" si="78"/>
        <v>9.6999999999999989E-2</v>
      </c>
      <c r="AP212" s="17">
        <f t="shared" si="79"/>
        <v>0</v>
      </c>
      <c r="AQ212" s="17">
        <f t="shared" si="80"/>
        <v>9.6999999999999989E-2</v>
      </c>
      <c r="AR212" s="17">
        <f t="shared" si="81"/>
        <v>0.77599999999999991</v>
      </c>
      <c r="AS212" s="17">
        <f t="shared" si="82"/>
        <v>0.76</v>
      </c>
      <c r="AU212" s="17">
        <f t="shared" si="83"/>
        <v>8</v>
      </c>
      <c r="AV212" s="17">
        <f t="shared" si="84"/>
        <v>1</v>
      </c>
      <c r="AW212" s="17">
        <f t="shared" si="85"/>
        <v>1</v>
      </c>
      <c r="AX212" s="17">
        <f t="shared" si="86"/>
        <v>2.5</v>
      </c>
      <c r="AY212" s="17">
        <f t="shared" si="87"/>
        <v>1</v>
      </c>
      <c r="AZ212" s="17">
        <f t="shared" si="88"/>
        <v>1</v>
      </c>
      <c r="BA212" s="17">
        <f t="shared" si="89"/>
        <v>0.24</v>
      </c>
      <c r="BC212" s="17">
        <f t="shared" si="90"/>
        <v>8</v>
      </c>
      <c r="BD212" s="17">
        <f t="shared" si="91"/>
        <v>1</v>
      </c>
      <c r="BE212" s="17">
        <f t="shared" si="92"/>
        <v>0.89840422949208332</v>
      </c>
      <c r="BF212" s="17">
        <f t="shared" si="93"/>
        <v>0.81650154895859539</v>
      </c>
      <c r="BG212" s="17">
        <f t="shared" si="94"/>
        <v>0.81650154895859539</v>
      </c>
      <c r="BH212" s="17">
        <f t="shared" si="95"/>
        <v>3.1924250347205511E-3</v>
      </c>
      <c r="BI212" s="17">
        <f t="shared" si="96"/>
        <v>9.1026187351964993E-2</v>
      </c>
    </row>
    <row r="213" spans="1:61" x14ac:dyDescent="0.25">
      <c r="A213" s="84">
        <v>100</v>
      </c>
      <c r="B213" s="84">
        <v>65</v>
      </c>
      <c r="C213" s="17" t="s">
        <v>122</v>
      </c>
      <c r="D213" s="87">
        <v>1</v>
      </c>
      <c r="E213" s="17"/>
      <c r="F213" s="17"/>
      <c r="G213" s="17">
        <v>0.16</v>
      </c>
      <c r="H213" s="17">
        <v>4.84</v>
      </c>
      <c r="I213" s="17">
        <v>0</v>
      </c>
      <c r="J213" s="17">
        <v>0</v>
      </c>
      <c r="K213" s="17">
        <v>0.15</v>
      </c>
      <c r="L213" s="17">
        <v>0</v>
      </c>
      <c r="M213" s="17">
        <v>0</v>
      </c>
      <c r="N213" s="17">
        <v>0</v>
      </c>
      <c r="O213" s="17">
        <v>14.77</v>
      </c>
      <c r="P213" s="17">
        <v>0</v>
      </c>
      <c r="Q213" s="17">
        <v>80.08</v>
      </c>
      <c r="R213" s="17">
        <v>0</v>
      </c>
      <c r="S213" s="17">
        <v>0</v>
      </c>
      <c r="T213" s="17">
        <v>0</v>
      </c>
      <c r="U213" s="17">
        <v>0</v>
      </c>
      <c r="V213" s="41">
        <v>0</v>
      </c>
      <c r="W213" s="41">
        <v>0</v>
      </c>
      <c r="X213" s="41">
        <v>0</v>
      </c>
      <c r="Y213" s="17">
        <v>0</v>
      </c>
      <c r="Z213" s="17">
        <v>0</v>
      </c>
      <c r="AA213" s="17">
        <v>0</v>
      </c>
      <c r="AB213" s="41">
        <v>0</v>
      </c>
      <c r="AC213" s="17">
        <v>0</v>
      </c>
      <c r="AD213" s="17">
        <v>0</v>
      </c>
      <c r="AE213" s="41">
        <v>0</v>
      </c>
      <c r="AF213" s="41">
        <v>0</v>
      </c>
      <c r="AG213" s="88">
        <v>94.9</v>
      </c>
      <c r="AH213" s="41" t="s">
        <v>3</v>
      </c>
      <c r="AI213" s="87" t="s">
        <v>506</v>
      </c>
      <c r="AJ213" s="87" t="s">
        <v>529</v>
      </c>
      <c r="AK213" s="87" t="s">
        <v>505</v>
      </c>
      <c r="AL213" s="87" t="s">
        <v>507</v>
      </c>
      <c r="AN213" s="17">
        <f t="shared" si="77"/>
        <v>100</v>
      </c>
      <c r="AO213" s="17">
        <f t="shared" si="78"/>
        <v>0.1477</v>
      </c>
      <c r="AP213" s="17">
        <f t="shared" si="79"/>
        <v>1.6000000000000001E-3</v>
      </c>
      <c r="AQ213" s="17">
        <f t="shared" si="80"/>
        <v>4.8399999999999999E-2</v>
      </c>
      <c r="AR213" s="17">
        <f t="shared" si="81"/>
        <v>0.80079999999999996</v>
      </c>
      <c r="AS213" s="17">
        <f t="shared" si="82"/>
        <v>0.94900000000000007</v>
      </c>
      <c r="AU213" s="17">
        <f t="shared" si="83"/>
        <v>16.016000000000002</v>
      </c>
      <c r="AV213" s="17">
        <f t="shared" si="84"/>
        <v>2.9540000000000002</v>
      </c>
      <c r="AW213" s="17">
        <f t="shared" si="85"/>
        <v>1.5010000000000001</v>
      </c>
      <c r="AX213" s="17">
        <f t="shared" si="86"/>
        <v>4.5040000000000004</v>
      </c>
      <c r="AY213" s="17">
        <f t="shared" si="87"/>
        <v>1.5010000000000001</v>
      </c>
      <c r="AZ213" s="17">
        <f t="shared" si="88"/>
        <v>1</v>
      </c>
      <c r="BA213" s="17">
        <f t="shared" si="89"/>
        <v>5.0999999999999934E-2</v>
      </c>
      <c r="BC213" s="17">
        <f t="shared" si="90"/>
        <v>14.613138686131387</v>
      </c>
      <c r="BD213" s="17">
        <f t="shared" si="91"/>
        <v>2.695255474452555</v>
      </c>
      <c r="BE213" s="17">
        <f t="shared" si="92"/>
        <v>1.2870852635264856</v>
      </c>
      <c r="BF213" s="17">
        <f t="shared" si="93"/>
        <v>1.3729547129187503</v>
      </c>
      <c r="BG213" s="17">
        <f t="shared" si="94"/>
        <v>1</v>
      </c>
      <c r="BH213" s="17">
        <f t="shared" si="95"/>
        <v>2.6009999999999935E-3</v>
      </c>
      <c r="BI213" s="17">
        <f t="shared" si="96"/>
        <v>0.24079185295977928</v>
      </c>
    </row>
    <row r="214" spans="1:61" x14ac:dyDescent="0.25">
      <c r="A214" s="84">
        <v>534</v>
      </c>
      <c r="B214" s="84">
        <v>322</v>
      </c>
      <c r="C214" s="17" t="s">
        <v>376</v>
      </c>
      <c r="D214" s="86">
        <v>1</v>
      </c>
      <c r="E214" s="98">
        <f t="shared" ref="E214:E245" si="97">I214+L214+M214+N214+O214+V214+X214+AB214+AD214</f>
        <v>20</v>
      </c>
      <c r="F214" s="98">
        <f t="shared" ref="F214:F245" si="98">Q214/(H214+P214+Q214+AC214)</f>
        <v>0.70833333333333337</v>
      </c>
      <c r="G214" s="17">
        <v>8</v>
      </c>
      <c r="H214" s="17">
        <v>21</v>
      </c>
      <c r="I214" s="17">
        <v>20</v>
      </c>
      <c r="J214" s="17">
        <v>0</v>
      </c>
      <c r="K214" s="17">
        <v>0</v>
      </c>
      <c r="L214" s="17">
        <f>'EWG-CCP-127 (1)'!M318</f>
        <v>0</v>
      </c>
      <c r="M214" s="17">
        <v>0</v>
      </c>
      <c r="N214" s="17">
        <v>0</v>
      </c>
      <c r="O214" s="17">
        <v>0</v>
      </c>
      <c r="P214" s="17">
        <v>0</v>
      </c>
      <c r="Q214" s="17">
        <v>51</v>
      </c>
      <c r="R214" s="17">
        <v>0</v>
      </c>
      <c r="S214" s="17">
        <v>0</v>
      </c>
      <c r="T214" s="17">
        <v>0</v>
      </c>
      <c r="U214" s="17">
        <v>0</v>
      </c>
      <c r="V214" s="17">
        <v>0</v>
      </c>
      <c r="W214" s="17">
        <v>0</v>
      </c>
      <c r="X214" s="17">
        <v>0</v>
      </c>
      <c r="Y214" s="17">
        <v>0</v>
      </c>
      <c r="Z214" s="17">
        <v>0</v>
      </c>
      <c r="AA214" s="17">
        <v>0</v>
      </c>
      <c r="AB214" s="17">
        <v>0</v>
      </c>
      <c r="AC214" s="17">
        <v>0</v>
      </c>
      <c r="AD214" s="17">
        <v>0</v>
      </c>
      <c r="AE214" s="17">
        <v>0</v>
      </c>
      <c r="AF214" s="17">
        <v>0</v>
      </c>
      <c r="AG214" s="88">
        <v>24</v>
      </c>
      <c r="AH214" s="92" t="s">
        <v>3</v>
      </c>
      <c r="AI214" s="87" t="s">
        <v>504</v>
      </c>
      <c r="AM214" s="80"/>
      <c r="AN214" s="17">
        <f t="shared" si="77"/>
        <v>100</v>
      </c>
      <c r="AO214" s="17">
        <f t="shared" si="78"/>
        <v>0</v>
      </c>
      <c r="AP214" s="17">
        <f t="shared" si="79"/>
        <v>0.08</v>
      </c>
      <c r="AQ214" s="17">
        <f t="shared" si="80"/>
        <v>0.21</v>
      </c>
      <c r="AR214" s="17">
        <f t="shared" si="81"/>
        <v>0.51</v>
      </c>
      <c r="AS214" s="17">
        <f t="shared" si="82"/>
        <v>0.24</v>
      </c>
      <c r="AU214" s="17">
        <f t="shared" si="83"/>
        <v>1.7586206896551726</v>
      </c>
      <c r="AV214" s="17">
        <f t="shared" si="84"/>
        <v>0</v>
      </c>
      <c r="AW214" s="17">
        <f t="shared" si="85"/>
        <v>0.60991379310344829</v>
      </c>
      <c r="AX214" s="17">
        <f t="shared" si="86"/>
        <v>0.93965517241379315</v>
      </c>
      <c r="AY214" s="17">
        <f t="shared" si="87"/>
        <v>0</v>
      </c>
      <c r="AZ214" s="17">
        <f t="shared" si="88"/>
        <v>0</v>
      </c>
      <c r="BA214" s="17">
        <f t="shared" si="89"/>
        <v>0.24</v>
      </c>
      <c r="BC214" s="17">
        <f t="shared" si="90"/>
        <v>0.96226415094339623</v>
      </c>
      <c r="BD214" s="17">
        <f t="shared" si="91"/>
        <v>0.18867924528301888</v>
      </c>
      <c r="BE214" s="17">
        <f t="shared" si="92"/>
        <v>0.48476789478026733</v>
      </c>
      <c r="BF214" s="17">
        <f t="shared" si="93"/>
        <v>0.18867924528301888</v>
      </c>
      <c r="BG214" s="17">
        <f t="shared" si="94"/>
        <v>0.18867924528301888</v>
      </c>
      <c r="BH214" s="17">
        <f t="shared" si="95"/>
        <v>2.633819864720539E-3</v>
      </c>
      <c r="BI214" s="17">
        <f t="shared" si="96"/>
        <v>4.76525041981904E-2</v>
      </c>
    </row>
    <row r="215" spans="1:61" x14ac:dyDescent="0.25">
      <c r="A215" s="84">
        <v>465</v>
      </c>
      <c r="B215" s="84">
        <v>312</v>
      </c>
      <c r="C215" s="17" t="s">
        <v>308</v>
      </c>
      <c r="D215" s="86">
        <v>1</v>
      </c>
      <c r="E215" s="98">
        <f t="shared" si="97"/>
        <v>20.3</v>
      </c>
      <c r="F215" s="98">
        <f t="shared" si="98"/>
        <v>0.68005018820577168</v>
      </c>
      <c r="G215" s="17">
        <v>0</v>
      </c>
      <c r="H215" s="17">
        <v>25.5</v>
      </c>
      <c r="I215" s="17">
        <v>0</v>
      </c>
      <c r="J215" s="17">
        <v>0</v>
      </c>
      <c r="K215" s="17">
        <v>0</v>
      </c>
      <c r="L215" s="17">
        <v>0</v>
      </c>
      <c r="M215" s="17">
        <v>0</v>
      </c>
      <c r="N215" s="17">
        <v>0</v>
      </c>
      <c r="O215" s="17">
        <v>20.3</v>
      </c>
      <c r="P215" s="17">
        <v>0</v>
      </c>
      <c r="Q215" s="17">
        <v>54.2</v>
      </c>
      <c r="R215" s="17">
        <v>0</v>
      </c>
      <c r="S215" s="17">
        <v>0</v>
      </c>
      <c r="T215" s="17">
        <v>0</v>
      </c>
      <c r="U215" s="17">
        <v>0</v>
      </c>
      <c r="V215" s="17">
        <v>0</v>
      </c>
      <c r="W215" s="41">
        <v>0</v>
      </c>
      <c r="X215" s="17">
        <v>0</v>
      </c>
      <c r="Y215" s="17">
        <v>0</v>
      </c>
      <c r="Z215" s="17">
        <v>0</v>
      </c>
      <c r="AA215" s="17">
        <v>0</v>
      </c>
      <c r="AB215" s="17">
        <v>0</v>
      </c>
      <c r="AC215" s="17">
        <v>0</v>
      </c>
      <c r="AD215" s="17">
        <v>0</v>
      </c>
      <c r="AE215" s="17">
        <v>0</v>
      </c>
      <c r="AF215" s="41">
        <v>0</v>
      </c>
      <c r="AG215" s="88">
        <v>54</v>
      </c>
      <c r="AH215" s="17" t="s">
        <v>3</v>
      </c>
      <c r="AI215" s="87" t="s">
        <v>506</v>
      </c>
      <c r="AN215" s="17">
        <f t="shared" si="77"/>
        <v>100</v>
      </c>
      <c r="AO215" s="17">
        <f t="shared" si="78"/>
        <v>0.20300000000000001</v>
      </c>
      <c r="AP215" s="17">
        <f t="shared" si="79"/>
        <v>0</v>
      </c>
      <c r="AQ215" s="17">
        <f t="shared" si="80"/>
        <v>0.255</v>
      </c>
      <c r="AR215" s="17">
        <f t="shared" si="81"/>
        <v>0.54200000000000004</v>
      </c>
      <c r="AS215" s="17">
        <f t="shared" si="82"/>
        <v>0.54</v>
      </c>
      <c r="AU215" s="17">
        <f t="shared" si="83"/>
        <v>2.1254901960784314</v>
      </c>
      <c r="AV215" s="17">
        <f t="shared" si="84"/>
        <v>0.79607843137254908</v>
      </c>
      <c r="AW215" s="17">
        <f t="shared" si="85"/>
        <v>0.63284313725490193</v>
      </c>
      <c r="AX215" s="17">
        <f t="shared" si="86"/>
        <v>1.0313725490196077</v>
      </c>
      <c r="AY215" s="17">
        <f t="shared" si="87"/>
        <v>0.63284313725490193</v>
      </c>
      <c r="AZ215" s="17">
        <f t="shared" si="88"/>
        <v>0.63284313725490193</v>
      </c>
      <c r="BA215" s="17">
        <f t="shared" si="89"/>
        <v>9.2843137254901897E-2</v>
      </c>
      <c r="BC215" s="17">
        <f t="shared" si="90"/>
        <v>2.1254901960784314</v>
      </c>
      <c r="BD215" s="17">
        <f t="shared" si="91"/>
        <v>0.79607843137254908</v>
      </c>
      <c r="BE215" s="17">
        <f t="shared" si="92"/>
        <v>0.55313541639099606</v>
      </c>
      <c r="BF215" s="17">
        <f t="shared" si="93"/>
        <v>0.58659093353109171</v>
      </c>
      <c r="BG215" s="17">
        <f t="shared" si="94"/>
        <v>0.58659093353109171</v>
      </c>
      <c r="BH215" s="17">
        <f t="shared" si="95"/>
        <v>2.1707150872986021E-3</v>
      </c>
      <c r="BI215" s="17">
        <f t="shared" si="96"/>
        <v>6.675782940752664E-3</v>
      </c>
    </row>
    <row r="216" spans="1:61" ht="18.75" x14ac:dyDescent="0.25">
      <c r="A216" s="84">
        <v>10</v>
      </c>
      <c r="B216" s="84">
        <v>7</v>
      </c>
      <c r="C216" s="41" t="s">
        <v>34</v>
      </c>
      <c r="D216" s="86">
        <v>1</v>
      </c>
      <c r="E216" s="98">
        <f t="shared" si="97"/>
        <v>47.400000000000006</v>
      </c>
      <c r="F216" s="98">
        <f t="shared" si="98"/>
        <v>0.78517110266159695</v>
      </c>
      <c r="G216" s="41">
        <v>0</v>
      </c>
      <c r="H216" s="41">
        <v>7.3</v>
      </c>
      <c r="I216" s="41">
        <v>23.3</v>
      </c>
      <c r="J216" s="17">
        <v>0</v>
      </c>
      <c r="K216" s="41">
        <v>0</v>
      </c>
      <c r="L216" s="41">
        <v>0</v>
      </c>
      <c r="M216" s="41">
        <v>0</v>
      </c>
      <c r="N216" s="41">
        <v>0</v>
      </c>
      <c r="O216" s="41">
        <v>24.1</v>
      </c>
      <c r="P216" s="41">
        <v>4</v>
      </c>
      <c r="Q216" s="41">
        <v>41.3</v>
      </c>
      <c r="R216" s="17">
        <v>0</v>
      </c>
      <c r="S216" s="17">
        <v>0</v>
      </c>
      <c r="T216" s="17">
        <v>0</v>
      </c>
      <c r="U216" s="41">
        <v>0</v>
      </c>
      <c r="V216" s="41">
        <v>0</v>
      </c>
      <c r="W216" s="41">
        <v>0</v>
      </c>
      <c r="X216" s="41">
        <v>0</v>
      </c>
      <c r="Y216" s="41">
        <v>0</v>
      </c>
      <c r="Z216" s="41">
        <v>0</v>
      </c>
      <c r="AA216" s="17">
        <v>0</v>
      </c>
      <c r="AB216" s="41">
        <v>0</v>
      </c>
      <c r="AC216" s="17">
        <v>0</v>
      </c>
      <c r="AD216" s="17">
        <v>0</v>
      </c>
      <c r="AE216" s="41">
        <v>0</v>
      </c>
      <c r="AF216" s="41">
        <v>0</v>
      </c>
      <c r="AG216" s="90">
        <v>41.1</v>
      </c>
      <c r="AH216" s="91" t="s">
        <v>3</v>
      </c>
      <c r="AI216" s="87" t="s">
        <v>504</v>
      </c>
      <c r="AN216" s="17">
        <f t="shared" si="77"/>
        <v>100</v>
      </c>
      <c r="AO216" s="17">
        <f t="shared" si="78"/>
        <v>0.24100000000000002</v>
      </c>
      <c r="AP216" s="17">
        <f t="shared" si="79"/>
        <v>0</v>
      </c>
      <c r="AQ216" s="17">
        <f t="shared" si="80"/>
        <v>7.2999999999999995E-2</v>
      </c>
      <c r="AR216" s="17">
        <f t="shared" si="81"/>
        <v>0.41299999999999998</v>
      </c>
      <c r="AS216" s="17">
        <f t="shared" si="82"/>
        <v>0.41100000000000003</v>
      </c>
      <c r="AU216" s="17">
        <f t="shared" si="83"/>
        <v>5.6575342465753424</v>
      </c>
      <c r="AV216" s="17">
        <f t="shared" si="84"/>
        <v>3.3013698630136989</v>
      </c>
      <c r="AW216" s="17">
        <f t="shared" si="85"/>
        <v>0.85359589041095885</v>
      </c>
      <c r="AX216" s="17">
        <f t="shared" si="86"/>
        <v>1.9143835616438356</v>
      </c>
      <c r="AY216" s="17">
        <f t="shared" si="87"/>
        <v>0.64745019236895618</v>
      </c>
      <c r="AZ216" s="17">
        <f t="shared" si="88"/>
        <v>0.64745019236895618</v>
      </c>
      <c r="BA216" s="17">
        <f t="shared" si="89"/>
        <v>0.23645019236895615</v>
      </c>
      <c r="BC216" s="17">
        <f t="shared" si="90"/>
        <v>5.6575342465753424</v>
      </c>
      <c r="BD216" s="17">
        <f t="shared" si="91"/>
        <v>4.897260273972603</v>
      </c>
      <c r="BE216" s="17">
        <f t="shared" si="92"/>
        <v>0.7607279982131826</v>
      </c>
      <c r="BF216" s="17">
        <f t="shared" si="93"/>
        <v>0.36447278906917813</v>
      </c>
      <c r="BG216" s="17">
        <f t="shared" si="94"/>
        <v>0.36447278906917813</v>
      </c>
      <c r="BH216" s="17">
        <f t="shared" si="95"/>
        <v>2.1647813570011935E-3</v>
      </c>
      <c r="BI216" s="17">
        <f t="shared" si="96"/>
        <v>2.2367730814508826E-3</v>
      </c>
    </row>
    <row r="217" spans="1:61" x14ac:dyDescent="0.25">
      <c r="A217" s="84">
        <v>182</v>
      </c>
      <c r="B217" s="84">
        <v>115</v>
      </c>
      <c r="C217" s="17">
        <v>10</v>
      </c>
      <c r="D217" s="86">
        <v>1</v>
      </c>
      <c r="E217" s="98">
        <f t="shared" si="97"/>
        <v>16.600000000000001</v>
      </c>
      <c r="F217" s="98">
        <f t="shared" si="98"/>
        <v>0.80095923261390878</v>
      </c>
      <c r="G217" s="17">
        <v>0</v>
      </c>
      <c r="H217" s="17">
        <v>16.600000000000001</v>
      </c>
      <c r="I217" s="17">
        <v>0</v>
      </c>
      <c r="J217" s="17">
        <v>0</v>
      </c>
      <c r="K217" s="17">
        <v>0</v>
      </c>
      <c r="L217" s="17">
        <v>0</v>
      </c>
      <c r="M217" s="17">
        <v>0</v>
      </c>
      <c r="N217" s="17">
        <v>0</v>
      </c>
      <c r="O217" s="17">
        <v>16.600000000000001</v>
      </c>
      <c r="P217" s="17">
        <v>0</v>
      </c>
      <c r="Q217" s="17">
        <v>66.8</v>
      </c>
      <c r="R217" s="17">
        <v>0</v>
      </c>
      <c r="S217" s="17">
        <v>0</v>
      </c>
      <c r="T217" s="17">
        <v>0</v>
      </c>
      <c r="U217" s="17">
        <v>0</v>
      </c>
      <c r="V217" s="17">
        <v>0</v>
      </c>
      <c r="W217" s="41">
        <v>0</v>
      </c>
      <c r="X217" s="41">
        <v>0</v>
      </c>
      <c r="Y217" s="17">
        <v>0</v>
      </c>
      <c r="Z217" s="17">
        <v>0</v>
      </c>
      <c r="AA217" s="17">
        <v>0</v>
      </c>
      <c r="AB217" s="17">
        <v>0</v>
      </c>
      <c r="AC217" s="17">
        <v>0</v>
      </c>
      <c r="AD217" s="17">
        <v>0</v>
      </c>
      <c r="AE217" s="17">
        <v>0</v>
      </c>
      <c r="AF217" s="41">
        <v>0</v>
      </c>
      <c r="AG217" s="88">
        <v>64</v>
      </c>
      <c r="AH217" s="91" t="s">
        <v>3</v>
      </c>
      <c r="AI217" s="87" t="s">
        <v>504</v>
      </c>
      <c r="AN217" s="17">
        <f t="shared" si="77"/>
        <v>100</v>
      </c>
      <c r="AO217" s="17">
        <f t="shared" si="78"/>
        <v>0.16600000000000001</v>
      </c>
      <c r="AP217" s="17">
        <f t="shared" si="79"/>
        <v>0</v>
      </c>
      <c r="AQ217" s="17">
        <f t="shared" si="80"/>
        <v>0.16600000000000001</v>
      </c>
      <c r="AR217" s="17">
        <f t="shared" si="81"/>
        <v>0.66799999999999993</v>
      </c>
      <c r="AS217" s="17">
        <f t="shared" si="82"/>
        <v>0.64</v>
      </c>
      <c r="AU217" s="17">
        <f t="shared" si="83"/>
        <v>4.0240963855421681</v>
      </c>
      <c r="AV217" s="17">
        <f t="shared" si="84"/>
        <v>1</v>
      </c>
      <c r="AW217" s="17">
        <f t="shared" si="85"/>
        <v>0.75150602409638556</v>
      </c>
      <c r="AX217" s="17">
        <f t="shared" si="86"/>
        <v>1.506024096385542</v>
      </c>
      <c r="AY217" s="17">
        <f t="shared" si="87"/>
        <v>0.75150602409638556</v>
      </c>
      <c r="AZ217" s="17">
        <f t="shared" si="88"/>
        <v>0.75150602409638556</v>
      </c>
      <c r="BA217" s="17">
        <f t="shared" si="89"/>
        <v>0.11150602409638555</v>
      </c>
      <c r="BC217" s="17">
        <f t="shared" si="90"/>
        <v>4.0240963855421681</v>
      </c>
      <c r="BD217" s="17">
        <f t="shared" si="91"/>
        <v>1</v>
      </c>
      <c r="BE217" s="17">
        <f t="shared" si="92"/>
        <v>0.66472421740804755</v>
      </c>
      <c r="BF217" s="17">
        <f t="shared" si="93"/>
        <v>0.69407310042325621</v>
      </c>
      <c r="BG217" s="17">
        <f t="shared" si="94"/>
        <v>0.69407310042325621</v>
      </c>
      <c r="BH217" s="17">
        <f t="shared" si="95"/>
        <v>2.9239001893835489E-3</v>
      </c>
      <c r="BI217" s="17">
        <f t="shared" si="96"/>
        <v>3.3016875854940085E-2</v>
      </c>
    </row>
    <row r="218" spans="1:61" x14ac:dyDescent="0.25">
      <c r="A218" s="84">
        <v>161</v>
      </c>
      <c r="B218" s="84">
        <v>97</v>
      </c>
      <c r="D218" s="86">
        <v>1</v>
      </c>
      <c r="E218" s="98">
        <f t="shared" si="97"/>
        <v>20</v>
      </c>
      <c r="F218" s="98">
        <f t="shared" si="98"/>
        <v>0.67500000000000004</v>
      </c>
      <c r="G218" s="17">
        <v>0</v>
      </c>
      <c r="H218" s="17">
        <v>26</v>
      </c>
      <c r="I218" s="17">
        <v>0</v>
      </c>
      <c r="J218" s="17">
        <v>0</v>
      </c>
      <c r="K218" s="17">
        <v>0</v>
      </c>
      <c r="L218" s="17">
        <v>0</v>
      </c>
      <c r="M218" s="17">
        <v>0</v>
      </c>
      <c r="N218" s="17">
        <v>0</v>
      </c>
      <c r="O218" s="17">
        <v>20</v>
      </c>
      <c r="P218" s="17">
        <v>0</v>
      </c>
      <c r="Q218" s="17">
        <v>54</v>
      </c>
      <c r="R218" s="17">
        <v>0</v>
      </c>
      <c r="S218" s="17">
        <v>0</v>
      </c>
      <c r="T218" s="17">
        <v>0</v>
      </c>
      <c r="U218" s="17">
        <v>0</v>
      </c>
      <c r="V218" s="17">
        <v>0</v>
      </c>
      <c r="W218" s="41">
        <v>0</v>
      </c>
      <c r="X218" s="41">
        <v>0</v>
      </c>
      <c r="Y218" s="17">
        <v>0</v>
      </c>
      <c r="Z218" s="17">
        <v>0</v>
      </c>
      <c r="AA218" s="17">
        <v>0</v>
      </c>
      <c r="AB218" s="41">
        <v>0</v>
      </c>
      <c r="AC218" s="17">
        <v>0</v>
      </c>
      <c r="AD218" s="17">
        <v>0</v>
      </c>
      <c r="AE218" s="41">
        <v>0</v>
      </c>
      <c r="AF218" s="41">
        <v>0</v>
      </c>
      <c r="AG218" s="88">
        <v>64</v>
      </c>
      <c r="AH218" s="41" t="s">
        <v>3</v>
      </c>
      <c r="AI218" s="87" t="s">
        <v>556</v>
      </c>
      <c r="AN218" s="17">
        <f t="shared" si="77"/>
        <v>100</v>
      </c>
      <c r="AO218" s="17">
        <f t="shared" si="78"/>
        <v>0.2</v>
      </c>
      <c r="AP218" s="17">
        <f t="shared" si="79"/>
        <v>0</v>
      </c>
      <c r="AQ218" s="17">
        <f t="shared" si="80"/>
        <v>0.26</v>
      </c>
      <c r="AR218" s="17">
        <f t="shared" si="81"/>
        <v>0.54</v>
      </c>
      <c r="AS218" s="17">
        <f t="shared" si="82"/>
        <v>0.64</v>
      </c>
      <c r="AU218" s="17">
        <f t="shared" si="83"/>
        <v>2.0769230769230771</v>
      </c>
      <c r="AV218" s="17">
        <f t="shared" si="84"/>
        <v>0.76923076923076927</v>
      </c>
      <c r="AW218" s="17">
        <f t="shared" si="85"/>
        <v>0.62980769230769229</v>
      </c>
      <c r="AX218" s="17">
        <f t="shared" si="86"/>
        <v>1.0192307692307692</v>
      </c>
      <c r="AY218" s="17">
        <f t="shared" si="87"/>
        <v>0.62980769230769229</v>
      </c>
      <c r="AZ218" s="17">
        <f t="shared" si="88"/>
        <v>0.62980769230769229</v>
      </c>
      <c r="BA218" s="17">
        <f t="shared" si="89"/>
        <v>1.0192307692307723E-2</v>
      </c>
      <c r="BC218" s="17">
        <f t="shared" si="90"/>
        <v>2.0769230769230771</v>
      </c>
      <c r="BD218" s="17">
        <f t="shared" si="91"/>
        <v>0.76923076923076927</v>
      </c>
      <c r="BE218" s="17">
        <f t="shared" si="92"/>
        <v>0.55028092943868656</v>
      </c>
      <c r="BF218" s="17">
        <f t="shared" si="93"/>
        <v>0.58167313791471209</v>
      </c>
      <c r="BG218" s="17">
        <f t="shared" si="94"/>
        <v>0.58167313791471209</v>
      </c>
      <c r="BH218" s="17">
        <f t="shared" si="95"/>
        <v>3.4020228407161978E-3</v>
      </c>
      <c r="BI218" s="17">
        <f t="shared" si="96"/>
        <v>3.3016875854940085E-2</v>
      </c>
    </row>
    <row r="219" spans="1:61" x14ac:dyDescent="0.25">
      <c r="A219" s="84">
        <v>608</v>
      </c>
      <c r="B219" s="84">
        <v>352</v>
      </c>
      <c r="C219" s="17" t="s">
        <v>445</v>
      </c>
      <c r="D219" s="86">
        <v>1</v>
      </c>
      <c r="E219" s="98">
        <f t="shared" si="97"/>
        <v>13.34</v>
      </c>
      <c r="F219" s="98">
        <f t="shared" si="98"/>
        <v>0.79070636601470046</v>
      </c>
      <c r="G219" s="17">
        <v>4.04</v>
      </c>
      <c r="H219" s="17">
        <v>16.8</v>
      </c>
      <c r="I219" s="17">
        <v>0</v>
      </c>
      <c r="J219" s="17">
        <v>0</v>
      </c>
      <c r="K219" s="17">
        <v>0</v>
      </c>
      <c r="L219" s="17">
        <v>13.34</v>
      </c>
      <c r="M219" s="17">
        <v>0</v>
      </c>
      <c r="N219" s="17">
        <v>0</v>
      </c>
      <c r="O219" s="17">
        <v>0</v>
      </c>
      <c r="P219" s="17">
        <v>0</v>
      </c>
      <c r="Q219" s="17">
        <v>63.47</v>
      </c>
      <c r="R219" s="17">
        <v>0</v>
      </c>
      <c r="S219" s="17">
        <v>0</v>
      </c>
      <c r="T219" s="17">
        <v>0</v>
      </c>
      <c r="U219" s="17">
        <v>2.35</v>
      </c>
      <c r="V219" s="17">
        <v>0</v>
      </c>
      <c r="W219" s="17">
        <v>0</v>
      </c>
      <c r="X219" s="17">
        <v>0</v>
      </c>
      <c r="Y219" s="17">
        <v>0</v>
      </c>
      <c r="Z219" s="17">
        <v>0</v>
      </c>
      <c r="AA219" s="17">
        <v>0</v>
      </c>
      <c r="AB219" s="17">
        <v>0</v>
      </c>
      <c r="AC219" s="17">
        <v>0</v>
      </c>
      <c r="AD219" s="17">
        <v>0</v>
      </c>
      <c r="AE219" s="17">
        <v>0</v>
      </c>
      <c r="AF219" s="17">
        <v>0</v>
      </c>
      <c r="AG219" s="88">
        <f>'EWG-CCP-127 (1)'!I271</f>
        <v>38.59856336147169</v>
      </c>
      <c r="AH219" s="17" t="s">
        <v>3</v>
      </c>
      <c r="AI219" s="87" t="s">
        <v>506</v>
      </c>
      <c r="AN219" s="17">
        <f t="shared" si="77"/>
        <v>100</v>
      </c>
      <c r="AO219" s="17">
        <f t="shared" si="78"/>
        <v>0.13339999999999999</v>
      </c>
      <c r="AP219" s="17">
        <f t="shared" si="79"/>
        <v>4.0399999999999998E-2</v>
      </c>
      <c r="AQ219" s="17">
        <f t="shared" si="80"/>
        <v>0.16800000000000001</v>
      </c>
      <c r="AR219" s="17">
        <f t="shared" si="81"/>
        <v>0.63470000000000004</v>
      </c>
      <c r="AS219" s="17">
        <f t="shared" si="82"/>
        <v>0.38598563361471688</v>
      </c>
      <c r="AU219" s="17">
        <f t="shared" si="83"/>
        <v>3.0455854126679465</v>
      </c>
      <c r="AV219" s="17">
        <f t="shared" si="84"/>
        <v>0.64011516314779271</v>
      </c>
      <c r="AW219" s="17">
        <f t="shared" si="85"/>
        <v>0.69034908829174668</v>
      </c>
      <c r="AX219" s="17">
        <f t="shared" si="86"/>
        <v>1.2613963531669867</v>
      </c>
      <c r="AY219" s="17">
        <f t="shared" si="87"/>
        <v>0.64011516314779271</v>
      </c>
      <c r="AZ219" s="17">
        <f t="shared" si="88"/>
        <v>0.64011516314779271</v>
      </c>
      <c r="BA219" s="17">
        <f t="shared" si="89"/>
        <v>0.25412952953307583</v>
      </c>
      <c r="BC219" s="17">
        <f t="shared" si="90"/>
        <v>1.5863534116470881</v>
      </c>
      <c r="BD219" s="17">
        <f t="shared" si="91"/>
        <v>0.3334166458385403</v>
      </c>
      <c r="BE219" s="17">
        <f t="shared" si="92"/>
        <v>0.52144815670926348</v>
      </c>
      <c r="BF219" s="17">
        <f t="shared" si="93"/>
        <v>0.3334166458385403</v>
      </c>
      <c r="BG219" s="17">
        <f t="shared" si="94"/>
        <v>0.3334166458385403</v>
      </c>
      <c r="BH219" s="17">
        <f t="shared" si="95"/>
        <v>2.7634984758118024E-3</v>
      </c>
      <c r="BI219" s="17">
        <f t="shared" si="96"/>
        <v>5.2285772815967328E-3</v>
      </c>
    </row>
    <row r="220" spans="1:61" ht="18.75" x14ac:dyDescent="0.25">
      <c r="A220" s="84">
        <v>9</v>
      </c>
      <c r="B220" s="84">
        <v>6</v>
      </c>
      <c r="C220" s="41" t="s">
        <v>33</v>
      </c>
      <c r="D220" s="86">
        <v>1</v>
      </c>
      <c r="E220" s="98">
        <f t="shared" si="97"/>
        <v>47.400000000000006</v>
      </c>
      <c r="F220" s="98">
        <f t="shared" si="98"/>
        <v>0.83079847908745252</v>
      </c>
      <c r="G220" s="41">
        <v>0</v>
      </c>
      <c r="H220" s="41">
        <v>4.9000000000000004</v>
      </c>
      <c r="I220" s="41">
        <v>23.3</v>
      </c>
      <c r="J220" s="17">
        <v>0</v>
      </c>
      <c r="K220" s="41">
        <v>0</v>
      </c>
      <c r="L220" s="41">
        <v>0</v>
      </c>
      <c r="M220" s="41">
        <v>0</v>
      </c>
      <c r="N220" s="41">
        <v>0</v>
      </c>
      <c r="O220" s="41">
        <v>24.1</v>
      </c>
      <c r="P220" s="41">
        <v>4</v>
      </c>
      <c r="Q220" s="41">
        <v>43.7</v>
      </c>
      <c r="R220" s="17">
        <v>0</v>
      </c>
      <c r="S220" s="17">
        <v>0</v>
      </c>
      <c r="T220" s="17">
        <v>0</v>
      </c>
      <c r="U220" s="41">
        <v>0</v>
      </c>
      <c r="V220" s="41">
        <v>0</v>
      </c>
      <c r="W220" s="41">
        <v>0</v>
      </c>
      <c r="X220" s="41">
        <v>0</v>
      </c>
      <c r="Y220" s="41">
        <v>0</v>
      </c>
      <c r="Z220" s="41">
        <v>0</v>
      </c>
      <c r="AA220" s="17">
        <v>0</v>
      </c>
      <c r="AB220" s="41">
        <v>0</v>
      </c>
      <c r="AC220" s="17">
        <v>0</v>
      </c>
      <c r="AD220" s="17">
        <v>0</v>
      </c>
      <c r="AE220" s="41">
        <v>0</v>
      </c>
      <c r="AF220" s="41">
        <v>0</v>
      </c>
      <c r="AG220" s="90">
        <v>38.799999999999997</v>
      </c>
      <c r="AH220" s="91" t="s">
        <v>3</v>
      </c>
      <c r="AI220" s="87" t="s">
        <v>504</v>
      </c>
      <c r="AN220" s="17">
        <f t="shared" si="77"/>
        <v>100</v>
      </c>
      <c r="AO220" s="17">
        <f t="shared" si="78"/>
        <v>0.24100000000000002</v>
      </c>
      <c r="AP220" s="17">
        <f t="shared" si="79"/>
        <v>0</v>
      </c>
      <c r="AQ220" s="17">
        <f t="shared" si="80"/>
        <v>4.9000000000000002E-2</v>
      </c>
      <c r="AR220" s="17">
        <f t="shared" si="81"/>
        <v>0.43700000000000006</v>
      </c>
      <c r="AS220" s="17">
        <f t="shared" si="82"/>
        <v>0.38799999999999996</v>
      </c>
      <c r="AU220" s="17">
        <f t="shared" si="83"/>
        <v>8.9183673469387763</v>
      </c>
      <c r="AV220" s="17">
        <f t="shared" si="84"/>
        <v>4.9183673469387754</v>
      </c>
      <c r="AW220" s="17">
        <f t="shared" si="85"/>
        <v>1.0573979591836735</v>
      </c>
      <c r="AX220" s="17">
        <f t="shared" si="86"/>
        <v>2.7295918367346941</v>
      </c>
      <c r="AY220" s="17">
        <f t="shared" si="87"/>
        <v>0.77476635514018699</v>
      </c>
      <c r="AZ220" s="17">
        <f t="shared" si="88"/>
        <v>0.77476635514018699</v>
      </c>
      <c r="BA220" s="17">
        <f t="shared" si="89"/>
        <v>0.38676635514018703</v>
      </c>
      <c r="BC220" s="17">
        <f t="shared" si="90"/>
        <v>8.9183673469387763</v>
      </c>
      <c r="BD220" s="17">
        <f t="shared" si="91"/>
        <v>7.2959183673469381</v>
      </c>
      <c r="BE220" s="17">
        <f t="shared" si="92"/>
        <v>0.9523804103909006</v>
      </c>
      <c r="BF220" s="17">
        <f t="shared" si="93"/>
        <v>0.34253408661225909</v>
      </c>
      <c r="BG220" s="17">
        <f t="shared" si="94"/>
        <v>0.34253408661225909</v>
      </c>
      <c r="BH220" s="17">
        <f t="shared" si="95"/>
        <v>2.0671492801815541E-3</v>
      </c>
      <c r="BI220" s="17">
        <f t="shared" si="96"/>
        <v>4.9413217111877851E-3</v>
      </c>
    </row>
    <row r="221" spans="1:61" x14ac:dyDescent="0.25">
      <c r="A221" s="84">
        <v>28</v>
      </c>
      <c r="B221" s="84">
        <v>17</v>
      </c>
      <c r="C221" s="41" t="s">
        <v>23</v>
      </c>
      <c r="D221" s="86">
        <v>1</v>
      </c>
      <c r="E221" s="98">
        <f t="shared" si="97"/>
        <v>47.400000000000006</v>
      </c>
      <c r="F221" s="98">
        <f t="shared" si="98"/>
        <v>0.83079847908745252</v>
      </c>
      <c r="G221" s="41">
        <v>0</v>
      </c>
      <c r="H221" s="41">
        <v>4.9000000000000004</v>
      </c>
      <c r="I221" s="41">
        <v>23.3</v>
      </c>
      <c r="J221" s="17">
        <v>0</v>
      </c>
      <c r="K221" s="41">
        <v>0</v>
      </c>
      <c r="L221" s="41">
        <v>0</v>
      </c>
      <c r="M221" s="41">
        <v>0</v>
      </c>
      <c r="N221" s="41">
        <v>0</v>
      </c>
      <c r="O221" s="41">
        <v>24.1</v>
      </c>
      <c r="P221" s="41">
        <v>4</v>
      </c>
      <c r="Q221" s="41">
        <v>43.7</v>
      </c>
      <c r="R221" s="17">
        <v>0</v>
      </c>
      <c r="S221" s="17">
        <v>0</v>
      </c>
      <c r="T221" s="17">
        <v>0</v>
      </c>
      <c r="U221" s="41">
        <v>0</v>
      </c>
      <c r="V221" s="41">
        <v>0</v>
      </c>
      <c r="W221" s="41">
        <v>0</v>
      </c>
      <c r="X221" s="41">
        <v>0</v>
      </c>
      <c r="Y221" s="41">
        <v>0</v>
      </c>
      <c r="Z221" s="41">
        <v>0</v>
      </c>
      <c r="AA221" s="17">
        <v>0</v>
      </c>
      <c r="AB221" s="41">
        <v>0</v>
      </c>
      <c r="AC221" s="17">
        <v>0</v>
      </c>
      <c r="AD221" s="17">
        <v>0</v>
      </c>
      <c r="AE221" s="41">
        <v>0</v>
      </c>
      <c r="AF221" s="41">
        <v>0</v>
      </c>
      <c r="AG221" s="90">
        <v>38.799999999999997</v>
      </c>
      <c r="AH221" s="91" t="s">
        <v>3</v>
      </c>
      <c r="AI221" s="87" t="s">
        <v>504</v>
      </c>
      <c r="AN221" s="17">
        <f t="shared" si="77"/>
        <v>100</v>
      </c>
      <c r="AO221" s="17">
        <f t="shared" si="78"/>
        <v>0.24100000000000002</v>
      </c>
      <c r="AP221" s="17">
        <f t="shared" si="79"/>
        <v>0</v>
      </c>
      <c r="AQ221" s="17">
        <f t="shared" si="80"/>
        <v>4.9000000000000002E-2</v>
      </c>
      <c r="AR221" s="17">
        <f t="shared" si="81"/>
        <v>0.43700000000000006</v>
      </c>
      <c r="AS221" s="17">
        <f t="shared" si="82"/>
        <v>0.38799999999999996</v>
      </c>
      <c r="AU221" s="17">
        <f t="shared" si="83"/>
        <v>8.9183673469387763</v>
      </c>
      <c r="AV221" s="17">
        <f t="shared" si="84"/>
        <v>4.9183673469387754</v>
      </c>
      <c r="AW221" s="17">
        <f t="shared" si="85"/>
        <v>1.0573979591836735</v>
      </c>
      <c r="AX221" s="17">
        <f t="shared" si="86"/>
        <v>2.7295918367346941</v>
      </c>
      <c r="AY221" s="17">
        <f t="shared" si="87"/>
        <v>0.77476635514018699</v>
      </c>
      <c r="AZ221" s="17">
        <f t="shared" si="88"/>
        <v>0.77476635514018699</v>
      </c>
      <c r="BA221" s="17">
        <f t="shared" si="89"/>
        <v>0.38676635514018703</v>
      </c>
      <c r="BC221" s="17">
        <f t="shared" si="90"/>
        <v>8.9183673469387763</v>
      </c>
      <c r="BD221" s="17">
        <f t="shared" si="91"/>
        <v>7.2959183673469381</v>
      </c>
      <c r="BE221" s="17">
        <f t="shared" si="92"/>
        <v>0.9523804103909006</v>
      </c>
      <c r="BF221" s="17">
        <f t="shared" si="93"/>
        <v>0.34253408661225909</v>
      </c>
      <c r="BG221" s="17">
        <f t="shared" si="94"/>
        <v>0.34253408661225909</v>
      </c>
      <c r="BH221" s="17">
        <f t="shared" si="95"/>
        <v>2.0671492801815541E-3</v>
      </c>
      <c r="BI221" s="17">
        <f t="shared" si="96"/>
        <v>4.9413217111877851E-3</v>
      </c>
    </row>
    <row r="222" spans="1:61" x14ac:dyDescent="0.25">
      <c r="A222" s="84">
        <v>546</v>
      </c>
      <c r="B222" s="84">
        <v>329</v>
      </c>
      <c r="C222" s="17" t="s">
        <v>389</v>
      </c>
      <c r="D222" s="86" t="s">
        <v>616</v>
      </c>
      <c r="E222" s="98">
        <f t="shared" si="97"/>
        <v>0</v>
      </c>
      <c r="F222" s="98">
        <f t="shared" si="98"/>
        <v>0.5</v>
      </c>
      <c r="G222" s="17">
        <f>'EWG-CCP-127 (1)'!N240</f>
        <v>20</v>
      </c>
      <c r="H222" s="17">
        <f>'EWG-CCP-127 (1)'!L240</f>
        <v>30</v>
      </c>
      <c r="I222" s="17">
        <f>'EWG-CCP-127 (1)'!O240</f>
        <v>0</v>
      </c>
      <c r="J222" s="17">
        <v>0</v>
      </c>
      <c r="K222" s="17">
        <v>0</v>
      </c>
      <c r="L222" s="17">
        <v>0</v>
      </c>
      <c r="M222" s="17">
        <v>0</v>
      </c>
      <c r="N222" s="17">
        <v>0</v>
      </c>
      <c r="O222" s="17">
        <v>0</v>
      </c>
      <c r="P222" s="17">
        <v>0</v>
      </c>
      <c r="Q222" s="17">
        <f>'EWG-CCP-127 (1)'!M240</f>
        <v>30</v>
      </c>
      <c r="R222" s="17">
        <v>0</v>
      </c>
      <c r="S222" s="17">
        <v>0</v>
      </c>
      <c r="T222" s="17">
        <v>0</v>
      </c>
      <c r="U222" s="17">
        <v>0</v>
      </c>
      <c r="V222" s="17">
        <f>'EWG-CCP-127 (1)'!P240</f>
        <v>0</v>
      </c>
      <c r="W222" s="17">
        <v>0</v>
      </c>
      <c r="X222" s="17">
        <v>0</v>
      </c>
      <c r="Y222" s="17">
        <v>0</v>
      </c>
      <c r="Z222" s="17">
        <f>'EWG-CCP-127 (1)'!Q240</f>
        <v>0</v>
      </c>
      <c r="AA222" s="17">
        <v>0</v>
      </c>
      <c r="AB222" s="17">
        <v>0</v>
      </c>
      <c r="AC222" s="17">
        <v>0</v>
      </c>
      <c r="AD222" s="17">
        <v>0</v>
      </c>
      <c r="AE222" s="17">
        <v>0</v>
      </c>
      <c r="AF222" s="17">
        <f>'EWG-CCP-127 (1)'!R240</f>
        <v>20</v>
      </c>
      <c r="AG222" s="88">
        <v>11.5</v>
      </c>
      <c r="AH222" s="92" t="s">
        <v>3</v>
      </c>
      <c r="AI222" s="87" t="s">
        <v>504</v>
      </c>
      <c r="AM222" s="80"/>
      <c r="AN222" s="17">
        <f t="shared" si="77"/>
        <v>100</v>
      </c>
      <c r="AO222" s="17">
        <f t="shared" si="78"/>
        <v>0</v>
      </c>
      <c r="AP222" s="17">
        <f t="shared" si="79"/>
        <v>0.2</v>
      </c>
      <c r="AQ222" s="17">
        <f t="shared" si="80"/>
        <v>0.3</v>
      </c>
      <c r="AR222" s="17">
        <f t="shared" si="81"/>
        <v>0.3</v>
      </c>
      <c r="AS222" s="17">
        <f t="shared" si="82"/>
        <v>0.115</v>
      </c>
      <c r="AU222" s="17">
        <f t="shared" si="83"/>
        <v>0.6</v>
      </c>
      <c r="AV222" s="17">
        <f t="shared" si="84"/>
        <v>0</v>
      </c>
      <c r="AW222" s="17">
        <f t="shared" si="85"/>
        <v>0.53749999999999998</v>
      </c>
      <c r="AX222" s="17">
        <f t="shared" si="86"/>
        <v>0.65</v>
      </c>
      <c r="AY222" s="17">
        <f t="shared" si="87"/>
        <v>0</v>
      </c>
      <c r="AZ222" s="17">
        <f t="shared" si="88"/>
        <v>0</v>
      </c>
      <c r="BA222" s="17">
        <f t="shared" si="89"/>
        <v>0.115</v>
      </c>
      <c r="BC222" s="17">
        <f t="shared" si="90"/>
        <v>0.27272727272727271</v>
      </c>
      <c r="BD222" s="17">
        <f t="shared" si="91"/>
        <v>6.0606060606060601E-2</v>
      </c>
      <c r="BE222" s="17">
        <f t="shared" si="92"/>
        <v>0.44424101041415714</v>
      </c>
      <c r="BF222" s="17">
        <f t="shared" si="93"/>
        <v>6.0606060606060601E-2</v>
      </c>
      <c r="BG222" s="17">
        <f t="shared" si="94"/>
        <v>6.0606060606060601E-2</v>
      </c>
      <c r="BH222" s="17">
        <f t="shared" si="95"/>
        <v>2.9587006427915529E-3</v>
      </c>
      <c r="BI222" s="17">
        <f t="shared" si="96"/>
        <v>0.11785113805545613</v>
      </c>
    </row>
    <row r="223" spans="1:61" x14ac:dyDescent="0.25">
      <c r="A223" s="84">
        <v>452</v>
      </c>
      <c r="B223" s="84">
        <v>304</v>
      </c>
      <c r="D223" s="86">
        <v>1</v>
      </c>
      <c r="E223" s="98">
        <f t="shared" si="97"/>
        <v>9.2156862745098049</v>
      </c>
      <c r="F223" s="98">
        <f t="shared" si="98"/>
        <v>0.7196467991169978</v>
      </c>
      <c r="G223" s="17">
        <f>'EWG-CCP-127 (1)'!J232</f>
        <v>1.9607843137254901</v>
      </c>
      <c r="H223" s="17">
        <f>'EWG-CCP-127 (1)'!H232</f>
        <v>24.901960784313722</v>
      </c>
      <c r="I223" s="17">
        <v>0</v>
      </c>
      <c r="J223" s="17">
        <v>0</v>
      </c>
      <c r="K223" s="17">
        <v>0</v>
      </c>
      <c r="L223" s="17">
        <v>0</v>
      </c>
      <c r="M223" s="17">
        <v>0</v>
      </c>
      <c r="N223" s="17">
        <v>0</v>
      </c>
      <c r="O223" s="17">
        <f>'EWG-CCP-127 (1)'!G232</f>
        <v>9.2156862745098049</v>
      </c>
      <c r="P223" s="17">
        <v>0</v>
      </c>
      <c r="Q223" s="17">
        <f>'EWG-CCP-127 (1)'!I232</f>
        <v>63.921568627450988</v>
      </c>
      <c r="R223" s="17">
        <v>0</v>
      </c>
      <c r="S223" s="17">
        <v>0</v>
      </c>
      <c r="T223" s="17">
        <v>0</v>
      </c>
      <c r="U223" s="17">
        <v>0</v>
      </c>
      <c r="V223" s="17">
        <v>0</v>
      </c>
      <c r="W223" s="41">
        <v>0</v>
      </c>
      <c r="X223" s="17">
        <v>0</v>
      </c>
      <c r="Y223" s="17">
        <v>0</v>
      </c>
      <c r="Z223" s="17">
        <v>0</v>
      </c>
      <c r="AA223" s="17">
        <v>0</v>
      </c>
      <c r="AB223" s="17">
        <v>0</v>
      </c>
      <c r="AC223" s="17">
        <v>0</v>
      </c>
      <c r="AD223" s="17">
        <v>0</v>
      </c>
      <c r="AE223" s="17">
        <v>0</v>
      </c>
      <c r="AF223" s="41">
        <v>0</v>
      </c>
      <c r="AG223" s="88">
        <f>'EWG-CCP-127 (1)'!N232</f>
        <v>22.605550000000001</v>
      </c>
      <c r="AH223" s="17" t="s">
        <v>3</v>
      </c>
      <c r="AI223" s="87" t="s">
        <v>506</v>
      </c>
      <c r="AN223" s="17">
        <f t="shared" si="77"/>
        <v>100</v>
      </c>
      <c r="AO223" s="17">
        <f t="shared" si="78"/>
        <v>9.2156862745098045E-2</v>
      </c>
      <c r="AP223" s="17">
        <f t="shared" si="79"/>
        <v>1.9607843137254902E-2</v>
      </c>
      <c r="AQ223" s="17">
        <f t="shared" si="80"/>
        <v>0.24901960784313723</v>
      </c>
      <c r="AR223" s="17">
        <f t="shared" si="81"/>
        <v>0.63921568627450986</v>
      </c>
      <c r="AS223" s="17">
        <f t="shared" si="82"/>
        <v>0.22605550000000002</v>
      </c>
      <c r="AU223" s="17">
        <f t="shared" si="83"/>
        <v>2.3795620437956209</v>
      </c>
      <c r="AV223" s="17">
        <f t="shared" si="84"/>
        <v>0.34306569343065696</v>
      </c>
      <c r="AW223" s="17">
        <f t="shared" si="85"/>
        <v>0.64872262773722633</v>
      </c>
      <c r="AX223" s="17">
        <f t="shared" si="86"/>
        <v>1.0948905109489053</v>
      </c>
      <c r="AY223" s="17">
        <f t="shared" si="87"/>
        <v>0.34306569343065696</v>
      </c>
      <c r="AZ223" s="17">
        <f t="shared" si="88"/>
        <v>0.34306569343065696</v>
      </c>
      <c r="BA223" s="17">
        <f t="shared" si="89"/>
        <v>0.11701019343065694</v>
      </c>
      <c r="BC223" s="17">
        <f t="shared" si="90"/>
        <v>1.9520958083832338</v>
      </c>
      <c r="BD223" s="17">
        <f t="shared" si="91"/>
        <v>0.28143712574850305</v>
      </c>
      <c r="BE223" s="17">
        <f t="shared" si="92"/>
        <v>0.54294432361284706</v>
      </c>
      <c r="BF223" s="17">
        <f t="shared" si="93"/>
        <v>0.28143712574850305</v>
      </c>
      <c r="BG223" s="17">
        <f t="shared" si="94"/>
        <v>0.28143712574850305</v>
      </c>
      <c r="BH223" s="17">
        <f t="shared" si="95"/>
        <v>3.0671244705472536E-3</v>
      </c>
      <c r="BI223" s="17">
        <f t="shared" si="96"/>
        <v>5.393496957702152E-2</v>
      </c>
    </row>
    <row r="224" spans="1:61" x14ac:dyDescent="0.25">
      <c r="A224" s="84">
        <v>358</v>
      </c>
      <c r="B224" s="84">
        <v>378</v>
      </c>
      <c r="C224" s="58">
        <v>8</v>
      </c>
      <c r="D224" s="86">
        <v>1</v>
      </c>
      <c r="E224" s="98">
        <f t="shared" si="97"/>
        <v>50</v>
      </c>
      <c r="F224" s="98">
        <f t="shared" si="98"/>
        <v>0.66666666666666663</v>
      </c>
      <c r="G224" s="17">
        <v>0</v>
      </c>
      <c r="H224" s="17">
        <f>'EWG-CCP-127 (1)'!M171</f>
        <v>16.666666666666664</v>
      </c>
      <c r="I224" s="17">
        <v>0</v>
      </c>
      <c r="J224" s="17">
        <v>0</v>
      </c>
      <c r="K224" s="17">
        <v>0</v>
      </c>
      <c r="L224" s="17">
        <v>0</v>
      </c>
      <c r="M224" s="17">
        <v>0</v>
      </c>
      <c r="N224" s="17">
        <v>0</v>
      </c>
      <c r="O224" s="17">
        <f>'EWG-CCP-127 (1)'!L171</f>
        <v>50</v>
      </c>
      <c r="P224" s="17">
        <v>0</v>
      </c>
      <c r="Q224" s="17">
        <f>'EWG-CCP-127 (1)'!K171</f>
        <v>33.333333333333329</v>
      </c>
      <c r="R224" s="17">
        <v>0</v>
      </c>
      <c r="S224" s="17">
        <v>0</v>
      </c>
      <c r="T224" s="17">
        <v>0</v>
      </c>
      <c r="U224" s="17">
        <v>0</v>
      </c>
      <c r="V224" s="17">
        <v>0</v>
      </c>
      <c r="W224" s="41">
        <v>0</v>
      </c>
      <c r="X224" s="41">
        <v>0</v>
      </c>
      <c r="Y224" s="17">
        <v>0</v>
      </c>
      <c r="Z224" s="17">
        <v>0</v>
      </c>
      <c r="AA224" s="17">
        <v>0</v>
      </c>
      <c r="AB224" s="17">
        <v>0</v>
      </c>
      <c r="AC224" s="17">
        <v>0</v>
      </c>
      <c r="AD224" s="17">
        <v>0</v>
      </c>
      <c r="AE224" s="17">
        <v>0</v>
      </c>
      <c r="AF224" s="41">
        <v>0</v>
      </c>
      <c r="AG224" s="88">
        <f>'EWG-CCP-127 (1)'!E171</f>
        <v>22</v>
      </c>
      <c r="AH224" s="41" t="s">
        <v>3</v>
      </c>
      <c r="AI224" s="87" t="s">
        <v>506</v>
      </c>
      <c r="AN224" s="17">
        <f t="shared" si="77"/>
        <v>99.999999999999986</v>
      </c>
      <c r="AO224" s="17">
        <f t="shared" si="78"/>
        <v>0.5</v>
      </c>
      <c r="AP224" s="17">
        <f t="shared" si="79"/>
        <v>0</v>
      </c>
      <c r="AQ224" s="17">
        <f t="shared" si="80"/>
        <v>0.16666666666666663</v>
      </c>
      <c r="AR224" s="17">
        <f t="shared" si="81"/>
        <v>0.33333333333333326</v>
      </c>
      <c r="AS224" s="17">
        <f t="shared" si="82"/>
        <v>0.22</v>
      </c>
      <c r="AU224" s="17">
        <f t="shared" si="83"/>
        <v>2</v>
      </c>
      <c r="AV224" s="17">
        <f t="shared" si="84"/>
        <v>3.0000000000000009</v>
      </c>
      <c r="AW224" s="17">
        <f t="shared" si="85"/>
        <v>0.625</v>
      </c>
      <c r="AX224" s="17">
        <f t="shared" si="86"/>
        <v>1</v>
      </c>
      <c r="AY224" s="17">
        <f t="shared" si="87"/>
        <v>0.2083333333333332</v>
      </c>
      <c r="AZ224" s="17">
        <f t="shared" si="88"/>
        <v>0.2083333333333332</v>
      </c>
      <c r="BA224" s="17">
        <f t="shared" si="89"/>
        <v>1.1666666666666797E-2</v>
      </c>
      <c r="BC224" s="17">
        <f t="shared" si="90"/>
        <v>2</v>
      </c>
      <c r="BD224" s="17">
        <f t="shared" si="91"/>
        <v>3.0000000000000004</v>
      </c>
      <c r="BE224" s="17">
        <f t="shared" si="92"/>
        <v>0.54575984761981122</v>
      </c>
      <c r="BF224" s="17">
        <f t="shared" si="93"/>
        <v>0.27207758355658268</v>
      </c>
      <c r="BG224" s="17">
        <f t="shared" si="94"/>
        <v>0.27207758355658268</v>
      </c>
      <c r="BH224" s="17">
        <f t="shared" si="95"/>
        <v>2.7120747090928505E-3</v>
      </c>
      <c r="BI224" s="17">
        <f t="shared" si="96"/>
        <v>5.6784285615352911E-2</v>
      </c>
    </row>
    <row r="225" spans="1:61" x14ac:dyDescent="0.25">
      <c r="A225" s="84">
        <v>417</v>
      </c>
      <c r="B225" s="84">
        <v>390</v>
      </c>
      <c r="D225" s="86">
        <v>1</v>
      </c>
      <c r="E225" s="98">
        <f t="shared" si="97"/>
        <v>50</v>
      </c>
      <c r="F225" s="98">
        <f t="shared" si="98"/>
        <v>0.66666666666666663</v>
      </c>
      <c r="G225" s="17">
        <v>0</v>
      </c>
      <c r="H225" s="17">
        <f>'EWG-CCP-127 (1)'!M213</f>
        <v>16.666666666666664</v>
      </c>
      <c r="I225" s="17">
        <v>0</v>
      </c>
      <c r="J225" s="17">
        <v>0</v>
      </c>
      <c r="K225" s="17">
        <v>0</v>
      </c>
      <c r="L225" s="17">
        <v>0</v>
      </c>
      <c r="M225" s="17">
        <v>0</v>
      </c>
      <c r="N225" s="17">
        <v>0</v>
      </c>
      <c r="O225" s="17">
        <f>'EWG-CCP-127 (1)'!L213</f>
        <v>50</v>
      </c>
      <c r="P225" s="17">
        <v>0</v>
      </c>
      <c r="Q225" s="17">
        <f>'EWG-CCP-127 (1)'!K213</f>
        <v>33.333333333333329</v>
      </c>
      <c r="R225" s="17">
        <v>0</v>
      </c>
      <c r="S225" s="17">
        <v>0</v>
      </c>
      <c r="T225" s="17">
        <v>0</v>
      </c>
      <c r="U225" s="17">
        <v>0</v>
      </c>
      <c r="V225" s="17">
        <v>0</v>
      </c>
      <c r="W225" s="41">
        <v>0</v>
      </c>
      <c r="X225" s="41">
        <v>0</v>
      </c>
      <c r="Y225" s="17">
        <v>0</v>
      </c>
      <c r="Z225" s="17">
        <v>0</v>
      </c>
      <c r="AA225" s="17">
        <v>0</v>
      </c>
      <c r="AB225" s="17">
        <v>0</v>
      </c>
      <c r="AC225" s="17">
        <v>0</v>
      </c>
      <c r="AD225" s="17">
        <v>0</v>
      </c>
      <c r="AE225" s="17">
        <v>0</v>
      </c>
      <c r="AF225" s="41">
        <v>0</v>
      </c>
      <c r="AG225" s="88">
        <f>'EWG-CCP-127 (1)'!E213</f>
        <v>22</v>
      </c>
      <c r="AH225" s="41" t="s">
        <v>3</v>
      </c>
      <c r="AI225" s="87" t="s">
        <v>506</v>
      </c>
      <c r="AN225" s="17">
        <f t="shared" si="77"/>
        <v>99.999999999999986</v>
      </c>
      <c r="AO225" s="17">
        <f t="shared" si="78"/>
        <v>0.5</v>
      </c>
      <c r="AP225" s="17">
        <f t="shared" si="79"/>
        <v>0</v>
      </c>
      <c r="AQ225" s="17">
        <f t="shared" si="80"/>
        <v>0.16666666666666663</v>
      </c>
      <c r="AR225" s="17">
        <f t="shared" si="81"/>
        <v>0.33333333333333326</v>
      </c>
      <c r="AS225" s="17">
        <f t="shared" si="82"/>
        <v>0.22</v>
      </c>
      <c r="AU225" s="17">
        <f t="shared" si="83"/>
        <v>2</v>
      </c>
      <c r="AV225" s="17">
        <f t="shared" si="84"/>
        <v>3.0000000000000009</v>
      </c>
      <c r="AW225" s="17">
        <f t="shared" si="85"/>
        <v>0.625</v>
      </c>
      <c r="AX225" s="17">
        <f t="shared" si="86"/>
        <v>1</v>
      </c>
      <c r="AY225" s="17">
        <f t="shared" si="87"/>
        <v>0.2083333333333332</v>
      </c>
      <c r="AZ225" s="17">
        <f t="shared" si="88"/>
        <v>0.2083333333333332</v>
      </c>
      <c r="BA225" s="17">
        <f t="shared" si="89"/>
        <v>1.1666666666666797E-2</v>
      </c>
      <c r="BC225" s="17">
        <f t="shared" si="90"/>
        <v>2</v>
      </c>
      <c r="BD225" s="17">
        <f t="shared" si="91"/>
        <v>3.0000000000000004</v>
      </c>
      <c r="BE225" s="17">
        <f t="shared" si="92"/>
        <v>0.54575984761981122</v>
      </c>
      <c r="BF225" s="17">
        <f t="shared" si="93"/>
        <v>0.27207758355658268</v>
      </c>
      <c r="BG225" s="17">
        <f t="shared" si="94"/>
        <v>0.27207758355658268</v>
      </c>
      <c r="BH225" s="17">
        <f t="shared" si="95"/>
        <v>2.7120747090928505E-3</v>
      </c>
      <c r="BI225" s="17">
        <f t="shared" si="96"/>
        <v>5.6784285615352911E-2</v>
      </c>
    </row>
    <row r="226" spans="1:61" x14ac:dyDescent="0.25">
      <c r="A226" s="84">
        <v>27</v>
      </c>
      <c r="B226" s="84">
        <v>16</v>
      </c>
      <c r="C226" s="41" t="s">
        <v>21</v>
      </c>
      <c r="D226" s="86">
        <v>1</v>
      </c>
      <c r="E226" s="98">
        <f t="shared" si="97"/>
        <v>44.5</v>
      </c>
      <c r="F226" s="98">
        <f t="shared" si="98"/>
        <v>0.80180180180180183</v>
      </c>
      <c r="G226" s="41">
        <v>0</v>
      </c>
      <c r="H226" s="41">
        <v>11</v>
      </c>
      <c r="I226" s="41">
        <v>0</v>
      </c>
      <c r="J226" s="17">
        <v>0</v>
      </c>
      <c r="K226" s="41">
        <v>0</v>
      </c>
      <c r="L226" s="41">
        <v>0</v>
      </c>
      <c r="M226" s="41">
        <v>0</v>
      </c>
      <c r="N226" s="41">
        <v>0</v>
      </c>
      <c r="O226" s="41">
        <v>44.5</v>
      </c>
      <c r="P226" s="41">
        <v>0</v>
      </c>
      <c r="Q226" s="41">
        <v>44.5</v>
      </c>
      <c r="R226" s="17">
        <v>0</v>
      </c>
      <c r="S226" s="17">
        <v>0</v>
      </c>
      <c r="T226" s="17">
        <v>0</v>
      </c>
      <c r="U226" s="41">
        <v>0</v>
      </c>
      <c r="V226" s="41">
        <v>0</v>
      </c>
      <c r="W226" s="41">
        <v>0</v>
      </c>
      <c r="X226" s="41">
        <v>0</v>
      </c>
      <c r="Y226" s="41">
        <v>0</v>
      </c>
      <c r="Z226" s="41">
        <v>0</v>
      </c>
      <c r="AA226" s="17">
        <v>0</v>
      </c>
      <c r="AB226" s="41">
        <v>0</v>
      </c>
      <c r="AC226" s="17">
        <v>0</v>
      </c>
      <c r="AD226" s="17">
        <v>0</v>
      </c>
      <c r="AE226" s="41">
        <v>0</v>
      </c>
      <c r="AF226" s="41">
        <v>0</v>
      </c>
      <c r="AG226" s="90">
        <v>38</v>
      </c>
      <c r="AH226" s="91" t="s">
        <v>3</v>
      </c>
      <c r="AI226" s="87" t="s">
        <v>504</v>
      </c>
      <c r="AN226" s="17">
        <f t="shared" si="77"/>
        <v>100</v>
      </c>
      <c r="AO226" s="17">
        <f t="shared" si="78"/>
        <v>0.44500000000000001</v>
      </c>
      <c r="AP226" s="17">
        <f t="shared" si="79"/>
        <v>0</v>
      </c>
      <c r="AQ226" s="17">
        <f t="shared" si="80"/>
        <v>0.11</v>
      </c>
      <c r="AR226" s="17">
        <f t="shared" si="81"/>
        <v>0.44500000000000001</v>
      </c>
      <c r="AS226" s="17">
        <f t="shared" si="82"/>
        <v>0.38</v>
      </c>
      <c r="AU226" s="17">
        <f t="shared" si="83"/>
        <v>4.0454545454545459</v>
      </c>
      <c r="AV226" s="17">
        <f t="shared" si="84"/>
        <v>4.0454545454545459</v>
      </c>
      <c r="AW226" s="17">
        <f t="shared" si="85"/>
        <v>0.75284090909090917</v>
      </c>
      <c r="AX226" s="17">
        <f t="shared" si="86"/>
        <v>1.5113636363636365</v>
      </c>
      <c r="AY226" s="17">
        <f t="shared" si="87"/>
        <v>0.33208020050125314</v>
      </c>
      <c r="AZ226" s="17">
        <f t="shared" si="88"/>
        <v>0.33208020050125314</v>
      </c>
      <c r="BA226" s="17">
        <f t="shared" si="89"/>
        <v>4.7919799498746862E-2</v>
      </c>
      <c r="BC226" s="17">
        <f t="shared" si="90"/>
        <v>4.0454545454545459</v>
      </c>
      <c r="BD226" s="17">
        <f t="shared" si="91"/>
        <v>4.0454545454545459</v>
      </c>
      <c r="BE226" s="17">
        <f t="shared" si="92"/>
        <v>0.66597952325808585</v>
      </c>
      <c r="BF226" s="17">
        <f t="shared" si="93"/>
        <v>0.32584143557908674</v>
      </c>
      <c r="BG226" s="17">
        <f t="shared" si="94"/>
        <v>0.32584143557908674</v>
      </c>
      <c r="BH226" s="17">
        <f t="shared" si="95"/>
        <v>2.9331501001342128E-3</v>
      </c>
      <c r="BI226" s="17">
        <f t="shared" si="96"/>
        <v>6.1300342780527851E-3</v>
      </c>
    </row>
    <row r="227" spans="1:61" x14ac:dyDescent="0.25">
      <c r="A227" s="84">
        <v>391</v>
      </c>
      <c r="B227" s="84">
        <v>259</v>
      </c>
      <c r="C227" s="17" t="s">
        <v>256</v>
      </c>
      <c r="D227" s="86">
        <v>1</v>
      </c>
      <c r="E227" s="98">
        <f t="shared" si="97"/>
        <v>34.200000000000003</v>
      </c>
      <c r="F227" s="98">
        <f t="shared" si="98"/>
        <v>0.58185053380782925</v>
      </c>
      <c r="G227" s="17">
        <v>9.6</v>
      </c>
      <c r="H227" s="17">
        <v>23.5</v>
      </c>
      <c r="I227" s="17">
        <v>26.8</v>
      </c>
      <c r="J227" s="17">
        <v>0</v>
      </c>
      <c r="K227" s="17">
        <v>0</v>
      </c>
      <c r="L227" s="17">
        <v>0</v>
      </c>
      <c r="M227" s="17">
        <v>0</v>
      </c>
      <c r="N227" s="17">
        <v>0</v>
      </c>
      <c r="O227" s="17">
        <v>7.4</v>
      </c>
      <c r="P227" s="17">
        <v>0</v>
      </c>
      <c r="Q227" s="17">
        <v>32.700000000000003</v>
      </c>
      <c r="R227" s="17">
        <v>0</v>
      </c>
      <c r="S227" s="17">
        <v>0</v>
      </c>
      <c r="T227" s="17">
        <v>0</v>
      </c>
      <c r="U227" s="17">
        <v>0</v>
      </c>
      <c r="V227" s="17">
        <v>0</v>
      </c>
      <c r="W227" s="41">
        <v>0</v>
      </c>
      <c r="X227" s="41">
        <v>0</v>
      </c>
      <c r="Y227" s="17">
        <v>0</v>
      </c>
      <c r="Z227" s="17">
        <v>0</v>
      </c>
      <c r="AA227" s="17">
        <v>0</v>
      </c>
      <c r="AB227" s="17">
        <v>0</v>
      </c>
      <c r="AC227" s="17">
        <v>0</v>
      </c>
      <c r="AD227" s="17">
        <v>0</v>
      </c>
      <c r="AE227" s="17">
        <v>0</v>
      </c>
      <c r="AF227" s="41">
        <v>0</v>
      </c>
      <c r="AG227" s="88">
        <v>28</v>
      </c>
      <c r="AH227" s="91" t="s">
        <v>3</v>
      </c>
      <c r="AI227" s="87" t="s">
        <v>504</v>
      </c>
      <c r="AN227" s="17">
        <f t="shared" si="77"/>
        <v>100.00000000000001</v>
      </c>
      <c r="AO227" s="17">
        <f t="shared" si="78"/>
        <v>7.400000000000001E-2</v>
      </c>
      <c r="AP227" s="17">
        <f t="shared" si="79"/>
        <v>9.6000000000000002E-2</v>
      </c>
      <c r="AQ227" s="17">
        <f t="shared" si="80"/>
        <v>0.23499999999999999</v>
      </c>
      <c r="AR227" s="17">
        <f t="shared" si="81"/>
        <v>0.32700000000000001</v>
      </c>
      <c r="AS227" s="17">
        <f t="shared" si="82"/>
        <v>0.28000000000000003</v>
      </c>
      <c r="AU227" s="17">
        <f t="shared" si="83"/>
        <v>0.98791540785498499</v>
      </c>
      <c r="AV227" s="17">
        <f t="shared" si="84"/>
        <v>0.22356495468277951</v>
      </c>
      <c r="AW227" s="17">
        <f t="shared" si="85"/>
        <v>0.56174471299093653</v>
      </c>
      <c r="AX227" s="17">
        <f t="shared" si="86"/>
        <v>0.74697885196374625</v>
      </c>
      <c r="AY227" s="17">
        <f t="shared" si="87"/>
        <v>0.22356495468277951</v>
      </c>
      <c r="AZ227" s="17">
        <f t="shared" si="88"/>
        <v>0.22356495468277951</v>
      </c>
      <c r="BA227" s="17">
        <f t="shared" si="89"/>
        <v>5.6435045317220517E-2</v>
      </c>
      <c r="BC227" s="17">
        <f t="shared" si="90"/>
        <v>0.52827140549273022</v>
      </c>
      <c r="BD227" s="17">
        <f t="shared" si="91"/>
        <v>0.3360258481421648</v>
      </c>
      <c r="BE227" s="17">
        <f t="shared" si="92"/>
        <v>0.45926037753751725</v>
      </c>
      <c r="BF227" s="17">
        <f t="shared" si="93"/>
        <v>0.3360258481421648</v>
      </c>
      <c r="BG227" s="17">
        <f t="shared" si="94"/>
        <v>0.3360258481421648</v>
      </c>
      <c r="BH227" s="17">
        <f t="shared" si="95"/>
        <v>3.1388956600489075E-3</v>
      </c>
      <c r="BI227" s="17">
        <f t="shared" si="96"/>
        <v>3.1788941363865356E-2</v>
      </c>
    </row>
    <row r="228" spans="1:61" x14ac:dyDescent="0.25">
      <c r="A228" s="84">
        <v>195</v>
      </c>
      <c r="B228" s="84">
        <v>123</v>
      </c>
      <c r="C228" s="17">
        <v>23</v>
      </c>
      <c r="D228" s="86">
        <v>1</v>
      </c>
      <c r="E228" s="98">
        <f t="shared" si="97"/>
        <v>20</v>
      </c>
      <c r="F228" s="98">
        <f t="shared" si="98"/>
        <v>0.75</v>
      </c>
      <c r="G228" s="17">
        <v>0</v>
      </c>
      <c r="H228" s="17">
        <v>20</v>
      </c>
      <c r="I228" s="17">
        <v>0</v>
      </c>
      <c r="J228" s="17">
        <v>0</v>
      </c>
      <c r="K228" s="17">
        <v>0</v>
      </c>
      <c r="L228" s="17">
        <v>0</v>
      </c>
      <c r="M228" s="17">
        <v>0</v>
      </c>
      <c r="N228" s="17">
        <v>0</v>
      </c>
      <c r="O228" s="17">
        <v>20</v>
      </c>
      <c r="P228" s="17">
        <v>0</v>
      </c>
      <c r="Q228" s="17">
        <v>60</v>
      </c>
      <c r="R228" s="17">
        <v>0</v>
      </c>
      <c r="S228" s="17">
        <v>0</v>
      </c>
      <c r="T228" s="17">
        <v>0</v>
      </c>
      <c r="U228" s="17">
        <v>0</v>
      </c>
      <c r="V228" s="17">
        <v>0</v>
      </c>
      <c r="W228" s="41">
        <v>0</v>
      </c>
      <c r="X228" s="41">
        <v>0</v>
      </c>
      <c r="Y228" s="17">
        <v>0</v>
      </c>
      <c r="Z228" s="17">
        <v>0</v>
      </c>
      <c r="AA228" s="17">
        <v>0</v>
      </c>
      <c r="AB228" s="17">
        <v>0</v>
      </c>
      <c r="AC228" s="17">
        <v>0</v>
      </c>
      <c r="AD228" s="17">
        <v>0</v>
      </c>
      <c r="AE228" s="17">
        <v>0</v>
      </c>
      <c r="AF228" s="41">
        <v>0</v>
      </c>
      <c r="AG228" s="88">
        <v>59</v>
      </c>
      <c r="AH228" s="91" t="s">
        <v>3</v>
      </c>
      <c r="AI228" s="87" t="s">
        <v>504</v>
      </c>
      <c r="AN228" s="17">
        <f t="shared" si="77"/>
        <v>100</v>
      </c>
      <c r="AO228" s="17">
        <f t="shared" si="78"/>
        <v>0.2</v>
      </c>
      <c r="AP228" s="17">
        <f t="shared" si="79"/>
        <v>0</v>
      </c>
      <c r="AQ228" s="17">
        <f t="shared" si="80"/>
        <v>0.2</v>
      </c>
      <c r="AR228" s="17">
        <f t="shared" si="81"/>
        <v>0.6</v>
      </c>
      <c r="AS228" s="17">
        <f t="shared" si="82"/>
        <v>0.59</v>
      </c>
      <c r="AU228" s="17">
        <f t="shared" si="83"/>
        <v>2.9999999999999996</v>
      </c>
      <c r="AV228" s="17">
        <f t="shared" si="84"/>
        <v>1</v>
      </c>
      <c r="AW228" s="17">
        <f t="shared" si="85"/>
        <v>0.6875</v>
      </c>
      <c r="AX228" s="17">
        <f t="shared" si="86"/>
        <v>1.25</v>
      </c>
      <c r="AY228" s="17">
        <f t="shared" si="87"/>
        <v>0.6875</v>
      </c>
      <c r="AZ228" s="17">
        <f t="shared" si="88"/>
        <v>0.6875</v>
      </c>
      <c r="BA228" s="17">
        <f t="shared" si="89"/>
        <v>9.7500000000000031E-2</v>
      </c>
      <c r="BC228" s="17">
        <f t="shared" si="90"/>
        <v>3</v>
      </c>
      <c r="BD228" s="17">
        <f t="shared" si="91"/>
        <v>1</v>
      </c>
      <c r="BE228" s="17">
        <f t="shared" si="92"/>
        <v>0.60453391126518996</v>
      </c>
      <c r="BF228" s="17">
        <f t="shared" si="93"/>
        <v>0.64649396725838693</v>
      </c>
      <c r="BG228" s="17">
        <f t="shared" si="94"/>
        <v>0.64649396725838693</v>
      </c>
      <c r="BH228" s="17">
        <f t="shared" si="95"/>
        <v>3.1915683365916973E-3</v>
      </c>
      <c r="BI228" s="17">
        <f t="shared" si="96"/>
        <v>1.7346329397846361E-2</v>
      </c>
    </row>
    <row r="229" spans="1:61" x14ac:dyDescent="0.25">
      <c r="A229" s="84">
        <v>491</v>
      </c>
      <c r="B229" s="84">
        <v>545</v>
      </c>
      <c r="C229" s="17" t="s">
        <v>335</v>
      </c>
      <c r="D229" s="86" t="s">
        <v>616</v>
      </c>
      <c r="E229" s="98">
        <f t="shared" si="97"/>
        <v>0</v>
      </c>
      <c r="F229" s="98">
        <f t="shared" si="98"/>
        <v>0.45454545454545453</v>
      </c>
      <c r="G229" s="17">
        <v>6</v>
      </c>
      <c r="H229" s="17">
        <v>24</v>
      </c>
      <c r="I229" s="17">
        <v>0</v>
      </c>
      <c r="J229" s="17">
        <v>0</v>
      </c>
      <c r="K229" s="17">
        <v>0</v>
      </c>
      <c r="L229" s="17">
        <v>0</v>
      </c>
      <c r="M229" s="17">
        <v>0</v>
      </c>
      <c r="N229" s="17">
        <v>0</v>
      </c>
      <c r="O229" s="17">
        <v>0</v>
      </c>
      <c r="P229" s="17">
        <v>0</v>
      </c>
      <c r="Q229" s="17">
        <v>20</v>
      </c>
      <c r="R229" s="17">
        <v>0</v>
      </c>
      <c r="S229" s="17">
        <v>0</v>
      </c>
      <c r="T229" s="17">
        <v>0</v>
      </c>
      <c r="U229" s="17">
        <v>0</v>
      </c>
      <c r="V229" s="17">
        <v>0</v>
      </c>
      <c r="W229" s="17">
        <v>50</v>
      </c>
      <c r="X229" s="17">
        <v>0</v>
      </c>
      <c r="Y229" s="17">
        <v>0</v>
      </c>
      <c r="Z229" s="17">
        <v>0</v>
      </c>
      <c r="AA229" s="17">
        <v>0</v>
      </c>
      <c r="AB229" s="17">
        <v>0</v>
      </c>
      <c r="AC229" s="17">
        <v>0</v>
      </c>
      <c r="AD229" s="17">
        <v>0</v>
      </c>
      <c r="AE229" s="17">
        <v>0</v>
      </c>
      <c r="AF229" s="41">
        <v>0</v>
      </c>
      <c r="AG229" s="88">
        <v>29</v>
      </c>
      <c r="AH229" s="17" t="s">
        <v>3</v>
      </c>
      <c r="AI229" s="87" t="s">
        <v>506</v>
      </c>
      <c r="AN229" s="17">
        <f t="shared" si="77"/>
        <v>100</v>
      </c>
      <c r="AO229" s="17">
        <f t="shared" si="78"/>
        <v>0</v>
      </c>
      <c r="AP229" s="17">
        <f t="shared" si="79"/>
        <v>0.06</v>
      </c>
      <c r="AQ229" s="17">
        <f t="shared" si="80"/>
        <v>0.24</v>
      </c>
      <c r="AR229" s="17">
        <f t="shared" si="81"/>
        <v>0.2</v>
      </c>
      <c r="AS229" s="17">
        <f t="shared" si="82"/>
        <v>0.28999999999999998</v>
      </c>
      <c r="AU229" s="17">
        <f t="shared" si="83"/>
        <v>0.66666666666666674</v>
      </c>
      <c r="AV229" s="17">
        <f t="shared" si="84"/>
        <v>0</v>
      </c>
      <c r="AW229" s="17">
        <f t="shared" si="85"/>
        <v>0.54166666666666663</v>
      </c>
      <c r="AX229" s="17">
        <f t="shared" si="86"/>
        <v>0.66666666666666674</v>
      </c>
      <c r="AY229" s="17">
        <f t="shared" si="87"/>
        <v>0</v>
      </c>
      <c r="AZ229" s="17">
        <f t="shared" si="88"/>
        <v>0</v>
      </c>
      <c r="BA229" s="17">
        <f t="shared" si="89"/>
        <v>0.28999999999999998</v>
      </c>
      <c r="BC229" s="17">
        <f t="shared" si="90"/>
        <v>0.41666666666666669</v>
      </c>
      <c r="BD229" s="17">
        <f t="shared" si="91"/>
        <v>0.34722222222222215</v>
      </c>
      <c r="BE229" s="17">
        <f t="shared" si="92"/>
        <v>0.45270091351462832</v>
      </c>
      <c r="BF229" s="17">
        <f t="shared" si="93"/>
        <v>0.34722222222222215</v>
      </c>
      <c r="BG229" s="17">
        <f t="shared" si="94"/>
        <v>0.34722222222222215</v>
      </c>
      <c r="BH229" s="17">
        <f t="shared" si="95"/>
        <v>3.2743827160493771E-3</v>
      </c>
      <c r="BI229" s="17">
        <f t="shared" si="96"/>
        <v>2.8323050655284114E-2</v>
      </c>
    </row>
    <row r="230" spans="1:61" x14ac:dyDescent="0.25">
      <c r="A230" s="84">
        <v>434</v>
      </c>
      <c r="B230" s="84">
        <v>289</v>
      </c>
      <c r="D230" s="86">
        <v>1</v>
      </c>
      <c r="E230" s="98">
        <f t="shared" si="97"/>
        <v>18.8</v>
      </c>
      <c r="F230" s="98">
        <f t="shared" si="98"/>
        <v>0.8288177339901478</v>
      </c>
      <c r="G230" s="17">
        <f>'EWG-CCP-127 (1)'!E221</f>
        <v>0</v>
      </c>
      <c r="H230" s="17">
        <f>'EWG-CCP-127 (1)'!F221</f>
        <v>13.900000000000002</v>
      </c>
      <c r="I230" s="17">
        <v>0</v>
      </c>
      <c r="J230" s="17">
        <v>0</v>
      </c>
      <c r="K230" s="17">
        <v>0</v>
      </c>
      <c r="L230" s="17">
        <v>0</v>
      </c>
      <c r="M230" s="17">
        <v>0</v>
      </c>
      <c r="N230" s="17">
        <v>0</v>
      </c>
      <c r="O230" s="17">
        <f>'EWG-CCP-127 (1)'!C221</f>
        <v>18.8</v>
      </c>
      <c r="P230" s="17">
        <v>0</v>
      </c>
      <c r="Q230" s="17">
        <f>'EWG-CCP-127 (1)'!D221</f>
        <v>67.300000000000011</v>
      </c>
      <c r="R230" s="17">
        <v>0</v>
      </c>
      <c r="S230" s="17">
        <v>0</v>
      </c>
      <c r="T230" s="17">
        <v>0</v>
      </c>
      <c r="U230" s="17">
        <v>0</v>
      </c>
      <c r="V230" s="17">
        <v>0</v>
      </c>
      <c r="W230" s="41">
        <v>0</v>
      </c>
      <c r="X230" s="17">
        <v>0</v>
      </c>
      <c r="Y230" s="17">
        <v>0</v>
      </c>
      <c r="Z230" s="17">
        <v>0</v>
      </c>
      <c r="AA230" s="17">
        <v>0</v>
      </c>
      <c r="AB230" s="17">
        <v>0</v>
      </c>
      <c r="AC230" s="17">
        <v>0</v>
      </c>
      <c r="AD230" s="17">
        <v>0</v>
      </c>
      <c r="AE230" s="17">
        <v>0</v>
      </c>
      <c r="AF230" s="41">
        <v>0</v>
      </c>
      <c r="AG230" s="88">
        <f>'EWG-CCP-127 (1)'!J221</f>
        <v>69.942679999999996</v>
      </c>
      <c r="AH230" s="41" t="s">
        <v>3</v>
      </c>
      <c r="AI230" s="87" t="s">
        <v>506</v>
      </c>
      <c r="AN230" s="17">
        <f t="shared" si="77"/>
        <v>100.00000000000001</v>
      </c>
      <c r="AO230" s="17">
        <f t="shared" si="78"/>
        <v>0.188</v>
      </c>
      <c r="AP230" s="17">
        <f t="shared" si="79"/>
        <v>0</v>
      </c>
      <c r="AQ230" s="17">
        <f t="shared" si="80"/>
        <v>0.13900000000000001</v>
      </c>
      <c r="AR230" s="17">
        <f t="shared" si="81"/>
        <v>0.67300000000000015</v>
      </c>
      <c r="AS230" s="17">
        <f t="shared" si="82"/>
        <v>0.6994267999999999</v>
      </c>
      <c r="AU230" s="17">
        <f t="shared" si="83"/>
        <v>4.841726618705037</v>
      </c>
      <c r="AV230" s="17">
        <f t="shared" si="84"/>
        <v>1.3525179856115106</v>
      </c>
      <c r="AW230" s="17">
        <f t="shared" si="85"/>
        <v>0.80260791366906481</v>
      </c>
      <c r="AX230" s="17">
        <f t="shared" si="86"/>
        <v>1.7104316546762592</v>
      </c>
      <c r="AY230" s="17">
        <f t="shared" si="87"/>
        <v>0.80260791366906481</v>
      </c>
      <c r="AZ230" s="17">
        <f t="shared" si="88"/>
        <v>0.80260791366906481</v>
      </c>
      <c r="BA230" s="17">
        <f t="shared" si="89"/>
        <v>0.10318111366906491</v>
      </c>
      <c r="BC230" s="17">
        <f t="shared" si="90"/>
        <v>4.8417266187050361</v>
      </c>
      <c r="BD230" s="17">
        <f t="shared" si="91"/>
        <v>1.3525179856115106</v>
      </c>
      <c r="BE230" s="17">
        <f t="shared" si="92"/>
        <v>0.71277966877034782</v>
      </c>
      <c r="BF230" s="17">
        <f t="shared" si="93"/>
        <v>0.76689478757646679</v>
      </c>
      <c r="BG230" s="17">
        <f t="shared" si="94"/>
        <v>0.76689478757646679</v>
      </c>
      <c r="BH230" s="17">
        <f t="shared" si="95"/>
        <v>4.5519293476182898E-3</v>
      </c>
      <c r="BI230" s="17">
        <f t="shared" si="96"/>
        <v>5.8144769017108362E-2</v>
      </c>
    </row>
    <row r="231" spans="1:61" ht="18.75" x14ac:dyDescent="0.25">
      <c r="A231" s="84">
        <v>1</v>
      </c>
      <c r="B231" s="84">
        <v>1</v>
      </c>
      <c r="C231" s="41" t="s">
        <v>28</v>
      </c>
      <c r="D231" s="86">
        <v>1</v>
      </c>
      <c r="E231" s="98">
        <f t="shared" si="97"/>
        <v>51.3</v>
      </c>
      <c r="F231" s="98">
        <f t="shared" si="98"/>
        <v>0.85215605749486645</v>
      </c>
      <c r="G231" s="41">
        <v>0</v>
      </c>
      <c r="H231" s="41">
        <v>4.5999999999999996</v>
      </c>
      <c r="I231" s="41">
        <v>26.7</v>
      </c>
      <c r="J231" s="17">
        <v>0</v>
      </c>
      <c r="K231" s="41">
        <v>0</v>
      </c>
      <c r="L231" s="41">
        <v>0</v>
      </c>
      <c r="M231" s="41">
        <v>0</v>
      </c>
      <c r="N231" s="41">
        <v>0</v>
      </c>
      <c r="O231" s="41">
        <v>24.6</v>
      </c>
      <c r="P231" s="41">
        <v>2.6</v>
      </c>
      <c r="Q231" s="41">
        <v>41.5</v>
      </c>
      <c r="R231" s="17">
        <v>0</v>
      </c>
      <c r="S231" s="17">
        <v>0</v>
      </c>
      <c r="T231" s="17">
        <v>0</v>
      </c>
      <c r="U231" s="41">
        <v>0</v>
      </c>
      <c r="V231" s="41">
        <v>0</v>
      </c>
      <c r="W231" s="41">
        <v>0</v>
      </c>
      <c r="X231" s="41">
        <v>0</v>
      </c>
      <c r="Y231" s="41">
        <v>0</v>
      </c>
      <c r="Z231" s="41">
        <v>0</v>
      </c>
      <c r="AA231" s="17">
        <v>0</v>
      </c>
      <c r="AB231" s="41">
        <v>0</v>
      </c>
      <c r="AC231" s="17">
        <v>0</v>
      </c>
      <c r="AD231" s="17">
        <v>0</v>
      </c>
      <c r="AE231" s="41">
        <v>0</v>
      </c>
      <c r="AF231" s="41">
        <v>0</v>
      </c>
      <c r="AG231" s="90">
        <v>16.899999999999999</v>
      </c>
      <c r="AH231" s="91" t="s">
        <v>3</v>
      </c>
      <c r="AI231" s="87" t="s">
        <v>504</v>
      </c>
      <c r="AK231" s="87" t="s">
        <v>505</v>
      </c>
      <c r="AL231" s="87" t="s">
        <v>507</v>
      </c>
      <c r="AN231" s="17">
        <f t="shared" si="77"/>
        <v>100</v>
      </c>
      <c r="AO231" s="17">
        <f t="shared" si="78"/>
        <v>0.24600000000000002</v>
      </c>
      <c r="AP231" s="17">
        <f t="shared" si="79"/>
        <v>0</v>
      </c>
      <c r="AQ231" s="17">
        <f t="shared" si="80"/>
        <v>4.5999999999999999E-2</v>
      </c>
      <c r="AR231" s="17">
        <f t="shared" si="81"/>
        <v>0.41499999999999998</v>
      </c>
      <c r="AS231" s="17">
        <f t="shared" si="82"/>
        <v>0.16899999999999998</v>
      </c>
      <c r="AU231" s="17">
        <f t="shared" si="83"/>
        <v>9.0217391304347831</v>
      </c>
      <c r="AV231" s="17">
        <f t="shared" si="84"/>
        <v>5.3478260869565224</v>
      </c>
      <c r="AW231" s="17">
        <f t="shared" si="85"/>
        <v>1.0638586956521738</v>
      </c>
      <c r="AX231" s="17">
        <f t="shared" si="86"/>
        <v>2.7554347826086958</v>
      </c>
      <c r="AY231" s="17">
        <f t="shared" si="87"/>
        <v>0.73022253666066361</v>
      </c>
      <c r="AZ231" s="17">
        <f t="shared" si="88"/>
        <v>0.73022253666066361</v>
      </c>
      <c r="BA231" s="17">
        <f t="shared" si="89"/>
        <v>0.56122253666066357</v>
      </c>
      <c r="BC231" s="17">
        <f t="shared" si="90"/>
        <v>9.0217391304347831</v>
      </c>
      <c r="BD231" s="17">
        <f t="shared" si="91"/>
        <v>8.2500000000000018</v>
      </c>
      <c r="BE231" s="17">
        <f t="shared" si="92"/>
        <v>0.95845599017323124</v>
      </c>
      <c r="BF231" s="17">
        <f t="shared" si="93"/>
        <v>0.23194226343422475</v>
      </c>
      <c r="BG231" s="17">
        <f t="shared" si="94"/>
        <v>0.23194226343422475</v>
      </c>
      <c r="BH231" s="17">
        <f t="shared" si="95"/>
        <v>3.9617285262233482E-3</v>
      </c>
      <c r="BI231" s="17">
        <f t="shared" si="96"/>
        <v>8.3691328229117332E-2</v>
      </c>
    </row>
    <row r="232" spans="1:61" x14ac:dyDescent="0.25">
      <c r="A232" s="84">
        <v>457</v>
      </c>
      <c r="B232" s="84">
        <v>306</v>
      </c>
      <c r="C232" s="17" t="s">
        <v>299</v>
      </c>
      <c r="D232" s="86">
        <v>1</v>
      </c>
      <c r="E232" s="98">
        <f t="shared" si="97"/>
        <v>30</v>
      </c>
      <c r="F232" s="98">
        <f t="shared" si="98"/>
        <v>0.5</v>
      </c>
      <c r="G232" s="17">
        <v>10</v>
      </c>
      <c r="H232" s="17">
        <v>30</v>
      </c>
      <c r="I232" s="17">
        <v>0</v>
      </c>
      <c r="J232" s="17">
        <v>0</v>
      </c>
      <c r="K232" s="17">
        <v>0</v>
      </c>
      <c r="L232" s="17">
        <v>0</v>
      </c>
      <c r="M232" s="17">
        <v>0</v>
      </c>
      <c r="N232" s="17">
        <v>0</v>
      </c>
      <c r="O232" s="17">
        <v>30</v>
      </c>
      <c r="P232" s="17">
        <v>0</v>
      </c>
      <c r="Q232" s="17">
        <v>30</v>
      </c>
      <c r="R232" s="17">
        <v>0</v>
      </c>
      <c r="S232" s="17">
        <v>0</v>
      </c>
      <c r="T232" s="17">
        <v>0</v>
      </c>
      <c r="U232" s="17">
        <v>0</v>
      </c>
      <c r="V232" s="17">
        <v>0</v>
      </c>
      <c r="W232" s="41">
        <v>0</v>
      </c>
      <c r="X232" s="17">
        <v>0</v>
      </c>
      <c r="Y232" s="17">
        <v>0</v>
      </c>
      <c r="Z232" s="17">
        <v>0</v>
      </c>
      <c r="AA232" s="17">
        <v>0</v>
      </c>
      <c r="AB232" s="17">
        <v>0</v>
      </c>
      <c r="AC232" s="17">
        <v>0</v>
      </c>
      <c r="AD232" s="17">
        <v>0</v>
      </c>
      <c r="AE232" s="17">
        <v>0</v>
      </c>
      <c r="AF232" s="41">
        <v>0</v>
      </c>
      <c r="AG232" s="88">
        <v>37</v>
      </c>
      <c r="AH232" s="92" t="s">
        <v>3</v>
      </c>
      <c r="AI232" s="87" t="s">
        <v>504</v>
      </c>
      <c r="AN232" s="17">
        <f t="shared" si="77"/>
        <v>100</v>
      </c>
      <c r="AO232" s="17">
        <f t="shared" si="78"/>
        <v>0.3</v>
      </c>
      <c r="AP232" s="17">
        <f t="shared" si="79"/>
        <v>0.1</v>
      </c>
      <c r="AQ232" s="17">
        <f t="shared" si="80"/>
        <v>0.3</v>
      </c>
      <c r="AR232" s="17">
        <f t="shared" si="81"/>
        <v>0.3</v>
      </c>
      <c r="AS232" s="17">
        <f t="shared" si="82"/>
        <v>0.37</v>
      </c>
      <c r="AU232" s="17">
        <f t="shared" si="83"/>
        <v>0.74999999999999989</v>
      </c>
      <c r="AV232" s="17">
        <f t="shared" si="84"/>
        <v>0.74999999999999989</v>
      </c>
      <c r="AW232" s="17">
        <f t="shared" si="85"/>
        <v>0.546875</v>
      </c>
      <c r="AX232" s="17">
        <f t="shared" si="86"/>
        <v>0.6875</v>
      </c>
      <c r="AY232" s="17">
        <f t="shared" si="87"/>
        <v>0.53030303030303028</v>
      </c>
      <c r="AZ232" s="17">
        <f t="shared" si="88"/>
        <v>0.53030303030303028</v>
      </c>
      <c r="BA232" s="17">
        <f t="shared" si="89"/>
        <v>0.16030303030303028</v>
      </c>
      <c r="BC232" s="17">
        <f t="shared" si="90"/>
        <v>0.42857142857142855</v>
      </c>
      <c r="BD232" s="17">
        <f t="shared" si="91"/>
        <v>0.42857142857142855</v>
      </c>
      <c r="BE232" s="17">
        <f t="shared" si="92"/>
        <v>0.45340060474850186</v>
      </c>
      <c r="BF232" s="17">
        <f t="shared" si="93"/>
        <v>0.42857142857142855</v>
      </c>
      <c r="BG232" s="17">
        <f t="shared" si="94"/>
        <v>0.42857142857142855</v>
      </c>
      <c r="BH232" s="17">
        <f t="shared" si="95"/>
        <v>3.4306122448979569E-3</v>
      </c>
      <c r="BI232" s="17">
        <f t="shared" si="96"/>
        <v>7.7959249866340445E-3</v>
      </c>
    </row>
    <row r="233" spans="1:61" x14ac:dyDescent="0.25">
      <c r="A233" s="84">
        <v>494</v>
      </c>
      <c r="B233" s="84">
        <v>548</v>
      </c>
      <c r="C233" s="17" t="s">
        <v>338</v>
      </c>
      <c r="D233" s="86" t="s">
        <v>616</v>
      </c>
      <c r="E233" s="98">
        <f t="shared" si="97"/>
        <v>0</v>
      </c>
      <c r="F233" s="98">
        <f t="shared" si="98"/>
        <v>0.47619047619047616</v>
      </c>
      <c r="G233" s="17">
        <v>8</v>
      </c>
      <c r="H233" s="17">
        <v>22</v>
      </c>
      <c r="I233" s="17">
        <v>0</v>
      </c>
      <c r="J233" s="17">
        <v>0</v>
      </c>
      <c r="K233" s="17">
        <v>0</v>
      </c>
      <c r="L233" s="17">
        <v>0</v>
      </c>
      <c r="M233" s="17">
        <v>0</v>
      </c>
      <c r="N233" s="17">
        <v>0</v>
      </c>
      <c r="O233" s="17">
        <v>0</v>
      </c>
      <c r="P233" s="17">
        <v>0</v>
      </c>
      <c r="Q233" s="17">
        <v>20</v>
      </c>
      <c r="R233" s="17">
        <v>0</v>
      </c>
      <c r="S233" s="17">
        <v>0</v>
      </c>
      <c r="T233" s="17">
        <v>0</v>
      </c>
      <c r="U233" s="17">
        <v>0</v>
      </c>
      <c r="V233" s="17">
        <v>0</v>
      </c>
      <c r="W233" s="17">
        <v>50</v>
      </c>
      <c r="X233" s="17">
        <v>0</v>
      </c>
      <c r="Y233" s="17">
        <v>0</v>
      </c>
      <c r="Z233" s="17">
        <v>0</v>
      </c>
      <c r="AA233" s="17">
        <v>0</v>
      </c>
      <c r="AB233" s="17">
        <v>0</v>
      </c>
      <c r="AC233" s="17">
        <v>0</v>
      </c>
      <c r="AD233" s="17">
        <v>0</v>
      </c>
      <c r="AE233" s="17">
        <v>0</v>
      </c>
      <c r="AF233" s="41">
        <v>0</v>
      </c>
      <c r="AG233" s="88">
        <v>25</v>
      </c>
      <c r="AH233" s="17" t="s">
        <v>3</v>
      </c>
      <c r="AI233" s="87" t="s">
        <v>506</v>
      </c>
      <c r="AN233" s="17">
        <f t="shared" si="77"/>
        <v>100</v>
      </c>
      <c r="AO233" s="17">
        <f t="shared" si="78"/>
        <v>0</v>
      </c>
      <c r="AP233" s="17">
        <f t="shared" si="79"/>
        <v>0.08</v>
      </c>
      <c r="AQ233" s="17">
        <f t="shared" si="80"/>
        <v>0.22</v>
      </c>
      <c r="AR233" s="17">
        <f t="shared" si="81"/>
        <v>0.2</v>
      </c>
      <c r="AS233" s="17">
        <f t="shared" si="82"/>
        <v>0.25</v>
      </c>
      <c r="AU233" s="17">
        <f t="shared" si="83"/>
        <v>0.66666666666666674</v>
      </c>
      <c r="AV233" s="17">
        <f t="shared" si="84"/>
        <v>0</v>
      </c>
      <c r="AW233" s="17">
        <f t="shared" si="85"/>
        <v>0.54166666666666663</v>
      </c>
      <c r="AX233" s="17">
        <f t="shared" si="86"/>
        <v>0.66666666666666674</v>
      </c>
      <c r="AY233" s="17">
        <f t="shared" si="87"/>
        <v>0</v>
      </c>
      <c r="AZ233" s="17">
        <f t="shared" si="88"/>
        <v>0</v>
      </c>
      <c r="BA233" s="17">
        <f t="shared" si="89"/>
        <v>0.25</v>
      </c>
      <c r="BC233" s="17">
        <f t="shared" si="90"/>
        <v>0.37037037037037035</v>
      </c>
      <c r="BD233" s="17">
        <f t="shared" si="91"/>
        <v>0.30864197530864196</v>
      </c>
      <c r="BE233" s="17">
        <f t="shared" si="92"/>
        <v>0.44997989204956446</v>
      </c>
      <c r="BF233" s="17">
        <f t="shared" si="93"/>
        <v>0.30864197530864196</v>
      </c>
      <c r="BG233" s="17">
        <f t="shared" si="94"/>
        <v>0.30864197530864196</v>
      </c>
      <c r="BH233" s="17">
        <f t="shared" si="95"/>
        <v>3.438881268099373E-3</v>
      </c>
      <c r="BI233" s="17">
        <f t="shared" si="96"/>
        <v>4.3386613489609142E-2</v>
      </c>
    </row>
    <row r="234" spans="1:61" x14ac:dyDescent="0.25">
      <c r="A234" s="84">
        <v>70</v>
      </c>
      <c r="B234" s="84">
        <v>48</v>
      </c>
      <c r="C234" s="17" t="s">
        <v>85</v>
      </c>
      <c r="D234" s="86">
        <v>1</v>
      </c>
      <c r="E234" s="98">
        <f t="shared" si="97"/>
        <v>20</v>
      </c>
      <c r="F234" s="98">
        <f t="shared" si="98"/>
        <v>0.66625000000000001</v>
      </c>
      <c r="G234" s="17">
        <v>0</v>
      </c>
      <c r="H234" s="17">
        <v>26.7</v>
      </c>
      <c r="I234" s="17">
        <v>0</v>
      </c>
      <c r="J234" s="17">
        <v>0</v>
      </c>
      <c r="K234" s="41">
        <v>0</v>
      </c>
      <c r="L234" s="17">
        <v>10</v>
      </c>
      <c r="M234" s="17">
        <v>10</v>
      </c>
      <c r="N234" s="17">
        <v>0</v>
      </c>
      <c r="O234" s="17">
        <v>0</v>
      </c>
      <c r="P234" s="17">
        <v>0</v>
      </c>
      <c r="Q234" s="17">
        <v>53.3</v>
      </c>
      <c r="R234" s="17">
        <v>0</v>
      </c>
      <c r="S234" s="17">
        <v>0</v>
      </c>
      <c r="T234" s="17">
        <v>0</v>
      </c>
      <c r="U234" s="17">
        <v>0</v>
      </c>
      <c r="V234" s="41">
        <v>0</v>
      </c>
      <c r="W234" s="41">
        <v>0</v>
      </c>
      <c r="X234" s="41">
        <v>0</v>
      </c>
      <c r="Y234" s="41">
        <v>0</v>
      </c>
      <c r="Z234" s="17">
        <v>0</v>
      </c>
      <c r="AA234" s="17">
        <v>0</v>
      </c>
      <c r="AB234" s="41">
        <v>0</v>
      </c>
      <c r="AC234" s="17">
        <v>0</v>
      </c>
      <c r="AD234" s="17">
        <v>0</v>
      </c>
      <c r="AE234" s="41">
        <v>0</v>
      </c>
      <c r="AF234" s="41">
        <v>0</v>
      </c>
      <c r="AG234" s="88">
        <v>52.3</v>
      </c>
      <c r="AH234" s="91" t="s">
        <v>3</v>
      </c>
      <c r="AI234" s="87" t="s">
        <v>504</v>
      </c>
      <c r="AN234" s="17">
        <f t="shared" si="77"/>
        <v>100</v>
      </c>
      <c r="AO234" s="17">
        <f t="shared" si="78"/>
        <v>0.2</v>
      </c>
      <c r="AP234" s="17">
        <f t="shared" si="79"/>
        <v>0</v>
      </c>
      <c r="AQ234" s="17">
        <f t="shared" si="80"/>
        <v>0.26700000000000002</v>
      </c>
      <c r="AR234" s="17">
        <f t="shared" si="81"/>
        <v>0.53299999999999992</v>
      </c>
      <c r="AS234" s="17">
        <f t="shared" si="82"/>
        <v>0.52300000000000002</v>
      </c>
      <c r="AU234" s="17">
        <f t="shared" si="83"/>
        <v>1.9962546816479396</v>
      </c>
      <c r="AV234" s="17">
        <f t="shared" si="84"/>
        <v>0.74906367041198507</v>
      </c>
      <c r="AW234" s="17">
        <f t="shared" si="85"/>
        <v>0.62476591760299627</v>
      </c>
      <c r="AX234" s="17">
        <f t="shared" si="86"/>
        <v>0.99906367041198485</v>
      </c>
      <c r="AY234" s="17">
        <f t="shared" si="87"/>
        <v>0.62476591760299627</v>
      </c>
      <c r="AZ234" s="17">
        <f t="shared" si="88"/>
        <v>0.62476591760299627</v>
      </c>
      <c r="BA234" s="17">
        <f t="shared" si="89"/>
        <v>0.10176591760299625</v>
      </c>
      <c r="BC234" s="17">
        <f t="shared" si="90"/>
        <v>1.9962546816479401</v>
      </c>
      <c r="BD234" s="17">
        <f t="shared" si="91"/>
        <v>0.74906367041198507</v>
      </c>
      <c r="BE234" s="17">
        <f t="shared" si="92"/>
        <v>0.54553972004061502</v>
      </c>
      <c r="BF234" s="17">
        <f t="shared" si="93"/>
        <v>0.57590802612538139</v>
      </c>
      <c r="BG234" s="17">
        <f t="shared" si="94"/>
        <v>0.57590802612538139</v>
      </c>
      <c r="BH234" s="17">
        <f t="shared" si="95"/>
        <v>2.7992592284840374E-3</v>
      </c>
      <c r="BI234" s="17">
        <f t="shared" si="96"/>
        <v>4.1867971453407992E-3</v>
      </c>
    </row>
    <row r="235" spans="1:61" x14ac:dyDescent="0.25">
      <c r="A235" s="84">
        <v>226</v>
      </c>
      <c r="B235" s="84">
        <v>141</v>
      </c>
      <c r="C235" s="17">
        <v>54</v>
      </c>
      <c r="D235" s="86">
        <v>1</v>
      </c>
      <c r="E235" s="98">
        <f t="shared" si="97"/>
        <v>40</v>
      </c>
      <c r="F235" s="98">
        <f t="shared" si="98"/>
        <v>0.83333333333333337</v>
      </c>
      <c r="G235" s="17">
        <v>0</v>
      </c>
      <c r="H235" s="17">
        <v>10</v>
      </c>
      <c r="I235" s="17">
        <v>0</v>
      </c>
      <c r="J235" s="17">
        <v>0</v>
      </c>
      <c r="K235" s="17">
        <v>0</v>
      </c>
      <c r="L235" s="17">
        <v>0</v>
      </c>
      <c r="M235" s="17">
        <v>0</v>
      </c>
      <c r="N235" s="17">
        <v>0</v>
      </c>
      <c r="O235" s="17">
        <v>40</v>
      </c>
      <c r="P235" s="17">
        <v>0</v>
      </c>
      <c r="Q235" s="17">
        <v>50</v>
      </c>
      <c r="R235" s="17">
        <v>0</v>
      </c>
      <c r="S235" s="17">
        <v>0</v>
      </c>
      <c r="T235" s="17">
        <v>0</v>
      </c>
      <c r="U235" s="17">
        <v>0</v>
      </c>
      <c r="V235" s="17">
        <v>0</v>
      </c>
      <c r="W235" s="41">
        <v>0</v>
      </c>
      <c r="X235" s="41">
        <v>0</v>
      </c>
      <c r="Y235" s="17">
        <v>0</v>
      </c>
      <c r="Z235" s="17">
        <v>0</v>
      </c>
      <c r="AA235" s="17">
        <v>0</v>
      </c>
      <c r="AB235" s="17">
        <v>0</v>
      </c>
      <c r="AC235" s="17">
        <v>0</v>
      </c>
      <c r="AD235" s="17">
        <v>0</v>
      </c>
      <c r="AE235" s="17">
        <v>0</v>
      </c>
      <c r="AF235" s="41">
        <v>0</v>
      </c>
      <c r="AG235" s="88">
        <v>50</v>
      </c>
      <c r="AH235" s="91" t="s">
        <v>3</v>
      </c>
      <c r="AI235" s="87" t="s">
        <v>504</v>
      </c>
      <c r="AN235" s="17">
        <f t="shared" si="77"/>
        <v>100</v>
      </c>
      <c r="AO235" s="17">
        <f t="shared" si="78"/>
        <v>0.4</v>
      </c>
      <c r="AP235" s="17">
        <f t="shared" si="79"/>
        <v>0</v>
      </c>
      <c r="AQ235" s="17">
        <f t="shared" si="80"/>
        <v>0.1</v>
      </c>
      <c r="AR235" s="17">
        <f t="shared" si="81"/>
        <v>0.5</v>
      </c>
      <c r="AS235" s="17">
        <f t="shared" si="82"/>
        <v>0.5</v>
      </c>
      <c r="AU235" s="17">
        <f t="shared" si="83"/>
        <v>5</v>
      </c>
      <c r="AV235" s="17">
        <f t="shared" si="84"/>
        <v>4</v>
      </c>
      <c r="AW235" s="17">
        <f t="shared" si="85"/>
        <v>0.8125</v>
      </c>
      <c r="AX235" s="17">
        <f t="shared" si="86"/>
        <v>1.75</v>
      </c>
      <c r="AY235" s="17">
        <f t="shared" si="87"/>
        <v>0.4642857142857143</v>
      </c>
      <c r="AZ235" s="17">
        <f t="shared" si="88"/>
        <v>0.4642857142857143</v>
      </c>
      <c r="BA235" s="17">
        <f t="shared" si="89"/>
        <v>3.5714285714285698E-2</v>
      </c>
      <c r="BC235" s="17">
        <f t="shared" si="90"/>
        <v>5</v>
      </c>
      <c r="BD235" s="17">
        <f t="shared" si="91"/>
        <v>4</v>
      </c>
      <c r="BE235" s="17">
        <f t="shared" si="92"/>
        <v>0.72208203855594733</v>
      </c>
      <c r="BF235" s="17">
        <f t="shared" si="93"/>
        <v>0.44772297146050005</v>
      </c>
      <c r="BG235" s="17">
        <f t="shared" si="94"/>
        <v>0.44772297146050005</v>
      </c>
      <c r="BH235" s="17">
        <f t="shared" si="95"/>
        <v>2.7328877129196918E-3</v>
      </c>
      <c r="BI235" s="17">
        <f t="shared" si="96"/>
        <v>1.7393457750776897E-3</v>
      </c>
    </row>
    <row r="236" spans="1:61" x14ac:dyDescent="0.25">
      <c r="A236" s="84">
        <v>373</v>
      </c>
      <c r="B236" s="84">
        <v>245</v>
      </c>
      <c r="C236" s="58">
        <v>23</v>
      </c>
      <c r="D236" s="86">
        <v>1</v>
      </c>
      <c r="E236" s="98">
        <f t="shared" si="97"/>
        <v>37.5</v>
      </c>
      <c r="F236" s="98">
        <f t="shared" si="98"/>
        <v>0.8</v>
      </c>
      <c r="G236" s="17">
        <v>0</v>
      </c>
      <c r="H236" s="17">
        <f>'EWG-CCP-127 (1)'!M186</f>
        <v>12.5</v>
      </c>
      <c r="I236" s="17">
        <v>0</v>
      </c>
      <c r="J236" s="17">
        <v>0</v>
      </c>
      <c r="K236" s="17">
        <v>0</v>
      </c>
      <c r="L236" s="17">
        <v>0</v>
      </c>
      <c r="M236" s="17">
        <v>0</v>
      </c>
      <c r="N236" s="17">
        <v>0</v>
      </c>
      <c r="O236" s="17">
        <f>'EWG-CCP-127 (1)'!L186</f>
        <v>37.5</v>
      </c>
      <c r="P236" s="17">
        <v>0</v>
      </c>
      <c r="Q236" s="17">
        <f>'EWG-CCP-127 (1)'!K186</f>
        <v>50</v>
      </c>
      <c r="R236" s="17">
        <v>0</v>
      </c>
      <c r="S236" s="17">
        <v>0</v>
      </c>
      <c r="T236" s="17">
        <v>0</v>
      </c>
      <c r="U236" s="17">
        <v>0</v>
      </c>
      <c r="V236" s="17">
        <v>0</v>
      </c>
      <c r="W236" s="41">
        <v>0</v>
      </c>
      <c r="X236" s="41">
        <v>0</v>
      </c>
      <c r="Y236" s="17">
        <v>0</v>
      </c>
      <c r="Z236" s="17">
        <v>0</v>
      </c>
      <c r="AA236" s="17">
        <v>0</v>
      </c>
      <c r="AB236" s="17">
        <v>0</v>
      </c>
      <c r="AC236" s="17">
        <v>0</v>
      </c>
      <c r="AD236" s="17">
        <v>0</v>
      </c>
      <c r="AE236" s="17">
        <v>0</v>
      </c>
      <c r="AF236" s="41">
        <v>0</v>
      </c>
      <c r="AG236" s="88">
        <f>'EWG-CCP-127 (1)'!E186</f>
        <v>56.999999999999993</v>
      </c>
      <c r="AH236" s="41" t="s">
        <v>3</v>
      </c>
      <c r="AI236" s="87" t="s">
        <v>506</v>
      </c>
      <c r="AN236" s="17">
        <f t="shared" si="77"/>
        <v>100</v>
      </c>
      <c r="AO236" s="17">
        <f t="shared" si="78"/>
        <v>0.375</v>
      </c>
      <c r="AP236" s="17">
        <f t="shared" si="79"/>
        <v>0</v>
      </c>
      <c r="AQ236" s="17">
        <f t="shared" si="80"/>
        <v>0.125</v>
      </c>
      <c r="AR236" s="17">
        <f t="shared" si="81"/>
        <v>0.5</v>
      </c>
      <c r="AS236" s="17">
        <f t="shared" si="82"/>
        <v>0.56999999999999995</v>
      </c>
      <c r="AU236" s="17">
        <f t="shared" si="83"/>
        <v>4</v>
      </c>
      <c r="AV236" s="17">
        <f t="shared" si="84"/>
        <v>3</v>
      </c>
      <c r="AW236" s="17">
        <f t="shared" si="85"/>
        <v>0.75</v>
      </c>
      <c r="AX236" s="17">
        <f t="shared" si="86"/>
        <v>1.5</v>
      </c>
      <c r="AY236" s="17">
        <f t="shared" si="87"/>
        <v>0.5</v>
      </c>
      <c r="AZ236" s="17">
        <f t="shared" si="88"/>
        <v>0.5</v>
      </c>
      <c r="BA236" s="17">
        <f t="shared" si="89"/>
        <v>6.9999999999999951E-2</v>
      </c>
      <c r="BC236" s="17">
        <f t="shared" si="90"/>
        <v>4</v>
      </c>
      <c r="BD236" s="17">
        <f t="shared" si="91"/>
        <v>3</v>
      </c>
      <c r="BE236" s="17">
        <f t="shared" si="92"/>
        <v>0.66330797491056859</v>
      </c>
      <c r="BF236" s="17">
        <f t="shared" si="93"/>
        <v>0.51790699970529286</v>
      </c>
      <c r="BG236" s="17">
        <f t="shared" si="94"/>
        <v>0.51790699970529286</v>
      </c>
      <c r="BH236" s="17">
        <f t="shared" si="95"/>
        <v>2.7136806797043531E-3</v>
      </c>
      <c r="BI236" s="17">
        <f t="shared" si="96"/>
        <v>1.2478110815008873E-2</v>
      </c>
    </row>
    <row r="237" spans="1:61" x14ac:dyDescent="0.25">
      <c r="A237" s="84">
        <v>150</v>
      </c>
      <c r="B237" s="84">
        <v>86</v>
      </c>
      <c r="C237" s="17" t="s">
        <v>175</v>
      </c>
      <c r="D237" s="86">
        <v>1</v>
      </c>
      <c r="E237" s="98">
        <f t="shared" si="97"/>
        <v>12.666904684848351</v>
      </c>
      <c r="F237" s="98">
        <f t="shared" si="98"/>
        <v>0.7930526522713236</v>
      </c>
      <c r="G237" s="102">
        <v>0</v>
      </c>
      <c r="H237" s="102">
        <f>'EWG-CCP-127 (1)'!I6</f>
        <v>17.854740777118124</v>
      </c>
      <c r="I237" s="102">
        <v>0</v>
      </c>
      <c r="J237" s="17">
        <v>0</v>
      </c>
      <c r="K237" s="103">
        <f>'EWG-CCP-127 (1)'!L6</f>
        <v>1.0563637064574529</v>
      </c>
      <c r="L237" s="17">
        <v>0</v>
      </c>
      <c r="M237" s="58">
        <v>0</v>
      </c>
      <c r="N237" s="58">
        <v>0</v>
      </c>
      <c r="O237" s="102">
        <f>'EWG-CCP-127 (1)'!K6</f>
        <v>12.666904684848351</v>
      </c>
      <c r="P237" s="58">
        <v>0</v>
      </c>
      <c r="Q237" s="102">
        <f>'EWG-CCP-127 (1)'!J6</f>
        <v>68.421990831576068</v>
      </c>
      <c r="R237" s="17">
        <v>0</v>
      </c>
      <c r="S237" s="17">
        <v>0</v>
      </c>
      <c r="T237" s="17">
        <v>0</v>
      </c>
      <c r="U237" s="102">
        <v>0</v>
      </c>
      <c r="V237" s="17">
        <v>0</v>
      </c>
      <c r="W237" s="41">
        <v>0</v>
      </c>
      <c r="X237" s="41">
        <v>0</v>
      </c>
      <c r="Y237" s="17">
        <v>0</v>
      </c>
      <c r="Z237" s="58">
        <v>0</v>
      </c>
      <c r="AA237" s="17">
        <v>0</v>
      </c>
      <c r="AB237" s="41">
        <v>0</v>
      </c>
      <c r="AC237" s="17">
        <v>0</v>
      </c>
      <c r="AD237" s="17">
        <v>0</v>
      </c>
      <c r="AE237" s="41">
        <v>0</v>
      </c>
      <c r="AF237" s="41">
        <v>0</v>
      </c>
      <c r="AG237" s="88">
        <v>70</v>
      </c>
      <c r="AH237" s="41" t="s">
        <v>545</v>
      </c>
      <c r="AI237" s="87" t="s">
        <v>506</v>
      </c>
      <c r="AM237" s="80"/>
      <c r="AN237" s="17">
        <f t="shared" si="77"/>
        <v>100</v>
      </c>
      <c r="AO237" s="17">
        <f t="shared" si="78"/>
        <v>0.12666904684848351</v>
      </c>
      <c r="AP237" s="17">
        <f t="shared" si="79"/>
        <v>0</v>
      </c>
      <c r="AQ237" s="17">
        <f t="shared" si="80"/>
        <v>0.17854740777118125</v>
      </c>
      <c r="AR237" s="17">
        <f t="shared" si="81"/>
        <v>0.68421990831576063</v>
      </c>
      <c r="AS237" s="17">
        <f t="shared" si="82"/>
        <v>0.7</v>
      </c>
      <c r="AU237" s="17">
        <f t="shared" si="83"/>
        <v>3.8321469734952842</v>
      </c>
      <c r="AV237" s="17">
        <f t="shared" si="84"/>
        <v>0.70944209400573977</v>
      </c>
      <c r="AW237" s="17">
        <f t="shared" si="85"/>
        <v>0.73950918584345526</v>
      </c>
      <c r="AX237" s="17">
        <f t="shared" si="86"/>
        <v>1.4580367433738211</v>
      </c>
      <c r="AY237" s="17">
        <f t="shared" si="87"/>
        <v>0.70944209400573977</v>
      </c>
      <c r="AZ237" s="17">
        <f t="shared" si="88"/>
        <v>0.70944209400573977</v>
      </c>
      <c r="BA237" s="17">
        <f t="shared" si="89"/>
        <v>9.4420940057398095E-3</v>
      </c>
      <c r="BC237" s="17">
        <f t="shared" si="90"/>
        <v>3.8321469734952847</v>
      </c>
      <c r="BD237" s="17">
        <f t="shared" si="91"/>
        <v>0.70944209400573977</v>
      </c>
      <c r="BE237" s="17">
        <f t="shared" si="92"/>
        <v>0.65344257044771104</v>
      </c>
      <c r="BF237" s="17">
        <f t="shared" si="93"/>
        <v>0.63374609717977537</v>
      </c>
      <c r="BG237" s="17">
        <f t="shared" si="94"/>
        <v>0.63374609717977537</v>
      </c>
      <c r="BH237" s="17">
        <f t="shared" si="95"/>
        <v>4.3895796389117631E-3</v>
      </c>
      <c r="BI237" s="17">
        <f t="shared" si="96"/>
        <v>5.8421531603452509E-2</v>
      </c>
    </row>
    <row r="238" spans="1:61" x14ac:dyDescent="0.25">
      <c r="A238" s="84">
        <v>348</v>
      </c>
      <c r="B238" s="84">
        <v>232</v>
      </c>
      <c r="C238" s="17" t="s">
        <v>246</v>
      </c>
      <c r="D238" s="86">
        <v>1</v>
      </c>
      <c r="E238" s="98">
        <f t="shared" si="97"/>
        <v>4.8</v>
      </c>
      <c r="F238" s="98">
        <f t="shared" si="98"/>
        <v>0.80042016806722693</v>
      </c>
      <c r="G238" s="17">
        <v>0</v>
      </c>
      <c r="H238" s="17">
        <v>19</v>
      </c>
      <c r="I238" s="17">
        <v>0</v>
      </c>
      <c r="J238" s="17">
        <v>0</v>
      </c>
      <c r="K238" s="17">
        <v>0</v>
      </c>
      <c r="L238" s="17">
        <v>0</v>
      </c>
      <c r="M238" s="17">
        <v>0</v>
      </c>
      <c r="N238" s="17">
        <v>0</v>
      </c>
      <c r="O238" s="17">
        <v>4.8</v>
      </c>
      <c r="P238" s="17">
        <v>0</v>
      </c>
      <c r="Q238" s="17">
        <v>76.2</v>
      </c>
      <c r="R238" s="17">
        <v>0</v>
      </c>
      <c r="S238" s="17">
        <v>0</v>
      </c>
      <c r="T238" s="17">
        <v>0</v>
      </c>
      <c r="U238" s="17">
        <v>0</v>
      </c>
      <c r="V238" s="17">
        <v>0</v>
      </c>
      <c r="W238" s="41">
        <v>0</v>
      </c>
      <c r="X238" s="41">
        <v>0</v>
      </c>
      <c r="Y238" s="17">
        <v>0</v>
      </c>
      <c r="Z238" s="17">
        <v>0</v>
      </c>
      <c r="AA238" s="17">
        <v>0</v>
      </c>
      <c r="AB238" s="17">
        <v>0</v>
      </c>
      <c r="AC238" s="17">
        <v>0</v>
      </c>
      <c r="AD238" s="17">
        <v>0</v>
      </c>
      <c r="AE238" s="17">
        <v>0</v>
      </c>
      <c r="AF238" s="41">
        <v>0</v>
      </c>
      <c r="AG238" s="88">
        <v>19.2</v>
      </c>
      <c r="AH238" s="91" t="s">
        <v>3</v>
      </c>
      <c r="AI238" s="87" t="s">
        <v>504</v>
      </c>
      <c r="AN238" s="17">
        <f t="shared" si="77"/>
        <v>100</v>
      </c>
      <c r="AO238" s="17">
        <f t="shared" si="78"/>
        <v>4.8000000000000001E-2</v>
      </c>
      <c r="AP238" s="17">
        <f t="shared" si="79"/>
        <v>0</v>
      </c>
      <c r="AQ238" s="17">
        <f t="shared" si="80"/>
        <v>0.19</v>
      </c>
      <c r="AR238" s="17">
        <f t="shared" si="81"/>
        <v>0.76200000000000001</v>
      </c>
      <c r="AS238" s="17">
        <f t="shared" si="82"/>
        <v>0.192</v>
      </c>
      <c r="AU238" s="17">
        <f t="shared" si="83"/>
        <v>4.0105263157894733</v>
      </c>
      <c r="AV238" s="17">
        <f t="shared" si="84"/>
        <v>0.25263157894736843</v>
      </c>
      <c r="AW238" s="17">
        <f t="shared" si="85"/>
        <v>0.75065789473684208</v>
      </c>
      <c r="AX238" s="17">
        <f t="shared" si="86"/>
        <v>1.5026315789473683</v>
      </c>
      <c r="AY238" s="17">
        <f t="shared" si="87"/>
        <v>0.25263157894736843</v>
      </c>
      <c r="AZ238" s="17">
        <f t="shared" si="88"/>
        <v>0.25263157894736843</v>
      </c>
      <c r="BA238" s="17">
        <f t="shared" si="89"/>
        <v>6.0631578947368425E-2</v>
      </c>
      <c r="BC238" s="17">
        <f t="shared" si="90"/>
        <v>4.0105263157894742</v>
      </c>
      <c r="BD238" s="17">
        <f t="shared" si="91"/>
        <v>0.25263157894736843</v>
      </c>
      <c r="BE238" s="17">
        <f t="shared" si="92"/>
        <v>0.66392664926473055</v>
      </c>
      <c r="BF238" s="17">
        <f t="shared" si="93"/>
        <v>0.25263157894736843</v>
      </c>
      <c r="BG238" s="17">
        <f t="shared" si="94"/>
        <v>0.25263157894736843</v>
      </c>
      <c r="BH238" s="17">
        <f t="shared" si="95"/>
        <v>3.6761883656509699E-3</v>
      </c>
      <c r="BI238" s="17">
        <f t="shared" si="96"/>
        <v>7.0912779599380429E-2</v>
      </c>
    </row>
    <row r="239" spans="1:61" x14ac:dyDescent="0.25">
      <c r="A239" s="84">
        <v>536</v>
      </c>
      <c r="B239" s="84">
        <v>324</v>
      </c>
      <c r="C239" s="17" t="s">
        <v>378</v>
      </c>
      <c r="D239" s="86" t="s">
        <v>616</v>
      </c>
      <c r="E239" s="98">
        <f t="shared" si="97"/>
        <v>0</v>
      </c>
      <c r="F239" s="98">
        <f t="shared" si="98"/>
        <v>0.5</v>
      </c>
      <c r="G239" s="17">
        <v>14</v>
      </c>
      <c r="H239" s="17">
        <v>21</v>
      </c>
      <c r="I239" s="17">
        <v>0</v>
      </c>
      <c r="J239" s="17">
        <v>0</v>
      </c>
      <c r="K239" s="17">
        <v>0</v>
      </c>
      <c r="L239" s="17">
        <f>'EWG-CCP-127 (1)'!M320</f>
        <v>0</v>
      </c>
      <c r="M239" s="17">
        <v>0</v>
      </c>
      <c r="N239" s="17">
        <v>0</v>
      </c>
      <c r="O239" s="17">
        <v>0</v>
      </c>
      <c r="P239" s="17">
        <v>0</v>
      </c>
      <c r="Q239" s="17">
        <v>21</v>
      </c>
      <c r="R239" s="17">
        <v>0</v>
      </c>
      <c r="S239" s="17">
        <v>0</v>
      </c>
      <c r="T239" s="17">
        <v>0</v>
      </c>
      <c r="U239" s="17">
        <v>0</v>
      </c>
      <c r="V239" s="17">
        <v>0</v>
      </c>
      <c r="W239" s="17">
        <v>0</v>
      </c>
      <c r="X239" s="17">
        <v>0</v>
      </c>
      <c r="Y239" s="17">
        <v>0</v>
      </c>
      <c r="Z239" s="17">
        <v>43</v>
      </c>
      <c r="AA239" s="17">
        <v>0</v>
      </c>
      <c r="AB239" s="17">
        <v>0</v>
      </c>
      <c r="AC239" s="17">
        <v>0</v>
      </c>
      <c r="AD239" s="17">
        <v>0</v>
      </c>
      <c r="AE239" s="17">
        <v>0</v>
      </c>
      <c r="AF239" s="17">
        <v>0</v>
      </c>
      <c r="AG239" s="88">
        <v>12.5</v>
      </c>
      <c r="AH239" s="92" t="s">
        <v>3</v>
      </c>
      <c r="AI239" s="87" t="s">
        <v>504</v>
      </c>
      <c r="AN239" s="17">
        <f t="shared" si="77"/>
        <v>99</v>
      </c>
      <c r="AO239" s="17">
        <f t="shared" si="78"/>
        <v>0</v>
      </c>
      <c r="AP239" s="17">
        <f t="shared" si="79"/>
        <v>0.14000000000000001</v>
      </c>
      <c r="AQ239" s="17">
        <f t="shared" si="80"/>
        <v>0.21</v>
      </c>
      <c r="AR239" s="17">
        <f t="shared" si="81"/>
        <v>0.21</v>
      </c>
      <c r="AS239" s="17">
        <f t="shared" si="82"/>
        <v>0.125</v>
      </c>
      <c r="AU239" s="17">
        <f t="shared" si="83"/>
        <v>0.6</v>
      </c>
      <c r="AV239" s="17">
        <f t="shared" si="84"/>
        <v>0</v>
      </c>
      <c r="AW239" s="17">
        <f t="shared" si="85"/>
        <v>0.53749999999999998</v>
      </c>
      <c r="AX239" s="17">
        <f t="shared" si="86"/>
        <v>0.65</v>
      </c>
      <c r="AY239" s="17">
        <f t="shared" si="87"/>
        <v>0</v>
      </c>
      <c r="AZ239" s="17">
        <f t="shared" si="88"/>
        <v>0</v>
      </c>
      <c r="BA239" s="17">
        <f t="shared" si="89"/>
        <v>0.125</v>
      </c>
      <c r="BC239" s="17">
        <f t="shared" si="90"/>
        <v>0.27272727272727271</v>
      </c>
      <c r="BD239" s="17">
        <f t="shared" si="91"/>
        <v>0.18614718614718614</v>
      </c>
      <c r="BE239" s="17">
        <f t="shared" si="92"/>
        <v>0.44424101041415714</v>
      </c>
      <c r="BF239" s="17">
        <f t="shared" si="93"/>
        <v>0.18614718614718614</v>
      </c>
      <c r="BG239" s="17">
        <f t="shared" si="94"/>
        <v>0.18614718614718614</v>
      </c>
      <c r="BH239" s="17">
        <f t="shared" si="95"/>
        <v>3.7389783737186333E-3</v>
      </c>
      <c r="BI239" s="17">
        <f t="shared" si="96"/>
        <v>0.11108524734687486</v>
      </c>
    </row>
    <row r="240" spans="1:61" x14ac:dyDescent="0.25">
      <c r="A240" s="84">
        <v>607</v>
      </c>
      <c r="B240" s="84">
        <v>351</v>
      </c>
      <c r="C240" s="17" t="s">
        <v>444</v>
      </c>
      <c r="D240" s="86">
        <v>1</v>
      </c>
      <c r="E240" s="98">
        <f t="shared" si="97"/>
        <v>13.35</v>
      </c>
      <c r="F240" s="98">
        <f t="shared" si="98"/>
        <v>0.79070636601470046</v>
      </c>
      <c r="G240" s="17">
        <v>4.04</v>
      </c>
      <c r="H240" s="17">
        <v>16.8</v>
      </c>
      <c r="I240" s="17">
        <v>0</v>
      </c>
      <c r="J240" s="17">
        <v>0</v>
      </c>
      <c r="K240" s="17">
        <v>0</v>
      </c>
      <c r="L240" s="17">
        <v>10.01</v>
      </c>
      <c r="M240" s="17">
        <v>0</v>
      </c>
      <c r="N240" s="17">
        <v>0</v>
      </c>
      <c r="O240" s="17">
        <v>3.34</v>
      </c>
      <c r="P240" s="17">
        <v>0</v>
      </c>
      <c r="Q240" s="17">
        <v>63.47</v>
      </c>
      <c r="R240" s="17">
        <v>0</v>
      </c>
      <c r="S240" s="17">
        <v>0</v>
      </c>
      <c r="T240" s="17">
        <v>0</v>
      </c>
      <c r="U240" s="17">
        <v>2.35</v>
      </c>
      <c r="V240" s="17">
        <v>0</v>
      </c>
      <c r="W240" s="17">
        <v>0</v>
      </c>
      <c r="X240" s="17">
        <v>0</v>
      </c>
      <c r="Y240" s="17">
        <v>0</v>
      </c>
      <c r="Z240" s="17">
        <v>0</v>
      </c>
      <c r="AA240" s="17">
        <v>0</v>
      </c>
      <c r="AB240" s="17">
        <v>0</v>
      </c>
      <c r="AC240" s="17">
        <v>0</v>
      </c>
      <c r="AD240" s="17">
        <v>0</v>
      </c>
      <c r="AE240" s="17">
        <v>0</v>
      </c>
      <c r="AF240" s="17">
        <v>0</v>
      </c>
      <c r="AG240" s="88">
        <f>'EWG-CCP-127 (1)'!I270</f>
        <v>39.518350345983158</v>
      </c>
      <c r="AH240" s="17" t="s">
        <v>3</v>
      </c>
      <c r="AI240" s="87" t="s">
        <v>506</v>
      </c>
      <c r="AN240" s="17">
        <f t="shared" si="77"/>
        <v>100.00999999999999</v>
      </c>
      <c r="AO240" s="17">
        <f t="shared" si="78"/>
        <v>0.13350000000000001</v>
      </c>
      <c r="AP240" s="17">
        <f t="shared" si="79"/>
        <v>4.0399999999999998E-2</v>
      </c>
      <c r="AQ240" s="17">
        <f t="shared" si="80"/>
        <v>0.16800000000000001</v>
      </c>
      <c r="AR240" s="17">
        <f t="shared" si="81"/>
        <v>0.63470000000000004</v>
      </c>
      <c r="AS240" s="17">
        <f t="shared" si="82"/>
        <v>0.39518350345983161</v>
      </c>
      <c r="AU240" s="17">
        <f t="shared" si="83"/>
        <v>3.0455854126679465</v>
      </c>
      <c r="AV240" s="17">
        <f t="shared" si="84"/>
        <v>0.64059500959692905</v>
      </c>
      <c r="AW240" s="17">
        <f t="shared" si="85"/>
        <v>0.69034908829174668</v>
      </c>
      <c r="AX240" s="17">
        <f t="shared" si="86"/>
        <v>1.2613963531669867</v>
      </c>
      <c r="AY240" s="17">
        <f t="shared" si="87"/>
        <v>0.64059500959692905</v>
      </c>
      <c r="AZ240" s="17">
        <f t="shared" si="88"/>
        <v>0.64059500959692905</v>
      </c>
      <c r="BA240" s="17">
        <f t="shared" si="89"/>
        <v>0.24541150613709745</v>
      </c>
      <c r="BC240" s="17">
        <f t="shared" si="90"/>
        <v>1.5863534116470881</v>
      </c>
      <c r="BD240" s="17">
        <f t="shared" si="91"/>
        <v>0.33366658335416138</v>
      </c>
      <c r="BE240" s="17">
        <f t="shared" si="92"/>
        <v>0.52144815670926348</v>
      </c>
      <c r="BF240" s="17">
        <f t="shared" si="93"/>
        <v>0.33366658335416138</v>
      </c>
      <c r="BG240" s="17">
        <f t="shared" si="94"/>
        <v>0.33366658335416138</v>
      </c>
      <c r="BH240" s="17">
        <f t="shared" si="95"/>
        <v>3.7843314592874138E-3</v>
      </c>
      <c r="BI240" s="17">
        <f t="shared" si="96"/>
        <v>3.9830023562213339E-3</v>
      </c>
    </row>
    <row r="241" spans="1:61" x14ac:dyDescent="0.25">
      <c r="A241" s="84">
        <v>26</v>
      </c>
      <c r="B241" s="84">
        <v>15</v>
      </c>
      <c r="C241" s="41" t="s">
        <v>22</v>
      </c>
      <c r="D241" s="86">
        <v>1</v>
      </c>
      <c r="E241" s="98">
        <f t="shared" si="97"/>
        <v>17.7</v>
      </c>
      <c r="F241" s="98">
        <f t="shared" si="98"/>
        <v>0.83596597812879703</v>
      </c>
      <c r="G241" s="41">
        <v>0</v>
      </c>
      <c r="H241" s="41">
        <v>13.5</v>
      </c>
      <c r="I241" s="41">
        <v>0</v>
      </c>
      <c r="J241" s="17">
        <v>0</v>
      </c>
      <c r="K241" s="41">
        <v>0</v>
      </c>
      <c r="L241" s="41">
        <v>0</v>
      </c>
      <c r="M241" s="41">
        <v>0</v>
      </c>
      <c r="N241" s="41">
        <v>0</v>
      </c>
      <c r="O241" s="41">
        <v>17.7</v>
      </c>
      <c r="P241" s="41">
        <v>0</v>
      </c>
      <c r="Q241" s="41">
        <v>68.8</v>
      </c>
      <c r="R241" s="17">
        <v>0</v>
      </c>
      <c r="S241" s="17">
        <v>0</v>
      </c>
      <c r="T241" s="17">
        <v>0</v>
      </c>
      <c r="U241" s="41">
        <v>0</v>
      </c>
      <c r="V241" s="41">
        <v>0</v>
      </c>
      <c r="W241" s="41">
        <v>0</v>
      </c>
      <c r="X241" s="41">
        <v>0</v>
      </c>
      <c r="Y241" s="41">
        <v>0</v>
      </c>
      <c r="Z241" s="41">
        <v>0</v>
      </c>
      <c r="AA241" s="17">
        <v>0</v>
      </c>
      <c r="AB241" s="41">
        <v>0</v>
      </c>
      <c r="AC241" s="17">
        <v>0</v>
      </c>
      <c r="AD241" s="17">
        <v>0</v>
      </c>
      <c r="AE241" s="41">
        <v>0</v>
      </c>
      <c r="AF241" s="41">
        <v>0</v>
      </c>
      <c r="AG241" s="90">
        <v>83</v>
      </c>
      <c r="AH241" s="91" t="s">
        <v>3</v>
      </c>
      <c r="AI241" s="87" t="s">
        <v>504</v>
      </c>
      <c r="AN241" s="17">
        <f t="shared" si="77"/>
        <v>100</v>
      </c>
      <c r="AO241" s="17">
        <f t="shared" si="78"/>
        <v>0.17699999999999999</v>
      </c>
      <c r="AP241" s="17">
        <f t="shared" si="79"/>
        <v>0</v>
      </c>
      <c r="AQ241" s="17">
        <f t="shared" si="80"/>
        <v>0.13500000000000001</v>
      </c>
      <c r="AR241" s="17">
        <f t="shared" si="81"/>
        <v>0.68799999999999994</v>
      </c>
      <c r="AS241" s="17">
        <f t="shared" si="82"/>
        <v>0.83</v>
      </c>
      <c r="AU241" s="17">
        <f t="shared" si="83"/>
        <v>5.0962962962962957</v>
      </c>
      <c r="AV241" s="17">
        <f t="shared" si="84"/>
        <v>1.3111111111111109</v>
      </c>
      <c r="AW241" s="17">
        <f t="shared" si="85"/>
        <v>0.81851851851851842</v>
      </c>
      <c r="AX241" s="17">
        <f t="shared" si="86"/>
        <v>1.7740740740740739</v>
      </c>
      <c r="AY241" s="17">
        <f t="shared" si="87"/>
        <v>0.81851851851851842</v>
      </c>
      <c r="AZ241" s="17">
        <f t="shared" si="88"/>
        <v>0.81851851851851842</v>
      </c>
      <c r="BA241" s="17">
        <f t="shared" si="89"/>
        <v>1.1481481481481537E-2</v>
      </c>
      <c r="BC241" s="17">
        <f t="shared" si="90"/>
        <v>5.0962962962962957</v>
      </c>
      <c r="BD241" s="17">
        <f t="shared" si="91"/>
        <v>1.3111111111111111</v>
      </c>
      <c r="BE241" s="17">
        <f t="shared" si="92"/>
        <v>0.7277417632032801</v>
      </c>
      <c r="BF241" s="17">
        <f t="shared" si="93"/>
        <v>0.77702245596720343</v>
      </c>
      <c r="BG241" s="17">
        <f t="shared" si="94"/>
        <v>0.77702245596720343</v>
      </c>
      <c r="BH241" s="17">
        <f t="shared" si="95"/>
        <v>2.8066201717468955E-3</v>
      </c>
      <c r="BI241" s="17">
        <f t="shared" si="96"/>
        <v>0.13816495239189613</v>
      </c>
    </row>
    <row r="242" spans="1:61" x14ac:dyDescent="0.25">
      <c r="A242" s="84">
        <v>152</v>
      </c>
      <c r="B242" s="84">
        <v>88</v>
      </c>
      <c r="C242" s="17" t="s">
        <v>179</v>
      </c>
      <c r="D242" s="86">
        <v>1</v>
      </c>
      <c r="E242" s="98">
        <f t="shared" si="97"/>
        <v>13.008034313257641</v>
      </c>
      <c r="F242" s="98">
        <f t="shared" si="98"/>
        <v>0.7830974015020854</v>
      </c>
      <c r="G242" s="102">
        <v>0</v>
      </c>
      <c r="H242" s="102">
        <f>'EWG-CCP-127 (1)'!I9</f>
        <v>17.838845295064381</v>
      </c>
      <c r="I242" s="102">
        <v>0</v>
      </c>
      <c r="J242" s="17">
        <v>0</v>
      </c>
      <c r="K242" s="103">
        <f>'EWG-CCP-127 (1)'!L9</f>
        <v>4.7483899130943605</v>
      </c>
      <c r="L242" s="17">
        <v>0</v>
      </c>
      <c r="M242" s="58">
        <v>0</v>
      </c>
      <c r="N242" s="58">
        <v>0</v>
      </c>
      <c r="O242" s="102">
        <f>'EWG-CCP-127 (1)'!K9</f>
        <v>13.008034313257641</v>
      </c>
      <c r="P242" s="58">
        <v>0</v>
      </c>
      <c r="Q242" s="102">
        <f>'EWG-CCP-127 (1)'!J9</f>
        <v>64.40473047858363</v>
      </c>
      <c r="R242" s="17">
        <v>0</v>
      </c>
      <c r="S242" s="17">
        <v>0</v>
      </c>
      <c r="T242" s="17">
        <v>0</v>
      </c>
      <c r="U242" s="102">
        <v>0</v>
      </c>
      <c r="V242" s="17">
        <v>0</v>
      </c>
      <c r="W242" s="41">
        <v>0</v>
      </c>
      <c r="X242" s="41">
        <v>0</v>
      </c>
      <c r="Y242" s="17">
        <v>0</v>
      </c>
      <c r="Z242" s="58">
        <v>0</v>
      </c>
      <c r="AA242" s="17">
        <v>0</v>
      </c>
      <c r="AB242" s="41">
        <v>0</v>
      </c>
      <c r="AC242" s="17">
        <v>0</v>
      </c>
      <c r="AD242" s="17">
        <v>0</v>
      </c>
      <c r="AE242" s="41">
        <v>0</v>
      </c>
      <c r="AF242" s="41">
        <v>0</v>
      </c>
      <c r="AG242" s="88">
        <v>70</v>
      </c>
      <c r="AH242" s="41" t="s">
        <v>545</v>
      </c>
      <c r="AI242" s="87" t="s">
        <v>506</v>
      </c>
      <c r="AM242" s="80"/>
      <c r="AN242" s="17">
        <f t="shared" si="77"/>
        <v>100.00000000000001</v>
      </c>
      <c r="AO242" s="17">
        <f t="shared" si="78"/>
        <v>0.13008034313257641</v>
      </c>
      <c r="AP242" s="17">
        <f t="shared" si="79"/>
        <v>0</v>
      </c>
      <c r="AQ242" s="17">
        <f t="shared" si="80"/>
        <v>0.17838845295064382</v>
      </c>
      <c r="AR242" s="17">
        <f t="shared" si="81"/>
        <v>0.64404730478583627</v>
      </c>
      <c r="AS242" s="17">
        <f t="shared" si="82"/>
        <v>0.7</v>
      </c>
      <c r="AU242" s="17">
        <f t="shared" si="83"/>
        <v>3.6103643152509992</v>
      </c>
      <c r="AV242" s="17">
        <f t="shared" si="84"/>
        <v>0.72919710318115039</v>
      </c>
      <c r="AW242" s="17">
        <f t="shared" si="85"/>
        <v>0.72564776970318745</v>
      </c>
      <c r="AX242" s="17">
        <f t="shared" si="86"/>
        <v>1.4025910788127498</v>
      </c>
      <c r="AY242" s="17">
        <f t="shared" si="87"/>
        <v>0.72564776970318745</v>
      </c>
      <c r="AZ242" s="17">
        <f t="shared" si="88"/>
        <v>0.72564776970318745</v>
      </c>
      <c r="BA242" s="17">
        <f t="shared" si="89"/>
        <v>2.5647769703187495E-2</v>
      </c>
      <c r="BC242" s="17">
        <f t="shared" si="90"/>
        <v>3.6103643152509997</v>
      </c>
      <c r="BD242" s="17">
        <f t="shared" si="91"/>
        <v>0.72919710318115039</v>
      </c>
      <c r="BE242" s="17">
        <f t="shared" si="92"/>
        <v>0.64040750237662014</v>
      </c>
      <c r="BF242" s="17">
        <f t="shared" si="93"/>
        <v>0.63189339998143701</v>
      </c>
      <c r="BG242" s="17">
        <f t="shared" si="94"/>
        <v>0.63189339998143701</v>
      </c>
      <c r="BH242" s="17">
        <f t="shared" si="95"/>
        <v>4.6385089660885186E-3</v>
      </c>
      <c r="BI242" s="17">
        <f t="shared" si="96"/>
        <v>5.8421531603452509E-2</v>
      </c>
    </row>
    <row r="243" spans="1:61" x14ac:dyDescent="0.25">
      <c r="A243" s="84">
        <v>345</v>
      </c>
      <c r="B243" s="84">
        <v>229</v>
      </c>
      <c r="C243" s="17" t="s">
        <v>243</v>
      </c>
      <c r="D243" s="86">
        <v>1</v>
      </c>
      <c r="E243" s="98">
        <f t="shared" si="97"/>
        <v>7.7</v>
      </c>
      <c r="F243" s="98">
        <f t="shared" si="98"/>
        <v>0.66630552546045507</v>
      </c>
      <c r="G243" s="17">
        <v>0</v>
      </c>
      <c r="H243" s="17">
        <v>30.8</v>
      </c>
      <c r="I243" s="17">
        <v>0</v>
      </c>
      <c r="J243" s="17">
        <v>0</v>
      </c>
      <c r="K243" s="17">
        <v>0</v>
      </c>
      <c r="L243" s="17">
        <v>0</v>
      </c>
      <c r="M243" s="17">
        <v>0</v>
      </c>
      <c r="N243" s="17">
        <v>0</v>
      </c>
      <c r="O243" s="17">
        <v>7.7</v>
      </c>
      <c r="P243" s="17">
        <v>0</v>
      </c>
      <c r="Q243" s="17">
        <v>61.5</v>
      </c>
      <c r="R243" s="17">
        <v>0</v>
      </c>
      <c r="S243" s="17">
        <v>0</v>
      </c>
      <c r="T243" s="17">
        <v>0</v>
      </c>
      <c r="U243" s="17">
        <v>0</v>
      </c>
      <c r="V243" s="17">
        <v>0</v>
      </c>
      <c r="W243" s="41">
        <v>0</v>
      </c>
      <c r="X243" s="41">
        <v>0</v>
      </c>
      <c r="Y243" s="17">
        <v>0</v>
      </c>
      <c r="Z243" s="17">
        <v>0</v>
      </c>
      <c r="AA243" s="17">
        <v>0</v>
      </c>
      <c r="AB243" s="17">
        <v>0</v>
      </c>
      <c r="AC243" s="17">
        <v>0</v>
      </c>
      <c r="AD243" s="17">
        <v>0</v>
      </c>
      <c r="AE243" s="17">
        <v>0</v>
      </c>
      <c r="AF243" s="41">
        <v>0</v>
      </c>
      <c r="AG243" s="88">
        <v>18.7</v>
      </c>
      <c r="AH243" s="91" t="s">
        <v>3</v>
      </c>
      <c r="AI243" s="87" t="s">
        <v>504</v>
      </c>
      <c r="AN243" s="17">
        <f t="shared" si="77"/>
        <v>100</v>
      </c>
      <c r="AO243" s="17">
        <f t="shared" si="78"/>
        <v>7.6999999999999999E-2</v>
      </c>
      <c r="AP243" s="17">
        <f t="shared" si="79"/>
        <v>0</v>
      </c>
      <c r="AQ243" s="17">
        <f t="shared" si="80"/>
        <v>0.308</v>
      </c>
      <c r="AR243" s="17">
        <f t="shared" si="81"/>
        <v>0.61499999999999999</v>
      </c>
      <c r="AS243" s="17">
        <f t="shared" si="82"/>
        <v>0.187</v>
      </c>
      <c r="AU243" s="17">
        <f t="shared" si="83"/>
        <v>1.9967532467532467</v>
      </c>
      <c r="AV243" s="17">
        <f t="shared" si="84"/>
        <v>0.25</v>
      </c>
      <c r="AW243" s="17">
        <f t="shared" si="85"/>
        <v>0.62479707792207795</v>
      </c>
      <c r="AX243" s="17">
        <f t="shared" si="86"/>
        <v>0.99918831168831168</v>
      </c>
      <c r="AY243" s="17">
        <f t="shared" si="87"/>
        <v>0.25</v>
      </c>
      <c r="AZ243" s="17">
        <f t="shared" si="88"/>
        <v>0.25</v>
      </c>
      <c r="BA243" s="17">
        <f t="shared" si="89"/>
        <v>6.3E-2</v>
      </c>
      <c r="BC243" s="17">
        <f t="shared" si="90"/>
        <v>1.9967532467532467</v>
      </c>
      <c r="BD243" s="17">
        <f t="shared" si="91"/>
        <v>0.25</v>
      </c>
      <c r="BE243" s="17">
        <f t="shared" si="92"/>
        <v>0.54556902273784569</v>
      </c>
      <c r="BF243" s="17">
        <f t="shared" si="93"/>
        <v>0.25</v>
      </c>
      <c r="BG243" s="17">
        <f t="shared" si="94"/>
        <v>0.25</v>
      </c>
      <c r="BH243" s="17">
        <f t="shared" si="95"/>
        <v>3.9690000000000003E-3</v>
      </c>
      <c r="BI243" s="17">
        <f t="shared" si="96"/>
        <v>7.3600724953671065E-2</v>
      </c>
    </row>
    <row r="244" spans="1:61" x14ac:dyDescent="0.25">
      <c r="A244" s="84">
        <v>602</v>
      </c>
      <c r="B244" s="84">
        <v>346</v>
      </c>
      <c r="C244" s="17" t="s">
        <v>439</v>
      </c>
      <c r="D244" s="86">
        <v>1</v>
      </c>
      <c r="E244" s="98">
        <f t="shared" si="97"/>
        <v>13.34</v>
      </c>
      <c r="F244" s="98">
        <f t="shared" si="98"/>
        <v>0.79070636601470046</v>
      </c>
      <c r="G244" s="17">
        <v>4.04</v>
      </c>
      <c r="H244" s="17">
        <v>16.8</v>
      </c>
      <c r="I244" s="17">
        <v>0</v>
      </c>
      <c r="J244" s="17">
        <v>0</v>
      </c>
      <c r="K244" s="17">
        <v>0</v>
      </c>
      <c r="L244" s="17">
        <v>0</v>
      </c>
      <c r="M244" s="17">
        <v>0</v>
      </c>
      <c r="N244" s="17">
        <v>0</v>
      </c>
      <c r="O244" s="17">
        <v>13.34</v>
      </c>
      <c r="P244" s="17">
        <v>0</v>
      </c>
      <c r="Q244" s="17">
        <v>63.47</v>
      </c>
      <c r="R244" s="17">
        <v>0</v>
      </c>
      <c r="S244" s="17">
        <v>0</v>
      </c>
      <c r="T244" s="17">
        <v>0</v>
      </c>
      <c r="U244" s="17">
        <v>2.35</v>
      </c>
      <c r="V244" s="17">
        <v>0</v>
      </c>
      <c r="W244" s="17">
        <v>0</v>
      </c>
      <c r="X244" s="17">
        <v>0</v>
      </c>
      <c r="Y244" s="17">
        <v>0</v>
      </c>
      <c r="Z244" s="17">
        <v>0</v>
      </c>
      <c r="AA244" s="17">
        <v>0</v>
      </c>
      <c r="AB244" s="17">
        <v>0</v>
      </c>
      <c r="AC244" s="17">
        <v>0</v>
      </c>
      <c r="AD244" s="17">
        <v>0</v>
      </c>
      <c r="AE244" s="17">
        <v>0</v>
      </c>
      <c r="AF244" s="17">
        <v>0</v>
      </c>
      <c r="AG244" s="88">
        <f>'EWG-CCP-127 (1)'!I265</f>
        <v>39.690729833140175</v>
      </c>
      <c r="AH244" s="17" t="s">
        <v>3</v>
      </c>
      <c r="AI244" s="87" t="s">
        <v>506</v>
      </c>
      <c r="AJ244" s="87" t="s">
        <v>567</v>
      </c>
      <c r="AL244" s="87" t="s">
        <v>510</v>
      </c>
      <c r="AN244" s="17">
        <f t="shared" si="77"/>
        <v>100</v>
      </c>
      <c r="AO244" s="17">
        <f t="shared" si="78"/>
        <v>0.13339999999999999</v>
      </c>
      <c r="AP244" s="17">
        <f t="shared" si="79"/>
        <v>4.0399999999999998E-2</v>
      </c>
      <c r="AQ244" s="17">
        <f t="shared" si="80"/>
        <v>0.16800000000000001</v>
      </c>
      <c r="AR244" s="17">
        <f t="shared" si="81"/>
        <v>0.63470000000000004</v>
      </c>
      <c r="AS244" s="17">
        <f t="shared" si="82"/>
        <v>0.39690729833140176</v>
      </c>
      <c r="AU244" s="17">
        <f t="shared" si="83"/>
        <v>3.0455854126679465</v>
      </c>
      <c r="AV244" s="17">
        <f t="shared" si="84"/>
        <v>0.64011516314779271</v>
      </c>
      <c r="AW244" s="17">
        <f t="shared" si="85"/>
        <v>0.69034908829174668</v>
      </c>
      <c r="AX244" s="17">
        <f t="shared" si="86"/>
        <v>1.2613963531669867</v>
      </c>
      <c r="AY244" s="17">
        <f t="shared" si="87"/>
        <v>0.64011516314779271</v>
      </c>
      <c r="AZ244" s="17">
        <f t="shared" si="88"/>
        <v>0.64011516314779271</v>
      </c>
      <c r="BA244" s="17">
        <f t="shared" si="89"/>
        <v>0.24320786481639095</v>
      </c>
      <c r="BC244" s="17">
        <f t="shared" si="90"/>
        <v>1.5863534116470881</v>
      </c>
      <c r="BD244" s="17">
        <f t="shared" si="91"/>
        <v>0.3334166458385403</v>
      </c>
      <c r="BE244" s="17">
        <f t="shared" si="92"/>
        <v>0.52144815670926348</v>
      </c>
      <c r="BF244" s="17">
        <f t="shared" si="93"/>
        <v>0.3334166458385403</v>
      </c>
      <c r="BG244" s="17">
        <f t="shared" si="94"/>
        <v>0.3334166458385403</v>
      </c>
      <c r="BH244" s="17">
        <f t="shared" si="95"/>
        <v>4.0310629539692944E-3</v>
      </c>
      <c r="BI244" s="17">
        <f t="shared" si="96"/>
        <v>3.7683928784844642E-3</v>
      </c>
    </row>
    <row r="245" spans="1:61" x14ac:dyDescent="0.25">
      <c r="A245" s="84">
        <v>40</v>
      </c>
      <c r="B245" s="84">
        <v>28</v>
      </c>
      <c r="C245" s="17" t="s">
        <v>48</v>
      </c>
      <c r="D245" s="86">
        <v>1</v>
      </c>
      <c r="E245" s="98">
        <f t="shared" si="97"/>
        <v>22</v>
      </c>
      <c r="F245" s="98">
        <f t="shared" si="98"/>
        <v>0.77922077922077926</v>
      </c>
      <c r="G245" s="41">
        <v>0</v>
      </c>
      <c r="H245" s="17">
        <v>17</v>
      </c>
      <c r="I245" s="17">
        <v>4</v>
      </c>
      <c r="J245" s="17">
        <v>0</v>
      </c>
      <c r="K245" s="41">
        <v>0</v>
      </c>
      <c r="L245" s="41">
        <v>0</v>
      </c>
      <c r="M245" s="41">
        <v>0</v>
      </c>
      <c r="N245" s="41">
        <v>0</v>
      </c>
      <c r="O245" s="17">
        <v>18</v>
      </c>
      <c r="P245" s="17">
        <v>0</v>
      </c>
      <c r="Q245" s="17">
        <v>60</v>
      </c>
      <c r="R245" s="17">
        <v>0</v>
      </c>
      <c r="S245" s="17">
        <v>0</v>
      </c>
      <c r="T245" s="17">
        <v>0</v>
      </c>
      <c r="U245" s="17">
        <v>1</v>
      </c>
      <c r="V245" s="41">
        <v>0</v>
      </c>
      <c r="W245" s="41">
        <v>0</v>
      </c>
      <c r="X245" s="41">
        <v>0</v>
      </c>
      <c r="Y245" s="41">
        <v>0</v>
      </c>
      <c r="Z245" s="41">
        <v>0</v>
      </c>
      <c r="AA245" s="17">
        <v>0</v>
      </c>
      <c r="AB245" s="41">
        <v>0</v>
      </c>
      <c r="AC245" s="17">
        <v>0</v>
      </c>
      <c r="AD245" s="17">
        <v>0</v>
      </c>
      <c r="AE245" s="41">
        <v>0</v>
      </c>
      <c r="AF245" s="41">
        <v>0</v>
      </c>
      <c r="AG245" s="88">
        <v>71</v>
      </c>
      <c r="AH245" s="41" t="s">
        <v>3</v>
      </c>
      <c r="AI245" s="87" t="s">
        <v>506</v>
      </c>
      <c r="AN245" s="17">
        <f t="shared" si="77"/>
        <v>100</v>
      </c>
      <c r="AO245" s="17">
        <f t="shared" si="78"/>
        <v>0.18</v>
      </c>
      <c r="AP245" s="17">
        <f t="shared" si="79"/>
        <v>0</v>
      </c>
      <c r="AQ245" s="17">
        <f t="shared" si="80"/>
        <v>0.17</v>
      </c>
      <c r="AR245" s="17">
        <f t="shared" si="81"/>
        <v>0.6</v>
      </c>
      <c r="AS245" s="17">
        <f t="shared" si="82"/>
        <v>0.71</v>
      </c>
      <c r="AU245" s="17">
        <f t="shared" si="83"/>
        <v>3.5294117647058818</v>
      </c>
      <c r="AV245" s="17">
        <f t="shared" si="84"/>
        <v>1.0588235294117645</v>
      </c>
      <c r="AW245" s="17">
        <f t="shared" si="85"/>
        <v>0.72058823529411764</v>
      </c>
      <c r="AX245" s="17">
        <f t="shared" si="86"/>
        <v>1.3823529411764706</v>
      </c>
      <c r="AY245" s="17">
        <f t="shared" si="87"/>
        <v>0.72058823529411764</v>
      </c>
      <c r="AZ245" s="17">
        <f t="shared" si="88"/>
        <v>0.72058823529411764</v>
      </c>
      <c r="BA245" s="17">
        <f t="shared" si="89"/>
        <v>1.0588235294117676E-2</v>
      </c>
      <c r="BC245" s="17">
        <f t="shared" si="90"/>
        <v>3</v>
      </c>
      <c r="BD245" s="17">
        <f t="shared" si="91"/>
        <v>1</v>
      </c>
      <c r="BE245" s="17">
        <f t="shared" si="92"/>
        <v>0.60453391126518996</v>
      </c>
      <c r="BF245" s="17">
        <f t="shared" si="93"/>
        <v>0.64649396725838693</v>
      </c>
      <c r="BG245" s="17">
        <f t="shared" si="94"/>
        <v>0.64649396725838693</v>
      </c>
      <c r="BH245" s="17">
        <f t="shared" si="95"/>
        <v>4.0330161945788274E-3</v>
      </c>
      <c r="BI245" s="17">
        <f t="shared" si="96"/>
        <v>6.3355640894871251E-2</v>
      </c>
    </row>
    <row r="246" spans="1:61" x14ac:dyDescent="0.25">
      <c r="A246" s="84">
        <v>545</v>
      </c>
      <c r="B246" s="84">
        <v>328</v>
      </c>
      <c r="C246" s="17" t="s">
        <v>390</v>
      </c>
      <c r="D246" s="86" t="s">
        <v>616</v>
      </c>
      <c r="E246" s="98">
        <f t="shared" ref="E246:E277" si="99">I246+L246+M246+N246+O246+V246+X246+AB246+AD246</f>
        <v>0</v>
      </c>
      <c r="F246" s="98">
        <f t="shared" ref="F246:F277" si="100">Q246/(H246+P246+Q246+AC246)</f>
        <v>0.5</v>
      </c>
      <c r="G246" s="17">
        <f>'EWG-CCP-127 (1)'!N239</f>
        <v>20</v>
      </c>
      <c r="H246" s="17">
        <f>'EWG-CCP-127 (1)'!L239</f>
        <v>30</v>
      </c>
      <c r="I246" s="17">
        <f>'EWG-CCP-127 (1)'!O239</f>
        <v>0</v>
      </c>
      <c r="J246" s="17">
        <v>0</v>
      </c>
      <c r="K246" s="17">
        <v>0</v>
      </c>
      <c r="L246" s="17">
        <v>0</v>
      </c>
      <c r="M246" s="17">
        <v>0</v>
      </c>
      <c r="N246" s="17">
        <v>0</v>
      </c>
      <c r="O246" s="17">
        <v>0</v>
      </c>
      <c r="P246" s="17">
        <v>0</v>
      </c>
      <c r="Q246" s="17">
        <f>'EWG-CCP-127 (1)'!M239</f>
        <v>30</v>
      </c>
      <c r="R246" s="17">
        <v>0</v>
      </c>
      <c r="S246" s="17">
        <v>0</v>
      </c>
      <c r="T246" s="17">
        <v>0</v>
      </c>
      <c r="U246" s="17">
        <v>0</v>
      </c>
      <c r="V246" s="17">
        <f>'EWG-CCP-127 (1)'!P239</f>
        <v>0</v>
      </c>
      <c r="W246" s="17">
        <v>0</v>
      </c>
      <c r="X246" s="17">
        <v>0</v>
      </c>
      <c r="Y246" s="17">
        <v>0</v>
      </c>
      <c r="Z246" s="17">
        <f>'EWG-CCP-127 (1)'!Q239</f>
        <v>20</v>
      </c>
      <c r="AA246" s="17">
        <v>0</v>
      </c>
      <c r="AB246" s="17">
        <v>0</v>
      </c>
      <c r="AC246" s="17">
        <v>0</v>
      </c>
      <c r="AD246" s="17">
        <v>0</v>
      </c>
      <c r="AE246" s="17">
        <v>0</v>
      </c>
      <c r="AF246" s="17">
        <f>'EWG-CCP-127 (1)'!R239</f>
        <v>0</v>
      </c>
      <c r="AG246" s="88">
        <v>12.5</v>
      </c>
      <c r="AH246" s="92" t="s">
        <v>3</v>
      </c>
      <c r="AI246" s="87" t="s">
        <v>504</v>
      </c>
      <c r="AM246" s="80"/>
      <c r="AN246" s="17">
        <f t="shared" si="77"/>
        <v>100</v>
      </c>
      <c r="AO246" s="17">
        <f t="shared" si="78"/>
        <v>0</v>
      </c>
      <c r="AP246" s="17">
        <f t="shared" si="79"/>
        <v>0.2</v>
      </c>
      <c r="AQ246" s="17">
        <f t="shared" si="80"/>
        <v>0.3</v>
      </c>
      <c r="AR246" s="17">
        <f t="shared" si="81"/>
        <v>0.3</v>
      </c>
      <c r="AS246" s="17">
        <f t="shared" si="82"/>
        <v>0.125</v>
      </c>
      <c r="AU246" s="17">
        <f t="shared" si="83"/>
        <v>0.6</v>
      </c>
      <c r="AV246" s="17">
        <f t="shared" si="84"/>
        <v>0</v>
      </c>
      <c r="AW246" s="17">
        <f t="shared" si="85"/>
        <v>0.53749999999999998</v>
      </c>
      <c r="AX246" s="17">
        <f t="shared" si="86"/>
        <v>0.65</v>
      </c>
      <c r="AY246" s="17">
        <f t="shared" si="87"/>
        <v>0</v>
      </c>
      <c r="AZ246" s="17">
        <f t="shared" si="88"/>
        <v>0</v>
      </c>
      <c r="BA246" s="17">
        <f t="shared" si="89"/>
        <v>0.125</v>
      </c>
      <c r="BC246" s="17">
        <f t="shared" si="90"/>
        <v>0.27272727272727271</v>
      </c>
      <c r="BD246" s="17">
        <f t="shared" si="91"/>
        <v>6.0606060606060601E-2</v>
      </c>
      <c r="BE246" s="17">
        <f t="shared" si="92"/>
        <v>0.44424101041415714</v>
      </c>
      <c r="BF246" s="17">
        <f t="shared" si="93"/>
        <v>6.0606060606060601E-2</v>
      </c>
      <c r="BG246" s="17">
        <f t="shared" si="94"/>
        <v>6.0606060606060601E-2</v>
      </c>
      <c r="BH246" s="17">
        <f t="shared" si="95"/>
        <v>4.1465794306703397E-3</v>
      </c>
      <c r="BI246" s="17">
        <f t="shared" si="96"/>
        <v>0.11108524734687486</v>
      </c>
    </row>
    <row r="247" spans="1:61" x14ac:dyDescent="0.25">
      <c r="A247" s="84">
        <v>411</v>
      </c>
      <c r="B247" s="84">
        <v>522</v>
      </c>
      <c r="D247" s="86">
        <v>1</v>
      </c>
      <c r="E247" s="98">
        <f t="shared" si="99"/>
        <v>44.444444444444443</v>
      </c>
      <c r="F247" s="98">
        <f t="shared" si="100"/>
        <v>0.33333333333333331</v>
      </c>
      <c r="G247" s="17">
        <v>0</v>
      </c>
      <c r="H247" s="17">
        <f>'EWG-CCP-127 (1)'!M207</f>
        <v>37.037037037037038</v>
      </c>
      <c r="I247" s="17">
        <v>0</v>
      </c>
      <c r="J247" s="17">
        <v>0</v>
      </c>
      <c r="K247" s="17">
        <v>0</v>
      </c>
      <c r="L247" s="17">
        <v>0</v>
      </c>
      <c r="M247" s="17">
        <v>0</v>
      </c>
      <c r="N247" s="17">
        <v>0</v>
      </c>
      <c r="O247" s="17">
        <f>'EWG-CCP-127 (1)'!L207</f>
        <v>44.444444444444443</v>
      </c>
      <c r="P247" s="17">
        <v>0</v>
      </c>
      <c r="Q247" s="17">
        <f>'EWG-CCP-127 (1)'!K207</f>
        <v>18.518518518518519</v>
      </c>
      <c r="R247" s="17">
        <v>0</v>
      </c>
      <c r="S247" s="17">
        <v>0</v>
      </c>
      <c r="T247" s="17">
        <v>0</v>
      </c>
      <c r="U247" s="17">
        <v>0</v>
      </c>
      <c r="V247" s="17">
        <v>0</v>
      </c>
      <c r="W247" s="41">
        <v>0</v>
      </c>
      <c r="X247" s="41">
        <v>0</v>
      </c>
      <c r="Y247" s="17">
        <v>0</v>
      </c>
      <c r="Z247" s="17">
        <v>0</v>
      </c>
      <c r="AA247" s="17">
        <v>0</v>
      </c>
      <c r="AB247" s="17">
        <v>0</v>
      </c>
      <c r="AC247" s="17">
        <v>0</v>
      </c>
      <c r="AD247" s="17">
        <v>0</v>
      </c>
      <c r="AE247" s="17">
        <v>0</v>
      </c>
      <c r="AF247" s="41">
        <v>0</v>
      </c>
      <c r="AG247" s="88">
        <f>'EWG-CCP-127 (1)'!E207</f>
        <v>39</v>
      </c>
      <c r="AH247" s="41" t="s">
        <v>3</v>
      </c>
      <c r="AI247" s="87" t="s">
        <v>506</v>
      </c>
      <c r="AN247" s="17">
        <f t="shared" si="77"/>
        <v>100</v>
      </c>
      <c r="AO247" s="17">
        <f t="shared" si="78"/>
        <v>0.44444444444444442</v>
      </c>
      <c r="AP247" s="17">
        <f t="shared" si="79"/>
        <v>0</v>
      </c>
      <c r="AQ247" s="17">
        <f t="shared" si="80"/>
        <v>0.37037037037037041</v>
      </c>
      <c r="AR247" s="17">
        <f t="shared" si="81"/>
        <v>0.1851851851851852</v>
      </c>
      <c r="AS247" s="17">
        <f t="shared" si="82"/>
        <v>0.39</v>
      </c>
      <c r="AU247" s="17">
        <f t="shared" si="83"/>
        <v>0.5</v>
      </c>
      <c r="AV247" s="17">
        <f t="shared" si="84"/>
        <v>1.1999999999999997</v>
      </c>
      <c r="AW247" s="17">
        <f t="shared" si="85"/>
        <v>0.53125</v>
      </c>
      <c r="AX247" s="17">
        <f t="shared" si="86"/>
        <v>0.625</v>
      </c>
      <c r="AY247" s="17">
        <f t="shared" si="87"/>
        <v>0.3683333333333334</v>
      </c>
      <c r="AZ247" s="17">
        <f t="shared" si="88"/>
        <v>0.3683333333333334</v>
      </c>
      <c r="BA247" s="17">
        <f t="shared" si="89"/>
        <v>2.1666666666666612E-2</v>
      </c>
      <c r="BC247" s="17">
        <f t="shared" si="90"/>
        <v>0.5</v>
      </c>
      <c r="BD247" s="17">
        <f t="shared" si="91"/>
        <v>1.2</v>
      </c>
      <c r="BE247" s="17">
        <f t="shared" si="92"/>
        <v>0.45759875215174323</v>
      </c>
      <c r="BF247" s="17">
        <f t="shared" si="93"/>
        <v>0.44864127799900638</v>
      </c>
      <c r="BG247" s="17">
        <f t="shared" si="94"/>
        <v>0.44864127799900638</v>
      </c>
      <c r="BH247" s="17">
        <f t="shared" si="95"/>
        <v>3.4387994853567485E-3</v>
      </c>
      <c r="BI247" s="17">
        <f t="shared" si="96"/>
        <v>4.6641435694715254E-3</v>
      </c>
    </row>
    <row r="248" spans="1:61" x14ac:dyDescent="0.25">
      <c r="A248" s="84">
        <v>390</v>
      </c>
      <c r="B248" s="84">
        <v>258</v>
      </c>
      <c r="C248" s="17" t="s">
        <v>255</v>
      </c>
      <c r="D248" s="86">
        <v>1</v>
      </c>
      <c r="E248" s="98">
        <f t="shared" si="99"/>
        <v>33.699999999999996</v>
      </c>
      <c r="F248" s="98">
        <f t="shared" si="100"/>
        <v>0.75528169014084512</v>
      </c>
      <c r="G248" s="17">
        <v>9.5</v>
      </c>
      <c r="H248" s="17">
        <v>13.9</v>
      </c>
      <c r="I248" s="17">
        <v>26.4</v>
      </c>
      <c r="J248" s="17">
        <v>0</v>
      </c>
      <c r="K248" s="17">
        <v>0</v>
      </c>
      <c r="L248" s="17">
        <v>0</v>
      </c>
      <c r="M248" s="17">
        <v>0</v>
      </c>
      <c r="N248" s="17">
        <v>0</v>
      </c>
      <c r="O248" s="17">
        <v>7.3</v>
      </c>
      <c r="P248" s="17">
        <v>0</v>
      </c>
      <c r="Q248" s="17">
        <v>42.9</v>
      </c>
      <c r="R248" s="17">
        <v>0</v>
      </c>
      <c r="S248" s="17">
        <v>0</v>
      </c>
      <c r="T248" s="17">
        <v>0</v>
      </c>
      <c r="U248" s="17">
        <v>0</v>
      </c>
      <c r="V248" s="17">
        <v>0</v>
      </c>
      <c r="W248" s="41">
        <v>0</v>
      </c>
      <c r="X248" s="41">
        <v>0</v>
      </c>
      <c r="Y248" s="17">
        <v>0</v>
      </c>
      <c r="Z248" s="17">
        <v>0</v>
      </c>
      <c r="AA248" s="17">
        <v>0</v>
      </c>
      <c r="AB248" s="17">
        <v>0</v>
      </c>
      <c r="AC248" s="17">
        <v>0</v>
      </c>
      <c r="AD248" s="17">
        <v>0</v>
      </c>
      <c r="AE248" s="17">
        <v>0</v>
      </c>
      <c r="AF248" s="41">
        <v>0</v>
      </c>
      <c r="AG248" s="88">
        <v>33</v>
      </c>
      <c r="AH248" s="91" t="s">
        <v>3</v>
      </c>
      <c r="AI248" s="87" t="s">
        <v>504</v>
      </c>
      <c r="AN248" s="17">
        <f t="shared" si="77"/>
        <v>100</v>
      </c>
      <c r="AO248" s="17">
        <f t="shared" si="78"/>
        <v>7.2999999999999995E-2</v>
      </c>
      <c r="AP248" s="17">
        <f t="shared" si="79"/>
        <v>9.5000000000000001E-2</v>
      </c>
      <c r="AQ248" s="17">
        <f t="shared" si="80"/>
        <v>0.13900000000000001</v>
      </c>
      <c r="AR248" s="17">
        <f t="shared" si="81"/>
        <v>0.42899999999999999</v>
      </c>
      <c r="AS248" s="17">
        <f t="shared" si="82"/>
        <v>0.33</v>
      </c>
      <c r="AU248" s="17">
        <f t="shared" si="83"/>
        <v>1.8333333333333333</v>
      </c>
      <c r="AV248" s="17">
        <f t="shared" si="84"/>
        <v>0.31196581196581191</v>
      </c>
      <c r="AW248" s="17">
        <f t="shared" si="85"/>
        <v>0.61458333333333337</v>
      </c>
      <c r="AX248" s="17">
        <f t="shared" si="86"/>
        <v>0.95833333333333326</v>
      </c>
      <c r="AY248" s="17">
        <f t="shared" si="87"/>
        <v>0.31196581196581191</v>
      </c>
      <c r="AZ248" s="17">
        <f t="shared" si="88"/>
        <v>0.31196581196581191</v>
      </c>
      <c r="BA248" s="17">
        <f t="shared" si="89"/>
        <v>1.8034188034188103E-2</v>
      </c>
      <c r="BC248" s="17">
        <f t="shared" si="90"/>
        <v>0.82658959537572252</v>
      </c>
      <c r="BD248" s="17">
        <f t="shared" si="91"/>
        <v>0.39499036608863197</v>
      </c>
      <c r="BE248" s="17">
        <f t="shared" si="92"/>
        <v>0.47679374981627437</v>
      </c>
      <c r="BF248" s="17">
        <f t="shared" si="93"/>
        <v>0.39499036608863197</v>
      </c>
      <c r="BG248" s="17">
        <f t="shared" si="94"/>
        <v>0.39499036608863197</v>
      </c>
      <c r="BH248" s="17">
        <f t="shared" si="95"/>
        <v>4.2237476843344024E-3</v>
      </c>
      <c r="BI248" s="17">
        <f t="shared" si="96"/>
        <v>1.645948782095907E-2</v>
      </c>
    </row>
    <row r="249" spans="1:61" x14ac:dyDescent="0.25">
      <c r="A249" s="84">
        <v>404</v>
      </c>
      <c r="B249" s="84">
        <v>268</v>
      </c>
      <c r="C249" s="17" t="s">
        <v>269</v>
      </c>
      <c r="D249" s="86">
        <v>1</v>
      </c>
      <c r="E249" s="98">
        <f t="shared" si="99"/>
        <v>16.399999999999999</v>
      </c>
      <c r="F249" s="98">
        <f t="shared" si="100"/>
        <v>0.59569377990430628</v>
      </c>
      <c r="G249" s="17">
        <v>0</v>
      </c>
      <c r="H249" s="17">
        <v>33.799999999999997</v>
      </c>
      <c r="I249" s="17">
        <v>0</v>
      </c>
      <c r="J249" s="17">
        <v>0</v>
      </c>
      <c r="K249" s="17">
        <v>0</v>
      </c>
      <c r="L249" s="17">
        <v>0</v>
      </c>
      <c r="M249" s="17">
        <v>0</v>
      </c>
      <c r="N249" s="17">
        <v>0</v>
      </c>
      <c r="O249" s="17">
        <v>16.399999999999999</v>
      </c>
      <c r="P249" s="17">
        <v>0</v>
      </c>
      <c r="Q249" s="17">
        <v>49.8</v>
      </c>
      <c r="R249" s="17">
        <v>0</v>
      </c>
      <c r="S249" s="17">
        <v>0</v>
      </c>
      <c r="T249" s="17">
        <v>0</v>
      </c>
      <c r="U249" s="17">
        <v>0</v>
      </c>
      <c r="V249" s="17">
        <v>0</v>
      </c>
      <c r="W249" s="41">
        <v>0</v>
      </c>
      <c r="X249" s="41">
        <v>0</v>
      </c>
      <c r="Y249" s="17">
        <v>0</v>
      </c>
      <c r="Z249" s="17">
        <v>0</v>
      </c>
      <c r="AA249" s="17">
        <v>0</v>
      </c>
      <c r="AB249" s="17">
        <v>0</v>
      </c>
      <c r="AC249" s="17">
        <v>0</v>
      </c>
      <c r="AD249" s="17">
        <v>0</v>
      </c>
      <c r="AE249" s="17">
        <v>0</v>
      </c>
      <c r="AF249" s="41">
        <v>0</v>
      </c>
      <c r="AG249" s="88">
        <v>42</v>
      </c>
      <c r="AH249" s="91" t="s">
        <v>3</v>
      </c>
      <c r="AI249" s="87" t="s">
        <v>504</v>
      </c>
      <c r="AN249" s="17">
        <f t="shared" si="77"/>
        <v>100</v>
      </c>
      <c r="AO249" s="17">
        <f t="shared" si="78"/>
        <v>0.16399999999999998</v>
      </c>
      <c r="AP249" s="17">
        <f t="shared" si="79"/>
        <v>0</v>
      </c>
      <c r="AQ249" s="17">
        <f t="shared" si="80"/>
        <v>0.33799999999999997</v>
      </c>
      <c r="AR249" s="17">
        <f t="shared" si="81"/>
        <v>0.498</v>
      </c>
      <c r="AS249" s="17">
        <f t="shared" si="82"/>
        <v>0.42</v>
      </c>
      <c r="AU249" s="17">
        <f t="shared" si="83"/>
        <v>1.473372781065089</v>
      </c>
      <c r="AV249" s="17">
        <f t="shared" si="84"/>
        <v>0.48520710059171596</v>
      </c>
      <c r="AW249" s="17">
        <f t="shared" si="85"/>
        <v>0.59208579881656809</v>
      </c>
      <c r="AX249" s="17">
        <f t="shared" si="86"/>
        <v>0.86834319526627224</v>
      </c>
      <c r="AY249" s="17">
        <f t="shared" si="87"/>
        <v>0.48520710059171596</v>
      </c>
      <c r="AZ249" s="17">
        <f t="shared" si="88"/>
        <v>0.48520710059171596</v>
      </c>
      <c r="BA249" s="17">
        <f t="shared" si="89"/>
        <v>6.5207100591715972E-2</v>
      </c>
      <c r="BC249" s="17">
        <f t="shared" si="90"/>
        <v>1.4733727810650887</v>
      </c>
      <c r="BD249" s="17">
        <f t="shared" si="91"/>
        <v>0.48520710059171596</v>
      </c>
      <c r="BE249" s="17">
        <f t="shared" si="92"/>
        <v>0.51480782593674201</v>
      </c>
      <c r="BF249" s="17">
        <f t="shared" si="93"/>
        <v>0.48520710059171596</v>
      </c>
      <c r="BG249" s="17">
        <f t="shared" si="94"/>
        <v>0.48520710059171596</v>
      </c>
      <c r="BH249" s="17">
        <f t="shared" si="95"/>
        <v>4.2519659675781651E-3</v>
      </c>
      <c r="BI249" s="17">
        <f t="shared" si="96"/>
        <v>1.4664714437277549E-3</v>
      </c>
    </row>
    <row r="250" spans="1:61" x14ac:dyDescent="0.25">
      <c r="A250" s="84">
        <v>382</v>
      </c>
      <c r="B250" s="84">
        <v>251</v>
      </c>
      <c r="C250" s="58">
        <v>32</v>
      </c>
      <c r="D250" s="86">
        <v>1</v>
      </c>
      <c r="E250" s="98">
        <f t="shared" si="99"/>
        <v>36.363636363636367</v>
      </c>
      <c r="F250" s="98">
        <f t="shared" si="100"/>
        <v>0.8571428571428571</v>
      </c>
      <c r="G250" s="17">
        <v>0</v>
      </c>
      <c r="H250" s="17">
        <f>'EWG-CCP-127 (1)'!M195</f>
        <v>9.0909090909090917</v>
      </c>
      <c r="I250" s="17">
        <v>0</v>
      </c>
      <c r="J250" s="17">
        <v>0</v>
      </c>
      <c r="K250" s="17">
        <v>0</v>
      </c>
      <c r="L250" s="17">
        <v>0</v>
      </c>
      <c r="M250" s="17">
        <v>0</v>
      </c>
      <c r="N250" s="17">
        <v>0</v>
      </c>
      <c r="O250" s="17">
        <f>'EWG-CCP-127 (1)'!L195</f>
        <v>36.363636363636367</v>
      </c>
      <c r="P250" s="17">
        <v>0</v>
      </c>
      <c r="Q250" s="17">
        <f>'EWG-CCP-127 (1)'!K195</f>
        <v>54.54545454545454</v>
      </c>
      <c r="R250" s="17">
        <v>0</v>
      </c>
      <c r="S250" s="17">
        <v>0</v>
      </c>
      <c r="T250" s="17">
        <v>0</v>
      </c>
      <c r="U250" s="17">
        <v>0</v>
      </c>
      <c r="V250" s="17">
        <v>0</v>
      </c>
      <c r="W250" s="41">
        <v>0</v>
      </c>
      <c r="X250" s="41">
        <v>0</v>
      </c>
      <c r="Y250" s="17">
        <v>0</v>
      </c>
      <c r="Z250" s="17">
        <v>0</v>
      </c>
      <c r="AA250" s="17">
        <v>0</v>
      </c>
      <c r="AB250" s="17">
        <v>0</v>
      </c>
      <c r="AC250" s="17">
        <v>0</v>
      </c>
      <c r="AD250" s="17">
        <v>0</v>
      </c>
      <c r="AE250" s="17">
        <v>0</v>
      </c>
      <c r="AF250" s="41">
        <v>0</v>
      </c>
      <c r="AG250" s="88">
        <f>'EWG-CCP-127 (1)'!E195</f>
        <v>62</v>
      </c>
      <c r="AH250" s="41" t="s">
        <v>3</v>
      </c>
      <c r="AI250" s="87" t="s">
        <v>506</v>
      </c>
      <c r="AN250" s="17">
        <f t="shared" si="77"/>
        <v>100</v>
      </c>
      <c r="AO250" s="17">
        <f t="shared" si="78"/>
        <v>0.36363636363636365</v>
      </c>
      <c r="AP250" s="17">
        <f t="shared" si="79"/>
        <v>0</v>
      </c>
      <c r="AQ250" s="17">
        <f t="shared" si="80"/>
        <v>9.0909090909090912E-2</v>
      </c>
      <c r="AR250" s="17">
        <f t="shared" si="81"/>
        <v>0.54545454545454541</v>
      </c>
      <c r="AS250" s="17">
        <f t="shared" si="82"/>
        <v>0.62</v>
      </c>
      <c r="AU250" s="17">
        <f t="shared" si="83"/>
        <v>5.9999999999999991</v>
      </c>
      <c r="AV250" s="17">
        <f t="shared" si="84"/>
        <v>4</v>
      </c>
      <c r="AW250" s="17">
        <f t="shared" si="85"/>
        <v>0.875</v>
      </c>
      <c r="AX250" s="17">
        <f t="shared" si="86"/>
        <v>1.9999999999999998</v>
      </c>
      <c r="AY250" s="17">
        <f t="shared" si="87"/>
        <v>0.58333333333333326</v>
      </c>
      <c r="AZ250" s="17">
        <f t="shared" si="88"/>
        <v>0.58333333333333326</v>
      </c>
      <c r="BA250" s="17">
        <f t="shared" si="89"/>
        <v>3.6666666666666736E-2</v>
      </c>
      <c r="BC250" s="17">
        <f t="shared" si="90"/>
        <v>5.9999999999999991</v>
      </c>
      <c r="BD250" s="17">
        <f t="shared" si="91"/>
        <v>4</v>
      </c>
      <c r="BE250" s="17">
        <f t="shared" si="92"/>
        <v>0.78085610220132595</v>
      </c>
      <c r="BF250" s="17">
        <f t="shared" si="93"/>
        <v>0.56787611700129781</v>
      </c>
      <c r="BG250" s="17">
        <f t="shared" si="94"/>
        <v>0.56787611700129781</v>
      </c>
      <c r="BH250" s="17">
        <f t="shared" si="95"/>
        <v>2.716899178862395E-3</v>
      </c>
      <c r="BI250" s="17">
        <f t="shared" si="96"/>
        <v>2.6148657272102593E-2</v>
      </c>
    </row>
    <row r="251" spans="1:61" x14ac:dyDescent="0.25">
      <c r="A251" s="84">
        <v>422</v>
      </c>
      <c r="B251" s="84">
        <v>277</v>
      </c>
      <c r="D251" s="86">
        <v>1</v>
      </c>
      <c r="E251" s="98">
        <f t="shared" si="99"/>
        <v>26.561</v>
      </c>
      <c r="F251" s="98">
        <f t="shared" si="100"/>
        <v>0.76546840958605666</v>
      </c>
      <c r="G251" s="17">
        <v>0</v>
      </c>
      <c r="H251" s="17">
        <v>17.224</v>
      </c>
      <c r="I251" s="17">
        <v>0</v>
      </c>
      <c r="J251" s="17">
        <v>0</v>
      </c>
      <c r="K251" s="17">
        <v>0</v>
      </c>
      <c r="L251" s="17">
        <v>0</v>
      </c>
      <c r="M251" s="17">
        <v>9.5440000000000005</v>
      </c>
      <c r="N251" s="17">
        <v>0</v>
      </c>
      <c r="O251" s="17">
        <v>9.7669999999999995</v>
      </c>
      <c r="P251" s="17">
        <v>0</v>
      </c>
      <c r="Q251" s="17">
        <v>56.216000000000001</v>
      </c>
      <c r="R251" s="17">
        <v>0</v>
      </c>
      <c r="S251" s="17">
        <v>0</v>
      </c>
      <c r="T251" s="17">
        <v>0</v>
      </c>
      <c r="U251" s="17">
        <v>0</v>
      </c>
      <c r="V251" s="17">
        <v>0</v>
      </c>
      <c r="W251" s="41">
        <v>0</v>
      </c>
      <c r="X251" s="17">
        <v>7.25</v>
      </c>
      <c r="Y251" s="17">
        <v>0</v>
      </c>
      <c r="Z251" s="17">
        <v>0</v>
      </c>
      <c r="AA251" s="17">
        <v>0</v>
      </c>
      <c r="AB251" s="17">
        <v>0</v>
      </c>
      <c r="AC251" s="17">
        <v>0</v>
      </c>
      <c r="AD251" s="17">
        <v>0</v>
      </c>
      <c r="AE251" s="17">
        <v>0</v>
      </c>
      <c r="AF251" s="41">
        <v>0</v>
      </c>
      <c r="AG251" s="88">
        <v>72</v>
      </c>
      <c r="AH251" s="41" t="s">
        <v>3</v>
      </c>
      <c r="AI251" s="87" t="s">
        <v>506</v>
      </c>
      <c r="AN251" s="17">
        <f t="shared" si="77"/>
        <v>100.001</v>
      </c>
      <c r="AO251" s="17">
        <f t="shared" si="78"/>
        <v>0.26561000000000001</v>
      </c>
      <c r="AP251" s="17">
        <f t="shared" si="79"/>
        <v>0</v>
      </c>
      <c r="AQ251" s="17">
        <f t="shared" si="80"/>
        <v>0.17224</v>
      </c>
      <c r="AR251" s="17">
        <f t="shared" si="81"/>
        <v>0.56215999999999999</v>
      </c>
      <c r="AS251" s="17">
        <f t="shared" si="82"/>
        <v>0.72</v>
      </c>
      <c r="AU251" s="17">
        <f t="shared" si="83"/>
        <v>3.2638179284718998</v>
      </c>
      <c r="AV251" s="17">
        <f t="shared" si="84"/>
        <v>1.542092429168602</v>
      </c>
      <c r="AW251" s="17">
        <f t="shared" si="85"/>
        <v>0.70398862052949374</v>
      </c>
      <c r="AX251" s="17">
        <f t="shared" si="86"/>
        <v>1.3159544821179749</v>
      </c>
      <c r="AY251" s="17">
        <f t="shared" si="87"/>
        <v>0.6636633804200438</v>
      </c>
      <c r="AZ251" s="17">
        <f t="shared" si="88"/>
        <v>0.6636633804200438</v>
      </c>
      <c r="BA251" s="17">
        <f t="shared" si="89"/>
        <v>5.6336619579956171E-2</v>
      </c>
      <c r="BC251" s="17">
        <f t="shared" si="90"/>
        <v>3.2638179284718998</v>
      </c>
      <c r="BD251" s="17">
        <f t="shared" si="91"/>
        <v>1.542092429168602</v>
      </c>
      <c r="BE251" s="17">
        <f t="shared" si="92"/>
        <v>0.62003956298398932</v>
      </c>
      <c r="BF251" s="17">
        <f t="shared" si="93"/>
        <v>0.66137192087105712</v>
      </c>
      <c r="BG251" s="17">
        <f t="shared" si="94"/>
        <v>0.66137192087105712</v>
      </c>
      <c r="BH251" s="17">
        <f t="shared" si="95"/>
        <v>3.437251662349585E-3</v>
      </c>
      <c r="BI251" s="17">
        <f t="shared" si="96"/>
        <v>6.8489750186289999E-2</v>
      </c>
    </row>
    <row r="252" spans="1:61" x14ac:dyDescent="0.25">
      <c r="A252" s="84">
        <v>429</v>
      </c>
      <c r="B252" s="84">
        <v>284</v>
      </c>
      <c r="D252" s="86">
        <v>1</v>
      </c>
      <c r="E252" s="98">
        <f t="shared" si="99"/>
        <v>13.900000000000002</v>
      </c>
      <c r="F252" s="98">
        <f t="shared" si="100"/>
        <v>0.91440217391304357</v>
      </c>
      <c r="G252" s="17">
        <f>'EWG-CCP-127 (1)'!E216</f>
        <v>12.5</v>
      </c>
      <c r="H252" s="17">
        <f>'EWG-CCP-127 (1)'!F216</f>
        <v>6.3</v>
      </c>
      <c r="I252" s="17">
        <v>0</v>
      </c>
      <c r="J252" s="17">
        <v>0</v>
      </c>
      <c r="K252" s="17">
        <v>0</v>
      </c>
      <c r="L252" s="17">
        <v>0</v>
      </c>
      <c r="M252" s="17">
        <v>0</v>
      </c>
      <c r="N252" s="17">
        <v>0</v>
      </c>
      <c r="O252" s="17">
        <f>'EWG-CCP-127 (1)'!C216</f>
        <v>13.900000000000002</v>
      </c>
      <c r="P252" s="17">
        <v>0</v>
      </c>
      <c r="Q252" s="17">
        <f>'EWG-CCP-127 (1)'!D216</f>
        <v>67.300000000000011</v>
      </c>
      <c r="R252" s="17">
        <v>0</v>
      </c>
      <c r="S252" s="17">
        <v>0</v>
      </c>
      <c r="T252" s="17">
        <v>0</v>
      </c>
      <c r="U252" s="17">
        <v>0</v>
      </c>
      <c r="V252" s="17">
        <v>0</v>
      </c>
      <c r="W252" s="41">
        <v>0</v>
      </c>
      <c r="X252" s="17">
        <v>0</v>
      </c>
      <c r="Y252" s="17">
        <v>0</v>
      </c>
      <c r="Z252" s="17">
        <v>0</v>
      </c>
      <c r="AA252" s="17">
        <v>0</v>
      </c>
      <c r="AB252" s="17">
        <v>0</v>
      </c>
      <c r="AC252" s="17">
        <v>0</v>
      </c>
      <c r="AD252" s="17">
        <v>0</v>
      </c>
      <c r="AE252" s="17">
        <v>0</v>
      </c>
      <c r="AF252" s="41">
        <v>0</v>
      </c>
      <c r="AG252" s="88">
        <f>'EWG-CCP-127 (1)'!J216</f>
        <v>18.096309999999999</v>
      </c>
      <c r="AH252" s="41" t="s">
        <v>3</v>
      </c>
      <c r="AI252" s="87" t="s">
        <v>506</v>
      </c>
      <c r="AK252" s="87" t="s">
        <v>505</v>
      </c>
      <c r="AL252" s="87" t="s">
        <v>510</v>
      </c>
      <c r="AN252" s="17">
        <f t="shared" si="77"/>
        <v>100.00000000000001</v>
      </c>
      <c r="AO252" s="17">
        <f t="shared" si="78"/>
        <v>0.13900000000000001</v>
      </c>
      <c r="AP252" s="17">
        <f t="shared" si="79"/>
        <v>0.125</v>
      </c>
      <c r="AQ252" s="17">
        <f t="shared" si="80"/>
        <v>6.3E-2</v>
      </c>
      <c r="AR252" s="17">
        <f t="shared" si="81"/>
        <v>0.67300000000000015</v>
      </c>
      <c r="AS252" s="17">
        <f t="shared" si="82"/>
        <v>0.18096309999999999</v>
      </c>
      <c r="AU252" s="17">
        <f t="shared" si="83"/>
        <v>3.5797872340425538</v>
      </c>
      <c r="AV252" s="17">
        <f t="shared" si="84"/>
        <v>0.73936170212765961</v>
      </c>
      <c r="AW252" s="17">
        <f t="shared" si="85"/>
        <v>0.72373670212765961</v>
      </c>
      <c r="AX252" s="17">
        <f t="shared" si="86"/>
        <v>1.3949468085106385</v>
      </c>
      <c r="AY252" s="17">
        <f t="shared" si="87"/>
        <v>0.72373670212765961</v>
      </c>
      <c r="AZ252" s="17">
        <f t="shared" si="88"/>
        <v>0.72373670212765961</v>
      </c>
      <c r="BA252" s="17">
        <f t="shared" si="89"/>
        <v>0.54277360212765968</v>
      </c>
      <c r="BC252" s="17">
        <f t="shared" si="90"/>
        <v>1.1953818827708707</v>
      </c>
      <c r="BD252" s="17">
        <f t="shared" si="91"/>
        <v>0.24689165186500894</v>
      </c>
      <c r="BE252" s="17">
        <f t="shared" si="92"/>
        <v>0.49846917118756162</v>
      </c>
      <c r="BF252" s="17">
        <f t="shared" si="93"/>
        <v>0.24689165186500894</v>
      </c>
      <c r="BG252" s="17">
        <f t="shared" si="94"/>
        <v>0.24689165186500894</v>
      </c>
      <c r="BH252" s="17">
        <f t="shared" si="95"/>
        <v>4.3465739510171759E-3</v>
      </c>
      <c r="BI252" s="17">
        <f t="shared" si="96"/>
        <v>7.6912725077144486E-2</v>
      </c>
    </row>
    <row r="253" spans="1:61" x14ac:dyDescent="0.25">
      <c r="A253" s="84">
        <v>222</v>
      </c>
      <c r="B253" s="84">
        <v>138</v>
      </c>
      <c r="C253" s="17">
        <v>50</v>
      </c>
      <c r="D253" s="86">
        <v>1</v>
      </c>
      <c r="E253" s="98">
        <f t="shared" si="99"/>
        <v>35</v>
      </c>
      <c r="F253" s="98">
        <f t="shared" si="100"/>
        <v>0.76923076923076927</v>
      </c>
      <c r="G253" s="17">
        <v>0</v>
      </c>
      <c r="H253" s="17">
        <v>15</v>
      </c>
      <c r="I253" s="17">
        <v>0</v>
      </c>
      <c r="J253" s="17">
        <v>0</v>
      </c>
      <c r="K253" s="17">
        <v>0</v>
      </c>
      <c r="L253" s="17">
        <v>0</v>
      </c>
      <c r="M253" s="17">
        <v>0</v>
      </c>
      <c r="N253" s="17">
        <v>0</v>
      </c>
      <c r="O253" s="17">
        <v>35</v>
      </c>
      <c r="P253" s="17">
        <v>0</v>
      </c>
      <c r="Q253" s="17">
        <v>50</v>
      </c>
      <c r="R253" s="17">
        <v>0</v>
      </c>
      <c r="S253" s="17">
        <v>0</v>
      </c>
      <c r="T253" s="17">
        <v>0</v>
      </c>
      <c r="U253" s="17">
        <v>0</v>
      </c>
      <c r="V253" s="17">
        <v>0</v>
      </c>
      <c r="W253" s="41">
        <v>0</v>
      </c>
      <c r="X253" s="41">
        <v>0</v>
      </c>
      <c r="Y253" s="17">
        <v>0</v>
      </c>
      <c r="Z253" s="17">
        <v>0</v>
      </c>
      <c r="AA253" s="17">
        <v>0</v>
      </c>
      <c r="AB253" s="17">
        <v>0</v>
      </c>
      <c r="AC253" s="17">
        <v>0</v>
      </c>
      <c r="AD253" s="17">
        <v>0</v>
      </c>
      <c r="AE253" s="17">
        <v>0</v>
      </c>
      <c r="AF253" s="41">
        <v>0</v>
      </c>
      <c r="AG253" s="88">
        <v>49</v>
      </c>
      <c r="AH253" s="91" t="s">
        <v>3</v>
      </c>
      <c r="AI253" s="87" t="s">
        <v>504</v>
      </c>
      <c r="AN253" s="17">
        <f t="shared" si="77"/>
        <v>100</v>
      </c>
      <c r="AO253" s="17">
        <f t="shared" si="78"/>
        <v>0.35</v>
      </c>
      <c r="AP253" s="17">
        <f t="shared" si="79"/>
        <v>0</v>
      </c>
      <c r="AQ253" s="17">
        <f t="shared" si="80"/>
        <v>0.15</v>
      </c>
      <c r="AR253" s="17">
        <f t="shared" si="81"/>
        <v>0.5</v>
      </c>
      <c r="AS253" s="17">
        <f t="shared" si="82"/>
        <v>0.49</v>
      </c>
      <c r="AU253" s="17">
        <f t="shared" si="83"/>
        <v>3.3333333333333335</v>
      </c>
      <c r="AV253" s="17">
        <f t="shared" si="84"/>
        <v>2.3333333333333335</v>
      </c>
      <c r="AW253" s="17">
        <f t="shared" si="85"/>
        <v>0.70833333333333337</v>
      </c>
      <c r="AX253" s="17">
        <f t="shared" si="86"/>
        <v>1.3333333333333335</v>
      </c>
      <c r="AY253" s="17">
        <f t="shared" si="87"/>
        <v>0.53125</v>
      </c>
      <c r="AZ253" s="17">
        <f t="shared" si="88"/>
        <v>0.53125</v>
      </c>
      <c r="BA253" s="17">
        <f t="shared" si="89"/>
        <v>4.1250000000000009E-2</v>
      </c>
      <c r="BC253" s="17">
        <f t="shared" si="90"/>
        <v>3.3333333333333335</v>
      </c>
      <c r="BD253" s="17">
        <f t="shared" si="91"/>
        <v>2.3333333333333335</v>
      </c>
      <c r="BE253" s="17">
        <f t="shared" si="92"/>
        <v>0.62412526581364947</v>
      </c>
      <c r="BF253" s="17">
        <f t="shared" si="93"/>
        <v>0.56388888047953933</v>
      </c>
      <c r="BG253" s="17">
        <f t="shared" si="94"/>
        <v>0.56388888047953933</v>
      </c>
      <c r="BH253" s="17">
        <f t="shared" si="95"/>
        <v>5.4595666585196502E-3</v>
      </c>
      <c r="BI253" s="17">
        <f t="shared" si="96"/>
        <v>1.0052364836589472E-3</v>
      </c>
    </row>
    <row r="254" spans="1:61" x14ac:dyDescent="0.25">
      <c r="A254" s="84">
        <v>253</v>
      </c>
      <c r="B254" s="84">
        <v>145</v>
      </c>
      <c r="C254" s="17">
        <f>'EWG-CCP-127 (1)'!B68</f>
        <v>13</v>
      </c>
      <c r="D254" s="86">
        <v>1</v>
      </c>
      <c r="E254" s="98">
        <f t="shared" si="99"/>
        <v>20</v>
      </c>
      <c r="F254" s="98">
        <f t="shared" si="100"/>
        <v>0.5</v>
      </c>
      <c r="G254" s="17">
        <v>0</v>
      </c>
      <c r="H254" s="17">
        <f>'EWG-CCP-127 (1)'!M68</f>
        <v>40</v>
      </c>
      <c r="I254" s="17">
        <v>0</v>
      </c>
      <c r="J254" s="17">
        <v>0</v>
      </c>
      <c r="K254" s="17">
        <v>0</v>
      </c>
      <c r="L254" s="17">
        <v>0</v>
      </c>
      <c r="M254" s="17">
        <v>0</v>
      </c>
      <c r="N254" s="17">
        <v>0</v>
      </c>
      <c r="O254" s="17">
        <f>'EWG-CCP-127 (1)'!L68</f>
        <v>20</v>
      </c>
      <c r="P254" s="17">
        <v>0</v>
      </c>
      <c r="Q254" s="17">
        <f>'EWG-CCP-127 (1)'!K68</f>
        <v>40</v>
      </c>
      <c r="R254" s="17">
        <v>0</v>
      </c>
      <c r="S254" s="17">
        <v>0</v>
      </c>
      <c r="T254" s="17">
        <v>0</v>
      </c>
      <c r="U254" s="17">
        <v>0</v>
      </c>
      <c r="V254" s="17">
        <v>0</v>
      </c>
      <c r="W254" s="41">
        <v>0</v>
      </c>
      <c r="X254" s="41">
        <v>0</v>
      </c>
      <c r="Y254" s="17">
        <v>0</v>
      </c>
      <c r="Z254" s="17">
        <v>0</v>
      </c>
      <c r="AA254" s="17">
        <v>0</v>
      </c>
      <c r="AB254" s="17">
        <v>0</v>
      </c>
      <c r="AC254" s="17">
        <v>0</v>
      </c>
      <c r="AD254" s="17">
        <v>0</v>
      </c>
      <c r="AE254" s="17">
        <v>0</v>
      </c>
      <c r="AF254" s="41">
        <v>0</v>
      </c>
      <c r="AG254" s="88">
        <f>'EWG-CCP-127 (1)'!E68</f>
        <v>45</v>
      </c>
      <c r="AH254" s="41" t="s">
        <v>3</v>
      </c>
      <c r="AI254" s="87" t="s">
        <v>506</v>
      </c>
      <c r="AN254" s="17">
        <f t="shared" si="77"/>
        <v>100</v>
      </c>
      <c r="AO254" s="17">
        <f t="shared" si="78"/>
        <v>0.2</v>
      </c>
      <c r="AP254" s="17">
        <f t="shared" si="79"/>
        <v>0</v>
      </c>
      <c r="AQ254" s="17">
        <f t="shared" si="80"/>
        <v>0.4</v>
      </c>
      <c r="AR254" s="17">
        <f t="shared" si="81"/>
        <v>0.4</v>
      </c>
      <c r="AS254" s="17">
        <f t="shared" si="82"/>
        <v>0.45</v>
      </c>
      <c r="AU254" s="17">
        <f t="shared" si="83"/>
        <v>1</v>
      </c>
      <c r="AV254" s="17">
        <f t="shared" si="84"/>
        <v>0.5</v>
      </c>
      <c r="AW254" s="17">
        <f t="shared" si="85"/>
        <v>0.5625</v>
      </c>
      <c r="AX254" s="17">
        <f t="shared" si="86"/>
        <v>0.75</v>
      </c>
      <c r="AY254" s="17">
        <f t="shared" si="87"/>
        <v>0.5</v>
      </c>
      <c r="AZ254" s="17">
        <f t="shared" si="88"/>
        <v>0.5</v>
      </c>
      <c r="BA254" s="17">
        <f t="shared" si="89"/>
        <v>4.9999999999999989E-2</v>
      </c>
      <c r="BC254" s="17">
        <f t="shared" si="90"/>
        <v>1</v>
      </c>
      <c r="BD254" s="17">
        <f t="shared" si="91"/>
        <v>0.5</v>
      </c>
      <c r="BE254" s="17">
        <f t="shared" si="92"/>
        <v>0.48698578397443254</v>
      </c>
      <c r="BF254" s="17">
        <f t="shared" si="93"/>
        <v>0.50266180714377451</v>
      </c>
      <c r="BG254" s="17">
        <f t="shared" si="94"/>
        <v>0.50266180714377451</v>
      </c>
      <c r="BH254" s="17">
        <f t="shared" si="95"/>
        <v>2.7732659316480985E-3</v>
      </c>
      <c r="BI254" s="17">
        <f t="shared" si="96"/>
        <v>6.8799317983979469E-5</v>
      </c>
    </row>
    <row r="255" spans="1:61" x14ac:dyDescent="0.25">
      <c r="A255" s="84">
        <v>424</v>
      </c>
      <c r="B255" s="84">
        <v>279</v>
      </c>
      <c r="C255" s="17" t="s">
        <v>274</v>
      </c>
      <c r="D255" s="86">
        <v>1</v>
      </c>
      <c r="E255" s="98">
        <f t="shared" si="99"/>
        <v>22.47</v>
      </c>
      <c r="F255" s="98">
        <f t="shared" si="100"/>
        <v>0.79517606087965942</v>
      </c>
      <c r="G255" s="17">
        <v>0</v>
      </c>
      <c r="H255" s="17">
        <v>15.88</v>
      </c>
      <c r="I255" s="17">
        <v>0</v>
      </c>
      <c r="J255" s="17">
        <v>0</v>
      </c>
      <c r="K255" s="17">
        <v>0</v>
      </c>
      <c r="L255" s="17">
        <v>0</v>
      </c>
      <c r="M255" s="17">
        <v>12.1</v>
      </c>
      <c r="N255" s="17">
        <v>0</v>
      </c>
      <c r="O255" s="17">
        <v>10.37</v>
      </c>
      <c r="P255" s="17">
        <v>0</v>
      </c>
      <c r="Q255" s="17">
        <v>61.65</v>
      </c>
      <c r="R255" s="17">
        <v>0</v>
      </c>
      <c r="S255" s="17">
        <v>0</v>
      </c>
      <c r="T255" s="17">
        <v>0</v>
      </c>
      <c r="U255" s="17">
        <v>0</v>
      </c>
      <c r="V255" s="17">
        <v>0</v>
      </c>
      <c r="W255" s="41">
        <v>0</v>
      </c>
      <c r="X255" s="17">
        <v>0</v>
      </c>
      <c r="Y255" s="17">
        <v>0</v>
      </c>
      <c r="Z255" s="17">
        <v>0</v>
      </c>
      <c r="AA255" s="17">
        <v>0</v>
      </c>
      <c r="AB255" s="17">
        <v>0</v>
      </c>
      <c r="AC255" s="17">
        <v>0</v>
      </c>
      <c r="AD255" s="17">
        <v>0</v>
      </c>
      <c r="AE255" s="17">
        <v>0</v>
      </c>
      <c r="AF255" s="41">
        <v>0</v>
      </c>
      <c r="AG255" s="88">
        <v>77.099999999999994</v>
      </c>
      <c r="AH255" s="41" t="s">
        <v>3</v>
      </c>
      <c r="AI255" s="87" t="s">
        <v>506</v>
      </c>
      <c r="AJ255" s="87" t="s">
        <v>526</v>
      </c>
      <c r="AL255" s="87" t="s">
        <v>510</v>
      </c>
      <c r="AN255" s="17">
        <f t="shared" si="77"/>
        <v>100</v>
      </c>
      <c r="AO255" s="17">
        <f t="shared" si="78"/>
        <v>0.22469999999999998</v>
      </c>
      <c r="AP255" s="17">
        <f t="shared" si="79"/>
        <v>0</v>
      </c>
      <c r="AQ255" s="17">
        <f t="shared" si="80"/>
        <v>0.1588</v>
      </c>
      <c r="AR255" s="17">
        <f t="shared" si="81"/>
        <v>0.61649999999999994</v>
      </c>
      <c r="AS255" s="17">
        <f t="shared" si="82"/>
        <v>0.77099999999999991</v>
      </c>
      <c r="AU255" s="17">
        <f t="shared" si="83"/>
        <v>3.8822418136020147</v>
      </c>
      <c r="AV255" s="17">
        <f t="shared" si="84"/>
        <v>1.4149874055415617</v>
      </c>
      <c r="AW255" s="17">
        <f t="shared" si="85"/>
        <v>0.74264011335012592</v>
      </c>
      <c r="AX255" s="17">
        <f t="shared" si="86"/>
        <v>1.4705604534005037</v>
      </c>
      <c r="AY255" s="17">
        <f t="shared" si="87"/>
        <v>0.74264011335012592</v>
      </c>
      <c r="AZ255" s="17">
        <f t="shared" si="88"/>
        <v>0.74264011335012592</v>
      </c>
      <c r="BA255" s="17">
        <f t="shared" si="89"/>
        <v>2.8359886649873989E-2</v>
      </c>
      <c r="BC255" s="17">
        <f t="shared" si="90"/>
        <v>3.8822418136020147</v>
      </c>
      <c r="BD255" s="17">
        <f t="shared" si="91"/>
        <v>1.4149874055415617</v>
      </c>
      <c r="BE255" s="17">
        <f t="shared" si="92"/>
        <v>0.65638684776844902</v>
      </c>
      <c r="BF255" s="17">
        <f t="shared" si="93"/>
        <v>0.71131019475953883</v>
      </c>
      <c r="BG255" s="17">
        <f t="shared" si="94"/>
        <v>0.71131019475953883</v>
      </c>
      <c r="BH255" s="17">
        <f t="shared" si="95"/>
        <v>3.5628728496441752E-3</v>
      </c>
      <c r="BI255" s="17">
        <f t="shared" si="96"/>
        <v>9.7784707572525539E-2</v>
      </c>
    </row>
    <row r="256" spans="1:61" x14ac:dyDescent="0.25">
      <c r="A256" s="84">
        <v>132</v>
      </c>
      <c r="B256" s="84">
        <v>76</v>
      </c>
      <c r="C256" s="17" t="s">
        <v>158</v>
      </c>
      <c r="D256" s="86">
        <v>1</v>
      </c>
      <c r="E256" s="98">
        <f t="shared" si="99"/>
        <v>25.4</v>
      </c>
      <c r="F256" s="98">
        <f t="shared" si="100"/>
        <v>0.85522788203753353</v>
      </c>
      <c r="G256" s="17">
        <v>0</v>
      </c>
      <c r="H256" s="17">
        <v>10.8</v>
      </c>
      <c r="I256" s="17">
        <v>10.6</v>
      </c>
      <c r="J256" s="17">
        <v>0</v>
      </c>
      <c r="K256" s="17">
        <v>0</v>
      </c>
      <c r="L256" s="17">
        <v>0</v>
      </c>
      <c r="M256" s="17">
        <v>0</v>
      </c>
      <c r="N256" s="17">
        <v>0</v>
      </c>
      <c r="O256" s="17">
        <v>14.8</v>
      </c>
      <c r="P256" s="17">
        <v>0</v>
      </c>
      <c r="Q256" s="17">
        <v>63.8</v>
      </c>
      <c r="R256" s="17">
        <v>0</v>
      </c>
      <c r="S256" s="17">
        <v>0</v>
      </c>
      <c r="T256" s="17">
        <v>0</v>
      </c>
      <c r="U256" s="17">
        <v>0</v>
      </c>
      <c r="V256" s="17">
        <v>0</v>
      </c>
      <c r="W256" s="41">
        <v>0</v>
      </c>
      <c r="X256" s="41">
        <v>0</v>
      </c>
      <c r="Y256" s="17">
        <v>0</v>
      </c>
      <c r="Z256" s="17">
        <v>0</v>
      </c>
      <c r="AA256" s="17">
        <v>0</v>
      </c>
      <c r="AB256" s="41">
        <v>0</v>
      </c>
      <c r="AC256" s="17">
        <v>0</v>
      </c>
      <c r="AD256" s="17">
        <v>0</v>
      </c>
      <c r="AE256" s="41">
        <v>0</v>
      </c>
      <c r="AF256" s="41">
        <v>0</v>
      </c>
      <c r="AG256" s="88">
        <v>75.8</v>
      </c>
      <c r="AH256" s="41" t="s">
        <v>3</v>
      </c>
      <c r="AI256" s="87" t="s">
        <v>557</v>
      </c>
      <c r="AN256" s="17">
        <f t="shared" si="77"/>
        <v>100</v>
      </c>
      <c r="AO256" s="17">
        <f t="shared" si="78"/>
        <v>0.14800000000000002</v>
      </c>
      <c r="AP256" s="17">
        <f t="shared" si="79"/>
        <v>0</v>
      </c>
      <c r="AQ256" s="17">
        <f t="shared" si="80"/>
        <v>0.10800000000000001</v>
      </c>
      <c r="AR256" s="17">
        <f t="shared" si="81"/>
        <v>0.63800000000000001</v>
      </c>
      <c r="AS256" s="17">
        <f t="shared" si="82"/>
        <v>0.75800000000000001</v>
      </c>
      <c r="AU256" s="17">
        <f t="shared" si="83"/>
        <v>5.9074074074074066</v>
      </c>
      <c r="AV256" s="17">
        <f t="shared" si="84"/>
        <v>1.3703703703703705</v>
      </c>
      <c r="AW256" s="17">
        <f t="shared" si="85"/>
        <v>0.86921296296296291</v>
      </c>
      <c r="AX256" s="17">
        <f t="shared" si="86"/>
        <v>1.9768518518518516</v>
      </c>
      <c r="AY256" s="17">
        <f t="shared" si="87"/>
        <v>0.86921296296296291</v>
      </c>
      <c r="AZ256" s="17">
        <f t="shared" si="88"/>
        <v>0.86921296296296291</v>
      </c>
      <c r="BA256" s="17">
        <f t="shared" si="89"/>
        <v>0.1112129629629629</v>
      </c>
      <c r="BC256" s="17">
        <f t="shared" si="90"/>
        <v>5.9074074074074066</v>
      </c>
      <c r="BD256" s="17">
        <f t="shared" si="91"/>
        <v>1.8611111111111112</v>
      </c>
      <c r="BE256" s="17">
        <f t="shared" si="92"/>
        <v>0.77541405927119822</v>
      </c>
      <c r="BF256" s="17">
        <f t="shared" si="93"/>
        <v>0.84372930705265548</v>
      </c>
      <c r="BG256" s="17">
        <f t="shared" si="94"/>
        <v>0.84372930705265548</v>
      </c>
      <c r="BH256" s="17">
        <f t="shared" si="95"/>
        <v>7.3495140877284822E-3</v>
      </c>
      <c r="BI256" s="17">
        <f t="shared" si="96"/>
        <v>8.9823365493681237E-2</v>
      </c>
    </row>
    <row r="257" spans="1:61" ht="18.75" x14ac:dyDescent="0.25">
      <c r="A257" s="84">
        <v>3</v>
      </c>
      <c r="B257" s="84">
        <v>3</v>
      </c>
      <c r="C257" s="41" t="s">
        <v>13</v>
      </c>
      <c r="D257" s="86">
        <v>1</v>
      </c>
      <c r="E257" s="98">
        <f t="shared" si="99"/>
        <v>51.3</v>
      </c>
      <c r="F257" s="98">
        <f t="shared" si="100"/>
        <v>0.66255144032921809</v>
      </c>
      <c r="G257" s="41">
        <v>0</v>
      </c>
      <c r="H257" s="41">
        <v>13.8</v>
      </c>
      <c r="I257" s="41">
        <v>26.7</v>
      </c>
      <c r="J257" s="17">
        <v>0</v>
      </c>
      <c r="K257" s="41">
        <v>0</v>
      </c>
      <c r="L257" s="41">
        <v>0</v>
      </c>
      <c r="M257" s="41">
        <v>0</v>
      </c>
      <c r="N257" s="41">
        <v>0</v>
      </c>
      <c r="O257" s="41">
        <v>24.6</v>
      </c>
      <c r="P257" s="41">
        <v>2.6</v>
      </c>
      <c r="Q257" s="41">
        <v>32.200000000000003</v>
      </c>
      <c r="R257" s="17">
        <v>0</v>
      </c>
      <c r="S257" s="17">
        <v>0</v>
      </c>
      <c r="T257" s="17">
        <v>0</v>
      </c>
      <c r="U257" s="41">
        <v>0</v>
      </c>
      <c r="V257" s="41">
        <v>0</v>
      </c>
      <c r="W257" s="41">
        <v>0</v>
      </c>
      <c r="X257" s="41">
        <v>0</v>
      </c>
      <c r="Y257" s="41">
        <v>0</v>
      </c>
      <c r="Z257" s="41">
        <v>0</v>
      </c>
      <c r="AA257" s="17">
        <v>0</v>
      </c>
      <c r="AB257" s="41">
        <v>0</v>
      </c>
      <c r="AC257" s="17">
        <v>0</v>
      </c>
      <c r="AD257" s="17">
        <v>0</v>
      </c>
      <c r="AE257" s="41">
        <v>0</v>
      </c>
      <c r="AF257" s="41">
        <v>0</v>
      </c>
      <c r="AG257" s="90">
        <v>29.5</v>
      </c>
      <c r="AH257" s="91" t="s">
        <v>3</v>
      </c>
      <c r="AI257" s="87" t="s">
        <v>504</v>
      </c>
      <c r="AN257" s="17">
        <f t="shared" si="77"/>
        <v>99.899999999999991</v>
      </c>
      <c r="AO257" s="17">
        <f t="shared" si="78"/>
        <v>0.24600000000000002</v>
      </c>
      <c r="AP257" s="17">
        <f t="shared" si="79"/>
        <v>0</v>
      </c>
      <c r="AQ257" s="17">
        <f t="shared" si="80"/>
        <v>0.13800000000000001</v>
      </c>
      <c r="AR257" s="17">
        <f t="shared" si="81"/>
        <v>0.32200000000000001</v>
      </c>
      <c r="AS257" s="17">
        <f t="shared" si="82"/>
        <v>0.29499999999999998</v>
      </c>
      <c r="AU257" s="17">
        <f t="shared" si="83"/>
        <v>2.333333333333333</v>
      </c>
      <c r="AV257" s="17">
        <f t="shared" si="84"/>
        <v>1.7826086956521738</v>
      </c>
      <c r="AW257" s="17">
        <f t="shared" si="85"/>
        <v>0.64583333333333326</v>
      </c>
      <c r="AX257" s="17">
        <f t="shared" si="86"/>
        <v>1.0833333333333333</v>
      </c>
      <c r="AY257" s="17">
        <f t="shared" si="87"/>
        <v>0.50687476774433293</v>
      </c>
      <c r="AZ257" s="17">
        <f t="shared" si="88"/>
        <v>0.50687476774433293</v>
      </c>
      <c r="BA257" s="17">
        <f t="shared" si="89"/>
        <v>0.21187476774433295</v>
      </c>
      <c r="BC257" s="17">
        <f t="shared" si="90"/>
        <v>2.3333333333333335</v>
      </c>
      <c r="BD257" s="17">
        <f t="shared" si="91"/>
        <v>2.75</v>
      </c>
      <c r="BE257" s="17">
        <f t="shared" si="92"/>
        <v>0.56535120216827084</v>
      </c>
      <c r="BF257" s="17">
        <f t="shared" si="93"/>
        <v>0.36234296196314314</v>
      </c>
      <c r="BG257" s="17">
        <f t="shared" si="94"/>
        <v>0.36234296196314314</v>
      </c>
      <c r="BH257" s="17">
        <f t="shared" si="95"/>
        <v>4.5350745259693463E-3</v>
      </c>
      <c r="BI257" s="17">
        <f t="shared" si="96"/>
        <v>2.6665105300993485E-2</v>
      </c>
    </row>
    <row r="258" spans="1:61" x14ac:dyDescent="0.25">
      <c r="A258" s="84">
        <v>327</v>
      </c>
      <c r="B258" s="84">
        <v>214</v>
      </c>
      <c r="D258" s="86">
        <v>1</v>
      </c>
      <c r="E258" s="98">
        <f t="shared" si="99"/>
        <v>24.99249924992499</v>
      </c>
      <c r="F258" s="98">
        <f t="shared" si="100"/>
        <v>0.79999999999999993</v>
      </c>
      <c r="G258" s="17">
        <v>0</v>
      </c>
      <c r="H258" s="17">
        <f>'EWG-CCP-127 (1)'!M145</f>
        <v>15.001500150015001</v>
      </c>
      <c r="I258" s="17">
        <v>0</v>
      </c>
      <c r="J258" s="17">
        <v>0</v>
      </c>
      <c r="K258" s="17">
        <v>0</v>
      </c>
      <c r="L258" s="17">
        <v>0</v>
      </c>
      <c r="M258" s="17">
        <v>0</v>
      </c>
      <c r="N258" s="17">
        <v>0</v>
      </c>
      <c r="O258" s="17">
        <f>'EWG-CCP-127 (1)'!L145</f>
        <v>24.99249924992499</v>
      </c>
      <c r="P258" s="17">
        <v>0</v>
      </c>
      <c r="Q258" s="17">
        <f>'EWG-CCP-127 (1)'!K145</f>
        <v>60.006000600060005</v>
      </c>
      <c r="R258" s="17">
        <v>0</v>
      </c>
      <c r="S258" s="17">
        <v>0</v>
      </c>
      <c r="T258" s="17">
        <v>0</v>
      </c>
      <c r="U258" s="17">
        <v>0</v>
      </c>
      <c r="V258" s="17">
        <v>0</v>
      </c>
      <c r="W258" s="41">
        <v>0</v>
      </c>
      <c r="X258" s="41">
        <v>0</v>
      </c>
      <c r="Y258" s="17">
        <v>0</v>
      </c>
      <c r="Z258" s="17">
        <v>0</v>
      </c>
      <c r="AA258" s="17">
        <v>0</v>
      </c>
      <c r="AB258" s="17">
        <v>0</v>
      </c>
      <c r="AC258" s="17">
        <v>0</v>
      </c>
      <c r="AD258" s="17">
        <v>0</v>
      </c>
      <c r="AE258" s="17">
        <v>0</v>
      </c>
      <c r="AF258" s="41">
        <v>0</v>
      </c>
      <c r="AG258" s="88">
        <f>'EWG-CCP-127 (1)'!E145</f>
        <v>77</v>
      </c>
      <c r="AH258" s="91" t="s">
        <v>3</v>
      </c>
      <c r="AI258" s="87" t="s">
        <v>504</v>
      </c>
      <c r="AN258" s="17">
        <f t="shared" ref="AN258:AN321" si="101">SUM(G258:AF258)</f>
        <v>100</v>
      </c>
      <c r="AO258" s="17">
        <f t="shared" ref="AO258:AO321" si="102">(L258+M258+O258+X258)/100</f>
        <v>0.2499249924992499</v>
      </c>
      <c r="AP258" s="17">
        <f t="shared" ref="AP258:AP321" si="103">G258/100</f>
        <v>0</v>
      </c>
      <c r="AQ258" s="17">
        <f t="shared" ref="AQ258:AQ321" si="104">H258/100</f>
        <v>0.15001500150015001</v>
      </c>
      <c r="AR258" s="17">
        <f t="shared" ref="AR258:AR321" si="105">Q258/100</f>
        <v>0.60006000600060005</v>
      </c>
      <c r="AS258" s="17">
        <f t="shared" ref="AS258:AS321" si="106">AG258/100</f>
        <v>0.77</v>
      </c>
      <c r="AU258" s="17">
        <f t="shared" ref="AU258:AU321" si="107">AR258/(AQ258+AP258)</f>
        <v>4</v>
      </c>
      <c r="AV258" s="17">
        <f t="shared" ref="AV258:AV321" si="108">AO258/(AP258+AQ258)</f>
        <v>1.6659999999999999</v>
      </c>
      <c r="AW258" s="17">
        <f t="shared" ref="AW258:AW321" si="109">0.5+AU258/16</f>
        <v>0.75</v>
      </c>
      <c r="AX258" s="17">
        <f t="shared" ref="AX258:AX321" si="110">0.5+AU258/4</f>
        <v>1.5</v>
      </c>
      <c r="AY258" s="17">
        <f t="shared" ref="AY258:AY321" si="111">IF(AV258&lt;=AW258,AV258,IF(AV258&lt;=AX258,AW258,AW258-(AV258-AX258)*(8+AU258)/(12*(2+AU258))))</f>
        <v>0.72233333333333338</v>
      </c>
      <c r="AZ258" s="17">
        <f t="shared" ref="AZ258:AZ321" si="112">IF(AY258&lt;1,AY258,1)</f>
        <v>0.72233333333333338</v>
      </c>
      <c r="BA258" s="17">
        <f t="shared" ref="BA258:BA321" si="113">ABS(AZ258-AS258)</f>
        <v>4.7666666666666635E-2</v>
      </c>
      <c r="BC258" s="17">
        <f t="shared" ref="BC258:BC321" si="114">(Q258)/($BM$3*H258+$BM$4*G258+$BM$5*P258+$BM$6*K258+$BM$7*S258+$BM$8*U258+$BM$9*Y258)</f>
        <v>4</v>
      </c>
      <c r="BD258" s="17">
        <f t="shared" ref="BD258:BD321" si="115">(O258+$BM$11*M258+$BM$12*L258+$BM$13*X258+$BM$14*AD258+$BM$15*I258+$BM$16*N258+$BM$17*AB258+$BM$18*V258+$BM$19*T258+$BM$20*AA258+$BM$21*Z258+$BM$22*AF258+$BM$23*W258)/($BM$3*$H258+$BM$4*$G258+$BM$5*$P258+$BM$6*$K258+$BM$7*$S258+$BM$8*$U258+$BM$9*$Y258)</f>
        <v>1.6659999999999999</v>
      </c>
      <c r="BE258" s="17">
        <f t="shared" ref="BE258:BE321" si="116">$BM$25+BC258*$BM$26</f>
        <v>0.66330797491056859</v>
      </c>
      <c r="BF258" s="17">
        <f t="shared" ref="BF258:BF321" si="117">IF(BD258&lt;BE258,BD258,$BM$28*($BM$29+BD258)*($BM$30-BD258/($BM$31+$BM$32*BC258))^5)</f>
        <v>0.71173385424555891</v>
      </c>
      <c r="BG258" s="17">
        <f t="shared" ref="BG258:BG321" si="118">IF(BF258&lt;1,IF(BF258&gt;0,BF258,0),1)</f>
        <v>0.71173385424555891</v>
      </c>
      <c r="BH258" s="17">
        <f t="shared" ref="BH258:BH321" si="119">(BG258-AS258)^2</f>
        <v>3.3949437410777761E-3</v>
      </c>
      <c r="BI258" s="17">
        <f t="shared" si="96"/>
        <v>9.7160296643383728E-2</v>
      </c>
    </row>
    <row r="259" spans="1:61" x14ac:dyDescent="0.25">
      <c r="A259" s="84">
        <v>451</v>
      </c>
      <c r="B259" s="84">
        <v>303</v>
      </c>
      <c r="D259" s="86">
        <v>1</v>
      </c>
      <c r="E259" s="98">
        <f t="shared" si="99"/>
        <v>9.3069306930693063</v>
      </c>
      <c r="F259" s="98">
        <f t="shared" si="100"/>
        <v>0.7196467991169978</v>
      </c>
      <c r="G259" s="17">
        <f>'EWG-CCP-127 (1)'!J231</f>
        <v>0.99009900990099009</v>
      </c>
      <c r="H259" s="17">
        <f>'EWG-CCP-127 (1)'!H231</f>
        <v>25.14851485148515</v>
      </c>
      <c r="I259" s="17">
        <v>0</v>
      </c>
      <c r="J259" s="17">
        <v>0</v>
      </c>
      <c r="K259" s="17">
        <v>0</v>
      </c>
      <c r="L259" s="17">
        <v>0</v>
      </c>
      <c r="M259" s="17">
        <v>0</v>
      </c>
      <c r="N259" s="17">
        <v>0</v>
      </c>
      <c r="O259" s="17">
        <f>'EWG-CCP-127 (1)'!G231</f>
        <v>9.3069306930693063</v>
      </c>
      <c r="P259" s="17">
        <v>0</v>
      </c>
      <c r="Q259" s="17">
        <f>'EWG-CCP-127 (1)'!I231</f>
        <v>64.554455445544562</v>
      </c>
      <c r="R259" s="17">
        <v>0</v>
      </c>
      <c r="S259" s="17">
        <v>0</v>
      </c>
      <c r="T259" s="17">
        <v>0</v>
      </c>
      <c r="U259" s="17">
        <v>0</v>
      </c>
      <c r="V259" s="17">
        <v>0</v>
      </c>
      <c r="W259" s="41">
        <v>0</v>
      </c>
      <c r="X259" s="17">
        <v>0</v>
      </c>
      <c r="Y259" s="17">
        <v>0</v>
      </c>
      <c r="Z259" s="17">
        <v>0</v>
      </c>
      <c r="AA259" s="17">
        <v>0</v>
      </c>
      <c r="AB259" s="17">
        <v>0</v>
      </c>
      <c r="AC259" s="17">
        <v>0</v>
      </c>
      <c r="AD259" s="17">
        <v>0</v>
      </c>
      <c r="AE259" s="17">
        <v>0</v>
      </c>
      <c r="AF259" s="41">
        <v>0</v>
      </c>
      <c r="AG259" s="88">
        <f>'EWG-CCP-127 (1)'!N231</f>
        <v>25.08371</v>
      </c>
      <c r="AH259" s="17" t="s">
        <v>3</v>
      </c>
      <c r="AI259" s="87" t="s">
        <v>506</v>
      </c>
      <c r="AN259" s="17">
        <f t="shared" si="101"/>
        <v>100</v>
      </c>
      <c r="AO259" s="17">
        <f t="shared" si="102"/>
        <v>9.3069306930693069E-2</v>
      </c>
      <c r="AP259" s="17">
        <f t="shared" si="103"/>
        <v>9.9009900990099011E-3</v>
      </c>
      <c r="AQ259" s="17">
        <f t="shared" si="104"/>
        <v>0.25148514851485149</v>
      </c>
      <c r="AR259" s="17">
        <f t="shared" si="105"/>
        <v>0.64554455445544567</v>
      </c>
      <c r="AS259" s="17">
        <f t="shared" si="106"/>
        <v>0.25083709999999998</v>
      </c>
      <c r="AU259" s="17">
        <f t="shared" si="107"/>
        <v>2.4696969696969702</v>
      </c>
      <c r="AV259" s="17">
        <f t="shared" si="108"/>
        <v>0.35606060606060602</v>
      </c>
      <c r="AW259" s="17">
        <f t="shared" si="109"/>
        <v>0.65435606060606066</v>
      </c>
      <c r="AX259" s="17">
        <f t="shared" si="110"/>
        <v>1.1174242424242427</v>
      </c>
      <c r="AY259" s="17">
        <f t="shared" si="111"/>
        <v>0.35606060606060602</v>
      </c>
      <c r="AZ259" s="17">
        <f t="shared" si="112"/>
        <v>0.35606060606060602</v>
      </c>
      <c r="BA259" s="17">
        <f t="shared" si="113"/>
        <v>0.10522350606060604</v>
      </c>
      <c r="BC259" s="17">
        <f t="shared" si="114"/>
        <v>2.2176870748299322</v>
      </c>
      <c r="BD259" s="17">
        <f t="shared" si="115"/>
        <v>0.31972789115646255</v>
      </c>
      <c r="BE259" s="17">
        <f t="shared" si="116"/>
        <v>0.55855420161064195</v>
      </c>
      <c r="BF259" s="17">
        <f t="shared" si="117"/>
        <v>0.31972789115646255</v>
      </c>
      <c r="BG259" s="17">
        <f t="shared" si="118"/>
        <v>0.31972789115646255</v>
      </c>
      <c r="BH259" s="17">
        <f t="shared" si="119"/>
        <v>4.7459411061633421E-3</v>
      </c>
      <c r="BI259" s="17">
        <f t="shared" ref="BI259:BI322" si="120">(AS259-AVERAGE($AS$2:$AS$435))^2</f>
        <v>4.3038587514803814E-2</v>
      </c>
    </row>
    <row r="260" spans="1:61" x14ac:dyDescent="0.25">
      <c r="A260" s="84">
        <v>153</v>
      </c>
      <c r="B260" s="84">
        <v>89</v>
      </c>
      <c r="C260" s="17" t="s">
        <v>181</v>
      </c>
      <c r="D260" s="86">
        <v>1</v>
      </c>
      <c r="E260" s="98">
        <f t="shared" si="99"/>
        <v>12.971804008117523</v>
      </c>
      <c r="F260" s="98">
        <f t="shared" si="100"/>
        <v>0.79343234347712877</v>
      </c>
      <c r="G260" s="102">
        <v>0</v>
      </c>
      <c r="H260" s="102">
        <f>'EWG-CCP-127 (1)'!I12</f>
        <v>16.95183598454928</v>
      </c>
      <c r="I260" s="102">
        <v>0</v>
      </c>
      <c r="J260" s="17">
        <v>0</v>
      </c>
      <c r="K260" s="103">
        <f>'EWG-CCP-127 (1)'!L12</f>
        <v>4.9638676749643791</v>
      </c>
      <c r="L260" s="17">
        <v>0</v>
      </c>
      <c r="M260" s="58">
        <v>0</v>
      </c>
      <c r="N260" s="58">
        <v>0</v>
      </c>
      <c r="O260" s="102">
        <f>'EWG-CCP-127 (1)'!K12</f>
        <v>12.971804008117523</v>
      </c>
      <c r="P260" s="58">
        <v>0</v>
      </c>
      <c r="Q260" s="102">
        <f>'EWG-CCP-127 (1)'!J12</f>
        <v>65.112492332368817</v>
      </c>
      <c r="R260" s="17">
        <v>0</v>
      </c>
      <c r="S260" s="17">
        <v>0</v>
      </c>
      <c r="T260" s="17">
        <v>0</v>
      </c>
      <c r="U260" s="102">
        <v>0</v>
      </c>
      <c r="V260" s="17">
        <v>0</v>
      </c>
      <c r="W260" s="41">
        <v>0</v>
      </c>
      <c r="X260" s="41">
        <v>0</v>
      </c>
      <c r="Y260" s="17">
        <v>0</v>
      </c>
      <c r="Z260" s="58">
        <v>0</v>
      </c>
      <c r="AA260" s="17">
        <v>0</v>
      </c>
      <c r="AB260" s="41">
        <v>0</v>
      </c>
      <c r="AC260" s="17">
        <v>0</v>
      </c>
      <c r="AD260" s="17">
        <v>0</v>
      </c>
      <c r="AE260" s="41">
        <v>0</v>
      </c>
      <c r="AF260" s="41">
        <v>0</v>
      </c>
      <c r="AG260" s="88">
        <v>72</v>
      </c>
      <c r="AH260" s="41" t="s">
        <v>545</v>
      </c>
      <c r="AI260" s="87" t="s">
        <v>506</v>
      </c>
      <c r="AM260" s="80"/>
      <c r="AN260" s="17">
        <f t="shared" si="101"/>
        <v>100</v>
      </c>
      <c r="AO260" s="17">
        <f t="shared" si="102"/>
        <v>0.12971804008117524</v>
      </c>
      <c r="AP260" s="17">
        <f t="shared" si="103"/>
        <v>0</v>
      </c>
      <c r="AQ260" s="17">
        <f t="shared" si="104"/>
        <v>0.16951835984549279</v>
      </c>
      <c r="AR260" s="17">
        <f t="shared" si="105"/>
        <v>0.65112492332368821</v>
      </c>
      <c r="AS260" s="17">
        <f t="shared" si="106"/>
        <v>0.72</v>
      </c>
      <c r="AU260" s="17">
        <f t="shared" si="107"/>
        <v>3.8410289240478428</v>
      </c>
      <c r="AV260" s="17">
        <f t="shared" si="108"/>
        <v>0.76521528523167937</v>
      </c>
      <c r="AW260" s="17">
        <f t="shared" si="109"/>
        <v>0.74006430775299015</v>
      </c>
      <c r="AX260" s="17">
        <f t="shared" si="110"/>
        <v>1.4602572310119606</v>
      </c>
      <c r="AY260" s="17">
        <f t="shared" si="111"/>
        <v>0.74006430775299015</v>
      </c>
      <c r="AZ260" s="17">
        <f t="shared" si="112"/>
        <v>0.74006430775299015</v>
      </c>
      <c r="BA260" s="17">
        <f t="shared" si="113"/>
        <v>2.0064307752990174E-2</v>
      </c>
      <c r="BC260" s="17">
        <f t="shared" si="114"/>
        <v>3.8410289240478424</v>
      </c>
      <c r="BD260" s="17">
        <f t="shared" si="115"/>
        <v>0.76521528523167937</v>
      </c>
      <c r="BE260" s="17">
        <f t="shared" si="116"/>
        <v>0.65396459877478219</v>
      </c>
      <c r="BF260" s="17">
        <f t="shared" si="117"/>
        <v>0.64676999326168616</v>
      </c>
      <c r="BG260" s="17">
        <f t="shared" si="118"/>
        <v>0.64676999326168616</v>
      </c>
      <c r="BH260" s="17">
        <f t="shared" si="119"/>
        <v>5.3626338868934861E-3</v>
      </c>
      <c r="BI260" s="17">
        <f t="shared" si="120"/>
        <v>6.8489750186289999E-2</v>
      </c>
    </row>
    <row r="261" spans="1:61" x14ac:dyDescent="0.25">
      <c r="A261" s="84">
        <v>57</v>
      </c>
      <c r="B261" s="84">
        <v>398</v>
      </c>
      <c r="C261" s="17" t="s">
        <v>69</v>
      </c>
      <c r="D261" s="86">
        <v>1</v>
      </c>
      <c r="E261" s="98">
        <f t="shared" si="99"/>
        <v>15.38</v>
      </c>
      <c r="F261" s="98">
        <f t="shared" si="100"/>
        <v>0.85873498335504406</v>
      </c>
      <c r="G261" s="17">
        <v>15.11</v>
      </c>
      <c r="H261" s="17">
        <v>9.76</v>
      </c>
      <c r="I261" s="17">
        <v>15.38</v>
      </c>
      <c r="J261" s="17">
        <v>0</v>
      </c>
      <c r="K261" s="41">
        <v>0</v>
      </c>
      <c r="L261" s="41">
        <v>0</v>
      </c>
      <c r="M261" s="41">
        <v>0</v>
      </c>
      <c r="N261" s="41">
        <v>0</v>
      </c>
      <c r="O261" s="17">
        <v>0</v>
      </c>
      <c r="P261" s="17">
        <v>0</v>
      </c>
      <c r="Q261" s="17">
        <v>59.33</v>
      </c>
      <c r="R261" s="17">
        <v>0</v>
      </c>
      <c r="S261" s="17">
        <v>0</v>
      </c>
      <c r="T261" s="17">
        <v>0</v>
      </c>
      <c r="U261" s="17">
        <v>0</v>
      </c>
      <c r="V261" s="41">
        <v>0</v>
      </c>
      <c r="W261" s="41">
        <v>0</v>
      </c>
      <c r="X261" s="41">
        <v>0</v>
      </c>
      <c r="Y261" s="41">
        <v>0</v>
      </c>
      <c r="Z261" s="17">
        <v>0</v>
      </c>
      <c r="AA261" s="17">
        <v>0</v>
      </c>
      <c r="AB261" s="41">
        <v>0</v>
      </c>
      <c r="AC261" s="17">
        <v>0</v>
      </c>
      <c r="AD261" s="17">
        <v>0</v>
      </c>
      <c r="AE261" s="41">
        <v>0</v>
      </c>
      <c r="AF261" s="41">
        <v>0</v>
      </c>
      <c r="AG261" s="88">
        <v>4</v>
      </c>
      <c r="AH261" s="93" t="s">
        <v>3</v>
      </c>
      <c r="AI261" s="87" t="s">
        <v>556</v>
      </c>
      <c r="AN261" s="17">
        <f t="shared" si="101"/>
        <v>99.58</v>
      </c>
      <c r="AO261" s="17">
        <f t="shared" si="102"/>
        <v>0</v>
      </c>
      <c r="AP261" s="17">
        <f t="shared" si="103"/>
        <v>0.15109999999999998</v>
      </c>
      <c r="AQ261" s="17">
        <f t="shared" si="104"/>
        <v>9.7599999999999992E-2</v>
      </c>
      <c r="AR261" s="17">
        <f t="shared" si="105"/>
        <v>0.59329999999999994</v>
      </c>
      <c r="AS261" s="17">
        <f t="shared" si="106"/>
        <v>0.04</v>
      </c>
      <c r="AU261" s="17">
        <f t="shared" si="107"/>
        <v>2.3856051467631683</v>
      </c>
      <c r="AV261" s="17">
        <f t="shared" si="108"/>
        <v>0</v>
      </c>
      <c r="AW261" s="17">
        <f t="shared" si="109"/>
        <v>0.64910032167269804</v>
      </c>
      <c r="AX261" s="17">
        <f t="shared" si="110"/>
        <v>1.0964012866907922</v>
      </c>
      <c r="AY261" s="17">
        <f t="shared" si="111"/>
        <v>0</v>
      </c>
      <c r="AZ261" s="17">
        <f t="shared" si="112"/>
        <v>0</v>
      </c>
      <c r="BA261" s="17">
        <f t="shared" si="113"/>
        <v>0.04</v>
      </c>
      <c r="BC261" s="17">
        <f t="shared" si="114"/>
        <v>0.84515669515669511</v>
      </c>
      <c r="BD261" s="17">
        <f t="shared" si="115"/>
        <v>0.10954415954415954</v>
      </c>
      <c r="BE261" s="17">
        <f t="shared" si="116"/>
        <v>0.4778850137205114</v>
      </c>
      <c r="BF261" s="17">
        <f t="shared" si="117"/>
        <v>0.10954415954415954</v>
      </c>
      <c r="BG261" s="17">
        <f t="shared" si="118"/>
        <v>0.10954415954415954</v>
      </c>
      <c r="BH261" s="17">
        <f t="shared" si="119"/>
        <v>4.8363901267035169E-3</v>
      </c>
      <c r="BI261" s="17">
        <f t="shared" si="120"/>
        <v>0.17497031836981558</v>
      </c>
    </row>
    <row r="262" spans="1:61" x14ac:dyDescent="0.25">
      <c r="A262" s="84">
        <v>42</v>
      </c>
      <c r="B262" s="84">
        <v>30</v>
      </c>
      <c r="C262" s="17" t="s">
        <v>52</v>
      </c>
      <c r="D262" s="86">
        <v>1</v>
      </c>
      <c r="E262" s="98">
        <f t="shared" si="99"/>
        <v>22</v>
      </c>
      <c r="F262" s="98">
        <f t="shared" si="100"/>
        <v>0.76</v>
      </c>
      <c r="G262" s="41">
        <v>0</v>
      </c>
      <c r="H262" s="17">
        <v>18</v>
      </c>
      <c r="I262" s="17">
        <v>4</v>
      </c>
      <c r="J262" s="17">
        <v>0</v>
      </c>
      <c r="K262" s="41">
        <v>0</v>
      </c>
      <c r="L262" s="41">
        <v>0</v>
      </c>
      <c r="M262" s="41">
        <v>0</v>
      </c>
      <c r="N262" s="41">
        <v>0</v>
      </c>
      <c r="O262" s="17">
        <v>18</v>
      </c>
      <c r="P262" s="17">
        <v>0</v>
      </c>
      <c r="Q262" s="17">
        <v>57</v>
      </c>
      <c r="R262" s="17">
        <v>0</v>
      </c>
      <c r="S262" s="17">
        <v>0</v>
      </c>
      <c r="T262" s="17">
        <v>0</v>
      </c>
      <c r="U262" s="17">
        <v>4</v>
      </c>
      <c r="V262" s="41">
        <v>0</v>
      </c>
      <c r="W262" s="41">
        <v>0</v>
      </c>
      <c r="X262" s="41">
        <v>0</v>
      </c>
      <c r="Y262" s="41">
        <v>0</v>
      </c>
      <c r="Z262" s="41">
        <v>0</v>
      </c>
      <c r="AA262" s="17">
        <v>0</v>
      </c>
      <c r="AB262" s="41">
        <v>0</v>
      </c>
      <c r="AC262" s="17">
        <v>0</v>
      </c>
      <c r="AD262" s="17">
        <v>0</v>
      </c>
      <c r="AE262" s="41">
        <v>0</v>
      </c>
      <c r="AF262" s="41">
        <v>0</v>
      </c>
      <c r="AG262" s="88">
        <v>64</v>
      </c>
      <c r="AH262" s="41" t="s">
        <v>3</v>
      </c>
      <c r="AI262" s="87" t="s">
        <v>506</v>
      </c>
      <c r="AN262" s="17">
        <f t="shared" si="101"/>
        <v>101</v>
      </c>
      <c r="AO262" s="17">
        <f t="shared" si="102"/>
        <v>0.18</v>
      </c>
      <c r="AP262" s="17">
        <f t="shared" si="103"/>
        <v>0</v>
      </c>
      <c r="AQ262" s="17">
        <f t="shared" si="104"/>
        <v>0.18</v>
      </c>
      <c r="AR262" s="17">
        <f t="shared" si="105"/>
        <v>0.56999999999999995</v>
      </c>
      <c r="AS262" s="17">
        <f t="shared" si="106"/>
        <v>0.64</v>
      </c>
      <c r="AU262" s="17">
        <f t="shared" si="107"/>
        <v>3.1666666666666665</v>
      </c>
      <c r="AV262" s="17">
        <f t="shared" si="108"/>
        <v>1</v>
      </c>
      <c r="AW262" s="17">
        <f t="shared" si="109"/>
        <v>0.69791666666666663</v>
      </c>
      <c r="AX262" s="17">
        <f t="shared" si="110"/>
        <v>1.2916666666666665</v>
      </c>
      <c r="AY262" s="17">
        <f t="shared" si="111"/>
        <v>0.69791666666666663</v>
      </c>
      <c r="AZ262" s="17">
        <f t="shared" si="112"/>
        <v>0.69791666666666663</v>
      </c>
      <c r="BA262" s="17">
        <f t="shared" si="113"/>
        <v>5.7916666666666616E-2</v>
      </c>
      <c r="BC262" s="17">
        <f t="shared" si="114"/>
        <v>1.9</v>
      </c>
      <c r="BD262" s="17">
        <f t="shared" si="115"/>
        <v>0.66666666666666663</v>
      </c>
      <c r="BE262" s="17">
        <f t="shared" si="116"/>
        <v>0.5398824412552734</v>
      </c>
      <c r="BF262" s="17">
        <f t="shared" si="117"/>
        <v>0.5616327956325432</v>
      </c>
      <c r="BG262" s="17">
        <f t="shared" si="118"/>
        <v>0.5616327956325432</v>
      </c>
      <c r="BH262" s="17">
        <f t="shared" si="119"/>
        <v>6.1414187203707423E-3</v>
      </c>
      <c r="BI262" s="17">
        <f t="shared" si="120"/>
        <v>3.3016875854940085E-2</v>
      </c>
    </row>
    <row r="263" spans="1:61" x14ac:dyDescent="0.25">
      <c r="A263" s="84">
        <v>34</v>
      </c>
      <c r="B263" s="84">
        <v>22</v>
      </c>
      <c r="C263" s="17" t="s">
        <v>42</v>
      </c>
      <c r="D263" s="86">
        <v>1</v>
      </c>
      <c r="E263" s="98">
        <f t="shared" si="99"/>
        <v>14</v>
      </c>
      <c r="F263" s="98">
        <f t="shared" si="100"/>
        <v>0.7831325301204819</v>
      </c>
      <c r="G263" s="41">
        <v>0</v>
      </c>
      <c r="H263" s="17">
        <v>18</v>
      </c>
      <c r="I263" s="17">
        <v>4</v>
      </c>
      <c r="J263" s="17">
        <v>0</v>
      </c>
      <c r="K263" s="41">
        <v>0</v>
      </c>
      <c r="L263" s="41">
        <v>0</v>
      </c>
      <c r="M263" s="41">
        <v>0</v>
      </c>
      <c r="N263" s="41">
        <v>0</v>
      </c>
      <c r="O263" s="17">
        <v>10</v>
      </c>
      <c r="P263" s="17">
        <v>0</v>
      </c>
      <c r="Q263" s="17">
        <v>65</v>
      </c>
      <c r="R263" s="17">
        <v>0</v>
      </c>
      <c r="S263" s="17">
        <v>0</v>
      </c>
      <c r="T263" s="17">
        <v>0</v>
      </c>
      <c r="U263" s="17">
        <v>4</v>
      </c>
      <c r="V263" s="41">
        <v>0</v>
      </c>
      <c r="W263" s="41">
        <v>0</v>
      </c>
      <c r="X263" s="41">
        <v>0</v>
      </c>
      <c r="Y263" s="41">
        <v>0</v>
      </c>
      <c r="Z263" s="41">
        <v>0</v>
      </c>
      <c r="AA263" s="17">
        <v>0</v>
      </c>
      <c r="AB263" s="41">
        <v>0</v>
      </c>
      <c r="AC263" s="17">
        <v>0</v>
      </c>
      <c r="AD263" s="17">
        <v>0</v>
      </c>
      <c r="AE263" s="41">
        <v>0</v>
      </c>
      <c r="AF263" s="41">
        <v>0</v>
      </c>
      <c r="AG263" s="88">
        <v>47</v>
      </c>
      <c r="AH263" s="41" t="s">
        <v>3</v>
      </c>
      <c r="AI263" s="87" t="s">
        <v>506</v>
      </c>
      <c r="AN263" s="17">
        <f t="shared" si="101"/>
        <v>101</v>
      </c>
      <c r="AO263" s="17">
        <f t="shared" si="102"/>
        <v>0.1</v>
      </c>
      <c r="AP263" s="17">
        <f t="shared" si="103"/>
        <v>0</v>
      </c>
      <c r="AQ263" s="17">
        <f t="shared" si="104"/>
        <v>0.18</v>
      </c>
      <c r="AR263" s="17">
        <f t="shared" si="105"/>
        <v>0.65</v>
      </c>
      <c r="AS263" s="17">
        <f t="shared" si="106"/>
        <v>0.47</v>
      </c>
      <c r="AU263" s="17">
        <f t="shared" si="107"/>
        <v>3.6111111111111112</v>
      </c>
      <c r="AV263" s="17">
        <f t="shared" si="108"/>
        <v>0.55555555555555558</v>
      </c>
      <c r="AW263" s="17">
        <f t="shared" si="109"/>
        <v>0.72569444444444442</v>
      </c>
      <c r="AX263" s="17">
        <f t="shared" si="110"/>
        <v>1.4027777777777777</v>
      </c>
      <c r="AY263" s="17">
        <f t="shared" si="111"/>
        <v>0.55555555555555558</v>
      </c>
      <c r="AZ263" s="17">
        <f t="shared" si="112"/>
        <v>0.55555555555555558</v>
      </c>
      <c r="BA263" s="17">
        <f t="shared" si="113"/>
        <v>8.5555555555555607E-2</v>
      </c>
      <c r="BC263" s="17">
        <f t="shared" si="114"/>
        <v>2.1666666666666665</v>
      </c>
      <c r="BD263" s="17">
        <f t="shared" si="115"/>
        <v>0.4</v>
      </c>
      <c r="BE263" s="17">
        <f t="shared" si="116"/>
        <v>0.55555552489404103</v>
      </c>
      <c r="BF263" s="17">
        <f t="shared" si="117"/>
        <v>0.4</v>
      </c>
      <c r="BG263" s="17">
        <f t="shared" si="118"/>
        <v>0.4</v>
      </c>
      <c r="BH263" s="17">
        <f t="shared" si="119"/>
        <v>4.8999999999999929E-3</v>
      </c>
      <c r="BI263" s="17">
        <f t="shared" si="120"/>
        <v>1.3701790082146307E-4</v>
      </c>
    </row>
    <row r="264" spans="1:61" x14ac:dyDescent="0.25">
      <c r="A264" s="84">
        <v>412</v>
      </c>
      <c r="B264" s="84">
        <v>269</v>
      </c>
      <c r="D264" s="86">
        <v>1</v>
      </c>
      <c r="E264" s="98">
        <f t="shared" si="99"/>
        <v>13.043478260869565</v>
      </c>
      <c r="F264" s="98">
        <f t="shared" si="100"/>
        <v>0.66666666666666663</v>
      </c>
      <c r="G264" s="17">
        <v>0</v>
      </c>
      <c r="H264" s="17">
        <f>'EWG-CCP-127 (1)'!M208</f>
        <v>28.985507246376812</v>
      </c>
      <c r="I264" s="17">
        <v>0</v>
      </c>
      <c r="J264" s="17">
        <v>0</v>
      </c>
      <c r="K264" s="17">
        <v>0</v>
      </c>
      <c r="L264" s="17">
        <v>0</v>
      </c>
      <c r="M264" s="17">
        <v>0</v>
      </c>
      <c r="N264" s="17">
        <v>0</v>
      </c>
      <c r="O264" s="17">
        <f>'EWG-CCP-127 (1)'!L208</f>
        <v>13.043478260869565</v>
      </c>
      <c r="P264" s="17">
        <v>0</v>
      </c>
      <c r="Q264" s="17">
        <f>'EWG-CCP-127 (1)'!K208</f>
        <v>57.971014492753625</v>
      </c>
      <c r="R264" s="17">
        <v>0</v>
      </c>
      <c r="S264" s="17">
        <v>0</v>
      </c>
      <c r="T264" s="17">
        <v>0</v>
      </c>
      <c r="U264" s="17">
        <v>0</v>
      </c>
      <c r="V264" s="17">
        <v>0</v>
      </c>
      <c r="W264" s="41">
        <v>0</v>
      </c>
      <c r="X264" s="41">
        <v>0</v>
      </c>
      <c r="Y264" s="17">
        <v>0</v>
      </c>
      <c r="Z264" s="17">
        <v>0</v>
      </c>
      <c r="AA264" s="17">
        <v>0</v>
      </c>
      <c r="AB264" s="17">
        <v>0</v>
      </c>
      <c r="AC264" s="17">
        <v>0</v>
      </c>
      <c r="AD264" s="17">
        <v>0</v>
      </c>
      <c r="AE264" s="17">
        <v>0</v>
      </c>
      <c r="AF264" s="41">
        <v>0</v>
      </c>
      <c r="AG264" s="88">
        <f>'EWG-CCP-127 (1)'!E208</f>
        <v>38</v>
      </c>
      <c r="AH264" s="41" t="s">
        <v>3</v>
      </c>
      <c r="AI264" s="87" t="s">
        <v>506</v>
      </c>
      <c r="AN264" s="17">
        <f t="shared" si="101"/>
        <v>100</v>
      </c>
      <c r="AO264" s="17">
        <f t="shared" si="102"/>
        <v>0.13043478260869565</v>
      </c>
      <c r="AP264" s="17">
        <f t="shared" si="103"/>
        <v>0</v>
      </c>
      <c r="AQ264" s="17">
        <f t="shared" si="104"/>
        <v>0.28985507246376813</v>
      </c>
      <c r="AR264" s="17">
        <f t="shared" si="105"/>
        <v>0.57971014492753625</v>
      </c>
      <c r="AS264" s="17">
        <f t="shared" si="106"/>
        <v>0.38</v>
      </c>
      <c r="AU264" s="17">
        <f t="shared" si="107"/>
        <v>2</v>
      </c>
      <c r="AV264" s="17">
        <f t="shared" si="108"/>
        <v>0.44999999999999996</v>
      </c>
      <c r="AW264" s="17">
        <f t="shared" si="109"/>
        <v>0.625</v>
      </c>
      <c r="AX264" s="17">
        <f t="shared" si="110"/>
        <v>1</v>
      </c>
      <c r="AY264" s="17">
        <f t="shared" si="111"/>
        <v>0.44999999999999996</v>
      </c>
      <c r="AZ264" s="17">
        <f t="shared" si="112"/>
        <v>0.44999999999999996</v>
      </c>
      <c r="BA264" s="17">
        <f t="shared" si="113"/>
        <v>6.9999999999999951E-2</v>
      </c>
      <c r="BC264" s="17">
        <f t="shared" si="114"/>
        <v>2</v>
      </c>
      <c r="BD264" s="17">
        <f t="shared" si="115"/>
        <v>0.44999999999999996</v>
      </c>
      <c r="BE264" s="17">
        <f t="shared" si="116"/>
        <v>0.54575984761981122</v>
      </c>
      <c r="BF264" s="17">
        <f t="shared" si="117"/>
        <v>0.44999999999999996</v>
      </c>
      <c r="BG264" s="17">
        <f t="shared" si="118"/>
        <v>0.44999999999999996</v>
      </c>
      <c r="BH264" s="17">
        <f t="shared" si="119"/>
        <v>4.8999999999999929E-3</v>
      </c>
      <c r="BI264" s="17">
        <f t="shared" si="120"/>
        <v>6.1300342780527851E-3</v>
      </c>
    </row>
    <row r="265" spans="1:61" x14ac:dyDescent="0.25">
      <c r="A265" s="84">
        <v>41</v>
      </c>
      <c r="B265" s="84">
        <v>29</v>
      </c>
      <c r="C265" s="17" t="s">
        <v>49</v>
      </c>
      <c r="D265" s="86">
        <v>1</v>
      </c>
      <c r="E265" s="98">
        <f t="shared" si="99"/>
        <v>22</v>
      </c>
      <c r="F265" s="98">
        <f t="shared" si="100"/>
        <v>0.76623376623376627</v>
      </c>
      <c r="G265" s="41">
        <v>0</v>
      </c>
      <c r="H265" s="17">
        <v>18</v>
      </c>
      <c r="I265" s="17">
        <v>4</v>
      </c>
      <c r="J265" s="17">
        <v>0</v>
      </c>
      <c r="K265" s="41">
        <v>0</v>
      </c>
      <c r="L265" s="41">
        <v>0</v>
      </c>
      <c r="M265" s="41">
        <v>0</v>
      </c>
      <c r="N265" s="41">
        <v>0</v>
      </c>
      <c r="O265" s="17">
        <v>18</v>
      </c>
      <c r="P265" s="17">
        <v>0</v>
      </c>
      <c r="Q265" s="17">
        <v>59</v>
      </c>
      <c r="R265" s="17">
        <v>0</v>
      </c>
      <c r="S265" s="17">
        <v>0</v>
      </c>
      <c r="T265" s="17">
        <v>0</v>
      </c>
      <c r="U265" s="17">
        <v>2</v>
      </c>
      <c r="V265" s="41">
        <v>0</v>
      </c>
      <c r="W265" s="41">
        <v>0</v>
      </c>
      <c r="X265" s="41">
        <v>0</v>
      </c>
      <c r="Y265" s="41">
        <v>0</v>
      </c>
      <c r="Z265" s="41">
        <v>0</v>
      </c>
      <c r="AA265" s="17">
        <v>0</v>
      </c>
      <c r="AB265" s="41">
        <v>0</v>
      </c>
      <c r="AC265" s="17">
        <v>0</v>
      </c>
      <c r="AD265" s="17">
        <v>0</v>
      </c>
      <c r="AE265" s="41">
        <v>0</v>
      </c>
      <c r="AF265" s="41">
        <v>0</v>
      </c>
      <c r="AG265" s="88">
        <v>68</v>
      </c>
      <c r="AH265" s="41" t="s">
        <v>3</v>
      </c>
      <c r="AI265" s="87" t="s">
        <v>506</v>
      </c>
      <c r="AN265" s="17">
        <f t="shared" si="101"/>
        <v>101</v>
      </c>
      <c r="AO265" s="17">
        <f t="shared" si="102"/>
        <v>0.18</v>
      </c>
      <c r="AP265" s="17">
        <f t="shared" si="103"/>
        <v>0</v>
      </c>
      <c r="AQ265" s="17">
        <f t="shared" si="104"/>
        <v>0.18</v>
      </c>
      <c r="AR265" s="17">
        <f t="shared" si="105"/>
        <v>0.59</v>
      </c>
      <c r="AS265" s="17">
        <f t="shared" si="106"/>
        <v>0.68</v>
      </c>
      <c r="AU265" s="17">
        <f t="shared" si="107"/>
        <v>3.2777777777777777</v>
      </c>
      <c r="AV265" s="17">
        <f t="shared" si="108"/>
        <v>1</v>
      </c>
      <c r="AW265" s="17">
        <f t="shared" si="109"/>
        <v>0.70486111111111116</v>
      </c>
      <c r="AX265" s="17">
        <f t="shared" si="110"/>
        <v>1.3194444444444444</v>
      </c>
      <c r="AY265" s="17">
        <f t="shared" si="111"/>
        <v>0.70486111111111116</v>
      </c>
      <c r="AZ265" s="17">
        <f t="shared" si="112"/>
        <v>0.70486111111111116</v>
      </c>
      <c r="BA265" s="17">
        <f t="shared" si="113"/>
        <v>2.4861111111111112E-2</v>
      </c>
      <c r="BC265" s="17">
        <f t="shared" si="114"/>
        <v>2.4583333333333335</v>
      </c>
      <c r="BD265" s="17">
        <f t="shared" si="115"/>
        <v>0.83333333333333337</v>
      </c>
      <c r="BE265" s="17">
        <f t="shared" si="116"/>
        <v>0.57269796012394314</v>
      </c>
      <c r="BF265" s="17">
        <f t="shared" si="117"/>
        <v>0.60568315353527191</v>
      </c>
      <c r="BG265" s="17">
        <f t="shared" si="118"/>
        <v>0.60568315353527191</v>
      </c>
      <c r="BH265" s="17">
        <f t="shared" si="119"/>
        <v>5.5229936684619754E-3</v>
      </c>
      <c r="BI265" s="17">
        <f t="shared" si="120"/>
        <v>4.9153313020615069E-2</v>
      </c>
    </row>
    <row r="266" spans="1:61" x14ac:dyDescent="0.25">
      <c r="A266" s="84">
        <v>397</v>
      </c>
      <c r="B266" s="84">
        <v>513</v>
      </c>
      <c r="C266" s="17" t="s">
        <v>262</v>
      </c>
      <c r="D266" s="86">
        <v>1</v>
      </c>
      <c r="E266" s="98">
        <f t="shared" si="99"/>
        <v>21</v>
      </c>
      <c r="F266" s="98">
        <f t="shared" si="100"/>
        <v>0.41012658227848098</v>
      </c>
      <c r="G266" s="17">
        <v>0</v>
      </c>
      <c r="H266" s="17">
        <v>46.6</v>
      </c>
      <c r="I266" s="17">
        <v>0</v>
      </c>
      <c r="J266" s="17">
        <v>0</v>
      </c>
      <c r="K266" s="17">
        <v>0</v>
      </c>
      <c r="L266" s="17">
        <v>0</v>
      </c>
      <c r="M266" s="17">
        <v>0</v>
      </c>
      <c r="N266" s="17">
        <v>0</v>
      </c>
      <c r="O266" s="17">
        <v>21</v>
      </c>
      <c r="P266" s="17">
        <v>0</v>
      </c>
      <c r="Q266" s="17">
        <v>32.4</v>
      </c>
      <c r="R266" s="17">
        <v>0</v>
      </c>
      <c r="S266" s="17">
        <v>0</v>
      </c>
      <c r="T266" s="17">
        <v>0</v>
      </c>
      <c r="U266" s="17">
        <v>0</v>
      </c>
      <c r="V266" s="17">
        <v>0</v>
      </c>
      <c r="W266" s="41">
        <v>0</v>
      </c>
      <c r="X266" s="41">
        <v>0</v>
      </c>
      <c r="Y266" s="17">
        <v>0</v>
      </c>
      <c r="Z266" s="17">
        <v>0</v>
      </c>
      <c r="AA266" s="17">
        <v>0</v>
      </c>
      <c r="AB266" s="17">
        <v>0</v>
      </c>
      <c r="AC266" s="17">
        <v>0</v>
      </c>
      <c r="AD266" s="17">
        <v>0</v>
      </c>
      <c r="AE266" s="17">
        <v>0</v>
      </c>
      <c r="AF266" s="41">
        <v>0</v>
      </c>
      <c r="AG266" s="88">
        <v>38</v>
      </c>
      <c r="AH266" s="91" t="s">
        <v>3</v>
      </c>
      <c r="AI266" s="87" t="s">
        <v>504</v>
      </c>
      <c r="AN266" s="17">
        <f t="shared" si="101"/>
        <v>100</v>
      </c>
      <c r="AO266" s="17">
        <f t="shared" si="102"/>
        <v>0.21</v>
      </c>
      <c r="AP266" s="17">
        <f t="shared" si="103"/>
        <v>0</v>
      </c>
      <c r="AQ266" s="17">
        <f t="shared" si="104"/>
        <v>0.46600000000000003</v>
      </c>
      <c r="AR266" s="17">
        <f t="shared" si="105"/>
        <v>0.32400000000000001</v>
      </c>
      <c r="AS266" s="17">
        <f t="shared" si="106"/>
        <v>0.38</v>
      </c>
      <c r="AU266" s="17">
        <f t="shared" si="107"/>
        <v>0.69527896995708149</v>
      </c>
      <c r="AV266" s="17">
        <f t="shared" si="108"/>
        <v>0.45064377682403428</v>
      </c>
      <c r="AW266" s="17">
        <f t="shared" si="109"/>
        <v>0.54345493562231761</v>
      </c>
      <c r="AX266" s="17">
        <f t="shared" si="110"/>
        <v>0.67381974248927035</v>
      </c>
      <c r="AY266" s="17">
        <f t="shared" si="111"/>
        <v>0.45064377682403428</v>
      </c>
      <c r="AZ266" s="17">
        <f t="shared" si="112"/>
        <v>0.45064377682403428</v>
      </c>
      <c r="BA266" s="17">
        <f t="shared" si="113"/>
        <v>7.0643776824034277E-2</v>
      </c>
      <c r="BC266" s="17">
        <f t="shared" si="114"/>
        <v>0.69527896995708149</v>
      </c>
      <c r="BD266" s="17">
        <f t="shared" si="115"/>
        <v>0.45064377682403434</v>
      </c>
      <c r="BE266" s="17">
        <f t="shared" si="116"/>
        <v>0.46907609076060469</v>
      </c>
      <c r="BF266" s="17">
        <f t="shared" si="117"/>
        <v>0.45064377682403434</v>
      </c>
      <c r="BG266" s="17">
        <f t="shared" si="118"/>
        <v>0.45064377682403434</v>
      </c>
      <c r="BH266" s="17">
        <f t="shared" si="119"/>
        <v>4.9905432039639699E-3</v>
      </c>
      <c r="BI266" s="17">
        <f t="shared" si="120"/>
        <v>6.1300342780527851E-3</v>
      </c>
    </row>
    <row r="267" spans="1:61" x14ac:dyDescent="0.25">
      <c r="A267" s="84">
        <v>389</v>
      </c>
      <c r="B267" s="84">
        <v>257</v>
      </c>
      <c r="C267" s="17" t="s">
        <v>254</v>
      </c>
      <c r="D267" s="86">
        <v>1</v>
      </c>
      <c r="E267" s="98">
        <f t="shared" si="99"/>
        <v>33.9</v>
      </c>
      <c r="F267" s="98">
        <f t="shared" si="100"/>
        <v>0.66902654867256628</v>
      </c>
      <c r="G267" s="17">
        <v>9.6</v>
      </c>
      <c r="H267" s="17">
        <v>18.7</v>
      </c>
      <c r="I267" s="17">
        <v>26.6</v>
      </c>
      <c r="J267" s="17">
        <v>0</v>
      </c>
      <c r="K267" s="17">
        <v>0</v>
      </c>
      <c r="L267" s="17">
        <v>0</v>
      </c>
      <c r="M267" s="17">
        <v>0</v>
      </c>
      <c r="N267" s="17">
        <v>0</v>
      </c>
      <c r="O267" s="17">
        <v>7.3</v>
      </c>
      <c r="P267" s="17">
        <v>0</v>
      </c>
      <c r="Q267" s="17">
        <v>37.799999999999997</v>
      </c>
      <c r="R267" s="17">
        <v>0</v>
      </c>
      <c r="S267" s="17">
        <v>0</v>
      </c>
      <c r="T267" s="17">
        <v>0</v>
      </c>
      <c r="U267" s="17">
        <v>0</v>
      </c>
      <c r="V267" s="17">
        <v>0</v>
      </c>
      <c r="W267" s="41">
        <v>0</v>
      </c>
      <c r="X267" s="41">
        <v>0</v>
      </c>
      <c r="Y267" s="17">
        <v>0</v>
      </c>
      <c r="Z267" s="17">
        <v>0</v>
      </c>
      <c r="AA267" s="17">
        <v>0</v>
      </c>
      <c r="AB267" s="17">
        <v>0</v>
      </c>
      <c r="AC267" s="17">
        <v>0</v>
      </c>
      <c r="AD267" s="17">
        <v>0</v>
      </c>
      <c r="AE267" s="17">
        <v>0</v>
      </c>
      <c r="AF267" s="41">
        <v>0</v>
      </c>
      <c r="AG267" s="88">
        <v>29</v>
      </c>
      <c r="AH267" s="91" t="s">
        <v>3</v>
      </c>
      <c r="AI267" s="87" t="s">
        <v>504</v>
      </c>
      <c r="AN267" s="17">
        <f t="shared" si="101"/>
        <v>100</v>
      </c>
      <c r="AO267" s="17">
        <f t="shared" si="102"/>
        <v>7.2999999999999995E-2</v>
      </c>
      <c r="AP267" s="17">
        <f t="shared" si="103"/>
        <v>9.6000000000000002E-2</v>
      </c>
      <c r="AQ267" s="17">
        <f t="shared" si="104"/>
        <v>0.187</v>
      </c>
      <c r="AR267" s="17">
        <f t="shared" si="105"/>
        <v>0.37799999999999995</v>
      </c>
      <c r="AS267" s="17">
        <f t="shared" si="106"/>
        <v>0.28999999999999998</v>
      </c>
      <c r="AU267" s="17">
        <f t="shared" si="107"/>
        <v>1.3356890459363955</v>
      </c>
      <c r="AV267" s="17">
        <f t="shared" si="108"/>
        <v>0.25795053003533563</v>
      </c>
      <c r="AW267" s="17">
        <f t="shared" si="109"/>
        <v>0.58348056537102466</v>
      </c>
      <c r="AX267" s="17">
        <f t="shared" si="110"/>
        <v>0.83392226148409887</v>
      </c>
      <c r="AY267" s="17">
        <f t="shared" si="111"/>
        <v>0.25795053003533563</v>
      </c>
      <c r="AZ267" s="17">
        <f t="shared" si="112"/>
        <v>0.25795053003533563</v>
      </c>
      <c r="BA267" s="17">
        <f t="shared" si="113"/>
        <v>3.2049469964664346E-2</v>
      </c>
      <c r="BC267" s="17">
        <f t="shared" si="114"/>
        <v>0.66199649737302979</v>
      </c>
      <c r="BD267" s="17">
        <f t="shared" si="115"/>
        <v>0.36077057793345013</v>
      </c>
      <c r="BE267" s="17">
        <f t="shared" si="116"/>
        <v>0.46711994459867406</v>
      </c>
      <c r="BF267" s="17">
        <f t="shared" si="117"/>
        <v>0.36077057793345013</v>
      </c>
      <c r="BG267" s="17">
        <f t="shared" si="118"/>
        <v>0.36077057793345013</v>
      </c>
      <c r="BH267" s="17">
        <f t="shared" si="119"/>
        <v>5.0084747010345418E-3</v>
      </c>
      <c r="BI267" s="17">
        <f t="shared" si="120"/>
        <v>2.8323050655284114E-2</v>
      </c>
    </row>
    <row r="268" spans="1:61" x14ac:dyDescent="0.25">
      <c r="A268" s="84">
        <v>537</v>
      </c>
      <c r="B268" s="84">
        <v>325</v>
      </c>
      <c r="C268" s="17" t="s">
        <v>379</v>
      </c>
      <c r="D268" s="86" t="s">
        <v>616</v>
      </c>
      <c r="E268" s="98">
        <f t="shared" si="99"/>
        <v>0</v>
      </c>
      <c r="F268" s="98">
        <f t="shared" si="100"/>
        <v>0.5</v>
      </c>
      <c r="G268" s="17">
        <v>14</v>
      </c>
      <c r="H268" s="17">
        <v>21</v>
      </c>
      <c r="I268" s="17">
        <v>0</v>
      </c>
      <c r="J268" s="17">
        <v>0</v>
      </c>
      <c r="K268" s="17">
        <v>0</v>
      </c>
      <c r="L268" s="17">
        <f>'EWG-CCP-127 (1)'!M321</f>
        <v>0</v>
      </c>
      <c r="M268" s="17">
        <v>0</v>
      </c>
      <c r="N268" s="17">
        <v>0</v>
      </c>
      <c r="O268" s="17">
        <v>0</v>
      </c>
      <c r="P268" s="17">
        <v>0</v>
      </c>
      <c r="Q268" s="17">
        <v>21</v>
      </c>
      <c r="R268" s="17">
        <v>0</v>
      </c>
      <c r="S268" s="17">
        <v>0</v>
      </c>
      <c r="T268" s="17">
        <v>0</v>
      </c>
      <c r="U268" s="17">
        <v>0</v>
      </c>
      <c r="V268" s="17">
        <v>0</v>
      </c>
      <c r="W268" s="17">
        <v>0</v>
      </c>
      <c r="X268" s="17">
        <v>0</v>
      </c>
      <c r="Y268" s="17">
        <v>0</v>
      </c>
      <c r="Z268" s="17">
        <v>0</v>
      </c>
      <c r="AA268" s="17">
        <v>0</v>
      </c>
      <c r="AB268" s="17">
        <v>0</v>
      </c>
      <c r="AC268" s="17">
        <v>0</v>
      </c>
      <c r="AD268" s="17">
        <v>0</v>
      </c>
      <c r="AE268" s="17">
        <v>0</v>
      </c>
      <c r="AF268" s="17">
        <v>43</v>
      </c>
      <c r="AG268" s="88">
        <v>11.5</v>
      </c>
      <c r="AH268" s="92" t="s">
        <v>3</v>
      </c>
      <c r="AI268" s="87" t="s">
        <v>504</v>
      </c>
      <c r="AN268" s="17">
        <f t="shared" si="101"/>
        <v>99</v>
      </c>
      <c r="AO268" s="17">
        <f t="shared" si="102"/>
        <v>0</v>
      </c>
      <c r="AP268" s="17">
        <f t="shared" si="103"/>
        <v>0.14000000000000001</v>
      </c>
      <c r="AQ268" s="17">
        <f t="shared" si="104"/>
        <v>0.21</v>
      </c>
      <c r="AR268" s="17">
        <f t="shared" si="105"/>
        <v>0.21</v>
      </c>
      <c r="AS268" s="17">
        <f t="shared" si="106"/>
        <v>0.115</v>
      </c>
      <c r="AU268" s="17">
        <f t="shared" si="107"/>
        <v>0.6</v>
      </c>
      <c r="AV268" s="17">
        <f t="shared" si="108"/>
        <v>0</v>
      </c>
      <c r="AW268" s="17">
        <f t="shared" si="109"/>
        <v>0.53749999999999998</v>
      </c>
      <c r="AX268" s="17">
        <f t="shared" si="110"/>
        <v>0.65</v>
      </c>
      <c r="AY268" s="17">
        <f t="shared" si="111"/>
        <v>0</v>
      </c>
      <c r="AZ268" s="17">
        <f t="shared" si="112"/>
        <v>0</v>
      </c>
      <c r="BA268" s="17">
        <f t="shared" si="113"/>
        <v>0.115</v>
      </c>
      <c r="BC268" s="17">
        <f t="shared" si="114"/>
        <v>0.27272727272727271</v>
      </c>
      <c r="BD268" s="17">
        <f t="shared" si="115"/>
        <v>0.18614718614718614</v>
      </c>
      <c r="BE268" s="17">
        <f t="shared" si="116"/>
        <v>0.44424101041415714</v>
      </c>
      <c r="BF268" s="17">
        <f t="shared" si="117"/>
        <v>0.18614718614718614</v>
      </c>
      <c r="BG268" s="17">
        <f t="shared" si="118"/>
        <v>0.18614718614718614</v>
      </c>
      <c r="BH268" s="17">
        <f t="shared" si="119"/>
        <v>5.0619220966623552E-3</v>
      </c>
      <c r="BI268" s="17">
        <f t="shared" si="120"/>
        <v>0.11785113805545613</v>
      </c>
    </row>
    <row r="269" spans="1:61" x14ac:dyDescent="0.25">
      <c r="A269" s="84">
        <v>343</v>
      </c>
      <c r="B269" s="84">
        <v>510</v>
      </c>
      <c r="C269" s="17" t="s">
        <v>241</v>
      </c>
      <c r="D269" s="86">
        <v>1</v>
      </c>
      <c r="E269" s="98">
        <f t="shared" si="99"/>
        <v>25</v>
      </c>
      <c r="F269" s="98">
        <f t="shared" si="100"/>
        <v>0.33333333333333331</v>
      </c>
      <c r="G269" s="17">
        <v>0</v>
      </c>
      <c r="H269" s="17">
        <v>50</v>
      </c>
      <c r="I269" s="17">
        <v>0</v>
      </c>
      <c r="J269" s="17">
        <v>0</v>
      </c>
      <c r="K269" s="17">
        <v>0</v>
      </c>
      <c r="L269" s="17">
        <v>0</v>
      </c>
      <c r="M269" s="17">
        <v>0</v>
      </c>
      <c r="N269" s="17">
        <v>0</v>
      </c>
      <c r="O269" s="17">
        <v>25</v>
      </c>
      <c r="P269" s="17">
        <v>0</v>
      </c>
      <c r="Q269" s="17">
        <v>25</v>
      </c>
      <c r="R269" s="17">
        <v>0</v>
      </c>
      <c r="S269" s="17">
        <v>0</v>
      </c>
      <c r="T269" s="17">
        <v>0</v>
      </c>
      <c r="U269" s="17">
        <v>0</v>
      </c>
      <c r="V269" s="17">
        <v>0</v>
      </c>
      <c r="W269" s="41">
        <v>0</v>
      </c>
      <c r="X269" s="41">
        <v>0</v>
      </c>
      <c r="Y269" s="17">
        <v>0</v>
      </c>
      <c r="Z269" s="17">
        <v>0</v>
      </c>
      <c r="AA269" s="17">
        <v>0</v>
      </c>
      <c r="AB269" s="17">
        <v>0</v>
      </c>
      <c r="AC269" s="17">
        <v>0</v>
      </c>
      <c r="AD269" s="17">
        <v>0</v>
      </c>
      <c r="AE269" s="17">
        <v>0</v>
      </c>
      <c r="AF269" s="41">
        <v>0</v>
      </c>
      <c r="AG269" s="88">
        <v>42.7</v>
      </c>
      <c r="AH269" s="91" t="s">
        <v>3</v>
      </c>
      <c r="AI269" s="87" t="s">
        <v>504</v>
      </c>
      <c r="AN269" s="17">
        <f t="shared" si="101"/>
        <v>100</v>
      </c>
      <c r="AO269" s="17">
        <f t="shared" si="102"/>
        <v>0.25</v>
      </c>
      <c r="AP269" s="17">
        <f t="shared" si="103"/>
        <v>0</v>
      </c>
      <c r="AQ269" s="17">
        <f t="shared" si="104"/>
        <v>0.5</v>
      </c>
      <c r="AR269" s="17">
        <f t="shared" si="105"/>
        <v>0.25</v>
      </c>
      <c r="AS269" s="17">
        <f t="shared" si="106"/>
        <v>0.42700000000000005</v>
      </c>
      <c r="AU269" s="17">
        <f t="shared" si="107"/>
        <v>0.5</v>
      </c>
      <c r="AV269" s="17">
        <f t="shared" si="108"/>
        <v>0.5</v>
      </c>
      <c r="AW269" s="17">
        <f t="shared" si="109"/>
        <v>0.53125</v>
      </c>
      <c r="AX269" s="17">
        <f t="shared" si="110"/>
        <v>0.625</v>
      </c>
      <c r="AY269" s="17">
        <f t="shared" si="111"/>
        <v>0.5</v>
      </c>
      <c r="AZ269" s="17">
        <f t="shared" si="112"/>
        <v>0.5</v>
      </c>
      <c r="BA269" s="17">
        <f t="shared" si="113"/>
        <v>7.2999999999999954E-2</v>
      </c>
      <c r="BC269" s="17">
        <f t="shared" si="114"/>
        <v>0.5</v>
      </c>
      <c r="BD269" s="17">
        <f t="shared" si="115"/>
        <v>0.5</v>
      </c>
      <c r="BE269" s="17">
        <f t="shared" si="116"/>
        <v>0.45759875215174323</v>
      </c>
      <c r="BF269" s="17">
        <f t="shared" si="117"/>
        <v>0.48356883782206023</v>
      </c>
      <c r="BG269" s="17">
        <f t="shared" si="118"/>
        <v>0.48356883782206023</v>
      </c>
      <c r="BH269" s="17">
        <f t="shared" si="119"/>
        <v>3.2000334125385464E-3</v>
      </c>
      <c r="BI269" s="17">
        <f t="shared" si="120"/>
        <v>9.7934794772087008E-4</v>
      </c>
    </row>
    <row r="270" spans="1:61" x14ac:dyDescent="0.25">
      <c r="A270" s="84">
        <v>461</v>
      </c>
      <c r="B270" s="84">
        <v>523</v>
      </c>
      <c r="C270" s="17" t="s">
        <v>303</v>
      </c>
      <c r="D270" s="86">
        <v>1</v>
      </c>
      <c r="E270" s="98">
        <f t="shared" si="99"/>
        <v>7</v>
      </c>
      <c r="F270" s="98">
        <f t="shared" si="100"/>
        <v>0.34146341463414637</v>
      </c>
      <c r="G270" s="17">
        <v>11</v>
      </c>
      <c r="H270" s="17">
        <v>54</v>
      </c>
      <c r="I270" s="17">
        <v>0</v>
      </c>
      <c r="J270" s="17">
        <v>0</v>
      </c>
      <c r="K270" s="17">
        <v>0</v>
      </c>
      <c r="L270" s="17">
        <v>0</v>
      </c>
      <c r="M270" s="17">
        <v>0</v>
      </c>
      <c r="N270" s="17">
        <v>0</v>
      </c>
      <c r="O270" s="17">
        <v>7</v>
      </c>
      <c r="P270" s="17">
        <v>0</v>
      </c>
      <c r="Q270" s="17">
        <v>28</v>
      </c>
      <c r="R270" s="17">
        <v>0</v>
      </c>
      <c r="S270" s="17">
        <v>0</v>
      </c>
      <c r="T270" s="17">
        <v>0</v>
      </c>
      <c r="U270" s="17">
        <v>0</v>
      </c>
      <c r="V270" s="17">
        <v>0</v>
      </c>
      <c r="W270" s="41">
        <v>0</v>
      </c>
      <c r="X270" s="17">
        <v>0</v>
      </c>
      <c r="Y270" s="17">
        <v>0</v>
      </c>
      <c r="Z270" s="17">
        <v>0</v>
      </c>
      <c r="AA270" s="17">
        <v>0</v>
      </c>
      <c r="AB270" s="17">
        <v>0</v>
      </c>
      <c r="AC270" s="17">
        <v>0</v>
      </c>
      <c r="AD270" s="17">
        <v>0</v>
      </c>
      <c r="AE270" s="17">
        <v>0</v>
      </c>
      <c r="AF270" s="41">
        <v>0</v>
      </c>
      <c r="AG270" s="88">
        <v>0</v>
      </c>
      <c r="AH270" s="92" t="s">
        <v>3</v>
      </c>
      <c r="AI270" s="87" t="s">
        <v>504</v>
      </c>
      <c r="AN270" s="17">
        <f t="shared" si="101"/>
        <v>100</v>
      </c>
      <c r="AO270" s="17">
        <f t="shared" si="102"/>
        <v>7.0000000000000007E-2</v>
      </c>
      <c r="AP270" s="17">
        <f t="shared" si="103"/>
        <v>0.11</v>
      </c>
      <c r="AQ270" s="17">
        <f t="shared" si="104"/>
        <v>0.54</v>
      </c>
      <c r="AR270" s="17">
        <f t="shared" si="105"/>
        <v>0.28000000000000003</v>
      </c>
      <c r="AS270" s="17">
        <f t="shared" si="106"/>
        <v>0</v>
      </c>
      <c r="AU270" s="17">
        <f t="shared" si="107"/>
        <v>0.43076923076923079</v>
      </c>
      <c r="AV270" s="17">
        <f t="shared" si="108"/>
        <v>0.1076923076923077</v>
      </c>
      <c r="AW270" s="17">
        <f t="shared" si="109"/>
        <v>0.52692307692307694</v>
      </c>
      <c r="AX270" s="17">
        <f t="shared" si="110"/>
        <v>0.60769230769230775</v>
      </c>
      <c r="AY270" s="17">
        <f t="shared" si="111"/>
        <v>0.1076923076923077</v>
      </c>
      <c r="AZ270" s="17">
        <f t="shared" si="112"/>
        <v>0.1076923076923077</v>
      </c>
      <c r="BA270" s="17">
        <f t="shared" si="113"/>
        <v>0.1076923076923077</v>
      </c>
      <c r="BC270" s="17">
        <f t="shared" si="114"/>
        <v>0.2857142857142857</v>
      </c>
      <c r="BD270" s="17">
        <f t="shared" si="115"/>
        <v>7.1428571428571425E-2</v>
      </c>
      <c r="BE270" s="17">
        <f t="shared" si="116"/>
        <v>0.44500430994201917</v>
      </c>
      <c r="BF270" s="17">
        <f t="shared" si="117"/>
        <v>7.1428571428571425E-2</v>
      </c>
      <c r="BG270" s="17">
        <f t="shared" si="118"/>
        <v>7.1428571428571425E-2</v>
      </c>
      <c r="BH270" s="17">
        <f t="shared" si="119"/>
        <v>5.1020408163265302E-3</v>
      </c>
      <c r="BI270" s="17">
        <f t="shared" si="120"/>
        <v>0.2100338812041406</v>
      </c>
    </row>
    <row r="271" spans="1:61" x14ac:dyDescent="0.25">
      <c r="A271" s="84">
        <v>214</v>
      </c>
      <c r="B271" s="84">
        <v>134</v>
      </c>
      <c r="C271" s="17">
        <v>42</v>
      </c>
      <c r="D271" s="86">
        <v>1</v>
      </c>
      <c r="E271" s="98">
        <f t="shared" si="99"/>
        <v>30</v>
      </c>
      <c r="F271" s="98">
        <f t="shared" si="100"/>
        <v>0.5714285714285714</v>
      </c>
      <c r="G271" s="17">
        <v>0</v>
      </c>
      <c r="H271" s="17">
        <v>30</v>
      </c>
      <c r="I271" s="17">
        <v>0</v>
      </c>
      <c r="J271" s="17">
        <v>0</v>
      </c>
      <c r="K271" s="17">
        <v>0</v>
      </c>
      <c r="L271" s="17">
        <v>0</v>
      </c>
      <c r="M271" s="17">
        <v>0</v>
      </c>
      <c r="N271" s="17">
        <v>0</v>
      </c>
      <c r="O271" s="17">
        <v>30</v>
      </c>
      <c r="P271" s="17">
        <v>0</v>
      </c>
      <c r="Q271" s="17">
        <v>40</v>
      </c>
      <c r="R271" s="17">
        <v>0</v>
      </c>
      <c r="S271" s="17">
        <v>0</v>
      </c>
      <c r="T271" s="17">
        <v>0</v>
      </c>
      <c r="U271" s="17">
        <v>0</v>
      </c>
      <c r="V271" s="17">
        <v>0</v>
      </c>
      <c r="W271" s="41">
        <v>0</v>
      </c>
      <c r="X271" s="41">
        <v>0</v>
      </c>
      <c r="Y271" s="17">
        <v>0</v>
      </c>
      <c r="Z271" s="17">
        <v>0</v>
      </c>
      <c r="AA271" s="17">
        <v>0</v>
      </c>
      <c r="AB271" s="17">
        <v>0</v>
      </c>
      <c r="AC271" s="17">
        <v>0</v>
      </c>
      <c r="AD271" s="17">
        <v>0</v>
      </c>
      <c r="AE271" s="17">
        <v>0</v>
      </c>
      <c r="AF271" s="41">
        <v>0</v>
      </c>
      <c r="AG271" s="88">
        <v>62</v>
      </c>
      <c r="AH271" s="91" t="s">
        <v>3</v>
      </c>
      <c r="AI271" s="87" t="s">
        <v>504</v>
      </c>
      <c r="AN271" s="17">
        <f t="shared" si="101"/>
        <v>100</v>
      </c>
      <c r="AO271" s="17">
        <f t="shared" si="102"/>
        <v>0.3</v>
      </c>
      <c r="AP271" s="17">
        <f t="shared" si="103"/>
        <v>0</v>
      </c>
      <c r="AQ271" s="17">
        <f t="shared" si="104"/>
        <v>0.3</v>
      </c>
      <c r="AR271" s="17">
        <f t="shared" si="105"/>
        <v>0.4</v>
      </c>
      <c r="AS271" s="17">
        <f t="shared" si="106"/>
        <v>0.62</v>
      </c>
      <c r="AU271" s="17">
        <f t="shared" si="107"/>
        <v>1.3333333333333335</v>
      </c>
      <c r="AV271" s="17">
        <f t="shared" si="108"/>
        <v>1</v>
      </c>
      <c r="AW271" s="17">
        <f t="shared" si="109"/>
        <v>0.58333333333333337</v>
      </c>
      <c r="AX271" s="17">
        <f t="shared" si="110"/>
        <v>0.83333333333333337</v>
      </c>
      <c r="AY271" s="17">
        <f t="shared" si="111"/>
        <v>0.54444444444444451</v>
      </c>
      <c r="AZ271" s="17">
        <f t="shared" si="112"/>
        <v>0.54444444444444451</v>
      </c>
      <c r="BA271" s="17">
        <f t="shared" si="113"/>
        <v>7.5555555555555487E-2</v>
      </c>
      <c r="BC271" s="17">
        <f t="shared" si="114"/>
        <v>1.3333333333333333</v>
      </c>
      <c r="BD271" s="17">
        <f t="shared" si="115"/>
        <v>1</v>
      </c>
      <c r="BE271" s="17">
        <f t="shared" si="116"/>
        <v>0.5065771385228921</v>
      </c>
      <c r="BF271" s="17">
        <f t="shared" si="117"/>
        <v>0.54427501678751422</v>
      </c>
      <c r="BG271" s="17">
        <f t="shared" si="118"/>
        <v>0.54427501678751422</v>
      </c>
      <c r="BH271" s="17">
        <f t="shared" si="119"/>
        <v>5.7342730825312525E-3</v>
      </c>
      <c r="BI271" s="17">
        <f t="shared" si="120"/>
        <v>2.6148657272102593E-2</v>
      </c>
    </row>
    <row r="272" spans="1:61" x14ac:dyDescent="0.25">
      <c r="A272" s="84">
        <v>609</v>
      </c>
      <c r="B272" s="84">
        <v>353</v>
      </c>
      <c r="C272" s="17" t="s">
        <v>446</v>
      </c>
      <c r="D272" s="86">
        <v>1</v>
      </c>
      <c r="E272" s="98">
        <f t="shared" si="99"/>
        <v>13.44</v>
      </c>
      <c r="F272" s="98">
        <f t="shared" si="100"/>
        <v>0.79070636601470046</v>
      </c>
      <c r="G272" s="17">
        <v>4.04</v>
      </c>
      <c r="H272" s="17">
        <v>16.8</v>
      </c>
      <c r="I272" s="17">
        <v>0</v>
      </c>
      <c r="J272" s="17">
        <v>0</v>
      </c>
      <c r="K272" s="17">
        <v>0</v>
      </c>
      <c r="L272" s="17">
        <v>0</v>
      </c>
      <c r="M272" s="17">
        <v>3.34</v>
      </c>
      <c r="N272" s="17">
        <v>0</v>
      </c>
      <c r="O272" s="17">
        <v>10.1</v>
      </c>
      <c r="P272" s="17">
        <v>0</v>
      </c>
      <c r="Q272" s="17">
        <v>63.47</v>
      </c>
      <c r="R272" s="17">
        <v>0</v>
      </c>
      <c r="S272" s="17">
        <v>0</v>
      </c>
      <c r="T272" s="17">
        <v>0</v>
      </c>
      <c r="U272" s="17">
        <v>2.35</v>
      </c>
      <c r="V272" s="17">
        <v>0</v>
      </c>
      <c r="W272" s="17">
        <v>0</v>
      </c>
      <c r="X272" s="17">
        <v>0</v>
      </c>
      <c r="Y272" s="17">
        <v>0</v>
      </c>
      <c r="Z272" s="17">
        <v>0</v>
      </c>
      <c r="AA272" s="17">
        <v>0</v>
      </c>
      <c r="AB272" s="17">
        <v>0</v>
      </c>
      <c r="AC272" s="17">
        <v>0</v>
      </c>
      <c r="AD272" s="17">
        <v>0</v>
      </c>
      <c r="AE272" s="17">
        <v>0</v>
      </c>
      <c r="AF272" s="17">
        <v>0</v>
      </c>
      <c r="AG272" s="88">
        <f>'EWG-CCP-127 (1)'!I272</f>
        <v>40.799340682654574</v>
      </c>
      <c r="AH272" s="17" t="s">
        <v>3</v>
      </c>
      <c r="AI272" s="87" t="s">
        <v>506</v>
      </c>
      <c r="AN272" s="17">
        <f t="shared" si="101"/>
        <v>100.1</v>
      </c>
      <c r="AO272" s="17">
        <f t="shared" si="102"/>
        <v>0.13439999999999999</v>
      </c>
      <c r="AP272" s="17">
        <f t="shared" si="103"/>
        <v>4.0399999999999998E-2</v>
      </c>
      <c r="AQ272" s="17">
        <f t="shared" si="104"/>
        <v>0.16800000000000001</v>
      </c>
      <c r="AR272" s="17">
        <f t="shared" si="105"/>
        <v>0.63470000000000004</v>
      </c>
      <c r="AS272" s="17">
        <f t="shared" si="106"/>
        <v>0.40799340682654572</v>
      </c>
      <c r="AU272" s="17">
        <f t="shared" si="107"/>
        <v>3.0455854126679465</v>
      </c>
      <c r="AV272" s="17">
        <f t="shared" si="108"/>
        <v>0.64491362763915538</v>
      </c>
      <c r="AW272" s="17">
        <f t="shared" si="109"/>
        <v>0.69034908829174668</v>
      </c>
      <c r="AX272" s="17">
        <f t="shared" si="110"/>
        <v>1.2613963531669867</v>
      </c>
      <c r="AY272" s="17">
        <f t="shared" si="111"/>
        <v>0.64491362763915538</v>
      </c>
      <c r="AZ272" s="17">
        <f t="shared" si="112"/>
        <v>0.64491362763915538</v>
      </c>
      <c r="BA272" s="17">
        <f t="shared" si="113"/>
        <v>0.23692022081260966</v>
      </c>
      <c r="BC272" s="17">
        <f t="shared" si="114"/>
        <v>1.5863534116470881</v>
      </c>
      <c r="BD272" s="17">
        <f t="shared" si="115"/>
        <v>0.33591602099475126</v>
      </c>
      <c r="BE272" s="17">
        <f t="shared" si="116"/>
        <v>0.52144815670926348</v>
      </c>
      <c r="BF272" s="17">
        <f t="shared" si="117"/>
        <v>0.33591602099475126</v>
      </c>
      <c r="BG272" s="17">
        <f t="shared" si="118"/>
        <v>0.33591602099475126</v>
      </c>
      <c r="BH272" s="17">
        <f t="shared" si="119"/>
        <v>5.1951495483453652E-3</v>
      </c>
      <c r="BI272" s="17">
        <f t="shared" si="120"/>
        <v>2.5302035386869713E-3</v>
      </c>
    </row>
    <row r="273" spans="1:61" x14ac:dyDescent="0.25">
      <c r="A273" s="84">
        <v>454</v>
      </c>
      <c r="B273" s="84">
        <v>394</v>
      </c>
      <c r="C273" s="17" t="s">
        <v>296</v>
      </c>
      <c r="D273" s="86">
        <v>1</v>
      </c>
      <c r="E273" s="98">
        <f t="shared" si="99"/>
        <v>40</v>
      </c>
      <c r="F273" s="98">
        <f t="shared" si="100"/>
        <v>0.5</v>
      </c>
      <c r="G273" s="17">
        <v>0</v>
      </c>
      <c r="H273" s="17">
        <v>30</v>
      </c>
      <c r="I273" s="17">
        <v>0</v>
      </c>
      <c r="J273" s="17">
        <v>0</v>
      </c>
      <c r="K273" s="17">
        <v>0</v>
      </c>
      <c r="L273" s="17">
        <v>0</v>
      </c>
      <c r="M273" s="17">
        <v>0</v>
      </c>
      <c r="N273" s="17">
        <v>0</v>
      </c>
      <c r="O273" s="17">
        <v>40</v>
      </c>
      <c r="P273" s="17">
        <v>0</v>
      </c>
      <c r="Q273" s="17">
        <v>30</v>
      </c>
      <c r="R273" s="17">
        <v>0</v>
      </c>
      <c r="S273" s="17">
        <v>0</v>
      </c>
      <c r="T273" s="17">
        <v>0</v>
      </c>
      <c r="U273" s="17">
        <v>0</v>
      </c>
      <c r="V273" s="17">
        <v>0</v>
      </c>
      <c r="W273" s="41">
        <v>0</v>
      </c>
      <c r="X273" s="17">
        <v>0</v>
      </c>
      <c r="Y273" s="17">
        <v>0</v>
      </c>
      <c r="Z273" s="17">
        <v>0</v>
      </c>
      <c r="AA273" s="17">
        <v>0</v>
      </c>
      <c r="AB273" s="17">
        <v>0</v>
      </c>
      <c r="AC273" s="17">
        <v>0</v>
      </c>
      <c r="AD273" s="17">
        <v>0</v>
      </c>
      <c r="AE273" s="17">
        <v>0</v>
      </c>
      <c r="AF273" s="41">
        <v>0</v>
      </c>
      <c r="AG273" s="88">
        <v>41</v>
      </c>
      <c r="AH273" s="92" t="s">
        <v>3</v>
      </c>
      <c r="AI273" s="87" t="s">
        <v>504</v>
      </c>
      <c r="AL273" s="87" t="s">
        <v>510</v>
      </c>
      <c r="AN273" s="17">
        <f t="shared" si="101"/>
        <v>100</v>
      </c>
      <c r="AO273" s="17">
        <f t="shared" si="102"/>
        <v>0.4</v>
      </c>
      <c r="AP273" s="17">
        <f t="shared" si="103"/>
        <v>0</v>
      </c>
      <c r="AQ273" s="17">
        <f t="shared" si="104"/>
        <v>0.3</v>
      </c>
      <c r="AR273" s="17">
        <f t="shared" si="105"/>
        <v>0.3</v>
      </c>
      <c r="AS273" s="17">
        <f t="shared" si="106"/>
        <v>0.41</v>
      </c>
      <c r="AU273" s="17">
        <f t="shared" si="107"/>
        <v>1</v>
      </c>
      <c r="AV273" s="17">
        <f t="shared" si="108"/>
        <v>1.3333333333333335</v>
      </c>
      <c r="AW273" s="17">
        <f t="shared" si="109"/>
        <v>0.5625</v>
      </c>
      <c r="AX273" s="17">
        <f t="shared" si="110"/>
        <v>0.75</v>
      </c>
      <c r="AY273" s="17">
        <f t="shared" si="111"/>
        <v>0.41666666666666663</v>
      </c>
      <c r="AZ273" s="17">
        <f t="shared" si="112"/>
        <v>0.41666666666666663</v>
      </c>
      <c r="BA273" s="17">
        <f t="shared" si="113"/>
        <v>6.6666666666666541E-3</v>
      </c>
      <c r="BC273" s="17">
        <f t="shared" si="114"/>
        <v>1</v>
      </c>
      <c r="BD273" s="17">
        <f t="shared" si="115"/>
        <v>1.3333333333333333</v>
      </c>
      <c r="BE273" s="17">
        <f t="shared" si="116"/>
        <v>0.48698578397443254</v>
      </c>
      <c r="BF273" s="17">
        <f t="shared" si="117"/>
        <v>0.47916701455647936</v>
      </c>
      <c r="BG273" s="17">
        <f t="shared" si="118"/>
        <v>0.47916701455647936</v>
      </c>
      <c r="BH273" s="17">
        <f t="shared" si="119"/>
        <v>4.7840759026562315E-3</v>
      </c>
      <c r="BI273" s="17">
        <f t="shared" si="120"/>
        <v>2.3323621523090141E-3</v>
      </c>
    </row>
    <row r="274" spans="1:61" x14ac:dyDescent="0.25">
      <c r="A274" s="84">
        <v>170</v>
      </c>
      <c r="B274" s="84">
        <v>106</v>
      </c>
      <c r="C274" s="17" t="s">
        <v>221</v>
      </c>
      <c r="D274" s="86">
        <v>1</v>
      </c>
      <c r="E274" s="98">
        <f t="shared" si="99"/>
        <v>20</v>
      </c>
      <c r="F274" s="98">
        <f t="shared" si="100"/>
        <v>0.70833333333333337</v>
      </c>
      <c r="G274" s="17">
        <v>8</v>
      </c>
      <c r="H274" s="17">
        <v>21</v>
      </c>
      <c r="I274" s="17">
        <v>0</v>
      </c>
      <c r="J274" s="17">
        <v>0</v>
      </c>
      <c r="K274" s="17">
        <v>0</v>
      </c>
      <c r="L274" s="17">
        <v>0</v>
      </c>
      <c r="M274" s="17">
        <v>0</v>
      </c>
      <c r="N274" s="17">
        <v>0</v>
      </c>
      <c r="O274" s="17">
        <v>20</v>
      </c>
      <c r="P274" s="17">
        <v>0</v>
      </c>
      <c r="Q274" s="17">
        <v>51</v>
      </c>
      <c r="R274" s="17">
        <v>0</v>
      </c>
      <c r="S274" s="17">
        <v>0</v>
      </c>
      <c r="T274" s="17">
        <v>0</v>
      </c>
      <c r="U274" s="100">
        <v>0</v>
      </c>
      <c r="V274" s="17">
        <v>0</v>
      </c>
      <c r="W274" s="41">
        <v>0</v>
      </c>
      <c r="X274" s="41">
        <v>0</v>
      </c>
      <c r="Y274" s="17">
        <v>0</v>
      </c>
      <c r="Z274" s="17">
        <v>0</v>
      </c>
      <c r="AA274" s="17">
        <v>0</v>
      </c>
      <c r="AB274" s="17">
        <v>0</v>
      </c>
      <c r="AC274" s="17">
        <v>0</v>
      </c>
      <c r="AD274" s="17">
        <v>0</v>
      </c>
      <c r="AE274" s="41">
        <v>0</v>
      </c>
      <c r="AF274" s="41">
        <v>0</v>
      </c>
      <c r="AG274" s="88">
        <v>45</v>
      </c>
      <c r="AH274" s="91" t="s">
        <v>3</v>
      </c>
      <c r="AI274" s="87" t="s">
        <v>504</v>
      </c>
      <c r="AM274" s="80"/>
      <c r="AN274" s="17">
        <f t="shared" si="101"/>
        <v>100</v>
      </c>
      <c r="AO274" s="17">
        <f t="shared" si="102"/>
        <v>0.2</v>
      </c>
      <c r="AP274" s="17">
        <f t="shared" si="103"/>
        <v>0.08</v>
      </c>
      <c r="AQ274" s="17">
        <f t="shared" si="104"/>
        <v>0.21</v>
      </c>
      <c r="AR274" s="17">
        <f t="shared" si="105"/>
        <v>0.51</v>
      </c>
      <c r="AS274" s="17">
        <f t="shared" si="106"/>
        <v>0.45</v>
      </c>
      <c r="AU274" s="17">
        <f t="shared" si="107"/>
        <v>1.7586206896551726</v>
      </c>
      <c r="AV274" s="17">
        <f t="shared" si="108"/>
        <v>0.68965517241379315</v>
      </c>
      <c r="AW274" s="17">
        <f t="shared" si="109"/>
        <v>0.60991379310344829</v>
      </c>
      <c r="AX274" s="17">
        <f t="shared" si="110"/>
        <v>0.93965517241379315</v>
      </c>
      <c r="AY274" s="17">
        <f t="shared" si="111"/>
        <v>0.60991379310344829</v>
      </c>
      <c r="AZ274" s="17">
        <f t="shared" si="112"/>
        <v>0.60991379310344829</v>
      </c>
      <c r="BA274" s="17">
        <f t="shared" si="113"/>
        <v>0.15991379310344828</v>
      </c>
      <c r="BC274" s="17">
        <f t="shared" si="114"/>
        <v>0.96226415094339623</v>
      </c>
      <c r="BD274" s="17">
        <f t="shared" si="115"/>
        <v>0.37735849056603776</v>
      </c>
      <c r="BE274" s="17">
        <f t="shared" si="116"/>
        <v>0.48476789478026733</v>
      </c>
      <c r="BF274" s="17">
        <f t="shared" si="117"/>
        <v>0.37735849056603776</v>
      </c>
      <c r="BG274" s="17">
        <f t="shared" si="118"/>
        <v>0.37735849056603776</v>
      </c>
      <c r="BH274" s="17">
        <f t="shared" si="119"/>
        <v>5.2767888928444261E-3</v>
      </c>
      <c r="BI274" s="17">
        <f t="shared" si="120"/>
        <v>6.8799317983979469E-5</v>
      </c>
    </row>
    <row r="275" spans="1:61" x14ac:dyDescent="0.25">
      <c r="A275" s="84">
        <v>570</v>
      </c>
      <c r="B275" s="84">
        <v>405</v>
      </c>
      <c r="C275" s="17" t="s">
        <v>221</v>
      </c>
      <c r="D275" s="86">
        <v>1</v>
      </c>
      <c r="E275" s="98">
        <f t="shared" si="99"/>
        <v>20</v>
      </c>
      <c r="F275" s="98">
        <f t="shared" si="100"/>
        <v>0.70833333333333337</v>
      </c>
      <c r="G275" s="17">
        <v>8</v>
      </c>
      <c r="H275" s="17">
        <v>21</v>
      </c>
      <c r="I275" s="17">
        <v>0</v>
      </c>
      <c r="J275" s="17">
        <v>0</v>
      </c>
      <c r="K275" s="17">
        <v>0</v>
      </c>
      <c r="L275" s="17">
        <v>0</v>
      </c>
      <c r="M275" s="17">
        <v>0</v>
      </c>
      <c r="N275" s="17">
        <v>0</v>
      </c>
      <c r="O275" s="17">
        <v>20</v>
      </c>
      <c r="P275" s="17">
        <v>0</v>
      </c>
      <c r="Q275" s="17">
        <v>51</v>
      </c>
      <c r="R275" s="17">
        <v>0</v>
      </c>
      <c r="S275" s="17">
        <v>0</v>
      </c>
      <c r="T275" s="17">
        <v>0</v>
      </c>
      <c r="U275" s="17">
        <v>0</v>
      </c>
      <c r="V275" s="17">
        <v>0</v>
      </c>
      <c r="W275" s="17">
        <v>0</v>
      </c>
      <c r="X275" s="17">
        <v>0</v>
      </c>
      <c r="Y275" s="17">
        <v>0</v>
      </c>
      <c r="Z275" s="17">
        <v>0</v>
      </c>
      <c r="AA275" s="17">
        <v>0</v>
      </c>
      <c r="AB275" s="17">
        <v>0</v>
      </c>
      <c r="AC275" s="17">
        <v>0</v>
      </c>
      <c r="AD275" s="17">
        <v>0</v>
      </c>
      <c r="AE275" s="17">
        <v>0</v>
      </c>
      <c r="AF275" s="17">
        <v>0</v>
      </c>
      <c r="AG275" s="88">
        <v>45</v>
      </c>
      <c r="AH275" s="92" t="s">
        <v>3</v>
      </c>
      <c r="AI275" s="87" t="s">
        <v>504</v>
      </c>
      <c r="AM275" s="17">
        <v>40</v>
      </c>
      <c r="AN275" s="17">
        <f t="shared" si="101"/>
        <v>100</v>
      </c>
      <c r="AO275" s="17">
        <f t="shared" si="102"/>
        <v>0.2</v>
      </c>
      <c r="AP275" s="17">
        <f t="shared" si="103"/>
        <v>0.08</v>
      </c>
      <c r="AQ275" s="17">
        <f t="shared" si="104"/>
        <v>0.21</v>
      </c>
      <c r="AR275" s="17">
        <f t="shared" si="105"/>
        <v>0.51</v>
      </c>
      <c r="AS275" s="17">
        <f t="shared" si="106"/>
        <v>0.45</v>
      </c>
      <c r="AU275" s="17">
        <f t="shared" si="107"/>
        <v>1.7586206896551726</v>
      </c>
      <c r="AV275" s="17">
        <f t="shared" si="108"/>
        <v>0.68965517241379315</v>
      </c>
      <c r="AW275" s="17">
        <f t="shared" si="109"/>
        <v>0.60991379310344829</v>
      </c>
      <c r="AX275" s="17">
        <f t="shared" si="110"/>
        <v>0.93965517241379315</v>
      </c>
      <c r="AY275" s="17">
        <f t="shared" si="111"/>
        <v>0.60991379310344829</v>
      </c>
      <c r="AZ275" s="17">
        <f t="shared" si="112"/>
        <v>0.60991379310344829</v>
      </c>
      <c r="BA275" s="17">
        <f t="shared" si="113"/>
        <v>0.15991379310344828</v>
      </c>
      <c r="BC275" s="17">
        <f t="shared" si="114"/>
        <v>0.96226415094339623</v>
      </c>
      <c r="BD275" s="17">
        <f t="shared" si="115"/>
        <v>0.37735849056603776</v>
      </c>
      <c r="BE275" s="17">
        <f t="shared" si="116"/>
        <v>0.48476789478026733</v>
      </c>
      <c r="BF275" s="17">
        <f t="shared" si="117"/>
        <v>0.37735849056603776</v>
      </c>
      <c r="BG275" s="17">
        <f t="shared" si="118"/>
        <v>0.37735849056603776</v>
      </c>
      <c r="BH275" s="17">
        <f t="shared" si="119"/>
        <v>5.2767888928444261E-3</v>
      </c>
      <c r="BI275" s="17">
        <f t="shared" si="120"/>
        <v>6.8799317983979469E-5</v>
      </c>
    </row>
    <row r="276" spans="1:61" x14ac:dyDescent="0.25">
      <c r="A276" s="84">
        <v>203</v>
      </c>
      <c r="B276" s="84">
        <v>476</v>
      </c>
      <c r="C276" s="17">
        <v>31</v>
      </c>
      <c r="D276" s="86">
        <v>1</v>
      </c>
      <c r="E276" s="98">
        <f t="shared" si="99"/>
        <v>25</v>
      </c>
      <c r="F276" s="98">
        <f t="shared" si="100"/>
        <v>0.46666666666666667</v>
      </c>
      <c r="G276" s="17">
        <v>0</v>
      </c>
      <c r="H276" s="17">
        <v>40</v>
      </c>
      <c r="I276" s="17">
        <v>0</v>
      </c>
      <c r="J276" s="17">
        <v>0</v>
      </c>
      <c r="K276" s="17">
        <v>0</v>
      </c>
      <c r="L276" s="17">
        <v>0</v>
      </c>
      <c r="M276" s="17">
        <v>0</v>
      </c>
      <c r="N276" s="17">
        <v>0</v>
      </c>
      <c r="O276" s="17">
        <v>25</v>
      </c>
      <c r="P276" s="17">
        <v>0</v>
      </c>
      <c r="Q276" s="17">
        <v>35</v>
      </c>
      <c r="R276" s="17">
        <v>0</v>
      </c>
      <c r="S276" s="17">
        <v>0</v>
      </c>
      <c r="T276" s="17">
        <v>0</v>
      </c>
      <c r="U276" s="17">
        <v>0</v>
      </c>
      <c r="V276" s="17">
        <v>0</v>
      </c>
      <c r="W276" s="41">
        <v>0</v>
      </c>
      <c r="X276" s="41">
        <v>0</v>
      </c>
      <c r="Y276" s="17">
        <v>0</v>
      </c>
      <c r="Z276" s="17">
        <v>0</v>
      </c>
      <c r="AA276" s="17">
        <v>0</v>
      </c>
      <c r="AB276" s="17">
        <v>0</v>
      </c>
      <c r="AC276" s="17">
        <v>0</v>
      </c>
      <c r="AD276" s="17">
        <v>0</v>
      </c>
      <c r="AE276" s="17">
        <v>0</v>
      </c>
      <c r="AF276" s="41">
        <v>0</v>
      </c>
      <c r="AG276" s="88">
        <v>45</v>
      </c>
      <c r="AH276" s="91" t="s">
        <v>3</v>
      </c>
      <c r="AI276" s="87" t="s">
        <v>504</v>
      </c>
      <c r="AN276" s="17">
        <f t="shared" si="101"/>
        <v>100</v>
      </c>
      <c r="AO276" s="17">
        <f t="shared" si="102"/>
        <v>0.25</v>
      </c>
      <c r="AP276" s="17">
        <f t="shared" si="103"/>
        <v>0</v>
      </c>
      <c r="AQ276" s="17">
        <f t="shared" si="104"/>
        <v>0.4</v>
      </c>
      <c r="AR276" s="17">
        <f t="shared" si="105"/>
        <v>0.35</v>
      </c>
      <c r="AS276" s="17">
        <f t="shared" si="106"/>
        <v>0.45</v>
      </c>
      <c r="AU276" s="17">
        <f t="shared" si="107"/>
        <v>0.87499999999999989</v>
      </c>
      <c r="AV276" s="17">
        <f t="shared" si="108"/>
        <v>0.625</v>
      </c>
      <c r="AW276" s="17">
        <f t="shared" si="109"/>
        <v>0.5546875</v>
      </c>
      <c r="AX276" s="17">
        <f t="shared" si="110"/>
        <v>0.71875</v>
      </c>
      <c r="AY276" s="17">
        <f t="shared" si="111"/>
        <v>0.5546875</v>
      </c>
      <c r="AZ276" s="17">
        <f t="shared" si="112"/>
        <v>0.5546875</v>
      </c>
      <c r="BA276" s="17">
        <f t="shared" si="113"/>
        <v>0.10468749999999999</v>
      </c>
      <c r="BC276" s="17">
        <f t="shared" si="114"/>
        <v>0.875</v>
      </c>
      <c r="BD276" s="17">
        <f t="shared" si="115"/>
        <v>0.625</v>
      </c>
      <c r="BE276" s="17">
        <f t="shared" si="116"/>
        <v>0.47963902601876018</v>
      </c>
      <c r="BF276" s="17">
        <f t="shared" si="117"/>
        <v>0.51238348244973086</v>
      </c>
      <c r="BG276" s="17">
        <f t="shared" si="118"/>
        <v>0.51238348244973086</v>
      </c>
      <c r="BH276" s="17">
        <f t="shared" si="119"/>
        <v>3.8916988825558776E-3</v>
      </c>
      <c r="BI276" s="17">
        <f t="shared" si="120"/>
        <v>6.8799317983979469E-5</v>
      </c>
    </row>
    <row r="277" spans="1:61" x14ac:dyDescent="0.25">
      <c r="A277" s="84">
        <v>249</v>
      </c>
      <c r="B277" s="84">
        <v>508</v>
      </c>
      <c r="C277" s="17">
        <f>'EWG-CCP-127 (1)'!B64</f>
        <v>9</v>
      </c>
      <c r="D277" s="86">
        <v>1</v>
      </c>
      <c r="E277" s="98">
        <f t="shared" si="99"/>
        <v>40</v>
      </c>
      <c r="F277" s="98">
        <f t="shared" si="100"/>
        <v>0.33333333333333331</v>
      </c>
      <c r="G277" s="17">
        <v>0</v>
      </c>
      <c r="H277" s="17">
        <f>'EWG-CCP-127 (1)'!M64</f>
        <v>40</v>
      </c>
      <c r="I277" s="17">
        <v>0</v>
      </c>
      <c r="J277" s="17">
        <v>0</v>
      </c>
      <c r="K277" s="17">
        <v>0</v>
      </c>
      <c r="L277" s="17">
        <v>0</v>
      </c>
      <c r="M277" s="17">
        <v>0</v>
      </c>
      <c r="N277" s="17">
        <v>0</v>
      </c>
      <c r="O277" s="17">
        <f>'EWG-CCP-127 (1)'!L64</f>
        <v>40</v>
      </c>
      <c r="P277" s="17">
        <v>0</v>
      </c>
      <c r="Q277" s="17">
        <f>'EWG-CCP-127 (1)'!K64</f>
        <v>20</v>
      </c>
      <c r="R277" s="17">
        <v>0</v>
      </c>
      <c r="S277" s="17">
        <v>0</v>
      </c>
      <c r="T277" s="17">
        <v>0</v>
      </c>
      <c r="U277" s="17">
        <v>0</v>
      </c>
      <c r="V277" s="17">
        <v>0</v>
      </c>
      <c r="W277" s="41">
        <v>0</v>
      </c>
      <c r="X277" s="41">
        <v>0</v>
      </c>
      <c r="Y277" s="17">
        <v>0</v>
      </c>
      <c r="Z277" s="17">
        <v>0</v>
      </c>
      <c r="AA277" s="17">
        <v>0</v>
      </c>
      <c r="AB277" s="17">
        <v>0</v>
      </c>
      <c r="AC277" s="17">
        <v>0</v>
      </c>
      <c r="AD277" s="17">
        <v>0</v>
      </c>
      <c r="AE277" s="17">
        <v>0</v>
      </c>
      <c r="AF277" s="41">
        <v>0</v>
      </c>
      <c r="AG277" s="88">
        <f>'EWG-CCP-127 (1)'!E64</f>
        <v>41</v>
      </c>
      <c r="AH277" s="41" t="s">
        <v>3</v>
      </c>
      <c r="AI277" s="87" t="s">
        <v>506</v>
      </c>
      <c r="AN277" s="17">
        <f t="shared" si="101"/>
        <v>100</v>
      </c>
      <c r="AO277" s="17">
        <f t="shared" si="102"/>
        <v>0.4</v>
      </c>
      <c r="AP277" s="17">
        <f t="shared" si="103"/>
        <v>0</v>
      </c>
      <c r="AQ277" s="17">
        <f t="shared" si="104"/>
        <v>0.4</v>
      </c>
      <c r="AR277" s="17">
        <f t="shared" si="105"/>
        <v>0.2</v>
      </c>
      <c r="AS277" s="17">
        <f t="shared" si="106"/>
        <v>0.41</v>
      </c>
      <c r="AU277" s="17">
        <f t="shared" si="107"/>
        <v>0.5</v>
      </c>
      <c r="AV277" s="17">
        <f t="shared" si="108"/>
        <v>1</v>
      </c>
      <c r="AW277" s="17">
        <f t="shared" si="109"/>
        <v>0.53125</v>
      </c>
      <c r="AX277" s="17">
        <f t="shared" si="110"/>
        <v>0.625</v>
      </c>
      <c r="AY277" s="17">
        <f t="shared" si="111"/>
        <v>0.42499999999999999</v>
      </c>
      <c r="AZ277" s="17">
        <f t="shared" si="112"/>
        <v>0.42499999999999999</v>
      </c>
      <c r="BA277" s="17">
        <f t="shared" si="113"/>
        <v>1.5000000000000013E-2</v>
      </c>
      <c r="BC277" s="17">
        <f t="shared" si="114"/>
        <v>0.5</v>
      </c>
      <c r="BD277" s="17">
        <f t="shared" si="115"/>
        <v>1</v>
      </c>
      <c r="BE277" s="17">
        <f t="shared" si="116"/>
        <v>0.45759875215174323</v>
      </c>
      <c r="BF277" s="17">
        <f t="shared" si="117"/>
        <v>0.47687353247748765</v>
      </c>
      <c r="BG277" s="17">
        <f t="shared" si="118"/>
        <v>0.47687353247748765</v>
      </c>
      <c r="BH277" s="17">
        <f t="shared" si="119"/>
        <v>4.4720693460175986E-3</v>
      </c>
      <c r="BI277" s="17">
        <f t="shared" si="120"/>
        <v>2.3323621523090141E-3</v>
      </c>
    </row>
    <row r="278" spans="1:61" x14ac:dyDescent="0.25">
      <c r="A278" s="84">
        <v>455</v>
      </c>
      <c r="B278" s="84">
        <v>395</v>
      </c>
      <c r="C278" s="17" t="s">
        <v>297</v>
      </c>
      <c r="D278" s="86">
        <v>1</v>
      </c>
      <c r="E278" s="98">
        <f t="shared" ref="E278:E309" si="121">I278+L278+M278+N278+O278+V278+X278+AB278+AD278</f>
        <v>38.5</v>
      </c>
      <c r="F278" s="98">
        <f t="shared" ref="F278:F309" si="122">Q278/(H278+P278+Q278+AC278)</f>
        <v>0.5</v>
      </c>
      <c r="G278" s="17">
        <v>1.5</v>
      </c>
      <c r="H278" s="17">
        <v>30</v>
      </c>
      <c r="I278" s="17">
        <v>0</v>
      </c>
      <c r="J278" s="17">
        <v>0</v>
      </c>
      <c r="K278" s="17">
        <v>0</v>
      </c>
      <c r="L278" s="17">
        <v>0</v>
      </c>
      <c r="M278" s="17">
        <v>0</v>
      </c>
      <c r="N278" s="17">
        <v>0</v>
      </c>
      <c r="O278" s="17">
        <v>38.5</v>
      </c>
      <c r="P278" s="17">
        <v>0</v>
      </c>
      <c r="Q278" s="17">
        <v>30</v>
      </c>
      <c r="R278" s="17">
        <v>0</v>
      </c>
      <c r="S278" s="17">
        <v>0</v>
      </c>
      <c r="T278" s="17">
        <v>0</v>
      </c>
      <c r="U278" s="17">
        <v>0</v>
      </c>
      <c r="V278" s="17">
        <v>0</v>
      </c>
      <c r="W278" s="41">
        <v>0</v>
      </c>
      <c r="X278" s="17">
        <v>0</v>
      </c>
      <c r="Y278" s="17">
        <v>0</v>
      </c>
      <c r="Z278" s="17">
        <v>0</v>
      </c>
      <c r="AA278" s="17">
        <v>0</v>
      </c>
      <c r="AB278" s="17">
        <v>0</v>
      </c>
      <c r="AC278" s="17">
        <v>0</v>
      </c>
      <c r="AD278" s="17">
        <v>0</v>
      </c>
      <c r="AE278" s="17">
        <v>0</v>
      </c>
      <c r="AF278" s="41">
        <v>0</v>
      </c>
      <c r="AG278" s="88">
        <v>43</v>
      </c>
      <c r="AH278" s="92" t="s">
        <v>3</v>
      </c>
      <c r="AI278" s="87" t="s">
        <v>504</v>
      </c>
      <c r="AN278" s="17">
        <f t="shared" si="101"/>
        <v>100</v>
      </c>
      <c r="AO278" s="17">
        <f t="shared" si="102"/>
        <v>0.38500000000000001</v>
      </c>
      <c r="AP278" s="17">
        <f t="shared" si="103"/>
        <v>1.4999999999999999E-2</v>
      </c>
      <c r="AQ278" s="17">
        <f t="shared" si="104"/>
        <v>0.3</v>
      </c>
      <c r="AR278" s="17">
        <f t="shared" si="105"/>
        <v>0.3</v>
      </c>
      <c r="AS278" s="17">
        <f t="shared" si="106"/>
        <v>0.43</v>
      </c>
      <c r="AU278" s="17">
        <f t="shared" si="107"/>
        <v>0.95238095238095233</v>
      </c>
      <c r="AV278" s="17">
        <f t="shared" si="108"/>
        <v>1.2222222222222223</v>
      </c>
      <c r="AW278" s="17">
        <f t="shared" si="109"/>
        <v>0.55952380952380953</v>
      </c>
      <c r="AX278" s="17">
        <f t="shared" si="110"/>
        <v>0.73809523809523814</v>
      </c>
      <c r="AY278" s="17">
        <f t="shared" si="111"/>
        <v>0.43719064686806619</v>
      </c>
      <c r="AZ278" s="17">
        <f t="shared" si="112"/>
        <v>0.43719064686806619</v>
      </c>
      <c r="BA278" s="17">
        <f t="shared" si="113"/>
        <v>7.1906468680661972E-3</v>
      </c>
      <c r="BC278" s="17">
        <f t="shared" si="114"/>
        <v>0.83333333333333337</v>
      </c>
      <c r="BD278" s="17">
        <f t="shared" si="115"/>
        <v>1.0694444444444444</v>
      </c>
      <c r="BE278" s="17">
        <f t="shared" si="116"/>
        <v>0.47719010670020279</v>
      </c>
      <c r="BF278" s="17">
        <f t="shared" si="117"/>
        <v>0.4986894640426891</v>
      </c>
      <c r="BG278" s="17">
        <f t="shared" si="118"/>
        <v>0.4986894640426891</v>
      </c>
      <c r="BH278" s="17">
        <f t="shared" si="119"/>
        <v>4.7182424704718803E-3</v>
      </c>
      <c r="BI278" s="17">
        <f t="shared" si="120"/>
        <v>8.0058073514649604E-4</v>
      </c>
    </row>
    <row r="279" spans="1:61" x14ac:dyDescent="0.25">
      <c r="A279" s="84">
        <v>129</v>
      </c>
      <c r="B279" s="84">
        <v>455</v>
      </c>
      <c r="C279" s="17" t="s">
        <v>155</v>
      </c>
      <c r="D279" s="86">
        <v>1</v>
      </c>
      <c r="E279" s="98">
        <f t="shared" si="121"/>
        <v>25.8</v>
      </c>
      <c r="F279" s="98">
        <f t="shared" si="122"/>
        <v>0.33557951482479786</v>
      </c>
      <c r="G279" s="17">
        <v>0</v>
      </c>
      <c r="H279" s="17">
        <v>49.3</v>
      </c>
      <c r="I279" s="17">
        <v>10.8</v>
      </c>
      <c r="J279" s="17">
        <v>0</v>
      </c>
      <c r="K279" s="17">
        <v>0</v>
      </c>
      <c r="L279" s="17">
        <v>0</v>
      </c>
      <c r="M279" s="17">
        <v>0</v>
      </c>
      <c r="N279" s="17">
        <v>0</v>
      </c>
      <c r="O279" s="17">
        <v>15</v>
      </c>
      <c r="P279" s="17">
        <v>0</v>
      </c>
      <c r="Q279" s="17">
        <v>24.9</v>
      </c>
      <c r="R279" s="17">
        <v>0</v>
      </c>
      <c r="S279" s="17">
        <v>0</v>
      </c>
      <c r="T279" s="17">
        <v>0</v>
      </c>
      <c r="U279" s="17">
        <v>0</v>
      </c>
      <c r="V279" s="17">
        <v>0</v>
      </c>
      <c r="W279" s="41">
        <v>0</v>
      </c>
      <c r="X279" s="41">
        <v>0</v>
      </c>
      <c r="Y279" s="17">
        <v>0</v>
      </c>
      <c r="Z279" s="17">
        <v>0</v>
      </c>
      <c r="AA279" s="17">
        <v>0</v>
      </c>
      <c r="AB279" s="41">
        <v>0</v>
      </c>
      <c r="AC279" s="17">
        <v>0</v>
      </c>
      <c r="AD279" s="17">
        <v>0</v>
      </c>
      <c r="AE279" s="41">
        <v>0</v>
      </c>
      <c r="AF279" s="41">
        <v>0</v>
      </c>
      <c r="AG279" s="88">
        <v>48.9</v>
      </c>
      <c r="AH279" s="41" t="s">
        <v>3</v>
      </c>
      <c r="AI279" s="87" t="s">
        <v>557</v>
      </c>
      <c r="AN279" s="17">
        <f t="shared" si="101"/>
        <v>100</v>
      </c>
      <c r="AO279" s="17">
        <f t="shared" si="102"/>
        <v>0.15</v>
      </c>
      <c r="AP279" s="17">
        <f t="shared" si="103"/>
        <v>0</v>
      </c>
      <c r="AQ279" s="17">
        <f t="shared" si="104"/>
        <v>0.49299999999999999</v>
      </c>
      <c r="AR279" s="17">
        <f t="shared" si="105"/>
        <v>0.249</v>
      </c>
      <c r="AS279" s="17">
        <f t="shared" si="106"/>
        <v>0.48899999999999999</v>
      </c>
      <c r="AU279" s="17">
        <f t="shared" si="107"/>
        <v>0.50507099391480725</v>
      </c>
      <c r="AV279" s="17">
        <f t="shared" si="108"/>
        <v>0.3042596348884381</v>
      </c>
      <c r="AW279" s="17">
        <f t="shared" si="109"/>
        <v>0.5315669371196754</v>
      </c>
      <c r="AX279" s="17">
        <f t="shared" si="110"/>
        <v>0.62626774847870181</v>
      </c>
      <c r="AY279" s="17">
        <f t="shared" si="111"/>
        <v>0.3042596348884381</v>
      </c>
      <c r="AZ279" s="17">
        <f t="shared" si="112"/>
        <v>0.3042596348884381</v>
      </c>
      <c r="BA279" s="17">
        <f t="shared" si="113"/>
        <v>0.18474036511156189</v>
      </c>
      <c r="BC279" s="17">
        <f t="shared" si="114"/>
        <v>0.50507099391480725</v>
      </c>
      <c r="BD279" s="17">
        <f t="shared" si="115"/>
        <v>0.41379310344827586</v>
      </c>
      <c r="BE279" s="17">
        <f t="shared" si="116"/>
        <v>0.45789679507083741</v>
      </c>
      <c r="BF279" s="17">
        <f t="shared" si="117"/>
        <v>0.41379310344827586</v>
      </c>
      <c r="BG279" s="17">
        <f t="shared" si="118"/>
        <v>0.41379310344827586</v>
      </c>
      <c r="BH279" s="17">
        <f t="shared" si="119"/>
        <v>5.6560772889417358E-3</v>
      </c>
      <c r="BI279" s="17">
        <f t="shared" si="120"/>
        <v>9.4282555451707288E-4</v>
      </c>
    </row>
    <row r="280" spans="1:61" x14ac:dyDescent="0.25">
      <c r="A280" s="84">
        <v>436</v>
      </c>
      <c r="B280" s="84">
        <v>291</v>
      </c>
      <c r="D280" s="86">
        <v>1</v>
      </c>
      <c r="E280" s="98">
        <f t="shared" si="121"/>
        <v>18.8</v>
      </c>
      <c r="F280" s="98">
        <f t="shared" si="122"/>
        <v>0.87859007832898173</v>
      </c>
      <c r="G280" s="17">
        <f>'EWG-CCP-127 (1)'!E223</f>
        <v>4.6000000000000014</v>
      </c>
      <c r="H280" s="17">
        <f>'EWG-CCP-127 (1)'!F223</f>
        <v>9.3000000000000007</v>
      </c>
      <c r="I280" s="17">
        <v>0</v>
      </c>
      <c r="J280" s="17">
        <v>0</v>
      </c>
      <c r="K280" s="17">
        <v>0</v>
      </c>
      <c r="L280" s="17">
        <v>0</v>
      </c>
      <c r="M280" s="17">
        <v>0</v>
      </c>
      <c r="N280" s="17">
        <v>0</v>
      </c>
      <c r="O280" s="17">
        <f>'EWG-CCP-127 (1)'!C223</f>
        <v>18.8</v>
      </c>
      <c r="P280" s="17">
        <v>0</v>
      </c>
      <c r="Q280" s="17">
        <f>'EWG-CCP-127 (1)'!D223</f>
        <v>67.300000000000011</v>
      </c>
      <c r="R280" s="17">
        <v>0</v>
      </c>
      <c r="S280" s="17">
        <v>0</v>
      </c>
      <c r="T280" s="17">
        <v>0</v>
      </c>
      <c r="U280" s="17">
        <v>0</v>
      </c>
      <c r="V280" s="17">
        <v>0</v>
      </c>
      <c r="W280" s="41">
        <v>0</v>
      </c>
      <c r="X280" s="17">
        <v>0</v>
      </c>
      <c r="Y280" s="17">
        <v>0</v>
      </c>
      <c r="Z280" s="17">
        <v>0</v>
      </c>
      <c r="AA280" s="17">
        <v>0</v>
      </c>
      <c r="AB280" s="17">
        <v>0</v>
      </c>
      <c r="AC280" s="17">
        <v>0</v>
      </c>
      <c r="AD280" s="17">
        <v>0</v>
      </c>
      <c r="AE280" s="17">
        <v>0</v>
      </c>
      <c r="AF280" s="41">
        <v>0</v>
      </c>
      <c r="AG280" s="88">
        <f>'EWG-CCP-127 (1)'!J223</f>
        <v>66.711519999999993</v>
      </c>
      <c r="AH280" s="41" t="s">
        <v>3</v>
      </c>
      <c r="AI280" s="87" t="s">
        <v>506</v>
      </c>
      <c r="AN280" s="17">
        <f t="shared" si="101"/>
        <v>100.00000000000001</v>
      </c>
      <c r="AO280" s="17">
        <f t="shared" si="102"/>
        <v>0.188</v>
      </c>
      <c r="AP280" s="17">
        <f t="shared" si="103"/>
        <v>4.6000000000000013E-2</v>
      </c>
      <c r="AQ280" s="17">
        <f t="shared" si="104"/>
        <v>9.3000000000000013E-2</v>
      </c>
      <c r="AR280" s="17">
        <f t="shared" si="105"/>
        <v>0.67300000000000015</v>
      </c>
      <c r="AS280" s="17">
        <f t="shared" si="106"/>
        <v>0.66711519999999991</v>
      </c>
      <c r="AU280" s="17">
        <f t="shared" si="107"/>
        <v>4.841726618705037</v>
      </c>
      <c r="AV280" s="17">
        <f t="shared" si="108"/>
        <v>1.3525179856115106</v>
      </c>
      <c r="AW280" s="17">
        <f t="shared" si="109"/>
        <v>0.80260791366906481</v>
      </c>
      <c r="AX280" s="17">
        <f t="shared" si="110"/>
        <v>1.7104316546762592</v>
      </c>
      <c r="AY280" s="17">
        <f t="shared" si="111"/>
        <v>0.80260791366906481</v>
      </c>
      <c r="AZ280" s="17">
        <f t="shared" si="112"/>
        <v>0.80260791366906481</v>
      </c>
      <c r="BA280" s="17">
        <f t="shared" si="113"/>
        <v>0.1354927136690649</v>
      </c>
      <c r="BC280" s="17">
        <f t="shared" si="114"/>
        <v>2.4296028880866425</v>
      </c>
      <c r="BD280" s="17">
        <f t="shared" si="115"/>
        <v>0.6787003610108302</v>
      </c>
      <c r="BE280" s="17">
        <f t="shared" si="116"/>
        <v>0.57100935510645412</v>
      </c>
      <c r="BF280" s="17">
        <f t="shared" si="117"/>
        <v>0.58336306568914098</v>
      </c>
      <c r="BG280" s="17">
        <f t="shared" si="118"/>
        <v>0.58336306568914098</v>
      </c>
      <c r="BH280" s="17">
        <f t="shared" si="119"/>
        <v>7.0144200016241534E-3</v>
      </c>
      <c r="BI280" s="17">
        <f t="shared" si="120"/>
        <v>4.3606069951847785E-2</v>
      </c>
    </row>
    <row r="281" spans="1:61" x14ac:dyDescent="0.25">
      <c r="A281" s="84">
        <v>286</v>
      </c>
      <c r="B281" s="84">
        <v>370</v>
      </c>
      <c r="D281" s="86">
        <v>1</v>
      </c>
      <c r="E281" s="98">
        <f t="shared" si="121"/>
        <v>42.857142857142854</v>
      </c>
      <c r="F281" s="98">
        <f t="shared" si="122"/>
        <v>0.5</v>
      </c>
      <c r="G281" s="17">
        <v>0</v>
      </c>
      <c r="H281" s="17">
        <f>'EWG-CCP-127 (1)'!M104</f>
        <v>28.571428571428569</v>
      </c>
      <c r="I281" s="17">
        <v>0</v>
      </c>
      <c r="J281" s="17">
        <v>0</v>
      </c>
      <c r="K281" s="17">
        <v>0</v>
      </c>
      <c r="L281" s="17">
        <v>0</v>
      </c>
      <c r="M281" s="17">
        <v>0</v>
      </c>
      <c r="N281" s="17">
        <v>0</v>
      </c>
      <c r="O281" s="17">
        <f>'EWG-CCP-127 (1)'!L104</f>
        <v>42.857142857142854</v>
      </c>
      <c r="P281" s="17">
        <v>0</v>
      </c>
      <c r="Q281" s="17">
        <f>'EWG-CCP-127 (1)'!K104</f>
        <v>28.571428571428569</v>
      </c>
      <c r="R281" s="17">
        <v>0</v>
      </c>
      <c r="S281" s="17">
        <v>0</v>
      </c>
      <c r="T281" s="17">
        <v>0</v>
      </c>
      <c r="U281" s="17">
        <v>0</v>
      </c>
      <c r="V281" s="17">
        <v>0</v>
      </c>
      <c r="W281" s="41">
        <v>0</v>
      </c>
      <c r="X281" s="41">
        <v>0</v>
      </c>
      <c r="Y281" s="17">
        <v>0</v>
      </c>
      <c r="Z281" s="17">
        <v>0</v>
      </c>
      <c r="AA281" s="17">
        <v>0</v>
      </c>
      <c r="AB281" s="17">
        <v>0</v>
      </c>
      <c r="AC281" s="17">
        <v>0</v>
      </c>
      <c r="AD281" s="17">
        <v>0</v>
      </c>
      <c r="AE281" s="17">
        <v>0</v>
      </c>
      <c r="AF281" s="41">
        <v>0</v>
      </c>
      <c r="AG281" s="88">
        <f>'EWG-CCP-127 (1)'!E104</f>
        <v>53</v>
      </c>
      <c r="AH281" s="91" t="s">
        <v>3</v>
      </c>
      <c r="AI281" s="87" t="s">
        <v>504</v>
      </c>
      <c r="AN281" s="17">
        <f t="shared" si="101"/>
        <v>99.999999999999986</v>
      </c>
      <c r="AO281" s="17">
        <f t="shared" si="102"/>
        <v>0.42857142857142855</v>
      </c>
      <c r="AP281" s="17">
        <f t="shared" si="103"/>
        <v>0</v>
      </c>
      <c r="AQ281" s="17">
        <f t="shared" si="104"/>
        <v>0.2857142857142857</v>
      </c>
      <c r="AR281" s="17">
        <f t="shared" si="105"/>
        <v>0.2857142857142857</v>
      </c>
      <c r="AS281" s="17">
        <f t="shared" si="106"/>
        <v>0.53</v>
      </c>
      <c r="AU281" s="17">
        <f t="shared" si="107"/>
        <v>1</v>
      </c>
      <c r="AV281" s="17">
        <f t="shared" si="108"/>
        <v>1.5</v>
      </c>
      <c r="AW281" s="17">
        <f t="shared" si="109"/>
        <v>0.5625</v>
      </c>
      <c r="AX281" s="17">
        <f t="shared" si="110"/>
        <v>0.75</v>
      </c>
      <c r="AY281" s="17">
        <f t="shared" si="111"/>
        <v>0.375</v>
      </c>
      <c r="AZ281" s="17">
        <f t="shared" si="112"/>
        <v>0.375</v>
      </c>
      <c r="BA281" s="17">
        <f t="shared" si="113"/>
        <v>0.15500000000000003</v>
      </c>
      <c r="BC281" s="17">
        <f t="shared" si="114"/>
        <v>1</v>
      </c>
      <c r="BD281" s="17">
        <f t="shared" si="115"/>
        <v>1.5</v>
      </c>
      <c r="BE281" s="17">
        <f t="shared" si="116"/>
        <v>0.48698578397443254</v>
      </c>
      <c r="BF281" s="17">
        <f t="shared" si="117"/>
        <v>0.45058607621471125</v>
      </c>
      <c r="BG281" s="17">
        <f t="shared" si="118"/>
        <v>0.45058607621471125</v>
      </c>
      <c r="BH281" s="17">
        <f t="shared" si="119"/>
        <v>6.3065712909756546E-3</v>
      </c>
      <c r="BI281" s="17">
        <f t="shared" si="120"/>
        <v>5.1416736493339193E-3</v>
      </c>
    </row>
    <row r="282" spans="1:61" x14ac:dyDescent="0.25">
      <c r="A282" s="84">
        <v>164</v>
      </c>
      <c r="B282" s="84">
        <v>100</v>
      </c>
      <c r="D282" s="86">
        <v>1</v>
      </c>
      <c r="E282" s="98">
        <f t="shared" si="121"/>
        <v>20.6</v>
      </c>
      <c r="F282" s="98">
        <f t="shared" si="122"/>
        <v>0.66372795969773302</v>
      </c>
      <c r="G282" s="17">
        <v>0</v>
      </c>
      <c r="H282" s="17">
        <v>26.7</v>
      </c>
      <c r="I282" s="17">
        <v>0</v>
      </c>
      <c r="J282" s="17">
        <v>0</v>
      </c>
      <c r="K282" s="17">
        <v>0</v>
      </c>
      <c r="L282" s="17">
        <v>0</v>
      </c>
      <c r="M282" s="17">
        <v>0</v>
      </c>
      <c r="N282" s="17">
        <v>0</v>
      </c>
      <c r="O282" s="17">
        <v>20.6</v>
      </c>
      <c r="P282" s="17">
        <v>0</v>
      </c>
      <c r="Q282" s="17">
        <v>52.7</v>
      </c>
      <c r="R282" s="17">
        <v>0</v>
      </c>
      <c r="S282" s="17">
        <v>0</v>
      </c>
      <c r="T282" s="17">
        <v>0</v>
      </c>
      <c r="U282" s="17">
        <v>0</v>
      </c>
      <c r="V282" s="17">
        <v>0</v>
      </c>
      <c r="W282" s="41">
        <v>0</v>
      </c>
      <c r="X282" s="41">
        <v>0</v>
      </c>
      <c r="Y282" s="17">
        <v>0</v>
      </c>
      <c r="Z282" s="17">
        <v>0</v>
      </c>
      <c r="AA282" s="17">
        <v>0</v>
      </c>
      <c r="AB282" s="41">
        <v>0</v>
      </c>
      <c r="AC282" s="17">
        <v>0</v>
      </c>
      <c r="AD282" s="17">
        <v>0</v>
      </c>
      <c r="AE282" s="41">
        <v>0</v>
      </c>
      <c r="AF282" s="41">
        <v>0</v>
      </c>
      <c r="AG282" s="88">
        <v>66</v>
      </c>
      <c r="AH282" s="41" t="s">
        <v>3</v>
      </c>
      <c r="AI282" s="87" t="s">
        <v>556</v>
      </c>
      <c r="AN282" s="17">
        <f t="shared" si="101"/>
        <v>100</v>
      </c>
      <c r="AO282" s="17">
        <f t="shared" si="102"/>
        <v>0.20600000000000002</v>
      </c>
      <c r="AP282" s="17">
        <f t="shared" si="103"/>
        <v>0</v>
      </c>
      <c r="AQ282" s="17">
        <f t="shared" si="104"/>
        <v>0.26700000000000002</v>
      </c>
      <c r="AR282" s="17">
        <f t="shared" si="105"/>
        <v>0.52700000000000002</v>
      </c>
      <c r="AS282" s="17">
        <f t="shared" si="106"/>
        <v>0.66</v>
      </c>
      <c r="AU282" s="17">
        <f t="shared" si="107"/>
        <v>1.9737827715355805</v>
      </c>
      <c r="AV282" s="17">
        <f t="shared" si="108"/>
        <v>0.77153558052434457</v>
      </c>
      <c r="AW282" s="17">
        <f t="shared" si="109"/>
        <v>0.62336142322097376</v>
      </c>
      <c r="AX282" s="17">
        <f t="shared" si="110"/>
        <v>0.99344569288389506</v>
      </c>
      <c r="AY282" s="17">
        <f t="shared" si="111"/>
        <v>0.62336142322097376</v>
      </c>
      <c r="AZ282" s="17">
        <f t="shared" si="112"/>
        <v>0.62336142322097376</v>
      </c>
      <c r="BA282" s="17">
        <f t="shared" si="113"/>
        <v>3.6638576779026266E-2</v>
      </c>
      <c r="BC282" s="17">
        <f t="shared" si="114"/>
        <v>1.9737827715355807</v>
      </c>
      <c r="BD282" s="17">
        <f t="shared" si="115"/>
        <v>0.77153558052434468</v>
      </c>
      <c r="BE282" s="17">
        <f t="shared" si="116"/>
        <v>0.54421895456543801</v>
      </c>
      <c r="BF282" s="17">
        <f t="shared" si="117"/>
        <v>0.57716868845634561</v>
      </c>
      <c r="BG282" s="17">
        <f t="shared" si="118"/>
        <v>0.57716868845634561</v>
      </c>
      <c r="BH282" s="17">
        <f t="shared" si="119"/>
        <v>6.8610261720419372E-3</v>
      </c>
      <c r="BI282" s="17">
        <f t="shared" si="120"/>
        <v>4.0685094437777576E-2</v>
      </c>
    </row>
    <row r="283" spans="1:61" x14ac:dyDescent="0.25">
      <c r="A283" s="84">
        <v>56</v>
      </c>
      <c r="B283" s="84">
        <v>397</v>
      </c>
      <c r="C283" s="17" t="s">
        <v>68</v>
      </c>
      <c r="D283" s="86">
        <v>1</v>
      </c>
      <c r="E283" s="98">
        <f t="shared" si="121"/>
        <v>15.29</v>
      </c>
      <c r="F283" s="98">
        <f t="shared" si="122"/>
        <v>0.9285920786354438</v>
      </c>
      <c r="G283" s="17">
        <v>15.09</v>
      </c>
      <c r="H283" s="17">
        <v>4.9400000000000004</v>
      </c>
      <c r="I283" s="17">
        <v>15.29</v>
      </c>
      <c r="J283" s="17">
        <v>0</v>
      </c>
      <c r="K283" s="41">
        <v>0</v>
      </c>
      <c r="L283" s="41">
        <v>0</v>
      </c>
      <c r="M283" s="41">
        <v>0</v>
      </c>
      <c r="N283" s="41">
        <v>0</v>
      </c>
      <c r="O283" s="17">
        <v>0</v>
      </c>
      <c r="P283" s="17">
        <v>0</v>
      </c>
      <c r="Q283" s="17">
        <v>64.239999999999995</v>
      </c>
      <c r="R283" s="17">
        <v>0</v>
      </c>
      <c r="S283" s="17">
        <v>0</v>
      </c>
      <c r="T283" s="17">
        <v>0</v>
      </c>
      <c r="U283" s="17">
        <v>0</v>
      </c>
      <c r="V283" s="41">
        <v>0</v>
      </c>
      <c r="W283" s="41">
        <v>0</v>
      </c>
      <c r="X283" s="41">
        <v>0</v>
      </c>
      <c r="Y283" s="41">
        <v>0</v>
      </c>
      <c r="Z283" s="17">
        <v>0</v>
      </c>
      <c r="AA283" s="17">
        <v>0</v>
      </c>
      <c r="AB283" s="41">
        <v>0</v>
      </c>
      <c r="AC283" s="17">
        <v>0</v>
      </c>
      <c r="AD283" s="17">
        <v>0</v>
      </c>
      <c r="AE283" s="41">
        <v>0</v>
      </c>
      <c r="AF283" s="41">
        <v>0</v>
      </c>
      <c r="AG283" s="88">
        <v>4</v>
      </c>
      <c r="AH283" s="93" t="s">
        <v>3</v>
      </c>
      <c r="AI283" s="87" t="s">
        <v>556</v>
      </c>
      <c r="AL283" s="87" t="s">
        <v>508</v>
      </c>
      <c r="AN283" s="17">
        <f t="shared" si="101"/>
        <v>99.56</v>
      </c>
      <c r="AO283" s="17">
        <f t="shared" si="102"/>
        <v>0</v>
      </c>
      <c r="AP283" s="17">
        <f t="shared" si="103"/>
        <v>0.15090000000000001</v>
      </c>
      <c r="AQ283" s="17">
        <f t="shared" si="104"/>
        <v>4.9400000000000006E-2</v>
      </c>
      <c r="AR283" s="17">
        <f t="shared" si="105"/>
        <v>0.64239999999999997</v>
      </c>
      <c r="AS283" s="17">
        <f t="shared" si="106"/>
        <v>0.04</v>
      </c>
      <c r="AU283" s="17">
        <f t="shared" si="107"/>
        <v>3.207189216175736</v>
      </c>
      <c r="AV283" s="17">
        <f t="shared" si="108"/>
        <v>0</v>
      </c>
      <c r="AW283" s="17">
        <f t="shared" si="109"/>
        <v>0.70044932601098353</v>
      </c>
      <c r="AX283" s="17">
        <f t="shared" si="110"/>
        <v>1.3017973040439341</v>
      </c>
      <c r="AY283" s="17">
        <f t="shared" si="111"/>
        <v>0</v>
      </c>
      <c r="AZ283" s="17">
        <f t="shared" si="112"/>
        <v>0</v>
      </c>
      <c r="BA283" s="17">
        <f t="shared" si="113"/>
        <v>0.04</v>
      </c>
      <c r="BC283" s="17">
        <f t="shared" si="114"/>
        <v>0.98376722817764162</v>
      </c>
      <c r="BD283" s="17">
        <f t="shared" si="115"/>
        <v>0.1170750382848392</v>
      </c>
      <c r="BE283" s="17">
        <f t="shared" si="116"/>
        <v>0.48603171801020434</v>
      </c>
      <c r="BF283" s="17">
        <f t="shared" si="117"/>
        <v>0.1170750382848392</v>
      </c>
      <c r="BG283" s="17">
        <f t="shared" si="118"/>
        <v>0.1170750382848392</v>
      </c>
      <c r="BH283" s="17">
        <f t="shared" si="119"/>
        <v>5.9405615266094275E-3</v>
      </c>
      <c r="BI283" s="17">
        <f t="shared" si="120"/>
        <v>0.17497031836981558</v>
      </c>
    </row>
    <row r="284" spans="1:61" x14ac:dyDescent="0.25">
      <c r="A284" s="84">
        <v>442</v>
      </c>
      <c r="B284" s="84">
        <v>297</v>
      </c>
      <c r="C284" s="17" t="s">
        <v>288</v>
      </c>
      <c r="D284" s="86">
        <v>1</v>
      </c>
      <c r="E284" s="98">
        <f t="shared" si="121"/>
        <v>14.23</v>
      </c>
      <c r="F284" s="98">
        <f t="shared" si="122"/>
        <v>0.7896700478022618</v>
      </c>
      <c r="G284" s="17">
        <v>0</v>
      </c>
      <c r="H284" s="17">
        <v>18.04</v>
      </c>
      <c r="I284" s="17">
        <v>0</v>
      </c>
      <c r="J284" s="17">
        <v>0</v>
      </c>
      <c r="K284" s="17">
        <v>0</v>
      </c>
      <c r="L284" s="17">
        <v>0</v>
      </c>
      <c r="M284" s="17">
        <v>0</v>
      </c>
      <c r="N284" s="17">
        <v>0</v>
      </c>
      <c r="O284" s="17">
        <v>14.23</v>
      </c>
      <c r="P284" s="17">
        <v>0</v>
      </c>
      <c r="Q284" s="17">
        <v>67.73</v>
      </c>
      <c r="R284" s="17">
        <v>0</v>
      </c>
      <c r="S284" s="17">
        <v>0</v>
      </c>
      <c r="T284" s="17">
        <v>0</v>
      </c>
      <c r="U284" s="17">
        <v>0</v>
      </c>
      <c r="V284" s="17">
        <v>0</v>
      </c>
      <c r="W284" s="41">
        <v>0</v>
      </c>
      <c r="X284" s="17">
        <v>0</v>
      </c>
      <c r="Y284" s="17">
        <v>0</v>
      </c>
      <c r="Z284" s="17">
        <v>0</v>
      </c>
      <c r="AA284" s="17">
        <v>0</v>
      </c>
      <c r="AB284" s="17">
        <v>0</v>
      </c>
      <c r="AC284" s="17">
        <v>0</v>
      </c>
      <c r="AD284" s="17">
        <v>0</v>
      </c>
      <c r="AE284" s="17">
        <v>0</v>
      </c>
      <c r="AF284" s="41">
        <v>0</v>
      </c>
      <c r="AG284" s="88">
        <v>73</v>
      </c>
      <c r="AH284" s="41" t="s">
        <v>3</v>
      </c>
      <c r="AI284" s="87" t="s">
        <v>506</v>
      </c>
      <c r="AN284" s="17">
        <f t="shared" si="101"/>
        <v>100</v>
      </c>
      <c r="AO284" s="17">
        <f t="shared" si="102"/>
        <v>0.14230000000000001</v>
      </c>
      <c r="AP284" s="17">
        <f t="shared" si="103"/>
        <v>0</v>
      </c>
      <c r="AQ284" s="17">
        <f t="shared" si="104"/>
        <v>0.1804</v>
      </c>
      <c r="AR284" s="17">
        <f t="shared" si="105"/>
        <v>0.67730000000000001</v>
      </c>
      <c r="AS284" s="17">
        <f t="shared" si="106"/>
        <v>0.73</v>
      </c>
      <c r="AU284" s="17">
        <f t="shared" si="107"/>
        <v>3.7544345898004434</v>
      </c>
      <c r="AV284" s="17">
        <f t="shared" si="108"/>
        <v>0.78880266075388028</v>
      </c>
      <c r="AW284" s="17">
        <f t="shared" si="109"/>
        <v>0.73465216186252769</v>
      </c>
      <c r="AX284" s="17">
        <f t="shared" si="110"/>
        <v>1.4386086474501107</v>
      </c>
      <c r="AY284" s="17">
        <f t="shared" si="111"/>
        <v>0.73465216186252769</v>
      </c>
      <c r="AZ284" s="17">
        <f t="shared" si="112"/>
        <v>0.73465216186252769</v>
      </c>
      <c r="BA284" s="17">
        <f t="shared" si="113"/>
        <v>4.6521618625277039E-3</v>
      </c>
      <c r="BC284" s="17">
        <f t="shared" si="114"/>
        <v>3.7544345898004439</v>
      </c>
      <c r="BD284" s="17">
        <f t="shared" si="115"/>
        <v>0.78880266075388028</v>
      </c>
      <c r="BE284" s="17">
        <f t="shared" si="116"/>
        <v>0.64887509786239639</v>
      </c>
      <c r="BF284" s="17">
        <f t="shared" si="117"/>
        <v>0.64897275710876889</v>
      </c>
      <c r="BG284" s="17">
        <f t="shared" si="118"/>
        <v>0.64897275710876889</v>
      </c>
      <c r="BH284" s="17">
        <f t="shared" si="119"/>
        <v>6.565414090554559E-3</v>
      </c>
      <c r="BI284" s="17">
        <f t="shared" si="120"/>
        <v>7.3823859477708753E-2</v>
      </c>
    </row>
    <row r="285" spans="1:61" x14ac:dyDescent="0.25">
      <c r="A285" s="84">
        <v>296</v>
      </c>
      <c r="B285" s="84">
        <v>185</v>
      </c>
      <c r="D285" s="86">
        <v>1</v>
      </c>
      <c r="E285" s="98">
        <f t="shared" si="121"/>
        <v>28.90995260663507</v>
      </c>
      <c r="F285" s="98">
        <f t="shared" si="122"/>
        <v>0.66666666666666674</v>
      </c>
      <c r="G285" s="17">
        <v>0</v>
      </c>
      <c r="H285" s="17">
        <f>'EWG-CCP-127 (1)'!M114</f>
        <v>23.696682464454977</v>
      </c>
      <c r="I285" s="17">
        <v>0</v>
      </c>
      <c r="J285" s="17">
        <v>0</v>
      </c>
      <c r="K285" s="17">
        <v>0</v>
      </c>
      <c r="L285" s="17">
        <v>0</v>
      </c>
      <c r="M285" s="17">
        <v>0</v>
      </c>
      <c r="N285" s="17">
        <v>0</v>
      </c>
      <c r="O285" s="17">
        <f>'EWG-CCP-127 (1)'!L114</f>
        <v>28.90995260663507</v>
      </c>
      <c r="P285" s="17">
        <v>0</v>
      </c>
      <c r="Q285" s="17">
        <f>'EWG-CCP-127 (1)'!K114</f>
        <v>47.393364928909953</v>
      </c>
      <c r="R285" s="17">
        <v>0</v>
      </c>
      <c r="S285" s="17">
        <v>0</v>
      </c>
      <c r="T285" s="17">
        <v>0</v>
      </c>
      <c r="U285" s="17">
        <v>0</v>
      </c>
      <c r="V285" s="17">
        <v>0</v>
      </c>
      <c r="W285" s="41">
        <v>0</v>
      </c>
      <c r="X285" s="41">
        <v>0</v>
      </c>
      <c r="Y285" s="17">
        <v>0</v>
      </c>
      <c r="Z285" s="17">
        <v>0</v>
      </c>
      <c r="AA285" s="17">
        <v>0</v>
      </c>
      <c r="AB285" s="17">
        <v>0</v>
      </c>
      <c r="AC285" s="17">
        <v>0</v>
      </c>
      <c r="AD285" s="17">
        <v>0</v>
      </c>
      <c r="AE285" s="17">
        <v>0</v>
      </c>
      <c r="AF285" s="41">
        <v>0</v>
      </c>
      <c r="AG285" s="88">
        <f>'EWG-CCP-127 (1)'!E114</f>
        <v>66</v>
      </c>
      <c r="AH285" s="91" t="s">
        <v>3</v>
      </c>
      <c r="AI285" s="87" t="s">
        <v>504</v>
      </c>
      <c r="AN285" s="17">
        <f t="shared" si="101"/>
        <v>100</v>
      </c>
      <c r="AO285" s="17">
        <f t="shared" si="102"/>
        <v>0.2890995260663507</v>
      </c>
      <c r="AP285" s="17">
        <f t="shared" si="103"/>
        <v>0</v>
      </c>
      <c r="AQ285" s="17">
        <f t="shared" si="104"/>
        <v>0.23696682464454977</v>
      </c>
      <c r="AR285" s="17">
        <f t="shared" si="105"/>
        <v>0.47393364928909953</v>
      </c>
      <c r="AS285" s="17">
        <f t="shared" si="106"/>
        <v>0.66</v>
      </c>
      <c r="AU285" s="17">
        <f t="shared" si="107"/>
        <v>2</v>
      </c>
      <c r="AV285" s="17">
        <f t="shared" si="108"/>
        <v>1.22</v>
      </c>
      <c r="AW285" s="17">
        <f t="shared" si="109"/>
        <v>0.625</v>
      </c>
      <c r="AX285" s="17">
        <f t="shared" si="110"/>
        <v>1</v>
      </c>
      <c r="AY285" s="17">
        <f t="shared" si="111"/>
        <v>0.57916666666666672</v>
      </c>
      <c r="AZ285" s="17">
        <f t="shared" si="112"/>
        <v>0.57916666666666672</v>
      </c>
      <c r="BA285" s="17">
        <f t="shared" si="113"/>
        <v>8.0833333333333313E-2</v>
      </c>
      <c r="BC285" s="17">
        <f t="shared" si="114"/>
        <v>2</v>
      </c>
      <c r="BD285" s="17">
        <f t="shared" si="115"/>
        <v>1.22</v>
      </c>
      <c r="BE285" s="17">
        <f t="shared" si="116"/>
        <v>0.54575984761981122</v>
      </c>
      <c r="BF285" s="17">
        <f t="shared" si="117"/>
        <v>0.58258622898523527</v>
      </c>
      <c r="BG285" s="17">
        <f t="shared" si="118"/>
        <v>0.58258622898523527</v>
      </c>
      <c r="BH285" s="17">
        <f t="shared" si="119"/>
        <v>5.9928919427264336E-3</v>
      </c>
      <c r="BI285" s="17">
        <f t="shared" si="120"/>
        <v>4.0685094437777576E-2</v>
      </c>
    </row>
    <row r="286" spans="1:61" x14ac:dyDescent="0.25">
      <c r="A286" s="84">
        <v>387</v>
      </c>
      <c r="B286" s="84">
        <v>255</v>
      </c>
      <c r="C286" s="17" t="s">
        <v>252</v>
      </c>
      <c r="D286" s="86">
        <v>1</v>
      </c>
      <c r="E286" s="98">
        <f t="shared" si="121"/>
        <v>18.600000000000001</v>
      </c>
      <c r="F286" s="98">
        <f t="shared" si="122"/>
        <v>0.78967741935483871</v>
      </c>
      <c r="G286" s="17">
        <v>3.9</v>
      </c>
      <c r="H286" s="17">
        <v>16.3</v>
      </c>
      <c r="I286" s="17">
        <v>5.8</v>
      </c>
      <c r="J286" s="17">
        <v>0</v>
      </c>
      <c r="K286" s="17">
        <v>0</v>
      </c>
      <c r="L286" s="17">
        <v>0</v>
      </c>
      <c r="M286" s="17">
        <v>0</v>
      </c>
      <c r="N286" s="17">
        <v>0</v>
      </c>
      <c r="O286" s="17">
        <v>12.8</v>
      </c>
      <c r="P286" s="17">
        <v>0</v>
      </c>
      <c r="Q286" s="17">
        <v>61.2</v>
      </c>
      <c r="R286" s="17">
        <v>0</v>
      </c>
      <c r="S286" s="17">
        <v>0</v>
      </c>
      <c r="T286" s="17">
        <v>0</v>
      </c>
      <c r="U286" s="17">
        <v>0</v>
      </c>
      <c r="V286" s="17">
        <v>0</v>
      </c>
      <c r="W286" s="41">
        <v>0</v>
      </c>
      <c r="X286" s="41">
        <v>0</v>
      </c>
      <c r="Y286" s="17">
        <v>0</v>
      </c>
      <c r="Z286" s="17">
        <v>0</v>
      </c>
      <c r="AA286" s="17">
        <v>0</v>
      </c>
      <c r="AB286" s="17">
        <v>0</v>
      </c>
      <c r="AC286" s="17">
        <v>0</v>
      </c>
      <c r="AD286" s="17">
        <v>0</v>
      </c>
      <c r="AE286" s="17">
        <v>0</v>
      </c>
      <c r="AF286" s="41">
        <v>0</v>
      </c>
      <c r="AG286" s="88">
        <v>57</v>
      </c>
      <c r="AH286" s="91" t="s">
        <v>3</v>
      </c>
      <c r="AI286" s="87" t="s">
        <v>504</v>
      </c>
      <c r="AN286" s="17">
        <f t="shared" si="101"/>
        <v>100</v>
      </c>
      <c r="AO286" s="17">
        <f t="shared" si="102"/>
        <v>0.128</v>
      </c>
      <c r="AP286" s="17">
        <f t="shared" si="103"/>
        <v>3.9E-2</v>
      </c>
      <c r="AQ286" s="17">
        <f t="shared" si="104"/>
        <v>0.16300000000000001</v>
      </c>
      <c r="AR286" s="17">
        <f t="shared" si="105"/>
        <v>0.61199999999999999</v>
      </c>
      <c r="AS286" s="17">
        <f t="shared" si="106"/>
        <v>0.56999999999999995</v>
      </c>
      <c r="AU286" s="17">
        <f t="shared" si="107"/>
        <v>3.0297029702970293</v>
      </c>
      <c r="AV286" s="17">
        <f t="shared" si="108"/>
        <v>0.63366336633663367</v>
      </c>
      <c r="AW286" s="17">
        <f t="shared" si="109"/>
        <v>0.6893564356435643</v>
      </c>
      <c r="AX286" s="17">
        <f t="shared" si="110"/>
        <v>1.2574257425742572</v>
      </c>
      <c r="AY286" s="17">
        <f t="shared" si="111"/>
        <v>0.63366336633663367</v>
      </c>
      <c r="AZ286" s="17">
        <f t="shared" si="112"/>
        <v>0.63366336633663367</v>
      </c>
      <c r="BA286" s="17">
        <f t="shared" si="113"/>
        <v>6.366336633663372E-2</v>
      </c>
      <c r="BC286" s="17">
        <f t="shared" si="114"/>
        <v>1.9184952978056429</v>
      </c>
      <c r="BD286" s="17">
        <f t="shared" si="115"/>
        <v>0.49216300940438878</v>
      </c>
      <c r="BE286" s="17">
        <f t="shared" si="116"/>
        <v>0.54096948506564246</v>
      </c>
      <c r="BF286" s="17">
        <f t="shared" si="117"/>
        <v>0.49216300940438878</v>
      </c>
      <c r="BG286" s="17">
        <f t="shared" si="118"/>
        <v>0.49216300940438878</v>
      </c>
      <c r="BH286" s="17">
        <f t="shared" si="119"/>
        <v>6.0585971049812613E-3</v>
      </c>
      <c r="BI286" s="17">
        <f t="shared" si="120"/>
        <v>1.2478110815008873E-2</v>
      </c>
    </row>
    <row r="287" spans="1:61" x14ac:dyDescent="0.25">
      <c r="A287" s="84">
        <v>183</v>
      </c>
      <c r="B287" s="84">
        <v>116</v>
      </c>
      <c r="C287" s="17">
        <v>11</v>
      </c>
      <c r="D287" s="86">
        <v>1</v>
      </c>
      <c r="E287" s="98">
        <f t="shared" si="121"/>
        <v>16.600000000000001</v>
      </c>
      <c r="F287" s="98">
        <f t="shared" si="122"/>
        <v>0.80095923261390878</v>
      </c>
      <c r="G287" s="17">
        <v>0</v>
      </c>
      <c r="H287" s="17">
        <v>16.600000000000001</v>
      </c>
      <c r="I287" s="17">
        <v>0</v>
      </c>
      <c r="J287" s="17">
        <v>0</v>
      </c>
      <c r="K287" s="17">
        <v>0</v>
      </c>
      <c r="L287" s="17">
        <v>0</v>
      </c>
      <c r="M287" s="17">
        <v>0</v>
      </c>
      <c r="N287" s="17">
        <v>0</v>
      </c>
      <c r="O287" s="17">
        <v>16.600000000000001</v>
      </c>
      <c r="P287" s="17">
        <v>0</v>
      </c>
      <c r="Q287" s="17">
        <v>66.8</v>
      </c>
      <c r="R287" s="17">
        <v>0</v>
      </c>
      <c r="S287" s="17">
        <v>0</v>
      </c>
      <c r="T287" s="17">
        <v>0</v>
      </c>
      <c r="U287" s="17">
        <v>0</v>
      </c>
      <c r="V287" s="17">
        <v>0</v>
      </c>
      <c r="W287" s="41">
        <v>0</v>
      </c>
      <c r="X287" s="41">
        <v>0</v>
      </c>
      <c r="Y287" s="17">
        <v>0</v>
      </c>
      <c r="Z287" s="17">
        <v>0</v>
      </c>
      <c r="AA287" s="17">
        <v>0</v>
      </c>
      <c r="AB287" s="17">
        <v>0</v>
      </c>
      <c r="AC287" s="17">
        <v>0</v>
      </c>
      <c r="AD287" s="17">
        <v>0</v>
      </c>
      <c r="AE287" s="17">
        <v>0</v>
      </c>
      <c r="AF287" s="41">
        <v>0</v>
      </c>
      <c r="AG287" s="88">
        <v>77</v>
      </c>
      <c r="AH287" s="91" t="s">
        <v>3</v>
      </c>
      <c r="AI287" s="87" t="s">
        <v>504</v>
      </c>
      <c r="AN287" s="17">
        <f t="shared" si="101"/>
        <v>100</v>
      </c>
      <c r="AO287" s="17">
        <f t="shared" si="102"/>
        <v>0.16600000000000001</v>
      </c>
      <c r="AP287" s="17">
        <f t="shared" si="103"/>
        <v>0</v>
      </c>
      <c r="AQ287" s="17">
        <f t="shared" si="104"/>
        <v>0.16600000000000001</v>
      </c>
      <c r="AR287" s="17">
        <f t="shared" si="105"/>
        <v>0.66799999999999993</v>
      </c>
      <c r="AS287" s="17">
        <f t="shared" si="106"/>
        <v>0.77</v>
      </c>
      <c r="AU287" s="17">
        <f t="shared" si="107"/>
        <v>4.0240963855421681</v>
      </c>
      <c r="AV287" s="17">
        <f t="shared" si="108"/>
        <v>1</v>
      </c>
      <c r="AW287" s="17">
        <f t="shared" si="109"/>
        <v>0.75150602409638556</v>
      </c>
      <c r="AX287" s="17">
        <f t="shared" si="110"/>
        <v>1.506024096385542</v>
      </c>
      <c r="AY287" s="17">
        <f t="shared" si="111"/>
        <v>0.75150602409638556</v>
      </c>
      <c r="AZ287" s="17">
        <f t="shared" si="112"/>
        <v>0.75150602409638556</v>
      </c>
      <c r="BA287" s="17">
        <f t="shared" si="113"/>
        <v>1.8493975903614457E-2</v>
      </c>
      <c r="BC287" s="17">
        <f t="shared" si="114"/>
        <v>4.0240963855421681</v>
      </c>
      <c r="BD287" s="17">
        <f t="shared" si="115"/>
        <v>1</v>
      </c>
      <c r="BE287" s="17">
        <f t="shared" si="116"/>
        <v>0.66472421740804755</v>
      </c>
      <c r="BF287" s="17">
        <f t="shared" si="117"/>
        <v>0.69407310042325621</v>
      </c>
      <c r="BG287" s="17">
        <f t="shared" si="118"/>
        <v>0.69407310042325621</v>
      </c>
      <c r="BH287" s="17">
        <f t="shared" si="119"/>
        <v>5.7648940793369394E-3</v>
      </c>
      <c r="BI287" s="17">
        <f t="shared" si="120"/>
        <v>9.7160296643383728E-2</v>
      </c>
    </row>
    <row r="288" spans="1:61" x14ac:dyDescent="0.25">
      <c r="A288" s="84">
        <v>25</v>
      </c>
      <c r="B288" s="84">
        <v>415</v>
      </c>
      <c r="C288" s="41" t="s">
        <v>20</v>
      </c>
      <c r="D288" s="86">
        <v>1</v>
      </c>
      <c r="E288" s="98">
        <f t="shared" si="121"/>
        <v>25</v>
      </c>
      <c r="F288" s="98">
        <f t="shared" si="122"/>
        <v>0.33333333333333331</v>
      </c>
      <c r="G288" s="41">
        <v>0</v>
      </c>
      <c r="H288" s="41">
        <v>50</v>
      </c>
      <c r="I288" s="41">
        <v>0</v>
      </c>
      <c r="J288" s="17">
        <v>0</v>
      </c>
      <c r="K288" s="41">
        <v>0</v>
      </c>
      <c r="L288" s="41">
        <v>0</v>
      </c>
      <c r="M288" s="41">
        <v>0</v>
      </c>
      <c r="N288" s="41">
        <v>0</v>
      </c>
      <c r="O288" s="41">
        <v>25</v>
      </c>
      <c r="P288" s="41">
        <v>0</v>
      </c>
      <c r="Q288" s="41">
        <v>25</v>
      </c>
      <c r="R288" s="17">
        <v>0</v>
      </c>
      <c r="S288" s="17">
        <v>0</v>
      </c>
      <c r="T288" s="17">
        <v>0</v>
      </c>
      <c r="U288" s="41">
        <v>0</v>
      </c>
      <c r="V288" s="41">
        <v>0</v>
      </c>
      <c r="W288" s="41">
        <v>0</v>
      </c>
      <c r="X288" s="41">
        <v>0</v>
      </c>
      <c r="Y288" s="41">
        <v>0</v>
      </c>
      <c r="Z288" s="41">
        <v>0</v>
      </c>
      <c r="AA288" s="17">
        <v>0</v>
      </c>
      <c r="AB288" s="41">
        <v>0</v>
      </c>
      <c r="AC288" s="17">
        <v>0</v>
      </c>
      <c r="AD288" s="17">
        <v>0</v>
      </c>
      <c r="AE288" s="41">
        <v>0</v>
      </c>
      <c r="AF288" s="41">
        <v>0</v>
      </c>
      <c r="AG288" s="90">
        <v>42</v>
      </c>
      <c r="AH288" s="91" t="s">
        <v>3</v>
      </c>
      <c r="AI288" s="87" t="s">
        <v>504</v>
      </c>
      <c r="AN288" s="17">
        <f t="shared" si="101"/>
        <v>100</v>
      </c>
      <c r="AO288" s="17">
        <f t="shared" si="102"/>
        <v>0.25</v>
      </c>
      <c r="AP288" s="17">
        <f t="shared" si="103"/>
        <v>0</v>
      </c>
      <c r="AQ288" s="17">
        <f t="shared" si="104"/>
        <v>0.5</v>
      </c>
      <c r="AR288" s="17">
        <f t="shared" si="105"/>
        <v>0.25</v>
      </c>
      <c r="AS288" s="17">
        <f t="shared" si="106"/>
        <v>0.42</v>
      </c>
      <c r="AU288" s="17">
        <f t="shared" si="107"/>
        <v>0.5</v>
      </c>
      <c r="AV288" s="17">
        <f t="shared" si="108"/>
        <v>0.5</v>
      </c>
      <c r="AW288" s="17">
        <f t="shared" si="109"/>
        <v>0.53125</v>
      </c>
      <c r="AX288" s="17">
        <f t="shared" si="110"/>
        <v>0.625</v>
      </c>
      <c r="AY288" s="17">
        <f t="shared" si="111"/>
        <v>0.5</v>
      </c>
      <c r="AZ288" s="17">
        <f t="shared" si="112"/>
        <v>0.5</v>
      </c>
      <c r="BA288" s="17">
        <f t="shared" si="113"/>
        <v>8.0000000000000016E-2</v>
      </c>
      <c r="BC288" s="17">
        <f t="shared" si="114"/>
        <v>0.5</v>
      </c>
      <c r="BD288" s="17">
        <f t="shared" si="115"/>
        <v>0.5</v>
      </c>
      <c r="BE288" s="17">
        <f t="shared" si="116"/>
        <v>0.45759875215174323</v>
      </c>
      <c r="BF288" s="17">
        <f t="shared" si="117"/>
        <v>0.48356883782206023</v>
      </c>
      <c r="BG288" s="17">
        <f t="shared" si="118"/>
        <v>0.48356883782206023</v>
      </c>
      <c r="BH288" s="17">
        <f t="shared" si="119"/>
        <v>4.0409971420473966E-3</v>
      </c>
      <c r="BI288" s="17">
        <f t="shared" si="120"/>
        <v>1.4664714437277549E-3</v>
      </c>
    </row>
    <row r="289" spans="1:61" x14ac:dyDescent="0.25">
      <c r="A289" s="84">
        <v>295</v>
      </c>
      <c r="B289" s="84">
        <v>184</v>
      </c>
      <c r="C289" s="101"/>
      <c r="D289" s="86">
        <v>1</v>
      </c>
      <c r="E289" s="98">
        <f t="shared" si="121"/>
        <v>25</v>
      </c>
      <c r="F289" s="98">
        <f t="shared" si="122"/>
        <v>0.66666666666666663</v>
      </c>
      <c r="G289" s="17">
        <v>0</v>
      </c>
      <c r="H289" s="17">
        <f>'EWG-CCP-127 (1)'!M113</f>
        <v>25</v>
      </c>
      <c r="I289" s="17">
        <v>0</v>
      </c>
      <c r="J289" s="17">
        <v>0</v>
      </c>
      <c r="K289" s="17">
        <v>0</v>
      </c>
      <c r="L289" s="17">
        <v>0</v>
      </c>
      <c r="M289" s="17">
        <v>0</v>
      </c>
      <c r="N289" s="17">
        <v>0</v>
      </c>
      <c r="O289" s="17">
        <f>'EWG-CCP-127 (1)'!L113</f>
        <v>25</v>
      </c>
      <c r="P289" s="17">
        <v>0</v>
      </c>
      <c r="Q289" s="17">
        <f>'EWG-CCP-127 (1)'!K113</f>
        <v>50</v>
      </c>
      <c r="R289" s="17">
        <v>0</v>
      </c>
      <c r="S289" s="17">
        <v>0</v>
      </c>
      <c r="T289" s="17">
        <v>0</v>
      </c>
      <c r="U289" s="17">
        <v>0</v>
      </c>
      <c r="V289" s="17">
        <v>0</v>
      </c>
      <c r="W289" s="41">
        <v>0</v>
      </c>
      <c r="X289" s="41">
        <v>0</v>
      </c>
      <c r="Y289" s="17">
        <v>0</v>
      </c>
      <c r="Z289" s="17">
        <v>0</v>
      </c>
      <c r="AA289" s="17">
        <v>0</v>
      </c>
      <c r="AB289" s="17">
        <v>0</v>
      </c>
      <c r="AC289" s="17">
        <v>0</v>
      </c>
      <c r="AD289" s="17">
        <v>0</v>
      </c>
      <c r="AE289" s="17">
        <v>0</v>
      </c>
      <c r="AF289" s="41">
        <v>0</v>
      </c>
      <c r="AG289" s="88">
        <f>'EWG-CCP-127 (1)'!E113</f>
        <v>67</v>
      </c>
      <c r="AH289" s="91" t="s">
        <v>3</v>
      </c>
      <c r="AI289" s="87" t="s">
        <v>504</v>
      </c>
      <c r="AN289" s="17">
        <f t="shared" si="101"/>
        <v>100</v>
      </c>
      <c r="AO289" s="17">
        <f t="shared" si="102"/>
        <v>0.25</v>
      </c>
      <c r="AP289" s="17">
        <f t="shared" si="103"/>
        <v>0</v>
      </c>
      <c r="AQ289" s="17">
        <f t="shared" si="104"/>
        <v>0.25</v>
      </c>
      <c r="AR289" s="17">
        <f t="shared" si="105"/>
        <v>0.5</v>
      </c>
      <c r="AS289" s="17">
        <f t="shared" si="106"/>
        <v>0.67</v>
      </c>
      <c r="AU289" s="17">
        <f t="shared" si="107"/>
        <v>2</v>
      </c>
      <c r="AV289" s="17">
        <f t="shared" si="108"/>
        <v>1</v>
      </c>
      <c r="AW289" s="17">
        <f t="shared" si="109"/>
        <v>0.625</v>
      </c>
      <c r="AX289" s="17">
        <f t="shared" si="110"/>
        <v>1</v>
      </c>
      <c r="AY289" s="17">
        <f t="shared" si="111"/>
        <v>0.625</v>
      </c>
      <c r="AZ289" s="17">
        <f t="shared" si="112"/>
        <v>0.625</v>
      </c>
      <c r="BA289" s="17">
        <f t="shared" si="113"/>
        <v>4.500000000000004E-2</v>
      </c>
      <c r="BC289" s="17">
        <f t="shared" si="114"/>
        <v>2</v>
      </c>
      <c r="BD289" s="17">
        <f t="shared" si="115"/>
        <v>1</v>
      </c>
      <c r="BE289" s="17">
        <f t="shared" si="116"/>
        <v>0.54575984761981122</v>
      </c>
      <c r="BF289" s="17">
        <f t="shared" si="117"/>
        <v>0.58961263966104716</v>
      </c>
      <c r="BG289" s="17">
        <f t="shared" si="118"/>
        <v>0.58961263966104716</v>
      </c>
      <c r="BH289" s="17">
        <f t="shared" si="119"/>
        <v>6.4621277022646551E-3</v>
      </c>
      <c r="BI289" s="17">
        <f t="shared" si="120"/>
        <v>4.4819203729196323E-2</v>
      </c>
    </row>
    <row r="290" spans="1:61" x14ac:dyDescent="0.25">
      <c r="A290" s="84">
        <v>548</v>
      </c>
      <c r="B290" s="84">
        <v>590</v>
      </c>
      <c r="C290" s="17" t="s">
        <v>392</v>
      </c>
      <c r="D290" s="86">
        <v>1</v>
      </c>
      <c r="E290" s="98">
        <f t="shared" si="121"/>
        <v>42.857142857142854</v>
      </c>
      <c r="F290" s="98">
        <f t="shared" si="122"/>
        <v>0.33333333333333331</v>
      </c>
      <c r="G290" s="17">
        <f>'EWG-CCP-127 (1)'!N242</f>
        <v>14.285714285714285</v>
      </c>
      <c r="H290" s="17">
        <f>'EWG-CCP-127 (1)'!L242</f>
        <v>28.571428571428569</v>
      </c>
      <c r="I290" s="17">
        <f>'EWG-CCP-127 (1)'!O242</f>
        <v>42.857142857142854</v>
      </c>
      <c r="J290" s="17">
        <v>0</v>
      </c>
      <c r="K290" s="17">
        <v>0</v>
      </c>
      <c r="L290" s="17">
        <v>0</v>
      </c>
      <c r="M290" s="17">
        <v>0</v>
      </c>
      <c r="N290" s="17">
        <v>0</v>
      </c>
      <c r="O290" s="17">
        <v>0</v>
      </c>
      <c r="P290" s="17">
        <v>0</v>
      </c>
      <c r="Q290" s="17">
        <f>'EWG-CCP-127 (1)'!M242</f>
        <v>14.285714285714285</v>
      </c>
      <c r="R290" s="17">
        <v>0</v>
      </c>
      <c r="S290" s="17">
        <v>0</v>
      </c>
      <c r="T290" s="17">
        <v>0</v>
      </c>
      <c r="U290" s="17">
        <v>0</v>
      </c>
      <c r="V290" s="17">
        <f>'EWG-CCP-127 (1)'!P242</f>
        <v>0</v>
      </c>
      <c r="W290" s="17">
        <v>0</v>
      </c>
      <c r="X290" s="17">
        <v>0</v>
      </c>
      <c r="Y290" s="17">
        <v>0</v>
      </c>
      <c r="Z290" s="17">
        <f>'EWG-CCP-127 (1)'!Q242</f>
        <v>0</v>
      </c>
      <c r="AA290" s="17">
        <v>0</v>
      </c>
      <c r="AB290" s="17">
        <v>0</v>
      </c>
      <c r="AC290" s="17">
        <v>0</v>
      </c>
      <c r="AD290" s="17">
        <v>0</v>
      </c>
      <c r="AE290" s="17">
        <v>0</v>
      </c>
      <c r="AF290" s="17">
        <f>'EWG-CCP-127 (1)'!R242</f>
        <v>0</v>
      </c>
      <c r="AG290" s="88">
        <v>17.100000000000001</v>
      </c>
      <c r="AH290" s="92" t="s">
        <v>3</v>
      </c>
      <c r="AI290" s="87" t="s">
        <v>504</v>
      </c>
      <c r="AM290" s="80"/>
      <c r="AN290" s="17">
        <f t="shared" si="101"/>
        <v>100</v>
      </c>
      <c r="AO290" s="17">
        <f t="shared" si="102"/>
        <v>0</v>
      </c>
      <c r="AP290" s="17">
        <f t="shared" si="103"/>
        <v>0.14285714285714285</v>
      </c>
      <c r="AQ290" s="17">
        <f t="shared" si="104"/>
        <v>0.2857142857142857</v>
      </c>
      <c r="AR290" s="17">
        <f t="shared" si="105"/>
        <v>0.14285714285714285</v>
      </c>
      <c r="AS290" s="17">
        <f t="shared" si="106"/>
        <v>0.17100000000000001</v>
      </c>
      <c r="AU290" s="17">
        <f t="shared" si="107"/>
        <v>0.33333333333333331</v>
      </c>
      <c r="AV290" s="17">
        <f t="shared" si="108"/>
        <v>0</v>
      </c>
      <c r="AW290" s="17">
        <f t="shared" si="109"/>
        <v>0.52083333333333337</v>
      </c>
      <c r="AX290" s="17">
        <f t="shared" si="110"/>
        <v>0.58333333333333337</v>
      </c>
      <c r="AY290" s="17">
        <f t="shared" si="111"/>
        <v>0</v>
      </c>
      <c r="AZ290" s="17">
        <f t="shared" si="112"/>
        <v>0</v>
      </c>
      <c r="BA290" s="17">
        <f t="shared" si="113"/>
        <v>0.17100000000000001</v>
      </c>
      <c r="BC290" s="17">
        <f t="shared" si="114"/>
        <v>0.16666666666666666</v>
      </c>
      <c r="BD290" s="17">
        <f t="shared" si="115"/>
        <v>0.25</v>
      </c>
      <c r="BE290" s="17">
        <f t="shared" si="116"/>
        <v>0.43800739760328367</v>
      </c>
      <c r="BF290" s="17">
        <f t="shared" si="117"/>
        <v>0.25</v>
      </c>
      <c r="BG290" s="17">
        <f t="shared" si="118"/>
        <v>0.25</v>
      </c>
      <c r="BH290" s="17">
        <f t="shared" si="119"/>
        <v>6.2409999999999983E-3</v>
      </c>
      <c r="BI290" s="17">
        <f t="shared" si="120"/>
        <v>8.2538150087401091E-2</v>
      </c>
    </row>
    <row r="291" spans="1:61" x14ac:dyDescent="0.25">
      <c r="A291" s="84">
        <v>225</v>
      </c>
      <c r="B291" s="84">
        <v>140</v>
      </c>
      <c r="C291" s="17">
        <v>53</v>
      </c>
      <c r="D291" s="86">
        <v>1</v>
      </c>
      <c r="E291" s="98">
        <f t="shared" si="121"/>
        <v>40</v>
      </c>
      <c r="F291" s="98">
        <f t="shared" si="122"/>
        <v>0.66666666666666663</v>
      </c>
      <c r="G291" s="17">
        <v>0</v>
      </c>
      <c r="H291" s="17">
        <v>20</v>
      </c>
      <c r="I291" s="17">
        <v>0</v>
      </c>
      <c r="J291" s="17">
        <v>0</v>
      </c>
      <c r="K291" s="17">
        <v>0</v>
      </c>
      <c r="L291" s="17">
        <v>0</v>
      </c>
      <c r="M291" s="17">
        <v>0</v>
      </c>
      <c r="N291" s="17">
        <v>0</v>
      </c>
      <c r="O291" s="17">
        <v>40</v>
      </c>
      <c r="P291" s="17">
        <v>0</v>
      </c>
      <c r="Q291" s="17">
        <v>40</v>
      </c>
      <c r="R291" s="17">
        <v>0</v>
      </c>
      <c r="S291" s="17">
        <v>0</v>
      </c>
      <c r="T291" s="17">
        <v>0</v>
      </c>
      <c r="U291" s="17">
        <v>0</v>
      </c>
      <c r="V291" s="17">
        <v>0</v>
      </c>
      <c r="W291" s="41">
        <v>0</v>
      </c>
      <c r="X291" s="41">
        <v>0</v>
      </c>
      <c r="Y291" s="17">
        <v>0</v>
      </c>
      <c r="Z291" s="17">
        <v>0</v>
      </c>
      <c r="AA291" s="17">
        <v>0</v>
      </c>
      <c r="AB291" s="17">
        <v>0</v>
      </c>
      <c r="AC291" s="17">
        <v>0</v>
      </c>
      <c r="AD291" s="17">
        <v>0</v>
      </c>
      <c r="AE291" s="17">
        <v>0</v>
      </c>
      <c r="AF291" s="41">
        <v>0</v>
      </c>
      <c r="AG291" s="88">
        <v>55</v>
      </c>
      <c r="AH291" s="91" t="s">
        <v>3</v>
      </c>
      <c r="AI291" s="87" t="s">
        <v>504</v>
      </c>
      <c r="AN291" s="17">
        <f t="shared" si="101"/>
        <v>100</v>
      </c>
      <c r="AO291" s="17">
        <f t="shared" si="102"/>
        <v>0.4</v>
      </c>
      <c r="AP291" s="17">
        <f t="shared" si="103"/>
        <v>0</v>
      </c>
      <c r="AQ291" s="17">
        <f t="shared" si="104"/>
        <v>0.2</v>
      </c>
      <c r="AR291" s="17">
        <f t="shared" si="105"/>
        <v>0.4</v>
      </c>
      <c r="AS291" s="17">
        <f t="shared" si="106"/>
        <v>0.55000000000000004</v>
      </c>
      <c r="AU291" s="17">
        <f t="shared" si="107"/>
        <v>2</v>
      </c>
      <c r="AV291" s="17">
        <f t="shared" si="108"/>
        <v>2</v>
      </c>
      <c r="AW291" s="17">
        <f t="shared" si="109"/>
        <v>0.625</v>
      </c>
      <c r="AX291" s="17">
        <f t="shared" si="110"/>
        <v>1</v>
      </c>
      <c r="AY291" s="17">
        <f t="shared" si="111"/>
        <v>0.41666666666666663</v>
      </c>
      <c r="AZ291" s="17">
        <f t="shared" si="112"/>
        <v>0.41666666666666663</v>
      </c>
      <c r="BA291" s="17">
        <f t="shared" si="113"/>
        <v>0.13333333333333341</v>
      </c>
      <c r="BC291" s="17">
        <f t="shared" si="114"/>
        <v>2</v>
      </c>
      <c r="BD291" s="17">
        <f t="shared" si="115"/>
        <v>2</v>
      </c>
      <c r="BE291" s="17">
        <f t="shared" si="116"/>
        <v>0.54575984761981122</v>
      </c>
      <c r="BF291" s="17">
        <f t="shared" si="117"/>
        <v>0.47185736838314279</v>
      </c>
      <c r="BG291" s="17">
        <f t="shared" si="118"/>
        <v>0.47185736838314279</v>
      </c>
      <c r="BH291" s="17">
        <f t="shared" si="119"/>
        <v>6.1062708760078587E-3</v>
      </c>
      <c r="BI291" s="17">
        <f t="shared" si="120"/>
        <v>8.4098922321714075E-3</v>
      </c>
    </row>
    <row r="292" spans="1:61" x14ac:dyDescent="0.25">
      <c r="A292" s="84">
        <v>449</v>
      </c>
      <c r="B292" s="84">
        <v>301</v>
      </c>
      <c r="D292" s="86">
        <v>1</v>
      </c>
      <c r="E292" s="98">
        <f t="shared" si="121"/>
        <v>9.4</v>
      </c>
      <c r="F292" s="98">
        <f t="shared" si="122"/>
        <v>0.71964679911699792</v>
      </c>
      <c r="G292" s="17">
        <f>'EWG-CCP-127 (1)'!J229</f>
        <v>0</v>
      </c>
      <c r="H292" s="17">
        <f>'EWG-CCP-127 (1)'!H229</f>
        <v>25.4</v>
      </c>
      <c r="I292" s="17">
        <v>0</v>
      </c>
      <c r="J292" s="17">
        <v>0</v>
      </c>
      <c r="K292" s="17">
        <v>0</v>
      </c>
      <c r="L292" s="17">
        <v>0</v>
      </c>
      <c r="M292" s="17">
        <v>0</v>
      </c>
      <c r="N292" s="17">
        <v>0</v>
      </c>
      <c r="O292" s="17">
        <f>'EWG-CCP-127 (1)'!G229</f>
        <v>9.4</v>
      </c>
      <c r="P292" s="17">
        <v>0</v>
      </c>
      <c r="Q292" s="17">
        <f>'EWG-CCP-127 (1)'!I229</f>
        <v>65.2</v>
      </c>
      <c r="R292" s="17">
        <v>0</v>
      </c>
      <c r="S292" s="17">
        <v>0</v>
      </c>
      <c r="T292" s="17">
        <v>0</v>
      </c>
      <c r="U292" s="17">
        <v>0</v>
      </c>
      <c r="V292" s="17">
        <v>0</v>
      </c>
      <c r="W292" s="41">
        <v>0</v>
      </c>
      <c r="X292" s="17">
        <v>0</v>
      </c>
      <c r="Y292" s="17">
        <v>0</v>
      </c>
      <c r="Z292" s="17">
        <v>0</v>
      </c>
      <c r="AA292" s="17">
        <v>0</v>
      </c>
      <c r="AB292" s="17">
        <v>0</v>
      </c>
      <c r="AC292" s="17">
        <v>0</v>
      </c>
      <c r="AD292" s="17">
        <v>0</v>
      </c>
      <c r="AE292" s="17">
        <v>0</v>
      </c>
      <c r="AF292" s="41">
        <v>0</v>
      </c>
      <c r="AG292" s="88">
        <f>'EWG-CCP-127 (1)'!N229</f>
        <v>29.092199999999998</v>
      </c>
      <c r="AH292" s="17" t="s">
        <v>3</v>
      </c>
      <c r="AI292" s="87" t="s">
        <v>506</v>
      </c>
      <c r="AL292" s="87" t="s">
        <v>510</v>
      </c>
      <c r="AN292" s="17">
        <f t="shared" si="101"/>
        <v>100</v>
      </c>
      <c r="AO292" s="17">
        <f t="shared" si="102"/>
        <v>9.4E-2</v>
      </c>
      <c r="AP292" s="17">
        <f t="shared" si="103"/>
        <v>0</v>
      </c>
      <c r="AQ292" s="17">
        <f t="shared" si="104"/>
        <v>0.254</v>
      </c>
      <c r="AR292" s="17">
        <f t="shared" si="105"/>
        <v>0.65200000000000002</v>
      </c>
      <c r="AS292" s="17">
        <f t="shared" si="106"/>
        <v>0.29092199999999996</v>
      </c>
      <c r="AU292" s="17">
        <f t="shared" si="107"/>
        <v>2.5669291338582676</v>
      </c>
      <c r="AV292" s="17">
        <f t="shared" si="108"/>
        <v>0.37007874015748032</v>
      </c>
      <c r="AW292" s="17">
        <f t="shared" si="109"/>
        <v>0.66043307086614167</v>
      </c>
      <c r="AX292" s="17">
        <f t="shared" si="110"/>
        <v>1.1417322834645669</v>
      </c>
      <c r="AY292" s="17">
        <f t="shared" si="111"/>
        <v>0.37007874015748032</v>
      </c>
      <c r="AZ292" s="17">
        <f t="shared" si="112"/>
        <v>0.37007874015748032</v>
      </c>
      <c r="BA292" s="17">
        <f t="shared" si="113"/>
        <v>7.9156740157480365E-2</v>
      </c>
      <c r="BC292" s="17">
        <f t="shared" si="114"/>
        <v>2.566929133858268</v>
      </c>
      <c r="BD292" s="17">
        <f t="shared" si="115"/>
        <v>0.37007874015748032</v>
      </c>
      <c r="BE292" s="17">
        <f t="shared" si="116"/>
        <v>0.57908057661561652</v>
      </c>
      <c r="BF292" s="17">
        <f t="shared" si="117"/>
        <v>0.37007874015748032</v>
      </c>
      <c r="BG292" s="17">
        <f t="shared" si="118"/>
        <v>0.37007874015748032</v>
      </c>
      <c r="BH292" s="17">
        <f t="shared" si="119"/>
        <v>6.2657895123588644E-3</v>
      </c>
      <c r="BI292" s="17">
        <f t="shared" si="120"/>
        <v>2.8013565615952928E-2</v>
      </c>
    </row>
    <row r="293" spans="1:61" x14ac:dyDescent="0.25">
      <c r="A293" s="84">
        <v>194</v>
      </c>
      <c r="B293" s="84">
        <v>122</v>
      </c>
      <c r="C293" s="17">
        <v>22</v>
      </c>
      <c r="D293" s="86">
        <v>1</v>
      </c>
      <c r="E293" s="98">
        <f t="shared" si="121"/>
        <v>20</v>
      </c>
      <c r="F293" s="98">
        <f t="shared" si="122"/>
        <v>0.625</v>
      </c>
      <c r="G293" s="17">
        <v>0</v>
      </c>
      <c r="H293" s="17">
        <v>30</v>
      </c>
      <c r="I293" s="17">
        <v>0</v>
      </c>
      <c r="J293" s="17">
        <v>0</v>
      </c>
      <c r="K293" s="17">
        <v>0</v>
      </c>
      <c r="L293" s="17">
        <v>0</v>
      </c>
      <c r="M293" s="17">
        <v>0</v>
      </c>
      <c r="N293" s="17">
        <v>0</v>
      </c>
      <c r="O293" s="17">
        <v>20</v>
      </c>
      <c r="P293" s="17">
        <v>0</v>
      </c>
      <c r="Q293" s="17">
        <v>50</v>
      </c>
      <c r="R293" s="17">
        <v>0</v>
      </c>
      <c r="S293" s="17">
        <v>0</v>
      </c>
      <c r="T293" s="17">
        <v>0</v>
      </c>
      <c r="U293" s="17">
        <v>0</v>
      </c>
      <c r="V293" s="17">
        <v>0</v>
      </c>
      <c r="W293" s="41">
        <v>0</v>
      </c>
      <c r="X293" s="41">
        <v>0</v>
      </c>
      <c r="Y293" s="17">
        <v>0</v>
      </c>
      <c r="Z293" s="17">
        <v>0</v>
      </c>
      <c r="AA293" s="17">
        <v>0</v>
      </c>
      <c r="AB293" s="17">
        <v>0</v>
      </c>
      <c r="AC293" s="17">
        <v>0</v>
      </c>
      <c r="AD293" s="17">
        <v>0</v>
      </c>
      <c r="AE293" s="17">
        <v>0</v>
      </c>
      <c r="AF293" s="41">
        <v>0</v>
      </c>
      <c r="AG293" s="88">
        <v>48</v>
      </c>
      <c r="AH293" s="91" t="s">
        <v>3</v>
      </c>
      <c r="AI293" s="87" t="s">
        <v>504</v>
      </c>
      <c r="AN293" s="17">
        <f t="shared" si="101"/>
        <v>100</v>
      </c>
      <c r="AO293" s="17">
        <f t="shared" si="102"/>
        <v>0.2</v>
      </c>
      <c r="AP293" s="17">
        <f t="shared" si="103"/>
        <v>0</v>
      </c>
      <c r="AQ293" s="17">
        <f t="shared" si="104"/>
        <v>0.3</v>
      </c>
      <c r="AR293" s="17">
        <f t="shared" si="105"/>
        <v>0.5</v>
      </c>
      <c r="AS293" s="17">
        <f t="shared" si="106"/>
        <v>0.48</v>
      </c>
      <c r="AU293" s="17">
        <f t="shared" si="107"/>
        <v>1.6666666666666667</v>
      </c>
      <c r="AV293" s="17">
        <f t="shared" si="108"/>
        <v>0.66666666666666674</v>
      </c>
      <c r="AW293" s="17">
        <f t="shared" si="109"/>
        <v>0.60416666666666663</v>
      </c>
      <c r="AX293" s="17">
        <f t="shared" si="110"/>
        <v>0.91666666666666674</v>
      </c>
      <c r="AY293" s="17">
        <f t="shared" si="111"/>
        <v>0.60416666666666663</v>
      </c>
      <c r="AZ293" s="17">
        <f t="shared" si="112"/>
        <v>0.60416666666666663</v>
      </c>
      <c r="BA293" s="17">
        <f t="shared" si="113"/>
        <v>0.12416666666666665</v>
      </c>
      <c r="BC293" s="17">
        <f t="shared" si="114"/>
        <v>1.6666666666666667</v>
      </c>
      <c r="BD293" s="17">
        <f t="shared" si="115"/>
        <v>0.66666666666666663</v>
      </c>
      <c r="BE293" s="17">
        <f t="shared" si="116"/>
        <v>0.52616849307135172</v>
      </c>
      <c r="BF293" s="17">
        <f t="shared" si="117"/>
        <v>0.55213420451385997</v>
      </c>
      <c r="BG293" s="17">
        <f t="shared" si="118"/>
        <v>0.55213420451385997</v>
      </c>
      <c r="BH293" s="17">
        <f t="shared" si="119"/>
        <v>5.2033434608473785E-3</v>
      </c>
      <c r="BI293" s="17">
        <f t="shared" si="120"/>
        <v>4.7112719224020493E-4</v>
      </c>
    </row>
    <row r="294" spans="1:61" x14ac:dyDescent="0.25">
      <c r="A294" s="84">
        <v>38</v>
      </c>
      <c r="B294" s="84">
        <v>26</v>
      </c>
      <c r="C294" s="17" t="s">
        <v>46</v>
      </c>
      <c r="D294" s="86">
        <v>1</v>
      </c>
      <c r="E294" s="98">
        <f t="shared" si="121"/>
        <v>19</v>
      </c>
      <c r="F294" s="98">
        <f t="shared" si="122"/>
        <v>0.78481012658227844</v>
      </c>
      <c r="G294" s="41">
        <v>0</v>
      </c>
      <c r="H294" s="17">
        <v>17</v>
      </c>
      <c r="I294" s="17">
        <v>9</v>
      </c>
      <c r="J294" s="17">
        <v>0</v>
      </c>
      <c r="K294" s="41">
        <v>0</v>
      </c>
      <c r="L294" s="41">
        <v>0</v>
      </c>
      <c r="M294" s="41">
        <v>0</v>
      </c>
      <c r="N294" s="41">
        <v>0</v>
      </c>
      <c r="O294" s="17">
        <v>10</v>
      </c>
      <c r="P294" s="17">
        <v>0</v>
      </c>
      <c r="Q294" s="17">
        <v>62</v>
      </c>
      <c r="R294" s="17">
        <v>0</v>
      </c>
      <c r="S294" s="17">
        <v>0</v>
      </c>
      <c r="T294" s="17">
        <v>0</v>
      </c>
      <c r="U294" s="17">
        <v>2</v>
      </c>
      <c r="V294" s="41">
        <v>0</v>
      </c>
      <c r="W294" s="41">
        <v>0</v>
      </c>
      <c r="X294" s="41">
        <v>0</v>
      </c>
      <c r="Y294" s="41">
        <v>0</v>
      </c>
      <c r="Z294" s="41">
        <v>0</v>
      </c>
      <c r="AA294" s="17">
        <v>0</v>
      </c>
      <c r="AB294" s="41">
        <v>0</v>
      </c>
      <c r="AC294" s="17">
        <v>0</v>
      </c>
      <c r="AD294" s="17">
        <v>0</v>
      </c>
      <c r="AE294" s="41">
        <v>0</v>
      </c>
      <c r="AF294" s="41">
        <v>0</v>
      </c>
      <c r="AG294" s="88">
        <v>51</v>
      </c>
      <c r="AH294" s="41" t="s">
        <v>3</v>
      </c>
      <c r="AI294" s="87" t="s">
        <v>506</v>
      </c>
      <c r="AN294" s="17">
        <f t="shared" si="101"/>
        <v>100</v>
      </c>
      <c r="AO294" s="17">
        <f t="shared" si="102"/>
        <v>0.1</v>
      </c>
      <c r="AP294" s="17">
        <f t="shared" si="103"/>
        <v>0</v>
      </c>
      <c r="AQ294" s="17">
        <f t="shared" si="104"/>
        <v>0.17</v>
      </c>
      <c r="AR294" s="17">
        <f t="shared" si="105"/>
        <v>0.62</v>
      </c>
      <c r="AS294" s="17">
        <f t="shared" si="106"/>
        <v>0.51</v>
      </c>
      <c r="AU294" s="17">
        <f t="shared" si="107"/>
        <v>3.6470588235294117</v>
      </c>
      <c r="AV294" s="17">
        <f t="shared" si="108"/>
        <v>0.58823529411764708</v>
      </c>
      <c r="AW294" s="17">
        <f t="shared" si="109"/>
        <v>0.7279411764705882</v>
      </c>
      <c r="AX294" s="17">
        <f t="shared" si="110"/>
        <v>1.4117647058823528</v>
      </c>
      <c r="AY294" s="17">
        <f t="shared" si="111"/>
        <v>0.58823529411764708</v>
      </c>
      <c r="AZ294" s="17">
        <f t="shared" si="112"/>
        <v>0.58823529411764708</v>
      </c>
      <c r="BA294" s="17">
        <f t="shared" si="113"/>
        <v>7.823529411764707E-2</v>
      </c>
      <c r="BC294" s="17">
        <f t="shared" si="114"/>
        <v>2.6956521739130435</v>
      </c>
      <c r="BD294" s="17">
        <f t="shared" si="115"/>
        <v>0.63043478260869568</v>
      </c>
      <c r="BE294" s="17">
        <f t="shared" si="116"/>
        <v>0.58664615276442245</v>
      </c>
      <c r="BF294" s="17">
        <f t="shared" si="117"/>
        <v>0.582783986941944</v>
      </c>
      <c r="BG294" s="17">
        <f t="shared" si="118"/>
        <v>0.582783986941944</v>
      </c>
      <c r="BH294" s="17">
        <f t="shared" si="119"/>
        <v>5.2975087551650731E-3</v>
      </c>
      <c r="BI294" s="17">
        <f t="shared" si="120"/>
        <v>2.6734550664964329E-3</v>
      </c>
    </row>
    <row r="295" spans="1:61" x14ac:dyDescent="0.25">
      <c r="A295" s="84">
        <v>547</v>
      </c>
      <c r="B295" s="84">
        <v>589</v>
      </c>
      <c r="C295" s="17" t="s">
        <v>391</v>
      </c>
      <c r="D295" s="86">
        <v>1</v>
      </c>
      <c r="E295" s="98">
        <f t="shared" si="121"/>
        <v>42.857142857142854</v>
      </c>
      <c r="F295" s="98">
        <f t="shared" si="122"/>
        <v>0.33333333333333331</v>
      </c>
      <c r="G295" s="17">
        <f>'EWG-CCP-127 (1)'!N241</f>
        <v>14.285714285714285</v>
      </c>
      <c r="H295" s="17">
        <f>'EWG-CCP-127 (1)'!L241</f>
        <v>28.571428571428569</v>
      </c>
      <c r="I295" s="17">
        <f>'EWG-CCP-127 (1)'!O241</f>
        <v>0</v>
      </c>
      <c r="J295" s="17">
        <v>0</v>
      </c>
      <c r="K295" s="17">
        <v>0</v>
      </c>
      <c r="L295" s="17">
        <v>0</v>
      </c>
      <c r="M295" s="17">
        <v>0</v>
      </c>
      <c r="N295" s="17">
        <v>0</v>
      </c>
      <c r="O295" s="17">
        <v>0</v>
      </c>
      <c r="P295" s="17">
        <v>0</v>
      </c>
      <c r="Q295" s="17">
        <f>'EWG-CCP-127 (1)'!M241</f>
        <v>14.285714285714285</v>
      </c>
      <c r="R295" s="17">
        <v>0</v>
      </c>
      <c r="S295" s="17">
        <v>0</v>
      </c>
      <c r="T295" s="17">
        <v>0</v>
      </c>
      <c r="U295" s="17">
        <v>0</v>
      </c>
      <c r="V295" s="17">
        <f>'EWG-CCP-127 (1)'!P241</f>
        <v>42.857142857142854</v>
      </c>
      <c r="W295" s="17">
        <v>0</v>
      </c>
      <c r="X295" s="17">
        <v>0</v>
      </c>
      <c r="Y295" s="17">
        <v>0</v>
      </c>
      <c r="Z295" s="17">
        <f>'EWG-CCP-127 (1)'!Q241</f>
        <v>0</v>
      </c>
      <c r="AA295" s="17">
        <v>0</v>
      </c>
      <c r="AB295" s="17">
        <v>0</v>
      </c>
      <c r="AC295" s="17">
        <v>0</v>
      </c>
      <c r="AD295" s="17">
        <v>0</v>
      </c>
      <c r="AE295" s="17">
        <v>0</v>
      </c>
      <c r="AF295" s="17">
        <f>'EWG-CCP-127 (1)'!R241</f>
        <v>0</v>
      </c>
      <c r="AG295" s="88">
        <v>16.8</v>
      </c>
      <c r="AH295" s="92" t="s">
        <v>3</v>
      </c>
      <c r="AI295" s="87" t="s">
        <v>504</v>
      </c>
      <c r="AM295" s="80"/>
      <c r="AN295" s="17">
        <f t="shared" si="101"/>
        <v>100</v>
      </c>
      <c r="AO295" s="17">
        <f t="shared" si="102"/>
        <v>0</v>
      </c>
      <c r="AP295" s="17">
        <f t="shared" si="103"/>
        <v>0.14285714285714285</v>
      </c>
      <c r="AQ295" s="17">
        <f t="shared" si="104"/>
        <v>0.2857142857142857</v>
      </c>
      <c r="AR295" s="17">
        <f t="shared" si="105"/>
        <v>0.14285714285714285</v>
      </c>
      <c r="AS295" s="17">
        <f t="shared" si="106"/>
        <v>0.16800000000000001</v>
      </c>
      <c r="AU295" s="17">
        <f t="shared" si="107"/>
        <v>0.33333333333333331</v>
      </c>
      <c r="AV295" s="17">
        <f t="shared" si="108"/>
        <v>0</v>
      </c>
      <c r="AW295" s="17">
        <f t="shared" si="109"/>
        <v>0.52083333333333337</v>
      </c>
      <c r="AX295" s="17">
        <f t="shared" si="110"/>
        <v>0.58333333333333337</v>
      </c>
      <c r="AY295" s="17">
        <f t="shared" si="111"/>
        <v>0</v>
      </c>
      <c r="AZ295" s="17">
        <f t="shared" si="112"/>
        <v>0</v>
      </c>
      <c r="BA295" s="17">
        <f t="shared" si="113"/>
        <v>0.16800000000000001</v>
      </c>
      <c r="BC295" s="17">
        <f t="shared" si="114"/>
        <v>0.16666666666666666</v>
      </c>
      <c r="BD295" s="17">
        <f t="shared" si="115"/>
        <v>0.25</v>
      </c>
      <c r="BE295" s="17">
        <f t="shared" si="116"/>
        <v>0.43800739760328367</v>
      </c>
      <c r="BF295" s="17">
        <f t="shared" si="117"/>
        <v>0.25</v>
      </c>
      <c r="BG295" s="17">
        <f t="shared" si="118"/>
        <v>0.25</v>
      </c>
      <c r="BH295" s="17">
        <f t="shared" si="119"/>
        <v>6.7239999999999982E-3</v>
      </c>
      <c r="BI295" s="17">
        <f t="shared" si="120"/>
        <v>8.4270917299975462E-2</v>
      </c>
    </row>
    <row r="296" spans="1:61" x14ac:dyDescent="0.25">
      <c r="A296" s="84">
        <v>669</v>
      </c>
      <c r="B296" s="84">
        <v>366</v>
      </c>
      <c r="C296" s="17" t="s">
        <v>497</v>
      </c>
      <c r="D296" s="86">
        <v>1</v>
      </c>
      <c r="E296" s="98">
        <f t="shared" si="121"/>
        <v>25</v>
      </c>
      <c r="F296" s="98">
        <f t="shared" si="122"/>
        <v>0.7142857142857143</v>
      </c>
      <c r="G296" s="17">
        <v>5</v>
      </c>
      <c r="H296" s="17">
        <v>20</v>
      </c>
      <c r="I296" s="17">
        <v>0</v>
      </c>
      <c r="J296" s="17">
        <v>0</v>
      </c>
      <c r="K296" s="17">
        <v>0</v>
      </c>
      <c r="L296" s="17">
        <v>0</v>
      </c>
      <c r="M296" s="17">
        <v>0</v>
      </c>
      <c r="N296" s="17">
        <v>0</v>
      </c>
      <c r="O296" s="17">
        <v>25</v>
      </c>
      <c r="P296" s="17">
        <v>0</v>
      </c>
      <c r="Q296" s="17">
        <v>50</v>
      </c>
      <c r="R296" s="17">
        <v>0</v>
      </c>
      <c r="S296" s="17">
        <v>0</v>
      </c>
      <c r="T296" s="17">
        <v>0</v>
      </c>
      <c r="U296" s="17">
        <v>0</v>
      </c>
      <c r="V296" s="17">
        <v>0</v>
      </c>
      <c r="W296" s="17">
        <v>0</v>
      </c>
      <c r="X296" s="17">
        <v>0</v>
      </c>
      <c r="Y296" s="17">
        <v>0</v>
      </c>
      <c r="Z296" s="17">
        <v>0</v>
      </c>
      <c r="AA296" s="17">
        <v>0</v>
      </c>
      <c r="AB296" s="17">
        <v>0</v>
      </c>
      <c r="AC296" s="17">
        <v>0</v>
      </c>
      <c r="AD296" s="17">
        <v>0</v>
      </c>
      <c r="AE296" s="17">
        <v>0</v>
      </c>
      <c r="AF296" s="17">
        <v>0</v>
      </c>
      <c r="AG296" s="88">
        <v>62.2</v>
      </c>
      <c r="AH296" s="17" t="s">
        <v>3</v>
      </c>
      <c r="AI296" s="87" t="s">
        <v>506</v>
      </c>
      <c r="AN296" s="17">
        <f t="shared" si="101"/>
        <v>100</v>
      </c>
      <c r="AO296" s="17">
        <f t="shared" si="102"/>
        <v>0.25</v>
      </c>
      <c r="AP296" s="17">
        <f t="shared" si="103"/>
        <v>0.05</v>
      </c>
      <c r="AQ296" s="17">
        <f t="shared" si="104"/>
        <v>0.2</v>
      </c>
      <c r="AR296" s="17">
        <f t="shared" si="105"/>
        <v>0.5</v>
      </c>
      <c r="AS296" s="17">
        <f t="shared" si="106"/>
        <v>0.622</v>
      </c>
      <c r="AU296" s="17">
        <f t="shared" si="107"/>
        <v>2</v>
      </c>
      <c r="AV296" s="17">
        <f t="shared" si="108"/>
        <v>1</v>
      </c>
      <c r="AW296" s="17">
        <f t="shared" si="109"/>
        <v>0.625</v>
      </c>
      <c r="AX296" s="17">
        <f t="shared" si="110"/>
        <v>1</v>
      </c>
      <c r="AY296" s="17">
        <f t="shared" si="111"/>
        <v>0.625</v>
      </c>
      <c r="AZ296" s="17">
        <f t="shared" si="112"/>
        <v>0.625</v>
      </c>
      <c r="BA296" s="17">
        <f t="shared" si="113"/>
        <v>3.0000000000000027E-3</v>
      </c>
      <c r="BC296" s="17">
        <f t="shared" si="114"/>
        <v>1.25</v>
      </c>
      <c r="BD296" s="17">
        <f t="shared" si="115"/>
        <v>0.625</v>
      </c>
      <c r="BE296" s="17">
        <f t="shared" si="116"/>
        <v>0.5016792998857772</v>
      </c>
      <c r="BF296" s="17">
        <f t="shared" si="117"/>
        <v>0.52950079477115131</v>
      </c>
      <c r="BG296" s="17">
        <f t="shared" si="118"/>
        <v>0.52950079477115131</v>
      </c>
      <c r="BH296" s="17">
        <f t="shared" si="119"/>
        <v>8.5561029679686682E-3</v>
      </c>
      <c r="BI296" s="17">
        <f t="shared" si="120"/>
        <v>2.6799479130386342E-2</v>
      </c>
    </row>
    <row r="297" spans="1:61" x14ac:dyDescent="0.25">
      <c r="A297" s="84">
        <v>308</v>
      </c>
      <c r="B297" s="84">
        <v>195</v>
      </c>
      <c r="D297" s="86">
        <v>1</v>
      </c>
      <c r="E297" s="98">
        <f t="shared" si="121"/>
        <v>27.446808510638299</v>
      </c>
      <c r="F297" s="98">
        <f t="shared" si="122"/>
        <v>0.70674486803519054</v>
      </c>
      <c r="G297" s="17">
        <v>0</v>
      </c>
      <c r="H297" s="17">
        <f>'EWG-CCP-127 (1)'!M126</f>
        <v>21.276595744680851</v>
      </c>
      <c r="I297" s="17">
        <v>0</v>
      </c>
      <c r="J297" s="17">
        <v>0</v>
      </c>
      <c r="K297" s="17">
        <v>0</v>
      </c>
      <c r="L297" s="17">
        <v>0</v>
      </c>
      <c r="M297" s="17">
        <v>0</v>
      </c>
      <c r="N297" s="17">
        <v>0</v>
      </c>
      <c r="O297" s="17">
        <f>'EWG-CCP-127 (1)'!L126</f>
        <v>27.446808510638299</v>
      </c>
      <c r="P297" s="17">
        <v>0</v>
      </c>
      <c r="Q297" s="17">
        <f>'EWG-CCP-127 (1)'!K126</f>
        <v>51.276595744680854</v>
      </c>
      <c r="R297" s="17">
        <v>0</v>
      </c>
      <c r="S297" s="17">
        <v>0</v>
      </c>
      <c r="T297" s="17">
        <v>0</v>
      </c>
      <c r="U297" s="17">
        <v>0</v>
      </c>
      <c r="V297" s="17">
        <v>0</v>
      </c>
      <c r="W297" s="41">
        <v>0</v>
      </c>
      <c r="X297" s="41">
        <v>0</v>
      </c>
      <c r="Y297" s="17">
        <v>0</v>
      </c>
      <c r="Z297" s="17">
        <v>0</v>
      </c>
      <c r="AA297" s="17">
        <v>0</v>
      </c>
      <c r="AB297" s="17">
        <v>0</v>
      </c>
      <c r="AC297" s="17">
        <v>0</v>
      </c>
      <c r="AD297" s="17">
        <v>0</v>
      </c>
      <c r="AE297" s="17">
        <v>0</v>
      </c>
      <c r="AF297" s="41">
        <v>0</v>
      </c>
      <c r="AG297" s="88">
        <f>'EWG-CCP-127 (1)'!E126</f>
        <v>69</v>
      </c>
      <c r="AH297" s="91" t="s">
        <v>3</v>
      </c>
      <c r="AI297" s="87" t="s">
        <v>504</v>
      </c>
      <c r="AN297" s="17">
        <f t="shared" si="101"/>
        <v>100</v>
      </c>
      <c r="AO297" s="17">
        <f t="shared" si="102"/>
        <v>0.27446808510638299</v>
      </c>
      <c r="AP297" s="17">
        <f t="shared" si="103"/>
        <v>0</v>
      </c>
      <c r="AQ297" s="17">
        <f t="shared" si="104"/>
        <v>0.21276595744680851</v>
      </c>
      <c r="AR297" s="17">
        <f t="shared" si="105"/>
        <v>0.51276595744680853</v>
      </c>
      <c r="AS297" s="17">
        <f t="shared" si="106"/>
        <v>0.69</v>
      </c>
      <c r="AU297" s="17">
        <f t="shared" si="107"/>
        <v>2.41</v>
      </c>
      <c r="AV297" s="17">
        <f t="shared" si="108"/>
        <v>1.29</v>
      </c>
      <c r="AW297" s="17">
        <f t="shared" si="109"/>
        <v>0.65062500000000001</v>
      </c>
      <c r="AX297" s="17">
        <f t="shared" si="110"/>
        <v>1.1025</v>
      </c>
      <c r="AY297" s="17">
        <f t="shared" si="111"/>
        <v>0.61374149659863941</v>
      </c>
      <c r="AZ297" s="17">
        <f t="shared" si="112"/>
        <v>0.61374149659863941</v>
      </c>
      <c r="BA297" s="17">
        <f t="shared" si="113"/>
        <v>7.6258503401360533E-2</v>
      </c>
      <c r="BC297" s="17">
        <f t="shared" si="114"/>
        <v>2.41</v>
      </c>
      <c r="BD297" s="17">
        <f t="shared" si="115"/>
        <v>1.29</v>
      </c>
      <c r="BE297" s="17">
        <f t="shared" si="116"/>
        <v>0.56985721371441644</v>
      </c>
      <c r="BF297" s="17">
        <f t="shared" si="117"/>
        <v>0.61016843974387247</v>
      </c>
      <c r="BG297" s="17">
        <f t="shared" si="118"/>
        <v>0.61016843974387247</v>
      </c>
      <c r="BH297" s="17">
        <f t="shared" si="119"/>
        <v>6.3730780129277118E-3</v>
      </c>
      <c r="BI297" s="17">
        <f t="shared" si="120"/>
        <v>5.3687422312033765E-2</v>
      </c>
    </row>
    <row r="298" spans="1:61" x14ac:dyDescent="0.25">
      <c r="A298" s="84">
        <v>464</v>
      </c>
      <c r="B298" s="84">
        <v>311</v>
      </c>
      <c r="C298" s="17" t="s">
        <v>307</v>
      </c>
      <c r="D298" s="86">
        <v>1</v>
      </c>
      <c r="E298" s="98">
        <f t="shared" si="121"/>
        <v>15.2</v>
      </c>
      <c r="F298" s="98">
        <f t="shared" si="122"/>
        <v>0.68004722550177099</v>
      </c>
      <c r="G298" s="17">
        <v>0</v>
      </c>
      <c r="H298" s="17">
        <v>27.1</v>
      </c>
      <c r="I298" s="17">
        <v>0</v>
      </c>
      <c r="J298" s="17">
        <v>0</v>
      </c>
      <c r="K298" s="17">
        <v>0</v>
      </c>
      <c r="L298" s="17">
        <v>0</v>
      </c>
      <c r="M298" s="17">
        <v>0</v>
      </c>
      <c r="N298" s="17">
        <v>0</v>
      </c>
      <c r="O298" s="17">
        <v>15.2</v>
      </c>
      <c r="P298" s="17">
        <v>0</v>
      </c>
      <c r="Q298" s="17">
        <v>57.6</v>
      </c>
      <c r="R298" s="17">
        <v>0</v>
      </c>
      <c r="S298" s="17">
        <v>0</v>
      </c>
      <c r="T298" s="17">
        <v>0</v>
      </c>
      <c r="U298" s="17">
        <v>0</v>
      </c>
      <c r="V298" s="17">
        <v>0</v>
      </c>
      <c r="W298" s="41">
        <v>0</v>
      </c>
      <c r="X298" s="17">
        <v>0</v>
      </c>
      <c r="Y298" s="17">
        <v>0</v>
      </c>
      <c r="Z298" s="17">
        <v>0</v>
      </c>
      <c r="AA298" s="17">
        <v>0</v>
      </c>
      <c r="AB298" s="17">
        <v>0</v>
      </c>
      <c r="AC298" s="17">
        <v>0</v>
      </c>
      <c r="AD298" s="17">
        <v>0</v>
      </c>
      <c r="AE298" s="17">
        <v>0</v>
      </c>
      <c r="AF298" s="41">
        <v>0</v>
      </c>
      <c r="AG298" s="88">
        <v>48</v>
      </c>
      <c r="AH298" s="17" t="s">
        <v>3</v>
      </c>
      <c r="AI298" s="87" t="s">
        <v>506</v>
      </c>
      <c r="AN298" s="17">
        <f t="shared" si="101"/>
        <v>99.9</v>
      </c>
      <c r="AO298" s="17">
        <f t="shared" si="102"/>
        <v>0.152</v>
      </c>
      <c r="AP298" s="17">
        <f t="shared" si="103"/>
        <v>0</v>
      </c>
      <c r="AQ298" s="17">
        <f t="shared" si="104"/>
        <v>0.27100000000000002</v>
      </c>
      <c r="AR298" s="17">
        <f t="shared" si="105"/>
        <v>0.57600000000000007</v>
      </c>
      <c r="AS298" s="17">
        <f t="shared" si="106"/>
        <v>0.48</v>
      </c>
      <c r="AU298" s="17">
        <f t="shared" si="107"/>
        <v>2.1254612546125462</v>
      </c>
      <c r="AV298" s="17">
        <f t="shared" si="108"/>
        <v>0.56088560885608851</v>
      </c>
      <c r="AW298" s="17">
        <f t="shared" si="109"/>
        <v>0.63284132841328411</v>
      </c>
      <c r="AX298" s="17">
        <f t="shared" si="110"/>
        <v>1.0313653136531364</v>
      </c>
      <c r="AY298" s="17">
        <f t="shared" si="111"/>
        <v>0.56088560885608851</v>
      </c>
      <c r="AZ298" s="17">
        <f t="shared" si="112"/>
        <v>0.56088560885608851</v>
      </c>
      <c r="BA298" s="17">
        <f t="shared" si="113"/>
        <v>8.0885608856088531E-2</v>
      </c>
      <c r="BC298" s="17">
        <f t="shared" si="114"/>
        <v>2.1254612546125462</v>
      </c>
      <c r="BD298" s="17">
        <f t="shared" si="115"/>
        <v>0.56088560885608851</v>
      </c>
      <c r="BE298" s="17">
        <f t="shared" si="116"/>
        <v>0.55313371538343814</v>
      </c>
      <c r="BF298" s="17">
        <f t="shared" si="117"/>
        <v>0.55071386876245454</v>
      </c>
      <c r="BG298" s="17">
        <f t="shared" si="118"/>
        <v>0.55071386876245454</v>
      </c>
      <c r="BH298" s="17">
        <f t="shared" si="119"/>
        <v>5.0004512353536467E-3</v>
      </c>
      <c r="BI298" s="17">
        <f t="shared" si="120"/>
        <v>4.7112719224020493E-4</v>
      </c>
    </row>
    <row r="299" spans="1:61" x14ac:dyDescent="0.25">
      <c r="A299" s="84">
        <v>171</v>
      </c>
      <c r="B299" s="84">
        <v>107</v>
      </c>
      <c r="C299" s="17" t="s">
        <v>223</v>
      </c>
      <c r="D299" s="86">
        <v>1</v>
      </c>
      <c r="E299" s="98">
        <f t="shared" si="121"/>
        <v>14.23</v>
      </c>
      <c r="F299" s="98">
        <f t="shared" si="122"/>
        <v>0.7896700478022618</v>
      </c>
      <c r="G299" s="17">
        <v>0</v>
      </c>
      <c r="H299" s="17">
        <v>18.04</v>
      </c>
      <c r="I299" s="17">
        <v>0</v>
      </c>
      <c r="J299" s="17">
        <v>0</v>
      </c>
      <c r="K299" s="17">
        <v>0</v>
      </c>
      <c r="L299" s="17">
        <v>0</v>
      </c>
      <c r="M299" s="17">
        <v>0</v>
      </c>
      <c r="N299" s="17">
        <v>0</v>
      </c>
      <c r="O299" s="17">
        <v>14.23</v>
      </c>
      <c r="P299" s="17">
        <v>0</v>
      </c>
      <c r="Q299" s="17">
        <v>67.73</v>
      </c>
      <c r="R299" s="17">
        <v>0</v>
      </c>
      <c r="S299" s="17">
        <v>0</v>
      </c>
      <c r="T299" s="17">
        <v>0</v>
      </c>
      <c r="U299" s="17">
        <v>0</v>
      </c>
      <c r="V299" s="17">
        <v>0</v>
      </c>
      <c r="W299" s="41">
        <v>0</v>
      </c>
      <c r="X299" s="41">
        <v>0</v>
      </c>
      <c r="Y299" s="17">
        <v>0</v>
      </c>
      <c r="Z299" s="17">
        <v>0</v>
      </c>
      <c r="AA299" s="17">
        <v>0</v>
      </c>
      <c r="AB299" s="17">
        <v>0</v>
      </c>
      <c r="AC299" s="17">
        <v>0</v>
      </c>
      <c r="AD299" s="17">
        <v>0</v>
      </c>
      <c r="AE299" s="41">
        <v>0</v>
      </c>
      <c r="AF299" s="41">
        <v>0</v>
      </c>
      <c r="AG299" s="88">
        <f>(42.4+31.3)</f>
        <v>73.7</v>
      </c>
      <c r="AH299" s="41" t="s">
        <v>3</v>
      </c>
      <c r="AI299" s="87" t="s">
        <v>506</v>
      </c>
      <c r="AJ299" s="87" t="s">
        <v>521</v>
      </c>
      <c r="AN299" s="17">
        <f t="shared" si="101"/>
        <v>100</v>
      </c>
      <c r="AO299" s="17">
        <f t="shared" si="102"/>
        <v>0.14230000000000001</v>
      </c>
      <c r="AP299" s="17">
        <f t="shared" si="103"/>
        <v>0</v>
      </c>
      <c r="AQ299" s="17">
        <f t="shared" si="104"/>
        <v>0.1804</v>
      </c>
      <c r="AR299" s="17">
        <f t="shared" si="105"/>
        <v>0.67730000000000001</v>
      </c>
      <c r="AS299" s="17">
        <f t="shared" si="106"/>
        <v>0.73699999999999999</v>
      </c>
      <c r="AU299" s="17">
        <f t="shared" si="107"/>
        <v>3.7544345898004434</v>
      </c>
      <c r="AV299" s="17">
        <f t="shared" si="108"/>
        <v>0.78880266075388028</v>
      </c>
      <c r="AW299" s="17">
        <f t="shared" si="109"/>
        <v>0.73465216186252769</v>
      </c>
      <c r="AX299" s="17">
        <f t="shared" si="110"/>
        <v>1.4386086474501107</v>
      </c>
      <c r="AY299" s="17">
        <f t="shared" si="111"/>
        <v>0.73465216186252769</v>
      </c>
      <c r="AZ299" s="17">
        <f t="shared" si="112"/>
        <v>0.73465216186252769</v>
      </c>
      <c r="BA299" s="17">
        <f t="shared" si="113"/>
        <v>2.3478381374723023E-3</v>
      </c>
      <c r="BC299" s="17">
        <f t="shared" si="114"/>
        <v>3.7544345898004439</v>
      </c>
      <c r="BD299" s="17">
        <f t="shared" si="115"/>
        <v>0.78880266075388028</v>
      </c>
      <c r="BE299" s="17">
        <f t="shared" si="116"/>
        <v>0.64887509786239639</v>
      </c>
      <c r="BF299" s="17">
        <f t="shared" si="117"/>
        <v>0.64897275710876889</v>
      </c>
      <c r="BG299" s="17">
        <f t="shared" si="118"/>
        <v>0.64897275710876889</v>
      </c>
      <c r="BH299" s="17">
        <f t="shared" si="119"/>
        <v>7.7487954910317952E-3</v>
      </c>
      <c r="BI299" s="17">
        <f t="shared" si="120"/>
        <v>7.7676735981701869E-2</v>
      </c>
    </row>
    <row r="300" spans="1:61" x14ac:dyDescent="0.25">
      <c r="A300" s="84">
        <v>538</v>
      </c>
      <c r="B300" s="84">
        <v>584</v>
      </c>
      <c r="C300" s="17" t="s">
        <v>380</v>
      </c>
      <c r="D300" s="86">
        <v>1</v>
      </c>
      <c r="E300" s="98">
        <f t="shared" si="121"/>
        <v>43</v>
      </c>
      <c r="F300" s="98">
        <f t="shared" si="122"/>
        <v>0.33333333333333331</v>
      </c>
      <c r="G300" s="17">
        <v>14</v>
      </c>
      <c r="H300" s="17">
        <v>28</v>
      </c>
      <c r="I300" s="17">
        <v>43</v>
      </c>
      <c r="J300" s="17">
        <v>0</v>
      </c>
      <c r="K300" s="17">
        <v>0</v>
      </c>
      <c r="L300" s="17">
        <f>'EWG-CCP-127 (1)'!M322</f>
        <v>0</v>
      </c>
      <c r="M300" s="17">
        <v>0</v>
      </c>
      <c r="N300" s="17">
        <v>0</v>
      </c>
      <c r="O300" s="17">
        <v>0</v>
      </c>
      <c r="P300" s="17">
        <v>0</v>
      </c>
      <c r="Q300" s="17">
        <v>14</v>
      </c>
      <c r="R300" s="17">
        <v>0</v>
      </c>
      <c r="S300" s="17">
        <v>0</v>
      </c>
      <c r="T300" s="17">
        <v>0</v>
      </c>
      <c r="U300" s="17">
        <v>0</v>
      </c>
      <c r="V300" s="17">
        <v>0</v>
      </c>
      <c r="W300" s="17">
        <v>0</v>
      </c>
      <c r="X300" s="17">
        <v>0</v>
      </c>
      <c r="Y300" s="17">
        <v>0</v>
      </c>
      <c r="Z300" s="17">
        <v>0</v>
      </c>
      <c r="AA300" s="17">
        <v>0</v>
      </c>
      <c r="AB300" s="17">
        <v>0</v>
      </c>
      <c r="AC300" s="17">
        <v>0</v>
      </c>
      <c r="AD300" s="17">
        <v>0</v>
      </c>
      <c r="AE300" s="17">
        <v>0</v>
      </c>
      <c r="AF300" s="17">
        <v>0</v>
      </c>
      <c r="AG300" s="88">
        <v>17.100000000000001</v>
      </c>
      <c r="AH300" s="92" t="s">
        <v>3</v>
      </c>
      <c r="AI300" s="87" t="s">
        <v>504</v>
      </c>
      <c r="AN300" s="17">
        <f t="shared" si="101"/>
        <v>99</v>
      </c>
      <c r="AO300" s="17">
        <f t="shared" si="102"/>
        <v>0</v>
      </c>
      <c r="AP300" s="17">
        <f t="shared" si="103"/>
        <v>0.14000000000000001</v>
      </c>
      <c r="AQ300" s="17">
        <f t="shared" si="104"/>
        <v>0.28000000000000003</v>
      </c>
      <c r="AR300" s="17">
        <f t="shared" si="105"/>
        <v>0.14000000000000001</v>
      </c>
      <c r="AS300" s="17">
        <f t="shared" si="106"/>
        <v>0.17100000000000001</v>
      </c>
      <c r="AU300" s="17">
        <f t="shared" si="107"/>
        <v>0.33333333333333331</v>
      </c>
      <c r="AV300" s="17">
        <f t="shared" si="108"/>
        <v>0</v>
      </c>
      <c r="AW300" s="17">
        <f t="shared" si="109"/>
        <v>0.52083333333333337</v>
      </c>
      <c r="AX300" s="17">
        <f t="shared" si="110"/>
        <v>0.58333333333333337</v>
      </c>
      <c r="AY300" s="17">
        <f t="shared" si="111"/>
        <v>0</v>
      </c>
      <c r="AZ300" s="17">
        <f t="shared" si="112"/>
        <v>0</v>
      </c>
      <c r="BA300" s="17">
        <f t="shared" si="113"/>
        <v>0.17100000000000001</v>
      </c>
      <c r="BC300" s="17">
        <f t="shared" si="114"/>
        <v>0.16666666666666666</v>
      </c>
      <c r="BD300" s="17">
        <f t="shared" si="115"/>
        <v>0.25595238095238093</v>
      </c>
      <c r="BE300" s="17">
        <f t="shared" si="116"/>
        <v>0.43800739760328367</v>
      </c>
      <c r="BF300" s="17">
        <f t="shared" si="117"/>
        <v>0.25595238095238093</v>
      </c>
      <c r="BG300" s="17">
        <f t="shared" si="118"/>
        <v>0.25595238095238093</v>
      </c>
      <c r="BH300" s="17">
        <f t="shared" si="119"/>
        <v>7.2169070294784525E-3</v>
      </c>
      <c r="BI300" s="17">
        <f t="shared" si="120"/>
        <v>8.2538150087401091E-2</v>
      </c>
    </row>
    <row r="301" spans="1:61" ht="18.75" x14ac:dyDescent="0.25">
      <c r="A301" s="84">
        <v>4</v>
      </c>
      <c r="B301" s="84">
        <v>4</v>
      </c>
      <c r="C301" s="41" t="s">
        <v>30</v>
      </c>
      <c r="D301" s="86">
        <v>1</v>
      </c>
      <c r="E301" s="98">
        <f t="shared" si="121"/>
        <v>51.3</v>
      </c>
      <c r="F301" s="98">
        <f t="shared" si="122"/>
        <v>0.56878850102669398</v>
      </c>
      <c r="G301" s="41">
        <v>0</v>
      </c>
      <c r="H301" s="41">
        <v>18.399999999999999</v>
      </c>
      <c r="I301" s="41">
        <v>26.7</v>
      </c>
      <c r="J301" s="17">
        <v>0</v>
      </c>
      <c r="K301" s="41">
        <v>0</v>
      </c>
      <c r="L301" s="41">
        <v>0</v>
      </c>
      <c r="M301" s="41">
        <v>0</v>
      </c>
      <c r="N301" s="41">
        <v>0</v>
      </c>
      <c r="O301" s="41">
        <v>24.6</v>
      </c>
      <c r="P301" s="41">
        <v>2.6</v>
      </c>
      <c r="Q301" s="41">
        <v>27.7</v>
      </c>
      <c r="R301" s="17">
        <v>0</v>
      </c>
      <c r="S301" s="17">
        <v>0</v>
      </c>
      <c r="T301" s="17">
        <v>0</v>
      </c>
      <c r="U301" s="41">
        <v>0</v>
      </c>
      <c r="V301" s="41">
        <v>0</v>
      </c>
      <c r="W301" s="41">
        <v>0</v>
      </c>
      <c r="X301" s="41">
        <v>0</v>
      </c>
      <c r="Y301" s="41">
        <v>0</v>
      </c>
      <c r="Z301" s="41">
        <v>0</v>
      </c>
      <c r="AA301" s="17">
        <v>0</v>
      </c>
      <c r="AB301" s="41">
        <v>0</v>
      </c>
      <c r="AC301" s="17">
        <v>0</v>
      </c>
      <c r="AD301" s="17">
        <v>0</v>
      </c>
      <c r="AE301" s="41">
        <v>0</v>
      </c>
      <c r="AF301" s="41">
        <v>0</v>
      </c>
      <c r="AG301" s="90">
        <v>31.6</v>
      </c>
      <c r="AH301" s="91" t="s">
        <v>3</v>
      </c>
      <c r="AI301" s="87" t="s">
        <v>504</v>
      </c>
      <c r="AN301" s="17">
        <f t="shared" si="101"/>
        <v>99.999999999999986</v>
      </c>
      <c r="AO301" s="17">
        <f t="shared" si="102"/>
        <v>0.24600000000000002</v>
      </c>
      <c r="AP301" s="17">
        <f t="shared" si="103"/>
        <v>0</v>
      </c>
      <c r="AQ301" s="17">
        <f t="shared" si="104"/>
        <v>0.184</v>
      </c>
      <c r="AR301" s="17">
        <f t="shared" si="105"/>
        <v>0.27699999999999997</v>
      </c>
      <c r="AS301" s="17">
        <f t="shared" si="106"/>
        <v>0.316</v>
      </c>
      <c r="AU301" s="17">
        <f t="shared" si="107"/>
        <v>1.5054347826086956</v>
      </c>
      <c r="AV301" s="17">
        <f t="shared" si="108"/>
        <v>1.3369565217391306</v>
      </c>
      <c r="AW301" s="17">
        <f t="shared" si="109"/>
        <v>0.59408967391304346</v>
      </c>
      <c r="AX301" s="17">
        <f t="shared" si="110"/>
        <v>0.87635869565217384</v>
      </c>
      <c r="AY301" s="17">
        <f t="shared" si="111"/>
        <v>0.49000884732052569</v>
      </c>
      <c r="AZ301" s="17">
        <f t="shared" si="112"/>
        <v>0.49000884732052569</v>
      </c>
      <c r="BA301" s="17">
        <f t="shared" si="113"/>
        <v>0.17400884732052568</v>
      </c>
      <c r="BC301" s="17">
        <f t="shared" si="114"/>
        <v>1.5054347826086958</v>
      </c>
      <c r="BD301" s="17">
        <f t="shared" si="115"/>
        <v>2.0625000000000004</v>
      </c>
      <c r="BE301" s="17">
        <f t="shared" si="116"/>
        <v>0.51669224005606418</v>
      </c>
      <c r="BF301" s="17">
        <f t="shared" si="117"/>
        <v>0.39935862359313312</v>
      </c>
      <c r="BG301" s="17">
        <f t="shared" si="118"/>
        <v>0.39935862359313312</v>
      </c>
      <c r="BH301" s="17">
        <f t="shared" si="119"/>
        <v>6.9486601273416491E-3</v>
      </c>
      <c r="BI301" s="17">
        <f t="shared" si="120"/>
        <v>2.0247734812972835E-2</v>
      </c>
    </row>
    <row r="302" spans="1:61" x14ac:dyDescent="0.25">
      <c r="A302" s="84">
        <v>54</v>
      </c>
      <c r="B302" s="84">
        <v>42</v>
      </c>
      <c r="C302" s="17" t="s">
        <v>65</v>
      </c>
      <c r="D302" s="86">
        <v>1</v>
      </c>
      <c r="E302" s="98">
        <f t="shared" si="121"/>
        <v>26</v>
      </c>
      <c r="F302" s="98">
        <f t="shared" si="122"/>
        <v>0.7567567567567568</v>
      </c>
      <c r="G302" s="41">
        <v>0</v>
      </c>
      <c r="H302" s="17">
        <v>18</v>
      </c>
      <c r="I302" s="17">
        <v>12</v>
      </c>
      <c r="J302" s="17">
        <v>0</v>
      </c>
      <c r="K302" s="41">
        <v>0</v>
      </c>
      <c r="L302" s="41">
        <v>0</v>
      </c>
      <c r="M302" s="41">
        <v>0</v>
      </c>
      <c r="N302" s="41">
        <v>0</v>
      </c>
      <c r="O302" s="17">
        <v>14</v>
      </c>
      <c r="P302" s="17">
        <v>0</v>
      </c>
      <c r="Q302" s="17">
        <v>56</v>
      </c>
      <c r="R302" s="17">
        <v>0</v>
      </c>
      <c r="S302" s="17">
        <v>0</v>
      </c>
      <c r="T302" s="17">
        <v>0</v>
      </c>
      <c r="U302" s="17">
        <v>0</v>
      </c>
      <c r="V302" s="41">
        <v>0</v>
      </c>
      <c r="W302" s="41">
        <v>0</v>
      </c>
      <c r="X302" s="41">
        <v>0</v>
      </c>
      <c r="Y302" s="41">
        <v>0</v>
      </c>
      <c r="Z302" s="17">
        <v>0</v>
      </c>
      <c r="AA302" s="17">
        <v>0</v>
      </c>
      <c r="AB302" s="41">
        <v>0</v>
      </c>
      <c r="AC302" s="17">
        <v>0</v>
      </c>
      <c r="AD302" s="17">
        <v>0</v>
      </c>
      <c r="AE302" s="41">
        <v>0</v>
      </c>
      <c r="AF302" s="41">
        <v>0</v>
      </c>
      <c r="AG302" s="88">
        <v>57</v>
      </c>
      <c r="AH302" s="41" t="s">
        <v>3</v>
      </c>
      <c r="AI302" s="87" t="s">
        <v>506</v>
      </c>
      <c r="AN302" s="17">
        <f t="shared" si="101"/>
        <v>100</v>
      </c>
      <c r="AO302" s="17">
        <f t="shared" si="102"/>
        <v>0.14000000000000001</v>
      </c>
      <c r="AP302" s="17">
        <f t="shared" si="103"/>
        <v>0</v>
      </c>
      <c r="AQ302" s="17">
        <f t="shared" si="104"/>
        <v>0.18</v>
      </c>
      <c r="AR302" s="17">
        <f t="shared" si="105"/>
        <v>0.56000000000000005</v>
      </c>
      <c r="AS302" s="17">
        <f t="shared" si="106"/>
        <v>0.56999999999999995</v>
      </c>
      <c r="AU302" s="17">
        <f t="shared" si="107"/>
        <v>3.1111111111111116</v>
      </c>
      <c r="AV302" s="17">
        <f t="shared" si="108"/>
        <v>0.7777777777777779</v>
      </c>
      <c r="AW302" s="17">
        <f t="shared" si="109"/>
        <v>0.69444444444444442</v>
      </c>
      <c r="AX302" s="17">
        <f t="shared" si="110"/>
        <v>1.2777777777777779</v>
      </c>
      <c r="AY302" s="17">
        <f t="shared" si="111"/>
        <v>0.69444444444444442</v>
      </c>
      <c r="AZ302" s="17">
        <f t="shared" si="112"/>
        <v>0.69444444444444442</v>
      </c>
      <c r="BA302" s="17">
        <f t="shared" si="113"/>
        <v>0.12444444444444447</v>
      </c>
      <c r="BC302" s="17">
        <f t="shared" si="114"/>
        <v>3.1111111111111112</v>
      </c>
      <c r="BD302" s="17">
        <f t="shared" si="115"/>
        <v>1.1111111111111112</v>
      </c>
      <c r="BE302" s="17">
        <f t="shared" si="116"/>
        <v>0.61106436278134313</v>
      </c>
      <c r="BF302" s="17">
        <f t="shared" si="117"/>
        <v>0.65871804757303876</v>
      </c>
      <c r="BG302" s="17">
        <f t="shared" si="118"/>
        <v>0.65871804757303876</v>
      </c>
      <c r="BH302" s="17">
        <f t="shared" si="119"/>
        <v>7.8708919651719767E-3</v>
      </c>
      <c r="BI302" s="17">
        <f t="shared" si="120"/>
        <v>1.2478110815008873E-2</v>
      </c>
    </row>
    <row r="303" spans="1:61" x14ac:dyDescent="0.25">
      <c r="A303" s="84">
        <v>530</v>
      </c>
      <c r="B303" s="84">
        <v>318</v>
      </c>
      <c r="C303" s="17" t="s">
        <v>373</v>
      </c>
      <c r="D303" s="86">
        <v>1</v>
      </c>
      <c r="E303" s="98">
        <f t="shared" si="121"/>
        <v>20</v>
      </c>
      <c r="F303" s="98">
        <f t="shared" si="122"/>
        <v>0.90277777777777779</v>
      </c>
      <c r="G303" s="17">
        <v>8</v>
      </c>
      <c r="H303" s="17">
        <v>7</v>
      </c>
      <c r="I303" s="17">
        <v>20</v>
      </c>
      <c r="J303" s="17">
        <v>0</v>
      </c>
      <c r="K303" s="17">
        <v>0</v>
      </c>
      <c r="L303" s="17">
        <f>'EWG-CCP-127 (1)'!M314</f>
        <v>0</v>
      </c>
      <c r="M303" s="17">
        <v>0</v>
      </c>
      <c r="N303" s="17">
        <v>0</v>
      </c>
      <c r="O303" s="17">
        <v>0</v>
      </c>
      <c r="P303" s="17">
        <v>0</v>
      </c>
      <c r="Q303" s="17">
        <v>65</v>
      </c>
      <c r="R303" s="17">
        <v>0</v>
      </c>
      <c r="S303" s="17">
        <v>0</v>
      </c>
      <c r="T303" s="17">
        <v>0</v>
      </c>
      <c r="U303" s="17">
        <v>0</v>
      </c>
      <c r="V303" s="17">
        <v>0</v>
      </c>
      <c r="W303" s="17">
        <v>0</v>
      </c>
      <c r="X303" s="17">
        <v>0</v>
      </c>
      <c r="Y303" s="17">
        <v>0</v>
      </c>
      <c r="Z303" s="17">
        <v>0</v>
      </c>
      <c r="AA303" s="17">
        <v>0</v>
      </c>
      <c r="AB303" s="17">
        <v>0</v>
      </c>
      <c r="AC303" s="17">
        <v>0</v>
      </c>
      <c r="AD303" s="17">
        <v>0</v>
      </c>
      <c r="AE303" s="17">
        <v>0</v>
      </c>
      <c r="AF303" s="17">
        <v>0</v>
      </c>
      <c r="AG303" s="88">
        <v>17</v>
      </c>
      <c r="AH303" s="92" t="s">
        <v>3</v>
      </c>
      <c r="AI303" s="87" t="s">
        <v>504</v>
      </c>
      <c r="AJ303" s="87" t="s">
        <v>532</v>
      </c>
      <c r="AL303" s="87" t="s">
        <v>510</v>
      </c>
      <c r="AM303" s="80" t="s">
        <v>533</v>
      </c>
      <c r="AN303" s="17">
        <f t="shared" si="101"/>
        <v>100</v>
      </c>
      <c r="AO303" s="17">
        <f t="shared" si="102"/>
        <v>0</v>
      </c>
      <c r="AP303" s="17">
        <f t="shared" si="103"/>
        <v>0.08</v>
      </c>
      <c r="AQ303" s="17">
        <f t="shared" si="104"/>
        <v>7.0000000000000007E-2</v>
      </c>
      <c r="AR303" s="17">
        <f t="shared" si="105"/>
        <v>0.65</v>
      </c>
      <c r="AS303" s="17">
        <f t="shared" si="106"/>
        <v>0.17</v>
      </c>
      <c r="AU303" s="17">
        <f t="shared" si="107"/>
        <v>4.333333333333333</v>
      </c>
      <c r="AV303" s="17">
        <f t="shared" si="108"/>
        <v>0</v>
      </c>
      <c r="AW303" s="17">
        <f t="shared" si="109"/>
        <v>0.77083333333333326</v>
      </c>
      <c r="AX303" s="17">
        <f t="shared" si="110"/>
        <v>1.5833333333333333</v>
      </c>
      <c r="AY303" s="17">
        <f t="shared" si="111"/>
        <v>0</v>
      </c>
      <c r="AZ303" s="17">
        <f t="shared" si="112"/>
        <v>0</v>
      </c>
      <c r="BA303" s="17">
        <f t="shared" si="113"/>
        <v>0.17</v>
      </c>
      <c r="BC303" s="17">
        <f t="shared" si="114"/>
        <v>1.6666666666666667</v>
      </c>
      <c r="BD303" s="17">
        <f t="shared" si="115"/>
        <v>0.25641025641025639</v>
      </c>
      <c r="BE303" s="17">
        <f t="shared" si="116"/>
        <v>0.52616849307135172</v>
      </c>
      <c r="BF303" s="17">
        <f t="shared" si="117"/>
        <v>0.25641025641025639</v>
      </c>
      <c r="BG303" s="17">
        <f t="shared" si="118"/>
        <v>0.25641025641025639</v>
      </c>
      <c r="BH303" s="17">
        <f t="shared" si="119"/>
        <v>7.4667324128862532E-3</v>
      </c>
      <c r="BI303" s="17">
        <f t="shared" si="120"/>
        <v>8.3113739158259217E-2</v>
      </c>
    </row>
    <row r="304" spans="1:61" x14ac:dyDescent="0.25">
      <c r="A304" s="84">
        <v>550</v>
      </c>
      <c r="B304" s="84">
        <v>592</v>
      </c>
      <c r="C304" s="17" t="s">
        <v>394</v>
      </c>
      <c r="D304" s="86" t="s">
        <v>616</v>
      </c>
      <c r="E304" s="98">
        <f t="shared" si="121"/>
        <v>0</v>
      </c>
      <c r="F304" s="98">
        <f t="shared" si="122"/>
        <v>0.33333333333333331</v>
      </c>
      <c r="G304" s="17">
        <f>'EWG-CCP-127 (1)'!N244</f>
        <v>20</v>
      </c>
      <c r="H304" s="17">
        <f>'EWG-CCP-127 (1)'!L244</f>
        <v>40</v>
      </c>
      <c r="I304" s="17">
        <f>'EWG-CCP-127 (1)'!O244</f>
        <v>0</v>
      </c>
      <c r="J304" s="17">
        <v>0</v>
      </c>
      <c r="K304" s="17">
        <v>0</v>
      </c>
      <c r="L304" s="17">
        <v>0</v>
      </c>
      <c r="M304" s="17">
        <v>0</v>
      </c>
      <c r="N304" s="17">
        <v>0</v>
      </c>
      <c r="O304" s="17">
        <v>0</v>
      </c>
      <c r="P304" s="17">
        <v>0</v>
      </c>
      <c r="Q304" s="17">
        <f>'EWG-CCP-127 (1)'!M244</f>
        <v>20</v>
      </c>
      <c r="R304" s="17">
        <v>0</v>
      </c>
      <c r="S304" s="17">
        <v>0</v>
      </c>
      <c r="T304" s="17">
        <v>0</v>
      </c>
      <c r="U304" s="17">
        <v>0</v>
      </c>
      <c r="V304" s="17">
        <f>'EWG-CCP-127 (1)'!P244</f>
        <v>0</v>
      </c>
      <c r="W304" s="17">
        <v>0</v>
      </c>
      <c r="X304" s="17">
        <v>0</v>
      </c>
      <c r="Y304" s="17">
        <v>0</v>
      </c>
      <c r="Z304" s="17">
        <f>'EWG-CCP-127 (1)'!Q244</f>
        <v>0</v>
      </c>
      <c r="AA304" s="17">
        <v>0</v>
      </c>
      <c r="AB304" s="17">
        <v>0</v>
      </c>
      <c r="AC304" s="17">
        <v>0</v>
      </c>
      <c r="AD304" s="17">
        <v>0</v>
      </c>
      <c r="AE304" s="17">
        <v>0</v>
      </c>
      <c r="AF304" s="17">
        <f>'EWG-CCP-127 (1)'!R244</f>
        <v>20</v>
      </c>
      <c r="AG304" s="88">
        <v>14.2</v>
      </c>
      <c r="AH304" s="92" t="s">
        <v>3</v>
      </c>
      <c r="AI304" s="87" t="s">
        <v>504</v>
      </c>
      <c r="AN304" s="17">
        <f t="shared" si="101"/>
        <v>100</v>
      </c>
      <c r="AO304" s="17">
        <f t="shared" si="102"/>
        <v>0</v>
      </c>
      <c r="AP304" s="17">
        <f t="shared" si="103"/>
        <v>0.2</v>
      </c>
      <c r="AQ304" s="17">
        <f t="shared" si="104"/>
        <v>0.4</v>
      </c>
      <c r="AR304" s="17">
        <f t="shared" si="105"/>
        <v>0.2</v>
      </c>
      <c r="AS304" s="17">
        <f t="shared" si="106"/>
        <v>0.14199999999999999</v>
      </c>
      <c r="AU304" s="17">
        <f t="shared" si="107"/>
        <v>0.33333333333333331</v>
      </c>
      <c r="AV304" s="17">
        <f t="shared" si="108"/>
        <v>0</v>
      </c>
      <c r="AW304" s="17">
        <f t="shared" si="109"/>
        <v>0.52083333333333337</v>
      </c>
      <c r="AX304" s="17">
        <f t="shared" si="110"/>
        <v>0.58333333333333337</v>
      </c>
      <c r="AY304" s="17">
        <f t="shared" si="111"/>
        <v>0</v>
      </c>
      <c r="AZ304" s="17">
        <f t="shared" si="112"/>
        <v>0</v>
      </c>
      <c r="BA304" s="17">
        <f t="shared" si="113"/>
        <v>0.14199999999999999</v>
      </c>
      <c r="BC304" s="17">
        <f t="shared" si="114"/>
        <v>0.16666666666666666</v>
      </c>
      <c r="BD304" s="17">
        <f t="shared" si="115"/>
        <v>5.5555555555555552E-2</v>
      </c>
      <c r="BE304" s="17">
        <f t="shared" si="116"/>
        <v>0.43800739760328367</v>
      </c>
      <c r="BF304" s="17">
        <f t="shared" si="117"/>
        <v>5.5555555555555552E-2</v>
      </c>
      <c r="BG304" s="17">
        <f t="shared" si="118"/>
        <v>5.5555555555555552E-2</v>
      </c>
      <c r="BH304" s="17">
        <f t="shared" si="119"/>
        <v>7.4726419753086406E-3</v>
      </c>
      <c r="BI304" s="17">
        <f t="shared" si="120"/>
        <v>0.10004223314228675</v>
      </c>
    </row>
    <row r="305" spans="1:61" x14ac:dyDescent="0.25">
      <c r="A305" s="84">
        <v>366</v>
      </c>
      <c r="B305" s="84">
        <v>382</v>
      </c>
      <c r="C305" s="58">
        <v>16</v>
      </c>
      <c r="D305" s="86">
        <v>1</v>
      </c>
      <c r="E305" s="98">
        <f t="shared" si="121"/>
        <v>55.555555555555557</v>
      </c>
      <c r="F305" s="98">
        <f t="shared" si="122"/>
        <v>0.74999999999999989</v>
      </c>
      <c r="G305" s="17">
        <v>0</v>
      </c>
      <c r="H305" s="17">
        <f>'EWG-CCP-127 (1)'!M179</f>
        <v>11.111111111111111</v>
      </c>
      <c r="I305" s="17">
        <v>0</v>
      </c>
      <c r="J305" s="17">
        <v>0</v>
      </c>
      <c r="K305" s="17">
        <v>0</v>
      </c>
      <c r="L305" s="17">
        <v>0</v>
      </c>
      <c r="M305" s="17">
        <v>0</v>
      </c>
      <c r="N305" s="17">
        <v>0</v>
      </c>
      <c r="O305" s="17">
        <f>'EWG-CCP-127 (1)'!L179</f>
        <v>55.555555555555557</v>
      </c>
      <c r="P305" s="17">
        <v>0</v>
      </c>
      <c r="Q305" s="17">
        <f>'EWG-CCP-127 (1)'!K179</f>
        <v>33.333333333333329</v>
      </c>
      <c r="R305" s="17">
        <v>0</v>
      </c>
      <c r="S305" s="17">
        <v>0</v>
      </c>
      <c r="T305" s="17">
        <v>0</v>
      </c>
      <c r="U305" s="17">
        <v>0</v>
      </c>
      <c r="V305" s="17">
        <v>0</v>
      </c>
      <c r="W305" s="41">
        <v>0</v>
      </c>
      <c r="X305" s="41">
        <v>0</v>
      </c>
      <c r="Y305" s="17">
        <v>0</v>
      </c>
      <c r="Z305" s="17">
        <v>0</v>
      </c>
      <c r="AA305" s="17">
        <v>0</v>
      </c>
      <c r="AB305" s="17">
        <v>0</v>
      </c>
      <c r="AC305" s="17">
        <v>0</v>
      </c>
      <c r="AD305" s="17">
        <v>0</v>
      </c>
      <c r="AE305" s="17">
        <v>0</v>
      </c>
      <c r="AF305" s="41">
        <v>0</v>
      </c>
      <c r="AG305" s="88">
        <f>'EWG-CCP-127 (1)'!E179</f>
        <v>1</v>
      </c>
      <c r="AH305" s="41" t="s">
        <v>3</v>
      </c>
      <c r="AI305" s="87" t="s">
        <v>506</v>
      </c>
      <c r="AN305" s="17">
        <f t="shared" si="101"/>
        <v>100</v>
      </c>
      <c r="AO305" s="17">
        <f t="shared" si="102"/>
        <v>0.55555555555555558</v>
      </c>
      <c r="AP305" s="17">
        <f t="shared" si="103"/>
        <v>0</v>
      </c>
      <c r="AQ305" s="17">
        <f t="shared" si="104"/>
        <v>0.1111111111111111</v>
      </c>
      <c r="AR305" s="17">
        <f t="shared" si="105"/>
        <v>0.33333333333333326</v>
      </c>
      <c r="AS305" s="17">
        <f t="shared" si="106"/>
        <v>0.01</v>
      </c>
      <c r="AU305" s="17">
        <f t="shared" si="107"/>
        <v>2.9999999999999996</v>
      </c>
      <c r="AV305" s="17">
        <f t="shared" si="108"/>
        <v>5.0000000000000009</v>
      </c>
      <c r="AW305" s="17">
        <f t="shared" si="109"/>
        <v>0.6875</v>
      </c>
      <c r="AX305" s="17">
        <f t="shared" si="110"/>
        <v>1.25</v>
      </c>
      <c r="AY305" s="17">
        <f t="shared" si="111"/>
        <v>-1.1102230246251565E-16</v>
      </c>
      <c r="AZ305" s="17">
        <f t="shared" si="112"/>
        <v>-1.1102230246251565E-16</v>
      </c>
      <c r="BA305" s="17">
        <f t="shared" si="113"/>
        <v>1.0000000000000111E-2</v>
      </c>
      <c r="BC305" s="17">
        <f t="shared" si="114"/>
        <v>2.9999999999999996</v>
      </c>
      <c r="BD305" s="17">
        <f t="shared" si="115"/>
        <v>5</v>
      </c>
      <c r="BE305" s="17">
        <f t="shared" si="116"/>
        <v>0.60453391126518996</v>
      </c>
      <c r="BF305" s="17">
        <f t="shared" si="117"/>
        <v>9.3123833935825115E-2</v>
      </c>
      <c r="BG305" s="17">
        <f t="shared" si="118"/>
        <v>9.3123833935825115E-2</v>
      </c>
      <c r="BH305" s="17">
        <f t="shared" si="119"/>
        <v>6.9095717681906315E-3</v>
      </c>
      <c r="BI305" s="17">
        <f t="shared" si="120"/>
        <v>0.20096799049555933</v>
      </c>
    </row>
    <row r="306" spans="1:61" x14ac:dyDescent="0.25">
      <c r="A306" s="84">
        <v>349</v>
      </c>
      <c r="B306" s="84">
        <v>233</v>
      </c>
      <c r="C306" s="17" t="s">
        <v>247</v>
      </c>
      <c r="D306" s="86">
        <v>1</v>
      </c>
      <c r="E306" s="98">
        <f t="shared" si="121"/>
        <v>9.1</v>
      </c>
      <c r="F306" s="98">
        <f t="shared" si="122"/>
        <v>0.79977997799779976</v>
      </c>
      <c r="G306" s="17">
        <v>0</v>
      </c>
      <c r="H306" s="17">
        <v>18.2</v>
      </c>
      <c r="I306" s="17">
        <v>0</v>
      </c>
      <c r="J306" s="17">
        <v>0</v>
      </c>
      <c r="K306" s="17">
        <v>0</v>
      </c>
      <c r="L306" s="17">
        <v>0</v>
      </c>
      <c r="M306" s="17">
        <v>0</v>
      </c>
      <c r="N306" s="17">
        <v>0</v>
      </c>
      <c r="O306" s="17">
        <v>9.1</v>
      </c>
      <c r="P306" s="17">
        <v>0</v>
      </c>
      <c r="Q306" s="17">
        <v>72.7</v>
      </c>
      <c r="R306" s="17">
        <v>0</v>
      </c>
      <c r="S306" s="17">
        <v>0</v>
      </c>
      <c r="T306" s="17">
        <v>0</v>
      </c>
      <c r="U306" s="17">
        <v>0</v>
      </c>
      <c r="V306" s="17">
        <v>0</v>
      </c>
      <c r="W306" s="41">
        <v>0</v>
      </c>
      <c r="X306" s="41">
        <v>0</v>
      </c>
      <c r="Y306" s="17">
        <v>0</v>
      </c>
      <c r="Z306" s="17">
        <v>0</v>
      </c>
      <c r="AA306" s="17">
        <v>0</v>
      </c>
      <c r="AB306" s="17">
        <v>0</v>
      </c>
      <c r="AC306" s="17">
        <v>0</v>
      </c>
      <c r="AD306" s="17">
        <v>0</v>
      </c>
      <c r="AE306" s="17">
        <v>0</v>
      </c>
      <c r="AF306" s="41">
        <v>0</v>
      </c>
      <c r="AG306" s="88">
        <v>41.2</v>
      </c>
      <c r="AH306" s="91" t="s">
        <v>3</v>
      </c>
      <c r="AI306" s="87" t="s">
        <v>504</v>
      </c>
      <c r="AN306" s="17">
        <f t="shared" si="101"/>
        <v>100</v>
      </c>
      <c r="AO306" s="17">
        <f t="shared" si="102"/>
        <v>9.0999999999999998E-2</v>
      </c>
      <c r="AP306" s="17">
        <f t="shared" si="103"/>
        <v>0</v>
      </c>
      <c r="AQ306" s="17">
        <f t="shared" si="104"/>
        <v>0.182</v>
      </c>
      <c r="AR306" s="17">
        <f t="shared" si="105"/>
        <v>0.72699999999999998</v>
      </c>
      <c r="AS306" s="17">
        <f t="shared" si="106"/>
        <v>0.41200000000000003</v>
      </c>
      <c r="AU306" s="17">
        <f t="shared" si="107"/>
        <v>3.9945054945054945</v>
      </c>
      <c r="AV306" s="17">
        <f t="shared" si="108"/>
        <v>0.5</v>
      </c>
      <c r="AW306" s="17">
        <f t="shared" si="109"/>
        <v>0.74965659340659341</v>
      </c>
      <c r="AX306" s="17">
        <f t="shared" si="110"/>
        <v>1.4986263736263736</v>
      </c>
      <c r="AY306" s="17">
        <f t="shared" si="111"/>
        <v>0.5</v>
      </c>
      <c r="AZ306" s="17">
        <f t="shared" si="112"/>
        <v>0.5</v>
      </c>
      <c r="BA306" s="17">
        <f t="shared" si="113"/>
        <v>8.7999999999999967E-2</v>
      </c>
      <c r="BC306" s="17">
        <f t="shared" si="114"/>
        <v>3.994505494505495</v>
      </c>
      <c r="BD306" s="17">
        <f t="shared" si="115"/>
        <v>0.5</v>
      </c>
      <c r="BE306" s="17">
        <f t="shared" si="116"/>
        <v>0.66298504049493467</v>
      </c>
      <c r="BF306" s="17">
        <f t="shared" si="117"/>
        <v>0.5</v>
      </c>
      <c r="BG306" s="17">
        <f t="shared" si="118"/>
        <v>0.5</v>
      </c>
      <c r="BH306" s="17">
        <f t="shared" si="119"/>
        <v>7.7439999999999939E-3</v>
      </c>
      <c r="BI306" s="17">
        <f t="shared" si="120"/>
        <v>2.1431840105927569E-3</v>
      </c>
    </row>
    <row r="307" spans="1:61" x14ac:dyDescent="0.25">
      <c r="A307" s="84">
        <v>350</v>
      </c>
      <c r="B307" s="84">
        <v>234</v>
      </c>
      <c r="C307" s="17" t="s">
        <v>248</v>
      </c>
      <c r="D307" s="86">
        <v>1</v>
      </c>
      <c r="E307" s="98">
        <f t="shared" si="121"/>
        <v>13</v>
      </c>
      <c r="F307" s="98">
        <f t="shared" si="122"/>
        <v>0.79999999999999993</v>
      </c>
      <c r="G307" s="17">
        <v>0</v>
      </c>
      <c r="H307" s="17">
        <v>17.399999999999999</v>
      </c>
      <c r="I307" s="17">
        <v>0</v>
      </c>
      <c r="J307" s="17">
        <v>0</v>
      </c>
      <c r="K307" s="17">
        <v>0</v>
      </c>
      <c r="L307" s="17">
        <v>0</v>
      </c>
      <c r="M307" s="17">
        <v>0</v>
      </c>
      <c r="N307" s="17">
        <v>0</v>
      </c>
      <c r="O307" s="17">
        <v>13</v>
      </c>
      <c r="P307" s="17">
        <v>0</v>
      </c>
      <c r="Q307" s="17">
        <v>69.599999999999994</v>
      </c>
      <c r="R307" s="17">
        <v>0</v>
      </c>
      <c r="S307" s="17">
        <v>0</v>
      </c>
      <c r="T307" s="17">
        <v>0</v>
      </c>
      <c r="U307" s="17">
        <v>0</v>
      </c>
      <c r="V307" s="17">
        <v>0</v>
      </c>
      <c r="W307" s="41">
        <v>0</v>
      </c>
      <c r="X307" s="41">
        <v>0</v>
      </c>
      <c r="Y307" s="17">
        <v>0</v>
      </c>
      <c r="Z307" s="17">
        <v>0</v>
      </c>
      <c r="AA307" s="17">
        <v>0</v>
      </c>
      <c r="AB307" s="17">
        <v>0</v>
      </c>
      <c r="AC307" s="17">
        <v>0</v>
      </c>
      <c r="AD307" s="17">
        <v>0</v>
      </c>
      <c r="AE307" s="17">
        <v>0</v>
      </c>
      <c r="AF307" s="41">
        <v>0</v>
      </c>
      <c r="AG307" s="88">
        <v>56.3</v>
      </c>
      <c r="AH307" s="91" t="s">
        <v>3</v>
      </c>
      <c r="AI307" s="87" t="s">
        <v>504</v>
      </c>
      <c r="AN307" s="17">
        <f t="shared" si="101"/>
        <v>100</v>
      </c>
      <c r="AO307" s="17">
        <f t="shared" si="102"/>
        <v>0.13</v>
      </c>
      <c r="AP307" s="17">
        <f t="shared" si="103"/>
        <v>0</v>
      </c>
      <c r="AQ307" s="17">
        <f t="shared" si="104"/>
        <v>0.17399999999999999</v>
      </c>
      <c r="AR307" s="17">
        <f t="shared" si="105"/>
        <v>0.69599999999999995</v>
      </c>
      <c r="AS307" s="17">
        <f t="shared" si="106"/>
        <v>0.56299999999999994</v>
      </c>
      <c r="AU307" s="17">
        <f t="shared" si="107"/>
        <v>4</v>
      </c>
      <c r="AV307" s="17">
        <f t="shared" si="108"/>
        <v>0.74712643678160928</v>
      </c>
      <c r="AW307" s="17">
        <f t="shared" si="109"/>
        <v>0.75</v>
      </c>
      <c r="AX307" s="17">
        <f t="shared" si="110"/>
        <v>1.5</v>
      </c>
      <c r="AY307" s="17">
        <f t="shared" si="111"/>
        <v>0.74712643678160928</v>
      </c>
      <c r="AZ307" s="17">
        <f t="shared" si="112"/>
        <v>0.74712643678160928</v>
      </c>
      <c r="BA307" s="17">
        <f t="shared" si="113"/>
        <v>0.18412643678160934</v>
      </c>
      <c r="BC307" s="17">
        <f t="shared" si="114"/>
        <v>4</v>
      </c>
      <c r="BD307" s="17">
        <f t="shared" si="115"/>
        <v>0.74712643678160928</v>
      </c>
      <c r="BE307" s="17">
        <f t="shared" si="116"/>
        <v>0.66330797491056859</v>
      </c>
      <c r="BF307" s="17">
        <f t="shared" si="117"/>
        <v>0.6474226229587271</v>
      </c>
      <c r="BG307" s="17">
        <f t="shared" si="118"/>
        <v>0.6474226229587271</v>
      </c>
      <c r="BH307" s="17">
        <f t="shared" si="119"/>
        <v>7.1271792672314054E-3</v>
      </c>
      <c r="BI307" s="17">
        <f t="shared" si="120"/>
        <v>1.0963234311015754E-2</v>
      </c>
    </row>
    <row r="308" spans="1:61" x14ac:dyDescent="0.25">
      <c r="A308" s="84">
        <v>212</v>
      </c>
      <c r="B308" s="84">
        <v>480</v>
      </c>
      <c r="C308" s="17">
        <v>40</v>
      </c>
      <c r="D308" s="86">
        <v>1</v>
      </c>
      <c r="E308" s="98">
        <f t="shared" si="121"/>
        <v>30</v>
      </c>
      <c r="F308" s="98">
        <f t="shared" si="122"/>
        <v>0.42857142857142855</v>
      </c>
      <c r="G308" s="17">
        <v>0</v>
      </c>
      <c r="H308" s="17">
        <v>40</v>
      </c>
      <c r="I308" s="17">
        <v>0</v>
      </c>
      <c r="J308" s="17">
        <v>0</v>
      </c>
      <c r="K308" s="17">
        <v>0</v>
      </c>
      <c r="L308" s="17">
        <v>0</v>
      </c>
      <c r="M308" s="17">
        <v>0</v>
      </c>
      <c r="N308" s="17">
        <v>0</v>
      </c>
      <c r="O308" s="17">
        <v>30</v>
      </c>
      <c r="P308" s="17">
        <v>0</v>
      </c>
      <c r="Q308" s="17">
        <v>30</v>
      </c>
      <c r="R308" s="17">
        <v>0</v>
      </c>
      <c r="S308" s="17">
        <v>0</v>
      </c>
      <c r="T308" s="17">
        <v>0</v>
      </c>
      <c r="U308" s="17">
        <v>0</v>
      </c>
      <c r="V308" s="17">
        <v>0</v>
      </c>
      <c r="W308" s="41">
        <v>0</v>
      </c>
      <c r="X308" s="41">
        <v>0</v>
      </c>
      <c r="Y308" s="17">
        <v>0</v>
      </c>
      <c r="Z308" s="17">
        <v>0</v>
      </c>
      <c r="AA308" s="17">
        <v>0</v>
      </c>
      <c r="AB308" s="17">
        <v>0</v>
      </c>
      <c r="AC308" s="17">
        <v>0</v>
      </c>
      <c r="AD308" s="17">
        <v>0</v>
      </c>
      <c r="AE308" s="17">
        <v>0</v>
      </c>
      <c r="AF308" s="41">
        <v>0</v>
      </c>
      <c r="AG308" s="88">
        <v>43</v>
      </c>
      <c r="AH308" s="91" t="s">
        <v>3</v>
      </c>
      <c r="AI308" s="87" t="s">
        <v>504</v>
      </c>
      <c r="AN308" s="17">
        <f t="shared" si="101"/>
        <v>100</v>
      </c>
      <c r="AO308" s="17">
        <f t="shared" si="102"/>
        <v>0.3</v>
      </c>
      <c r="AP308" s="17">
        <f t="shared" si="103"/>
        <v>0</v>
      </c>
      <c r="AQ308" s="17">
        <f t="shared" si="104"/>
        <v>0.4</v>
      </c>
      <c r="AR308" s="17">
        <f t="shared" si="105"/>
        <v>0.3</v>
      </c>
      <c r="AS308" s="17">
        <f t="shared" si="106"/>
        <v>0.43</v>
      </c>
      <c r="AU308" s="17">
        <f t="shared" si="107"/>
        <v>0.74999999999999989</v>
      </c>
      <c r="AV308" s="17">
        <f t="shared" si="108"/>
        <v>0.74999999999999989</v>
      </c>
      <c r="AW308" s="17">
        <f t="shared" si="109"/>
        <v>0.546875</v>
      </c>
      <c r="AX308" s="17">
        <f t="shared" si="110"/>
        <v>0.6875</v>
      </c>
      <c r="AY308" s="17">
        <f t="shared" si="111"/>
        <v>0.53030303030303028</v>
      </c>
      <c r="AZ308" s="17">
        <f t="shared" si="112"/>
        <v>0.53030303030303028</v>
      </c>
      <c r="BA308" s="17">
        <f t="shared" si="113"/>
        <v>0.10030303030303028</v>
      </c>
      <c r="BC308" s="17">
        <f t="shared" si="114"/>
        <v>0.75</v>
      </c>
      <c r="BD308" s="17">
        <f t="shared" si="115"/>
        <v>0.75</v>
      </c>
      <c r="BE308" s="17">
        <f t="shared" si="116"/>
        <v>0.47229226806308788</v>
      </c>
      <c r="BF308" s="17">
        <f t="shared" si="117"/>
        <v>0.51050134272458236</v>
      </c>
      <c r="BG308" s="17">
        <f t="shared" si="118"/>
        <v>0.51050134272458236</v>
      </c>
      <c r="BH308" s="17">
        <f t="shared" si="119"/>
        <v>6.4804661804606705E-3</v>
      </c>
      <c r="BI308" s="17">
        <f t="shared" si="120"/>
        <v>8.0058073514649604E-4</v>
      </c>
    </row>
    <row r="309" spans="1:61" x14ac:dyDescent="0.25">
      <c r="A309" s="84">
        <v>478</v>
      </c>
      <c r="B309" s="84">
        <v>532</v>
      </c>
      <c r="C309" s="17" t="s">
        <v>323</v>
      </c>
      <c r="D309" s="86" t="s">
        <v>616</v>
      </c>
      <c r="E309" s="98">
        <f t="shared" si="121"/>
        <v>0</v>
      </c>
      <c r="F309" s="98">
        <f t="shared" si="122"/>
        <v>0.4</v>
      </c>
      <c r="G309" s="17">
        <v>0</v>
      </c>
      <c r="H309" s="17">
        <v>30</v>
      </c>
      <c r="I309" s="17">
        <v>0</v>
      </c>
      <c r="J309" s="17">
        <v>0</v>
      </c>
      <c r="K309" s="17">
        <v>0</v>
      </c>
      <c r="L309" s="17">
        <v>0</v>
      </c>
      <c r="M309" s="17">
        <v>0</v>
      </c>
      <c r="N309" s="17">
        <v>0</v>
      </c>
      <c r="O309" s="17">
        <v>0</v>
      </c>
      <c r="P309" s="17">
        <v>0</v>
      </c>
      <c r="Q309" s="17">
        <v>20</v>
      </c>
      <c r="R309" s="17">
        <v>0</v>
      </c>
      <c r="S309" s="17">
        <v>0</v>
      </c>
      <c r="T309" s="17">
        <v>0</v>
      </c>
      <c r="U309" s="17">
        <v>0</v>
      </c>
      <c r="V309" s="17">
        <v>0</v>
      </c>
      <c r="W309" s="17">
        <v>50</v>
      </c>
      <c r="X309" s="17">
        <v>0</v>
      </c>
      <c r="Y309" s="17">
        <v>0</v>
      </c>
      <c r="Z309" s="17">
        <v>0</v>
      </c>
      <c r="AA309" s="17">
        <v>0</v>
      </c>
      <c r="AB309" s="17">
        <v>0</v>
      </c>
      <c r="AC309" s="17">
        <v>0</v>
      </c>
      <c r="AD309" s="17">
        <v>0</v>
      </c>
      <c r="AE309" s="17">
        <v>0</v>
      </c>
      <c r="AF309" s="41">
        <v>0</v>
      </c>
      <c r="AG309" s="88">
        <v>42</v>
      </c>
      <c r="AH309" s="17" t="s">
        <v>3</v>
      </c>
      <c r="AI309" s="87" t="s">
        <v>506</v>
      </c>
      <c r="AN309" s="17">
        <f t="shared" si="101"/>
        <v>100</v>
      </c>
      <c r="AO309" s="17">
        <f t="shared" si="102"/>
        <v>0</v>
      </c>
      <c r="AP309" s="17">
        <f t="shared" si="103"/>
        <v>0</v>
      </c>
      <c r="AQ309" s="17">
        <f t="shared" si="104"/>
        <v>0.3</v>
      </c>
      <c r="AR309" s="17">
        <f t="shared" si="105"/>
        <v>0.2</v>
      </c>
      <c r="AS309" s="17">
        <f t="shared" si="106"/>
        <v>0.42</v>
      </c>
      <c r="AU309" s="17">
        <f t="shared" si="107"/>
        <v>0.66666666666666674</v>
      </c>
      <c r="AV309" s="17">
        <f t="shared" si="108"/>
        <v>0</v>
      </c>
      <c r="AW309" s="17">
        <f t="shared" si="109"/>
        <v>0.54166666666666663</v>
      </c>
      <c r="AX309" s="17">
        <f t="shared" si="110"/>
        <v>0.66666666666666674</v>
      </c>
      <c r="AY309" s="17">
        <f t="shared" si="111"/>
        <v>0</v>
      </c>
      <c r="AZ309" s="17">
        <f t="shared" si="112"/>
        <v>0</v>
      </c>
      <c r="BA309" s="17">
        <f t="shared" si="113"/>
        <v>0.42</v>
      </c>
      <c r="BC309" s="17">
        <f t="shared" si="114"/>
        <v>0.66666666666666663</v>
      </c>
      <c r="BD309" s="17">
        <f t="shared" si="115"/>
        <v>0.55555555555555547</v>
      </c>
      <c r="BE309" s="17">
        <f t="shared" si="116"/>
        <v>0.46739442942597298</v>
      </c>
      <c r="BF309" s="17">
        <f t="shared" si="117"/>
        <v>0.49664412254057311</v>
      </c>
      <c r="BG309" s="17">
        <f t="shared" si="118"/>
        <v>0.49664412254057311</v>
      </c>
      <c r="BH309" s="17">
        <f t="shared" si="119"/>
        <v>5.8743215200143892E-3</v>
      </c>
      <c r="BI309" s="17">
        <f t="shared" si="120"/>
        <v>1.4664714437277549E-3</v>
      </c>
    </row>
    <row r="310" spans="1:61" x14ac:dyDescent="0.25">
      <c r="A310" s="84">
        <v>221</v>
      </c>
      <c r="B310" s="84">
        <v>137</v>
      </c>
      <c r="C310" s="17">
        <v>49</v>
      </c>
      <c r="D310" s="86">
        <v>1</v>
      </c>
      <c r="E310" s="98">
        <f t="shared" ref="E310:E341" si="123">I310+L310+M310+N310+O310+V310+X310+AB310+AD310</f>
        <v>35</v>
      </c>
      <c r="F310" s="98">
        <f t="shared" ref="F310:F341" si="124">Q310/(H310+P310+Q310+AC310)</f>
        <v>0.61538461538461542</v>
      </c>
      <c r="G310" s="17">
        <v>0</v>
      </c>
      <c r="H310" s="17">
        <v>25</v>
      </c>
      <c r="I310" s="17">
        <v>0</v>
      </c>
      <c r="J310" s="17">
        <v>0</v>
      </c>
      <c r="K310" s="17">
        <v>0</v>
      </c>
      <c r="L310" s="17">
        <v>0</v>
      </c>
      <c r="M310" s="17">
        <v>0</v>
      </c>
      <c r="N310" s="17">
        <v>0</v>
      </c>
      <c r="O310" s="17">
        <v>35</v>
      </c>
      <c r="P310" s="17">
        <v>0</v>
      </c>
      <c r="Q310" s="17">
        <v>40</v>
      </c>
      <c r="R310" s="17">
        <v>0</v>
      </c>
      <c r="S310" s="17">
        <v>0</v>
      </c>
      <c r="T310" s="17">
        <v>0</v>
      </c>
      <c r="U310" s="17">
        <v>0</v>
      </c>
      <c r="V310" s="17">
        <v>0</v>
      </c>
      <c r="W310" s="41">
        <v>0</v>
      </c>
      <c r="X310" s="41">
        <v>0</v>
      </c>
      <c r="Y310" s="17">
        <v>0</v>
      </c>
      <c r="Z310" s="17">
        <v>0</v>
      </c>
      <c r="AA310" s="17">
        <v>0</v>
      </c>
      <c r="AB310" s="17">
        <v>0</v>
      </c>
      <c r="AC310" s="17">
        <v>0</v>
      </c>
      <c r="AD310" s="17">
        <v>0</v>
      </c>
      <c r="AE310" s="17">
        <v>0</v>
      </c>
      <c r="AF310" s="41">
        <v>0</v>
      </c>
      <c r="AG310" s="88">
        <v>44</v>
      </c>
      <c r="AH310" s="91" t="s">
        <v>3</v>
      </c>
      <c r="AI310" s="87" t="s">
        <v>504</v>
      </c>
      <c r="AN310" s="17">
        <f t="shared" si="101"/>
        <v>100</v>
      </c>
      <c r="AO310" s="17">
        <f t="shared" si="102"/>
        <v>0.35</v>
      </c>
      <c r="AP310" s="17">
        <f t="shared" si="103"/>
        <v>0</v>
      </c>
      <c r="AQ310" s="17">
        <f t="shared" si="104"/>
        <v>0.25</v>
      </c>
      <c r="AR310" s="17">
        <f t="shared" si="105"/>
        <v>0.4</v>
      </c>
      <c r="AS310" s="17">
        <f t="shared" si="106"/>
        <v>0.44</v>
      </c>
      <c r="AU310" s="17">
        <f t="shared" si="107"/>
        <v>1.6</v>
      </c>
      <c r="AV310" s="17">
        <f t="shared" si="108"/>
        <v>1.4</v>
      </c>
      <c r="AW310" s="17">
        <f t="shared" si="109"/>
        <v>0.6</v>
      </c>
      <c r="AX310" s="17">
        <f t="shared" si="110"/>
        <v>0.9</v>
      </c>
      <c r="AY310" s="17">
        <f t="shared" si="111"/>
        <v>0.48888888888888893</v>
      </c>
      <c r="AZ310" s="17">
        <f t="shared" si="112"/>
        <v>0.48888888888888893</v>
      </c>
      <c r="BA310" s="17">
        <f t="shared" si="113"/>
        <v>4.8888888888888926E-2</v>
      </c>
      <c r="BC310" s="17">
        <f t="shared" si="114"/>
        <v>1.6</v>
      </c>
      <c r="BD310" s="17">
        <f t="shared" si="115"/>
        <v>1.4</v>
      </c>
      <c r="BE310" s="17">
        <f t="shared" si="116"/>
        <v>0.52225022216165973</v>
      </c>
      <c r="BF310" s="17">
        <f t="shared" si="117"/>
        <v>0.52938646458146188</v>
      </c>
      <c r="BG310" s="17">
        <f t="shared" si="118"/>
        <v>0.52938646458146188</v>
      </c>
      <c r="BH310" s="17">
        <f t="shared" si="119"/>
        <v>7.9899400503729394E-3</v>
      </c>
      <c r="BI310" s="17">
        <f t="shared" si="120"/>
        <v>3.3469002656523754E-4</v>
      </c>
    </row>
    <row r="311" spans="1:61" x14ac:dyDescent="0.25">
      <c r="A311" s="84">
        <v>179</v>
      </c>
      <c r="B311" s="84">
        <v>112</v>
      </c>
      <c r="C311" s="17">
        <v>7</v>
      </c>
      <c r="D311" s="86">
        <v>1</v>
      </c>
      <c r="E311" s="98">
        <f t="shared" si="123"/>
        <v>12.5</v>
      </c>
      <c r="F311" s="98">
        <f t="shared" si="124"/>
        <v>0.8571428571428571</v>
      </c>
      <c r="G311" s="17">
        <v>0</v>
      </c>
      <c r="H311" s="17">
        <v>12.5</v>
      </c>
      <c r="I311" s="17">
        <v>0</v>
      </c>
      <c r="J311" s="17">
        <v>0</v>
      </c>
      <c r="K311" s="17">
        <v>0</v>
      </c>
      <c r="L311" s="17">
        <v>0</v>
      </c>
      <c r="M311" s="17">
        <v>0</v>
      </c>
      <c r="N311" s="17">
        <v>0</v>
      </c>
      <c r="O311" s="17">
        <v>12.5</v>
      </c>
      <c r="P311" s="17">
        <v>0</v>
      </c>
      <c r="Q311" s="17">
        <v>75</v>
      </c>
      <c r="R311" s="17">
        <v>0</v>
      </c>
      <c r="S311" s="17">
        <v>0</v>
      </c>
      <c r="T311" s="17">
        <v>0</v>
      </c>
      <c r="U311" s="17">
        <v>0</v>
      </c>
      <c r="V311" s="17">
        <v>0</v>
      </c>
      <c r="W311" s="41">
        <v>0</v>
      </c>
      <c r="X311" s="41">
        <v>0</v>
      </c>
      <c r="Y311" s="17">
        <v>0</v>
      </c>
      <c r="Z311" s="17">
        <v>0</v>
      </c>
      <c r="AA311" s="17">
        <v>0</v>
      </c>
      <c r="AB311" s="17">
        <v>0</v>
      </c>
      <c r="AC311" s="17">
        <v>0</v>
      </c>
      <c r="AD311" s="17">
        <v>0</v>
      </c>
      <c r="AE311" s="17">
        <v>0</v>
      </c>
      <c r="AF311" s="41">
        <v>0</v>
      </c>
      <c r="AG311" s="88">
        <v>85</v>
      </c>
      <c r="AH311" s="91" t="s">
        <v>3</v>
      </c>
      <c r="AI311" s="87" t="s">
        <v>504</v>
      </c>
      <c r="AN311" s="17">
        <f t="shared" si="101"/>
        <v>100</v>
      </c>
      <c r="AO311" s="17">
        <f t="shared" si="102"/>
        <v>0.125</v>
      </c>
      <c r="AP311" s="17">
        <f t="shared" si="103"/>
        <v>0</v>
      </c>
      <c r="AQ311" s="17">
        <f t="shared" si="104"/>
        <v>0.125</v>
      </c>
      <c r="AR311" s="17">
        <f t="shared" si="105"/>
        <v>0.75</v>
      </c>
      <c r="AS311" s="17">
        <f t="shared" si="106"/>
        <v>0.85</v>
      </c>
      <c r="AU311" s="17">
        <f t="shared" si="107"/>
        <v>6</v>
      </c>
      <c r="AV311" s="17">
        <f t="shared" si="108"/>
        <v>1</v>
      </c>
      <c r="AW311" s="17">
        <f t="shared" si="109"/>
        <v>0.875</v>
      </c>
      <c r="AX311" s="17">
        <f t="shared" si="110"/>
        <v>2</v>
      </c>
      <c r="AY311" s="17">
        <f t="shared" si="111"/>
        <v>0.875</v>
      </c>
      <c r="AZ311" s="17">
        <f t="shared" si="112"/>
        <v>0.875</v>
      </c>
      <c r="BA311" s="17">
        <f t="shared" si="113"/>
        <v>2.5000000000000022E-2</v>
      </c>
      <c r="BC311" s="17">
        <f t="shared" si="114"/>
        <v>6</v>
      </c>
      <c r="BD311" s="17">
        <f t="shared" si="115"/>
        <v>1</v>
      </c>
      <c r="BE311" s="17">
        <f t="shared" si="116"/>
        <v>0.78085610220132606</v>
      </c>
      <c r="BF311" s="17">
        <f t="shared" si="117"/>
        <v>0.76446807018340091</v>
      </c>
      <c r="BG311" s="17">
        <f t="shared" si="118"/>
        <v>0.76446807018340091</v>
      </c>
      <c r="BH311" s="17">
        <f t="shared" si="119"/>
        <v>7.3157110181516294E-3</v>
      </c>
      <c r="BI311" s="17">
        <f t="shared" si="120"/>
        <v>0.15343317097473363</v>
      </c>
    </row>
    <row r="312" spans="1:61" x14ac:dyDescent="0.25">
      <c r="A312" s="84">
        <v>437</v>
      </c>
      <c r="B312" s="84">
        <v>292</v>
      </c>
      <c r="D312" s="86">
        <v>1</v>
      </c>
      <c r="E312" s="98">
        <f t="shared" si="123"/>
        <v>18.8</v>
      </c>
      <c r="F312" s="98">
        <f t="shared" si="124"/>
        <v>0.90700808625336926</v>
      </c>
      <c r="G312" s="17">
        <f>'EWG-CCP-127 (1)'!E224</f>
        <v>7.0000000000000009</v>
      </c>
      <c r="H312" s="17">
        <f>'EWG-CCP-127 (1)'!F224</f>
        <v>6.9</v>
      </c>
      <c r="I312" s="17">
        <v>0</v>
      </c>
      <c r="J312" s="17">
        <v>0</v>
      </c>
      <c r="K312" s="17">
        <v>0</v>
      </c>
      <c r="L312" s="17">
        <v>0</v>
      </c>
      <c r="M312" s="17">
        <v>0</v>
      </c>
      <c r="N312" s="17">
        <v>0</v>
      </c>
      <c r="O312" s="17">
        <f>'EWG-CCP-127 (1)'!C224</f>
        <v>18.8</v>
      </c>
      <c r="P312" s="17">
        <v>0</v>
      </c>
      <c r="Q312" s="17">
        <f>'EWG-CCP-127 (1)'!D224</f>
        <v>67.300000000000011</v>
      </c>
      <c r="R312" s="17">
        <v>0</v>
      </c>
      <c r="S312" s="17">
        <v>0</v>
      </c>
      <c r="T312" s="17">
        <v>0</v>
      </c>
      <c r="U312" s="17">
        <v>0</v>
      </c>
      <c r="V312" s="17">
        <v>0</v>
      </c>
      <c r="W312" s="41">
        <v>0</v>
      </c>
      <c r="X312" s="17">
        <v>0</v>
      </c>
      <c r="Y312" s="17">
        <v>0</v>
      </c>
      <c r="Z312" s="17">
        <v>0</v>
      </c>
      <c r="AA312" s="17">
        <v>0</v>
      </c>
      <c r="AB312" s="17">
        <v>0</v>
      </c>
      <c r="AC312" s="17">
        <v>0</v>
      </c>
      <c r="AD312" s="17">
        <v>0</v>
      </c>
      <c r="AE312" s="17">
        <v>0</v>
      </c>
      <c r="AF312" s="41">
        <v>0</v>
      </c>
      <c r="AG312" s="88">
        <f>'EWG-CCP-127 (1)'!J224</f>
        <v>62.867919999999998</v>
      </c>
      <c r="AH312" s="41" t="s">
        <v>3</v>
      </c>
      <c r="AI312" s="87" t="s">
        <v>506</v>
      </c>
      <c r="AN312" s="17">
        <f t="shared" si="101"/>
        <v>100.00000000000001</v>
      </c>
      <c r="AO312" s="17">
        <f t="shared" si="102"/>
        <v>0.188</v>
      </c>
      <c r="AP312" s="17">
        <f t="shared" si="103"/>
        <v>7.0000000000000007E-2</v>
      </c>
      <c r="AQ312" s="17">
        <f t="shared" si="104"/>
        <v>6.9000000000000006E-2</v>
      </c>
      <c r="AR312" s="17">
        <f t="shared" si="105"/>
        <v>0.67300000000000015</v>
      </c>
      <c r="AS312" s="17">
        <f t="shared" si="106"/>
        <v>0.62867919999999999</v>
      </c>
      <c r="AU312" s="17">
        <f t="shared" si="107"/>
        <v>4.841726618705037</v>
      </c>
      <c r="AV312" s="17">
        <f t="shared" si="108"/>
        <v>1.3525179856115106</v>
      </c>
      <c r="AW312" s="17">
        <f t="shared" si="109"/>
        <v>0.80260791366906481</v>
      </c>
      <c r="AX312" s="17">
        <f t="shared" si="110"/>
        <v>1.7104316546762592</v>
      </c>
      <c r="AY312" s="17">
        <f t="shared" si="111"/>
        <v>0.80260791366906481</v>
      </c>
      <c r="AZ312" s="17">
        <f t="shared" si="112"/>
        <v>0.80260791366906481</v>
      </c>
      <c r="BA312" s="17">
        <f t="shared" si="113"/>
        <v>0.17392871366906482</v>
      </c>
      <c r="BC312" s="17">
        <f t="shared" si="114"/>
        <v>1.9283667621776504</v>
      </c>
      <c r="BD312" s="17">
        <f t="shared" si="115"/>
        <v>0.53868194842406869</v>
      </c>
      <c r="BE312" s="17">
        <f t="shared" si="116"/>
        <v>0.5415496711409159</v>
      </c>
      <c r="BF312" s="17">
        <f t="shared" si="117"/>
        <v>0.53868194842406869</v>
      </c>
      <c r="BG312" s="17">
        <f t="shared" si="118"/>
        <v>0.53868194842406869</v>
      </c>
      <c r="BH312" s="17">
        <f t="shared" si="119"/>
        <v>8.0995052912214687E-3</v>
      </c>
      <c r="BI312" s="17">
        <f t="shared" si="120"/>
        <v>2.9030933920950748E-2</v>
      </c>
    </row>
    <row r="313" spans="1:61" x14ac:dyDescent="0.25">
      <c r="A313" s="84">
        <v>204</v>
      </c>
      <c r="B313" s="84">
        <v>128</v>
      </c>
      <c r="C313" s="17">
        <v>32</v>
      </c>
      <c r="D313" s="86">
        <v>1</v>
      </c>
      <c r="E313" s="98">
        <f t="shared" si="123"/>
        <v>25</v>
      </c>
      <c r="F313" s="98">
        <f t="shared" si="124"/>
        <v>0.53333333333333333</v>
      </c>
      <c r="G313" s="17">
        <v>0</v>
      </c>
      <c r="H313" s="17">
        <v>35</v>
      </c>
      <c r="I313" s="17">
        <v>0</v>
      </c>
      <c r="J313" s="17">
        <v>0</v>
      </c>
      <c r="K313" s="17">
        <v>0</v>
      </c>
      <c r="L313" s="17">
        <v>0</v>
      </c>
      <c r="M313" s="17">
        <v>0</v>
      </c>
      <c r="N313" s="17">
        <v>0</v>
      </c>
      <c r="O313" s="17">
        <v>25</v>
      </c>
      <c r="P313" s="17">
        <v>0</v>
      </c>
      <c r="Q313" s="17">
        <v>40</v>
      </c>
      <c r="R313" s="17">
        <v>0</v>
      </c>
      <c r="S313" s="17">
        <v>0</v>
      </c>
      <c r="T313" s="17">
        <v>0</v>
      </c>
      <c r="U313" s="17">
        <v>0</v>
      </c>
      <c r="V313" s="17">
        <v>0</v>
      </c>
      <c r="W313" s="41">
        <v>0</v>
      </c>
      <c r="X313" s="41">
        <v>0</v>
      </c>
      <c r="Y313" s="17">
        <v>0</v>
      </c>
      <c r="Z313" s="17">
        <v>0</v>
      </c>
      <c r="AA313" s="17">
        <v>0</v>
      </c>
      <c r="AB313" s="17">
        <v>0</v>
      </c>
      <c r="AC313" s="17">
        <v>0</v>
      </c>
      <c r="AD313" s="17">
        <v>0</v>
      </c>
      <c r="AE313" s="17">
        <v>0</v>
      </c>
      <c r="AF313" s="41">
        <v>0</v>
      </c>
      <c r="AG313" s="88">
        <v>45</v>
      </c>
      <c r="AH313" s="91" t="s">
        <v>3</v>
      </c>
      <c r="AI313" s="87" t="s">
        <v>504</v>
      </c>
      <c r="AN313" s="17">
        <f t="shared" si="101"/>
        <v>100</v>
      </c>
      <c r="AO313" s="17">
        <f t="shared" si="102"/>
        <v>0.25</v>
      </c>
      <c r="AP313" s="17">
        <f t="shared" si="103"/>
        <v>0</v>
      </c>
      <c r="AQ313" s="17">
        <f t="shared" si="104"/>
        <v>0.35</v>
      </c>
      <c r="AR313" s="17">
        <f t="shared" si="105"/>
        <v>0.4</v>
      </c>
      <c r="AS313" s="17">
        <f t="shared" si="106"/>
        <v>0.45</v>
      </c>
      <c r="AU313" s="17">
        <f t="shared" si="107"/>
        <v>1.142857142857143</v>
      </c>
      <c r="AV313" s="17">
        <f t="shared" si="108"/>
        <v>0.7142857142857143</v>
      </c>
      <c r="AW313" s="17">
        <f t="shared" si="109"/>
        <v>0.5714285714285714</v>
      </c>
      <c r="AX313" s="17">
        <f t="shared" si="110"/>
        <v>0.78571428571428581</v>
      </c>
      <c r="AY313" s="17">
        <f t="shared" si="111"/>
        <v>0.5714285714285714</v>
      </c>
      <c r="AZ313" s="17">
        <f t="shared" si="112"/>
        <v>0.5714285714285714</v>
      </c>
      <c r="BA313" s="17">
        <f t="shared" si="113"/>
        <v>0.12142857142857139</v>
      </c>
      <c r="BC313" s="17">
        <f t="shared" si="114"/>
        <v>1.1428571428571428</v>
      </c>
      <c r="BD313" s="17">
        <f t="shared" si="115"/>
        <v>0.7142857142857143</v>
      </c>
      <c r="BE313" s="17">
        <f t="shared" si="116"/>
        <v>0.49538207878091522</v>
      </c>
      <c r="BF313" s="17">
        <f t="shared" si="117"/>
        <v>0.53180283828243458</v>
      </c>
      <c r="BG313" s="17">
        <f t="shared" si="118"/>
        <v>0.53180283828243458</v>
      </c>
      <c r="BH313" s="17">
        <f t="shared" si="119"/>
        <v>6.6917043510621417E-3</v>
      </c>
      <c r="BI313" s="17">
        <f t="shared" si="120"/>
        <v>6.8799317983979469E-5</v>
      </c>
    </row>
    <row r="314" spans="1:61" x14ac:dyDescent="0.25">
      <c r="A314" s="84">
        <v>430</v>
      </c>
      <c r="B314" s="84">
        <v>285</v>
      </c>
      <c r="D314" s="86">
        <v>1</v>
      </c>
      <c r="E314" s="98">
        <f t="shared" si="123"/>
        <v>13.900000000000002</v>
      </c>
      <c r="F314" s="98">
        <f t="shared" si="124"/>
        <v>0.87744458930899605</v>
      </c>
      <c r="G314" s="17">
        <f>'EWG-CCP-127 (1)'!E217</f>
        <v>9.4</v>
      </c>
      <c r="H314" s="17">
        <f>'EWG-CCP-127 (1)'!F217</f>
        <v>9.4</v>
      </c>
      <c r="I314" s="17">
        <v>0</v>
      </c>
      <c r="J314" s="17">
        <v>0</v>
      </c>
      <c r="K314" s="17">
        <v>0</v>
      </c>
      <c r="L314" s="17">
        <v>0</v>
      </c>
      <c r="M314" s="17">
        <v>0</v>
      </c>
      <c r="N314" s="17">
        <v>0</v>
      </c>
      <c r="O314" s="17">
        <f>'EWG-CCP-127 (1)'!C217</f>
        <v>13.900000000000002</v>
      </c>
      <c r="P314" s="17">
        <v>0</v>
      </c>
      <c r="Q314" s="17">
        <f>'EWG-CCP-127 (1)'!D217</f>
        <v>67.300000000000011</v>
      </c>
      <c r="R314" s="17">
        <v>0</v>
      </c>
      <c r="S314" s="17">
        <v>0</v>
      </c>
      <c r="T314" s="17">
        <v>0</v>
      </c>
      <c r="U314" s="17">
        <v>0</v>
      </c>
      <c r="V314" s="17">
        <v>0</v>
      </c>
      <c r="W314" s="41">
        <v>0</v>
      </c>
      <c r="X314" s="17">
        <v>0</v>
      </c>
      <c r="Y314" s="17">
        <v>0</v>
      </c>
      <c r="Z314" s="17">
        <v>0</v>
      </c>
      <c r="AA314" s="17">
        <v>0</v>
      </c>
      <c r="AB314" s="17">
        <v>0</v>
      </c>
      <c r="AC314" s="17">
        <v>0</v>
      </c>
      <c r="AD314" s="17">
        <v>0</v>
      </c>
      <c r="AE314" s="17">
        <v>0</v>
      </c>
      <c r="AF314" s="41">
        <v>0</v>
      </c>
      <c r="AG314" s="88">
        <f>'EWG-CCP-127 (1)'!J217</f>
        <v>38.70814</v>
      </c>
      <c r="AH314" s="41" t="s">
        <v>3</v>
      </c>
      <c r="AI314" s="87" t="s">
        <v>506</v>
      </c>
      <c r="AN314" s="17">
        <f t="shared" si="101"/>
        <v>100.00000000000001</v>
      </c>
      <c r="AO314" s="17">
        <f t="shared" si="102"/>
        <v>0.13900000000000001</v>
      </c>
      <c r="AP314" s="17">
        <f t="shared" si="103"/>
        <v>9.4E-2</v>
      </c>
      <c r="AQ314" s="17">
        <f t="shared" si="104"/>
        <v>9.4E-2</v>
      </c>
      <c r="AR314" s="17">
        <f t="shared" si="105"/>
        <v>0.67300000000000015</v>
      </c>
      <c r="AS314" s="17">
        <f t="shared" si="106"/>
        <v>0.38708140000000002</v>
      </c>
      <c r="AU314" s="17">
        <f t="shared" si="107"/>
        <v>3.5797872340425538</v>
      </c>
      <c r="AV314" s="17">
        <f t="shared" si="108"/>
        <v>0.73936170212765961</v>
      </c>
      <c r="AW314" s="17">
        <f t="shared" si="109"/>
        <v>0.72373670212765961</v>
      </c>
      <c r="AX314" s="17">
        <f t="shared" si="110"/>
        <v>1.3949468085106385</v>
      </c>
      <c r="AY314" s="17">
        <f t="shared" si="111"/>
        <v>0.72373670212765961</v>
      </c>
      <c r="AZ314" s="17">
        <f t="shared" si="112"/>
        <v>0.72373670212765961</v>
      </c>
      <c r="BA314" s="17">
        <f t="shared" si="113"/>
        <v>0.33665530212765959</v>
      </c>
      <c r="BC314" s="17">
        <f t="shared" si="114"/>
        <v>1.4319148936170216</v>
      </c>
      <c r="BD314" s="17">
        <f t="shared" si="115"/>
        <v>0.29574468085106387</v>
      </c>
      <c r="BE314" s="17">
        <f t="shared" si="116"/>
        <v>0.51237117742126637</v>
      </c>
      <c r="BF314" s="17">
        <f t="shared" si="117"/>
        <v>0.29574468085106387</v>
      </c>
      <c r="BG314" s="17">
        <f t="shared" si="118"/>
        <v>0.29574468085106387</v>
      </c>
      <c r="BH314" s="17">
        <f t="shared" si="119"/>
        <v>8.3423962648916401E-3</v>
      </c>
      <c r="BI314" s="17">
        <f t="shared" si="120"/>
        <v>5.0713106576380507E-3</v>
      </c>
    </row>
    <row r="315" spans="1:61" x14ac:dyDescent="0.25">
      <c r="A315" s="84">
        <v>450</v>
      </c>
      <c r="B315" s="84">
        <v>302</v>
      </c>
      <c r="D315" s="86">
        <v>1</v>
      </c>
      <c r="E315" s="98">
        <f t="shared" si="123"/>
        <v>9.3532338308457703</v>
      </c>
      <c r="F315" s="98">
        <f t="shared" si="124"/>
        <v>0.7196467991169978</v>
      </c>
      <c r="G315" s="17">
        <f>'EWG-CCP-127 (1)'!J230</f>
        <v>0.49751243781094528</v>
      </c>
      <c r="H315" s="17">
        <f>'EWG-CCP-127 (1)'!H230</f>
        <v>25.273631840796018</v>
      </c>
      <c r="I315" s="17">
        <v>0</v>
      </c>
      <c r="J315" s="17">
        <v>0</v>
      </c>
      <c r="K315" s="17">
        <v>0</v>
      </c>
      <c r="L315" s="17">
        <v>0</v>
      </c>
      <c r="M315" s="17">
        <v>0</v>
      </c>
      <c r="N315" s="17">
        <v>0</v>
      </c>
      <c r="O315" s="17">
        <f>'EWG-CCP-127 (1)'!G230</f>
        <v>9.3532338308457703</v>
      </c>
      <c r="P315" s="17">
        <v>0</v>
      </c>
      <c r="Q315" s="17">
        <f>'EWG-CCP-127 (1)'!I230</f>
        <v>64.875621890547265</v>
      </c>
      <c r="R315" s="17">
        <v>0</v>
      </c>
      <c r="S315" s="17">
        <v>0</v>
      </c>
      <c r="T315" s="17">
        <v>0</v>
      </c>
      <c r="U315" s="17">
        <v>0</v>
      </c>
      <c r="V315" s="17">
        <v>0</v>
      </c>
      <c r="W315" s="41">
        <v>0</v>
      </c>
      <c r="X315" s="17">
        <v>0</v>
      </c>
      <c r="Y315" s="17">
        <v>0</v>
      </c>
      <c r="Z315" s="17">
        <v>0</v>
      </c>
      <c r="AA315" s="17">
        <v>0</v>
      </c>
      <c r="AB315" s="17">
        <v>0</v>
      </c>
      <c r="AC315" s="17">
        <v>0</v>
      </c>
      <c r="AD315" s="17">
        <v>0</v>
      </c>
      <c r="AE315" s="17">
        <v>0</v>
      </c>
      <c r="AF315" s="41">
        <v>0</v>
      </c>
      <c r="AG315" s="88">
        <f>'EWG-CCP-127 (1)'!N230</f>
        <v>25.114730000000002</v>
      </c>
      <c r="AH315" s="17" t="s">
        <v>3</v>
      </c>
      <c r="AI315" s="87" t="s">
        <v>506</v>
      </c>
      <c r="AN315" s="17">
        <f t="shared" si="101"/>
        <v>100</v>
      </c>
      <c r="AO315" s="17">
        <f t="shared" si="102"/>
        <v>9.3532338308457696E-2</v>
      </c>
      <c r="AP315" s="17">
        <f t="shared" si="103"/>
        <v>4.9751243781094526E-3</v>
      </c>
      <c r="AQ315" s="17">
        <f t="shared" si="104"/>
        <v>0.25273631840796018</v>
      </c>
      <c r="AR315" s="17">
        <f t="shared" si="105"/>
        <v>0.64875621890547264</v>
      </c>
      <c r="AS315" s="17">
        <f t="shared" si="106"/>
        <v>0.25114730000000002</v>
      </c>
      <c r="AU315" s="17">
        <f t="shared" si="107"/>
        <v>2.5173745173745177</v>
      </c>
      <c r="AV315" s="17">
        <f t="shared" si="108"/>
        <v>0.36293436293436293</v>
      </c>
      <c r="AW315" s="17">
        <f t="shared" si="109"/>
        <v>0.6573359073359073</v>
      </c>
      <c r="AX315" s="17">
        <f t="shared" si="110"/>
        <v>1.1293436293436294</v>
      </c>
      <c r="AY315" s="17">
        <f t="shared" si="111"/>
        <v>0.36293436293436293</v>
      </c>
      <c r="AZ315" s="17">
        <f t="shared" si="112"/>
        <v>0.36293436293436293</v>
      </c>
      <c r="BA315" s="17">
        <f t="shared" si="113"/>
        <v>0.11178706293436291</v>
      </c>
      <c r="BC315" s="17">
        <f t="shared" si="114"/>
        <v>2.3795620437956209</v>
      </c>
      <c r="BD315" s="17">
        <f t="shared" si="115"/>
        <v>0.34306569343065696</v>
      </c>
      <c r="BE315" s="17">
        <f t="shared" si="116"/>
        <v>0.56806825133922501</v>
      </c>
      <c r="BF315" s="17">
        <f t="shared" si="117"/>
        <v>0.34306569343065696</v>
      </c>
      <c r="BG315" s="17">
        <f t="shared" si="118"/>
        <v>0.34306569343065696</v>
      </c>
      <c r="BH315" s="17">
        <f t="shared" si="119"/>
        <v>8.4489910508730379E-3</v>
      </c>
      <c r="BI315" s="17">
        <f t="shared" si="120"/>
        <v>4.2909977145903604E-2</v>
      </c>
    </row>
    <row r="316" spans="1:61" x14ac:dyDescent="0.25">
      <c r="A316" s="84">
        <v>321</v>
      </c>
      <c r="B316" s="84">
        <v>208</v>
      </c>
      <c r="D316" s="86">
        <v>1</v>
      </c>
      <c r="E316" s="98">
        <f t="shared" si="123"/>
        <v>29.82456140350877</v>
      </c>
      <c r="F316" s="98">
        <f t="shared" si="124"/>
        <v>0.75</v>
      </c>
      <c r="G316" s="17">
        <v>0</v>
      </c>
      <c r="H316" s="17">
        <f>'EWG-CCP-127 (1)'!M139</f>
        <v>17.543859649122805</v>
      </c>
      <c r="I316" s="17">
        <v>0</v>
      </c>
      <c r="J316" s="17">
        <v>0</v>
      </c>
      <c r="K316" s="17">
        <v>0</v>
      </c>
      <c r="L316" s="17">
        <v>0</v>
      </c>
      <c r="M316" s="17">
        <v>0</v>
      </c>
      <c r="N316" s="17">
        <v>0</v>
      </c>
      <c r="O316" s="17">
        <f>'EWG-CCP-127 (1)'!L139</f>
        <v>29.82456140350877</v>
      </c>
      <c r="P316" s="17">
        <v>0</v>
      </c>
      <c r="Q316" s="17">
        <f>'EWG-CCP-127 (1)'!K139</f>
        <v>52.631578947368418</v>
      </c>
      <c r="R316" s="17">
        <v>0</v>
      </c>
      <c r="S316" s="17">
        <v>0</v>
      </c>
      <c r="T316" s="17">
        <v>0</v>
      </c>
      <c r="U316" s="17">
        <v>0</v>
      </c>
      <c r="V316" s="17">
        <v>0</v>
      </c>
      <c r="W316" s="41">
        <v>0</v>
      </c>
      <c r="X316" s="41">
        <v>0</v>
      </c>
      <c r="Y316" s="17">
        <v>0</v>
      </c>
      <c r="Z316" s="17">
        <v>0</v>
      </c>
      <c r="AA316" s="17">
        <v>0</v>
      </c>
      <c r="AB316" s="17">
        <v>0</v>
      </c>
      <c r="AC316" s="17">
        <v>0</v>
      </c>
      <c r="AD316" s="17">
        <v>0</v>
      </c>
      <c r="AE316" s="17">
        <v>0</v>
      </c>
      <c r="AF316" s="41">
        <v>0</v>
      </c>
      <c r="AG316" s="88">
        <f>'EWG-CCP-127 (1)'!E139</f>
        <v>71</v>
      </c>
      <c r="AH316" s="91" t="s">
        <v>3</v>
      </c>
      <c r="AI316" s="87" t="s">
        <v>504</v>
      </c>
      <c r="AN316" s="17">
        <f t="shared" si="101"/>
        <v>100</v>
      </c>
      <c r="AO316" s="17">
        <f t="shared" si="102"/>
        <v>0.2982456140350877</v>
      </c>
      <c r="AP316" s="17">
        <f t="shared" si="103"/>
        <v>0</v>
      </c>
      <c r="AQ316" s="17">
        <f t="shared" si="104"/>
        <v>0.17543859649122806</v>
      </c>
      <c r="AR316" s="17">
        <f t="shared" si="105"/>
        <v>0.52631578947368418</v>
      </c>
      <c r="AS316" s="17">
        <f t="shared" si="106"/>
        <v>0.71</v>
      </c>
      <c r="AU316" s="17">
        <f t="shared" si="107"/>
        <v>3</v>
      </c>
      <c r="AV316" s="17">
        <f t="shared" si="108"/>
        <v>1.7</v>
      </c>
      <c r="AW316" s="17">
        <f t="shared" si="109"/>
        <v>0.6875</v>
      </c>
      <c r="AX316" s="17">
        <f t="shared" si="110"/>
        <v>1.25</v>
      </c>
      <c r="AY316" s="17">
        <f t="shared" si="111"/>
        <v>0.60499999999999998</v>
      </c>
      <c r="AZ316" s="17">
        <f t="shared" si="112"/>
        <v>0.60499999999999998</v>
      </c>
      <c r="BA316" s="17">
        <f t="shared" si="113"/>
        <v>0.10499999999999998</v>
      </c>
      <c r="BC316" s="17">
        <f t="shared" si="114"/>
        <v>3</v>
      </c>
      <c r="BD316" s="17">
        <f t="shared" si="115"/>
        <v>1.7000000000000002</v>
      </c>
      <c r="BE316" s="17">
        <f t="shared" si="116"/>
        <v>0.60453391126518996</v>
      </c>
      <c r="BF316" s="17">
        <f t="shared" si="117"/>
        <v>0.62418051633857585</v>
      </c>
      <c r="BG316" s="17">
        <f t="shared" si="118"/>
        <v>0.62418051633857585</v>
      </c>
      <c r="BH316" s="17">
        <f t="shared" si="119"/>
        <v>7.3649837759134397E-3</v>
      </c>
      <c r="BI316" s="17">
        <f t="shared" si="120"/>
        <v>6.3355640894871251E-2</v>
      </c>
    </row>
    <row r="317" spans="1:61" x14ac:dyDescent="0.25">
      <c r="A317" s="84">
        <v>375</v>
      </c>
      <c r="B317" s="84">
        <v>385</v>
      </c>
      <c r="C317" s="58">
        <v>25</v>
      </c>
      <c r="D317" s="86">
        <v>1</v>
      </c>
      <c r="E317" s="98">
        <f t="shared" si="123"/>
        <v>50</v>
      </c>
      <c r="F317" s="98">
        <f t="shared" si="124"/>
        <v>0.8</v>
      </c>
      <c r="G317" s="17">
        <v>0</v>
      </c>
      <c r="H317" s="17">
        <f>'EWG-CCP-127 (1)'!M188</f>
        <v>10</v>
      </c>
      <c r="I317" s="17">
        <v>0</v>
      </c>
      <c r="J317" s="17">
        <v>0</v>
      </c>
      <c r="K317" s="17">
        <v>0</v>
      </c>
      <c r="L317" s="17">
        <v>0</v>
      </c>
      <c r="M317" s="17">
        <v>0</v>
      </c>
      <c r="N317" s="17">
        <v>0</v>
      </c>
      <c r="O317" s="17">
        <f>'EWG-CCP-127 (1)'!L188</f>
        <v>50</v>
      </c>
      <c r="P317" s="17">
        <v>0</v>
      </c>
      <c r="Q317" s="17">
        <f>'EWG-CCP-127 (1)'!K188</f>
        <v>40</v>
      </c>
      <c r="R317" s="17">
        <v>0</v>
      </c>
      <c r="S317" s="17">
        <v>0</v>
      </c>
      <c r="T317" s="17">
        <v>0</v>
      </c>
      <c r="U317" s="17">
        <v>0</v>
      </c>
      <c r="V317" s="17">
        <v>0</v>
      </c>
      <c r="W317" s="41">
        <v>0</v>
      </c>
      <c r="X317" s="41">
        <v>0</v>
      </c>
      <c r="Y317" s="17">
        <v>0</v>
      </c>
      <c r="Z317" s="17">
        <v>0</v>
      </c>
      <c r="AA317" s="17">
        <v>0</v>
      </c>
      <c r="AB317" s="17">
        <v>0</v>
      </c>
      <c r="AC317" s="17">
        <v>0</v>
      </c>
      <c r="AD317" s="17">
        <v>0</v>
      </c>
      <c r="AE317" s="17">
        <v>0</v>
      </c>
      <c r="AF317" s="41">
        <v>0</v>
      </c>
      <c r="AG317" s="88">
        <f>'EWG-CCP-127 (1)'!E188</f>
        <v>27</v>
      </c>
      <c r="AH317" s="41" t="s">
        <v>3</v>
      </c>
      <c r="AI317" s="87" t="s">
        <v>506</v>
      </c>
      <c r="AN317" s="17">
        <f t="shared" si="101"/>
        <v>100</v>
      </c>
      <c r="AO317" s="17">
        <f t="shared" si="102"/>
        <v>0.5</v>
      </c>
      <c r="AP317" s="17">
        <f t="shared" si="103"/>
        <v>0</v>
      </c>
      <c r="AQ317" s="17">
        <f t="shared" si="104"/>
        <v>0.1</v>
      </c>
      <c r="AR317" s="17">
        <f t="shared" si="105"/>
        <v>0.4</v>
      </c>
      <c r="AS317" s="17">
        <f t="shared" si="106"/>
        <v>0.27</v>
      </c>
      <c r="AU317" s="17">
        <f t="shared" si="107"/>
        <v>4</v>
      </c>
      <c r="AV317" s="17">
        <f t="shared" si="108"/>
        <v>5</v>
      </c>
      <c r="AW317" s="17">
        <f t="shared" si="109"/>
        <v>0.75</v>
      </c>
      <c r="AX317" s="17">
        <f t="shared" si="110"/>
        <v>1.5</v>
      </c>
      <c r="AY317" s="17">
        <f t="shared" si="111"/>
        <v>0.16666666666666663</v>
      </c>
      <c r="AZ317" s="17">
        <f t="shared" si="112"/>
        <v>0.16666666666666663</v>
      </c>
      <c r="BA317" s="17">
        <f t="shared" si="113"/>
        <v>0.10333333333333339</v>
      </c>
      <c r="BC317" s="17">
        <f t="shared" si="114"/>
        <v>4</v>
      </c>
      <c r="BD317" s="17">
        <f t="shared" si="115"/>
        <v>5</v>
      </c>
      <c r="BE317" s="17">
        <f t="shared" si="116"/>
        <v>0.66330797491056859</v>
      </c>
      <c r="BF317" s="17">
        <f t="shared" si="117"/>
        <v>0.17552295476999313</v>
      </c>
      <c r="BG317" s="17">
        <f t="shared" si="118"/>
        <v>0.17552295476999313</v>
      </c>
      <c r="BH317" s="17">
        <f t="shared" si="119"/>
        <v>8.9259120753927661E-3</v>
      </c>
      <c r="BI317" s="17">
        <f t="shared" si="120"/>
        <v>3.5454832072446617E-2</v>
      </c>
    </row>
    <row r="318" spans="1:61" x14ac:dyDescent="0.25">
      <c r="A318" s="84">
        <v>662</v>
      </c>
      <c r="B318" s="84">
        <v>359</v>
      </c>
      <c r="C318" s="17" t="s">
        <v>482</v>
      </c>
      <c r="D318" s="86">
        <v>1</v>
      </c>
      <c r="E318" s="98">
        <f t="shared" si="123"/>
        <v>23.820457041853754</v>
      </c>
      <c r="F318" s="98">
        <f t="shared" si="124"/>
        <v>0.82216982782874748</v>
      </c>
      <c r="G318" s="106">
        <f>'EWG-CCP-127 (1)'!C29</f>
        <v>4.4825132559566212</v>
      </c>
      <c r="H318" s="106">
        <f>'EWG-CCP-127 (1)'!D29</f>
        <v>11.517828830034714</v>
      </c>
      <c r="I318" s="106">
        <f>'EWG-CCP-127 (1)'!E29</f>
        <v>1.1915709495582363E-2</v>
      </c>
      <c r="J318" s="106">
        <f>'EWG-CCP-127 (1)'!F29</f>
        <v>3.0774468479208401E-2</v>
      </c>
      <c r="K318" s="106">
        <f>'EWG-CCP-127 (1)'!G29</f>
        <v>2.2512171677373201</v>
      </c>
      <c r="L318" s="106">
        <f>'EWG-CCP-127 (1)'!H29</f>
        <v>0.28375062004725188</v>
      </c>
      <c r="M318" s="17">
        <v>0</v>
      </c>
      <c r="N318" s="106">
        <f>'EWG-CCP-127 (1)'!J29</f>
        <v>2.4371028801958743</v>
      </c>
      <c r="O318" s="106">
        <f>'EWG-CCP-127 (1)'!K29</f>
        <v>21.087687832115044</v>
      </c>
      <c r="P318" s="106">
        <f>'EWG-CCP-127 (1)'!L29</f>
        <v>2.3537520039162627E-2</v>
      </c>
      <c r="Q318" s="106">
        <f>'EWG-CCP-127 (1)'!N29</f>
        <v>53.359691828958923</v>
      </c>
      <c r="R318" s="106">
        <f>'EWG-CCP-127 (1)'!M29</f>
        <v>5.8425630359448963E-2</v>
      </c>
      <c r="S318" s="106">
        <f>'EWG-CCP-127 (1)'!O29</f>
        <v>2.4514091495078607</v>
      </c>
      <c r="T318" s="106">
        <f>'EWG-CCP-127 (1)'!P29</f>
        <v>1.2070066538469941</v>
      </c>
      <c r="U318" s="106">
        <f>'EWG-CCP-127 (1)'!Q29</f>
        <v>0.79713845322600274</v>
      </c>
      <c r="V318" s="17">
        <v>0</v>
      </c>
      <c r="W318" s="17">
        <v>0</v>
      </c>
      <c r="X318" s="17">
        <v>0</v>
      </c>
      <c r="Y318" s="17">
        <v>0</v>
      </c>
      <c r="Z318" s="106">
        <f>'EWG-CCP-127 (1)'!I29</f>
        <v>0</v>
      </c>
      <c r="AA318" s="17">
        <v>0</v>
      </c>
      <c r="AB318" s="17">
        <v>0</v>
      </c>
      <c r="AC318" s="17">
        <v>0</v>
      </c>
      <c r="AD318" s="17">
        <v>0</v>
      </c>
      <c r="AE318" s="17">
        <v>0</v>
      </c>
      <c r="AF318" s="17">
        <v>0</v>
      </c>
      <c r="AG318" s="88">
        <v>66</v>
      </c>
      <c r="AH318" s="17" t="s">
        <v>479</v>
      </c>
      <c r="AI318" s="87" t="s">
        <v>506</v>
      </c>
      <c r="AN318" s="17">
        <f t="shared" si="101"/>
        <v>100</v>
      </c>
      <c r="AO318" s="17">
        <f t="shared" si="102"/>
        <v>0.21371438452162295</v>
      </c>
      <c r="AP318" s="17">
        <f t="shared" si="103"/>
        <v>4.482513255956621E-2</v>
      </c>
      <c r="AQ318" s="17">
        <f t="shared" si="104"/>
        <v>0.11517828830034714</v>
      </c>
      <c r="AR318" s="17">
        <f t="shared" si="105"/>
        <v>0.53359691828958922</v>
      </c>
      <c r="AS318" s="17">
        <f t="shared" si="106"/>
        <v>0.66</v>
      </c>
      <c r="AU318" s="17">
        <f t="shared" si="107"/>
        <v>3.33490943769737</v>
      </c>
      <c r="AV318" s="17">
        <f t="shared" si="108"/>
        <v>1.3356863457859116</v>
      </c>
      <c r="AW318" s="17">
        <f t="shared" si="109"/>
        <v>0.7084318398560856</v>
      </c>
      <c r="AX318" s="17">
        <f t="shared" si="110"/>
        <v>1.3337273594243424</v>
      </c>
      <c r="AY318" s="17">
        <f t="shared" si="111"/>
        <v>0.7080849902788281</v>
      </c>
      <c r="AZ318" s="17">
        <f t="shared" si="112"/>
        <v>0.7080849902788281</v>
      </c>
      <c r="BA318" s="17">
        <f t="shared" si="113"/>
        <v>4.8084990278828066E-2</v>
      </c>
      <c r="BC318" s="17">
        <f t="shared" si="114"/>
        <v>1.6759067095949742</v>
      </c>
      <c r="BD318" s="17">
        <f t="shared" si="115"/>
        <v>0.72864205884752653</v>
      </c>
      <c r="BE318" s="17">
        <f t="shared" si="116"/>
        <v>0.52671156794250606</v>
      </c>
      <c r="BF318" s="17">
        <f t="shared" si="117"/>
        <v>0.5592313571833144</v>
      </c>
      <c r="BG318" s="17">
        <f t="shared" si="118"/>
        <v>0.5592313571833144</v>
      </c>
      <c r="BH318" s="17">
        <f t="shared" si="119"/>
        <v>1.0154319375116768E-2</v>
      </c>
      <c r="BI318" s="17">
        <f t="shared" si="120"/>
        <v>4.0685094437777576E-2</v>
      </c>
    </row>
    <row r="319" spans="1:61" x14ac:dyDescent="0.25">
      <c r="A319" s="84">
        <v>463</v>
      </c>
      <c r="B319" s="84">
        <v>310</v>
      </c>
      <c r="C319" s="17" t="s">
        <v>306</v>
      </c>
      <c r="D319" s="86">
        <v>1</v>
      </c>
      <c r="E319" s="98">
        <f t="shared" si="123"/>
        <v>12.2</v>
      </c>
      <c r="F319" s="98">
        <f t="shared" si="124"/>
        <v>0.67995444191343957</v>
      </c>
      <c r="G319" s="17">
        <v>0</v>
      </c>
      <c r="H319" s="17">
        <v>28.1</v>
      </c>
      <c r="I319" s="17">
        <v>0</v>
      </c>
      <c r="J319" s="17">
        <v>0</v>
      </c>
      <c r="K319" s="17">
        <v>0</v>
      </c>
      <c r="L319" s="17">
        <v>0</v>
      </c>
      <c r="M319" s="17">
        <v>0</v>
      </c>
      <c r="N319" s="17">
        <v>0</v>
      </c>
      <c r="O319" s="17">
        <v>12.2</v>
      </c>
      <c r="P319" s="17">
        <v>0</v>
      </c>
      <c r="Q319" s="17">
        <v>59.7</v>
      </c>
      <c r="R319" s="17">
        <v>0</v>
      </c>
      <c r="S319" s="17">
        <v>0</v>
      </c>
      <c r="T319" s="17">
        <v>0</v>
      </c>
      <c r="U319" s="17">
        <v>0</v>
      </c>
      <c r="V319" s="17">
        <v>0</v>
      </c>
      <c r="W319" s="41">
        <v>0</v>
      </c>
      <c r="X319" s="17">
        <v>0</v>
      </c>
      <c r="Y319" s="17">
        <v>0</v>
      </c>
      <c r="Z319" s="17">
        <v>0</v>
      </c>
      <c r="AA319" s="17">
        <v>0</v>
      </c>
      <c r="AB319" s="17">
        <v>0</v>
      </c>
      <c r="AC319" s="17">
        <v>0</v>
      </c>
      <c r="AD319" s="17">
        <v>0</v>
      </c>
      <c r="AE319" s="17">
        <v>0</v>
      </c>
      <c r="AF319" s="41">
        <v>0</v>
      </c>
      <c r="AG319" s="88">
        <v>34</v>
      </c>
      <c r="AH319" s="17" t="s">
        <v>3</v>
      </c>
      <c r="AI319" s="87" t="s">
        <v>506</v>
      </c>
      <c r="AK319" s="87" t="s">
        <v>505</v>
      </c>
      <c r="AL319" s="87" t="s">
        <v>510</v>
      </c>
      <c r="AN319" s="17">
        <f t="shared" si="101"/>
        <v>100</v>
      </c>
      <c r="AO319" s="17">
        <f t="shared" si="102"/>
        <v>0.122</v>
      </c>
      <c r="AP319" s="17">
        <f t="shared" si="103"/>
        <v>0</v>
      </c>
      <c r="AQ319" s="17">
        <f t="shared" si="104"/>
        <v>0.28100000000000003</v>
      </c>
      <c r="AR319" s="17">
        <f t="shared" si="105"/>
        <v>0.59699999999999998</v>
      </c>
      <c r="AS319" s="17">
        <f t="shared" si="106"/>
        <v>0.34</v>
      </c>
      <c r="AU319" s="17">
        <f t="shared" si="107"/>
        <v>2.1245551601423482</v>
      </c>
      <c r="AV319" s="17">
        <f t="shared" si="108"/>
        <v>0.43416370106761559</v>
      </c>
      <c r="AW319" s="17">
        <f t="shared" si="109"/>
        <v>0.63278469750889677</v>
      </c>
      <c r="AX319" s="17">
        <f t="shared" si="110"/>
        <v>1.0311387900355871</v>
      </c>
      <c r="AY319" s="17">
        <f t="shared" si="111"/>
        <v>0.43416370106761559</v>
      </c>
      <c r="AZ319" s="17">
        <f t="shared" si="112"/>
        <v>0.43416370106761559</v>
      </c>
      <c r="BA319" s="17">
        <f t="shared" si="113"/>
        <v>9.4163701067615568E-2</v>
      </c>
      <c r="BC319" s="17">
        <f t="shared" si="114"/>
        <v>2.1245551601423487</v>
      </c>
      <c r="BD319" s="17">
        <f t="shared" si="115"/>
        <v>0.43416370106761559</v>
      </c>
      <c r="BE319" s="17">
        <f t="shared" si="116"/>
        <v>0.55308046052937798</v>
      </c>
      <c r="BF319" s="17">
        <f t="shared" si="117"/>
        <v>0.43416370106761559</v>
      </c>
      <c r="BG319" s="17">
        <f t="shared" si="118"/>
        <v>0.43416370106761559</v>
      </c>
      <c r="BH319" s="17">
        <f t="shared" si="119"/>
        <v>8.8668025987512656E-3</v>
      </c>
      <c r="BI319" s="17">
        <f t="shared" si="120"/>
        <v>1.3993597112377812E-2</v>
      </c>
    </row>
    <row r="320" spans="1:61" x14ac:dyDescent="0.25">
      <c r="A320" s="84">
        <v>346</v>
      </c>
      <c r="B320" s="84">
        <v>230</v>
      </c>
      <c r="C320" s="17" t="s">
        <v>244</v>
      </c>
      <c r="D320" s="86">
        <v>1</v>
      </c>
      <c r="E320" s="98">
        <f t="shared" si="123"/>
        <v>14.3</v>
      </c>
      <c r="F320" s="98">
        <f t="shared" si="124"/>
        <v>0.66627771295215865</v>
      </c>
      <c r="G320" s="17">
        <v>0</v>
      </c>
      <c r="H320" s="17">
        <v>28.6</v>
      </c>
      <c r="I320" s="17">
        <v>0</v>
      </c>
      <c r="J320" s="17">
        <v>0</v>
      </c>
      <c r="K320" s="17">
        <v>0</v>
      </c>
      <c r="L320" s="17">
        <v>0</v>
      </c>
      <c r="M320" s="17">
        <v>0</v>
      </c>
      <c r="N320" s="17">
        <v>0</v>
      </c>
      <c r="O320" s="17">
        <v>14.3</v>
      </c>
      <c r="P320" s="17">
        <v>0</v>
      </c>
      <c r="Q320" s="17">
        <v>57.1</v>
      </c>
      <c r="R320" s="17">
        <v>0</v>
      </c>
      <c r="S320" s="17">
        <v>0</v>
      </c>
      <c r="T320" s="17">
        <v>0</v>
      </c>
      <c r="U320" s="17">
        <v>0</v>
      </c>
      <c r="V320" s="17">
        <v>0</v>
      </c>
      <c r="W320" s="41">
        <v>0</v>
      </c>
      <c r="X320" s="41">
        <v>0</v>
      </c>
      <c r="Y320" s="17">
        <v>0</v>
      </c>
      <c r="Z320" s="17">
        <v>0</v>
      </c>
      <c r="AA320" s="17">
        <v>0</v>
      </c>
      <c r="AB320" s="17">
        <v>0</v>
      </c>
      <c r="AC320" s="17">
        <v>0</v>
      </c>
      <c r="AD320" s="17">
        <v>0</v>
      </c>
      <c r="AE320" s="17">
        <v>0</v>
      </c>
      <c r="AF320" s="41">
        <v>0</v>
      </c>
      <c r="AG320" s="88">
        <v>40.4</v>
      </c>
      <c r="AH320" s="91" t="s">
        <v>3</v>
      </c>
      <c r="AI320" s="87" t="s">
        <v>504</v>
      </c>
      <c r="AN320" s="17">
        <f t="shared" si="101"/>
        <v>100</v>
      </c>
      <c r="AO320" s="17">
        <f t="shared" si="102"/>
        <v>0.14300000000000002</v>
      </c>
      <c r="AP320" s="17">
        <f t="shared" si="103"/>
        <v>0</v>
      </c>
      <c r="AQ320" s="17">
        <f t="shared" si="104"/>
        <v>0.28600000000000003</v>
      </c>
      <c r="AR320" s="17">
        <f t="shared" si="105"/>
        <v>0.57100000000000006</v>
      </c>
      <c r="AS320" s="17">
        <f t="shared" si="106"/>
        <v>0.40399999999999997</v>
      </c>
      <c r="AU320" s="17">
        <f t="shared" si="107"/>
        <v>1.9965034965034965</v>
      </c>
      <c r="AV320" s="17">
        <f t="shared" si="108"/>
        <v>0.5</v>
      </c>
      <c r="AW320" s="17">
        <f t="shared" si="109"/>
        <v>0.62478146853146854</v>
      </c>
      <c r="AX320" s="17">
        <f t="shared" si="110"/>
        <v>0.99912587412587417</v>
      </c>
      <c r="AY320" s="17">
        <f t="shared" si="111"/>
        <v>0.5</v>
      </c>
      <c r="AZ320" s="17">
        <f t="shared" si="112"/>
        <v>0.5</v>
      </c>
      <c r="BA320" s="17">
        <f t="shared" si="113"/>
        <v>9.600000000000003E-2</v>
      </c>
      <c r="BC320" s="17">
        <f t="shared" si="114"/>
        <v>1.9965034965034965</v>
      </c>
      <c r="BD320" s="17">
        <f t="shared" si="115"/>
        <v>0.5</v>
      </c>
      <c r="BE320" s="17">
        <f t="shared" si="116"/>
        <v>0.54555434390077151</v>
      </c>
      <c r="BF320" s="17">
        <f t="shared" si="117"/>
        <v>0.5</v>
      </c>
      <c r="BG320" s="17">
        <f t="shared" si="118"/>
        <v>0.5</v>
      </c>
      <c r="BH320" s="17">
        <f t="shared" si="119"/>
        <v>9.2160000000000054E-3</v>
      </c>
      <c r="BI320" s="17">
        <f t="shared" si="120"/>
        <v>2.9478965774577697E-3</v>
      </c>
    </row>
    <row r="321" spans="1:61" x14ac:dyDescent="0.25">
      <c r="A321" s="84">
        <v>285</v>
      </c>
      <c r="B321" s="84">
        <v>175</v>
      </c>
      <c r="D321" s="86">
        <v>1</v>
      </c>
      <c r="E321" s="98">
        <f t="shared" si="123"/>
        <v>33.333333333333329</v>
      </c>
      <c r="F321" s="98">
        <f t="shared" si="124"/>
        <v>0.5</v>
      </c>
      <c r="G321" s="17">
        <v>0</v>
      </c>
      <c r="H321" s="17">
        <f>'EWG-CCP-127 (1)'!M103</f>
        <v>33.333333333333329</v>
      </c>
      <c r="I321" s="17">
        <v>0</v>
      </c>
      <c r="J321" s="17">
        <v>0</v>
      </c>
      <c r="K321" s="17">
        <v>0</v>
      </c>
      <c r="L321" s="17">
        <v>0</v>
      </c>
      <c r="M321" s="17">
        <v>0</v>
      </c>
      <c r="N321" s="17">
        <v>0</v>
      </c>
      <c r="O321" s="17">
        <f>'EWG-CCP-127 (1)'!L103</f>
        <v>33.333333333333329</v>
      </c>
      <c r="P321" s="17">
        <v>0</v>
      </c>
      <c r="Q321" s="17">
        <f>'EWG-CCP-127 (1)'!K103</f>
        <v>33.333333333333329</v>
      </c>
      <c r="R321" s="17">
        <v>0</v>
      </c>
      <c r="S321" s="17">
        <v>0</v>
      </c>
      <c r="T321" s="17">
        <v>0</v>
      </c>
      <c r="U321" s="17">
        <v>0</v>
      </c>
      <c r="V321" s="17">
        <v>0</v>
      </c>
      <c r="W321" s="41">
        <v>0</v>
      </c>
      <c r="X321" s="41">
        <v>0</v>
      </c>
      <c r="Y321" s="17">
        <v>0</v>
      </c>
      <c r="Z321" s="17">
        <v>0</v>
      </c>
      <c r="AA321" s="17">
        <v>0</v>
      </c>
      <c r="AB321" s="17">
        <v>0</v>
      </c>
      <c r="AC321" s="17">
        <v>0</v>
      </c>
      <c r="AD321" s="17">
        <v>0</v>
      </c>
      <c r="AE321" s="17">
        <v>0</v>
      </c>
      <c r="AF321" s="41">
        <v>0</v>
      </c>
      <c r="AG321" s="88">
        <f>'EWG-CCP-127 (1)'!E103</f>
        <v>62</v>
      </c>
      <c r="AH321" s="91" t="s">
        <v>3</v>
      </c>
      <c r="AI321" s="87" t="s">
        <v>504</v>
      </c>
      <c r="AN321" s="17">
        <f t="shared" si="101"/>
        <v>99.999999999999986</v>
      </c>
      <c r="AO321" s="17">
        <f t="shared" si="102"/>
        <v>0.33333333333333326</v>
      </c>
      <c r="AP321" s="17">
        <f t="shared" si="103"/>
        <v>0</v>
      </c>
      <c r="AQ321" s="17">
        <f t="shared" si="104"/>
        <v>0.33333333333333326</v>
      </c>
      <c r="AR321" s="17">
        <f t="shared" si="105"/>
        <v>0.33333333333333326</v>
      </c>
      <c r="AS321" s="17">
        <f t="shared" si="106"/>
        <v>0.62</v>
      </c>
      <c r="AU321" s="17">
        <f t="shared" si="107"/>
        <v>1</v>
      </c>
      <c r="AV321" s="17">
        <f t="shared" si="108"/>
        <v>1</v>
      </c>
      <c r="AW321" s="17">
        <f t="shared" si="109"/>
        <v>0.5625</v>
      </c>
      <c r="AX321" s="17">
        <f t="shared" si="110"/>
        <v>0.75</v>
      </c>
      <c r="AY321" s="17">
        <f t="shared" si="111"/>
        <v>0.5</v>
      </c>
      <c r="AZ321" s="17">
        <f t="shared" si="112"/>
        <v>0.5</v>
      </c>
      <c r="BA321" s="17">
        <f t="shared" si="113"/>
        <v>0.12</v>
      </c>
      <c r="BC321" s="17">
        <f t="shared" si="114"/>
        <v>1</v>
      </c>
      <c r="BD321" s="17">
        <f t="shared" si="115"/>
        <v>1</v>
      </c>
      <c r="BE321" s="17">
        <f t="shared" si="116"/>
        <v>0.48698578397443254</v>
      </c>
      <c r="BF321" s="17">
        <f t="shared" si="117"/>
        <v>0.51889349548762598</v>
      </c>
      <c r="BG321" s="17">
        <f t="shared" si="118"/>
        <v>0.51889349548762598</v>
      </c>
      <c r="BH321" s="17">
        <f t="shared" si="119"/>
        <v>1.0222525254710707E-2</v>
      </c>
      <c r="BI321" s="17">
        <f t="shared" si="120"/>
        <v>2.6148657272102593E-2</v>
      </c>
    </row>
    <row r="322" spans="1:61" x14ac:dyDescent="0.25">
      <c r="A322" s="84">
        <v>392</v>
      </c>
      <c r="B322" s="84">
        <v>260</v>
      </c>
      <c r="C322" s="17" t="s">
        <v>257</v>
      </c>
      <c r="D322" s="86">
        <v>1</v>
      </c>
      <c r="E322" s="98">
        <f t="shared" si="123"/>
        <v>34.1</v>
      </c>
      <c r="F322" s="98">
        <f t="shared" si="124"/>
        <v>0.61743772241992889</v>
      </c>
      <c r="G322" s="17">
        <v>9.6</v>
      </c>
      <c r="H322" s="17">
        <v>21.5</v>
      </c>
      <c r="I322" s="17">
        <v>26.7</v>
      </c>
      <c r="J322" s="17">
        <v>0</v>
      </c>
      <c r="K322" s="17">
        <v>0</v>
      </c>
      <c r="L322" s="17">
        <v>0</v>
      </c>
      <c r="M322" s="17">
        <v>0</v>
      </c>
      <c r="N322" s="17">
        <v>0</v>
      </c>
      <c r="O322" s="17">
        <v>7.4</v>
      </c>
      <c r="P322" s="17">
        <v>0</v>
      </c>
      <c r="Q322" s="17">
        <v>34.700000000000003</v>
      </c>
      <c r="R322" s="17">
        <v>0</v>
      </c>
      <c r="S322" s="17">
        <v>0</v>
      </c>
      <c r="T322" s="17">
        <v>0</v>
      </c>
      <c r="U322" s="17">
        <v>0</v>
      </c>
      <c r="V322" s="17">
        <v>0</v>
      </c>
      <c r="W322" s="41">
        <v>0</v>
      </c>
      <c r="X322" s="41">
        <v>0</v>
      </c>
      <c r="Y322" s="17">
        <v>0</v>
      </c>
      <c r="Z322" s="17">
        <v>0</v>
      </c>
      <c r="AA322" s="17">
        <v>0</v>
      </c>
      <c r="AB322" s="17">
        <v>0</v>
      </c>
      <c r="AC322" s="17">
        <v>0</v>
      </c>
      <c r="AD322" s="17">
        <v>0</v>
      </c>
      <c r="AE322" s="17">
        <v>0</v>
      </c>
      <c r="AF322" s="41">
        <v>0</v>
      </c>
      <c r="AG322" s="88">
        <v>25</v>
      </c>
      <c r="AH322" s="91" t="s">
        <v>3</v>
      </c>
      <c r="AI322" s="87" t="s">
        <v>504</v>
      </c>
      <c r="AN322" s="17">
        <f t="shared" ref="AN322:AN385" si="125">SUM(G322:AF322)</f>
        <v>99.9</v>
      </c>
      <c r="AO322" s="17">
        <f t="shared" ref="AO322:AO385" si="126">(L322+M322+O322+X322)/100</f>
        <v>7.400000000000001E-2</v>
      </c>
      <c r="AP322" s="17">
        <f t="shared" ref="AP322:AP385" si="127">G322/100</f>
        <v>9.6000000000000002E-2</v>
      </c>
      <c r="AQ322" s="17">
        <f t="shared" ref="AQ322:AQ385" si="128">H322/100</f>
        <v>0.215</v>
      </c>
      <c r="AR322" s="17">
        <f t="shared" ref="AR322:AR385" si="129">Q322/100</f>
        <v>0.34700000000000003</v>
      </c>
      <c r="AS322" s="17">
        <f t="shared" ref="AS322:AS385" si="130">AG322/100</f>
        <v>0.25</v>
      </c>
      <c r="AU322" s="17">
        <f t="shared" ref="AU322:AU385" si="131">AR322/(AQ322+AP322)</f>
        <v>1.1157556270096465</v>
      </c>
      <c r="AV322" s="17">
        <f t="shared" ref="AV322:AV385" si="132">AO322/(AP322+AQ322)</f>
        <v>0.23794212218649521</v>
      </c>
      <c r="AW322" s="17">
        <f t="shared" ref="AW322:AW385" si="133">0.5+AU322/16</f>
        <v>0.56973472668810288</v>
      </c>
      <c r="AX322" s="17">
        <f t="shared" ref="AX322:AX385" si="134">0.5+AU322/4</f>
        <v>0.77893890675241162</v>
      </c>
      <c r="AY322" s="17">
        <f t="shared" ref="AY322:AY385" si="135">IF(AV322&lt;=AW322,AV322,IF(AV322&lt;=AX322,AW322,AW322-(AV322-AX322)*(8+AU322)/(12*(2+AU322))))</f>
        <v>0.23794212218649521</v>
      </c>
      <c r="AZ322" s="17">
        <f t="shared" ref="AZ322:AZ385" si="136">IF(AY322&lt;1,AY322,1)</f>
        <v>0.23794212218649521</v>
      </c>
      <c r="BA322" s="17">
        <f t="shared" ref="BA322:BA385" si="137">ABS(AZ322-AS322)</f>
        <v>1.2057877813504786E-2</v>
      </c>
      <c r="BC322" s="17">
        <f t="shared" ref="BC322:BC385" si="138">(Q322)/($BM$3*H322+$BM$4*G322+$BM$5*P322+$BM$6*K322+$BM$7*S322+$BM$8*U322+$BM$9*Y322)</f>
        <v>0.57929883138564275</v>
      </c>
      <c r="BD322" s="17">
        <f t="shared" ref="BD322:BD385" si="139">(O322+$BM$11*M322+$BM$12*L322+$BM$13*X322+$BM$14*AD322+$BM$15*I322+$BM$16*N322+$BM$17*AB322+$BM$18*V322+$BM$19*T322+$BM$20*AA322+$BM$21*Z322+$BM$22*AF322+$BM$23*W322)/($BM$3*$H322+$BM$4*$G322+$BM$5*$P322+$BM$6*$K322+$BM$7*$S322+$BM$8*$U322+$BM$9*$Y322)</f>
        <v>0.34641068447412354</v>
      </c>
      <c r="BE322" s="17">
        <f t="shared" ref="BE322:BE385" si="140">$BM$25+BC322*$BM$26</f>
        <v>0.4622594667146071</v>
      </c>
      <c r="BF322" s="17">
        <f t="shared" ref="BF322:BF385" si="141">IF(BD322&lt;BE322,BD322,$BM$28*($BM$29+BD322)*($BM$30-BD322/($BM$31+$BM$32*BC322))^5)</f>
        <v>0.34641068447412354</v>
      </c>
      <c r="BG322" s="17">
        <f t="shared" ref="BG322:BG385" si="142">IF(BF322&lt;1,IF(BF322&gt;0,BF322,0),1)</f>
        <v>0.34641068447412354</v>
      </c>
      <c r="BH322" s="17">
        <f t="shared" ref="BH322:BH385" si="143">(BG322-AS322)^2</f>
        <v>9.2950200807690071E-3</v>
      </c>
      <c r="BI322" s="17">
        <f t="shared" si="120"/>
        <v>4.3386613489609142E-2</v>
      </c>
    </row>
    <row r="323" spans="1:61" x14ac:dyDescent="0.25">
      <c r="A323" s="84">
        <v>668</v>
      </c>
      <c r="B323" s="84">
        <v>365</v>
      </c>
      <c r="C323" s="17" t="s">
        <v>496</v>
      </c>
      <c r="D323" s="86">
        <v>1</v>
      </c>
      <c r="E323" s="98">
        <f t="shared" si="123"/>
        <v>25</v>
      </c>
      <c r="F323" s="98">
        <f t="shared" si="124"/>
        <v>0.76923076923076927</v>
      </c>
      <c r="G323" s="17">
        <v>10</v>
      </c>
      <c r="H323" s="17">
        <v>15</v>
      </c>
      <c r="I323" s="17">
        <v>0</v>
      </c>
      <c r="J323" s="17">
        <v>0</v>
      </c>
      <c r="K323" s="17">
        <v>0</v>
      </c>
      <c r="L323" s="17">
        <v>0</v>
      </c>
      <c r="M323" s="17">
        <v>0</v>
      </c>
      <c r="N323" s="17">
        <v>0</v>
      </c>
      <c r="O323" s="17">
        <v>25</v>
      </c>
      <c r="P323" s="17">
        <v>0</v>
      </c>
      <c r="Q323" s="17">
        <v>50</v>
      </c>
      <c r="R323" s="17">
        <v>0</v>
      </c>
      <c r="S323" s="17">
        <v>0</v>
      </c>
      <c r="T323" s="17">
        <v>0</v>
      </c>
      <c r="U323" s="17">
        <v>0</v>
      </c>
      <c r="V323" s="17">
        <v>0</v>
      </c>
      <c r="W323" s="17">
        <v>0</v>
      </c>
      <c r="X323" s="17">
        <v>0</v>
      </c>
      <c r="Y323" s="17">
        <v>0</v>
      </c>
      <c r="Z323" s="17">
        <v>0</v>
      </c>
      <c r="AA323" s="17">
        <v>0</v>
      </c>
      <c r="AB323" s="17">
        <v>0</v>
      </c>
      <c r="AC323" s="17">
        <v>0</v>
      </c>
      <c r="AD323" s="17">
        <v>0</v>
      </c>
      <c r="AE323" s="17">
        <v>0</v>
      </c>
      <c r="AF323" s="17">
        <v>0</v>
      </c>
      <c r="AG323" s="88">
        <v>55.1</v>
      </c>
      <c r="AH323" s="17" t="s">
        <v>3</v>
      </c>
      <c r="AI323" s="87" t="s">
        <v>506</v>
      </c>
      <c r="AN323" s="17">
        <f t="shared" si="125"/>
        <v>100</v>
      </c>
      <c r="AO323" s="17">
        <f t="shared" si="126"/>
        <v>0.25</v>
      </c>
      <c r="AP323" s="17">
        <f t="shared" si="127"/>
        <v>0.1</v>
      </c>
      <c r="AQ323" s="17">
        <f t="shared" si="128"/>
        <v>0.15</v>
      </c>
      <c r="AR323" s="17">
        <f t="shared" si="129"/>
        <v>0.5</v>
      </c>
      <c r="AS323" s="17">
        <f t="shared" si="130"/>
        <v>0.55100000000000005</v>
      </c>
      <c r="AU323" s="17">
        <f t="shared" si="131"/>
        <v>2</v>
      </c>
      <c r="AV323" s="17">
        <f t="shared" si="132"/>
        <v>1</v>
      </c>
      <c r="AW323" s="17">
        <f t="shared" si="133"/>
        <v>0.625</v>
      </c>
      <c r="AX323" s="17">
        <f t="shared" si="134"/>
        <v>1</v>
      </c>
      <c r="AY323" s="17">
        <f t="shared" si="135"/>
        <v>0.625</v>
      </c>
      <c r="AZ323" s="17">
        <f t="shared" si="136"/>
        <v>0.625</v>
      </c>
      <c r="BA323" s="17">
        <f t="shared" si="137"/>
        <v>7.3999999999999955E-2</v>
      </c>
      <c r="BC323" s="17">
        <f t="shared" si="138"/>
        <v>0.90909090909090906</v>
      </c>
      <c r="BD323" s="17">
        <f t="shared" si="139"/>
        <v>0.45454545454545453</v>
      </c>
      <c r="BE323" s="17">
        <f t="shared" si="140"/>
        <v>0.48164268727939813</v>
      </c>
      <c r="BF323" s="17">
        <f t="shared" si="141"/>
        <v>0.45454545454545453</v>
      </c>
      <c r="BG323" s="17">
        <f t="shared" si="142"/>
        <v>0.45454545454545453</v>
      </c>
      <c r="BH323" s="17">
        <f t="shared" si="143"/>
        <v>9.3034793388429866E-3</v>
      </c>
      <c r="BI323" s="17">
        <f t="shared" ref="BI323:BI386" si="144">(AS323-AVERAGE($AS$2:$AS$435))^2</f>
        <v>8.5943031613132832E-3</v>
      </c>
    </row>
    <row r="324" spans="1:61" x14ac:dyDescent="0.25">
      <c r="A324" s="84">
        <v>488</v>
      </c>
      <c r="B324" s="84">
        <v>542</v>
      </c>
      <c r="C324" s="17" t="s">
        <v>339</v>
      </c>
      <c r="D324" s="86" t="s">
        <v>616</v>
      </c>
      <c r="E324" s="98">
        <f t="shared" si="123"/>
        <v>0</v>
      </c>
      <c r="F324" s="98">
        <f t="shared" si="124"/>
        <v>0.43478260869565216</v>
      </c>
      <c r="G324" s="17">
        <v>4</v>
      </c>
      <c r="H324" s="17">
        <v>26</v>
      </c>
      <c r="I324" s="17">
        <v>0</v>
      </c>
      <c r="J324" s="17">
        <v>0</v>
      </c>
      <c r="K324" s="17">
        <v>0</v>
      </c>
      <c r="L324" s="17">
        <v>0</v>
      </c>
      <c r="M324" s="17">
        <v>0</v>
      </c>
      <c r="N324" s="17">
        <v>0</v>
      </c>
      <c r="O324" s="17">
        <v>0</v>
      </c>
      <c r="P324" s="17">
        <v>0</v>
      </c>
      <c r="Q324" s="17">
        <v>20</v>
      </c>
      <c r="R324" s="17">
        <v>0</v>
      </c>
      <c r="S324" s="17">
        <v>0</v>
      </c>
      <c r="T324" s="17">
        <v>0</v>
      </c>
      <c r="U324" s="17">
        <v>0</v>
      </c>
      <c r="V324" s="17">
        <v>0</v>
      </c>
      <c r="W324" s="17">
        <v>50</v>
      </c>
      <c r="X324" s="17">
        <v>0</v>
      </c>
      <c r="Y324" s="17">
        <v>0</v>
      </c>
      <c r="Z324" s="17">
        <v>0</v>
      </c>
      <c r="AA324" s="17">
        <v>0</v>
      </c>
      <c r="AB324" s="17">
        <v>0</v>
      </c>
      <c r="AC324" s="17">
        <v>0</v>
      </c>
      <c r="AD324" s="17">
        <v>0</v>
      </c>
      <c r="AE324" s="17">
        <v>0</v>
      </c>
      <c r="AF324" s="41">
        <v>0</v>
      </c>
      <c r="AG324" s="88">
        <v>30</v>
      </c>
      <c r="AH324" s="17" t="s">
        <v>3</v>
      </c>
      <c r="AI324" s="87" t="s">
        <v>506</v>
      </c>
      <c r="AN324" s="17">
        <f t="shared" si="125"/>
        <v>100</v>
      </c>
      <c r="AO324" s="17">
        <f t="shared" si="126"/>
        <v>0</v>
      </c>
      <c r="AP324" s="17">
        <f t="shared" si="127"/>
        <v>0.04</v>
      </c>
      <c r="AQ324" s="17">
        <f t="shared" si="128"/>
        <v>0.26</v>
      </c>
      <c r="AR324" s="17">
        <f t="shared" si="129"/>
        <v>0.2</v>
      </c>
      <c r="AS324" s="17">
        <f t="shared" si="130"/>
        <v>0.3</v>
      </c>
      <c r="AU324" s="17">
        <f t="shared" si="131"/>
        <v>0.66666666666666674</v>
      </c>
      <c r="AV324" s="17">
        <f t="shared" si="132"/>
        <v>0</v>
      </c>
      <c r="AW324" s="17">
        <f t="shared" si="133"/>
        <v>0.54166666666666663</v>
      </c>
      <c r="AX324" s="17">
        <f t="shared" si="134"/>
        <v>0.66666666666666674</v>
      </c>
      <c r="AY324" s="17">
        <f t="shared" si="135"/>
        <v>0</v>
      </c>
      <c r="AZ324" s="17">
        <f t="shared" si="136"/>
        <v>0</v>
      </c>
      <c r="BA324" s="17">
        <f t="shared" si="137"/>
        <v>0.3</v>
      </c>
      <c r="BC324" s="17">
        <f t="shared" si="138"/>
        <v>0.47619047619047616</v>
      </c>
      <c r="BD324" s="17">
        <f t="shared" si="139"/>
        <v>0.39682539682539675</v>
      </c>
      <c r="BE324" s="17">
        <f t="shared" si="140"/>
        <v>0.4561993696839961</v>
      </c>
      <c r="BF324" s="17">
        <f t="shared" si="141"/>
        <v>0.39682539682539675</v>
      </c>
      <c r="BG324" s="17">
        <f t="shared" si="142"/>
        <v>0.39682539682539675</v>
      </c>
      <c r="BH324" s="17">
        <f t="shared" si="143"/>
        <v>9.3751574703955527E-3</v>
      </c>
      <c r="BI324" s="17">
        <f t="shared" si="144"/>
        <v>2.5057159946702854E-2</v>
      </c>
    </row>
    <row r="325" spans="1:61" x14ac:dyDescent="0.25">
      <c r="A325" s="84">
        <v>610</v>
      </c>
      <c r="B325" s="84">
        <v>354</v>
      </c>
      <c r="C325" s="17" t="s">
        <v>447</v>
      </c>
      <c r="D325" s="86">
        <v>1</v>
      </c>
      <c r="E325" s="98">
        <f t="shared" si="123"/>
        <v>13.34</v>
      </c>
      <c r="F325" s="98">
        <f t="shared" si="124"/>
        <v>0.79070636601470046</v>
      </c>
      <c r="G325" s="17">
        <v>4.04</v>
      </c>
      <c r="H325" s="17">
        <v>16.8</v>
      </c>
      <c r="I325" s="17">
        <v>0</v>
      </c>
      <c r="J325" s="17">
        <v>0</v>
      </c>
      <c r="K325" s="17">
        <v>0</v>
      </c>
      <c r="L325" s="17">
        <v>0</v>
      </c>
      <c r="M325" s="17">
        <v>6.67</v>
      </c>
      <c r="N325" s="17">
        <v>0</v>
      </c>
      <c r="O325" s="17">
        <v>6.67</v>
      </c>
      <c r="P325" s="17">
        <v>0</v>
      </c>
      <c r="Q325" s="17">
        <v>63.47</v>
      </c>
      <c r="R325" s="17">
        <v>0</v>
      </c>
      <c r="S325" s="17">
        <v>0</v>
      </c>
      <c r="T325" s="17">
        <v>0</v>
      </c>
      <c r="U325" s="17">
        <v>2.35</v>
      </c>
      <c r="V325" s="17">
        <v>0</v>
      </c>
      <c r="W325" s="17">
        <v>0</v>
      </c>
      <c r="X325" s="17">
        <v>0</v>
      </c>
      <c r="Y325" s="17">
        <v>0</v>
      </c>
      <c r="Z325" s="17">
        <v>0</v>
      </c>
      <c r="AA325" s="17">
        <v>0</v>
      </c>
      <c r="AB325" s="17">
        <v>0</v>
      </c>
      <c r="AC325" s="17">
        <v>0</v>
      </c>
      <c r="AD325" s="17">
        <v>0</v>
      </c>
      <c r="AE325" s="17">
        <v>0</v>
      </c>
      <c r="AF325" s="17">
        <v>0</v>
      </c>
      <c r="AG325" s="88">
        <f>'EWG-CCP-127 (1)'!I273</f>
        <v>43.140266261723369</v>
      </c>
      <c r="AH325" s="17" t="s">
        <v>3</v>
      </c>
      <c r="AI325" s="87" t="s">
        <v>506</v>
      </c>
      <c r="AN325" s="17">
        <f t="shared" si="125"/>
        <v>100</v>
      </c>
      <c r="AO325" s="17">
        <f t="shared" si="126"/>
        <v>0.13339999999999999</v>
      </c>
      <c r="AP325" s="17">
        <f t="shared" si="127"/>
        <v>4.0399999999999998E-2</v>
      </c>
      <c r="AQ325" s="17">
        <f t="shared" si="128"/>
        <v>0.16800000000000001</v>
      </c>
      <c r="AR325" s="17">
        <f t="shared" si="129"/>
        <v>0.63470000000000004</v>
      </c>
      <c r="AS325" s="17">
        <f t="shared" si="130"/>
        <v>0.4314026626172337</v>
      </c>
      <c r="AU325" s="17">
        <f t="shared" si="131"/>
        <v>3.0455854126679465</v>
      </c>
      <c r="AV325" s="17">
        <f t="shared" si="132"/>
        <v>0.64011516314779271</v>
      </c>
      <c r="AW325" s="17">
        <f t="shared" si="133"/>
        <v>0.69034908829174668</v>
      </c>
      <c r="AX325" s="17">
        <f t="shared" si="134"/>
        <v>1.2613963531669867</v>
      </c>
      <c r="AY325" s="17">
        <f t="shared" si="135"/>
        <v>0.64011516314779271</v>
      </c>
      <c r="AZ325" s="17">
        <f t="shared" si="136"/>
        <v>0.64011516314779271</v>
      </c>
      <c r="BA325" s="17">
        <f t="shared" si="137"/>
        <v>0.20871250053055901</v>
      </c>
      <c r="BC325" s="17">
        <f t="shared" si="138"/>
        <v>1.5863534116470881</v>
      </c>
      <c r="BD325" s="17">
        <f t="shared" si="139"/>
        <v>0.3334166458385403</v>
      </c>
      <c r="BE325" s="17">
        <f t="shared" si="140"/>
        <v>0.52144815670926348</v>
      </c>
      <c r="BF325" s="17">
        <f t="shared" si="141"/>
        <v>0.3334166458385403</v>
      </c>
      <c r="BG325" s="17">
        <f t="shared" si="142"/>
        <v>0.3334166458385403</v>
      </c>
      <c r="BH325" s="17">
        <f t="shared" si="143"/>
        <v>9.6012594841543841E-3</v>
      </c>
      <c r="BI325" s="17">
        <f t="shared" si="144"/>
        <v>7.2317282332759838E-4</v>
      </c>
    </row>
    <row r="326" spans="1:61" x14ac:dyDescent="0.25">
      <c r="A326" s="84">
        <v>578</v>
      </c>
      <c r="B326" s="84">
        <v>334</v>
      </c>
      <c r="C326" s="17" t="s">
        <v>418</v>
      </c>
      <c r="D326" s="86">
        <v>1</v>
      </c>
      <c r="E326" s="98">
        <f t="shared" si="123"/>
        <v>10</v>
      </c>
      <c r="F326" s="98">
        <f t="shared" si="124"/>
        <v>0.88888888888888884</v>
      </c>
      <c r="G326" s="17">
        <v>0</v>
      </c>
      <c r="H326" s="17">
        <v>10</v>
      </c>
      <c r="I326" s="17">
        <v>0</v>
      </c>
      <c r="J326" s="17">
        <v>0</v>
      </c>
      <c r="K326" s="17">
        <v>0</v>
      </c>
      <c r="L326" s="17">
        <v>10</v>
      </c>
      <c r="M326" s="17">
        <v>0</v>
      </c>
      <c r="N326" s="17">
        <v>0</v>
      </c>
      <c r="O326" s="17">
        <v>0</v>
      </c>
      <c r="P326" s="17">
        <v>0</v>
      </c>
      <c r="Q326" s="17">
        <v>80</v>
      </c>
      <c r="R326" s="17">
        <v>0</v>
      </c>
      <c r="S326" s="17">
        <v>0</v>
      </c>
      <c r="T326" s="17">
        <v>0</v>
      </c>
      <c r="U326" s="17">
        <v>0</v>
      </c>
      <c r="V326" s="17">
        <v>0</v>
      </c>
      <c r="W326" s="17">
        <v>0</v>
      </c>
      <c r="X326" s="17">
        <v>0</v>
      </c>
      <c r="Y326" s="17">
        <v>0</v>
      </c>
      <c r="Z326" s="17">
        <v>0</v>
      </c>
      <c r="AA326" s="17">
        <v>0</v>
      </c>
      <c r="AB326" s="17">
        <v>0</v>
      </c>
      <c r="AC326" s="17">
        <v>0</v>
      </c>
      <c r="AD326" s="17">
        <v>0</v>
      </c>
      <c r="AE326" s="17">
        <v>0</v>
      </c>
      <c r="AF326" s="17">
        <v>0</v>
      </c>
      <c r="AG326" s="88">
        <v>91</v>
      </c>
      <c r="AH326" s="17" t="s">
        <v>3</v>
      </c>
      <c r="AI326" s="87" t="s">
        <v>506</v>
      </c>
      <c r="AN326" s="17">
        <f t="shared" si="125"/>
        <v>100</v>
      </c>
      <c r="AO326" s="17">
        <f t="shared" si="126"/>
        <v>0.1</v>
      </c>
      <c r="AP326" s="17">
        <f t="shared" si="127"/>
        <v>0</v>
      </c>
      <c r="AQ326" s="17">
        <f t="shared" si="128"/>
        <v>0.1</v>
      </c>
      <c r="AR326" s="17">
        <f t="shared" si="129"/>
        <v>0.8</v>
      </c>
      <c r="AS326" s="17">
        <f t="shared" si="130"/>
        <v>0.91</v>
      </c>
      <c r="AU326" s="17">
        <f t="shared" si="131"/>
        <v>8</v>
      </c>
      <c r="AV326" s="17">
        <f t="shared" si="132"/>
        <v>1</v>
      </c>
      <c r="AW326" s="17">
        <f t="shared" si="133"/>
        <v>1</v>
      </c>
      <c r="AX326" s="17">
        <f t="shared" si="134"/>
        <v>2.5</v>
      </c>
      <c r="AY326" s="17">
        <f t="shared" si="135"/>
        <v>1</v>
      </c>
      <c r="AZ326" s="17">
        <f t="shared" si="136"/>
        <v>1</v>
      </c>
      <c r="BA326" s="17">
        <f t="shared" si="137"/>
        <v>8.9999999999999969E-2</v>
      </c>
      <c r="BC326" s="17">
        <f t="shared" si="138"/>
        <v>8</v>
      </c>
      <c r="BD326" s="17">
        <f t="shared" si="139"/>
        <v>1</v>
      </c>
      <c r="BE326" s="17">
        <f t="shared" si="140"/>
        <v>0.89840422949208332</v>
      </c>
      <c r="BF326" s="17">
        <f t="shared" si="141"/>
        <v>0.81650154895859539</v>
      </c>
      <c r="BG326" s="17">
        <f t="shared" si="142"/>
        <v>0.81650154895859539</v>
      </c>
      <c r="BH326" s="17">
        <f t="shared" si="143"/>
        <v>8.7419603471419402E-3</v>
      </c>
      <c r="BI326" s="17">
        <f t="shared" si="144"/>
        <v>0.20403782672324614</v>
      </c>
    </row>
    <row r="327" spans="1:61" x14ac:dyDescent="0.25">
      <c r="A327" s="84">
        <v>156</v>
      </c>
      <c r="B327" s="84">
        <v>92</v>
      </c>
      <c r="C327" s="17" t="s">
        <v>187</v>
      </c>
      <c r="D327" s="86">
        <v>1</v>
      </c>
      <c r="E327" s="98">
        <f t="shared" si="123"/>
        <v>11.778755559438249</v>
      </c>
      <c r="F327" s="98">
        <f t="shared" si="124"/>
        <v>0.79108729356138352</v>
      </c>
      <c r="G327" s="102">
        <v>0</v>
      </c>
      <c r="H327" s="102">
        <f>'EWG-CCP-127 (1)'!I19</f>
        <v>16.353444720578647</v>
      </c>
      <c r="I327" s="102">
        <v>0</v>
      </c>
      <c r="J327" s="17">
        <v>0</v>
      </c>
      <c r="K327" s="103">
        <f>'EWG-CCP-127 (1)'!L19</f>
        <v>9.9424025292217255</v>
      </c>
      <c r="L327" s="17">
        <v>0</v>
      </c>
      <c r="M327" s="58">
        <v>0</v>
      </c>
      <c r="N327" s="58">
        <v>0</v>
      </c>
      <c r="O327" s="102">
        <f>'EWG-CCP-127 (1)'!K19</f>
        <v>11.778755559438249</v>
      </c>
      <c r="P327" s="58">
        <v>0</v>
      </c>
      <c r="Q327" s="102">
        <f>'EWG-CCP-127 (1)'!J19</f>
        <v>61.92539719076138</v>
      </c>
      <c r="R327" s="17">
        <v>0</v>
      </c>
      <c r="S327" s="17">
        <v>0</v>
      </c>
      <c r="T327" s="17">
        <v>0</v>
      </c>
      <c r="U327" s="102">
        <v>0</v>
      </c>
      <c r="V327" s="17">
        <v>0</v>
      </c>
      <c r="W327" s="41">
        <v>0</v>
      </c>
      <c r="X327" s="41">
        <v>0</v>
      </c>
      <c r="Y327" s="17">
        <v>0</v>
      </c>
      <c r="Z327" s="58">
        <v>0</v>
      </c>
      <c r="AA327" s="17">
        <v>0</v>
      </c>
      <c r="AB327" s="41">
        <v>0</v>
      </c>
      <c r="AC327" s="17">
        <v>0</v>
      </c>
      <c r="AD327" s="17">
        <v>0</v>
      </c>
      <c r="AE327" s="41">
        <v>0</v>
      </c>
      <c r="AF327" s="41">
        <v>0</v>
      </c>
      <c r="AG327" s="88">
        <v>74</v>
      </c>
      <c r="AH327" s="41" t="s">
        <v>545</v>
      </c>
      <c r="AI327" s="87" t="s">
        <v>506</v>
      </c>
      <c r="AM327" s="80"/>
      <c r="AN327" s="17">
        <f t="shared" si="125"/>
        <v>100</v>
      </c>
      <c r="AO327" s="17">
        <f t="shared" si="126"/>
        <v>0.11778755559438249</v>
      </c>
      <c r="AP327" s="17">
        <f t="shared" si="127"/>
        <v>0</v>
      </c>
      <c r="AQ327" s="17">
        <f t="shared" si="128"/>
        <v>0.16353444720578647</v>
      </c>
      <c r="AR327" s="17">
        <f t="shared" si="129"/>
        <v>0.61925397190761378</v>
      </c>
      <c r="AS327" s="17">
        <f t="shared" si="130"/>
        <v>0.74</v>
      </c>
      <c r="AU327" s="17">
        <f t="shared" si="131"/>
        <v>3.7866882634724939</v>
      </c>
      <c r="AV327" s="17">
        <f t="shared" si="132"/>
        <v>0.72026143486553895</v>
      </c>
      <c r="AW327" s="17">
        <f t="shared" si="133"/>
        <v>0.73666801646703084</v>
      </c>
      <c r="AX327" s="17">
        <f t="shared" si="134"/>
        <v>1.4466720658681234</v>
      </c>
      <c r="AY327" s="17">
        <f t="shared" si="135"/>
        <v>0.72026143486553895</v>
      </c>
      <c r="AZ327" s="17">
        <f t="shared" si="136"/>
        <v>0.72026143486553895</v>
      </c>
      <c r="BA327" s="17">
        <f t="shared" si="137"/>
        <v>1.9738565134461039E-2</v>
      </c>
      <c r="BC327" s="17">
        <f t="shared" si="138"/>
        <v>3.7866882634724939</v>
      </c>
      <c r="BD327" s="17">
        <f t="shared" si="139"/>
        <v>0.72026143486553895</v>
      </c>
      <c r="BE327" s="17">
        <f t="shared" si="140"/>
        <v>0.65077077733159472</v>
      </c>
      <c r="BF327" s="17">
        <f t="shared" si="141"/>
        <v>0.63503621306590319</v>
      </c>
      <c r="BG327" s="17">
        <f t="shared" si="142"/>
        <v>0.63503621306590319</v>
      </c>
      <c r="BH327" s="17">
        <f t="shared" si="143"/>
        <v>1.101739656754647E-2</v>
      </c>
      <c r="BI327" s="17">
        <f t="shared" si="144"/>
        <v>7.9357968769127499E-2</v>
      </c>
    </row>
    <row r="328" spans="1:61" x14ac:dyDescent="0.25">
      <c r="A328" s="84">
        <v>549</v>
      </c>
      <c r="B328" s="84">
        <v>591</v>
      </c>
      <c r="C328" s="17" t="s">
        <v>393</v>
      </c>
      <c r="D328" s="86" t="s">
        <v>616</v>
      </c>
      <c r="E328" s="98">
        <f t="shared" si="123"/>
        <v>0</v>
      </c>
      <c r="F328" s="98">
        <f t="shared" si="124"/>
        <v>0.33333333333333331</v>
      </c>
      <c r="G328" s="17">
        <f>'EWG-CCP-127 (1)'!N243</f>
        <v>20</v>
      </c>
      <c r="H328" s="17">
        <f>'EWG-CCP-127 (1)'!L243</f>
        <v>40</v>
      </c>
      <c r="I328" s="17">
        <f>'EWG-CCP-127 (1)'!O243</f>
        <v>0</v>
      </c>
      <c r="J328" s="17">
        <v>0</v>
      </c>
      <c r="K328" s="17">
        <v>0</v>
      </c>
      <c r="L328" s="17">
        <v>0</v>
      </c>
      <c r="M328" s="17">
        <v>0</v>
      </c>
      <c r="N328" s="17">
        <v>0</v>
      </c>
      <c r="O328" s="17">
        <v>0</v>
      </c>
      <c r="P328" s="17">
        <v>0</v>
      </c>
      <c r="Q328" s="17">
        <f>'EWG-CCP-127 (1)'!M243</f>
        <v>20</v>
      </c>
      <c r="R328" s="17">
        <v>0</v>
      </c>
      <c r="S328" s="17">
        <v>0</v>
      </c>
      <c r="T328" s="17">
        <v>0</v>
      </c>
      <c r="U328" s="17">
        <v>0</v>
      </c>
      <c r="V328" s="17">
        <f>'EWG-CCP-127 (1)'!P243</f>
        <v>0</v>
      </c>
      <c r="W328" s="17">
        <v>0</v>
      </c>
      <c r="X328" s="17">
        <v>0</v>
      </c>
      <c r="Y328" s="17">
        <v>0</v>
      </c>
      <c r="Z328" s="17">
        <f>'EWG-CCP-127 (1)'!Q243</f>
        <v>20</v>
      </c>
      <c r="AA328" s="17">
        <v>0</v>
      </c>
      <c r="AB328" s="17">
        <v>0</v>
      </c>
      <c r="AC328" s="17">
        <v>0</v>
      </c>
      <c r="AD328" s="17">
        <v>0</v>
      </c>
      <c r="AE328" s="17">
        <v>0</v>
      </c>
      <c r="AF328" s="17">
        <f>'EWG-CCP-127 (1)'!R243</f>
        <v>0</v>
      </c>
      <c r="AG328" s="88">
        <v>15.7</v>
      </c>
      <c r="AH328" s="92" t="s">
        <v>3</v>
      </c>
      <c r="AI328" s="87" t="s">
        <v>504</v>
      </c>
      <c r="AN328" s="17">
        <f t="shared" si="125"/>
        <v>100</v>
      </c>
      <c r="AO328" s="17">
        <f t="shared" si="126"/>
        <v>0</v>
      </c>
      <c r="AP328" s="17">
        <f t="shared" si="127"/>
        <v>0.2</v>
      </c>
      <c r="AQ328" s="17">
        <f t="shared" si="128"/>
        <v>0.4</v>
      </c>
      <c r="AR328" s="17">
        <f t="shared" si="129"/>
        <v>0.2</v>
      </c>
      <c r="AS328" s="17">
        <f t="shared" si="130"/>
        <v>0.157</v>
      </c>
      <c r="AU328" s="17">
        <f t="shared" si="131"/>
        <v>0.33333333333333331</v>
      </c>
      <c r="AV328" s="17">
        <f t="shared" si="132"/>
        <v>0</v>
      </c>
      <c r="AW328" s="17">
        <f t="shared" si="133"/>
        <v>0.52083333333333337</v>
      </c>
      <c r="AX328" s="17">
        <f t="shared" si="134"/>
        <v>0.58333333333333337</v>
      </c>
      <c r="AY328" s="17">
        <f t="shared" si="135"/>
        <v>0</v>
      </c>
      <c r="AZ328" s="17">
        <f t="shared" si="136"/>
        <v>0</v>
      </c>
      <c r="BA328" s="17">
        <f t="shared" si="137"/>
        <v>0.157</v>
      </c>
      <c r="BC328" s="17">
        <f t="shared" si="138"/>
        <v>0.16666666666666666</v>
      </c>
      <c r="BD328" s="17">
        <f t="shared" si="139"/>
        <v>5.5555555555555552E-2</v>
      </c>
      <c r="BE328" s="17">
        <f t="shared" si="140"/>
        <v>0.43800739760328367</v>
      </c>
      <c r="BF328" s="17">
        <f t="shared" si="141"/>
        <v>5.5555555555555552E-2</v>
      </c>
      <c r="BG328" s="17">
        <f t="shared" si="142"/>
        <v>5.5555555555555552E-2</v>
      </c>
      <c r="BH328" s="17">
        <f t="shared" si="143"/>
        <v>1.0290975308641976E-2</v>
      </c>
      <c r="BI328" s="17">
        <f t="shared" si="144"/>
        <v>9.077839707941486E-2</v>
      </c>
    </row>
    <row r="329" spans="1:61" x14ac:dyDescent="0.25">
      <c r="A329" s="84">
        <v>320</v>
      </c>
      <c r="B329" s="84">
        <v>207</v>
      </c>
      <c r="D329" s="86">
        <v>1</v>
      </c>
      <c r="E329" s="98">
        <f t="shared" si="123"/>
        <v>28.571428571428577</v>
      </c>
      <c r="F329" s="98">
        <f t="shared" si="124"/>
        <v>0.75</v>
      </c>
      <c r="G329" s="17">
        <v>0</v>
      </c>
      <c r="H329" s="17">
        <f>'EWG-CCP-127 (1)'!M138</f>
        <v>17.857142857142858</v>
      </c>
      <c r="I329" s="17">
        <v>0</v>
      </c>
      <c r="J329" s="17">
        <v>0</v>
      </c>
      <c r="K329" s="17">
        <v>0</v>
      </c>
      <c r="L329" s="17">
        <v>0</v>
      </c>
      <c r="M329" s="17">
        <v>0</v>
      </c>
      <c r="N329" s="17">
        <v>0</v>
      </c>
      <c r="O329" s="17">
        <f>'EWG-CCP-127 (1)'!L138</f>
        <v>28.571428571428577</v>
      </c>
      <c r="P329" s="17">
        <v>0</v>
      </c>
      <c r="Q329" s="17">
        <f>'EWG-CCP-127 (1)'!K138</f>
        <v>53.571428571428569</v>
      </c>
      <c r="R329" s="17">
        <v>0</v>
      </c>
      <c r="S329" s="17">
        <v>0</v>
      </c>
      <c r="T329" s="17">
        <v>0</v>
      </c>
      <c r="U329" s="17">
        <v>0</v>
      </c>
      <c r="V329" s="17">
        <v>0</v>
      </c>
      <c r="W329" s="41">
        <v>0</v>
      </c>
      <c r="X329" s="41">
        <v>0</v>
      </c>
      <c r="Y329" s="17">
        <v>0</v>
      </c>
      <c r="Z329" s="17">
        <v>0</v>
      </c>
      <c r="AA329" s="17">
        <v>0</v>
      </c>
      <c r="AB329" s="17">
        <v>0</v>
      </c>
      <c r="AC329" s="17">
        <v>0</v>
      </c>
      <c r="AD329" s="17">
        <v>0</v>
      </c>
      <c r="AE329" s="17">
        <v>0</v>
      </c>
      <c r="AF329" s="41">
        <v>0</v>
      </c>
      <c r="AG329" s="88">
        <f>'EWG-CCP-127 (1)'!E138</f>
        <v>73</v>
      </c>
      <c r="AH329" s="91" t="s">
        <v>3</v>
      </c>
      <c r="AI329" s="87" t="s">
        <v>504</v>
      </c>
      <c r="AN329" s="17">
        <f t="shared" si="125"/>
        <v>100</v>
      </c>
      <c r="AO329" s="17">
        <f t="shared" si="126"/>
        <v>0.28571428571428575</v>
      </c>
      <c r="AP329" s="17">
        <f t="shared" si="127"/>
        <v>0</v>
      </c>
      <c r="AQ329" s="17">
        <f t="shared" si="128"/>
        <v>0.17857142857142858</v>
      </c>
      <c r="AR329" s="17">
        <f t="shared" si="129"/>
        <v>0.5357142857142857</v>
      </c>
      <c r="AS329" s="17">
        <f t="shared" si="130"/>
        <v>0.73</v>
      </c>
      <c r="AU329" s="17">
        <f t="shared" si="131"/>
        <v>3</v>
      </c>
      <c r="AV329" s="17">
        <f t="shared" si="132"/>
        <v>1.6</v>
      </c>
      <c r="AW329" s="17">
        <f t="shared" si="133"/>
        <v>0.6875</v>
      </c>
      <c r="AX329" s="17">
        <f t="shared" si="134"/>
        <v>1.25</v>
      </c>
      <c r="AY329" s="17">
        <f t="shared" si="135"/>
        <v>0.62333333333333329</v>
      </c>
      <c r="AZ329" s="17">
        <f t="shared" si="136"/>
        <v>0.62333333333333329</v>
      </c>
      <c r="BA329" s="17">
        <f t="shared" si="137"/>
        <v>0.10666666666666669</v>
      </c>
      <c r="BC329" s="17">
        <f t="shared" si="138"/>
        <v>3</v>
      </c>
      <c r="BD329" s="17">
        <f t="shared" si="139"/>
        <v>1.6000000000000003</v>
      </c>
      <c r="BE329" s="17">
        <f t="shared" si="140"/>
        <v>0.60453391126518996</v>
      </c>
      <c r="BF329" s="17">
        <f t="shared" si="141"/>
        <v>0.63460956654286882</v>
      </c>
      <c r="BG329" s="17">
        <f t="shared" si="142"/>
        <v>0.63460956654286882</v>
      </c>
      <c r="BH329" s="17">
        <f t="shared" si="143"/>
        <v>9.0993347951393681E-3</v>
      </c>
      <c r="BI329" s="17">
        <f t="shared" si="144"/>
        <v>7.3823859477708753E-2</v>
      </c>
    </row>
    <row r="330" spans="1:61" x14ac:dyDescent="0.25">
      <c r="A330" s="84">
        <v>197</v>
      </c>
      <c r="B330" s="84">
        <v>125</v>
      </c>
      <c r="C330" s="17">
        <v>25</v>
      </c>
      <c r="D330" s="86">
        <v>1</v>
      </c>
      <c r="E330" s="98">
        <f t="shared" si="123"/>
        <v>20</v>
      </c>
      <c r="F330" s="98">
        <f t="shared" si="124"/>
        <v>0.83374999999999999</v>
      </c>
      <c r="G330" s="17">
        <v>0</v>
      </c>
      <c r="H330" s="17">
        <v>13.3</v>
      </c>
      <c r="I330" s="17">
        <v>0</v>
      </c>
      <c r="J330" s="17">
        <v>0</v>
      </c>
      <c r="K330" s="17">
        <v>0</v>
      </c>
      <c r="L330" s="17">
        <v>0</v>
      </c>
      <c r="M330" s="17">
        <v>0</v>
      </c>
      <c r="N330" s="17">
        <v>0</v>
      </c>
      <c r="O330" s="17">
        <v>20</v>
      </c>
      <c r="P330" s="17">
        <v>0</v>
      </c>
      <c r="Q330" s="17">
        <v>66.7</v>
      </c>
      <c r="R330" s="17">
        <v>0</v>
      </c>
      <c r="S330" s="17">
        <v>0</v>
      </c>
      <c r="T330" s="17">
        <v>0</v>
      </c>
      <c r="U330" s="17">
        <v>0</v>
      </c>
      <c r="V330" s="17">
        <v>0</v>
      </c>
      <c r="W330" s="41">
        <v>0</v>
      </c>
      <c r="X330" s="41">
        <v>0</v>
      </c>
      <c r="Y330" s="17">
        <v>0</v>
      </c>
      <c r="Z330" s="17">
        <v>0</v>
      </c>
      <c r="AA330" s="17">
        <v>0</v>
      </c>
      <c r="AB330" s="17">
        <v>0</v>
      </c>
      <c r="AC330" s="17">
        <v>0</v>
      </c>
      <c r="AD330" s="17">
        <v>0</v>
      </c>
      <c r="AE330" s="17">
        <v>0</v>
      </c>
      <c r="AF330" s="41">
        <v>0</v>
      </c>
      <c r="AG330" s="88">
        <v>67</v>
      </c>
      <c r="AH330" s="91" t="s">
        <v>3</v>
      </c>
      <c r="AI330" s="87" t="s">
        <v>504</v>
      </c>
      <c r="AN330" s="17">
        <f t="shared" si="125"/>
        <v>100</v>
      </c>
      <c r="AO330" s="17">
        <f t="shared" si="126"/>
        <v>0.2</v>
      </c>
      <c r="AP330" s="17">
        <f t="shared" si="127"/>
        <v>0</v>
      </c>
      <c r="AQ330" s="17">
        <f t="shared" si="128"/>
        <v>0.13300000000000001</v>
      </c>
      <c r="AR330" s="17">
        <f t="shared" si="129"/>
        <v>0.66700000000000004</v>
      </c>
      <c r="AS330" s="17">
        <f t="shared" si="130"/>
        <v>0.67</v>
      </c>
      <c r="AU330" s="17">
        <f t="shared" si="131"/>
        <v>5.0150375939849621</v>
      </c>
      <c r="AV330" s="17">
        <f t="shared" si="132"/>
        <v>1.5037593984962405</v>
      </c>
      <c r="AW330" s="17">
        <f t="shared" si="133"/>
        <v>0.81343984962406013</v>
      </c>
      <c r="AX330" s="17">
        <f t="shared" si="134"/>
        <v>1.7537593984962405</v>
      </c>
      <c r="AY330" s="17">
        <f t="shared" si="135"/>
        <v>0.81343984962406013</v>
      </c>
      <c r="AZ330" s="17">
        <f t="shared" si="136"/>
        <v>0.81343984962406013</v>
      </c>
      <c r="BA330" s="17">
        <f t="shared" si="137"/>
        <v>0.14343984962406009</v>
      </c>
      <c r="BC330" s="17">
        <f t="shared" si="138"/>
        <v>5.0150375939849621</v>
      </c>
      <c r="BD330" s="17">
        <f t="shared" si="139"/>
        <v>1.5037593984962405</v>
      </c>
      <c r="BE330" s="17">
        <f t="shared" si="140"/>
        <v>0.72296585906189281</v>
      </c>
      <c r="BF330" s="17">
        <f t="shared" si="141"/>
        <v>0.78359622422743513</v>
      </c>
      <c r="BG330" s="17">
        <f t="shared" si="142"/>
        <v>0.78359622422743513</v>
      </c>
      <c r="BH330" s="17">
        <f t="shared" si="143"/>
        <v>1.2904102158729712E-2</v>
      </c>
      <c r="BI330" s="17">
        <f t="shared" si="144"/>
        <v>4.4819203729196323E-2</v>
      </c>
    </row>
    <row r="331" spans="1:61" x14ac:dyDescent="0.25">
      <c r="A331" s="84">
        <v>333</v>
      </c>
      <c r="B331" s="84">
        <v>220</v>
      </c>
      <c r="C331" s="58" t="s">
        <v>230</v>
      </c>
      <c r="D331" s="86">
        <v>1</v>
      </c>
      <c r="E331" s="98">
        <f t="shared" si="123"/>
        <v>25.012499999999999</v>
      </c>
      <c r="F331" s="98">
        <f t="shared" si="124"/>
        <v>0.93021632937892529</v>
      </c>
      <c r="G331" s="17">
        <f>'EWG-CCP-127 (1)'!O153</f>
        <v>21.25</v>
      </c>
      <c r="H331" s="17">
        <f>'EWG-CCP-127 (1)'!P153</f>
        <v>3.75</v>
      </c>
      <c r="I331" s="17">
        <v>0</v>
      </c>
      <c r="J331" s="17">
        <v>0</v>
      </c>
      <c r="K331" s="17">
        <v>0</v>
      </c>
      <c r="L331" s="17">
        <v>0</v>
      </c>
      <c r="M331" s="17">
        <v>0</v>
      </c>
      <c r="N331" s="17">
        <v>0</v>
      </c>
      <c r="O331" s="17">
        <f>'EWG-CCP-127 (1)'!N153</f>
        <v>25.012499999999999</v>
      </c>
      <c r="P331" s="17">
        <v>0</v>
      </c>
      <c r="Q331" s="17">
        <f>'EWG-CCP-127 (1)'!M153</f>
        <v>49.987499999999997</v>
      </c>
      <c r="R331" s="17">
        <v>0</v>
      </c>
      <c r="S331" s="17">
        <v>0</v>
      </c>
      <c r="T331" s="17">
        <v>0</v>
      </c>
      <c r="U331" s="17">
        <v>0</v>
      </c>
      <c r="V331" s="17">
        <v>0</v>
      </c>
      <c r="W331" s="41">
        <v>0</v>
      </c>
      <c r="X331" s="41">
        <v>0</v>
      </c>
      <c r="Y331" s="17">
        <v>0</v>
      </c>
      <c r="Z331" s="17">
        <v>0</v>
      </c>
      <c r="AA331" s="17">
        <v>0</v>
      </c>
      <c r="AB331" s="17">
        <v>0</v>
      </c>
      <c r="AC331" s="17">
        <v>0</v>
      </c>
      <c r="AD331" s="17">
        <v>0</v>
      </c>
      <c r="AE331" s="17">
        <v>0</v>
      </c>
      <c r="AF331" s="41">
        <v>0</v>
      </c>
      <c r="AG331" s="88">
        <f>'EWG-CCP-127 (1)'!E153</f>
        <v>18</v>
      </c>
      <c r="AH331" s="41" t="s">
        <v>3</v>
      </c>
      <c r="AI331" s="87" t="s">
        <v>528</v>
      </c>
      <c r="AN331" s="17">
        <f t="shared" si="125"/>
        <v>100</v>
      </c>
      <c r="AO331" s="17">
        <f t="shared" si="126"/>
        <v>0.25012499999999999</v>
      </c>
      <c r="AP331" s="17">
        <f t="shared" si="127"/>
        <v>0.21249999999999999</v>
      </c>
      <c r="AQ331" s="17">
        <f t="shared" si="128"/>
        <v>3.7499999999999999E-2</v>
      </c>
      <c r="AR331" s="17">
        <f t="shared" si="129"/>
        <v>0.49987499999999996</v>
      </c>
      <c r="AS331" s="17">
        <f t="shared" si="130"/>
        <v>0.18</v>
      </c>
      <c r="AU331" s="17">
        <f t="shared" si="131"/>
        <v>1.9994999999999998</v>
      </c>
      <c r="AV331" s="17">
        <f t="shared" si="132"/>
        <v>1.0004999999999999</v>
      </c>
      <c r="AW331" s="17">
        <f t="shared" si="133"/>
        <v>0.62496874999999996</v>
      </c>
      <c r="AX331" s="17">
        <f t="shared" si="134"/>
        <v>0.99987499999999996</v>
      </c>
      <c r="AY331" s="17">
        <f t="shared" si="135"/>
        <v>0.62483853189982075</v>
      </c>
      <c r="AZ331" s="17">
        <f t="shared" si="136"/>
        <v>0.62483853189982075</v>
      </c>
      <c r="BA331" s="17">
        <f t="shared" si="137"/>
        <v>0.44483853189982075</v>
      </c>
      <c r="BC331" s="17">
        <f t="shared" si="138"/>
        <v>0.56323943661971831</v>
      </c>
      <c r="BD331" s="17">
        <f t="shared" si="139"/>
        <v>0.28183098591549294</v>
      </c>
      <c r="BE331" s="17">
        <f t="shared" si="140"/>
        <v>0.46131559082452844</v>
      </c>
      <c r="BF331" s="17">
        <f t="shared" si="141"/>
        <v>0.28183098591549294</v>
      </c>
      <c r="BG331" s="17">
        <f t="shared" si="142"/>
        <v>0.28183098591549294</v>
      </c>
      <c r="BH331" s="17">
        <f t="shared" si="143"/>
        <v>1.0369549692521322E-2</v>
      </c>
      <c r="BI331" s="17">
        <f t="shared" si="144"/>
        <v>7.7447848449677947E-2</v>
      </c>
    </row>
    <row r="332" spans="1:61" x14ac:dyDescent="0.25">
      <c r="A332" s="84">
        <v>52</v>
      </c>
      <c r="B332" s="84">
        <v>40</v>
      </c>
      <c r="C332" s="17" t="s">
        <v>63</v>
      </c>
      <c r="D332" s="86">
        <v>1</v>
      </c>
      <c r="E332" s="98">
        <f t="shared" si="123"/>
        <v>20</v>
      </c>
      <c r="F332" s="98">
        <f t="shared" si="124"/>
        <v>0.78749999999999998</v>
      </c>
      <c r="G332" s="41">
        <v>0</v>
      </c>
      <c r="H332" s="17">
        <v>17</v>
      </c>
      <c r="I332" s="17">
        <v>8</v>
      </c>
      <c r="J332" s="17">
        <v>0</v>
      </c>
      <c r="K332" s="41">
        <v>0</v>
      </c>
      <c r="L332" s="41">
        <v>0</v>
      </c>
      <c r="M332" s="41">
        <v>0</v>
      </c>
      <c r="N332" s="41">
        <v>0</v>
      </c>
      <c r="O332" s="17">
        <v>12</v>
      </c>
      <c r="P332" s="17">
        <v>0</v>
      </c>
      <c r="Q332" s="17">
        <v>63</v>
      </c>
      <c r="R332" s="17">
        <v>0</v>
      </c>
      <c r="S332" s="17">
        <v>0</v>
      </c>
      <c r="T332" s="17">
        <v>0</v>
      </c>
      <c r="U332" s="17">
        <v>0</v>
      </c>
      <c r="V332" s="41">
        <v>0</v>
      </c>
      <c r="W332" s="41">
        <v>0</v>
      </c>
      <c r="X332" s="41">
        <v>0</v>
      </c>
      <c r="Y332" s="41">
        <v>0</v>
      </c>
      <c r="Z332" s="17">
        <v>0</v>
      </c>
      <c r="AA332" s="17">
        <v>0</v>
      </c>
      <c r="AB332" s="41">
        <v>0</v>
      </c>
      <c r="AC332" s="17">
        <v>0</v>
      </c>
      <c r="AD332" s="17">
        <v>0</v>
      </c>
      <c r="AE332" s="41">
        <v>0</v>
      </c>
      <c r="AF332" s="41">
        <v>0</v>
      </c>
      <c r="AG332" s="88">
        <v>57</v>
      </c>
      <c r="AH332" s="41" t="s">
        <v>3</v>
      </c>
      <c r="AI332" s="87" t="s">
        <v>506</v>
      </c>
      <c r="AN332" s="17">
        <f t="shared" si="125"/>
        <v>100</v>
      </c>
      <c r="AO332" s="17">
        <f t="shared" si="126"/>
        <v>0.12</v>
      </c>
      <c r="AP332" s="17">
        <f t="shared" si="127"/>
        <v>0</v>
      </c>
      <c r="AQ332" s="17">
        <f t="shared" si="128"/>
        <v>0.17</v>
      </c>
      <c r="AR332" s="17">
        <f t="shared" si="129"/>
        <v>0.63</v>
      </c>
      <c r="AS332" s="17">
        <f t="shared" si="130"/>
        <v>0.56999999999999995</v>
      </c>
      <c r="AU332" s="17">
        <f t="shared" si="131"/>
        <v>3.7058823529411762</v>
      </c>
      <c r="AV332" s="17">
        <f t="shared" si="132"/>
        <v>0.70588235294117641</v>
      </c>
      <c r="AW332" s="17">
        <f t="shared" si="133"/>
        <v>0.73161764705882348</v>
      </c>
      <c r="AX332" s="17">
        <f t="shared" si="134"/>
        <v>1.4264705882352939</v>
      </c>
      <c r="AY332" s="17">
        <f t="shared" si="135"/>
        <v>0.70588235294117641</v>
      </c>
      <c r="AZ332" s="17">
        <f t="shared" si="136"/>
        <v>0.70588235294117641</v>
      </c>
      <c r="BA332" s="17">
        <f t="shared" si="137"/>
        <v>0.13588235294117645</v>
      </c>
      <c r="BC332" s="17">
        <f t="shared" si="138"/>
        <v>3.7058823529411766</v>
      </c>
      <c r="BD332" s="17">
        <f t="shared" si="139"/>
        <v>0.94117647058823528</v>
      </c>
      <c r="BE332" s="17">
        <f t="shared" si="140"/>
        <v>0.64602148560310435</v>
      </c>
      <c r="BF332" s="17">
        <f t="shared" si="141"/>
        <v>0.67288223012747894</v>
      </c>
      <c r="BG332" s="17">
        <f t="shared" si="142"/>
        <v>0.67288223012747894</v>
      </c>
      <c r="BH332" s="17">
        <f t="shared" si="143"/>
        <v>1.0584753276003545E-2</v>
      </c>
      <c r="BI332" s="17">
        <f t="shared" si="144"/>
        <v>1.2478110815008873E-2</v>
      </c>
    </row>
    <row r="333" spans="1:61" x14ac:dyDescent="0.25">
      <c r="A333" s="84">
        <v>359</v>
      </c>
      <c r="B333" s="84">
        <v>379</v>
      </c>
      <c r="C333" s="58">
        <v>9</v>
      </c>
      <c r="D333" s="86">
        <v>1</v>
      </c>
      <c r="E333" s="98">
        <f t="shared" si="123"/>
        <v>57.142857142857139</v>
      </c>
      <c r="F333" s="98">
        <f t="shared" si="124"/>
        <v>0.66666666666666663</v>
      </c>
      <c r="G333" s="17">
        <v>0</v>
      </c>
      <c r="H333" s="17">
        <f>'EWG-CCP-127 (1)'!M172</f>
        <v>14.285714285714285</v>
      </c>
      <c r="I333" s="17">
        <v>0</v>
      </c>
      <c r="J333" s="17">
        <v>0</v>
      </c>
      <c r="K333" s="17">
        <v>0</v>
      </c>
      <c r="L333" s="17">
        <v>0</v>
      </c>
      <c r="M333" s="17">
        <v>0</v>
      </c>
      <c r="N333" s="17">
        <v>0</v>
      </c>
      <c r="O333" s="17">
        <f>'EWG-CCP-127 (1)'!L172</f>
        <v>57.142857142857139</v>
      </c>
      <c r="P333" s="17">
        <v>0</v>
      </c>
      <c r="Q333" s="17">
        <f>'EWG-CCP-127 (1)'!K172</f>
        <v>28.571428571428569</v>
      </c>
      <c r="R333" s="17">
        <v>0</v>
      </c>
      <c r="S333" s="17">
        <v>0</v>
      </c>
      <c r="T333" s="17">
        <v>0</v>
      </c>
      <c r="U333" s="17">
        <v>0</v>
      </c>
      <c r="V333" s="17">
        <v>0</v>
      </c>
      <c r="W333" s="41">
        <v>0</v>
      </c>
      <c r="X333" s="41">
        <v>0</v>
      </c>
      <c r="Y333" s="17">
        <v>0</v>
      </c>
      <c r="Z333" s="17">
        <v>0</v>
      </c>
      <c r="AA333" s="17">
        <v>0</v>
      </c>
      <c r="AB333" s="17">
        <v>0</v>
      </c>
      <c r="AC333" s="17">
        <v>0</v>
      </c>
      <c r="AD333" s="17">
        <v>0</v>
      </c>
      <c r="AE333" s="17">
        <v>0</v>
      </c>
      <c r="AF333" s="41">
        <v>0</v>
      </c>
      <c r="AG333" s="88">
        <f>'EWG-CCP-127 (1)'!E172</f>
        <v>2</v>
      </c>
      <c r="AH333" s="41" t="s">
        <v>3</v>
      </c>
      <c r="AI333" s="87" t="s">
        <v>506</v>
      </c>
      <c r="AN333" s="17">
        <f t="shared" si="125"/>
        <v>99.999999999999986</v>
      </c>
      <c r="AO333" s="17">
        <f t="shared" si="126"/>
        <v>0.5714285714285714</v>
      </c>
      <c r="AP333" s="17">
        <f t="shared" si="127"/>
        <v>0</v>
      </c>
      <c r="AQ333" s="17">
        <f t="shared" si="128"/>
        <v>0.14285714285714285</v>
      </c>
      <c r="AR333" s="17">
        <f t="shared" si="129"/>
        <v>0.2857142857142857</v>
      </c>
      <c r="AS333" s="17">
        <f t="shared" si="130"/>
        <v>0.02</v>
      </c>
      <c r="AU333" s="17">
        <f t="shared" si="131"/>
        <v>2</v>
      </c>
      <c r="AV333" s="17">
        <f t="shared" si="132"/>
        <v>4</v>
      </c>
      <c r="AW333" s="17">
        <f t="shared" si="133"/>
        <v>0.625</v>
      </c>
      <c r="AX333" s="17">
        <f t="shared" si="134"/>
        <v>1</v>
      </c>
      <c r="AY333" s="17">
        <f t="shared" si="135"/>
        <v>0</v>
      </c>
      <c r="AZ333" s="17">
        <f t="shared" si="136"/>
        <v>0</v>
      </c>
      <c r="BA333" s="17">
        <f t="shared" si="137"/>
        <v>0.02</v>
      </c>
      <c r="BC333" s="17">
        <f t="shared" si="138"/>
        <v>2</v>
      </c>
      <c r="BD333" s="17">
        <f t="shared" si="139"/>
        <v>4</v>
      </c>
      <c r="BE333" s="17">
        <f t="shared" si="140"/>
        <v>0.54575984761981122</v>
      </c>
      <c r="BF333" s="17">
        <f t="shared" si="141"/>
        <v>0.11759874221869987</v>
      </c>
      <c r="BG333" s="17">
        <f t="shared" si="142"/>
        <v>0.11759874221869987</v>
      </c>
      <c r="BH333" s="17">
        <f t="shared" si="143"/>
        <v>9.5255144826722274E-3</v>
      </c>
      <c r="BI333" s="17">
        <f t="shared" si="144"/>
        <v>0.19210209978697806</v>
      </c>
    </row>
    <row r="334" spans="1:61" x14ac:dyDescent="0.25">
      <c r="A334" s="84">
        <v>596</v>
      </c>
      <c r="B334" s="84">
        <v>344</v>
      </c>
      <c r="C334" s="17" t="s">
        <v>430</v>
      </c>
      <c r="D334" s="86">
        <v>1</v>
      </c>
      <c r="E334" s="98">
        <f t="shared" si="123"/>
        <v>44.43</v>
      </c>
      <c r="F334" s="98">
        <f t="shared" si="124"/>
        <v>0.84793953572071257</v>
      </c>
      <c r="G334" s="17">
        <v>0</v>
      </c>
      <c r="H334" s="17">
        <v>6.73</v>
      </c>
      <c r="I334" s="17">
        <v>11.77</v>
      </c>
      <c r="J334" s="17">
        <v>0</v>
      </c>
      <c r="K334" s="17">
        <v>0</v>
      </c>
      <c r="L334" s="17">
        <v>0</v>
      </c>
      <c r="M334" s="17">
        <v>0</v>
      </c>
      <c r="N334" s="17">
        <v>0</v>
      </c>
      <c r="O334" s="17">
        <v>22.66</v>
      </c>
      <c r="P334" s="17">
        <v>1.72</v>
      </c>
      <c r="Q334" s="17">
        <v>47.12</v>
      </c>
      <c r="R334" s="17">
        <v>0</v>
      </c>
      <c r="S334" s="17">
        <v>0</v>
      </c>
      <c r="T334" s="17">
        <v>0</v>
      </c>
      <c r="U334" s="17">
        <v>0</v>
      </c>
      <c r="V334" s="17">
        <v>0</v>
      </c>
      <c r="W334" s="17">
        <v>0</v>
      </c>
      <c r="X334" s="17">
        <v>0</v>
      </c>
      <c r="Y334" s="17">
        <v>0</v>
      </c>
      <c r="Z334" s="17">
        <v>0</v>
      </c>
      <c r="AA334" s="17">
        <v>0</v>
      </c>
      <c r="AB334" s="17">
        <v>10</v>
      </c>
      <c r="AC334" s="17">
        <v>0</v>
      </c>
      <c r="AD334" s="17">
        <v>0</v>
      </c>
      <c r="AE334" s="17">
        <v>0</v>
      </c>
      <c r="AF334" s="17">
        <v>0</v>
      </c>
      <c r="AG334" s="88">
        <v>39</v>
      </c>
      <c r="AH334" s="17" t="s">
        <v>3</v>
      </c>
      <c r="AI334" s="87" t="s">
        <v>506</v>
      </c>
      <c r="AN334" s="17">
        <f t="shared" si="125"/>
        <v>100</v>
      </c>
      <c r="AO334" s="17">
        <f t="shared" si="126"/>
        <v>0.2266</v>
      </c>
      <c r="AP334" s="17">
        <f t="shared" si="127"/>
        <v>0</v>
      </c>
      <c r="AQ334" s="17">
        <f t="shared" si="128"/>
        <v>6.7299999999999999E-2</v>
      </c>
      <c r="AR334" s="17">
        <f t="shared" si="129"/>
        <v>0.47119999999999995</v>
      </c>
      <c r="AS334" s="17">
        <f t="shared" si="130"/>
        <v>0.39</v>
      </c>
      <c r="AU334" s="17">
        <f t="shared" si="131"/>
        <v>7.0014858841010392</v>
      </c>
      <c r="AV334" s="17">
        <f t="shared" si="132"/>
        <v>3.3670133729569094</v>
      </c>
      <c r="AW334" s="17">
        <f t="shared" si="133"/>
        <v>0.93759286775631501</v>
      </c>
      <c r="AX334" s="17">
        <f t="shared" si="134"/>
        <v>2.25037147102526</v>
      </c>
      <c r="AY334" s="17">
        <f t="shared" si="135"/>
        <v>0.78251395499767717</v>
      </c>
      <c r="AZ334" s="17">
        <f t="shared" si="136"/>
        <v>0.78251395499767717</v>
      </c>
      <c r="BA334" s="17">
        <f t="shared" si="137"/>
        <v>0.39251395499767716</v>
      </c>
      <c r="BC334" s="17">
        <f t="shared" si="138"/>
        <v>7.0014858841010392</v>
      </c>
      <c r="BD334" s="17">
        <f t="shared" si="139"/>
        <v>4.9843982169390788</v>
      </c>
      <c r="BE334" s="17">
        <f t="shared" si="140"/>
        <v>0.83971749729342882</v>
      </c>
      <c r="BF334" s="17">
        <f t="shared" si="141"/>
        <v>0.505261559602735</v>
      </c>
      <c r="BG334" s="17">
        <f t="shared" si="142"/>
        <v>0.505261559602735</v>
      </c>
      <c r="BH334" s="17">
        <f t="shared" si="143"/>
        <v>1.328522712205483E-2</v>
      </c>
      <c r="BI334" s="17">
        <f t="shared" si="144"/>
        <v>4.6641435694715254E-3</v>
      </c>
    </row>
    <row r="335" spans="1:61" x14ac:dyDescent="0.25">
      <c r="A335" s="84">
        <v>663</v>
      </c>
      <c r="B335" s="84">
        <v>360</v>
      </c>
      <c r="C335" s="17" t="s">
        <v>490</v>
      </c>
      <c r="D335" s="86">
        <v>1</v>
      </c>
      <c r="E335" s="98">
        <f t="shared" si="123"/>
        <v>28.725919914418522</v>
      </c>
      <c r="F335" s="98">
        <f t="shared" si="124"/>
        <v>0.83348596357870242</v>
      </c>
      <c r="G335" s="106">
        <f>'EWG-CCP-127 (1)'!C36</f>
        <v>4.0929581435630613</v>
      </c>
      <c r="H335" s="106">
        <f>'EWG-CCP-127 (1)'!D36</f>
        <v>9.8272354530327313</v>
      </c>
      <c r="I335" s="106">
        <f>'EWG-CCP-127 (1)'!E36</f>
        <v>2.4766117670053185</v>
      </c>
      <c r="J335" s="17">
        <v>0</v>
      </c>
      <c r="K335" s="106">
        <f>'EWG-CCP-127 (1)'!G36</f>
        <v>2.3563499708403235</v>
      </c>
      <c r="L335" s="106">
        <f>'EWG-CCP-127 (1)'!H36</f>
        <v>2.7091162869483503</v>
      </c>
      <c r="M335" s="106">
        <f>'EWG-CCP-127 (1)'!R36</f>
        <v>0</v>
      </c>
      <c r="N335" s="106">
        <f>'EWG-CCP-127 (1)'!J36</f>
        <v>2.5122348223253121</v>
      </c>
      <c r="O335" s="106">
        <f>'EWG-CCP-127 (1)'!K36</f>
        <v>21.02795703813954</v>
      </c>
      <c r="P335" s="17">
        <v>0</v>
      </c>
      <c r="Q335" s="106">
        <f>'EWG-CCP-127 (1)'!N36</f>
        <v>49.190224361398876</v>
      </c>
      <c r="R335" s="17">
        <v>0</v>
      </c>
      <c r="S335" s="106">
        <f>'EWG-CCP-127 (1)'!O36</f>
        <v>1.1992734123174</v>
      </c>
      <c r="T335" s="106">
        <f>'EWG-CCP-127 (1)'!P36</f>
        <v>2.9424044002362146</v>
      </c>
      <c r="U335" s="106">
        <f>'EWG-CCP-127 (1)'!Q36</f>
        <v>1.6656343441928705</v>
      </c>
      <c r="V335" s="17">
        <v>0</v>
      </c>
      <c r="W335" s="17">
        <v>0</v>
      </c>
      <c r="X335" s="17">
        <v>0</v>
      </c>
      <c r="Y335" s="17">
        <v>0</v>
      </c>
      <c r="Z335" s="17">
        <v>0</v>
      </c>
      <c r="AA335" s="17">
        <v>0</v>
      </c>
      <c r="AB335" s="17">
        <v>0</v>
      </c>
      <c r="AC335" s="17">
        <v>0</v>
      </c>
      <c r="AD335" s="17">
        <v>0</v>
      </c>
      <c r="AE335" s="17">
        <v>0</v>
      </c>
      <c r="AF335" s="17">
        <v>0</v>
      </c>
      <c r="AG335" s="88">
        <v>67</v>
      </c>
      <c r="AH335" s="17" t="s">
        <v>3</v>
      </c>
      <c r="AI335" s="87" t="s">
        <v>506</v>
      </c>
      <c r="AL335" s="87" t="s">
        <v>510</v>
      </c>
      <c r="AN335" s="17">
        <f t="shared" si="125"/>
        <v>99.999999999999986</v>
      </c>
      <c r="AO335" s="17">
        <f t="shared" si="126"/>
        <v>0.2373707332508789</v>
      </c>
      <c r="AP335" s="17">
        <f t="shared" si="127"/>
        <v>4.0929581435630615E-2</v>
      </c>
      <c r="AQ335" s="17">
        <f t="shared" si="128"/>
        <v>9.8272354530327316E-2</v>
      </c>
      <c r="AR335" s="17">
        <f t="shared" si="129"/>
        <v>0.49190224361398877</v>
      </c>
      <c r="AS335" s="17">
        <f t="shared" si="130"/>
        <v>0.67</v>
      </c>
      <c r="AU335" s="17">
        <f t="shared" si="131"/>
        <v>3.5337313392989329</v>
      </c>
      <c r="AV335" s="17">
        <f t="shared" si="132"/>
        <v>1.7052258045385829</v>
      </c>
      <c r="AW335" s="17">
        <f t="shared" si="133"/>
        <v>0.72085820870618333</v>
      </c>
      <c r="AX335" s="17">
        <f t="shared" si="134"/>
        <v>1.3834328348247333</v>
      </c>
      <c r="AY335" s="17">
        <f t="shared" si="135"/>
        <v>0.6649665412822382</v>
      </c>
      <c r="AZ335" s="17">
        <f t="shared" si="136"/>
        <v>0.6649665412822382</v>
      </c>
      <c r="BA335" s="17">
        <f t="shared" si="137"/>
        <v>5.0334587177618406E-3</v>
      </c>
      <c r="BC335" s="17">
        <f t="shared" si="138"/>
        <v>1.5768133733361007</v>
      </c>
      <c r="BD335" s="17">
        <f t="shared" si="139"/>
        <v>0.88802168609244914</v>
      </c>
      <c r="BE335" s="17">
        <f t="shared" si="140"/>
        <v>0.52088744989039415</v>
      </c>
      <c r="BF335" s="17">
        <f t="shared" si="141"/>
        <v>0.5623563107229661</v>
      </c>
      <c r="BG335" s="17">
        <f t="shared" si="142"/>
        <v>0.5623563107229661</v>
      </c>
      <c r="BH335" s="17">
        <f t="shared" si="143"/>
        <v>1.1587163841170631E-2</v>
      </c>
      <c r="BI335" s="17">
        <f t="shared" si="144"/>
        <v>4.4819203729196323E-2</v>
      </c>
    </row>
    <row r="336" spans="1:61" x14ac:dyDescent="0.25">
      <c r="A336" s="84">
        <v>398</v>
      </c>
      <c r="B336" s="84">
        <v>514</v>
      </c>
      <c r="C336" s="17" t="s">
        <v>263</v>
      </c>
      <c r="D336" s="86">
        <v>1</v>
      </c>
      <c r="E336" s="98">
        <f t="shared" si="123"/>
        <v>20.8</v>
      </c>
      <c r="F336" s="98">
        <f t="shared" si="124"/>
        <v>0.47348484848484845</v>
      </c>
      <c r="G336" s="17">
        <v>0</v>
      </c>
      <c r="H336" s="17">
        <v>41.7</v>
      </c>
      <c r="I336" s="17">
        <v>0</v>
      </c>
      <c r="J336" s="17">
        <v>0</v>
      </c>
      <c r="K336" s="17">
        <v>0</v>
      </c>
      <c r="L336" s="17">
        <v>0</v>
      </c>
      <c r="M336" s="17">
        <v>0</v>
      </c>
      <c r="N336" s="17">
        <v>0</v>
      </c>
      <c r="O336" s="17">
        <v>20.8</v>
      </c>
      <c r="P336" s="17">
        <v>0</v>
      </c>
      <c r="Q336" s="17">
        <v>37.5</v>
      </c>
      <c r="R336" s="17">
        <v>0</v>
      </c>
      <c r="S336" s="17">
        <v>0</v>
      </c>
      <c r="T336" s="17">
        <v>0</v>
      </c>
      <c r="U336" s="17">
        <v>0</v>
      </c>
      <c r="V336" s="17">
        <v>0</v>
      </c>
      <c r="W336" s="41">
        <v>0</v>
      </c>
      <c r="X336" s="41">
        <v>0</v>
      </c>
      <c r="Y336" s="17">
        <v>0</v>
      </c>
      <c r="Z336" s="17">
        <v>0</v>
      </c>
      <c r="AA336" s="17">
        <v>0</v>
      </c>
      <c r="AB336" s="17">
        <v>0</v>
      </c>
      <c r="AC336" s="17">
        <v>0</v>
      </c>
      <c r="AD336" s="17">
        <v>0</v>
      </c>
      <c r="AE336" s="17">
        <v>0</v>
      </c>
      <c r="AF336" s="41">
        <v>0</v>
      </c>
      <c r="AG336" s="88">
        <v>41</v>
      </c>
      <c r="AH336" s="91" t="s">
        <v>3</v>
      </c>
      <c r="AI336" s="87" t="s">
        <v>504</v>
      </c>
      <c r="AN336" s="17">
        <f t="shared" si="125"/>
        <v>100</v>
      </c>
      <c r="AO336" s="17">
        <f t="shared" si="126"/>
        <v>0.20800000000000002</v>
      </c>
      <c r="AP336" s="17">
        <f t="shared" si="127"/>
        <v>0</v>
      </c>
      <c r="AQ336" s="17">
        <f t="shared" si="128"/>
        <v>0.41700000000000004</v>
      </c>
      <c r="AR336" s="17">
        <f t="shared" si="129"/>
        <v>0.375</v>
      </c>
      <c r="AS336" s="17">
        <f t="shared" si="130"/>
        <v>0.41</v>
      </c>
      <c r="AU336" s="17">
        <f t="shared" si="131"/>
        <v>0.89928057553956831</v>
      </c>
      <c r="AV336" s="17">
        <f t="shared" si="132"/>
        <v>0.49880095923261392</v>
      </c>
      <c r="AW336" s="17">
        <f t="shared" si="133"/>
        <v>0.55620503597122306</v>
      </c>
      <c r="AX336" s="17">
        <f t="shared" si="134"/>
        <v>0.72482014388489202</v>
      </c>
      <c r="AY336" s="17">
        <f t="shared" si="135"/>
        <v>0.49880095923261392</v>
      </c>
      <c r="AZ336" s="17">
        <f t="shared" si="136"/>
        <v>0.49880095923261392</v>
      </c>
      <c r="BA336" s="17">
        <f t="shared" si="137"/>
        <v>8.8800959232613941E-2</v>
      </c>
      <c r="BC336" s="17">
        <f t="shared" si="138"/>
        <v>0.89928057553956831</v>
      </c>
      <c r="BD336" s="17">
        <f t="shared" si="139"/>
        <v>0.49880095923261392</v>
      </c>
      <c r="BE336" s="17">
        <f t="shared" si="140"/>
        <v>0.4810660941108692</v>
      </c>
      <c r="BF336" s="17">
        <f t="shared" si="141"/>
        <v>0.49886528680903736</v>
      </c>
      <c r="BG336" s="17">
        <f t="shared" si="142"/>
        <v>0.49886528680903736</v>
      </c>
      <c r="BH336" s="17">
        <f t="shared" si="143"/>
        <v>7.8970391996524732E-3</v>
      </c>
      <c r="BI336" s="17">
        <f t="shared" si="144"/>
        <v>2.3323621523090141E-3</v>
      </c>
    </row>
    <row r="337" spans="1:61" x14ac:dyDescent="0.25">
      <c r="A337" s="84">
        <v>374</v>
      </c>
      <c r="B337" s="84">
        <v>246</v>
      </c>
      <c r="C337" s="58">
        <v>24</v>
      </c>
      <c r="D337" s="86">
        <v>1</v>
      </c>
      <c r="E337" s="98">
        <f t="shared" si="123"/>
        <v>44.444444444444443</v>
      </c>
      <c r="F337" s="98">
        <f t="shared" si="124"/>
        <v>0.79999999999999993</v>
      </c>
      <c r="G337" s="17">
        <v>0</v>
      </c>
      <c r="H337" s="17">
        <f>'EWG-CCP-127 (1)'!M187</f>
        <v>11.111111111111111</v>
      </c>
      <c r="I337" s="17">
        <v>0</v>
      </c>
      <c r="J337" s="17">
        <v>0</v>
      </c>
      <c r="K337" s="17">
        <v>0</v>
      </c>
      <c r="L337" s="17">
        <v>0</v>
      </c>
      <c r="M337" s="17">
        <v>0</v>
      </c>
      <c r="N337" s="17">
        <v>0</v>
      </c>
      <c r="O337" s="17">
        <f>'EWG-CCP-127 (1)'!L187</f>
        <v>44.444444444444443</v>
      </c>
      <c r="P337" s="17">
        <v>0</v>
      </c>
      <c r="Q337" s="17">
        <f>'EWG-CCP-127 (1)'!K187</f>
        <v>44.444444444444443</v>
      </c>
      <c r="R337" s="17">
        <v>0</v>
      </c>
      <c r="S337" s="17">
        <v>0</v>
      </c>
      <c r="T337" s="17">
        <v>0</v>
      </c>
      <c r="U337" s="17">
        <v>0</v>
      </c>
      <c r="V337" s="17">
        <v>0</v>
      </c>
      <c r="W337" s="41">
        <v>0</v>
      </c>
      <c r="X337" s="41">
        <v>0</v>
      </c>
      <c r="Y337" s="17">
        <v>0</v>
      </c>
      <c r="Z337" s="17">
        <v>0</v>
      </c>
      <c r="AA337" s="17">
        <v>0</v>
      </c>
      <c r="AB337" s="17">
        <v>0</v>
      </c>
      <c r="AC337" s="17">
        <v>0</v>
      </c>
      <c r="AD337" s="17">
        <v>0</v>
      </c>
      <c r="AE337" s="17">
        <v>0</v>
      </c>
      <c r="AF337" s="41">
        <v>0</v>
      </c>
      <c r="AG337" s="88">
        <f>'EWG-CCP-127 (1)'!E187</f>
        <v>43</v>
      </c>
      <c r="AH337" s="41" t="s">
        <v>3</v>
      </c>
      <c r="AI337" s="87" t="s">
        <v>506</v>
      </c>
      <c r="AN337" s="17">
        <f t="shared" si="125"/>
        <v>100</v>
      </c>
      <c r="AO337" s="17">
        <f t="shared" si="126"/>
        <v>0.44444444444444442</v>
      </c>
      <c r="AP337" s="17">
        <f t="shared" si="127"/>
        <v>0</v>
      </c>
      <c r="AQ337" s="17">
        <f t="shared" si="128"/>
        <v>0.1111111111111111</v>
      </c>
      <c r="AR337" s="17">
        <f t="shared" si="129"/>
        <v>0.44444444444444442</v>
      </c>
      <c r="AS337" s="17">
        <f t="shared" si="130"/>
        <v>0.43</v>
      </c>
      <c r="AU337" s="17">
        <f t="shared" si="131"/>
        <v>4</v>
      </c>
      <c r="AV337" s="17">
        <f t="shared" si="132"/>
        <v>4</v>
      </c>
      <c r="AW337" s="17">
        <f t="shared" si="133"/>
        <v>0.75</v>
      </c>
      <c r="AX337" s="17">
        <f t="shared" si="134"/>
        <v>1.5</v>
      </c>
      <c r="AY337" s="17">
        <f t="shared" si="135"/>
        <v>0.33333333333333331</v>
      </c>
      <c r="AZ337" s="17">
        <f t="shared" si="136"/>
        <v>0.33333333333333331</v>
      </c>
      <c r="BA337" s="17">
        <f t="shared" si="137"/>
        <v>9.6666666666666679E-2</v>
      </c>
      <c r="BC337" s="17">
        <f t="shared" si="138"/>
        <v>4</v>
      </c>
      <c r="BD337" s="17">
        <f t="shared" si="139"/>
        <v>4</v>
      </c>
      <c r="BE337" s="17">
        <f t="shared" si="140"/>
        <v>0.66330797491056859</v>
      </c>
      <c r="BF337" s="17">
        <f t="shared" si="141"/>
        <v>0.32855358244518212</v>
      </c>
      <c r="BG337" s="17">
        <f t="shared" si="142"/>
        <v>0.32855358244518212</v>
      </c>
      <c r="BH337" s="17">
        <f t="shared" si="143"/>
        <v>1.0291375634706459E-2</v>
      </c>
      <c r="BI337" s="17">
        <f t="shared" si="144"/>
        <v>8.0058073514649604E-4</v>
      </c>
    </row>
    <row r="338" spans="1:61" x14ac:dyDescent="0.25">
      <c r="A338" s="84">
        <v>351</v>
      </c>
      <c r="B338" s="84">
        <v>373</v>
      </c>
      <c r="C338" s="58">
        <v>1</v>
      </c>
      <c r="D338" s="86">
        <v>1</v>
      </c>
      <c r="E338" s="98">
        <f t="shared" si="123"/>
        <v>50</v>
      </c>
      <c r="F338" s="98">
        <f t="shared" si="124"/>
        <v>0.5</v>
      </c>
      <c r="G338" s="17">
        <v>0</v>
      </c>
      <c r="H338" s="17">
        <f>'EWG-CCP-127 (1)'!M164</f>
        <v>25</v>
      </c>
      <c r="I338" s="17">
        <v>0</v>
      </c>
      <c r="J338" s="17">
        <v>0</v>
      </c>
      <c r="K338" s="17">
        <v>0</v>
      </c>
      <c r="L338" s="17">
        <v>0</v>
      </c>
      <c r="M338" s="17">
        <v>0</v>
      </c>
      <c r="N338" s="17">
        <v>0</v>
      </c>
      <c r="O338" s="17">
        <f>'EWG-CCP-127 (1)'!L164</f>
        <v>50</v>
      </c>
      <c r="P338" s="17">
        <v>0</v>
      </c>
      <c r="Q338" s="17">
        <f>'EWG-CCP-127 (1)'!K164</f>
        <v>25</v>
      </c>
      <c r="R338" s="17">
        <v>0</v>
      </c>
      <c r="S338" s="17">
        <v>0</v>
      </c>
      <c r="T338" s="17">
        <v>0</v>
      </c>
      <c r="U338" s="17">
        <v>0</v>
      </c>
      <c r="V338" s="17">
        <v>0</v>
      </c>
      <c r="W338" s="41">
        <v>0</v>
      </c>
      <c r="X338" s="41">
        <v>0</v>
      </c>
      <c r="Y338" s="17">
        <v>0</v>
      </c>
      <c r="Z338" s="17">
        <v>0</v>
      </c>
      <c r="AA338" s="17">
        <v>0</v>
      </c>
      <c r="AB338" s="17">
        <v>0</v>
      </c>
      <c r="AC338" s="17">
        <v>0</v>
      </c>
      <c r="AD338" s="17">
        <v>0</v>
      </c>
      <c r="AE338" s="17">
        <v>0</v>
      </c>
      <c r="AF338" s="41">
        <v>0</v>
      </c>
      <c r="AG338" s="88">
        <f>'EWG-CCP-127 (1)'!E164</f>
        <v>25</v>
      </c>
      <c r="AH338" s="41" t="s">
        <v>3</v>
      </c>
      <c r="AI338" s="87" t="s">
        <v>506</v>
      </c>
      <c r="AL338" s="87" t="s">
        <v>510</v>
      </c>
      <c r="AN338" s="17">
        <f t="shared" si="125"/>
        <v>100</v>
      </c>
      <c r="AO338" s="17">
        <f t="shared" si="126"/>
        <v>0.5</v>
      </c>
      <c r="AP338" s="17">
        <f t="shared" si="127"/>
        <v>0</v>
      </c>
      <c r="AQ338" s="17">
        <f t="shared" si="128"/>
        <v>0.25</v>
      </c>
      <c r="AR338" s="17">
        <f t="shared" si="129"/>
        <v>0.25</v>
      </c>
      <c r="AS338" s="17">
        <f t="shared" si="130"/>
        <v>0.25</v>
      </c>
      <c r="AU338" s="17">
        <f t="shared" si="131"/>
        <v>1</v>
      </c>
      <c r="AV338" s="17">
        <f t="shared" si="132"/>
        <v>2</v>
      </c>
      <c r="AW338" s="17">
        <f t="shared" si="133"/>
        <v>0.5625</v>
      </c>
      <c r="AX338" s="17">
        <f t="shared" si="134"/>
        <v>0.75</v>
      </c>
      <c r="AY338" s="17">
        <f t="shared" si="135"/>
        <v>0.25</v>
      </c>
      <c r="AZ338" s="17">
        <f t="shared" si="136"/>
        <v>0.25</v>
      </c>
      <c r="BA338" s="17">
        <f t="shared" si="137"/>
        <v>0</v>
      </c>
      <c r="BC338" s="17">
        <f t="shared" si="138"/>
        <v>1</v>
      </c>
      <c r="BD338" s="17">
        <f t="shared" si="139"/>
        <v>2</v>
      </c>
      <c r="BE338" s="17">
        <f t="shared" si="140"/>
        <v>0.48698578397443254</v>
      </c>
      <c r="BF338" s="17">
        <f t="shared" si="141"/>
        <v>0.34858516340654516</v>
      </c>
      <c r="BG338" s="17">
        <f t="shared" si="142"/>
        <v>0.34858516340654516</v>
      </c>
      <c r="BH338" s="17">
        <f t="shared" si="143"/>
        <v>9.7190344438952119E-3</v>
      </c>
      <c r="BI338" s="17">
        <f t="shared" si="144"/>
        <v>4.3386613489609142E-2</v>
      </c>
    </row>
    <row r="339" spans="1:61" x14ac:dyDescent="0.25">
      <c r="A339" s="84">
        <v>145</v>
      </c>
      <c r="B339" s="84">
        <v>81</v>
      </c>
      <c r="C339" s="17" t="s">
        <v>170</v>
      </c>
      <c r="D339" s="86">
        <v>1</v>
      </c>
      <c r="E339" s="98">
        <f t="shared" si="123"/>
        <v>18.29</v>
      </c>
      <c r="F339" s="98">
        <f t="shared" si="124"/>
        <v>0.73745954692556637</v>
      </c>
      <c r="G339" s="17">
        <v>7.55</v>
      </c>
      <c r="H339" s="17">
        <v>19.47</v>
      </c>
      <c r="I339" s="17">
        <v>0</v>
      </c>
      <c r="J339" s="17">
        <v>0</v>
      </c>
      <c r="K339" s="17">
        <v>0</v>
      </c>
      <c r="L339" s="17">
        <v>0</v>
      </c>
      <c r="M339" s="17">
        <v>0</v>
      </c>
      <c r="N339" s="17">
        <v>0</v>
      </c>
      <c r="O339" s="17">
        <v>0</v>
      </c>
      <c r="P339" s="17">
        <v>0</v>
      </c>
      <c r="Q339" s="17">
        <v>54.69</v>
      </c>
      <c r="R339" s="17">
        <v>0</v>
      </c>
      <c r="S339" s="17">
        <v>0</v>
      </c>
      <c r="T339" s="17">
        <v>0</v>
      </c>
      <c r="U339" s="17">
        <v>0</v>
      </c>
      <c r="V339" s="17">
        <v>18.29</v>
      </c>
      <c r="W339" s="17">
        <v>0</v>
      </c>
      <c r="X339" s="17">
        <v>0</v>
      </c>
      <c r="Y339" s="17">
        <v>0</v>
      </c>
      <c r="Z339" s="17">
        <v>0</v>
      </c>
      <c r="AA339" s="17">
        <v>0</v>
      </c>
      <c r="AB339" s="17">
        <v>0</v>
      </c>
      <c r="AC339" s="17">
        <v>0</v>
      </c>
      <c r="AD339" s="17">
        <v>0</v>
      </c>
      <c r="AE339" s="17">
        <v>0</v>
      </c>
      <c r="AF339" s="17">
        <v>0</v>
      </c>
      <c r="AG339" s="88">
        <v>28.8</v>
      </c>
      <c r="AH339" s="91" t="s">
        <v>3</v>
      </c>
      <c r="AI339" s="87" t="s">
        <v>513</v>
      </c>
      <c r="AL339" s="87" t="s">
        <v>507</v>
      </c>
      <c r="AN339" s="17">
        <f t="shared" si="125"/>
        <v>100</v>
      </c>
      <c r="AO339" s="17">
        <f t="shared" si="126"/>
        <v>0</v>
      </c>
      <c r="AP339" s="17">
        <f t="shared" si="127"/>
        <v>7.5499999999999998E-2</v>
      </c>
      <c r="AQ339" s="17">
        <f t="shared" si="128"/>
        <v>0.19469999999999998</v>
      </c>
      <c r="AR339" s="17">
        <f t="shared" si="129"/>
        <v>0.54689999999999994</v>
      </c>
      <c r="AS339" s="17">
        <f t="shared" si="130"/>
        <v>0.28800000000000003</v>
      </c>
      <c r="AU339" s="17">
        <f t="shared" si="131"/>
        <v>2.0240562546262026</v>
      </c>
      <c r="AV339" s="17">
        <f t="shared" si="132"/>
        <v>0</v>
      </c>
      <c r="AW339" s="17">
        <f t="shared" si="133"/>
        <v>0.62650351591413767</v>
      </c>
      <c r="AX339" s="17">
        <f t="shared" si="134"/>
        <v>1.0060140636565507</v>
      </c>
      <c r="AY339" s="17">
        <f t="shared" si="135"/>
        <v>0</v>
      </c>
      <c r="AZ339" s="17">
        <f t="shared" si="136"/>
        <v>0</v>
      </c>
      <c r="BA339" s="17">
        <f t="shared" si="137"/>
        <v>0.28800000000000003</v>
      </c>
      <c r="BC339" s="17">
        <f t="shared" si="138"/>
        <v>1.1010670424803704</v>
      </c>
      <c r="BD339" s="17">
        <f t="shared" si="139"/>
        <v>0.18411516005637205</v>
      </c>
      <c r="BE339" s="17">
        <f t="shared" si="140"/>
        <v>0.49292590476162401</v>
      </c>
      <c r="BF339" s="17">
        <f t="shared" si="141"/>
        <v>0.18411516005637205</v>
      </c>
      <c r="BG339" s="17">
        <f t="shared" si="142"/>
        <v>0.18411516005637205</v>
      </c>
      <c r="BH339" s="17">
        <f t="shared" si="143"/>
        <v>1.0792059970113205E-2</v>
      </c>
      <c r="BI339" s="17">
        <f t="shared" si="144"/>
        <v>2.9000228797000347E-2</v>
      </c>
    </row>
    <row r="340" spans="1:61" x14ac:dyDescent="0.25">
      <c r="A340" s="84">
        <v>92</v>
      </c>
      <c r="B340" s="84">
        <v>57</v>
      </c>
      <c r="C340" s="17" t="s">
        <v>113</v>
      </c>
      <c r="D340" s="86">
        <v>1</v>
      </c>
      <c r="E340" s="98">
        <f t="shared" si="123"/>
        <v>20</v>
      </c>
      <c r="F340" s="98">
        <f t="shared" si="124"/>
        <v>0.90277777777777779</v>
      </c>
      <c r="G340" s="17">
        <v>8</v>
      </c>
      <c r="H340" s="17">
        <v>7</v>
      </c>
      <c r="I340" s="17">
        <v>10</v>
      </c>
      <c r="J340" s="17">
        <v>0</v>
      </c>
      <c r="K340" s="41">
        <v>0</v>
      </c>
      <c r="L340" s="17">
        <v>0</v>
      </c>
      <c r="M340" s="17">
        <v>0</v>
      </c>
      <c r="N340" s="17">
        <v>0</v>
      </c>
      <c r="O340" s="17">
        <v>10</v>
      </c>
      <c r="P340" s="17">
        <v>0</v>
      </c>
      <c r="Q340" s="17">
        <v>65</v>
      </c>
      <c r="R340" s="17">
        <v>0</v>
      </c>
      <c r="S340" s="17">
        <v>0</v>
      </c>
      <c r="T340" s="17">
        <v>0</v>
      </c>
      <c r="U340" s="17">
        <v>0</v>
      </c>
      <c r="V340" s="41">
        <v>0</v>
      </c>
      <c r="W340" s="41">
        <v>0</v>
      </c>
      <c r="X340" s="41">
        <v>0</v>
      </c>
      <c r="Y340" s="17">
        <v>0</v>
      </c>
      <c r="Z340" s="17">
        <v>0</v>
      </c>
      <c r="AA340" s="17">
        <v>0</v>
      </c>
      <c r="AB340" s="41">
        <v>0</v>
      </c>
      <c r="AC340" s="17">
        <v>0</v>
      </c>
      <c r="AD340" s="17">
        <v>0</v>
      </c>
      <c r="AE340" s="41">
        <v>0</v>
      </c>
      <c r="AF340" s="41">
        <v>0</v>
      </c>
      <c r="AG340" s="88">
        <v>28</v>
      </c>
      <c r="AH340" s="91" t="s">
        <v>3</v>
      </c>
      <c r="AI340" s="87" t="s">
        <v>504</v>
      </c>
      <c r="AN340" s="17">
        <f t="shared" si="125"/>
        <v>100</v>
      </c>
      <c r="AO340" s="17">
        <f t="shared" si="126"/>
        <v>0.1</v>
      </c>
      <c r="AP340" s="17">
        <f t="shared" si="127"/>
        <v>0.08</v>
      </c>
      <c r="AQ340" s="17">
        <f t="shared" si="128"/>
        <v>7.0000000000000007E-2</v>
      </c>
      <c r="AR340" s="17">
        <f t="shared" si="129"/>
        <v>0.65</v>
      </c>
      <c r="AS340" s="17">
        <f t="shared" si="130"/>
        <v>0.28000000000000003</v>
      </c>
      <c r="AU340" s="17">
        <f t="shared" si="131"/>
        <v>4.333333333333333</v>
      </c>
      <c r="AV340" s="17">
        <f t="shared" si="132"/>
        <v>0.66666666666666663</v>
      </c>
      <c r="AW340" s="17">
        <f t="shared" si="133"/>
        <v>0.77083333333333326</v>
      </c>
      <c r="AX340" s="17">
        <f t="shared" si="134"/>
        <v>1.5833333333333333</v>
      </c>
      <c r="AY340" s="17">
        <f t="shared" si="135"/>
        <v>0.66666666666666663</v>
      </c>
      <c r="AZ340" s="17">
        <f t="shared" si="136"/>
        <v>0.66666666666666663</v>
      </c>
      <c r="BA340" s="17">
        <f t="shared" si="137"/>
        <v>0.3866666666666666</v>
      </c>
      <c r="BC340" s="17">
        <f t="shared" si="138"/>
        <v>1.6666666666666667</v>
      </c>
      <c r="BD340" s="17">
        <f t="shared" si="139"/>
        <v>0.38461538461538464</v>
      </c>
      <c r="BE340" s="17">
        <f t="shared" si="140"/>
        <v>0.52616849307135172</v>
      </c>
      <c r="BF340" s="17">
        <f t="shared" si="141"/>
        <v>0.38461538461538464</v>
      </c>
      <c r="BG340" s="17">
        <f t="shared" si="142"/>
        <v>0.38461538461538464</v>
      </c>
      <c r="BH340" s="17">
        <f t="shared" si="143"/>
        <v>1.0944378698224851E-2</v>
      </c>
      <c r="BI340" s="17">
        <f t="shared" si="144"/>
        <v>3.1788941363865356E-2</v>
      </c>
    </row>
    <row r="341" spans="1:61" x14ac:dyDescent="0.25">
      <c r="A341" s="84">
        <v>297</v>
      </c>
      <c r="B341" s="84">
        <v>186</v>
      </c>
      <c r="D341" s="86">
        <v>1</v>
      </c>
      <c r="E341" s="98">
        <f t="shared" si="123"/>
        <v>36.170212765957444</v>
      </c>
      <c r="F341" s="98">
        <f t="shared" si="124"/>
        <v>0.66666666666666663</v>
      </c>
      <c r="G341" s="17">
        <v>0</v>
      </c>
      <c r="H341" s="17">
        <f>'EWG-CCP-127 (1)'!M115</f>
        <v>21.276595744680851</v>
      </c>
      <c r="I341" s="17">
        <v>0</v>
      </c>
      <c r="J341" s="17">
        <v>0</v>
      </c>
      <c r="K341" s="17">
        <v>0</v>
      </c>
      <c r="L341" s="17">
        <v>0</v>
      </c>
      <c r="M341" s="17">
        <v>0</v>
      </c>
      <c r="N341" s="17">
        <v>0</v>
      </c>
      <c r="O341" s="17">
        <f>'EWG-CCP-127 (1)'!L115</f>
        <v>36.170212765957444</v>
      </c>
      <c r="P341" s="17">
        <v>0</v>
      </c>
      <c r="Q341" s="17">
        <f>'EWG-CCP-127 (1)'!K115</f>
        <v>42.553191489361701</v>
      </c>
      <c r="R341" s="17">
        <v>0</v>
      </c>
      <c r="S341" s="17">
        <v>0</v>
      </c>
      <c r="T341" s="17">
        <v>0</v>
      </c>
      <c r="U341" s="17">
        <v>0</v>
      </c>
      <c r="V341" s="17">
        <v>0</v>
      </c>
      <c r="W341" s="41">
        <v>0</v>
      </c>
      <c r="X341" s="41">
        <v>0</v>
      </c>
      <c r="Y341" s="17">
        <v>0</v>
      </c>
      <c r="Z341" s="17">
        <v>0</v>
      </c>
      <c r="AA341" s="17">
        <v>0</v>
      </c>
      <c r="AB341" s="17">
        <v>0</v>
      </c>
      <c r="AC341" s="17">
        <v>0</v>
      </c>
      <c r="AD341" s="17">
        <v>0</v>
      </c>
      <c r="AE341" s="17">
        <v>0</v>
      </c>
      <c r="AF341" s="41">
        <v>0</v>
      </c>
      <c r="AG341" s="88">
        <f>'EWG-CCP-127 (1)'!E115</f>
        <v>63</v>
      </c>
      <c r="AH341" s="91" t="s">
        <v>3</v>
      </c>
      <c r="AI341" s="87" t="s">
        <v>504</v>
      </c>
      <c r="AN341" s="17">
        <f t="shared" si="125"/>
        <v>100</v>
      </c>
      <c r="AO341" s="17">
        <f t="shared" si="126"/>
        <v>0.36170212765957444</v>
      </c>
      <c r="AP341" s="17">
        <f t="shared" si="127"/>
        <v>0</v>
      </c>
      <c r="AQ341" s="17">
        <f t="shared" si="128"/>
        <v>0.21276595744680851</v>
      </c>
      <c r="AR341" s="17">
        <f t="shared" si="129"/>
        <v>0.42553191489361702</v>
      </c>
      <c r="AS341" s="17">
        <f t="shared" si="130"/>
        <v>0.63</v>
      </c>
      <c r="AU341" s="17">
        <f t="shared" si="131"/>
        <v>2</v>
      </c>
      <c r="AV341" s="17">
        <f t="shared" si="132"/>
        <v>1.6999999999999997</v>
      </c>
      <c r="AW341" s="17">
        <f t="shared" si="133"/>
        <v>0.625</v>
      </c>
      <c r="AX341" s="17">
        <f t="shared" si="134"/>
        <v>1</v>
      </c>
      <c r="AY341" s="17">
        <f t="shared" si="135"/>
        <v>0.47916666666666674</v>
      </c>
      <c r="AZ341" s="17">
        <f t="shared" si="136"/>
        <v>0.47916666666666674</v>
      </c>
      <c r="BA341" s="17">
        <f t="shared" si="137"/>
        <v>0.15083333333333326</v>
      </c>
      <c r="BC341" s="17">
        <f t="shared" si="138"/>
        <v>2</v>
      </c>
      <c r="BD341" s="17">
        <f t="shared" si="139"/>
        <v>1.7</v>
      </c>
      <c r="BE341" s="17">
        <f t="shared" si="140"/>
        <v>0.54575984761981122</v>
      </c>
      <c r="BF341" s="17">
        <f t="shared" si="141"/>
        <v>0.52536005121060247</v>
      </c>
      <c r="BG341" s="17">
        <f t="shared" si="142"/>
        <v>0.52536005121060247</v>
      </c>
      <c r="BH341" s="17">
        <f t="shared" si="143"/>
        <v>1.0949518882647738E-2</v>
      </c>
      <c r="BI341" s="17">
        <f t="shared" si="144"/>
        <v>2.9482766563521338E-2</v>
      </c>
    </row>
    <row r="342" spans="1:61" x14ac:dyDescent="0.25">
      <c r="A342" s="84">
        <v>94</v>
      </c>
      <c r="B342" s="84">
        <v>59</v>
      </c>
      <c r="C342" s="17" t="s">
        <v>114</v>
      </c>
      <c r="D342" s="86">
        <v>1</v>
      </c>
      <c r="E342" s="98">
        <f t="shared" ref="E342:E373" si="145">I342+L342+M342+N342+O342+V342+X342+AB342+AD342</f>
        <v>20</v>
      </c>
      <c r="F342" s="98">
        <f t="shared" ref="F342:F373" si="146">Q342/(H342+P342+Q342+AC342)</f>
        <v>0.90277777777777779</v>
      </c>
      <c r="G342" s="17">
        <v>8</v>
      </c>
      <c r="H342" s="17">
        <v>7</v>
      </c>
      <c r="I342" s="17">
        <v>20</v>
      </c>
      <c r="J342" s="17">
        <v>0</v>
      </c>
      <c r="K342" s="41">
        <v>0</v>
      </c>
      <c r="L342" s="17">
        <v>0</v>
      </c>
      <c r="M342" s="17">
        <v>0</v>
      </c>
      <c r="N342" s="17">
        <v>0</v>
      </c>
      <c r="O342" s="17">
        <v>0</v>
      </c>
      <c r="P342" s="17">
        <v>0</v>
      </c>
      <c r="Q342" s="17">
        <v>65</v>
      </c>
      <c r="R342" s="17">
        <v>0</v>
      </c>
      <c r="S342" s="17">
        <v>0</v>
      </c>
      <c r="T342" s="17">
        <v>0</v>
      </c>
      <c r="U342" s="17">
        <v>0</v>
      </c>
      <c r="V342" s="41">
        <v>0</v>
      </c>
      <c r="W342" s="41">
        <v>0</v>
      </c>
      <c r="X342" s="41">
        <v>0</v>
      </c>
      <c r="Y342" s="17">
        <v>0</v>
      </c>
      <c r="Z342" s="17">
        <v>0</v>
      </c>
      <c r="AA342" s="17">
        <v>0</v>
      </c>
      <c r="AB342" s="41">
        <v>0</v>
      </c>
      <c r="AC342" s="17">
        <v>0</v>
      </c>
      <c r="AD342" s="17">
        <v>0</v>
      </c>
      <c r="AE342" s="41">
        <v>0</v>
      </c>
      <c r="AF342" s="41">
        <v>0</v>
      </c>
      <c r="AG342" s="88">
        <v>15</v>
      </c>
      <c r="AH342" s="91" t="s">
        <v>3</v>
      </c>
      <c r="AI342" s="87" t="s">
        <v>504</v>
      </c>
      <c r="AN342" s="17">
        <f t="shared" si="125"/>
        <v>100</v>
      </c>
      <c r="AO342" s="17">
        <f t="shared" si="126"/>
        <v>0</v>
      </c>
      <c r="AP342" s="17">
        <f t="shared" si="127"/>
        <v>0.08</v>
      </c>
      <c r="AQ342" s="17">
        <f t="shared" si="128"/>
        <v>7.0000000000000007E-2</v>
      </c>
      <c r="AR342" s="17">
        <f t="shared" si="129"/>
        <v>0.65</v>
      </c>
      <c r="AS342" s="17">
        <f t="shared" si="130"/>
        <v>0.15</v>
      </c>
      <c r="AU342" s="17">
        <f t="shared" si="131"/>
        <v>4.333333333333333</v>
      </c>
      <c r="AV342" s="17">
        <f t="shared" si="132"/>
        <v>0</v>
      </c>
      <c r="AW342" s="17">
        <f t="shared" si="133"/>
        <v>0.77083333333333326</v>
      </c>
      <c r="AX342" s="17">
        <f t="shared" si="134"/>
        <v>1.5833333333333333</v>
      </c>
      <c r="AY342" s="17">
        <f t="shared" si="135"/>
        <v>0</v>
      </c>
      <c r="AZ342" s="17">
        <f t="shared" si="136"/>
        <v>0</v>
      </c>
      <c r="BA342" s="17">
        <f t="shared" si="137"/>
        <v>0.15</v>
      </c>
      <c r="BC342" s="17">
        <f t="shared" si="138"/>
        <v>1.6666666666666667</v>
      </c>
      <c r="BD342" s="17">
        <f t="shared" si="139"/>
        <v>0.25641025641025639</v>
      </c>
      <c r="BE342" s="17">
        <f t="shared" si="140"/>
        <v>0.52616849307135172</v>
      </c>
      <c r="BF342" s="17">
        <f t="shared" si="141"/>
        <v>0.25641025641025639</v>
      </c>
      <c r="BG342" s="17">
        <f t="shared" si="142"/>
        <v>0.25641025641025639</v>
      </c>
      <c r="BH342" s="17">
        <f t="shared" si="143"/>
        <v>1.1323142669296512E-2</v>
      </c>
      <c r="BI342" s="17">
        <f t="shared" si="144"/>
        <v>9.5045520575421746E-2</v>
      </c>
    </row>
    <row r="343" spans="1:61" x14ac:dyDescent="0.25">
      <c r="A343" s="84">
        <v>309</v>
      </c>
      <c r="B343" s="84">
        <v>196</v>
      </c>
      <c r="D343" s="86">
        <v>1</v>
      </c>
      <c r="E343" s="98">
        <f t="shared" si="145"/>
        <v>29.979466119096511</v>
      </c>
      <c r="F343" s="98">
        <f t="shared" si="146"/>
        <v>0.70674486803519065</v>
      </c>
      <c r="G343" s="17">
        <v>0</v>
      </c>
      <c r="H343" s="17">
        <f>'EWG-CCP-127 (1)'!M127</f>
        <v>20.533880903490758</v>
      </c>
      <c r="I343" s="17">
        <v>0</v>
      </c>
      <c r="J343" s="17">
        <v>0</v>
      </c>
      <c r="K343" s="17">
        <v>0</v>
      </c>
      <c r="L343" s="17">
        <v>0</v>
      </c>
      <c r="M343" s="17">
        <v>0</v>
      </c>
      <c r="N343" s="17">
        <v>0</v>
      </c>
      <c r="O343" s="17">
        <f>'EWG-CCP-127 (1)'!L127</f>
        <v>29.979466119096511</v>
      </c>
      <c r="P343" s="17">
        <v>0</v>
      </c>
      <c r="Q343" s="17">
        <f>'EWG-CCP-127 (1)'!K127</f>
        <v>49.486652977412732</v>
      </c>
      <c r="R343" s="17">
        <v>0</v>
      </c>
      <c r="S343" s="17">
        <v>0</v>
      </c>
      <c r="T343" s="17">
        <v>0</v>
      </c>
      <c r="U343" s="17">
        <v>0</v>
      </c>
      <c r="V343" s="17">
        <v>0</v>
      </c>
      <c r="W343" s="41">
        <v>0</v>
      </c>
      <c r="X343" s="41">
        <v>0</v>
      </c>
      <c r="Y343" s="17">
        <v>0</v>
      </c>
      <c r="Z343" s="17">
        <v>0</v>
      </c>
      <c r="AA343" s="17">
        <v>0</v>
      </c>
      <c r="AB343" s="17">
        <v>0</v>
      </c>
      <c r="AC343" s="17">
        <v>0</v>
      </c>
      <c r="AD343" s="17">
        <v>0</v>
      </c>
      <c r="AE343" s="17">
        <v>0</v>
      </c>
      <c r="AF343" s="41">
        <v>0</v>
      </c>
      <c r="AG343" s="88">
        <f>'EWG-CCP-127 (1)'!E127</f>
        <v>70</v>
      </c>
      <c r="AH343" s="91" t="s">
        <v>3</v>
      </c>
      <c r="AI343" s="87" t="s">
        <v>504</v>
      </c>
      <c r="AN343" s="17">
        <f t="shared" si="125"/>
        <v>100</v>
      </c>
      <c r="AO343" s="17">
        <f t="shared" si="126"/>
        <v>0.29979466119096509</v>
      </c>
      <c r="AP343" s="17">
        <f t="shared" si="127"/>
        <v>0</v>
      </c>
      <c r="AQ343" s="17">
        <f t="shared" si="128"/>
        <v>0.20533880903490759</v>
      </c>
      <c r="AR343" s="17">
        <f t="shared" si="129"/>
        <v>0.49486652977412732</v>
      </c>
      <c r="AS343" s="17">
        <f t="shared" si="130"/>
        <v>0.7</v>
      </c>
      <c r="AU343" s="17">
        <f t="shared" si="131"/>
        <v>2.41</v>
      </c>
      <c r="AV343" s="17">
        <f t="shared" si="132"/>
        <v>1.4600000000000002</v>
      </c>
      <c r="AW343" s="17">
        <f t="shared" si="133"/>
        <v>0.65062500000000001</v>
      </c>
      <c r="AX343" s="17">
        <f t="shared" si="134"/>
        <v>1.1025</v>
      </c>
      <c r="AY343" s="17">
        <f t="shared" si="135"/>
        <v>0.58030045351473925</v>
      </c>
      <c r="AZ343" s="17">
        <f t="shared" si="136"/>
        <v>0.58030045351473925</v>
      </c>
      <c r="BA343" s="17">
        <f t="shared" si="137"/>
        <v>0.11969954648526071</v>
      </c>
      <c r="BC343" s="17">
        <f t="shared" si="138"/>
        <v>2.41</v>
      </c>
      <c r="BD343" s="17">
        <f t="shared" si="139"/>
        <v>1.4600000000000002</v>
      </c>
      <c r="BE343" s="17">
        <f t="shared" si="140"/>
        <v>0.56985721371441644</v>
      </c>
      <c r="BF343" s="17">
        <f t="shared" si="141"/>
        <v>0.59678916618907774</v>
      </c>
      <c r="BG343" s="17">
        <f t="shared" si="142"/>
        <v>0.59678916618907774</v>
      </c>
      <c r="BH343" s="17">
        <f t="shared" si="143"/>
        <v>1.0652476215945806E-2</v>
      </c>
      <c r="BI343" s="17">
        <f t="shared" si="144"/>
        <v>5.8421531603452509E-2</v>
      </c>
    </row>
    <row r="344" spans="1:61" ht="18.75" x14ac:dyDescent="0.25">
      <c r="A344" s="84">
        <v>5</v>
      </c>
      <c r="B344" s="84">
        <v>406</v>
      </c>
      <c r="C344" s="41" t="s">
        <v>14</v>
      </c>
      <c r="D344" s="86">
        <v>1</v>
      </c>
      <c r="E344" s="98">
        <f t="shared" si="145"/>
        <v>51.3</v>
      </c>
      <c r="F344" s="98">
        <f t="shared" si="146"/>
        <v>0.37782340862422992</v>
      </c>
      <c r="G344" s="41">
        <v>0</v>
      </c>
      <c r="H344" s="41">
        <v>27.7</v>
      </c>
      <c r="I344" s="41">
        <v>26.7</v>
      </c>
      <c r="J344" s="17">
        <v>0</v>
      </c>
      <c r="K344" s="41">
        <v>0</v>
      </c>
      <c r="L344" s="41">
        <v>0</v>
      </c>
      <c r="M344" s="41">
        <v>0</v>
      </c>
      <c r="N344" s="41">
        <v>0</v>
      </c>
      <c r="O344" s="41">
        <v>24.6</v>
      </c>
      <c r="P344" s="41">
        <v>2.6</v>
      </c>
      <c r="Q344" s="41">
        <v>18.399999999999999</v>
      </c>
      <c r="R344" s="17">
        <v>0</v>
      </c>
      <c r="S344" s="17">
        <v>0</v>
      </c>
      <c r="T344" s="17">
        <v>0</v>
      </c>
      <c r="U344" s="41">
        <v>0</v>
      </c>
      <c r="V344" s="41">
        <v>0</v>
      </c>
      <c r="W344" s="41">
        <v>0</v>
      </c>
      <c r="X344" s="41">
        <v>0</v>
      </c>
      <c r="Y344" s="41">
        <v>0</v>
      </c>
      <c r="Z344" s="41">
        <v>0</v>
      </c>
      <c r="AA344" s="17">
        <v>0</v>
      </c>
      <c r="AB344" s="41">
        <v>0</v>
      </c>
      <c r="AC344" s="17">
        <v>0</v>
      </c>
      <c r="AD344" s="17">
        <v>0</v>
      </c>
      <c r="AE344" s="41">
        <v>0</v>
      </c>
      <c r="AF344" s="41">
        <v>0</v>
      </c>
      <c r="AG344" s="90">
        <v>33.5</v>
      </c>
      <c r="AH344" s="91" t="s">
        <v>3</v>
      </c>
      <c r="AI344" s="87" t="s">
        <v>504</v>
      </c>
      <c r="AN344" s="17">
        <f t="shared" si="125"/>
        <v>100</v>
      </c>
      <c r="AO344" s="17">
        <f t="shared" si="126"/>
        <v>0.24600000000000002</v>
      </c>
      <c r="AP344" s="17">
        <f t="shared" si="127"/>
        <v>0</v>
      </c>
      <c r="AQ344" s="17">
        <f t="shared" si="128"/>
        <v>0.27699999999999997</v>
      </c>
      <c r="AR344" s="17">
        <f t="shared" si="129"/>
        <v>0.184</v>
      </c>
      <c r="AS344" s="17">
        <f t="shared" si="130"/>
        <v>0.33500000000000002</v>
      </c>
      <c r="AU344" s="17">
        <f t="shared" si="131"/>
        <v>0.66425992779783405</v>
      </c>
      <c r="AV344" s="17">
        <f t="shared" si="132"/>
        <v>0.88808664259927816</v>
      </c>
      <c r="AW344" s="17">
        <f t="shared" si="133"/>
        <v>0.54151624548736466</v>
      </c>
      <c r="AX344" s="17">
        <f t="shared" si="134"/>
        <v>0.66606498194945851</v>
      </c>
      <c r="AY344" s="17">
        <f t="shared" si="135"/>
        <v>0.48134777376654631</v>
      </c>
      <c r="AZ344" s="17">
        <f t="shared" si="136"/>
        <v>0.48134777376654631</v>
      </c>
      <c r="BA344" s="17">
        <f t="shared" si="137"/>
        <v>0.14634777376654629</v>
      </c>
      <c r="BC344" s="17">
        <f t="shared" si="138"/>
        <v>0.66425992779783394</v>
      </c>
      <c r="BD344" s="17">
        <f t="shared" si="139"/>
        <v>1.3700361010830326</v>
      </c>
      <c r="BE344" s="17">
        <f t="shared" si="140"/>
        <v>0.46725297560251838</v>
      </c>
      <c r="BF344" s="17">
        <f t="shared" si="141"/>
        <v>0.43673810628742749</v>
      </c>
      <c r="BG344" s="17">
        <f t="shared" si="142"/>
        <v>0.43673810628742749</v>
      </c>
      <c r="BH344" s="17">
        <f t="shared" si="143"/>
        <v>1.0350642270951888E-2</v>
      </c>
      <c r="BI344" s="17">
        <f t="shared" si="144"/>
        <v>1.5201542466668442E-2</v>
      </c>
    </row>
    <row r="345" spans="1:61" x14ac:dyDescent="0.25">
      <c r="A345" s="84">
        <v>90</v>
      </c>
      <c r="B345" s="84">
        <v>55</v>
      </c>
      <c r="C345" s="17" t="s">
        <v>111</v>
      </c>
      <c r="D345" s="86">
        <v>1</v>
      </c>
      <c r="E345" s="98">
        <f t="shared" si="145"/>
        <v>20</v>
      </c>
      <c r="F345" s="98">
        <f t="shared" si="146"/>
        <v>0.90277777777777779</v>
      </c>
      <c r="G345" s="17">
        <v>8</v>
      </c>
      <c r="H345" s="17">
        <v>7</v>
      </c>
      <c r="I345" s="17">
        <v>0</v>
      </c>
      <c r="J345" s="17">
        <v>0</v>
      </c>
      <c r="K345" s="41">
        <v>0</v>
      </c>
      <c r="L345" s="17">
        <v>0</v>
      </c>
      <c r="M345" s="17">
        <v>0</v>
      </c>
      <c r="N345" s="17">
        <v>0</v>
      </c>
      <c r="O345" s="17">
        <v>20</v>
      </c>
      <c r="P345" s="17">
        <v>0</v>
      </c>
      <c r="Q345" s="17">
        <v>65</v>
      </c>
      <c r="R345" s="17">
        <v>0</v>
      </c>
      <c r="S345" s="17">
        <v>0</v>
      </c>
      <c r="T345" s="17">
        <v>0</v>
      </c>
      <c r="U345" s="17">
        <v>0</v>
      </c>
      <c r="V345" s="41">
        <v>0</v>
      </c>
      <c r="W345" s="41">
        <v>0</v>
      </c>
      <c r="X345" s="41">
        <v>0</v>
      </c>
      <c r="Y345" s="17">
        <v>0</v>
      </c>
      <c r="Z345" s="17">
        <v>0</v>
      </c>
      <c r="AA345" s="17">
        <v>0</v>
      </c>
      <c r="AB345" s="41">
        <v>0</v>
      </c>
      <c r="AC345" s="17">
        <v>0</v>
      </c>
      <c r="AD345" s="17">
        <v>0</v>
      </c>
      <c r="AE345" s="41">
        <v>0</v>
      </c>
      <c r="AF345" s="41">
        <v>0</v>
      </c>
      <c r="AG345" s="88">
        <v>62</v>
      </c>
      <c r="AH345" s="91" t="s">
        <v>3</v>
      </c>
      <c r="AI345" s="87" t="s">
        <v>504</v>
      </c>
      <c r="AL345" s="87" t="s">
        <v>507</v>
      </c>
      <c r="AN345" s="17">
        <f t="shared" si="125"/>
        <v>100</v>
      </c>
      <c r="AO345" s="17">
        <f t="shared" si="126"/>
        <v>0.2</v>
      </c>
      <c r="AP345" s="17">
        <f t="shared" si="127"/>
        <v>0.08</v>
      </c>
      <c r="AQ345" s="17">
        <f t="shared" si="128"/>
        <v>7.0000000000000007E-2</v>
      </c>
      <c r="AR345" s="17">
        <f t="shared" si="129"/>
        <v>0.65</v>
      </c>
      <c r="AS345" s="17">
        <f t="shared" si="130"/>
        <v>0.62</v>
      </c>
      <c r="AU345" s="17">
        <f t="shared" si="131"/>
        <v>4.333333333333333</v>
      </c>
      <c r="AV345" s="17">
        <f t="shared" si="132"/>
        <v>1.3333333333333333</v>
      </c>
      <c r="AW345" s="17">
        <f t="shared" si="133"/>
        <v>0.77083333333333326</v>
      </c>
      <c r="AX345" s="17">
        <f t="shared" si="134"/>
        <v>1.5833333333333333</v>
      </c>
      <c r="AY345" s="17">
        <f t="shared" si="135"/>
        <v>0.77083333333333326</v>
      </c>
      <c r="AZ345" s="17">
        <f t="shared" si="136"/>
        <v>0.77083333333333326</v>
      </c>
      <c r="BA345" s="17">
        <f t="shared" si="137"/>
        <v>0.15083333333333326</v>
      </c>
      <c r="BC345" s="17">
        <f t="shared" si="138"/>
        <v>1.6666666666666667</v>
      </c>
      <c r="BD345" s="17">
        <f t="shared" si="139"/>
        <v>0.51282051282051277</v>
      </c>
      <c r="BE345" s="17">
        <f t="shared" si="140"/>
        <v>0.52616849307135172</v>
      </c>
      <c r="BF345" s="17">
        <f t="shared" si="141"/>
        <v>0.51282051282051277</v>
      </c>
      <c r="BG345" s="17">
        <f t="shared" si="142"/>
        <v>0.51282051282051277</v>
      </c>
      <c r="BH345" s="17">
        <f t="shared" si="143"/>
        <v>1.1487442472057866E-2</v>
      </c>
      <c r="BI345" s="17">
        <f t="shared" si="144"/>
        <v>2.6148657272102593E-2</v>
      </c>
    </row>
    <row r="346" spans="1:61" x14ac:dyDescent="0.25">
      <c r="A346" s="84">
        <v>543</v>
      </c>
      <c r="B346" s="84">
        <v>326</v>
      </c>
      <c r="C346" s="17" t="s">
        <v>387</v>
      </c>
      <c r="D346" s="86">
        <v>1</v>
      </c>
      <c r="E346" s="98">
        <f t="shared" si="145"/>
        <v>42.857142857142854</v>
      </c>
      <c r="F346" s="98">
        <f t="shared" si="146"/>
        <v>0.5</v>
      </c>
      <c r="G346" s="17">
        <f>'EWG-CCP-127 (1)'!N237</f>
        <v>14.285714285714285</v>
      </c>
      <c r="H346" s="17">
        <f>'EWG-CCP-127 (1)'!L237</f>
        <v>21.428571428571427</v>
      </c>
      <c r="I346" s="17">
        <f>'EWG-CCP-127 (1)'!O237</f>
        <v>0</v>
      </c>
      <c r="J346" s="17">
        <v>0</v>
      </c>
      <c r="K346" s="17">
        <v>0</v>
      </c>
      <c r="L346" s="17">
        <f>'EWG-CCP-127 (1)'!M327</f>
        <v>0</v>
      </c>
      <c r="M346" s="17">
        <v>0</v>
      </c>
      <c r="N346" s="17">
        <v>0</v>
      </c>
      <c r="O346" s="17">
        <v>0</v>
      </c>
      <c r="P346" s="17">
        <v>0</v>
      </c>
      <c r="Q346" s="17">
        <f>'EWG-CCP-127 (1)'!M237</f>
        <v>21.428571428571427</v>
      </c>
      <c r="R346" s="17">
        <v>0</v>
      </c>
      <c r="S346" s="17">
        <v>0</v>
      </c>
      <c r="T346" s="17">
        <v>0</v>
      </c>
      <c r="U346" s="17">
        <v>0</v>
      </c>
      <c r="V346" s="17">
        <f>'EWG-CCP-127 (1)'!P237</f>
        <v>42.857142857142854</v>
      </c>
      <c r="W346" s="17">
        <v>0</v>
      </c>
      <c r="X346" s="17">
        <v>0</v>
      </c>
      <c r="Y346" s="17">
        <v>0</v>
      </c>
      <c r="Z346" s="17">
        <f>'EWG-CCP-127 (1)'!Q237</f>
        <v>0</v>
      </c>
      <c r="AA346" s="17">
        <v>0</v>
      </c>
      <c r="AB346" s="17">
        <v>0</v>
      </c>
      <c r="AC346" s="17">
        <v>0</v>
      </c>
      <c r="AD346" s="17">
        <v>0</v>
      </c>
      <c r="AE346" s="17">
        <v>0</v>
      </c>
      <c r="AF346" s="17">
        <f>'EWG-CCP-127 (1)'!R237</f>
        <v>0</v>
      </c>
      <c r="AG346" s="88">
        <v>16.5</v>
      </c>
      <c r="AH346" s="92" t="s">
        <v>3</v>
      </c>
      <c r="AI346" s="87" t="s">
        <v>504</v>
      </c>
      <c r="AJ346" s="87" t="s">
        <v>532</v>
      </c>
      <c r="AL346" s="87" t="s">
        <v>510</v>
      </c>
      <c r="AM346" s="80" t="s">
        <v>533</v>
      </c>
      <c r="AN346" s="17">
        <f t="shared" si="125"/>
        <v>100</v>
      </c>
      <c r="AO346" s="17">
        <f t="shared" si="126"/>
        <v>0</v>
      </c>
      <c r="AP346" s="17">
        <f t="shared" si="127"/>
        <v>0.14285714285714285</v>
      </c>
      <c r="AQ346" s="17">
        <f t="shared" si="128"/>
        <v>0.21428571428571427</v>
      </c>
      <c r="AR346" s="17">
        <f t="shared" si="129"/>
        <v>0.21428571428571427</v>
      </c>
      <c r="AS346" s="17">
        <f t="shared" si="130"/>
        <v>0.16500000000000001</v>
      </c>
      <c r="AU346" s="17">
        <f t="shared" si="131"/>
        <v>0.60000000000000009</v>
      </c>
      <c r="AV346" s="17">
        <f t="shared" si="132"/>
        <v>0</v>
      </c>
      <c r="AW346" s="17">
        <f t="shared" si="133"/>
        <v>0.53749999999999998</v>
      </c>
      <c r="AX346" s="17">
        <f t="shared" si="134"/>
        <v>0.65</v>
      </c>
      <c r="AY346" s="17">
        <f t="shared" si="135"/>
        <v>0</v>
      </c>
      <c r="AZ346" s="17">
        <f t="shared" si="136"/>
        <v>0</v>
      </c>
      <c r="BA346" s="17">
        <f t="shared" si="137"/>
        <v>0.16500000000000001</v>
      </c>
      <c r="BC346" s="17">
        <f t="shared" si="138"/>
        <v>0.27272727272727271</v>
      </c>
      <c r="BD346" s="17">
        <f t="shared" si="139"/>
        <v>0.27272727272727271</v>
      </c>
      <c r="BE346" s="17">
        <f t="shared" si="140"/>
        <v>0.44424101041415714</v>
      </c>
      <c r="BF346" s="17">
        <f t="shared" si="141"/>
        <v>0.27272727272727271</v>
      </c>
      <c r="BG346" s="17">
        <f t="shared" si="142"/>
        <v>0.27272727272727271</v>
      </c>
      <c r="BH346" s="17">
        <f t="shared" si="143"/>
        <v>1.1605165289256193E-2</v>
      </c>
      <c r="BI346" s="17">
        <f t="shared" si="144"/>
        <v>8.6021684512549851E-2</v>
      </c>
    </row>
    <row r="347" spans="1:61" x14ac:dyDescent="0.25">
      <c r="A347" s="84">
        <v>458</v>
      </c>
      <c r="B347" s="84">
        <v>307</v>
      </c>
      <c r="C347" s="17" t="s">
        <v>300</v>
      </c>
      <c r="D347" s="86">
        <v>1</v>
      </c>
      <c r="E347" s="98">
        <f t="shared" si="145"/>
        <v>25</v>
      </c>
      <c r="F347" s="98">
        <f t="shared" si="146"/>
        <v>0.5</v>
      </c>
      <c r="G347" s="17">
        <v>15</v>
      </c>
      <c r="H347" s="17">
        <v>30</v>
      </c>
      <c r="I347" s="17">
        <v>0</v>
      </c>
      <c r="J347" s="17">
        <v>0</v>
      </c>
      <c r="K347" s="17">
        <v>0</v>
      </c>
      <c r="L347" s="17">
        <v>0</v>
      </c>
      <c r="M347" s="17">
        <v>0</v>
      </c>
      <c r="N347" s="17">
        <v>0</v>
      </c>
      <c r="O347" s="17">
        <v>25</v>
      </c>
      <c r="P347" s="17">
        <v>0</v>
      </c>
      <c r="Q347" s="17">
        <v>30</v>
      </c>
      <c r="R347" s="17">
        <v>0</v>
      </c>
      <c r="S347" s="17">
        <v>0</v>
      </c>
      <c r="T347" s="17">
        <v>0</v>
      </c>
      <c r="U347" s="17">
        <v>0</v>
      </c>
      <c r="V347" s="17">
        <v>0</v>
      </c>
      <c r="W347" s="41">
        <v>0</v>
      </c>
      <c r="X347" s="17">
        <v>0</v>
      </c>
      <c r="Y347" s="17">
        <v>0</v>
      </c>
      <c r="Z347" s="17">
        <v>0</v>
      </c>
      <c r="AA347" s="17">
        <v>0</v>
      </c>
      <c r="AB347" s="17">
        <v>0</v>
      </c>
      <c r="AC347" s="17">
        <v>0</v>
      </c>
      <c r="AD347" s="17">
        <v>0</v>
      </c>
      <c r="AE347" s="17">
        <v>0</v>
      </c>
      <c r="AF347" s="41">
        <v>0</v>
      </c>
      <c r="AG347" s="88">
        <v>17</v>
      </c>
      <c r="AH347" s="92" t="s">
        <v>3</v>
      </c>
      <c r="AI347" s="87" t="s">
        <v>504</v>
      </c>
      <c r="AN347" s="17">
        <f t="shared" si="125"/>
        <v>100</v>
      </c>
      <c r="AO347" s="17">
        <f t="shared" si="126"/>
        <v>0.25</v>
      </c>
      <c r="AP347" s="17">
        <f t="shared" si="127"/>
        <v>0.15</v>
      </c>
      <c r="AQ347" s="17">
        <f t="shared" si="128"/>
        <v>0.3</v>
      </c>
      <c r="AR347" s="17">
        <f t="shared" si="129"/>
        <v>0.3</v>
      </c>
      <c r="AS347" s="17">
        <f t="shared" si="130"/>
        <v>0.17</v>
      </c>
      <c r="AU347" s="17">
        <f t="shared" si="131"/>
        <v>0.66666666666666674</v>
      </c>
      <c r="AV347" s="17">
        <f t="shared" si="132"/>
        <v>0.55555555555555558</v>
      </c>
      <c r="AW347" s="17">
        <f t="shared" si="133"/>
        <v>0.54166666666666663</v>
      </c>
      <c r="AX347" s="17">
        <f t="shared" si="134"/>
        <v>0.66666666666666674</v>
      </c>
      <c r="AY347" s="17">
        <f t="shared" si="135"/>
        <v>0.54166666666666663</v>
      </c>
      <c r="AZ347" s="17">
        <f t="shared" si="136"/>
        <v>0.54166666666666663</v>
      </c>
      <c r="BA347" s="17">
        <f t="shared" si="137"/>
        <v>0.37166666666666659</v>
      </c>
      <c r="BC347" s="17">
        <f t="shared" si="138"/>
        <v>0.33333333333333331</v>
      </c>
      <c r="BD347" s="17">
        <f t="shared" si="139"/>
        <v>0.27777777777777779</v>
      </c>
      <c r="BE347" s="17">
        <f t="shared" si="140"/>
        <v>0.44780307487751342</v>
      </c>
      <c r="BF347" s="17">
        <f t="shared" si="141"/>
        <v>0.27777777777777779</v>
      </c>
      <c r="BG347" s="17">
        <f t="shared" si="142"/>
        <v>0.27777777777777779</v>
      </c>
      <c r="BH347" s="17">
        <f t="shared" si="143"/>
        <v>1.161604938271605E-2</v>
      </c>
      <c r="BI347" s="17">
        <f t="shared" si="144"/>
        <v>8.3113739158259217E-2</v>
      </c>
    </row>
    <row r="348" spans="1:61" x14ac:dyDescent="0.25">
      <c r="A348" s="84">
        <v>660</v>
      </c>
      <c r="B348" s="84">
        <v>357</v>
      </c>
      <c r="C348" s="17" t="s">
        <v>480</v>
      </c>
      <c r="D348" s="86">
        <v>1</v>
      </c>
      <c r="E348" s="98">
        <f t="shared" si="145"/>
        <v>28.012502748014896</v>
      </c>
      <c r="F348" s="98">
        <f t="shared" si="146"/>
        <v>0.85273195089151577</v>
      </c>
      <c r="G348" s="106">
        <f>'EWG-CCP-127 (1)'!C27</f>
        <v>4.1257400063431131</v>
      </c>
      <c r="H348" s="106">
        <f>'EWG-CCP-127 (1)'!D27</f>
        <v>8.6740928506648203</v>
      </c>
      <c r="I348" s="106">
        <f>'EWG-CCP-127 (1)'!E27</f>
        <v>2.407784803017877</v>
      </c>
      <c r="J348" s="106">
        <f>'EWG-CCP-127 (1)'!F27</f>
        <v>8.9282676797017308E-3</v>
      </c>
      <c r="K348" s="106">
        <f>'EWG-CCP-127 (1)'!G27</f>
        <v>2.9657546841834028</v>
      </c>
      <c r="L348" s="106">
        <f>'EWG-CCP-127 (1)'!H27</f>
        <v>0.36015671648447006</v>
      </c>
      <c r="M348" s="17">
        <v>0</v>
      </c>
      <c r="N348" s="106">
        <f>'EWG-CCP-127 (1)'!J27</f>
        <v>3.3500731540004347</v>
      </c>
      <c r="O348" s="106">
        <f>'EWG-CCP-127 (1)'!K27</f>
        <v>21.894488074512115</v>
      </c>
      <c r="P348" s="106">
        <f>'EWG-CCP-127 (1)'!L27</f>
        <v>1.4340247244001318E-2</v>
      </c>
      <c r="Q348" s="106">
        <f>'EWG-CCP-127 (1)'!N27</f>
        <v>50.308974354053383</v>
      </c>
      <c r="R348" s="106">
        <f>'EWG-CCP-127 (1)'!M27</f>
        <v>8.4752018959627917E-2</v>
      </c>
      <c r="S348" s="106">
        <f>'EWG-CCP-127 (1)'!O27</f>
        <v>1.6906197758571784</v>
      </c>
      <c r="T348" s="106">
        <f>'EWG-CCP-127 (1)'!P27</f>
        <v>2.467906640568053</v>
      </c>
      <c r="U348" s="106">
        <f>'EWG-CCP-127 (1)'!Q27</f>
        <v>1.6463884064318293</v>
      </c>
      <c r="V348" s="17">
        <v>0</v>
      </c>
      <c r="W348" s="17">
        <v>0</v>
      </c>
      <c r="X348" s="17">
        <v>0</v>
      </c>
      <c r="Y348" s="17">
        <v>0</v>
      </c>
      <c r="Z348" s="106">
        <f>'EWG-CCP-127 (1)'!I27</f>
        <v>0</v>
      </c>
      <c r="AA348" s="17">
        <v>0</v>
      </c>
      <c r="AB348" s="17">
        <v>0</v>
      </c>
      <c r="AC348" s="17">
        <v>0</v>
      </c>
      <c r="AD348" s="17">
        <v>0</v>
      </c>
      <c r="AE348" s="17">
        <v>0</v>
      </c>
      <c r="AF348" s="17">
        <v>0</v>
      </c>
      <c r="AG348" s="88">
        <v>68</v>
      </c>
      <c r="AH348" s="17" t="s">
        <v>479</v>
      </c>
      <c r="AI348" s="87" t="s">
        <v>506</v>
      </c>
      <c r="AL348" s="87" t="s">
        <v>510</v>
      </c>
      <c r="AN348" s="17">
        <f t="shared" si="125"/>
        <v>100.00000000000001</v>
      </c>
      <c r="AO348" s="17">
        <f t="shared" si="126"/>
        <v>0.22254644790996586</v>
      </c>
      <c r="AP348" s="17">
        <f t="shared" si="127"/>
        <v>4.1257400063431128E-2</v>
      </c>
      <c r="AQ348" s="17">
        <f t="shared" si="128"/>
        <v>8.6740928506648204E-2</v>
      </c>
      <c r="AR348" s="17">
        <f t="shared" si="129"/>
        <v>0.50308974354053382</v>
      </c>
      <c r="AS348" s="17">
        <f t="shared" si="130"/>
        <v>0.68</v>
      </c>
      <c r="AU348" s="17">
        <f t="shared" si="131"/>
        <v>3.9304399452770289</v>
      </c>
      <c r="AV348" s="17">
        <f t="shared" si="132"/>
        <v>1.7386668278884692</v>
      </c>
      <c r="AW348" s="17">
        <f t="shared" si="133"/>
        <v>0.74565249657981436</v>
      </c>
      <c r="AX348" s="17">
        <f t="shared" si="134"/>
        <v>1.4826099863192572</v>
      </c>
      <c r="AY348" s="17">
        <f t="shared" si="135"/>
        <v>0.70272607516887442</v>
      </c>
      <c r="AZ348" s="17">
        <f t="shared" si="136"/>
        <v>0.70272607516887442</v>
      </c>
      <c r="BA348" s="17">
        <f t="shared" si="137"/>
        <v>2.2726075168874371E-2</v>
      </c>
      <c r="BC348" s="17">
        <f t="shared" si="138"/>
        <v>1.6704944224670089</v>
      </c>
      <c r="BD348" s="17">
        <f t="shared" si="139"/>
        <v>0.87552583814884966</v>
      </c>
      <c r="BE348" s="17">
        <f t="shared" si="140"/>
        <v>0.52639346583437996</v>
      </c>
      <c r="BF348" s="17">
        <f t="shared" si="141"/>
        <v>0.56765965523460471</v>
      </c>
      <c r="BG348" s="17">
        <f t="shared" si="142"/>
        <v>0.56765965523460471</v>
      </c>
      <c r="BH348" s="17">
        <f t="shared" si="143"/>
        <v>1.2620353062007887E-2</v>
      </c>
      <c r="BI348" s="17">
        <f t="shared" si="144"/>
        <v>4.9153313020615069E-2</v>
      </c>
    </row>
    <row r="349" spans="1:61" x14ac:dyDescent="0.25">
      <c r="A349" s="84">
        <v>213</v>
      </c>
      <c r="B349" s="84">
        <v>133</v>
      </c>
      <c r="C349" s="17">
        <v>41</v>
      </c>
      <c r="D349" s="86">
        <v>1</v>
      </c>
      <c r="E349" s="98">
        <f t="shared" si="145"/>
        <v>30</v>
      </c>
      <c r="F349" s="98">
        <f t="shared" si="146"/>
        <v>0.5714285714285714</v>
      </c>
      <c r="G349" s="17">
        <v>0</v>
      </c>
      <c r="H349" s="17">
        <v>30</v>
      </c>
      <c r="I349" s="17">
        <v>0</v>
      </c>
      <c r="J349" s="17">
        <v>0</v>
      </c>
      <c r="K349" s="17">
        <v>0</v>
      </c>
      <c r="L349" s="17">
        <v>0</v>
      </c>
      <c r="M349" s="17">
        <v>0</v>
      </c>
      <c r="N349" s="17">
        <v>0</v>
      </c>
      <c r="O349" s="17">
        <v>30</v>
      </c>
      <c r="P349" s="17">
        <v>0</v>
      </c>
      <c r="Q349" s="17">
        <v>40</v>
      </c>
      <c r="R349" s="17">
        <v>0</v>
      </c>
      <c r="S349" s="17">
        <v>0</v>
      </c>
      <c r="T349" s="17">
        <v>0</v>
      </c>
      <c r="U349" s="17">
        <v>0</v>
      </c>
      <c r="V349" s="17">
        <v>0</v>
      </c>
      <c r="W349" s="41">
        <v>0</v>
      </c>
      <c r="X349" s="41">
        <v>0</v>
      </c>
      <c r="Y349" s="17">
        <v>0</v>
      </c>
      <c r="Z349" s="17">
        <v>0</v>
      </c>
      <c r="AA349" s="17">
        <v>0</v>
      </c>
      <c r="AB349" s="17">
        <v>0</v>
      </c>
      <c r="AC349" s="17">
        <v>0</v>
      </c>
      <c r="AD349" s="17">
        <v>0</v>
      </c>
      <c r="AE349" s="17">
        <v>0</v>
      </c>
      <c r="AF349" s="41">
        <v>0</v>
      </c>
      <c r="AG349" s="88">
        <v>44</v>
      </c>
      <c r="AH349" s="91" t="s">
        <v>3</v>
      </c>
      <c r="AI349" s="87" t="s">
        <v>504</v>
      </c>
      <c r="AN349" s="17">
        <f t="shared" si="125"/>
        <v>100</v>
      </c>
      <c r="AO349" s="17">
        <f t="shared" si="126"/>
        <v>0.3</v>
      </c>
      <c r="AP349" s="17">
        <f t="shared" si="127"/>
        <v>0</v>
      </c>
      <c r="AQ349" s="17">
        <f t="shared" si="128"/>
        <v>0.3</v>
      </c>
      <c r="AR349" s="17">
        <f t="shared" si="129"/>
        <v>0.4</v>
      </c>
      <c r="AS349" s="17">
        <f t="shared" si="130"/>
        <v>0.44</v>
      </c>
      <c r="AU349" s="17">
        <f t="shared" si="131"/>
        <v>1.3333333333333335</v>
      </c>
      <c r="AV349" s="17">
        <f t="shared" si="132"/>
        <v>1</v>
      </c>
      <c r="AW349" s="17">
        <f t="shared" si="133"/>
        <v>0.58333333333333337</v>
      </c>
      <c r="AX349" s="17">
        <f t="shared" si="134"/>
        <v>0.83333333333333337</v>
      </c>
      <c r="AY349" s="17">
        <f t="shared" si="135"/>
        <v>0.54444444444444451</v>
      </c>
      <c r="AZ349" s="17">
        <f t="shared" si="136"/>
        <v>0.54444444444444451</v>
      </c>
      <c r="BA349" s="17">
        <f t="shared" si="137"/>
        <v>0.10444444444444451</v>
      </c>
      <c r="BC349" s="17">
        <f t="shared" si="138"/>
        <v>1.3333333333333333</v>
      </c>
      <c r="BD349" s="17">
        <f t="shared" si="139"/>
        <v>1</v>
      </c>
      <c r="BE349" s="17">
        <f t="shared" si="140"/>
        <v>0.5065771385228921</v>
      </c>
      <c r="BF349" s="17">
        <f t="shared" si="141"/>
        <v>0.54427501678751422</v>
      </c>
      <c r="BG349" s="17">
        <f t="shared" si="142"/>
        <v>0.54427501678751422</v>
      </c>
      <c r="BH349" s="17">
        <f t="shared" si="143"/>
        <v>1.0873279126036372E-2</v>
      </c>
      <c r="BI349" s="17">
        <f t="shared" si="144"/>
        <v>3.3469002656523754E-4</v>
      </c>
    </row>
    <row r="350" spans="1:61" x14ac:dyDescent="0.25">
      <c r="A350" s="84">
        <v>205</v>
      </c>
      <c r="B350" s="84">
        <v>129</v>
      </c>
      <c r="C350" s="101">
        <v>33</v>
      </c>
      <c r="D350" s="86">
        <v>1</v>
      </c>
      <c r="E350" s="98">
        <f t="shared" si="145"/>
        <v>25</v>
      </c>
      <c r="F350" s="98">
        <f t="shared" si="146"/>
        <v>0.66666666666666663</v>
      </c>
      <c r="G350" s="17">
        <v>0</v>
      </c>
      <c r="H350" s="17">
        <v>25</v>
      </c>
      <c r="I350" s="17">
        <v>0</v>
      </c>
      <c r="J350" s="17">
        <v>0</v>
      </c>
      <c r="K350" s="17">
        <v>0</v>
      </c>
      <c r="L350" s="17">
        <v>0</v>
      </c>
      <c r="M350" s="17">
        <v>0</v>
      </c>
      <c r="N350" s="17">
        <v>0</v>
      </c>
      <c r="O350" s="17">
        <v>25</v>
      </c>
      <c r="P350" s="17">
        <v>0</v>
      </c>
      <c r="Q350" s="17">
        <v>50</v>
      </c>
      <c r="R350" s="17">
        <v>0</v>
      </c>
      <c r="S350" s="17">
        <v>0</v>
      </c>
      <c r="T350" s="17">
        <v>0</v>
      </c>
      <c r="U350" s="17">
        <v>0</v>
      </c>
      <c r="V350" s="17">
        <v>0</v>
      </c>
      <c r="W350" s="41">
        <v>0</v>
      </c>
      <c r="X350" s="41">
        <v>0</v>
      </c>
      <c r="Y350" s="17">
        <v>0</v>
      </c>
      <c r="Z350" s="17">
        <v>0</v>
      </c>
      <c r="AA350" s="17">
        <v>0</v>
      </c>
      <c r="AB350" s="17">
        <v>0</v>
      </c>
      <c r="AC350" s="17">
        <v>0</v>
      </c>
      <c r="AD350" s="17">
        <v>0</v>
      </c>
      <c r="AE350" s="17">
        <v>0</v>
      </c>
      <c r="AF350" s="41">
        <v>0</v>
      </c>
      <c r="AG350" s="88">
        <v>70</v>
      </c>
      <c r="AH350" s="91" t="s">
        <v>3</v>
      </c>
      <c r="AI350" s="87" t="s">
        <v>504</v>
      </c>
      <c r="AN350" s="17">
        <f t="shared" si="125"/>
        <v>100</v>
      </c>
      <c r="AO350" s="17">
        <f t="shared" si="126"/>
        <v>0.25</v>
      </c>
      <c r="AP350" s="17">
        <f t="shared" si="127"/>
        <v>0</v>
      </c>
      <c r="AQ350" s="17">
        <f t="shared" si="128"/>
        <v>0.25</v>
      </c>
      <c r="AR350" s="17">
        <f t="shared" si="129"/>
        <v>0.5</v>
      </c>
      <c r="AS350" s="17">
        <f t="shared" si="130"/>
        <v>0.7</v>
      </c>
      <c r="AU350" s="17">
        <f t="shared" si="131"/>
        <v>2</v>
      </c>
      <c r="AV350" s="17">
        <f t="shared" si="132"/>
        <v>1</v>
      </c>
      <c r="AW350" s="17">
        <f t="shared" si="133"/>
        <v>0.625</v>
      </c>
      <c r="AX350" s="17">
        <f t="shared" si="134"/>
        <v>1</v>
      </c>
      <c r="AY350" s="17">
        <f t="shared" si="135"/>
        <v>0.625</v>
      </c>
      <c r="AZ350" s="17">
        <f t="shared" si="136"/>
        <v>0.625</v>
      </c>
      <c r="BA350" s="17">
        <f t="shared" si="137"/>
        <v>7.4999999999999956E-2</v>
      </c>
      <c r="BC350" s="17">
        <f t="shared" si="138"/>
        <v>2</v>
      </c>
      <c r="BD350" s="17">
        <f t="shared" si="139"/>
        <v>1</v>
      </c>
      <c r="BE350" s="17">
        <f t="shared" si="140"/>
        <v>0.54575984761981122</v>
      </c>
      <c r="BF350" s="17">
        <f t="shared" si="141"/>
        <v>0.58961263966104716</v>
      </c>
      <c r="BG350" s="17">
        <f t="shared" si="142"/>
        <v>0.58961263966104716</v>
      </c>
      <c r="BH350" s="17">
        <f t="shared" si="143"/>
        <v>1.218536932260181E-2</v>
      </c>
      <c r="BI350" s="17">
        <f t="shared" si="144"/>
        <v>5.8421531603452509E-2</v>
      </c>
    </row>
    <row r="351" spans="1:61" x14ac:dyDescent="0.25">
      <c r="A351" s="84">
        <v>431</v>
      </c>
      <c r="B351" s="84">
        <v>286</v>
      </c>
      <c r="D351" s="86">
        <v>1</v>
      </c>
      <c r="E351" s="98">
        <f t="shared" si="145"/>
        <v>13.900000000000002</v>
      </c>
      <c r="F351" s="98">
        <f t="shared" si="146"/>
        <v>0.84230287859824793</v>
      </c>
      <c r="G351" s="17">
        <f>'EWG-CCP-127 (1)'!E218</f>
        <v>6.2</v>
      </c>
      <c r="H351" s="17">
        <f>'EWG-CCP-127 (1)'!F218</f>
        <v>12.6</v>
      </c>
      <c r="I351" s="17">
        <v>0</v>
      </c>
      <c r="J351" s="17">
        <v>0</v>
      </c>
      <c r="K351" s="17">
        <v>0</v>
      </c>
      <c r="L351" s="17">
        <v>0</v>
      </c>
      <c r="M351" s="17">
        <v>0</v>
      </c>
      <c r="N351" s="17">
        <v>0</v>
      </c>
      <c r="O351" s="17">
        <f>'EWG-CCP-127 (1)'!C218</f>
        <v>13.900000000000002</v>
      </c>
      <c r="P351" s="17">
        <v>0</v>
      </c>
      <c r="Q351" s="17">
        <f>'EWG-CCP-127 (1)'!D218</f>
        <v>67.300000000000011</v>
      </c>
      <c r="R351" s="17">
        <v>0</v>
      </c>
      <c r="S351" s="17">
        <v>0</v>
      </c>
      <c r="T351" s="17">
        <v>0</v>
      </c>
      <c r="U351" s="17">
        <v>0</v>
      </c>
      <c r="V351" s="17">
        <v>0</v>
      </c>
      <c r="W351" s="41">
        <v>0</v>
      </c>
      <c r="X351" s="17">
        <v>0</v>
      </c>
      <c r="Y351" s="17">
        <v>0</v>
      </c>
      <c r="Z351" s="17">
        <v>0</v>
      </c>
      <c r="AA351" s="17">
        <v>0</v>
      </c>
      <c r="AB351" s="17">
        <v>0</v>
      </c>
      <c r="AC351" s="17">
        <v>0</v>
      </c>
      <c r="AD351" s="17">
        <v>0</v>
      </c>
      <c r="AE351" s="17">
        <v>0</v>
      </c>
      <c r="AF351" s="41">
        <v>0</v>
      </c>
      <c r="AG351" s="88">
        <f>'EWG-CCP-127 (1)'!J218</f>
        <v>48.08484</v>
      </c>
      <c r="AH351" s="41" t="s">
        <v>3</v>
      </c>
      <c r="AI351" s="87" t="s">
        <v>506</v>
      </c>
      <c r="AN351" s="17">
        <f t="shared" si="125"/>
        <v>100.00000000000001</v>
      </c>
      <c r="AO351" s="17">
        <f t="shared" si="126"/>
        <v>0.13900000000000001</v>
      </c>
      <c r="AP351" s="17">
        <f t="shared" si="127"/>
        <v>6.2E-2</v>
      </c>
      <c r="AQ351" s="17">
        <f t="shared" si="128"/>
        <v>0.126</v>
      </c>
      <c r="AR351" s="17">
        <f t="shared" si="129"/>
        <v>0.67300000000000015</v>
      </c>
      <c r="AS351" s="17">
        <f t="shared" si="130"/>
        <v>0.48084840000000001</v>
      </c>
      <c r="AU351" s="17">
        <f t="shared" si="131"/>
        <v>3.5797872340425538</v>
      </c>
      <c r="AV351" s="17">
        <f t="shared" si="132"/>
        <v>0.73936170212765961</v>
      </c>
      <c r="AW351" s="17">
        <f t="shared" si="133"/>
        <v>0.72373670212765961</v>
      </c>
      <c r="AX351" s="17">
        <f t="shared" si="134"/>
        <v>1.3949468085106385</v>
      </c>
      <c r="AY351" s="17">
        <f t="shared" si="135"/>
        <v>0.72373670212765961</v>
      </c>
      <c r="AZ351" s="17">
        <f t="shared" si="136"/>
        <v>0.72373670212765961</v>
      </c>
      <c r="BA351" s="17">
        <f t="shared" si="137"/>
        <v>0.24288830212765961</v>
      </c>
      <c r="BC351" s="17">
        <f t="shared" si="138"/>
        <v>1.7994652406417115</v>
      </c>
      <c r="BD351" s="17">
        <f t="shared" si="139"/>
        <v>0.37165775401069528</v>
      </c>
      <c r="BE351" s="17">
        <f t="shared" si="140"/>
        <v>0.53397360491017654</v>
      </c>
      <c r="BF351" s="17">
        <f t="shared" si="141"/>
        <v>0.37165775401069528</v>
      </c>
      <c r="BG351" s="17">
        <f t="shared" si="142"/>
        <v>0.37165775401069528</v>
      </c>
      <c r="BH351" s="17">
        <f t="shared" si="143"/>
        <v>1.1922597171561668E-2</v>
      </c>
      <c r="BI351" s="17">
        <f t="shared" si="144"/>
        <v>5.0867680708417218E-4</v>
      </c>
    </row>
    <row r="352" spans="1:61" x14ac:dyDescent="0.25">
      <c r="A352" s="84">
        <v>423</v>
      </c>
      <c r="B352" s="84">
        <v>278</v>
      </c>
      <c r="D352" s="86">
        <v>1</v>
      </c>
      <c r="E352" s="98">
        <f t="shared" si="145"/>
        <v>28.468999999999998</v>
      </c>
      <c r="F352" s="98">
        <f t="shared" si="146"/>
        <v>0.76547231270358307</v>
      </c>
      <c r="G352" s="17">
        <v>0</v>
      </c>
      <c r="H352" s="17">
        <v>16.776</v>
      </c>
      <c r="I352" s="17">
        <v>0</v>
      </c>
      <c r="J352" s="17">
        <v>0</v>
      </c>
      <c r="K352" s="17">
        <v>0</v>
      </c>
      <c r="L352" s="17">
        <v>0</v>
      </c>
      <c r="M352" s="17">
        <v>9.2959999999999994</v>
      </c>
      <c r="N352" s="17">
        <v>0</v>
      </c>
      <c r="O352" s="17">
        <v>9.5129999999999999</v>
      </c>
      <c r="P352" s="17">
        <v>0</v>
      </c>
      <c r="Q352" s="17">
        <v>54.755000000000003</v>
      </c>
      <c r="R352" s="17">
        <v>0</v>
      </c>
      <c r="S352" s="17">
        <v>0</v>
      </c>
      <c r="T352" s="17">
        <v>0</v>
      </c>
      <c r="U352" s="17">
        <v>0</v>
      </c>
      <c r="V352" s="17">
        <v>0</v>
      </c>
      <c r="W352" s="41">
        <v>0</v>
      </c>
      <c r="X352" s="17">
        <v>9.66</v>
      </c>
      <c r="Y352" s="17">
        <v>0</v>
      </c>
      <c r="Z352" s="17">
        <v>0</v>
      </c>
      <c r="AA352" s="17">
        <v>0</v>
      </c>
      <c r="AB352" s="17">
        <v>0</v>
      </c>
      <c r="AC352" s="17">
        <v>0</v>
      </c>
      <c r="AD352" s="17">
        <v>0</v>
      </c>
      <c r="AE352" s="17">
        <v>0</v>
      </c>
      <c r="AF352" s="41">
        <v>0</v>
      </c>
      <c r="AG352" s="88">
        <v>75</v>
      </c>
      <c r="AH352" s="41" t="s">
        <v>3</v>
      </c>
      <c r="AI352" s="87" t="s">
        <v>506</v>
      </c>
      <c r="AN352" s="17">
        <f t="shared" si="125"/>
        <v>100</v>
      </c>
      <c r="AO352" s="17">
        <f t="shared" si="126"/>
        <v>0.28469</v>
      </c>
      <c r="AP352" s="17">
        <f t="shared" si="127"/>
        <v>0</v>
      </c>
      <c r="AQ352" s="17">
        <f t="shared" si="128"/>
        <v>0.16775999999999999</v>
      </c>
      <c r="AR352" s="17">
        <f t="shared" si="129"/>
        <v>0.54754999999999998</v>
      </c>
      <c r="AS352" s="17">
        <f t="shared" si="130"/>
        <v>0.75</v>
      </c>
      <c r="AU352" s="17">
        <f t="shared" si="131"/>
        <v>3.2638888888888888</v>
      </c>
      <c r="AV352" s="17">
        <f t="shared" si="132"/>
        <v>1.6970076299475443</v>
      </c>
      <c r="AW352" s="17">
        <f t="shared" si="133"/>
        <v>0.70399305555555558</v>
      </c>
      <c r="AX352" s="17">
        <f t="shared" si="134"/>
        <v>1.3159722222222223</v>
      </c>
      <c r="AY352" s="17">
        <f t="shared" si="135"/>
        <v>0.63604676803021787</v>
      </c>
      <c r="AZ352" s="17">
        <f t="shared" si="136"/>
        <v>0.63604676803021787</v>
      </c>
      <c r="BA352" s="17">
        <f t="shared" si="137"/>
        <v>0.11395323196978213</v>
      </c>
      <c r="BC352" s="17">
        <f t="shared" si="138"/>
        <v>3.2638888888888893</v>
      </c>
      <c r="BD352" s="17">
        <f t="shared" si="139"/>
        <v>1.6970076299475441</v>
      </c>
      <c r="BE352" s="17">
        <f t="shared" si="140"/>
        <v>0.6200437336160538</v>
      </c>
      <c r="BF352" s="17">
        <f t="shared" si="141"/>
        <v>0.64825488446577306</v>
      </c>
      <c r="BG352" s="17">
        <f t="shared" si="142"/>
        <v>0.64825488446577306</v>
      </c>
      <c r="BH352" s="17">
        <f t="shared" si="143"/>
        <v>1.0352068535073188E-2</v>
      </c>
      <c r="BI352" s="17">
        <f t="shared" si="144"/>
        <v>8.5092078060546236E-2</v>
      </c>
    </row>
    <row r="353" spans="1:61" x14ac:dyDescent="0.25">
      <c r="A353" s="84">
        <v>187</v>
      </c>
      <c r="B353" s="84">
        <v>120</v>
      </c>
      <c r="C353" s="17">
        <v>15</v>
      </c>
      <c r="D353" s="86">
        <v>1</v>
      </c>
      <c r="E353" s="98">
        <f t="shared" si="145"/>
        <v>19.5</v>
      </c>
      <c r="F353" s="98">
        <f t="shared" si="146"/>
        <v>0.72298136645962741</v>
      </c>
      <c r="G353" s="17">
        <v>0</v>
      </c>
      <c r="H353" s="17">
        <v>22.3</v>
      </c>
      <c r="I353" s="17">
        <v>0</v>
      </c>
      <c r="J353" s="17">
        <v>0</v>
      </c>
      <c r="K353" s="17">
        <v>0</v>
      </c>
      <c r="L353" s="17">
        <v>0</v>
      </c>
      <c r="M353" s="17">
        <v>0</v>
      </c>
      <c r="N353" s="17">
        <v>0</v>
      </c>
      <c r="O353" s="17">
        <v>19.5</v>
      </c>
      <c r="P353" s="17">
        <v>0</v>
      </c>
      <c r="Q353" s="17">
        <v>58.2</v>
      </c>
      <c r="R353" s="17">
        <v>0</v>
      </c>
      <c r="S353" s="17">
        <v>0</v>
      </c>
      <c r="T353" s="17">
        <v>0</v>
      </c>
      <c r="U353" s="17">
        <v>0</v>
      </c>
      <c r="V353" s="17">
        <v>0</v>
      </c>
      <c r="W353" s="41">
        <v>0</v>
      </c>
      <c r="X353" s="41">
        <v>0</v>
      </c>
      <c r="Y353" s="17">
        <v>0</v>
      </c>
      <c r="Z353" s="17">
        <v>0</v>
      </c>
      <c r="AA353" s="17">
        <v>0</v>
      </c>
      <c r="AB353" s="17">
        <v>0</v>
      </c>
      <c r="AC353" s="17">
        <v>0</v>
      </c>
      <c r="AD353" s="17">
        <v>0</v>
      </c>
      <c r="AE353" s="17">
        <v>0</v>
      </c>
      <c r="AF353" s="41">
        <v>0</v>
      </c>
      <c r="AG353" s="88">
        <v>51</v>
      </c>
      <c r="AH353" s="91" t="s">
        <v>3</v>
      </c>
      <c r="AI353" s="87" t="s">
        <v>504</v>
      </c>
      <c r="AN353" s="17">
        <f t="shared" si="125"/>
        <v>100</v>
      </c>
      <c r="AO353" s="17">
        <f t="shared" si="126"/>
        <v>0.19500000000000001</v>
      </c>
      <c r="AP353" s="17">
        <f t="shared" si="127"/>
        <v>0</v>
      </c>
      <c r="AQ353" s="17">
        <f t="shared" si="128"/>
        <v>0.223</v>
      </c>
      <c r="AR353" s="17">
        <f t="shared" si="129"/>
        <v>0.58200000000000007</v>
      </c>
      <c r="AS353" s="17">
        <f t="shared" si="130"/>
        <v>0.51</v>
      </c>
      <c r="AU353" s="17">
        <f t="shared" si="131"/>
        <v>2.6098654708520184</v>
      </c>
      <c r="AV353" s="17">
        <f t="shared" si="132"/>
        <v>0.87443946188340804</v>
      </c>
      <c r="AW353" s="17">
        <f t="shared" si="133"/>
        <v>0.66311659192825112</v>
      </c>
      <c r="AX353" s="17">
        <f t="shared" si="134"/>
        <v>1.1524663677130045</v>
      </c>
      <c r="AY353" s="17">
        <f t="shared" si="135"/>
        <v>0.66311659192825112</v>
      </c>
      <c r="AZ353" s="17">
        <f t="shared" si="136"/>
        <v>0.66311659192825112</v>
      </c>
      <c r="BA353" s="17">
        <f t="shared" si="137"/>
        <v>0.15311659192825111</v>
      </c>
      <c r="BC353" s="17">
        <f t="shared" si="138"/>
        <v>2.6098654708520179</v>
      </c>
      <c r="BD353" s="17">
        <f t="shared" si="139"/>
        <v>0.87443946188340804</v>
      </c>
      <c r="BE353" s="17">
        <f t="shared" si="140"/>
        <v>0.58160411961878655</v>
      </c>
      <c r="BF353" s="17">
        <f t="shared" si="141"/>
        <v>0.61680095413469538</v>
      </c>
      <c r="BG353" s="17">
        <f t="shared" si="142"/>
        <v>0.61680095413469538</v>
      </c>
      <c r="BH353" s="17">
        <f t="shared" si="143"/>
        <v>1.1406443804081304E-2</v>
      </c>
      <c r="BI353" s="17">
        <f t="shared" si="144"/>
        <v>2.6734550664964329E-3</v>
      </c>
    </row>
    <row r="354" spans="1:61" x14ac:dyDescent="0.25">
      <c r="A354" s="84">
        <v>154</v>
      </c>
      <c r="B354" s="84">
        <v>90</v>
      </c>
      <c r="C354" s="17" t="s">
        <v>184</v>
      </c>
      <c r="D354" s="86">
        <v>1</v>
      </c>
      <c r="E354" s="98">
        <f t="shared" si="145"/>
        <v>12.903439503729915</v>
      </c>
      <c r="F354" s="98">
        <f t="shared" si="146"/>
        <v>0.79237146795563607</v>
      </c>
      <c r="G354" s="102">
        <v>0</v>
      </c>
      <c r="H354" s="102">
        <f>'EWG-CCP-127 (1)'!I15</f>
        <v>17.074924309360302</v>
      </c>
      <c r="I354" s="102">
        <v>0</v>
      </c>
      <c r="J354" s="17">
        <v>0</v>
      </c>
      <c r="K354" s="103">
        <f>'EWG-CCP-127 (1)'!L15</f>
        <v>4.8587093626315356</v>
      </c>
      <c r="L354" s="17">
        <v>0</v>
      </c>
      <c r="M354" s="58">
        <v>0</v>
      </c>
      <c r="N354" s="58">
        <v>0</v>
      </c>
      <c r="O354" s="102">
        <f>'EWG-CCP-127 (1)'!K15</f>
        <v>12.903439503729915</v>
      </c>
      <c r="P354" s="58">
        <v>0</v>
      </c>
      <c r="Q354" s="102">
        <f>'EWG-CCP-127 (1)'!J15</f>
        <v>65.162926824278244</v>
      </c>
      <c r="R354" s="17">
        <v>0</v>
      </c>
      <c r="S354" s="17">
        <v>0</v>
      </c>
      <c r="T354" s="17">
        <v>0</v>
      </c>
      <c r="U354" s="102">
        <v>0</v>
      </c>
      <c r="V354" s="17">
        <v>0</v>
      </c>
      <c r="W354" s="41">
        <v>0</v>
      </c>
      <c r="X354" s="41">
        <v>0</v>
      </c>
      <c r="Y354" s="17">
        <v>0</v>
      </c>
      <c r="Z354" s="58">
        <v>0</v>
      </c>
      <c r="AA354" s="17">
        <v>0</v>
      </c>
      <c r="AB354" s="41">
        <v>0</v>
      </c>
      <c r="AC354" s="17">
        <v>0</v>
      </c>
      <c r="AD354" s="17">
        <v>0</v>
      </c>
      <c r="AE354" s="41">
        <v>0</v>
      </c>
      <c r="AF354" s="41">
        <v>0</v>
      </c>
      <c r="AG354" s="88">
        <v>76</v>
      </c>
      <c r="AH354" s="41" t="s">
        <v>545</v>
      </c>
      <c r="AI354" s="87" t="s">
        <v>506</v>
      </c>
      <c r="AM354" s="80"/>
      <c r="AN354" s="17">
        <f t="shared" si="125"/>
        <v>100</v>
      </c>
      <c r="AO354" s="17">
        <f t="shared" si="126"/>
        <v>0.12903439503729916</v>
      </c>
      <c r="AP354" s="17">
        <f t="shared" si="127"/>
        <v>0</v>
      </c>
      <c r="AQ354" s="17">
        <f t="shared" si="128"/>
        <v>0.17074924309360301</v>
      </c>
      <c r="AR354" s="17">
        <f t="shared" si="129"/>
        <v>0.65162926824278244</v>
      </c>
      <c r="AS354" s="17">
        <f t="shared" si="130"/>
        <v>0.76</v>
      </c>
      <c r="AU354" s="17">
        <f t="shared" si="131"/>
        <v>3.816293744187</v>
      </c>
      <c r="AV354" s="17">
        <f t="shared" si="132"/>
        <v>0.75569526809886833</v>
      </c>
      <c r="AW354" s="17">
        <f t="shared" si="133"/>
        <v>0.7385183590116875</v>
      </c>
      <c r="AX354" s="17">
        <f t="shared" si="134"/>
        <v>1.45407343604675</v>
      </c>
      <c r="AY354" s="17">
        <f t="shared" si="135"/>
        <v>0.7385183590116875</v>
      </c>
      <c r="AZ354" s="17">
        <f t="shared" si="136"/>
        <v>0.7385183590116875</v>
      </c>
      <c r="BA354" s="17">
        <f t="shared" si="137"/>
        <v>2.1481640988312511E-2</v>
      </c>
      <c r="BC354" s="17">
        <f t="shared" si="138"/>
        <v>3.8162937441869995</v>
      </c>
      <c r="BD354" s="17">
        <f t="shared" si="139"/>
        <v>0.75569526809886822</v>
      </c>
      <c r="BE354" s="17">
        <f t="shared" si="140"/>
        <v>0.6525108117393611</v>
      </c>
      <c r="BF354" s="17">
        <f t="shared" si="141"/>
        <v>0.64393973029835883</v>
      </c>
      <c r="BG354" s="17">
        <f t="shared" si="142"/>
        <v>0.64393973029835883</v>
      </c>
      <c r="BH354" s="17">
        <f t="shared" si="143"/>
        <v>1.3469986203217691E-2</v>
      </c>
      <c r="BI354" s="17">
        <f t="shared" si="144"/>
        <v>9.1026187351964993E-2</v>
      </c>
    </row>
    <row r="355" spans="1:61" x14ac:dyDescent="0.25">
      <c r="A355" s="84">
        <v>341</v>
      </c>
      <c r="B355" s="84">
        <v>228</v>
      </c>
      <c r="C355" s="58" t="s">
        <v>235</v>
      </c>
      <c r="D355" s="86">
        <v>1</v>
      </c>
      <c r="E355" s="98">
        <f t="shared" si="145"/>
        <v>25.012499999999999</v>
      </c>
      <c r="F355" s="98">
        <f t="shared" si="146"/>
        <v>0.93021632937892529</v>
      </c>
      <c r="G355" s="17">
        <f>'EWG-CCP-127 (1)'!O161</f>
        <v>21.25</v>
      </c>
      <c r="H355" s="17">
        <f>'EWG-CCP-127 (1)'!P161</f>
        <v>3.75</v>
      </c>
      <c r="I355" s="17">
        <v>0</v>
      </c>
      <c r="J355" s="17">
        <v>0</v>
      </c>
      <c r="K355" s="17">
        <v>0</v>
      </c>
      <c r="L355" s="17">
        <v>0</v>
      </c>
      <c r="M355" s="17">
        <v>0</v>
      </c>
      <c r="N355" s="17">
        <v>0</v>
      </c>
      <c r="O355" s="17">
        <f>'EWG-CCP-127 (1)'!N161</f>
        <v>25.012499999999999</v>
      </c>
      <c r="P355" s="17">
        <v>0</v>
      </c>
      <c r="Q355" s="17">
        <f>'EWG-CCP-127 (1)'!M161</f>
        <v>49.987499999999997</v>
      </c>
      <c r="R355" s="17">
        <v>0</v>
      </c>
      <c r="S355" s="17">
        <v>0</v>
      </c>
      <c r="T355" s="17">
        <v>0</v>
      </c>
      <c r="U355" s="17">
        <v>0</v>
      </c>
      <c r="V355" s="17">
        <v>0</v>
      </c>
      <c r="W355" s="41">
        <v>0</v>
      </c>
      <c r="X355" s="41">
        <v>0</v>
      </c>
      <c r="Y355" s="17">
        <v>0</v>
      </c>
      <c r="Z355" s="17">
        <v>0</v>
      </c>
      <c r="AA355" s="17">
        <v>0</v>
      </c>
      <c r="AB355" s="17">
        <v>0</v>
      </c>
      <c r="AC355" s="17">
        <v>0</v>
      </c>
      <c r="AD355" s="17">
        <v>0</v>
      </c>
      <c r="AE355" s="17">
        <v>0</v>
      </c>
      <c r="AF355" s="41">
        <v>0</v>
      </c>
      <c r="AG355" s="88">
        <f>'EWG-CCP-127 (1)'!E161</f>
        <v>17</v>
      </c>
      <c r="AH355" s="41" t="s">
        <v>3</v>
      </c>
      <c r="AI355" s="87" t="s">
        <v>528</v>
      </c>
      <c r="AN355" s="17">
        <f t="shared" si="125"/>
        <v>100</v>
      </c>
      <c r="AO355" s="17">
        <f t="shared" si="126"/>
        <v>0.25012499999999999</v>
      </c>
      <c r="AP355" s="17">
        <f t="shared" si="127"/>
        <v>0.21249999999999999</v>
      </c>
      <c r="AQ355" s="17">
        <f t="shared" si="128"/>
        <v>3.7499999999999999E-2</v>
      </c>
      <c r="AR355" s="17">
        <f t="shared" si="129"/>
        <v>0.49987499999999996</v>
      </c>
      <c r="AS355" s="17">
        <f t="shared" si="130"/>
        <v>0.17</v>
      </c>
      <c r="AU355" s="17">
        <f t="shared" si="131"/>
        <v>1.9994999999999998</v>
      </c>
      <c r="AV355" s="17">
        <f t="shared" si="132"/>
        <v>1.0004999999999999</v>
      </c>
      <c r="AW355" s="17">
        <f t="shared" si="133"/>
        <v>0.62496874999999996</v>
      </c>
      <c r="AX355" s="17">
        <f t="shared" si="134"/>
        <v>0.99987499999999996</v>
      </c>
      <c r="AY355" s="17">
        <f t="shared" si="135"/>
        <v>0.62483853189982075</v>
      </c>
      <c r="AZ355" s="17">
        <f t="shared" si="136"/>
        <v>0.62483853189982075</v>
      </c>
      <c r="BA355" s="17">
        <f t="shared" si="137"/>
        <v>0.45483853189982071</v>
      </c>
      <c r="BC355" s="17">
        <f t="shared" si="138"/>
        <v>0.56323943661971831</v>
      </c>
      <c r="BD355" s="17">
        <f t="shared" si="139"/>
        <v>0.28183098591549294</v>
      </c>
      <c r="BE355" s="17">
        <f t="shared" si="140"/>
        <v>0.46131559082452844</v>
      </c>
      <c r="BF355" s="17">
        <f t="shared" si="141"/>
        <v>0.28183098591549294</v>
      </c>
      <c r="BG355" s="17">
        <f t="shared" si="142"/>
        <v>0.28183098591549294</v>
      </c>
      <c r="BH355" s="17">
        <f t="shared" si="143"/>
        <v>1.2506169410831177E-2</v>
      </c>
      <c r="BI355" s="17">
        <f t="shared" si="144"/>
        <v>8.3113739158259217E-2</v>
      </c>
    </row>
    <row r="356" spans="1:61" x14ac:dyDescent="0.25">
      <c r="A356" s="84">
        <v>151</v>
      </c>
      <c r="B356" s="84">
        <v>87</v>
      </c>
      <c r="C356" s="17" t="s">
        <v>178</v>
      </c>
      <c r="D356" s="86">
        <v>1</v>
      </c>
      <c r="E356" s="98">
        <f t="shared" si="145"/>
        <v>13.109737010193589</v>
      </c>
      <c r="F356" s="98">
        <f t="shared" si="146"/>
        <v>0.7877479765980957</v>
      </c>
      <c r="G356" s="102">
        <v>0</v>
      </c>
      <c r="H356" s="102">
        <f>'EWG-CCP-127 (1)'!I8</f>
        <v>18.224578670715822</v>
      </c>
      <c r="I356" s="102">
        <v>0</v>
      </c>
      <c r="J356" s="17">
        <v>0</v>
      </c>
      <c r="K356" s="103">
        <f>'EWG-CCP-127 (1)'!L8</f>
        <v>1.0273422099787888</v>
      </c>
      <c r="L356" s="17">
        <v>0</v>
      </c>
      <c r="M356" s="58">
        <v>0</v>
      </c>
      <c r="N356" s="58">
        <v>0</v>
      </c>
      <c r="O356" s="102">
        <f>'EWG-CCP-127 (1)'!K8</f>
        <v>13.109737010193589</v>
      </c>
      <c r="P356" s="58">
        <v>0</v>
      </c>
      <c r="Q356" s="102">
        <f>'EWG-CCP-127 (1)'!J8</f>
        <v>67.638342109111818</v>
      </c>
      <c r="R356" s="17">
        <v>0</v>
      </c>
      <c r="S356" s="17">
        <v>0</v>
      </c>
      <c r="T356" s="17">
        <v>0</v>
      </c>
      <c r="U356" s="102">
        <v>0</v>
      </c>
      <c r="V356" s="17">
        <v>0</v>
      </c>
      <c r="W356" s="41">
        <v>0</v>
      </c>
      <c r="X356" s="41">
        <v>0</v>
      </c>
      <c r="Y356" s="17">
        <v>0</v>
      </c>
      <c r="Z356" s="58">
        <v>0</v>
      </c>
      <c r="AA356" s="17">
        <v>0</v>
      </c>
      <c r="AB356" s="41">
        <v>0</v>
      </c>
      <c r="AC356" s="17">
        <v>0</v>
      </c>
      <c r="AD356" s="17">
        <v>0</v>
      </c>
      <c r="AE356" s="41">
        <v>0</v>
      </c>
      <c r="AF356" s="41">
        <v>0</v>
      </c>
      <c r="AG356" s="88">
        <v>75</v>
      </c>
      <c r="AH356" s="41" t="s">
        <v>545</v>
      </c>
      <c r="AI356" s="87" t="s">
        <v>506</v>
      </c>
      <c r="AM356" s="80"/>
      <c r="AN356" s="17">
        <f t="shared" si="125"/>
        <v>100.00000000000001</v>
      </c>
      <c r="AO356" s="17">
        <f t="shared" si="126"/>
        <v>0.1310973701019359</v>
      </c>
      <c r="AP356" s="17">
        <f t="shared" si="127"/>
        <v>0</v>
      </c>
      <c r="AQ356" s="17">
        <f t="shared" si="128"/>
        <v>0.18224578670715821</v>
      </c>
      <c r="AR356" s="17">
        <f t="shared" si="129"/>
        <v>0.67638342109111815</v>
      </c>
      <c r="AS356" s="17">
        <f t="shared" si="130"/>
        <v>0.75</v>
      </c>
      <c r="AU356" s="17">
        <f t="shared" si="131"/>
        <v>3.7113802920336667</v>
      </c>
      <c r="AV356" s="17">
        <f t="shared" si="132"/>
        <v>0.71934376355481844</v>
      </c>
      <c r="AW356" s="17">
        <f t="shared" si="133"/>
        <v>0.73196126825210417</v>
      </c>
      <c r="AX356" s="17">
        <f t="shared" si="134"/>
        <v>1.4278450730084167</v>
      </c>
      <c r="AY356" s="17">
        <f t="shared" si="135"/>
        <v>0.71934376355481844</v>
      </c>
      <c r="AZ356" s="17">
        <f t="shared" si="136"/>
        <v>0.71934376355481844</v>
      </c>
      <c r="BA356" s="17">
        <f t="shared" si="137"/>
        <v>3.0656236445181562E-2</v>
      </c>
      <c r="BC356" s="17">
        <f t="shared" si="138"/>
        <v>3.7113802920336667</v>
      </c>
      <c r="BD356" s="17">
        <f t="shared" si="139"/>
        <v>0.71934376355481844</v>
      </c>
      <c r="BE356" s="17">
        <f t="shared" si="140"/>
        <v>0.64634462182524477</v>
      </c>
      <c r="BF356" s="17">
        <f t="shared" si="141"/>
        <v>0.63265696380474179</v>
      </c>
      <c r="BG356" s="17">
        <f t="shared" si="142"/>
        <v>0.63265696380474179</v>
      </c>
      <c r="BH356" s="17">
        <f t="shared" si="143"/>
        <v>1.3769388143521678E-2</v>
      </c>
      <c r="BI356" s="17">
        <f t="shared" si="144"/>
        <v>8.5092078060546236E-2</v>
      </c>
    </row>
    <row r="357" spans="1:61" x14ac:dyDescent="0.25">
      <c r="A357" s="84">
        <v>593</v>
      </c>
      <c r="B357" s="84">
        <v>341</v>
      </c>
      <c r="C357" s="17" t="s">
        <v>427</v>
      </c>
      <c r="D357" s="86">
        <v>1</v>
      </c>
      <c r="E357" s="98">
        <f t="shared" si="145"/>
        <v>44.43</v>
      </c>
      <c r="F357" s="98">
        <f t="shared" si="146"/>
        <v>0.84793953572071257</v>
      </c>
      <c r="G357" s="17">
        <v>0</v>
      </c>
      <c r="H357" s="17">
        <v>6.73</v>
      </c>
      <c r="I357" s="17">
        <v>16.77</v>
      </c>
      <c r="J357" s="17">
        <v>0</v>
      </c>
      <c r="K357" s="17">
        <v>0</v>
      </c>
      <c r="L357" s="17">
        <v>0</v>
      </c>
      <c r="M357" s="17">
        <v>0</v>
      </c>
      <c r="N357" s="17">
        <v>5</v>
      </c>
      <c r="O357" s="17">
        <v>22.66</v>
      </c>
      <c r="P357" s="17">
        <v>1.72</v>
      </c>
      <c r="Q357" s="17">
        <v>47.12</v>
      </c>
      <c r="R357" s="17">
        <v>0</v>
      </c>
      <c r="S357" s="17">
        <v>0</v>
      </c>
      <c r="T357" s="17">
        <v>0</v>
      </c>
      <c r="U357" s="17">
        <v>0</v>
      </c>
      <c r="V357" s="17">
        <v>0</v>
      </c>
      <c r="W357" s="17">
        <v>0</v>
      </c>
      <c r="X357" s="17">
        <v>0</v>
      </c>
      <c r="Y357" s="17">
        <v>0</v>
      </c>
      <c r="Z357" s="17">
        <v>0</v>
      </c>
      <c r="AA357" s="17">
        <v>0</v>
      </c>
      <c r="AB357" s="17">
        <v>0</v>
      </c>
      <c r="AC357" s="17">
        <v>0</v>
      </c>
      <c r="AD357" s="17">
        <v>0</v>
      </c>
      <c r="AE357" s="17">
        <v>0</v>
      </c>
      <c r="AF357" s="17">
        <v>0</v>
      </c>
      <c r="AG357" s="88">
        <v>38</v>
      </c>
      <c r="AH357" s="17" t="s">
        <v>3</v>
      </c>
      <c r="AI357" s="87" t="s">
        <v>506</v>
      </c>
      <c r="AN357" s="17">
        <f t="shared" si="125"/>
        <v>100</v>
      </c>
      <c r="AO357" s="17">
        <f t="shared" si="126"/>
        <v>0.2266</v>
      </c>
      <c r="AP357" s="17">
        <f t="shared" si="127"/>
        <v>0</v>
      </c>
      <c r="AQ357" s="17">
        <f t="shared" si="128"/>
        <v>6.7299999999999999E-2</v>
      </c>
      <c r="AR357" s="17">
        <f t="shared" si="129"/>
        <v>0.47119999999999995</v>
      </c>
      <c r="AS357" s="17">
        <f t="shared" si="130"/>
        <v>0.38</v>
      </c>
      <c r="AU357" s="17">
        <f t="shared" si="131"/>
        <v>7.0014858841010392</v>
      </c>
      <c r="AV357" s="17">
        <f t="shared" si="132"/>
        <v>3.3670133729569094</v>
      </c>
      <c r="AW357" s="17">
        <f t="shared" si="133"/>
        <v>0.93759286775631501</v>
      </c>
      <c r="AX357" s="17">
        <f t="shared" si="134"/>
        <v>2.25037147102526</v>
      </c>
      <c r="AY357" s="17">
        <f t="shared" si="135"/>
        <v>0.78251395499767717</v>
      </c>
      <c r="AZ357" s="17">
        <f t="shared" si="136"/>
        <v>0.78251395499767717</v>
      </c>
      <c r="BA357" s="17">
        <f t="shared" si="137"/>
        <v>0.40251395499767717</v>
      </c>
      <c r="BC357" s="17">
        <f t="shared" si="138"/>
        <v>7.0014858841010392</v>
      </c>
      <c r="BD357" s="17">
        <f t="shared" si="139"/>
        <v>4.9843982169390788</v>
      </c>
      <c r="BE357" s="17">
        <f t="shared" si="140"/>
        <v>0.83971749729342882</v>
      </c>
      <c r="BF357" s="17">
        <f t="shared" si="141"/>
        <v>0.505261559602735</v>
      </c>
      <c r="BG357" s="17">
        <f t="shared" si="142"/>
        <v>0.505261559602735</v>
      </c>
      <c r="BH357" s="17">
        <f t="shared" si="143"/>
        <v>1.5690458314109531E-2</v>
      </c>
      <c r="BI357" s="17">
        <f t="shared" si="144"/>
        <v>6.1300342780527851E-3</v>
      </c>
    </row>
    <row r="358" spans="1:61" x14ac:dyDescent="0.25">
      <c r="A358" s="84">
        <v>594</v>
      </c>
      <c r="B358" s="84">
        <v>342</v>
      </c>
      <c r="C358" s="17" t="s">
        <v>428</v>
      </c>
      <c r="D358" s="86">
        <v>1</v>
      </c>
      <c r="E358" s="98">
        <f t="shared" si="145"/>
        <v>44.43</v>
      </c>
      <c r="F358" s="98">
        <f t="shared" si="146"/>
        <v>0.84793953572071257</v>
      </c>
      <c r="G358" s="17">
        <v>0</v>
      </c>
      <c r="H358" s="17">
        <v>6.73</v>
      </c>
      <c r="I358" s="17">
        <v>11.77</v>
      </c>
      <c r="J358" s="17">
        <v>0</v>
      </c>
      <c r="K358" s="17">
        <v>0</v>
      </c>
      <c r="L358" s="17">
        <v>0</v>
      </c>
      <c r="M358" s="17">
        <v>0</v>
      </c>
      <c r="N358" s="17">
        <v>10</v>
      </c>
      <c r="O358" s="17">
        <v>22.66</v>
      </c>
      <c r="P358" s="17">
        <v>1.72</v>
      </c>
      <c r="Q358" s="17">
        <v>47.12</v>
      </c>
      <c r="R358" s="17">
        <v>0</v>
      </c>
      <c r="S358" s="17">
        <v>0</v>
      </c>
      <c r="T358" s="17">
        <v>0</v>
      </c>
      <c r="U358" s="17">
        <v>0</v>
      </c>
      <c r="V358" s="17">
        <v>0</v>
      </c>
      <c r="W358" s="17">
        <v>0</v>
      </c>
      <c r="X358" s="17">
        <v>0</v>
      </c>
      <c r="Y358" s="17">
        <v>0</v>
      </c>
      <c r="Z358" s="17">
        <v>0</v>
      </c>
      <c r="AA358" s="17">
        <v>0</v>
      </c>
      <c r="AB358" s="17">
        <v>0</v>
      </c>
      <c r="AC358" s="17">
        <v>0</v>
      </c>
      <c r="AD358" s="17">
        <v>0</v>
      </c>
      <c r="AE358" s="17">
        <v>0</v>
      </c>
      <c r="AF358" s="17">
        <v>0</v>
      </c>
      <c r="AG358" s="88">
        <v>38</v>
      </c>
      <c r="AH358" s="17" t="s">
        <v>3</v>
      </c>
      <c r="AI358" s="87" t="s">
        <v>506</v>
      </c>
      <c r="AN358" s="17">
        <f t="shared" si="125"/>
        <v>100</v>
      </c>
      <c r="AO358" s="17">
        <f t="shared" si="126"/>
        <v>0.2266</v>
      </c>
      <c r="AP358" s="17">
        <f t="shared" si="127"/>
        <v>0</v>
      </c>
      <c r="AQ358" s="17">
        <f t="shared" si="128"/>
        <v>6.7299999999999999E-2</v>
      </c>
      <c r="AR358" s="17">
        <f t="shared" si="129"/>
        <v>0.47119999999999995</v>
      </c>
      <c r="AS358" s="17">
        <f t="shared" si="130"/>
        <v>0.38</v>
      </c>
      <c r="AU358" s="17">
        <f t="shared" si="131"/>
        <v>7.0014858841010392</v>
      </c>
      <c r="AV358" s="17">
        <f t="shared" si="132"/>
        <v>3.3670133729569094</v>
      </c>
      <c r="AW358" s="17">
        <f t="shared" si="133"/>
        <v>0.93759286775631501</v>
      </c>
      <c r="AX358" s="17">
        <f t="shared" si="134"/>
        <v>2.25037147102526</v>
      </c>
      <c r="AY358" s="17">
        <f t="shared" si="135"/>
        <v>0.78251395499767717</v>
      </c>
      <c r="AZ358" s="17">
        <f t="shared" si="136"/>
        <v>0.78251395499767717</v>
      </c>
      <c r="BA358" s="17">
        <f t="shared" si="137"/>
        <v>0.40251395499767717</v>
      </c>
      <c r="BC358" s="17">
        <f t="shared" si="138"/>
        <v>7.0014858841010392</v>
      </c>
      <c r="BD358" s="17">
        <f t="shared" si="139"/>
        <v>4.9843982169390788</v>
      </c>
      <c r="BE358" s="17">
        <f t="shared" si="140"/>
        <v>0.83971749729342882</v>
      </c>
      <c r="BF358" s="17">
        <f t="shared" si="141"/>
        <v>0.505261559602735</v>
      </c>
      <c r="BG358" s="17">
        <f t="shared" si="142"/>
        <v>0.505261559602735</v>
      </c>
      <c r="BH358" s="17">
        <f t="shared" si="143"/>
        <v>1.5690458314109531E-2</v>
      </c>
      <c r="BI358" s="17">
        <f t="shared" si="144"/>
        <v>6.1300342780527851E-3</v>
      </c>
    </row>
    <row r="359" spans="1:61" x14ac:dyDescent="0.25">
      <c r="A359" s="84">
        <v>35</v>
      </c>
      <c r="B359" s="84">
        <v>23</v>
      </c>
      <c r="C359" s="17" t="s">
        <v>43</v>
      </c>
      <c r="D359" s="86">
        <v>1</v>
      </c>
      <c r="E359" s="98">
        <f t="shared" si="145"/>
        <v>18</v>
      </c>
      <c r="F359" s="98">
        <f t="shared" si="146"/>
        <v>0.78749999999999998</v>
      </c>
      <c r="G359" s="41">
        <v>0</v>
      </c>
      <c r="H359" s="17">
        <v>17</v>
      </c>
      <c r="I359" s="17">
        <v>0</v>
      </c>
      <c r="J359" s="17">
        <v>0</v>
      </c>
      <c r="K359" s="41">
        <v>0</v>
      </c>
      <c r="L359" s="41">
        <v>0</v>
      </c>
      <c r="M359" s="41">
        <v>0</v>
      </c>
      <c r="N359" s="41">
        <v>0</v>
      </c>
      <c r="O359" s="17">
        <v>18</v>
      </c>
      <c r="P359" s="17">
        <v>0</v>
      </c>
      <c r="Q359" s="17">
        <v>63</v>
      </c>
      <c r="R359" s="17">
        <v>0</v>
      </c>
      <c r="S359" s="17">
        <v>0</v>
      </c>
      <c r="T359" s="17">
        <v>0</v>
      </c>
      <c r="U359" s="17">
        <v>2</v>
      </c>
      <c r="V359" s="41">
        <v>0</v>
      </c>
      <c r="W359" s="41">
        <v>0</v>
      </c>
      <c r="X359" s="41">
        <v>0</v>
      </c>
      <c r="Y359" s="41">
        <v>0</v>
      </c>
      <c r="Z359" s="41">
        <v>0</v>
      </c>
      <c r="AA359" s="17">
        <v>0</v>
      </c>
      <c r="AB359" s="41">
        <v>0</v>
      </c>
      <c r="AC359" s="17">
        <v>0</v>
      </c>
      <c r="AD359" s="17">
        <v>0</v>
      </c>
      <c r="AE359" s="41">
        <v>0</v>
      </c>
      <c r="AF359" s="41">
        <v>0</v>
      </c>
      <c r="AG359" s="88">
        <v>73</v>
      </c>
      <c r="AH359" s="41" t="s">
        <v>3</v>
      </c>
      <c r="AI359" s="87" t="s">
        <v>506</v>
      </c>
      <c r="AN359" s="17">
        <f t="shared" si="125"/>
        <v>100</v>
      </c>
      <c r="AO359" s="17">
        <f t="shared" si="126"/>
        <v>0.18</v>
      </c>
      <c r="AP359" s="17">
        <f t="shared" si="127"/>
        <v>0</v>
      </c>
      <c r="AQ359" s="17">
        <f t="shared" si="128"/>
        <v>0.17</v>
      </c>
      <c r="AR359" s="17">
        <f t="shared" si="129"/>
        <v>0.63</v>
      </c>
      <c r="AS359" s="17">
        <f t="shared" si="130"/>
        <v>0.73</v>
      </c>
      <c r="AU359" s="17">
        <f t="shared" si="131"/>
        <v>3.7058823529411762</v>
      </c>
      <c r="AV359" s="17">
        <f t="shared" si="132"/>
        <v>1.0588235294117645</v>
      </c>
      <c r="AW359" s="17">
        <f t="shared" si="133"/>
        <v>0.73161764705882348</v>
      </c>
      <c r="AX359" s="17">
        <f t="shared" si="134"/>
        <v>1.4264705882352939</v>
      </c>
      <c r="AY359" s="17">
        <f t="shared" si="135"/>
        <v>0.73161764705882348</v>
      </c>
      <c r="AZ359" s="17">
        <f t="shared" si="136"/>
        <v>0.73161764705882348</v>
      </c>
      <c r="BA359" s="17">
        <f t="shared" si="137"/>
        <v>1.6176470588235015E-3</v>
      </c>
      <c r="BC359" s="17">
        <f t="shared" si="138"/>
        <v>2.7391304347826089</v>
      </c>
      <c r="BD359" s="17">
        <f t="shared" si="139"/>
        <v>0.78260869565217395</v>
      </c>
      <c r="BE359" s="17">
        <f t="shared" si="140"/>
        <v>0.58920154683596071</v>
      </c>
      <c r="BF359" s="17">
        <f t="shared" si="141"/>
        <v>0.61142338122669271</v>
      </c>
      <c r="BG359" s="17">
        <f t="shared" si="142"/>
        <v>0.61142338122669271</v>
      </c>
      <c r="BH359" s="17">
        <f t="shared" si="143"/>
        <v>1.4060414519710247E-2</v>
      </c>
      <c r="BI359" s="17">
        <f t="shared" si="144"/>
        <v>7.3823859477708753E-2</v>
      </c>
    </row>
    <row r="360" spans="1:61" x14ac:dyDescent="0.25">
      <c r="A360" s="84">
        <v>413</v>
      </c>
      <c r="B360" s="84">
        <v>270</v>
      </c>
      <c r="D360" s="86">
        <v>1</v>
      </c>
      <c r="E360" s="98">
        <f t="shared" si="145"/>
        <v>16.666666666666664</v>
      </c>
      <c r="F360" s="98">
        <f t="shared" si="146"/>
        <v>0.66666666666666663</v>
      </c>
      <c r="G360" s="17">
        <v>0</v>
      </c>
      <c r="H360" s="17">
        <f>'EWG-CCP-127 (1)'!M209</f>
        <v>27.777777777777779</v>
      </c>
      <c r="I360" s="17">
        <v>0</v>
      </c>
      <c r="J360" s="17">
        <v>0</v>
      </c>
      <c r="K360" s="17">
        <v>0</v>
      </c>
      <c r="L360" s="17">
        <v>0</v>
      </c>
      <c r="M360" s="17">
        <v>0</v>
      </c>
      <c r="N360" s="17">
        <v>0</v>
      </c>
      <c r="O360" s="17">
        <f>'EWG-CCP-127 (1)'!L209</f>
        <v>16.666666666666664</v>
      </c>
      <c r="P360" s="17">
        <v>0</v>
      </c>
      <c r="Q360" s="17">
        <f>'EWG-CCP-127 (1)'!K209</f>
        <v>55.555555555555557</v>
      </c>
      <c r="R360" s="17">
        <v>0</v>
      </c>
      <c r="S360" s="17">
        <v>0</v>
      </c>
      <c r="T360" s="17">
        <v>0</v>
      </c>
      <c r="U360" s="17">
        <v>0</v>
      </c>
      <c r="V360" s="17">
        <v>0</v>
      </c>
      <c r="W360" s="41">
        <v>0</v>
      </c>
      <c r="X360" s="41">
        <v>0</v>
      </c>
      <c r="Y360" s="17">
        <v>0</v>
      </c>
      <c r="Z360" s="17">
        <v>0</v>
      </c>
      <c r="AA360" s="17">
        <v>0</v>
      </c>
      <c r="AB360" s="17">
        <v>0</v>
      </c>
      <c r="AC360" s="17">
        <v>0</v>
      </c>
      <c r="AD360" s="17">
        <v>0</v>
      </c>
      <c r="AE360" s="17">
        <v>0</v>
      </c>
      <c r="AF360" s="41">
        <v>0</v>
      </c>
      <c r="AG360" s="88">
        <f>'EWG-CCP-127 (1)'!E209</f>
        <v>45</v>
      </c>
      <c r="AH360" s="41" t="s">
        <v>3</v>
      </c>
      <c r="AI360" s="87" t="s">
        <v>506</v>
      </c>
      <c r="AN360" s="17">
        <f t="shared" si="125"/>
        <v>100</v>
      </c>
      <c r="AO360" s="17">
        <f t="shared" si="126"/>
        <v>0.16666666666666663</v>
      </c>
      <c r="AP360" s="17">
        <f t="shared" si="127"/>
        <v>0</v>
      </c>
      <c r="AQ360" s="17">
        <f t="shared" si="128"/>
        <v>0.27777777777777779</v>
      </c>
      <c r="AR360" s="17">
        <f t="shared" si="129"/>
        <v>0.55555555555555558</v>
      </c>
      <c r="AS360" s="17">
        <f t="shared" si="130"/>
        <v>0.45</v>
      </c>
      <c r="AU360" s="17">
        <f t="shared" si="131"/>
        <v>2</v>
      </c>
      <c r="AV360" s="17">
        <f t="shared" si="132"/>
        <v>0.59999999999999987</v>
      </c>
      <c r="AW360" s="17">
        <f t="shared" si="133"/>
        <v>0.625</v>
      </c>
      <c r="AX360" s="17">
        <f t="shared" si="134"/>
        <v>1</v>
      </c>
      <c r="AY360" s="17">
        <f t="shared" si="135"/>
        <v>0.59999999999999987</v>
      </c>
      <c r="AZ360" s="17">
        <f t="shared" si="136"/>
        <v>0.59999999999999987</v>
      </c>
      <c r="BA360" s="17">
        <f t="shared" si="137"/>
        <v>0.14999999999999986</v>
      </c>
      <c r="BC360" s="17">
        <f t="shared" si="138"/>
        <v>2</v>
      </c>
      <c r="BD360" s="17">
        <f t="shared" si="139"/>
        <v>0.59999999999999987</v>
      </c>
      <c r="BE360" s="17">
        <f t="shared" si="140"/>
        <v>0.54575984761981122</v>
      </c>
      <c r="BF360" s="17">
        <f t="shared" si="141"/>
        <v>0.55449037731262607</v>
      </c>
      <c r="BG360" s="17">
        <f t="shared" si="142"/>
        <v>0.55449037731262607</v>
      </c>
      <c r="BH360" s="17">
        <f t="shared" si="143"/>
        <v>1.0918238950934959E-2</v>
      </c>
      <c r="BI360" s="17">
        <f t="shared" si="144"/>
        <v>6.8799317983979469E-5</v>
      </c>
    </row>
    <row r="361" spans="1:61" x14ac:dyDescent="0.25">
      <c r="A361" s="84">
        <v>460</v>
      </c>
      <c r="B361" s="84">
        <v>309</v>
      </c>
      <c r="C361" s="17" t="s">
        <v>302</v>
      </c>
      <c r="D361" s="86">
        <v>1</v>
      </c>
      <c r="E361" s="98">
        <f t="shared" si="145"/>
        <v>15</v>
      </c>
      <c r="F361" s="98">
        <f t="shared" si="146"/>
        <v>0.5</v>
      </c>
      <c r="G361" s="17">
        <v>25</v>
      </c>
      <c r="H361" s="17">
        <v>30</v>
      </c>
      <c r="I361" s="17">
        <v>0</v>
      </c>
      <c r="J361" s="17">
        <v>0</v>
      </c>
      <c r="K361" s="17">
        <v>0</v>
      </c>
      <c r="L361" s="17">
        <v>0</v>
      </c>
      <c r="M361" s="17">
        <v>0</v>
      </c>
      <c r="N361" s="17">
        <v>0</v>
      </c>
      <c r="O361" s="17">
        <v>15</v>
      </c>
      <c r="P361" s="17">
        <v>0</v>
      </c>
      <c r="Q361" s="17">
        <v>30</v>
      </c>
      <c r="R361" s="17">
        <v>0</v>
      </c>
      <c r="S361" s="17">
        <v>0</v>
      </c>
      <c r="T361" s="17">
        <v>0</v>
      </c>
      <c r="U361" s="17">
        <v>0</v>
      </c>
      <c r="V361" s="17">
        <v>0</v>
      </c>
      <c r="W361" s="41">
        <v>0</v>
      </c>
      <c r="X361" s="17">
        <v>0</v>
      </c>
      <c r="Y361" s="17">
        <v>0</v>
      </c>
      <c r="Z361" s="17">
        <v>0</v>
      </c>
      <c r="AA361" s="17">
        <v>0</v>
      </c>
      <c r="AB361" s="17">
        <v>0</v>
      </c>
      <c r="AC361" s="17">
        <v>0</v>
      </c>
      <c r="AD361" s="17">
        <v>0</v>
      </c>
      <c r="AE361" s="17">
        <v>0</v>
      </c>
      <c r="AF361" s="41">
        <v>0</v>
      </c>
      <c r="AG361" s="88">
        <v>0</v>
      </c>
      <c r="AH361" s="92" t="s">
        <v>3</v>
      </c>
      <c r="AI361" s="87" t="s">
        <v>504</v>
      </c>
      <c r="AN361" s="17">
        <f t="shared" si="125"/>
        <v>100</v>
      </c>
      <c r="AO361" s="17">
        <f t="shared" si="126"/>
        <v>0.15</v>
      </c>
      <c r="AP361" s="17">
        <f t="shared" si="127"/>
        <v>0.25</v>
      </c>
      <c r="AQ361" s="17">
        <f t="shared" si="128"/>
        <v>0.3</v>
      </c>
      <c r="AR361" s="17">
        <f t="shared" si="129"/>
        <v>0.3</v>
      </c>
      <c r="AS361" s="17">
        <f t="shared" si="130"/>
        <v>0</v>
      </c>
      <c r="AU361" s="17">
        <f t="shared" si="131"/>
        <v>0.54545454545454541</v>
      </c>
      <c r="AV361" s="17">
        <f t="shared" si="132"/>
        <v>0.27272727272727271</v>
      </c>
      <c r="AW361" s="17">
        <f t="shared" si="133"/>
        <v>0.53409090909090906</v>
      </c>
      <c r="AX361" s="17">
        <f t="shared" si="134"/>
        <v>0.63636363636363635</v>
      </c>
      <c r="AY361" s="17">
        <f t="shared" si="135"/>
        <v>0.27272727272727271</v>
      </c>
      <c r="AZ361" s="17">
        <f t="shared" si="136"/>
        <v>0.27272727272727271</v>
      </c>
      <c r="BA361" s="17">
        <f t="shared" si="137"/>
        <v>0.27272727272727271</v>
      </c>
      <c r="BC361" s="17">
        <f t="shared" si="138"/>
        <v>0.23076923076923078</v>
      </c>
      <c r="BD361" s="17">
        <f t="shared" si="139"/>
        <v>0.11538461538461539</v>
      </c>
      <c r="BE361" s="17">
        <f t="shared" si="140"/>
        <v>0.44177496578567971</v>
      </c>
      <c r="BF361" s="17">
        <f t="shared" si="141"/>
        <v>0.11538461538461539</v>
      </c>
      <c r="BG361" s="17">
        <f t="shared" si="142"/>
        <v>0.11538461538461539</v>
      </c>
      <c r="BH361" s="17">
        <f t="shared" si="143"/>
        <v>1.3313609467455623E-2</v>
      </c>
      <c r="BI361" s="17">
        <f t="shared" si="144"/>
        <v>0.2100338812041406</v>
      </c>
    </row>
    <row r="362" spans="1:61" x14ac:dyDescent="0.25">
      <c r="A362" s="84">
        <v>485</v>
      </c>
      <c r="B362" s="84">
        <v>539</v>
      </c>
      <c r="C362" s="17" t="s">
        <v>330</v>
      </c>
      <c r="D362" s="86" t="s">
        <v>616</v>
      </c>
      <c r="E362" s="98">
        <f t="shared" si="145"/>
        <v>0</v>
      </c>
      <c r="F362" s="98">
        <f t="shared" si="146"/>
        <v>0.41666666666666669</v>
      </c>
      <c r="G362" s="17">
        <v>2</v>
      </c>
      <c r="H362" s="17">
        <v>28</v>
      </c>
      <c r="I362" s="17">
        <v>0</v>
      </c>
      <c r="J362" s="17">
        <v>0</v>
      </c>
      <c r="K362" s="17">
        <v>0</v>
      </c>
      <c r="L362" s="17">
        <v>0</v>
      </c>
      <c r="M362" s="17">
        <v>0</v>
      </c>
      <c r="N362" s="17">
        <v>0</v>
      </c>
      <c r="O362" s="17">
        <v>0</v>
      </c>
      <c r="P362" s="17">
        <v>0</v>
      </c>
      <c r="Q362" s="17">
        <v>20</v>
      </c>
      <c r="R362" s="17">
        <v>0</v>
      </c>
      <c r="S362" s="17">
        <v>0</v>
      </c>
      <c r="T362" s="17">
        <v>0</v>
      </c>
      <c r="U362" s="17">
        <v>0</v>
      </c>
      <c r="V362" s="17">
        <v>0</v>
      </c>
      <c r="W362" s="17">
        <v>50</v>
      </c>
      <c r="X362" s="17">
        <v>0</v>
      </c>
      <c r="Y362" s="17">
        <v>0</v>
      </c>
      <c r="Z362" s="17">
        <v>0</v>
      </c>
      <c r="AA362" s="17">
        <v>0</v>
      </c>
      <c r="AB362" s="17">
        <v>0</v>
      </c>
      <c r="AC362" s="17">
        <v>0</v>
      </c>
      <c r="AD362" s="17">
        <v>0</v>
      </c>
      <c r="AE362" s="17">
        <v>0</v>
      </c>
      <c r="AF362" s="41">
        <v>0</v>
      </c>
      <c r="AG362" s="88">
        <v>38</v>
      </c>
      <c r="AH362" s="17" t="s">
        <v>3</v>
      </c>
      <c r="AI362" s="87" t="s">
        <v>506</v>
      </c>
      <c r="AN362" s="17">
        <f t="shared" si="125"/>
        <v>100</v>
      </c>
      <c r="AO362" s="17">
        <f t="shared" si="126"/>
        <v>0</v>
      </c>
      <c r="AP362" s="17">
        <f t="shared" si="127"/>
        <v>0.02</v>
      </c>
      <c r="AQ362" s="17">
        <f t="shared" si="128"/>
        <v>0.28000000000000003</v>
      </c>
      <c r="AR362" s="17">
        <f t="shared" si="129"/>
        <v>0.2</v>
      </c>
      <c r="AS362" s="17">
        <f t="shared" si="130"/>
        <v>0.38</v>
      </c>
      <c r="AU362" s="17">
        <f t="shared" si="131"/>
        <v>0.66666666666666663</v>
      </c>
      <c r="AV362" s="17">
        <f t="shared" si="132"/>
        <v>0</v>
      </c>
      <c r="AW362" s="17">
        <f t="shared" si="133"/>
        <v>0.54166666666666663</v>
      </c>
      <c r="AX362" s="17">
        <f t="shared" si="134"/>
        <v>0.66666666666666663</v>
      </c>
      <c r="AY362" s="17">
        <f t="shared" si="135"/>
        <v>0</v>
      </c>
      <c r="AZ362" s="17">
        <f t="shared" si="136"/>
        <v>0</v>
      </c>
      <c r="BA362" s="17">
        <f t="shared" si="137"/>
        <v>0.38</v>
      </c>
      <c r="BC362" s="17">
        <f t="shared" si="138"/>
        <v>0.55555555555555558</v>
      </c>
      <c r="BD362" s="17">
        <f t="shared" si="139"/>
        <v>0.46296296296296291</v>
      </c>
      <c r="BE362" s="17">
        <f t="shared" si="140"/>
        <v>0.46086397790981981</v>
      </c>
      <c r="BF362" s="17">
        <f t="shared" si="141"/>
        <v>0.48090164467954155</v>
      </c>
      <c r="BG362" s="17">
        <f t="shared" si="142"/>
        <v>0.48090164467954155</v>
      </c>
      <c r="BH362" s="17">
        <f t="shared" si="143"/>
        <v>1.0181141899036454E-2</v>
      </c>
      <c r="BI362" s="17">
        <f t="shared" si="144"/>
        <v>6.1300342780527851E-3</v>
      </c>
    </row>
    <row r="363" spans="1:61" x14ac:dyDescent="0.25">
      <c r="A363" s="84">
        <v>180</v>
      </c>
      <c r="B363" s="84">
        <v>113</v>
      </c>
      <c r="C363" s="17">
        <v>8</v>
      </c>
      <c r="D363" s="86">
        <v>1</v>
      </c>
      <c r="E363" s="98">
        <f t="shared" si="145"/>
        <v>13.3</v>
      </c>
      <c r="F363" s="98">
        <f t="shared" si="146"/>
        <v>0.76931949250288356</v>
      </c>
      <c r="G363" s="17">
        <v>0</v>
      </c>
      <c r="H363" s="17">
        <v>20</v>
      </c>
      <c r="I363" s="17">
        <v>0</v>
      </c>
      <c r="J363" s="17">
        <v>0</v>
      </c>
      <c r="K363" s="17">
        <v>0</v>
      </c>
      <c r="L363" s="17">
        <v>0</v>
      </c>
      <c r="M363" s="17">
        <v>0</v>
      </c>
      <c r="N363" s="17">
        <v>0</v>
      </c>
      <c r="O363" s="17">
        <v>13.3</v>
      </c>
      <c r="P363" s="17">
        <v>0</v>
      </c>
      <c r="Q363" s="17">
        <v>66.7</v>
      </c>
      <c r="R363" s="17">
        <v>0</v>
      </c>
      <c r="S363" s="17">
        <v>0</v>
      </c>
      <c r="T363" s="17">
        <v>0</v>
      </c>
      <c r="U363" s="17">
        <v>0</v>
      </c>
      <c r="V363" s="17">
        <v>0</v>
      </c>
      <c r="W363" s="41">
        <v>0</v>
      </c>
      <c r="X363" s="41">
        <v>0</v>
      </c>
      <c r="Y363" s="17">
        <v>0</v>
      </c>
      <c r="Z363" s="17">
        <v>0</v>
      </c>
      <c r="AA363" s="17">
        <v>0</v>
      </c>
      <c r="AB363" s="17">
        <v>0</v>
      </c>
      <c r="AC363" s="17">
        <v>0</v>
      </c>
      <c r="AD363" s="17">
        <v>0</v>
      </c>
      <c r="AE363" s="17">
        <v>0</v>
      </c>
      <c r="AF363" s="41">
        <v>0</v>
      </c>
      <c r="AG363" s="88">
        <v>50</v>
      </c>
      <c r="AH363" s="91" t="s">
        <v>3</v>
      </c>
      <c r="AI363" s="87" t="s">
        <v>504</v>
      </c>
      <c r="AN363" s="17">
        <f t="shared" si="125"/>
        <v>100</v>
      </c>
      <c r="AO363" s="17">
        <f t="shared" si="126"/>
        <v>0.13300000000000001</v>
      </c>
      <c r="AP363" s="17">
        <f t="shared" si="127"/>
        <v>0</v>
      </c>
      <c r="AQ363" s="17">
        <f t="shared" si="128"/>
        <v>0.2</v>
      </c>
      <c r="AR363" s="17">
        <f t="shared" si="129"/>
        <v>0.66700000000000004</v>
      </c>
      <c r="AS363" s="17">
        <f t="shared" si="130"/>
        <v>0.5</v>
      </c>
      <c r="AU363" s="17">
        <f t="shared" si="131"/>
        <v>3.335</v>
      </c>
      <c r="AV363" s="17">
        <f t="shared" si="132"/>
        <v>0.66500000000000004</v>
      </c>
      <c r="AW363" s="17">
        <f t="shared" si="133"/>
        <v>0.70843750000000005</v>
      </c>
      <c r="AX363" s="17">
        <f t="shared" si="134"/>
        <v>1.33375</v>
      </c>
      <c r="AY363" s="17">
        <f t="shared" si="135"/>
        <v>0.66500000000000004</v>
      </c>
      <c r="AZ363" s="17">
        <f t="shared" si="136"/>
        <v>0.66500000000000004</v>
      </c>
      <c r="BA363" s="17">
        <f t="shared" si="137"/>
        <v>0.16500000000000004</v>
      </c>
      <c r="BC363" s="17">
        <f t="shared" si="138"/>
        <v>3.335</v>
      </c>
      <c r="BD363" s="17">
        <f t="shared" si="139"/>
        <v>0.66500000000000004</v>
      </c>
      <c r="BE363" s="17">
        <f t="shared" si="140"/>
        <v>0.62422322258639173</v>
      </c>
      <c r="BF363" s="17">
        <f t="shared" si="141"/>
        <v>0.60925366147635129</v>
      </c>
      <c r="BG363" s="17">
        <f t="shared" si="142"/>
        <v>0.60925366147635129</v>
      </c>
      <c r="BH363" s="17">
        <f t="shared" si="143"/>
        <v>1.1936362545989166E-2</v>
      </c>
      <c r="BI363" s="17">
        <f t="shared" si="144"/>
        <v>1.7393457750776897E-3</v>
      </c>
    </row>
    <row r="364" spans="1:61" x14ac:dyDescent="0.25">
      <c r="A364" s="84">
        <v>443</v>
      </c>
      <c r="B364" s="84">
        <v>298</v>
      </c>
      <c r="C364" s="17" t="s">
        <v>289</v>
      </c>
      <c r="D364" s="86">
        <v>1</v>
      </c>
      <c r="E364" s="98">
        <f t="shared" si="145"/>
        <v>13.64</v>
      </c>
      <c r="F364" s="98">
        <f t="shared" si="146"/>
        <v>0.78961449592606114</v>
      </c>
      <c r="G364" s="17">
        <v>4.13</v>
      </c>
      <c r="H364" s="17">
        <v>17.3</v>
      </c>
      <c r="I364" s="17">
        <v>0</v>
      </c>
      <c r="J364" s="17">
        <v>0</v>
      </c>
      <c r="K364" s="17">
        <v>0</v>
      </c>
      <c r="L364" s="17">
        <v>0</v>
      </c>
      <c r="M364" s="17">
        <v>0</v>
      </c>
      <c r="N364" s="17">
        <v>0</v>
      </c>
      <c r="O364" s="17">
        <v>13.64</v>
      </c>
      <c r="P364" s="17">
        <v>0</v>
      </c>
      <c r="Q364" s="17">
        <v>64.930000000000007</v>
      </c>
      <c r="R364" s="17">
        <v>0</v>
      </c>
      <c r="S364" s="17">
        <v>0</v>
      </c>
      <c r="T364" s="17">
        <v>0</v>
      </c>
      <c r="U364" s="17">
        <v>0</v>
      </c>
      <c r="V364" s="17">
        <v>0</v>
      </c>
      <c r="W364" s="41">
        <v>0</v>
      </c>
      <c r="X364" s="17">
        <v>0</v>
      </c>
      <c r="Y364" s="17">
        <v>0</v>
      </c>
      <c r="Z364" s="17">
        <v>0</v>
      </c>
      <c r="AA364" s="17">
        <v>0</v>
      </c>
      <c r="AB364" s="17">
        <v>0</v>
      </c>
      <c r="AC364" s="17">
        <v>0</v>
      </c>
      <c r="AD364" s="17">
        <v>0</v>
      </c>
      <c r="AE364" s="17">
        <v>0</v>
      </c>
      <c r="AF364" s="41">
        <v>0</v>
      </c>
      <c r="AG364" s="88">
        <v>52</v>
      </c>
      <c r="AH364" s="17" t="s">
        <v>3</v>
      </c>
      <c r="AI364" s="87" t="s">
        <v>506</v>
      </c>
      <c r="AN364" s="17">
        <f t="shared" si="125"/>
        <v>100</v>
      </c>
      <c r="AO364" s="17">
        <f t="shared" si="126"/>
        <v>0.13639999999999999</v>
      </c>
      <c r="AP364" s="17">
        <f t="shared" si="127"/>
        <v>4.1299999999999996E-2</v>
      </c>
      <c r="AQ364" s="17">
        <f t="shared" si="128"/>
        <v>0.17300000000000001</v>
      </c>
      <c r="AR364" s="17">
        <f t="shared" si="129"/>
        <v>0.6493000000000001</v>
      </c>
      <c r="AS364" s="17">
        <f t="shared" si="130"/>
        <v>0.52</v>
      </c>
      <c r="AU364" s="17">
        <f t="shared" si="131"/>
        <v>3.0298646756882874</v>
      </c>
      <c r="AV364" s="17">
        <f t="shared" si="132"/>
        <v>0.63649090060662616</v>
      </c>
      <c r="AW364" s="17">
        <f t="shared" si="133"/>
        <v>0.68936654223051796</v>
      </c>
      <c r="AX364" s="17">
        <f t="shared" si="134"/>
        <v>1.2574661689220719</v>
      </c>
      <c r="AY364" s="17">
        <f t="shared" si="135"/>
        <v>0.63649090060662616</v>
      </c>
      <c r="AZ364" s="17">
        <f t="shared" si="136"/>
        <v>0.63649090060662616</v>
      </c>
      <c r="BA364" s="17">
        <f t="shared" si="137"/>
        <v>0.11649090060662615</v>
      </c>
      <c r="BC364" s="17">
        <f t="shared" si="138"/>
        <v>1.9198698994677708</v>
      </c>
      <c r="BD364" s="17">
        <f t="shared" si="139"/>
        <v>0.40331164991129509</v>
      </c>
      <c r="BE364" s="17">
        <f t="shared" si="140"/>
        <v>0.54105027599121935</v>
      </c>
      <c r="BF364" s="17">
        <f t="shared" si="141"/>
        <v>0.40331164991129509</v>
      </c>
      <c r="BG364" s="17">
        <f t="shared" si="142"/>
        <v>0.40331164991129509</v>
      </c>
      <c r="BH364" s="17">
        <f t="shared" si="143"/>
        <v>1.3616171046424163E-2</v>
      </c>
      <c r="BI364" s="17">
        <f t="shared" si="144"/>
        <v>3.8075643579151761E-3</v>
      </c>
    </row>
    <row r="365" spans="1:61" x14ac:dyDescent="0.25">
      <c r="A365" s="84">
        <v>544</v>
      </c>
      <c r="B365" s="84">
        <v>327</v>
      </c>
      <c r="C365" s="17" t="s">
        <v>388</v>
      </c>
      <c r="D365" s="86">
        <v>1</v>
      </c>
      <c r="E365" s="98">
        <f t="shared" si="145"/>
        <v>42.857142857142854</v>
      </c>
      <c r="F365" s="98">
        <f t="shared" si="146"/>
        <v>0.5</v>
      </c>
      <c r="G365" s="17">
        <f>'EWG-CCP-127 (1)'!N238</f>
        <v>14.285714285714285</v>
      </c>
      <c r="H365" s="17">
        <f>'EWG-CCP-127 (1)'!L238</f>
        <v>21.428571428571427</v>
      </c>
      <c r="I365" s="17">
        <f>'EWG-CCP-127 (1)'!O238</f>
        <v>42.857142857142854</v>
      </c>
      <c r="J365" s="17">
        <v>0</v>
      </c>
      <c r="K365" s="17">
        <v>0</v>
      </c>
      <c r="L365" s="17">
        <v>0</v>
      </c>
      <c r="M365" s="17">
        <v>0</v>
      </c>
      <c r="N365" s="17">
        <v>0</v>
      </c>
      <c r="O365" s="17">
        <v>0</v>
      </c>
      <c r="P365" s="17">
        <v>0</v>
      </c>
      <c r="Q365" s="17">
        <f>'EWG-CCP-127 (1)'!M238</f>
        <v>21.428571428571427</v>
      </c>
      <c r="R365" s="17">
        <v>0</v>
      </c>
      <c r="S365" s="17">
        <v>0</v>
      </c>
      <c r="T365" s="17">
        <v>0</v>
      </c>
      <c r="U365" s="17">
        <v>0</v>
      </c>
      <c r="V365" s="17">
        <f>'EWG-CCP-127 (1)'!P238</f>
        <v>0</v>
      </c>
      <c r="W365" s="17">
        <v>0</v>
      </c>
      <c r="X365" s="17">
        <v>0</v>
      </c>
      <c r="Y365" s="17">
        <v>0</v>
      </c>
      <c r="Z365" s="17">
        <f>'EWG-CCP-127 (1)'!Q238</f>
        <v>0</v>
      </c>
      <c r="AA365" s="17">
        <v>0</v>
      </c>
      <c r="AB365" s="17">
        <v>0</v>
      </c>
      <c r="AC365" s="17">
        <v>0</v>
      </c>
      <c r="AD365" s="17">
        <v>0</v>
      </c>
      <c r="AE365" s="17">
        <v>0</v>
      </c>
      <c r="AF365" s="17">
        <f>'EWG-CCP-127 (1)'!R238</f>
        <v>0</v>
      </c>
      <c r="AG365" s="88">
        <v>15.5</v>
      </c>
      <c r="AH365" s="92" t="s">
        <v>3</v>
      </c>
      <c r="AI365" s="87" t="s">
        <v>504</v>
      </c>
      <c r="AM365" s="80"/>
      <c r="AN365" s="17">
        <f t="shared" si="125"/>
        <v>99.999999999999986</v>
      </c>
      <c r="AO365" s="17">
        <f t="shared" si="126"/>
        <v>0</v>
      </c>
      <c r="AP365" s="17">
        <f t="shared" si="127"/>
        <v>0.14285714285714285</v>
      </c>
      <c r="AQ365" s="17">
        <f t="shared" si="128"/>
        <v>0.21428571428571427</v>
      </c>
      <c r="AR365" s="17">
        <f t="shared" si="129"/>
        <v>0.21428571428571427</v>
      </c>
      <c r="AS365" s="17">
        <f t="shared" si="130"/>
        <v>0.155</v>
      </c>
      <c r="AU365" s="17">
        <f t="shared" si="131"/>
        <v>0.60000000000000009</v>
      </c>
      <c r="AV365" s="17">
        <f t="shared" si="132"/>
        <v>0</v>
      </c>
      <c r="AW365" s="17">
        <f t="shared" si="133"/>
        <v>0.53749999999999998</v>
      </c>
      <c r="AX365" s="17">
        <f t="shared" si="134"/>
        <v>0.65</v>
      </c>
      <c r="AY365" s="17">
        <f t="shared" si="135"/>
        <v>0</v>
      </c>
      <c r="AZ365" s="17">
        <f t="shared" si="136"/>
        <v>0</v>
      </c>
      <c r="BA365" s="17">
        <f t="shared" si="137"/>
        <v>0.155</v>
      </c>
      <c r="BC365" s="17">
        <f t="shared" si="138"/>
        <v>0.27272727272727271</v>
      </c>
      <c r="BD365" s="17">
        <f t="shared" si="139"/>
        <v>0.27272727272727271</v>
      </c>
      <c r="BE365" s="17">
        <f t="shared" si="140"/>
        <v>0.44424101041415714</v>
      </c>
      <c r="BF365" s="17">
        <f t="shared" si="141"/>
        <v>0.27272727272727271</v>
      </c>
      <c r="BG365" s="17">
        <f t="shared" si="142"/>
        <v>0.27272727272727271</v>
      </c>
      <c r="BH365" s="17">
        <f t="shared" si="143"/>
        <v>1.3859710743801648E-2</v>
      </c>
      <c r="BI365" s="17">
        <f t="shared" si="144"/>
        <v>9.1987575221131102E-2</v>
      </c>
    </row>
    <row r="366" spans="1:61" x14ac:dyDescent="0.25">
      <c r="A366" s="84">
        <v>202</v>
      </c>
      <c r="B366" s="84">
        <v>475</v>
      </c>
      <c r="C366" s="17">
        <v>30</v>
      </c>
      <c r="D366" s="86">
        <v>1</v>
      </c>
      <c r="E366" s="98">
        <f t="shared" si="145"/>
        <v>25</v>
      </c>
      <c r="F366" s="98">
        <f t="shared" si="146"/>
        <v>0.33333333333333331</v>
      </c>
      <c r="G366" s="17">
        <v>0</v>
      </c>
      <c r="H366" s="17">
        <v>50</v>
      </c>
      <c r="I366" s="17">
        <v>0</v>
      </c>
      <c r="J366" s="17">
        <v>0</v>
      </c>
      <c r="K366" s="17">
        <v>0</v>
      </c>
      <c r="L366" s="17">
        <v>0</v>
      </c>
      <c r="M366" s="17">
        <v>0</v>
      </c>
      <c r="N366" s="17">
        <v>0</v>
      </c>
      <c r="O366" s="17">
        <v>25</v>
      </c>
      <c r="P366" s="17">
        <v>0</v>
      </c>
      <c r="Q366" s="17">
        <v>25</v>
      </c>
      <c r="R366" s="17">
        <v>0</v>
      </c>
      <c r="S366" s="17">
        <v>0</v>
      </c>
      <c r="T366" s="17">
        <v>0</v>
      </c>
      <c r="U366" s="17">
        <v>0</v>
      </c>
      <c r="V366" s="17">
        <v>0</v>
      </c>
      <c r="W366" s="41">
        <v>0</v>
      </c>
      <c r="X366" s="41">
        <v>0</v>
      </c>
      <c r="Y366" s="17">
        <v>0</v>
      </c>
      <c r="Z366" s="17">
        <v>0</v>
      </c>
      <c r="AA366" s="17">
        <v>0</v>
      </c>
      <c r="AB366" s="17">
        <v>0</v>
      </c>
      <c r="AC366" s="17">
        <v>0</v>
      </c>
      <c r="AD366" s="17">
        <v>0</v>
      </c>
      <c r="AE366" s="17">
        <v>0</v>
      </c>
      <c r="AF366" s="41">
        <v>0</v>
      </c>
      <c r="AG366" s="88">
        <v>38</v>
      </c>
      <c r="AH366" s="91" t="s">
        <v>3</v>
      </c>
      <c r="AI366" s="87" t="s">
        <v>504</v>
      </c>
      <c r="AN366" s="17">
        <f t="shared" si="125"/>
        <v>100</v>
      </c>
      <c r="AO366" s="17">
        <f t="shared" si="126"/>
        <v>0.25</v>
      </c>
      <c r="AP366" s="17">
        <f t="shared" si="127"/>
        <v>0</v>
      </c>
      <c r="AQ366" s="17">
        <f t="shared" si="128"/>
        <v>0.5</v>
      </c>
      <c r="AR366" s="17">
        <f t="shared" si="129"/>
        <v>0.25</v>
      </c>
      <c r="AS366" s="17">
        <f t="shared" si="130"/>
        <v>0.38</v>
      </c>
      <c r="AU366" s="17">
        <f t="shared" si="131"/>
        <v>0.5</v>
      </c>
      <c r="AV366" s="17">
        <f t="shared" si="132"/>
        <v>0.5</v>
      </c>
      <c r="AW366" s="17">
        <f t="shared" si="133"/>
        <v>0.53125</v>
      </c>
      <c r="AX366" s="17">
        <f t="shared" si="134"/>
        <v>0.625</v>
      </c>
      <c r="AY366" s="17">
        <f t="shared" si="135"/>
        <v>0.5</v>
      </c>
      <c r="AZ366" s="17">
        <f t="shared" si="136"/>
        <v>0.5</v>
      </c>
      <c r="BA366" s="17">
        <f t="shared" si="137"/>
        <v>0.12</v>
      </c>
      <c r="BC366" s="17">
        <f t="shared" si="138"/>
        <v>0.5</v>
      </c>
      <c r="BD366" s="17">
        <f t="shared" si="139"/>
        <v>0.5</v>
      </c>
      <c r="BE366" s="17">
        <f t="shared" si="140"/>
        <v>0.45759875215174323</v>
      </c>
      <c r="BF366" s="17">
        <f t="shared" si="141"/>
        <v>0.48356883782206023</v>
      </c>
      <c r="BG366" s="17">
        <f t="shared" si="142"/>
        <v>0.48356883782206023</v>
      </c>
      <c r="BH366" s="17">
        <f t="shared" si="143"/>
        <v>1.0726504167812212E-2</v>
      </c>
      <c r="BI366" s="17">
        <f t="shared" si="144"/>
        <v>6.1300342780527851E-3</v>
      </c>
    </row>
    <row r="367" spans="1:61" x14ac:dyDescent="0.25">
      <c r="A367" s="84">
        <v>53</v>
      </c>
      <c r="B367" s="84">
        <v>41</v>
      </c>
      <c r="C367" s="17" t="s">
        <v>64</v>
      </c>
      <c r="D367" s="86">
        <v>1</v>
      </c>
      <c r="E367" s="98">
        <f t="shared" si="145"/>
        <v>20</v>
      </c>
      <c r="F367" s="98">
        <f t="shared" si="146"/>
        <v>0.77500000000000002</v>
      </c>
      <c r="G367" s="41">
        <v>0</v>
      </c>
      <c r="H367" s="17">
        <v>18</v>
      </c>
      <c r="I367" s="17">
        <v>10</v>
      </c>
      <c r="J367" s="17">
        <v>0</v>
      </c>
      <c r="K367" s="41">
        <v>0</v>
      </c>
      <c r="L367" s="41">
        <v>0</v>
      </c>
      <c r="M367" s="41">
        <v>0</v>
      </c>
      <c r="N367" s="41">
        <v>0</v>
      </c>
      <c r="O367" s="17">
        <v>10</v>
      </c>
      <c r="P367" s="17">
        <v>0</v>
      </c>
      <c r="Q367" s="17">
        <v>62</v>
      </c>
      <c r="R367" s="17">
        <v>0</v>
      </c>
      <c r="S367" s="17">
        <v>0</v>
      </c>
      <c r="T367" s="17">
        <v>0</v>
      </c>
      <c r="U367" s="17">
        <v>0</v>
      </c>
      <c r="V367" s="41">
        <v>0</v>
      </c>
      <c r="W367" s="41">
        <v>0</v>
      </c>
      <c r="X367" s="41">
        <v>0</v>
      </c>
      <c r="Y367" s="41">
        <v>0</v>
      </c>
      <c r="Z367" s="17">
        <v>0</v>
      </c>
      <c r="AA367" s="17">
        <v>0</v>
      </c>
      <c r="AB367" s="41">
        <v>0</v>
      </c>
      <c r="AC367" s="17">
        <v>0</v>
      </c>
      <c r="AD367" s="17">
        <v>0</v>
      </c>
      <c r="AE367" s="41">
        <v>0</v>
      </c>
      <c r="AF367" s="41">
        <v>0</v>
      </c>
      <c r="AG367" s="88">
        <v>53</v>
      </c>
      <c r="AH367" s="41" t="s">
        <v>3</v>
      </c>
      <c r="AI367" s="87" t="s">
        <v>506</v>
      </c>
      <c r="AN367" s="17">
        <f t="shared" si="125"/>
        <v>100</v>
      </c>
      <c r="AO367" s="17">
        <f t="shared" si="126"/>
        <v>0.1</v>
      </c>
      <c r="AP367" s="17">
        <f t="shared" si="127"/>
        <v>0</v>
      </c>
      <c r="AQ367" s="17">
        <f t="shared" si="128"/>
        <v>0.18</v>
      </c>
      <c r="AR367" s="17">
        <f t="shared" si="129"/>
        <v>0.62</v>
      </c>
      <c r="AS367" s="17">
        <f t="shared" si="130"/>
        <v>0.53</v>
      </c>
      <c r="AU367" s="17">
        <f t="shared" si="131"/>
        <v>3.4444444444444446</v>
      </c>
      <c r="AV367" s="17">
        <f t="shared" si="132"/>
        <v>0.55555555555555558</v>
      </c>
      <c r="AW367" s="17">
        <f t="shared" si="133"/>
        <v>0.71527777777777779</v>
      </c>
      <c r="AX367" s="17">
        <f t="shared" si="134"/>
        <v>1.3611111111111112</v>
      </c>
      <c r="AY367" s="17">
        <f t="shared" si="135"/>
        <v>0.55555555555555558</v>
      </c>
      <c r="AZ367" s="17">
        <f t="shared" si="136"/>
        <v>0.55555555555555558</v>
      </c>
      <c r="BA367" s="17">
        <f t="shared" si="137"/>
        <v>2.5555555555555554E-2</v>
      </c>
      <c r="BC367" s="17">
        <f t="shared" si="138"/>
        <v>3.4444444444444446</v>
      </c>
      <c r="BD367" s="17">
        <f t="shared" si="139"/>
        <v>0.83333333333333337</v>
      </c>
      <c r="BE367" s="17">
        <f t="shared" si="140"/>
        <v>0.63065571732980263</v>
      </c>
      <c r="BF367" s="17">
        <f t="shared" si="141"/>
        <v>0.64636804045880469</v>
      </c>
      <c r="BG367" s="17">
        <f t="shared" si="142"/>
        <v>0.64636804045880469</v>
      </c>
      <c r="BH367" s="17">
        <f t="shared" si="143"/>
        <v>1.3541520840221999E-2</v>
      </c>
      <c r="BI367" s="17">
        <f t="shared" si="144"/>
        <v>5.1416736493339193E-3</v>
      </c>
    </row>
    <row r="368" spans="1:61" x14ac:dyDescent="0.25">
      <c r="A368" s="84">
        <v>191</v>
      </c>
      <c r="B368" s="84">
        <v>471</v>
      </c>
      <c r="C368" s="17">
        <v>19</v>
      </c>
      <c r="D368" s="86">
        <v>1</v>
      </c>
      <c r="E368" s="98">
        <f t="shared" si="145"/>
        <v>20</v>
      </c>
      <c r="F368" s="98">
        <f t="shared" si="146"/>
        <v>0.375</v>
      </c>
      <c r="G368" s="17">
        <v>0</v>
      </c>
      <c r="H368" s="17">
        <v>50</v>
      </c>
      <c r="I368" s="17">
        <v>0</v>
      </c>
      <c r="J368" s="17">
        <v>0</v>
      </c>
      <c r="K368" s="17">
        <v>0</v>
      </c>
      <c r="L368" s="17">
        <v>0</v>
      </c>
      <c r="M368" s="17">
        <v>0</v>
      </c>
      <c r="N368" s="17">
        <v>0</v>
      </c>
      <c r="O368" s="17">
        <v>20</v>
      </c>
      <c r="P368" s="17">
        <v>0</v>
      </c>
      <c r="Q368" s="17">
        <v>30</v>
      </c>
      <c r="R368" s="17">
        <v>0</v>
      </c>
      <c r="S368" s="17">
        <v>0</v>
      </c>
      <c r="T368" s="17">
        <v>0</v>
      </c>
      <c r="U368" s="17">
        <v>0</v>
      </c>
      <c r="V368" s="17">
        <v>0</v>
      </c>
      <c r="W368" s="41">
        <v>0</v>
      </c>
      <c r="X368" s="41">
        <v>0</v>
      </c>
      <c r="Y368" s="17">
        <v>0</v>
      </c>
      <c r="Z368" s="17">
        <v>0</v>
      </c>
      <c r="AA368" s="17">
        <v>0</v>
      </c>
      <c r="AB368" s="17">
        <v>0</v>
      </c>
      <c r="AC368" s="17">
        <v>0</v>
      </c>
      <c r="AD368" s="17">
        <v>0</v>
      </c>
      <c r="AE368" s="17">
        <v>0</v>
      </c>
      <c r="AF368" s="41">
        <v>0</v>
      </c>
      <c r="AG368" s="88">
        <v>28</v>
      </c>
      <c r="AH368" s="91" t="s">
        <v>3</v>
      </c>
      <c r="AI368" s="87" t="s">
        <v>504</v>
      </c>
      <c r="AN368" s="17">
        <f t="shared" si="125"/>
        <v>100</v>
      </c>
      <c r="AO368" s="17">
        <f t="shared" si="126"/>
        <v>0.2</v>
      </c>
      <c r="AP368" s="17">
        <f t="shared" si="127"/>
        <v>0</v>
      </c>
      <c r="AQ368" s="17">
        <f t="shared" si="128"/>
        <v>0.5</v>
      </c>
      <c r="AR368" s="17">
        <f t="shared" si="129"/>
        <v>0.3</v>
      </c>
      <c r="AS368" s="17">
        <f t="shared" si="130"/>
        <v>0.28000000000000003</v>
      </c>
      <c r="AU368" s="17">
        <f t="shared" si="131"/>
        <v>0.6</v>
      </c>
      <c r="AV368" s="17">
        <f t="shared" si="132"/>
        <v>0.4</v>
      </c>
      <c r="AW368" s="17">
        <f t="shared" si="133"/>
        <v>0.53749999999999998</v>
      </c>
      <c r="AX368" s="17">
        <f t="shared" si="134"/>
        <v>0.65</v>
      </c>
      <c r="AY368" s="17">
        <f t="shared" si="135"/>
        <v>0.4</v>
      </c>
      <c r="AZ368" s="17">
        <f t="shared" si="136"/>
        <v>0.4</v>
      </c>
      <c r="BA368" s="17">
        <f t="shared" si="137"/>
        <v>0.12</v>
      </c>
      <c r="BC368" s="17">
        <f t="shared" si="138"/>
        <v>0.6</v>
      </c>
      <c r="BD368" s="17">
        <f t="shared" si="139"/>
        <v>0.4</v>
      </c>
      <c r="BE368" s="17">
        <f t="shared" si="140"/>
        <v>0.4634761585162811</v>
      </c>
      <c r="BF368" s="17">
        <f t="shared" si="141"/>
        <v>0.4</v>
      </c>
      <c r="BG368" s="17">
        <f t="shared" si="142"/>
        <v>0.4</v>
      </c>
      <c r="BH368" s="17">
        <f t="shared" si="143"/>
        <v>1.44E-2</v>
      </c>
      <c r="BI368" s="17">
        <f t="shared" si="144"/>
        <v>3.1788941363865356E-2</v>
      </c>
    </row>
    <row r="369" spans="1:61" x14ac:dyDescent="0.25">
      <c r="A369" s="84">
        <v>383</v>
      </c>
      <c r="B369" s="84">
        <v>252</v>
      </c>
      <c r="C369" s="58">
        <v>33</v>
      </c>
      <c r="D369" s="86">
        <v>1</v>
      </c>
      <c r="E369" s="98">
        <f t="shared" si="145"/>
        <v>41.666666666666671</v>
      </c>
      <c r="F369" s="98">
        <f t="shared" si="146"/>
        <v>0.85714285714285721</v>
      </c>
      <c r="G369" s="17">
        <v>0</v>
      </c>
      <c r="H369" s="17">
        <f>'EWG-CCP-127 (1)'!M196</f>
        <v>8.3333333333333321</v>
      </c>
      <c r="I369" s="17">
        <v>0</v>
      </c>
      <c r="J369" s="17">
        <v>0</v>
      </c>
      <c r="K369" s="17">
        <v>0</v>
      </c>
      <c r="L369" s="17">
        <v>0</v>
      </c>
      <c r="M369" s="17">
        <v>0</v>
      </c>
      <c r="N369" s="17">
        <v>0</v>
      </c>
      <c r="O369" s="17">
        <f>'EWG-CCP-127 (1)'!L196</f>
        <v>41.666666666666671</v>
      </c>
      <c r="P369" s="17">
        <v>0</v>
      </c>
      <c r="Q369" s="17">
        <f>'EWG-CCP-127 (1)'!K196</f>
        <v>50</v>
      </c>
      <c r="R369" s="17">
        <v>0</v>
      </c>
      <c r="S369" s="17">
        <v>0</v>
      </c>
      <c r="T369" s="17">
        <v>0</v>
      </c>
      <c r="U369" s="17">
        <v>0</v>
      </c>
      <c r="V369" s="17">
        <v>0</v>
      </c>
      <c r="W369" s="41">
        <v>0</v>
      </c>
      <c r="X369" s="41">
        <v>0</v>
      </c>
      <c r="Y369" s="17">
        <v>0</v>
      </c>
      <c r="Z369" s="17">
        <v>0</v>
      </c>
      <c r="AA369" s="17">
        <v>0</v>
      </c>
      <c r="AB369" s="17">
        <v>0</v>
      </c>
      <c r="AC369" s="17">
        <v>0</v>
      </c>
      <c r="AD369" s="17">
        <v>0</v>
      </c>
      <c r="AE369" s="17">
        <v>0</v>
      </c>
      <c r="AF369" s="41">
        <v>0</v>
      </c>
      <c r="AG369" s="88">
        <f>'EWG-CCP-127 (1)'!E196</f>
        <v>50</v>
      </c>
      <c r="AH369" s="41" t="s">
        <v>3</v>
      </c>
      <c r="AI369" s="87" t="s">
        <v>506</v>
      </c>
      <c r="AN369" s="17">
        <f t="shared" si="125"/>
        <v>100</v>
      </c>
      <c r="AO369" s="17">
        <f t="shared" si="126"/>
        <v>0.41666666666666674</v>
      </c>
      <c r="AP369" s="17">
        <f t="shared" si="127"/>
        <v>0</v>
      </c>
      <c r="AQ369" s="17">
        <f t="shared" si="128"/>
        <v>8.3333333333333315E-2</v>
      </c>
      <c r="AR369" s="17">
        <f t="shared" si="129"/>
        <v>0.5</v>
      </c>
      <c r="AS369" s="17">
        <f t="shared" si="130"/>
        <v>0.5</v>
      </c>
      <c r="AU369" s="17">
        <f t="shared" si="131"/>
        <v>6.0000000000000018</v>
      </c>
      <c r="AV369" s="17">
        <f t="shared" si="132"/>
        <v>5.0000000000000018</v>
      </c>
      <c r="AW369" s="17">
        <f t="shared" si="133"/>
        <v>0.87500000000000011</v>
      </c>
      <c r="AX369" s="17">
        <f t="shared" si="134"/>
        <v>2.0000000000000004</v>
      </c>
      <c r="AY369" s="17">
        <f t="shared" si="135"/>
        <v>0.4375</v>
      </c>
      <c r="AZ369" s="17">
        <f t="shared" si="136"/>
        <v>0.4375</v>
      </c>
      <c r="BA369" s="17">
        <f t="shared" si="137"/>
        <v>6.25E-2</v>
      </c>
      <c r="BC369" s="17">
        <f t="shared" si="138"/>
        <v>6.0000000000000009</v>
      </c>
      <c r="BD369" s="17">
        <f t="shared" si="139"/>
        <v>5.0000000000000009</v>
      </c>
      <c r="BE369" s="17">
        <f t="shared" si="140"/>
        <v>0.78085610220132606</v>
      </c>
      <c r="BF369" s="17">
        <f t="shared" si="141"/>
        <v>0.38602746529366339</v>
      </c>
      <c r="BG369" s="17">
        <f t="shared" si="142"/>
        <v>0.38602746529366339</v>
      </c>
      <c r="BH369" s="17">
        <f t="shared" si="143"/>
        <v>1.2989738667387105E-2</v>
      </c>
      <c r="BI369" s="17">
        <f t="shared" si="144"/>
        <v>1.7393457750776897E-3</v>
      </c>
    </row>
    <row r="370" spans="1:61" x14ac:dyDescent="0.25">
      <c r="A370" s="84">
        <v>55</v>
      </c>
      <c r="B370" s="84">
        <v>43</v>
      </c>
      <c r="C370" s="17" t="s">
        <v>66</v>
      </c>
      <c r="D370" s="86">
        <v>1</v>
      </c>
      <c r="E370" s="98">
        <f t="shared" si="145"/>
        <v>25</v>
      </c>
      <c r="F370" s="98">
        <f t="shared" si="146"/>
        <v>0.76388888888888884</v>
      </c>
      <c r="G370" s="41">
        <v>0</v>
      </c>
      <c r="H370" s="17">
        <v>17</v>
      </c>
      <c r="I370" s="17">
        <v>5</v>
      </c>
      <c r="J370" s="17">
        <v>0</v>
      </c>
      <c r="K370" s="41">
        <v>0</v>
      </c>
      <c r="L370" s="41">
        <v>0</v>
      </c>
      <c r="M370" s="41">
        <v>0</v>
      </c>
      <c r="N370" s="41">
        <v>0</v>
      </c>
      <c r="O370" s="17">
        <v>20</v>
      </c>
      <c r="P370" s="17">
        <v>0</v>
      </c>
      <c r="Q370" s="17">
        <v>55</v>
      </c>
      <c r="R370" s="17">
        <v>0</v>
      </c>
      <c r="S370" s="17">
        <v>0</v>
      </c>
      <c r="T370" s="17">
        <v>0</v>
      </c>
      <c r="U370" s="17">
        <v>0</v>
      </c>
      <c r="V370" s="41">
        <v>0</v>
      </c>
      <c r="W370" s="41">
        <v>0</v>
      </c>
      <c r="X370" s="41">
        <v>0</v>
      </c>
      <c r="Y370" s="41">
        <v>0</v>
      </c>
      <c r="Z370" s="17">
        <v>4</v>
      </c>
      <c r="AA370" s="17">
        <v>0</v>
      </c>
      <c r="AB370" s="41">
        <v>0</v>
      </c>
      <c r="AC370" s="17">
        <v>0</v>
      </c>
      <c r="AD370" s="17">
        <v>0</v>
      </c>
      <c r="AE370" s="41">
        <v>0</v>
      </c>
      <c r="AF370" s="41">
        <v>0</v>
      </c>
      <c r="AG370" s="88">
        <v>54</v>
      </c>
      <c r="AH370" s="41" t="s">
        <v>3</v>
      </c>
      <c r="AI370" s="87" t="s">
        <v>506</v>
      </c>
      <c r="AN370" s="17">
        <f t="shared" si="125"/>
        <v>101</v>
      </c>
      <c r="AO370" s="17">
        <f t="shared" si="126"/>
        <v>0.2</v>
      </c>
      <c r="AP370" s="17">
        <f t="shared" si="127"/>
        <v>0</v>
      </c>
      <c r="AQ370" s="17">
        <f t="shared" si="128"/>
        <v>0.17</v>
      </c>
      <c r="AR370" s="17">
        <f t="shared" si="129"/>
        <v>0.55000000000000004</v>
      </c>
      <c r="AS370" s="17">
        <f t="shared" si="130"/>
        <v>0.54</v>
      </c>
      <c r="AU370" s="17">
        <f t="shared" si="131"/>
        <v>3.2352941176470589</v>
      </c>
      <c r="AV370" s="17">
        <f t="shared" si="132"/>
        <v>1.1764705882352942</v>
      </c>
      <c r="AW370" s="17">
        <f t="shared" si="133"/>
        <v>0.70220588235294112</v>
      </c>
      <c r="AX370" s="17">
        <f t="shared" si="134"/>
        <v>1.3088235294117647</v>
      </c>
      <c r="AY370" s="17">
        <f t="shared" si="135"/>
        <v>0.70220588235294112</v>
      </c>
      <c r="AZ370" s="17">
        <f t="shared" si="136"/>
        <v>0.70220588235294112</v>
      </c>
      <c r="BA370" s="17">
        <f t="shared" si="137"/>
        <v>0.16220588235294109</v>
      </c>
      <c r="BC370" s="17">
        <f t="shared" si="138"/>
        <v>3.2352941176470589</v>
      </c>
      <c r="BD370" s="17">
        <f t="shared" si="139"/>
        <v>1.4019607843137254</v>
      </c>
      <c r="BE370" s="17">
        <f t="shared" si="140"/>
        <v>0.61836310271116135</v>
      </c>
      <c r="BF370" s="17">
        <f t="shared" si="141"/>
        <v>0.66666755822136625</v>
      </c>
      <c r="BG370" s="17">
        <f t="shared" si="142"/>
        <v>0.66666755822136625</v>
      </c>
      <c r="BH370" s="17">
        <f t="shared" si="143"/>
        <v>1.60446703057632E-2</v>
      </c>
      <c r="BI370" s="17">
        <f t="shared" si="144"/>
        <v>6.675782940752664E-3</v>
      </c>
    </row>
    <row r="371" spans="1:61" x14ac:dyDescent="0.25">
      <c r="A371" s="84">
        <v>352</v>
      </c>
      <c r="B371" s="84">
        <v>374</v>
      </c>
      <c r="C371" s="58">
        <v>2</v>
      </c>
      <c r="D371" s="86">
        <v>1</v>
      </c>
      <c r="E371" s="98">
        <f t="shared" si="145"/>
        <v>55.555555555555557</v>
      </c>
      <c r="F371" s="98">
        <f t="shared" si="146"/>
        <v>0.5</v>
      </c>
      <c r="G371" s="17">
        <v>0</v>
      </c>
      <c r="H371" s="17">
        <f>'EWG-CCP-127 (1)'!M165</f>
        <v>22.222222222222221</v>
      </c>
      <c r="I371" s="17">
        <v>0</v>
      </c>
      <c r="J371" s="17">
        <v>0</v>
      </c>
      <c r="K371" s="17">
        <v>0</v>
      </c>
      <c r="L371" s="17">
        <v>0</v>
      </c>
      <c r="M371" s="17">
        <v>0</v>
      </c>
      <c r="N371" s="17">
        <v>0</v>
      </c>
      <c r="O371" s="17">
        <f>'EWG-CCP-127 (1)'!L165</f>
        <v>55.555555555555557</v>
      </c>
      <c r="P371" s="17">
        <v>0</v>
      </c>
      <c r="Q371" s="17">
        <f>'EWG-CCP-127 (1)'!K165</f>
        <v>22.222222222222221</v>
      </c>
      <c r="R371" s="17">
        <v>0</v>
      </c>
      <c r="S371" s="17">
        <v>0</v>
      </c>
      <c r="T371" s="17">
        <v>0</v>
      </c>
      <c r="U371" s="17">
        <v>0</v>
      </c>
      <c r="V371" s="17">
        <v>0</v>
      </c>
      <c r="W371" s="41">
        <v>0</v>
      </c>
      <c r="X371" s="41">
        <v>0</v>
      </c>
      <c r="Y371" s="17">
        <v>0</v>
      </c>
      <c r="Z371" s="17">
        <v>0</v>
      </c>
      <c r="AA371" s="17">
        <v>0</v>
      </c>
      <c r="AB371" s="17">
        <v>0</v>
      </c>
      <c r="AC371" s="17">
        <v>0</v>
      </c>
      <c r="AD371" s="17">
        <v>0</v>
      </c>
      <c r="AE371" s="17">
        <v>0</v>
      </c>
      <c r="AF371" s="41">
        <v>0</v>
      </c>
      <c r="AG371" s="88">
        <f>'EWG-CCP-127 (1)'!E165</f>
        <v>13</v>
      </c>
      <c r="AH371" s="41" t="s">
        <v>3</v>
      </c>
      <c r="AI371" s="87" t="s">
        <v>506</v>
      </c>
      <c r="AN371" s="17">
        <f t="shared" si="125"/>
        <v>100</v>
      </c>
      <c r="AO371" s="17">
        <f t="shared" si="126"/>
        <v>0.55555555555555558</v>
      </c>
      <c r="AP371" s="17">
        <f t="shared" si="127"/>
        <v>0</v>
      </c>
      <c r="AQ371" s="17">
        <f t="shared" si="128"/>
        <v>0.22222222222222221</v>
      </c>
      <c r="AR371" s="17">
        <f t="shared" si="129"/>
        <v>0.22222222222222221</v>
      </c>
      <c r="AS371" s="17">
        <f t="shared" si="130"/>
        <v>0.13</v>
      </c>
      <c r="AU371" s="17">
        <f t="shared" si="131"/>
        <v>1</v>
      </c>
      <c r="AV371" s="17">
        <f t="shared" si="132"/>
        <v>2.5000000000000004</v>
      </c>
      <c r="AW371" s="17">
        <f t="shared" si="133"/>
        <v>0.5625</v>
      </c>
      <c r="AX371" s="17">
        <f t="shared" si="134"/>
        <v>0.75</v>
      </c>
      <c r="AY371" s="17">
        <f t="shared" si="135"/>
        <v>0.12499999999999989</v>
      </c>
      <c r="AZ371" s="17">
        <f t="shared" si="136"/>
        <v>0.12499999999999989</v>
      </c>
      <c r="BA371" s="17">
        <f t="shared" si="137"/>
        <v>5.0000000000001155E-3</v>
      </c>
      <c r="BC371" s="17">
        <f t="shared" si="138"/>
        <v>1</v>
      </c>
      <c r="BD371" s="17">
        <f t="shared" si="139"/>
        <v>2.5</v>
      </c>
      <c r="BE371" s="17">
        <f t="shared" si="140"/>
        <v>0.48698578397443254</v>
      </c>
      <c r="BF371" s="17">
        <f t="shared" si="141"/>
        <v>0.24457657491228388</v>
      </c>
      <c r="BG371" s="17">
        <f t="shared" si="142"/>
        <v>0.24457657491228388</v>
      </c>
      <c r="BH371" s="17">
        <f t="shared" si="143"/>
        <v>1.3127791518630198E-2</v>
      </c>
      <c r="BI371" s="17">
        <f t="shared" si="144"/>
        <v>0.10777730199258423</v>
      </c>
    </row>
    <row r="372" spans="1:61" x14ac:dyDescent="0.25">
      <c r="A372" s="84">
        <v>595</v>
      </c>
      <c r="B372" s="84">
        <v>343</v>
      </c>
      <c r="C372" s="17" t="s">
        <v>429</v>
      </c>
      <c r="D372" s="86">
        <v>1</v>
      </c>
      <c r="E372" s="98">
        <f t="shared" si="145"/>
        <v>44.43</v>
      </c>
      <c r="F372" s="98">
        <f t="shared" si="146"/>
        <v>0.84793953572071257</v>
      </c>
      <c r="G372" s="17">
        <v>0</v>
      </c>
      <c r="H372" s="17">
        <v>6.73</v>
      </c>
      <c r="I372" s="17">
        <v>16.77</v>
      </c>
      <c r="J372" s="17">
        <v>0</v>
      </c>
      <c r="K372" s="17">
        <v>0</v>
      </c>
      <c r="L372" s="17">
        <v>0</v>
      </c>
      <c r="M372" s="17">
        <v>0</v>
      </c>
      <c r="N372" s="17">
        <v>0</v>
      </c>
      <c r="O372" s="17">
        <v>22.66</v>
      </c>
      <c r="P372" s="17">
        <v>1.72</v>
      </c>
      <c r="Q372" s="17">
        <v>47.12</v>
      </c>
      <c r="R372" s="17">
        <v>0</v>
      </c>
      <c r="S372" s="17">
        <v>0</v>
      </c>
      <c r="T372" s="17">
        <v>0</v>
      </c>
      <c r="U372" s="17">
        <v>0</v>
      </c>
      <c r="V372" s="17">
        <v>0</v>
      </c>
      <c r="W372" s="17">
        <v>0</v>
      </c>
      <c r="X372" s="17">
        <v>0</v>
      </c>
      <c r="Y372" s="17">
        <v>0</v>
      </c>
      <c r="Z372" s="17">
        <v>0</v>
      </c>
      <c r="AA372" s="17">
        <v>0</v>
      </c>
      <c r="AB372" s="17">
        <v>5</v>
      </c>
      <c r="AC372" s="17">
        <v>0</v>
      </c>
      <c r="AD372" s="17">
        <v>0</v>
      </c>
      <c r="AE372" s="17">
        <v>0</v>
      </c>
      <c r="AF372" s="17">
        <v>0</v>
      </c>
      <c r="AG372" s="88">
        <v>37</v>
      </c>
      <c r="AH372" s="17" t="s">
        <v>3</v>
      </c>
      <c r="AI372" s="87" t="s">
        <v>506</v>
      </c>
      <c r="AN372" s="17">
        <f t="shared" si="125"/>
        <v>100</v>
      </c>
      <c r="AO372" s="17">
        <f t="shared" si="126"/>
        <v>0.2266</v>
      </c>
      <c r="AP372" s="17">
        <f t="shared" si="127"/>
        <v>0</v>
      </c>
      <c r="AQ372" s="17">
        <f t="shared" si="128"/>
        <v>6.7299999999999999E-2</v>
      </c>
      <c r="AR372" s="17">
        <f t="shared" si="129"/>
        <v>0.47119999999999995</v>
      </c>
      <c r="AS372" s="17">
        <f t="shared" si="130"/>
        <v>0.37</v>
      </c>
      <c r="AU372" s="17">
        <f t="shared" si="131"/>
        <v>7.0014858841010392</v>
      </c>
      <c r="AV372" s="17">
        <f t="shared" si="132"/>
        <v>3.3670133729569094</v>
      </c>
      <c r="AW372" s="17">
        <f t="shared" si="133"/>
        <v>0.93759286775631501</v>
      </c>
      <c r="AX372" s="17">
        <f t="shared" si="134"/>
        <v>2.25037147102526</v>
      </c>
      <c r="AY372" s="17">
        <f t="shared" si="135"/>
        <v>0.78251395499767717</v>
      </c>
      <c r="AZ372" s="17">
        <f t="shared" si="136"/>
        <v>0.78251395499767717</v>
      </c>
      <c r="BA372" s="17">
        <f t="shared" si="137"/>
        <v>0.41251395499767718</v>
      </c>
      <c r="BC372" s="17">
        <f t="shared" si="138"/>
        <v>7.0014858841010392</v>
      </c>
      <c r="BD372" s="17">
        <f t="shared" si="139"/>
        <v>4.9843982169390788</v>
      </c>
      <c r="BE372" s="17">
        <f t="shared" si="140"/>
        <v>0.83971749729342882</v>
      </c>
      <c r="BF372" s="17">
        <f t="shared" si="141"/>
        <v>0.505261559602735</v>
      </c>
      <c r="BG372" s="17">
        <f t="shared" si="142"/>
        <v>0.505261559602735</v>
      </c>
      <c r="BH372" s="17">
        <f t="shared" si="143"/>
        <v>1.8295689506164232E-2</v>
      </c>
      <c r="BI372" s="17">
        <f t="shared" si="144"/>
        <v>7.7959249866340445E-3</v>
      </c>
    </row>
    <row r="373" spans="1:61" x14ac:dyDescent="0.25">
      <c r="A373" s="84">
        <v>597</v>
      </c>
      <c r="B373" s="84">
        <v>345</v>
      </c>
      <c r="C373" s="17" t="s">
        <v>431</v>
      </c>
      <c r="D373" s="86">
        <v>1</v>
      </c>
      <c r="E373" s="98">
        <f t="shared" si="145"/>
        <v>44.43</v>
      </c>
      <c r="F373" s="98">
        <f t="shared" si="146"/>
        <v>0.84793953572071257</v>
      </c>
      <c r="G373" s="17">
        <v>0</v>
      </c>
      <c r="H373" s="17">
        <v>6.73</v>
      </c>
      <c r="I373" s="17">
        <v>6.77</v>
      </c>
      <c r="J373" s="17">
        <v>0</v>
      </c>
      <c r="K373" s="17">
        <v>0</v>
      </c>
      <c r="L373" s="17">
        <v>0</v>
      </c>
      <c r="M373" s="17">
        <v>0</v>
      </c>
      <c r="N373" s="17">
        <v>5</v>
      </c>
      <c r="O373" s="17">
        <v>22.66</v>
      </c>
      <c r="P373" s="17">
        <v>1.72</v>
      </c>
      <c r="Q373" s="17">
        <v>47.12</v>
      </c>
      <c r="R373" s="17">
        <v>0</v>
      </c>
      <c r="S373" s="17">
        <v>0</v>
      </c>
      <c r="T373" s="17">
        <v>0</v>
      </c>
      <c r="U373" s="17">
        <v>0</v>
      </c>
      <c r="V373" s="17">
        <v>0</v>
      </c>
      <c r="W373" s="17">
        <v>0</v>
      </c>
      <c r="X373" s="17">
        <v>0</v>
      </c>
      <c r="Y373" s="17">
        <v>0</v>
      </c>
      <c r="Z373" s="17">
        <v>0</v>
      </c>
      <c r="AA373" s="17">
        <v>0</v>
      </c>
      <c r="AB373" s="17">
        <v>10</v>
      </c>
      <c r="AC373" s="17">
        <v>0</v>
      </c>
      <c r="AD373" s="17">
        <v>0</v>
      </c>
      <c r="AE373" s="17">
        <v>0</v>
      </c>
      <c r="AF373" s="17">
        <v>0</v>
      </c>
      <c r="AG373" s="88">
        <v>37</v>
      </c>
      <c r="AH373" s="17" t="s">
        <v>3</v>
      </c>
      <c r="AI373" s="87" t="s">
        <v>506</v>
      </c>
      <c r="AN373" s="17">
        <f t="shared" si="125"/>
        <v>100</v>
      </c>
      <c r="AO373" s="17">
        <f t="shared" si="126"/>
        <v>0.2266</v>
      </c>
      <c r="AP373" s="17">
        <f t="shared" si="127"/>
        <v>0</v>
      </c>
      <c r="AQ373" s="17">
        <f t="shared" si="128"/>
        <v>6.7299999999999999E-2</v>
      </c>
      <c r="AR373" s="17">
        <f t="shared" si="129"/>
        <v>0.47119999999999995</v>
      </c>
      <c r="AS373" s="17">
        <f t="shared" si="130"/>
        <v>0.37</v>
      </c>
      <c r="AU373" s="17">
        <f t="shared" si="131"/>
        <v>7.0014858841010392</v>
      </c>
      <c r="AV373" s="17">
        <f t="shared" si="132"/>
        <v>3.3670133729569094</v>
      </c>
      <c r="AW373" s="17">
        <f t="shared" si="133"/>
        <v>0.93759286775631501</v>
      </c>
      <c r="AX373" s="17">
        <f t="shared" si="134"/>
        <v>2.25037147102526</v>
      </c>
      <c r="AY373" s="17">
        <f t="shared" si="135"/>
        <v>0.78251395499767717</v>
      </c>
      <c r="AZ373" s="17">
        <f t="shared" si="136"/>
        <v>0.78251395499767717</v>
      </c>
      <c r="BA373" s="17">
        <f t="shared" si="137"/>
        <v>0.41251395499767718</v>
      </c>
      <c r="BC373" s="17">
        <f t="shared" si="138"/>
        <v>7.0014858841010392</v>
      </c>
      <c r="BD373" s="17">
        <f t="shared" si="139"/>
        <v>4.9843982169390788</v>
      </c>
      <c r="BE373" s="17">
        <f t="shared" si="140"/>
        <v>0.83971749729342882</v>
      </c>
      <c r="BF373" s="17">
        <f t="shared" si="141"/>
        <v>0.505261559602735</v>
      </c>
      <c r="BG373" s="17">
        <f t="shared" si="142"/>
        <v>0.505261559602735</v>
      </c>
      <c r="BH373" s="17">
        <f t="shared" si="143"/>
        <v>1.8295689506164232E-2</v>
      </c>
      <c r="BI373" s="17">
        <f t="shared" si="144"/>
        <v>7.7959249866340445E-3</v>
      </c>
    </row>
    <row r="374" spans="1:61" x14ac:dyDescent="0.25">
      <c r="A374" s="84">
        <v>310</v>
      </c>
      <c r="B374" s="84">
        <v>197</v>
      </c>
      <c r="D374" s="86">
        <v>1</v>
      </c>
      <c r="E374" s="98">
        <f t="shared" ref="E374:E398" si="147">I374+L374+M374+N374+O374+V374+X374+AB374+AD374</f>
        <v>33.914728682170541</v>
      </c>
      <c r="F374" s="98">
        <f t="shared" ref="F374:F398" si="148">Q374/(H374+P374+Q374+AC374)</f>
        <v>0.70674486803519054</v>
      </c>
      <c r="G374" s="17">
        <v>0</v>
      </c>
      <c r="H374" s="17">
        <f>'EWG-CCP-127 (1)'!M128</f>
        <v>19.379844961240309</v>
      </c>
      <c r="I374" s="17">
        <v>0</v>
      </c>
      <c r="J374" s="17">
        <v>0</v>
      </c>
      <c r="K374" s="17">
        <v>0</v>
      </c>
      <c r="L374" s="17">
        <v>0</v>
      </c>
      <c r="M374" s="17">
        <v>0</v>
      </c>
      <c r="N374" s="17">
        <v>0</v>
      </c>
      <c r="O374" s="17">
        <f>'EWG-CCP-127 (1)'!L128</f>
        <v>33.914728682170541</v>
      </c>
      <c r="P374" s="17">
        <v>0</v>
      </c>
      <c r="Q374" s="17">
        <f>'EWG-CCP-127 (1)'!K128</f>
        <v>46.70542635658915</v>
      </c>
      <c r="R374" s="17">
        <v>0</v>
      </c>
      <c r="S374" s="17">
        <v>0</v>
      </c>
      <c r="T374" s="17">
        <v>0</v>
      </c>
      <c r="U374" s="17">
        <v>0</v>
      </c>
      <c r="V374" s="17">
        <v>0</v>
      </c>
      <c r="W374" s="41">
        <v>0</v>
      </c>
      <c r="X374" s="41">
        <v>0</v>
      </c>
      <c r="Y374" s="17">
        <v>0</v>
      </c>
      <c r="Z374" s="17">
        <v>0</v>
      </c>
      <c r="AA374" s="17">
        <v>0</v>
      </c>
      <c r="AB374" s="17">
        <v>0</v>
      </c>
      <c r="AC374" s="17">
        <v>0</v>
      </c>
      <c r="AD374" s="17">
        <v>0</v>
      </c>
      <c r="AE374" s="17">
        <v>0</v>
      </c>
      <c r="AF374" s="41">
        <v>0</v>
      </c>
      <c r="AG374" s="88">
        <f>'EWG-CCP-127 (1)'!E128</f>
        <v>68</v>
      </c>
      <c r="AH374" s="91" t="s">
        <v>3</v>
      </c>
      <c r="AI374" s="87" t="s">
        <v>504</v>
      </c>
      <c r="AN374" s="17">
        <f t="shared" si="125"/>
        <v>100</v>
      </c>
      <c r="AO374" s="17">
        <f t="shared" si="126"/>
        <v>0.33914728682170542</v>
      </c>
      <c r="AP374" s="17">
        <f t="shared" si="127"/>
        <v>0</v>
      </c>
      <c r="AQ374" s="17">
        <f t="shared" si="128"/>
        <v>0.19379844961240308</v>
      </c>
      <c r="AR374" s="17">
        <f t="shared" si="129"/>
        <v>0.46705426356589153</v>
      </c>
      <c r="AS374" s="17">
        <f t="shared" si="130"/>
        <v>0.68</v>
      </c>
      <c r="AU374" s="17">
        <f t="shared" si="131"/>
        <v>2.4100000000000006</v>
      </c>
      <c r="AV374" s="17">
        <f t="shared" si="132"/>
        <v>1.75</v>
      </c>
      <c r="AW374" s="17">
        <f t="shared" si="133"/>
        <v>0.65062500000000001</v>
      </c>
      <c r="AX374" s="17">
        <f t="shared" si="134"/>
        <v>1.1025</v>
      </c>
      <c r="AY374" s="17">
        <f t="shared" si="135"/>
        <v>0.5232539682539683</v>
      </c>
      <c r="AZ374" s="17">
        <f t="shared" si="136"/>
        <v>0.5232539682539683</v>
      </c>
      <c r="BA374" s="17">
        <f t="shared" si="137"/>
        <v>0.15674603174603174</v>
      </c>
      <c r="BC374" s="17">
        <f t="shared" si="138"/>
        <v>2.41</v>
      </c>
      <c r="BD374" s="17">
        <f t="shared" si="139"/>
        <v>1.75</v>
      </c>
      <c r="BE374" s="17">
        <f t="shared" si="140"/>
        <v>0.56985721371441644</v>
      </c>
      <c r="BF374" s="17">
        <f t="shared" si="141"/>
        <v>0.56030620841260803</v>
      </c>
      <c r="BG374" s="17">
        <f t="shared" si="142"/>
        <v>0.56030620841260803</v>
      </c>
      <c r="BH374" s="17">
        <f t="shared" si="143"/>
        <v>1.4326603744566036E-2</v>
      </c>
      <c r="BI374" s="17">
        <f t="shared" si="144"/>
        <v>4.9153313020615069E-2</v>
      </c>
    </row>
    <row r="375" spans="1:61" x14ac:dyDescent="0.25">
      <c r="A375" s="84">
        <v>535</v>
      </c>
      <c r="B375" s="84">
        <v>323</v>
      </c>
      <c r="C375" s="17" t="s">
        <v>377</v>
      </c>
      <c r="D375" s="86">
        <v>1</v>
      </c>
      <c r="E375" s="98">
        <f t="shared" si="147"/>
        <v>43</v>
      </c>
      <c r="F375" s="98">
        <f t="shared" si="148"/>
        <v>0.5</v>
      </c>
      <c r="G375" s="17">
        <v>14</v>
      </c>
      <c r="H375" s="17">
        <v>21</v>
      </c>
      <c r="I375" s="17">
        <v>43</v>
      </c>
      <c r="J375" s="17">
        <v>0</v>
      </c>
      <c r="K375" s="17">
        <v>0</v>
      </c>
      <c r="L375" s="17">
        <f>'EWG-CCP-127 (1)'!M319</f>
        <v>0</v>
      </c>
      <c r="M375" s="17">
        <v>0</v>
      </c>
      <c r="N375" s="17">
        <v>0</v>
      </c>
      <c r="O375" s="17">
        <v>0</v>
      </c>
      <c r="P375" s="17">
        <v>0</v>
      </c>
      <c r="Q375" s="17">
        <v>21</v>
      </c>
      <c r="R375" s="17">
        <v>0</v>
      </c>
      <c r="S375" s="17">
        <v>0</v>
      </c>
      <c r="T375" s="17">
        <v>0</v>
      </c>
      <c r="U375" s="17">
        <v>0</v>
      </c>
      <c r="V375" s="17">
        <v>0</v>
      </c>
      <c r="W375" s="17">
        <v>0</v>
      </c>
      <c r="X375" s="17">
        <v>0</v>
      </c>
      <c r="Y375" s="17">
        <v>0</v>
      </c>
      <c r="Z375" s="17">
        <v>0</v>
      </c>
      <c r="AA375" s="17">
        <v>0</v>
      </c>
      <c r="AB375" s="17">
        <v>0</v>
      </c>
      <c r="AC375" s="17">
        <v>0</v>
      </c>
      <c r="AD375" s="17">
        <v>0</v>
      </c>
      <c r="AE375" s="17">
        <v>0</v>
      </c>
      <c r="AF375" s="17">
        <v>0</v>
      </c>
      <c r="AG375" s="88">
        <v>15.5</v>
      </c>
      <c r="AH375" s="92" t="s">
        <v>3</v>
      </c>
      <c r="AI375" s="87" t="s">
        <v>504</v>
      </c>
      <c r="AM375" s="80"/>
      <c r="AN375" s="17">
        <f t="shared" si="125"/>
        <v>99</v>
      </c>
      <c r="AO375" s="17">
        <f t="shared" si="126"/>
        <v>0</v>
      </c>
      <c r="AP375" s="17">
        <f t="shared" si="127"/>
        <v>0.14000000000000001</v>
      </c>
      <c r="AQ375" s="17">
        <f t="shared" si="128"/>
        <v>0.21</v>
      </c>
      <c r="AR375" s="17">
        <f t="shared" si="129"/>
        <v>0.21</v>
      </c>
      <c r="AS375" s="17">
        <f t="shared" si="130"/>
        <v>0.155</v>
      </c>
      <c r="AU375" s="17">
        <f t="shared" si="131"/>
        <v>0.6</v>
      </c>
      <c r="AV375" s="17">
        <f t="shared" si="132"/>
        <v>0</v>
      </c>
      <c r="AW375" s="17">
        <f t="shared" si="133"/>
        <v>0.53749999999999998</v>
      </c>
      <c r="AX375" s="17">
        <f t="shared" si="134"/>
        <v>0.65</v>
      </c>
      <c r="AY375" s="17">
        <f t="shared" si="135"/>
        <v>0</v>
      </c>
      <c r="AZ375" s="17">
        <f t="shared" si="136"/>
        <v>0</v>
      </c>
      <c r="BA375" s="17">
        <f t="shared" si="137"/>
        <v>0.155</v>
      </c>
      <c r="BC375" s="17">
        <f t="shared" si="138"/>
        <v>0.27272727272727271</v>
      </c>
      <c r="BD375" s="17">
        <f t="shared" si="139"/>
        <v>0.2792207792207792</v>
      </c>
      <c r="BE375" s="17">
        <f t="shared" si="140"/>
        <v>0.44424101041415714</v>
      </c>
      <c r="BF375" s="17">
        <f t="shared" si="141"/>
        <v>0.2792207792207792</v>
      </c>
      <c r="BG375" s="17">
        <f t="shared" si="142"/>
        <v>0.2792207792207792</v>
      </c>
      <c r="BH375" s="17">
        <f t="shared" si="143"/>
        <v>1.543080199021757E-2</v>
      </c>
      <c r="BI375" s="17">
        <f t="shared" si="144"/>
        <v>9.1987575221131102E-2</v>
      </c>
    </row>
    <row r="376" spans="1:61" x14ac:dyDescent="0.25">
      <c r="A376" s="84">
        <v>322</v>
      </c>
      <c r="B376" s="84">
        <v>209</v>
      </c>
      <c r="D376" s="86">
        <v>1</v>
      </c>
      <c r="E376" s="98">
        <f t="shared" si="147"/>
        <v>36</v>
      </c>
      <c r="F376" s="98">
        <f t="shared" si="148"/>
        <v>0.75</v>
      </c>
      <c r="G376" s="17">
        <v>0</v>
      </c>
      <c r="H376" s="17">
        <f>'EWG-CCP-127 (1)'!M140</f>
        <v>16</v>
      </c>
      <c r="I376" s="17">
        <v>0</v>
      </c>
      <c r="J376" s="17">
        <v>0</v>
      </c>
      <c r="K376" s="17">
        <v>0</v>
      </c>
      <c r="L376" s="17">
        <v>0</v>
      </c>
      <c r="M376" s="17">
        <v>0</v>
      </c>
      <c r="N376" s="17">
        <v>0</v>
      </c>
      <c r="O376" s="17">
        <f>'EWG-CCP-127 (1)'!L140</f>
        <v>36</v>
      </c>
      <c r="P376" s="17">
        <v>0</v>
      </c>
      <c r="Q376" s="17">
        <f>'EWG-CCP-127 (1)'!K140</f>
        <v>48</v>
      </c>
      <c r="R376" s="17">
        <v>0</v>
      </c>
      <c r="S376" s="17">
        <v>0</v>
      </c>
      <c r="T376" s="17">
        <v>0</v>
      </c>
      <c r="U376" s="17">
        <v>0</v>
      </c>
      <c r="V376" s="17">
        <v>0</v>
      </c>
      <c r="W376" s="41">
        <v>0</v>
      </c>
      <c r="X376" s="41">
        <v>0</v>
      </c>
      <c r="Y376" s="17">
        <v>0</v>
      </c>
      <c r="Z376" s="17">
        <v>0</v>
      </c>
      <c r="AA376" s="17">
        <v>0</v>
      </c>
      <c r="AB376" s="17">
        <v>0</v>
      </c>
      <c r="AC376" s="17">
        <v>0</v>
      </c>
      <c r="AD376" s="17">
        <v>0</v>
      </c>
      <c r="AE376" s="17">
        <v>0</v>
      </c>
      <c r="AF376" s="41">
        <v>0</v>
      </c>
      <c r="AG376" s="88">
        <f>'EWG-CCP-127 (1)'!E140</f>
        <v>66</v>
      </c>
      <c r="AH376" s="91" t="s">
        <v>3</v>
      </c>
      <c r="AI376" s="87" t="s">
        <v>504</v>
      </c>
      <c r="AN376" s="17">
        <f t="shared" si="125"/>
        <v>100</v>
      </c>
      <c r="AO376" s="17">
        <f t="shared" si="126"/>
        <v>0.36</v>
      </c>
      <c r="AP376" s="17">
        <f t="shared" si="127"/>
        <v>0</v>
      </c>
      <c r="AQ376" s="17">
        <f t="shared" si="128"/>
        <v>0.16</v>
      </c>
      <c r="AR376" s="17">
        <f t="shared" si="129"/>
        <v>0.48</v>
      </c>
      <c r="AS376" s="17">
        <f t="shared" si="130"/>
        <v>0.66</v>
      </c>
      <c r="AU376" s="17">
        <f t="shared" si="131"/>
        <v>3</v>
      </c>
      <c r="AV376" s="17">
        <f t="shared" si="132"/>
        <v>2.25</v>
      </c>
      <c r="AW376" s="17">
        <f t="shared" si="133"/>
        <v>0.6875</v>
      </c>
      <c r="AX376" s="17">
        <f t="shared" si="134"/>
        <v>1.25</v>
      </c>
      <c r="AY376" s="17">
        <f t="shared" si="135"/>
        <v>0.50416666666666665</v>
      </c>
      <c r="AZ376" s="17">
        <f t="shared" si="136"/>
        <v>0.50416666666666665</v>
      </c>
      <c r="BA376" s="17">
        <f t="shared" si="137"/>
        <v>0.15583333333333338</v>
      </c>
      <c r="BC376" s="17">
        <f t="shared" si="138"/>
        <v>3</v>
      </c>
      <c r="BD376" s="17">
        <f t="shared" si="139"/>
        <v>2.25</v>
      </c>
      <c r="BE376" s="17">
        <f t="shared" si="140"/>
        <v>0.60453391126518996</v>
      </c>
      <c r="BF376" s="17">
        <f t="shared" si="141"/>
        <v>0.54103606305864216</v>
      </c>
      <c r="BG376" s="17">
        <f t="shared" si="142"/>
        <v>0.54103606305864216</v>
      </c>
      <c r="BH376" s="17">
        <f t="shared" si="143"/>
        <v>1.4152418292587373E-2</v>
      </c>
      <c r="BI376" s="17">
        <f t="shared" si="144"/>
        <v>4.0685094437777576E-2</v>
      </c>
    </row>
    <row r="377" spans="1:61" x14ac:dyDescent="0.25">
      <c r="A377" s="84">
        <v>328</v>
      </c>
      <c r="B377" s="84">
        <v>215</v>
      </c>
      <c r="D377" s="86">
        <v>1</v>
      </c>
      <c r="E377" s="98">
        <f t="shared" si="147"/>
        <v>31.224209078404403</v>
      </c>
      <c r="F377" s="98">
        <f t="shared" si="148"/>
        <v>0.79999999999999993</v>
      </c>
      <c r="G377" s="17">
        <v>0</v>
      </c>
      <c r="H377" s="17">
        <f>'EWG-CCP-127 (1)'!M146</f>
        <v>13.755158184319122</v>
      </c>
      <c r="I377" s="17">
        <v>0</v>
      </c>
      <c r="J377" s="17">
        <v>0</v>
      </c>
      <c r="K377" s="17">
        <v>0</v>
      </c>
      <c r="L377" s="17">
        <v>0</v>
      </c>
      <c r="M377" s="17">
        <v>0</v>
      </c>
      <c r="N377" s="17">
        <v>0</v>
      </c>
      <c r="O377" s="17">
        <f>'EWG-CCP-127 (1)'!L146</f>
        <v>31.224209078404403</v>
      </c>
      <c r="P377" s="17">
        <v>0</v>
      </c>
      <c r="Q377" s="17">
        <f>'EWG-CCP-127 (1)'!K146</f>
        <v>55.020632737276486</v>
      </c>
      <c r="R377" s="17">
        <v>0</v>
      </c>
      <c r="S377" s="17">
        <v>0</v>
      </c>
      <c r="T377" s="17">
        <v>0</v>
      </c>
      <c r="U377" s="17">
        <v>0</v>
      </c>
      <c r="V377" s="17">
        <v>0</v>
      </c>
      <c r="W377" s="41">
        <v>0</v>
      </c>
      <c r="X377" s="41">
        <v>0</v>
      </c>
      <c r="Y377" s="17">
        <v>0</v>
      </c>
      <c r="Z377" s="17">
        <v>0</v>
      </c>
      <c r="AA377" s="17">
        <v>0</v>
      </c>
      <c r="AB377" s="17">
        <v>0</v>
      </c>
      <c r="AC377" s="17">
        <v>0</v>
      </c>
      <c r="AD377" s="17">
        <v>0</v>
      </c>
      <c r="AE377" s="17">
        <v>0</v>
      </c>
      <c r="AF377" s="41">
        <v>0</v>
      </c>
      <c r="AG377" s="88">
        <f>'EWG-CCP-127 (1)'!E146</f>
        <v>76</v>
      </c>
      <c r="AH377" s="91" t="s">
        <v>3</v>
      </c>
      <c r="AI377" s="87" t="s">
        <v>504</v>
      </c>
      <c r="AN377" s="17">
        <f t="shared" si="125"/>
        <v>100.00000000000001</v>
      </c>
      <c r="AO377" s="17">
        <f t="shared" si="126"/>
        <v>0.31224209078404402</v>
      </c>
      <c r="AP377" s="17">
        <f t="shared" si="127"/>
        <v>0</v>
      </c>
      <c r="AQ377" s="17">
        <f t="shared" si="128"/>
        <v>0.13755158184319122</v>
      </c>
      <c r="AR377" s="17">
        <f t="shared" si="129"/>
        <v>0.55020632737276487</v>
      </c>
      <c r="AS377" s="17">
        <f t="shared" si="130"/>
        <v>0.76</v>
      </c>
      <c r="AU377" s="17">
        <f t="shared" si="131"/>
        <v>4</v>
      </c>
      <c r="AV377" s="17">
        <f t="shared" si="132"/>
        <v>2.2699999999999996</v>
      </c>
      <c r="AW377" s="17">
        <f t="shared" si="133"/>
        <v>0.75</v>
      </c>
      <c r="AX377" s="17">
        <f t="shared" si="134"/>
        <v>1.5</v>
      </c>
      <c r="AY377" s="17">
        <f t="shared" si="135"/>
        <v>0.6216666666666667</v>
      </c>
      <c r="AZ377" s="17">
        <f t="shared" si="136"/>
        <v>0.6216666666666667</v>
      </c>
      <c r="BA377" s="17">
        <f t="shared" si="137"/>
        <v>0.13833333333333331</v>
      </c>
      <c r="BC377" s="17">
        <f t="shared" si="138"/>
        <v>4</v>
      </c>
      <c r="BD377" s="17">
        <f t="shared" si="139"/>
        <v>2.27</v>
      </c>
      <c r="BE377" s="17">
        <f t="shared" si="140"/>
        <v>0.66330797491056859</v>
      </c>
      <c r="BF377" s="17">
        <f t="shared" si="141"/>
        <v>0.64616329149863472</v>
      </c>
      <c r="BG377" s="17">
        <f t="shared" si="142"/>
        <v>0.64616329149863472</v>
      </c>
      <c r="BH377" s="17">
        <f t="shared" si="143"/>
        <v>1.2958796202424813E-2</v>
      </c>
      <c r="BI377" s="17">
        <f t="shared" si="144"/>
        <v>9.1026187351964993E-2</v>
      </c>
    </row>
    <row r="378" spans="1:61" x14ac:dyDescent="0.25">
      <c r="A378" s="84">
        <v>567</v>
      </c>
      <c r="B378" s="84">
        <v>402</v>
      </c>
      <c r="C378" s="17" t="s">
        <v>406</v>
      </c>
      <c r="D378" s="86">
        <v>1</v>
      </c>
      <c r="E378" s="98">
        <f t="shared" si="147"/>
        <v>20</v>
      </c>
      <c r="F378" s="98">
        <f t="shared" si="148"/>
        <v>0.90277777777777779</v>
      </c>
      <c r="G378" s="17">
        <v>8</v>
      </c>
      <c r="H378" s="17">
        <v>7</v>
      </c>
      <c r="I378" s="17">
        <v>20</v>
      </c>
      <c r="J378" s="17">
        <v>0</v>
      </c>
      <c r="K378" s="17">
        <v>0</v>
      </c>
      <c r="L378" s="17">
        <v>0</v>
      </c>
      <c r="M378" s="17">
        <v>0</v>
      </c>
      <c r="N378" s="17">
        <v>0</v>
      </c>
      <c r="O378" s="17">
        <v>0</v>
      </c>
      <c r="P378" s="17">
        <v>0</v>
      </c>
      <c r="Q378" s="17">
        <v>65</v>
      </c>
      <c r="R378" s="17">
        <v>0</v>
      </c>
      <c r="S378" s="17">
        <v>0</v>
      </c>
      <c r="T378" s="17">
        <v>0</v>
      </c>
      <c r="U378" s="17">
        <v>0</v>
      </c>
      <c r="V378" s="17">
        <v>0</v>
      </c>
      <c r="W378" s="17">
        <v>0</v>
      </c>
      <c r="X378" s="17">
        <v>0</v>
      </c>
      <c r="Y378" s="17">
        <v>0</v>
      </c>
      <c r="Z378" s="17">
        <v>0</v>
      </c>
      <c r="AA378" s="17">
        <v>0</v>
      </c>
      <c r="AB378" s="17">
        <v>0</v>
      </c>
      <c r="AC378" s="17">
        <v>0</v>
      </c>
      <c r="AD378" s="17">
        <v>0</v>
      </c>
      <c r="AE378" s="17">
        <v>0</v>
      </c>
      <c r="AF378" s="17">
        <v>0</v>
      </c>
      <c r="AG378" s="88">
        <v>13</v>
      </c>
      <c r="AH378" s="92" t="s">
        <v>3</v>
      </c>
      <c r="AI378" s="87" t="s">
        <v>504</v>
      </c>
      <c r="AL378" s="87" t="s">
        <v>510</v>
      </c>
      <c r="AM378" s="17">
        <v>11</v>
      </c>
      <c r="AN378" s="17">
        <f t="shared" si="125"/>
        <v>100</v>
      </c>
      <c r="AO378" s="17">
        <f t="shared" si="126"/>
        <v>0</v>
      </c>
      <c r="AP378" s="17">
        <f t="shared" si="127"/>
        <v>0.08</v>
      </c>
      <c r="AQ378" s="17">
        <f t="shared" si="128"/>
        <v>7.0000000000000007E-2</v>
      </c>
      <c r="AR378" s="17">
        <f t="shared" si="129"/>
        <v>0.65</v>
      </c>
      <c r="AS378" s="17">
        <f t="shared" si="130"/>
        <v>0.13</v>
      </c>
      <c r="AU378" s="17">
        <f t="shared" si="131"/>
        <v>4.333333333333333</v>
      </c>
      <c r="AV378" s="17">
        <f t="shared" si="132"/>
        <v>0</v>
      </c>
      <c r="AW378" s="17">
        <f t="shared" si="133"/>
        <v>0.77083333333333326</v>
      </c>
      <c r="AX378" s="17">
        <f t="shared" si="134"/>
        <v>1.5833333333333333</v>
      </c>
      <c r="AY378" s="17">
        <f t="shared" si="135"/>
        <v>0</v>
      </c>
      <c r="AZ378" s="17">
        <f t="shared" si="136"/>
        <v>0</v>
      </c>
      <c r="BA378" s="17">
        <f t="shared" si="137"/>
        <v>0.13</v>
      </c>
      <c r="BC378" s="17">
        <f t="shared" si="138"/>
        <v>1.6666666666666667</v>
      </c>
      <c r="BD378" s="17">
        <f t="shared" si="139"/>
        <v>0.25641025641025639</v>
      </c>
      <c r="BE378" s="17">
        <f t="shared" si="140"/>
        <v>0.52616849307135172</v>
      </c>
      <c r="BF378" s="17">
        <f t="shared" si="141"/>
        <v>0.25641025641025639</v>
      </c>
      <c r="BG378" s="17">
        <f t="shared" si="142"/>
        <v>0.25641025641025639</v>
      </c>
      <c r="BH378" s="17">
        <f t="shared" si="143"/>
        <v>1.5979552925706766E-2</v>
      </c>
      <c r="BI378" s="17">
        <f t="shared" si="144"/>
        <v>0.10777730199258423</v>
      </c>
    </row>
    <row r="379" spans="1:61" x14ac:dyDescent="0.25">
      <c r="A379" s="84">
        <v>474</v>
      </c>
      <c r="B379" s="84">
        <v>528</v>
      </c>
      <c r="C379" s="17" t="s">
        <v>319</v>
      </c>
      <c r="D379" s="86" t="s">
        <v>616</v>
      </c>
      <c r="E379" s="98">
        <f t="shared" si="147"/>
        <v>0</v>
      </c>
      <c r="F379" s="98">
        <f t="shared" si="148"/>
        <v>0.33333333333333331</v>
      </c>
      <c r="G379" s="17">
        <v>0</v>
      </c>
      <c r="H379" s="17">
        <v>40</v>
      </c>
      <c r="I379" s="17">
        <v>0</v>
      </c>
      <c r="J379" s="17">
        <v>0</v>
      </c>
      <c r="K379" s="17">
        <v>0</v>
      </c>
      <c r="L379" s="17">
        <v>0</v>
      </c>
      <c r="M379" s="17">
        <v>0</v>
      </c>
      <c r="N379" s="17">
        <v>0</v>
      </c>
      <c r="O379" s="17">
        <v>0</v>
      </c>
      <c r="P379" s="17">
        <v>0</v>
      </c>
      <c r="Q379" s="17">
        <v>20</v>
      </c>
      <c r="R379" s="17">
        <v>0</v>
      </c>
      <c r="S379" s="17">
        <v>0</v>
      </c>
      <c r="T379" s="17">
        <v>0</v>
      </c>
      <c r="U379" s="17">
        <v>0</v>
      </c>
      <c r="V379" s="17">
        <v>0</v>
      </c>
      <c r="W379" s="17">
        <v>40</v>
      </c>
      <c r="X379" s="17">
        <v>0</v>
      </c>
      <c r="Y379" s="17">
        <v>0</v>
      </c>
      <c r="Z379" s="17">
        <v>0</v>
      </c>
      <c r="AA379" s="17">
        <v>0</v>
      </c>
      <c r="AB379" s="17">
        <v>0</v>
      </c>
      <c r="AC379" s="17">
        <v>0</v>
      </c>
      <c r="AD379" s="17">
        <v>0</v>
      </c>
      <c r="AE379" s="17">
        <v>0</v>
      </c>
      <c r="AF379" s="41">
        <v>0</v>
      </c>
      <c r="AG379" s="88">
        <v>46</v>
      </c>
      <c r="AH379" s="17" t="s">
        <v>3</v>
      </c>
      <c r="AI379" s="87" t="s">
        <v>506</v>
      </c>
      <c r="AN379" s="17">
        <f t="shared" si="125"/>
        <v>100</v>
      </c>
      <c r="AO379" s="17">
        <f t="shared" si="126"/>
        <v>0</v>
      </c>
      <c r="AP379" s="17">
        <f t="shared" si="127"/>
        <v>0</v>
      </c>
      <c r="AQ379" s="17">
        <f t="shared" si="128"/>
        <v>0.4</v>
      </c>
      <c r="AR379" s="17">
        <f t="shared" si="129"/>
        <v>0.2</v>
      </c>
      <c r="AS379" s="17">
        <f t="shared" si="130"/>
        <v>0.46</v>
      </c>
      <c r="AU379" s="17">
        <f t="shared" si="131"/>
        <v>0.5</v>
      </c>
      <c r="AV379" s="17">
        <f t="shared" si="132"/>
        <v>0</v>
      </c>
      <c r="AW379" s="17">
        <f t="shared" si="133"/>
        <v>0.53125</v>
      </c>
      <c r="AX379" s="17">
        <f t="shared" si="134"/>
        <v>0.625</v>
      </c>
      <c r="AY379" s="17">
        <f t="shared" si="135"/>
        <v>0</v>
      </c>
      <c r="AZ379" s="17">
        <f t="shared" si="136"/>
        <v>0</v>
      </c>
      <c r="BA379" s="17">
        <f t="shared" si="137"/>
        <v>0.46</v>
      </c>
      <c r="BC379" s="17">
        <f t="shared" si="138"/>
        <v>0.5</v>
      </c>
      <c r="BD379" s="17">
        <f t="shared" si="139"/>
        <v>0.33333333333333331</v>
      </c>
      <c r="BE379" s="17">
        <f t="shared" si="140"/>
        <v>0.45759875215174323</v>
      </c>
      <c r="BF379" s="17">
        <f t="shared" si="141"/>
        <v>0.33333333333333331</v>
      </c>
      <c r="BG379" s="17">
        <f t="shared" si="142"/>
        <v>0.33333333333333331</v>
      </c>
      <c r="BH379" s="17">
        <f t="shared" si="143"/>
        <v>1.6044444444444455E-2</v>
      </c>
      <c r="BI379" s="17">
        <f t="shared" si="144"/>
        <v>2.9086094027217373E-6</v>
      </c>
    </row>
    <row r="380" spans="1:61" x14ac:dyDescent="0.25">
      <c r="A380" s="84">
        <v>439</v>
      </c>
      <c r="B380" s="84">
        <v>294</v>
      </c>
      <c r="D380" s="86">
        <v>1</v>
      </c>
      <c r="E380" s="98">
        <f t="shared" si="147"/>
        <v>18.8</v>
      </c>
      <c r="F380" s="98">
        <f t="shared" si="148"/>
        <v>0.96695402298850575</v>
      </c>
      <c r="G380" s="17">
        <f>'EWG-CCP-127 (1)'!E226</f>
        <v>11.600000000000001</v>
      </c>
      <c r="H380" s="17">
        <f>'EWG-CCP-127 (1)'!F226</f>
        <v>2.2999999999999998</v>
      </c>
      <c r="I380" s="17">
        <v>0</v>
      </c>
      <c r="J380" s="17">
        <v>0</v>
      </c>
      <c r="K380" s="17">
        <v>0</v>
      </c>
      <c r="L380" s="17">
        <v>0</v>
      </c>
      <c r="M380" s="17">
        <v>0</v>
      </c>
      <c r="N380" s="17">
        <v>0</v>
      </c>
      <c r="O380" s="17">
        <f>'EWG-CCP-127 (1)'!C226</f>
        <v>18.8</v>
      </c>
      <c r="P380" s="17">
        <v>0</v>
      </c>
      <c r="Q380" s="17">
        <f>'EWG-CCP-127 (1)'!D226</f>
        <v>67.300000000000011</v>
      </c>
      <c r="R380" s="17">
        <v>0</v>
      </c>
      <c r="S380" s="17">
        <v>0</v>
      </c>
      <c r="T380" s="17">
        <v>0</v>
      </c>
      <c r="U380" s="17">
        <v>0</v>
      </c>
      <c r="V380" s="17">
        <v>0</v>
      </c>
      <c r="W380" s="41">
        <v>0</v>
      </c>
      <c r="X380" s="17">
        <v>0</v>
      </c>
      <c r="Y380" s="17">
        <v>0</v>
      </c>
      <c r="Z380" s="17">
        <v>0</v>
      </c>
      <c r="AA380" s="17">
        <v>0</v>
      </c>
      <c r="AB380" s="17">
        <v>0</v>
      </c>
      <c r="AC380" s="17">
        <v>0</v>
      </c>
      <c r="AD380" s="17">
        <v>0</v>
      </c>
      <c r="AE380" s="17">
        <v>0</v>
      </c>
      <c r="AF380" s="41">
        <v>0</v>
      </c>
      <c r="AG380" s="88">
        <f>'EWG-CCP-127 (1)'!J226</f>
        <v>51.316000000000003</v>
      </c>
      <c r="AH380" s="41" t="s">
        <v>3</v>
      </c>
      <c r="AI380" s="87" t="s">
        <v>506</v>
      </c>
      <c r="AN380" s="17">
        <f t="shared" si="125"/>
        <v>100.00000000000001</v>
      </c>
      <c r="AO380" s="17">
        <f t="shared" si="126"/>
        <v>0.188</v>
      </c>
      <c r="AP380" s="17">
        <f t="shared" si="127"/>
        <v>0.11600000000000002</v>
      </c>
      <c r="AQ380" s="17">
        <f t="shared" si="128"/>
        <v>2.3E-2</v>
      </c>
      <c r="AR380" s="17">
        <f t="shared" si="129"/>
        <v>0.67300000000000015</v>
      </c>
      <c r="AS380" s="17">
        <f t="shared" si="130"/>
        <v>0.51316000000000006</v>
      </c>
      <c r="AU380" s="17">
        <f t="shared" si="131"/>
        <v>4.841726618705037</v>
      </c>
      <c r="AV380" s="17">
        <f t="shared" si="132"/>
        <v>1.3525179856115106</v>
      </c>
      <c r="AW380" s="17">
        <f t="shared" si="133"/>
        <v>0.80260791366906481</v>
      </c>
      <c r="AX380" s="17">
        <f t="shared" si="134"/>
        <v>1.7104316546762592</v>
      </c>
      <c r="AY380" s="17">
        <f t="shared" si="135"/>
        <v>0.80260791366906481</v>
      </c>
      <c r="AZ380" s="17">
        <f t="shared" si="136"/>
        <v>0.80260791366906481</v>
      </c>
      <c r="BA380" s="17">
        <f t="shared" si="137"/>
        <v>0.28944791366906475</v>
      </c>
      <c r="BC380" s="17">
        <f t="shared" si="138"/>
        <v>1.3819301848049284</v>
      </c>
      <c r="BD380" s="17">
        <f t="shared" si="139"/>
        <v>0.38603696098562629</v>
      </c>
      <c r="BE380" s="17">
        <f t="shared" si="140"/>
        <v>0.50943337296424862</v>
      </c>
      <c r="BF380" s="17">
        <f t="shared" si="141"/>
        <v>0.38603696098562629</v>
      </c>
      <c r="BG380" s="17">
        <f t="shared" si="142"/>
        <v>0.38603696098562629</v>
      </c>
      <c r="BH380" s="17">
        <f t="shared" si="143"/>
        <v>1.6160267048249997E-2</v>
      </c>
      <c r="BI380" s="17">
        <f t="shared" si="144"/>
        <v>3.0102192025847608E-3</v>
      </c>
    </row>
    <row r="381" spans="1:61" ht="14.45" customHeight="1" x14ac:dyDescent="0.25">
      <c r="A381" s="84">
        <v>568</v>
      </c>
      <c r="B381" s="84">
        <v>403</v>
      </c>
      <c r="C381" s="17" t="s">
        <v>407</v>
      </c>
      <c r="D381" s="86">
        <v>1</v>
      </c>
      <c r="E381" s="98">
        <f t="shared" si="147"/>
        <v>20</v>
      </c>
      <c r="F381" s="98">
        <f t="shared" si="148"/>
        <v>0.90277777777777779</v>
      </c>
      <c r="G381" s="17">
        <v>8</v>
      </c>
      <c r="H381" s="17">
        <v>7</v>
      </c>
      <c r="I381" s="17">
        <v>0</v>
      </c>
      <c r="J381" s="17">
        <v>0</v>
      </c>
      <c r="K381" s="17">
        <v>0</v>
      </c>
      <c r="L381" s="17">
        <v>0</v>
      </c>
      <c r="M381" s="17">
        <v>0</v>
      </c>
      <c r="N381" s="17">
        <v>0</v>
      </c>
      <c r="O381" s="17">
        <v>20</v>
      </c>
      <c r="P381" s="17">
        <v>0</v>
      </c>
      <c r="Q381" s="17">
        <v>65</v>
      </c>
      <c r="R381" s="17">
        <v>0</v>
      </c>
      <c r="S381" s="17">
        <v>0</v>
      </c>
      <c r="T381" s="17">
        <v>0</v>
      </c>
      <c r="U381" s="17">
        <v>0</v>
      </c>
      <c r="V381" s="17">
        <v>0</v>
      </c>
      <c r="W381" s="17">
        <v>0</v>
      </c>
      <c r="X381" s="17">
        <v>0</v>
      </c>
      <c r="Y381" s="17">
        <v>0</v>
      </c>
      <c r="Z381" s="17">
        <v>0</v>
      </c>
      <c r="AA381" s="17">
        <v>0</v>
      </c>
      <c r="AB381" s="17">
        <v>0</v>
      </c>
      <c r="AC381" s="17">
        <v>0</v>
      </c>
      <c r="AD381" s="17">
        <v>0</v>
      </c>
      <c r="AE381" s="17">
        <v>0</v>
      </c>
      <c r="AF381" s="17">
        <v>0</v>
      </c>
      <c r="AG381" s="88">
        <v>64</v>
      </c>
      <c r="AH381" s="92" t="s">
        <v>3</v>
      </c>
      <c r="AI381" s="87" t="s">
        <v>504</v>
      </c>
      <c r="AM381" s="17">
        <v>57</v>
      </c>
      <c r="AN381" s="17">
        <f t="shared" si="125"/>
        <v>100</v>
      </c>
      <c r="AO381" s="17">
        <f t="shared" si="126"/>
        <v>0.2</v>
      </c>
      <c r="AP381" s="17">
        <f t="shared" si="127"/>
        <v>0.08</v>
      </c>
      <c r="AQ381" s="17">
        <f t="shared" si="128"/>
        <v>7.0000000000000007E-2</v>
      </c>
      <c r="AR381" s="17">
        <f t="shared" si="129"/>
        <v>0.65</v>
      </c>
      <c r="AS381" s="17">
        <f t="shared" si="130"/>
        <v>0.64</v>
      </c>
      <c r="AU381" s="17">
        <f t="shared" si="131"/>
        <v>4.333333333333333</v>
      </c>
      <c r="AV381" s="17">
        <f t="shared" si="132"/>
        <v>1.3333333333333333</v>
      </c>
      <c r="AW381" s="17">
        <f t="shared" si="133"/>
        <v>0.77083333333333326</v>
      </c>
      <c r="AX381" s="17">
        <f t="shared" si="134"/>
        <v>1.5833333333333333</v>
      </c>
      <c r="AY381" s="17">
        <f t="shared" si="135"/>
        <v>0.77083333333333326</v>
      </c>
      <c r="AZ381" s="17">
        <f t="shared" si="136"/>
        <v>0.77083333333333326</v>
      </c>
      <c r="BA381" s="17">
        <f t="shared" si="137"/>
        <v>0.13083333333333325</v>
      </c>
      <c r="BC381" s="17">
        <f t="shared" si="138"/>
        <v>1.6666666666666667</v>
      </c>
      <c r="BD381" s="17">
        <f t="shared" si="139"/>
        <v>0.51282051282051277</v>
      </c>
      <c r="BE381" s="17">
        <f t="shared" si="140"/>
        <v>0.52616849307135172</v>
      </c>
      <c r="BF381" s="17">
        <f t="shared" si="141"/>
        <v>0.51282051282051277</v>
      </c>
      <c r="BG381" s="17">
        <f t="shared" si="142"/>
        <v>0.51282051282051277</v>
      </c>
      <c r="BH381" s="17">
        <f t="shared" si="143"/>
        <v>1.617462195923736E-2</v>
      </c>
      <c r="BI381" s="17">
        <f t="shared" si="144"/>
        <v>3.3016875854940085E-2</v>
      </c>
    </row>
    <row r="382" spans="1:61" x14ac:dyDescent="0.25">
      <c r="A382" s="84">
        <v>168</v>
      </c>
      <c r="B382" s="84">
        <v>104</v>
      </c>
      <c r="C382" s="17" t="s">
        <v>217</v>
      </c>
      <c r="D382" s="86">
        <v>1</v>
      </c>
      <c r="E382" s="98">
        <f t="shared" si="147"/>
        <v>12.5</v>
      </c>
      <c r="F382" s="98">
        <f t="shared" si="148"/>
        <v>0.66666666666666663</v>
      </c>
      <c r="G382" s="17">
        <v>0</v>
      </c>
      <c r="H382" s="17">
        <v>25</v>
      </c>
      <c r="I382" s="17">
        <v>0</v>
      </c>
      <c r="J382" s="17">
        <v>0</v>
      </c>
      <c r="K382" s="17">
        <v>0</v>
      </c>
      <c r="L382" s="17">
        <v>0</v>
      </c>
      <c r="M382" s="17">
        <v>0</v>
      </c>
      <c r="N382" s="17">
        <v>0</v>
      </c>
      <c r="O382" s="17">
        <v>12.5</v>
      </c>
      <c r="P382" s="17">
        <v>0</v>
      </c>
      <c r="Q382" s="17">
        <v>50</v>
      </c>
      <c r="R382" s="17">
        <v>0</v>
      </c>
      <c r="S382" s="17">
        <v>0</v>
      </c>
      <c r="T382" s="17">
        <v>0</v>
      </c>
      <c r="U382" s="17">
        <v>0</v>
      </c>
      <c r="V382" s="17">
        <v>0</v>
      </c>
      <c r="W382" s="41">
        <v>0</v>
      </c>
      <c r="X382" s="41">
        <v>0</v>
      </c>
      <c r="Y382" s="17">
        <v>12.5</v>
      </c>
      <c r="Z382" s="17">
        <v>0</v>
      </c>
      <c r="AA382" s="17">
        <v>0</v>
      </c>
      <c r="AB382" s="17">
        <v>0</v>
      </c>
      <c r="AC382" s="17">
        <v>0</v>
      </c>
      <c r="AD382" s="17">
        <v>0</v>
      </c>
      <c r="AE382" s="41">
        <v>0</v>
      </c>
      <c r="AF382" s="41">
        <v>0</v>
      </c>
      <c r="AG382" s="88">
        <v>63</v>
      </c>
      <c r="AH382" s="41" t="s">
        <v>3</v>
      </c>
      <c r="AI382" s="87" t="s">
        <v>506</v>
      </c>
      <c r="AN382" s="17">
        <f t="shared" si="125"/>
        <v>100</v>
      </c>
      <c r="AO382" s="17">
        <f t="shared" si="126"/>
        <v>0.125</v>
      </c>
      <c r="AP382" s="17">
        <f t="shared" si="127"/>
        <v>0</v>
      </c>
      <c r="AQ382" s="17">
        <f t="shared" si="128"/>
        <v>0.25</v>
      </c>
      <c r="AR382" s="17">
        <f t="shared" si="129"/>
        <v>0.5</v>
      </c>
      <c r="AS382" s="17">
        <f t="shared" si="130"/>
        <v>0.63</v>
      </c>
      <c r="AU382" s="17">
        <f t="shared" si="131"/>
        <v>2</v>
      </c>
      <c r="AV382" s="17">
        <f t="shared" si="132"/>
        <v>0.5</v>
      </c>
      <c r="AW382" s="17">
        <f t="shared" si="133"/>
        <v>0.625</v>
      </c>
      <c r="AX382" s="17">
        <f t="shared" si="134"/>
        <v>1</v>
      </c>
      <c r="AY382" s="17">
        <f t="shared" si="135"/>
        <v>0.5</v>
      </c>
      <c r="AZ382" s="17">
        <f t="shared" si="136"/>
        <v>0.5</v>
      </c>
      <c r="BA382" s="17">
        <f t="shared" si="137"/>
        <v>0.13</v>
      </c>
      <c r="BC382" s="17">
        <f t="shared" si="138"/>
        <v>2</v>
      </c>
      <c r="BD382" s="17">
        <f t="shared" si="139"/>
        <v>0.5</v>
      </c>
      <c r="BE382" s="17">
        <f t="shared" si="140"/>
        <v>0.54575984761981122</v>
      </c>
      <c r="BF382" s="17">
        <f t="shared" si="141"/>
        <v>0.5</v>
      </c>
      <c r="BG382" s="17">
        <f t="shared" si="142"/>
        <v>0.5</v>
      </c>
      <c r="BH382" s="17">
        <f t="shared" si="143"/>
        <v>1.6900000000000002E-2</v>
      </c>
      <c r="BI382" s="17">
        <f t="shared" si="144"/>
        <v>2.9482766563521338E-2</v>
      </c>
    </row>
    <row r="383" spans="1:61" x14ac:dyDescent="0.25">
      <c r="A383" s="84">
        <v>93</v>
      </c>
      <c r="B383" s="84">
        <v>58</v>
      </c>
      <c r="C383" s="17" t="s">
        <v>115</v>
      </c>
      <c r="D383" s="86">
        <v>1</v>
      </c>
      <c r="E383" s="98">
        <f t="shared" si="147"/>
        <v>20</v>
      </c>
      <c r="F383" s="98">
        <f t="shared" si="148"/>
        <v>0.90277777777777779</v>
      </c>
      <c r="G383" s="17">
        <v>8</v>
      </c>
      <c r="H383" s="17">
        <v>7</v>
      </c>
      <c r="I383" s="17">
        <v>15</v>
      </c>
      <c r="J383" s="17">
        <v>0</v>
      </c>
      <c r="K383" s="41">
        <v>0</v>
      </c>
      <c r="L383" s="17">
        <v>0</v>
      </c>
      <c r="M383" s="17">
        <v>0</v>
      </c>
      <c r="N383" s="17">
        <v>0</v>
      </c>
      <c r="O383" s="17">
        <v>5</v>
      </c>
      <c r="P383" s="17">
        <v>0</v>
      </c>
      <c r="Q383" s="17">
        <v>65</v>
      </c>
      <c r="R383" s="17">
        <v>0</v>
      </c>
      <c r="S383" s="17">
        <v>0</v>
      </c>
      <c r="T383" s="17">
        <v>0</v>
      </c>
      <c r="U383" s="17">
        <v>0</v>
      </c>
      <c r="V383" s="41">
        <v>0</v>
      </c>
      <c r="W383" s="41">
        <v>0</v>
      </c>
      <c r="X383" s="41">
        <v>0</v>
      </c>
      <c r="Y383" s="17">
        <v>0</v>
      </c>
      <c r="Z383" s="17">
        <v>0</v>
      </c>
      <c r="AA383" s="17">
        <v>0</v>
      </c>
      <c r="AB383" s="41">
        <v>0</v>
      </c>
      <c r="AC383" s="17">
        <v>0</v>
      </c>
      <c r="AD383" s="17">
        <v>0</v>
      </c>
      <c r="AE383" s="41">
        <v>0</v>
      </c>
      <c r="AF383" s="41">
        <v>0</v>
      </c>
      <c r="AG383" s="88">
        <v>19</v>
      </c>
      <c r="AH383" s="91" t="s">
        <v>3</v>
      </c>
      <c r="AI383" s="87" t="s">
        <v>504</v>
      </c>
      <c r="AN383" s="17">
        <f t="shared" si="125"/>
        <v>100</v>
      </c>
      <c r="AO383" s="17">
        <f t="shared" si="126"/>
        <v>0.05</v>
      </c>
      <c r="AP383" s="17">
        <f t="shared" si="127"/>
        <v>0.08</v>
      </c>
      <c r="AQ383" s="17">
        <f t="shared" si="128"/>
        <v>7.0000000000000007E-2</v>
      </c>
      <c r="AR383" s="17">
        <f t="shared" si="129"/>
        <v>0.65</v>
      </c>
      <c r="AS383" s="17">
        <f t="shared" si="130"/>
        <v>0.19</v>
      </c>
      <c r="AU383" s="17">
        <f t="shared" si="131"/>
        <v>4.333333333333333</v>
      </c>
      <c r="AV383" s="17">
        <f t="shared" si="132"/>
        <v>0.33333333333333331</v>
      </c>
      <c r="AW383" s="17">
        <f t="shared" si="133"/>
        <v>0.77083333333333326</v>
      </c>
      <c r="AX383" s="17">
        <f t="shared" si="134"/>
        <v>1.5833333333333333</v>
      </c>
      <c r="AY383" s="17">
        <f t="shared" si="135"/>
        <v>0.33333333333333331</v>
      </c>
      <c r="AZ383" s="17">
        <f t="shared" si="136"/>
        <v>0.33333333333333331</v>
      </c>
      <c r="BA383" s="17">
        <f t="shared" si="137"/>
        <v>0.14333333333333331</v>
      </c>
      <c r="BC383" s="17">
        <f t="shared" si="138"/>
        <v>1.6666666666666667</v>
      </c>
      <c r="BD383" s="17">
        <f t="shared" si="139"/>
        <v>0.32051282051282054</v>
      </c>
      <c r="BE383" s="17">
        <f t="shared" si="140"/>
        <v>0.52616849307135172</v>
      </c>
      <c r="BF383" s="17">
        <f t="shared" si="141"/>
        <v>0.32051282051282054</v>
      </c>
      <c r="BG383" s="17">
        <f t="shared" si="142"/>
        <v>0.32051282051282054</v>
      </c>
      <c r="BH383" s="17">
        <f t="shared" si="143"/>
        <v>1.7033596318211709E-2</v>
      </c>
      <c r="BI383" s="17">
        <f t="shared" si="144"/>
        <v>7.1981957741096683E-2</v>
      </c>
    </row>
    <row r="384" spans="1:61" x14ac:dyDescent="0.25">
      <c r="A384" s="84">
        <v>441</v>
      </c>
      <c r="B384" s="84">
        <v>296</v>
      </c>
      <c r="C384" s="17" t="s">
        <v>286</v>
      </c>
      <c r="D384" s="86">
        <v>1</v>
      </c>
      <c r="E384" s="98">
        <f t="shared" si="147"/>
        <v>28.54</v>
      </c>
      <c r="F384" s="98">
        <f t="shared" si="148"/>
        <v>0.94236270022883295</v>
      </c>
      <c r="G384" s="17">
        <v>1.54</v>
      </c>
      <c r="H384" s="17">
        <v>4.03</v>
      </c>
      <c r="I384" s="17">
        <v>11.69</v>
      </c>
      <c r="J384" s="17">
        <v>0</v>
      </c>
      <c r="K384" s="17">
        <v>0</v>
      </c>
      <c r="L384" s="17">
        <v>0</v>
      </c>
      <c r="M384" s="17">
        <v>0</v>
      </c>
      <c r="N384" s="17">
        <v>0</v>
      </c>
      <c r="O384" s="17">
        <v>16.850000000000001</v>
      </c>
      <c r="P384" s="17">
        <v>0</v>
      </c>
      <c r="Q384" s="17">
        <v>65.89</v>
      </c>
      <c r="R384" s="17">
        <v>0</v>
      </c>
      <c r="S384" s="17">
        <v>0</v>
      </c>
      <c r="T384" s="17">
        <v>0</v>
      </c>
      <c r="U384" s="17">
        <v>0</v>
      </c>
      <c r="V384" s="17">
        <v>0</v>
      </c>
      <c r="W384" s="41">
        <v>0</v>
      </c>
      <c r="X384" s="17">
        <v>0</v>
      </c>
      <c r="Y384" s="17">
        <v>0</v>
      </c>
      <c r="Z384" s="17">
        <v>0</v>
      </c>
      <c r="AA384" s="17">
        <v>0</v>
      </c>
      <c r="AB384" s="17">
        <v>0</v>
      </c>
      <c r="AC384" s="17">
        <v>0</v>
      </c>
      <c r="AD384" s="17">
        <v>0</v>
      </c>
      <c r="AE384" s="17">
        <v>0</v>
      </c>
      <c r="AF384" s="41">
        <v>0</v>
      </c>
      <c r="AG384" s="88">
        <v>72</v>
      </c>
      <c r="AH384" s="41" t="s">
        <v>3</v>
      </c>
      <c r="AI384" s="87" t="s">
        <v>506</v>
      </c>
      <c r="AN384" s="17">
        <f t="shared" si="125"/>
        <v>100</v>
      </c>
      <c r="AO384" s="17">
        <f t="shared" si="126"/>
        <v>0.16850000000000001</v>
      </c>
      <c r="AP384" s="17">
        <f t="shared" si="127"/>
        <v>1.54E-2</v>
      </c>
      <c r="AQ384" s="17">
        <f t="shared" si="128"/>
        <v>4.0300000000000002E-2</v>
      </c>
      <c r="AR384" s="17">
        <f t="shared" si="129"/>
        <v>0.65890000000000004</v>
      </c>
      <c r="AS384" s="17">
        <f t="shared" si="130"/>
        <v>0.72</v>
      </c>
      <c r="AU384" s="17">
        <f t="shared" si="131"/>
        <v>11.829443447037702</v>
      </c>
      <c r="AV384" s="17">
        <f t="shared" si="132"/>
        <v>3.0251346499102336</v>
      </c>
      <c r="AW384" s="17">
        <f t="shared" si="133"/>
        <v>1.2393402154398565</v>
      </c>
      <c r="AX384" s="17">
        <f t="shared" si="134"/>
        <v>3.4573608617594256</v>
      </c>
      <c r="AY384" s="17">
        <f t="shared" si="135"/>
        <v>1.2393402154398565</v>
      </c>
      <c r="AZ384" s="17">
        <f t="shared" si="136"/>
        <v>1</v>
      </c>
      <c r="BA384" s="17">
        <f t="shared" si="137"/>
        <v>0.28000000000000003</v>
      </c>
      <c r="BC384" s="17">
        <f t="shared" si="138"/>
        <v>6.4661432777232575</v>
      </c>
      <c r="BD384" s="17">
        <f t="shared" si="139"/>
        <v>2.2271835132482822</v>
      </c>
      <c r="BE384" s="17">
        <f t="shared" si="140"/>
        <v>0.80825323687409822</v>
      </c>
      <c r="BF384" s="17">
        <f t="shared" si="141"/>
        <v>0.87236409520025726</v>
      </c>
      <c r="BG384" s="17">
        <f t="shared" si="142"/>
        <v>0.87236409520025726</v>
      </c>
      <c r="BH384" s="17">
        <f t="shared" si="143"/>
        <v>2.3214817506193065E-2</v>
      </c>
      <c r="BI384" s="17">
        <f t="shared" si="144"/>
        <v>6.8489750186289999E-2</v>
      </c>
    </row>
    <row r="385" spans="1:61" x14ac:dyDescent="0.25">
      <c r="A385" s="84">
        <v>66</v>
      </c>
      <c r="B385" s="84">
        <v>44</v>
      </c>
      <c r="C385" s="17" t="s">
        <v>82</v>
      </c>
      <c r="D385" s="86">
        <v>1</v>
      </c>
      <c r="E385" s="98">
        <f t="shared" si="147"/>
        <v>20</v>
      </c>
      <c r="F385" s="98">
        <f t="shared" si="148"/>
        <v>0.66625000000000001</v>
      </c>
      <c r="G385" s="17">
        <v>0</v>
      </c>
      <c r="H385" s="17">
        <v>26.7</v>
      </c>
      <c r="I385" s="17">
        <v>0</v>
      </c>
      <c r="J385" s="17">
        <v>0</v>
      </c>
      <c r="K385" s="41">
        <v>0</v>
      </c>
      <c r="L385" s="17">
        <v>0</v>
      </c>
      <c r="M385" s="17">
        <v>20</v>
      </c>
      <c r="N385" s="17">
        <v>0</v>
      </c>
      <c r="O385" s="17">
        <v>0</v>
      </c>
      <c r="P385" s="17">
        <v>0</v>
      </c>
      <c r="Q385" s="17">
        <v>53.3</v>
      </c>
      <c r="R385" s="17">
        <v>0</v>
      </c>
      <c r="S385" s="17">
        <v>0</v>
      </c>
      <c r="T385" s="17">
        <v>0</v>
      </c>
      <c r="U385" s="17">
        <v>0</v>
      </c>
      <c r="V385" s="41">
        <v>0</v>
      </c>
      <c r="W385" s="41">
        <v>0</v>
      </c>
      <c r="X385" s="41">
        <v>0</v>
      </c>
      <c r="Y385" s="41">
        <v>0</v>
      </c>
      <c r="Z385" s="17">
        <v>0</v>
      </c>
      <c r="AA385" s="17">
        <v>0</v>
      </c>
      <c r="AB385" s="41">
        <v>0</v>
      </c>
      <c r="AC385" s="17">
        <v>0</v>
      </c>
      <c r="AD385" s="17">
        <v>0</v>
      </c>
      <c r="AE385" s="41">
        <v>0</v>
      </c>
      <c r="AF385" s="41">
        <v>0</v>
      </c>
      <c r="AG385" s="88">
        <v>45</v>
      </c>
      <c r="AH385" s="91" t="s">
        <v>3</v>
      </c>
      <c r="AI385" s="87" t="s">
        <v>504</v>
      </c>
      <c r="AL385" s="87" t="s">
        <v>507</v>
      </c>
      <c r="AN385" s="17">
        <f t="shared" si="125"/>
        <v>100</v>
      </c>
      <c r="AO385" s="17">
        <f t="shared" si="126"/>
        <v>0.2</v>
      </c>
      <c r="AP385" s="17">
        <f t="shared" si="127"/>
        <v>0</v>
      </c>
      <c r="AQ385" s="17">
        <f t="shared" si="128"/>
        <v>0.26700000000000002</v>
      </c>
      <c r="AR385" s="17">
        <f t="shared" si="129"/>
        <v>0.53299999999999992</v>
      </c>
      <c r="AS385" s="17">
        <f t="shared" si="130"/>
        <v>0.45</v>
      </c>
      <c r="AU385" s="17">
        <f t="shared" si="131"/>
        <v>1.9962546816479396</v>
      </c>
      <c r="AV385" s="17">
        <f t="shared" si="132"/>
        <v>0.74906367041198507</v>
      </c>
      <c r="AW385" s="17">
        <f t="shared" si="133"/>
        <v>0.62476591760299627</v>
      </c>
      <c r="AX385" s="17">
        <f t="shared" si="134"/>
        <v>0.99906367041198485</v>
      </c>
      <c r="AY385" s="17">
        <f t="shared" si="135"/>
        <v>0.62476591760299627</v>
      </c>
      <c r="AZ385" s="17">
        <f t="shared" si="136"/>
        <v>0.62476591760299627</v>
      </c>
      <c r="BA385" s="17">
        <f t="shared" si="137"/>
        <v>0.17476591760299626</v>
      </c>
      <c r="BC385" s="17">
        <f t="shared" si="138"/>
        <v>1.9962546816479401</v>
      </c>
      <c r="BD385" s="17">
        <f t="shared" si="139"/>
        <v>0.74906367041198507</v>
      </c>
      <c r="BE385" s="17">
        <f t="shared" si="140"/>
        <v>0.54553972004061502</v>
      </c>
      <c r="BF385" s="17">
        <f t="shared" si="141"/>
        <v>0.57590802612538139</v>
      </c>
      <c r="BG385" s="17">
        <f t="shared" si="142"/>
        <v>0.57590802612538139</v>
      </c>
      <c r="BH385" s="17">
        <f t="shared" si="143"/>
        <v>1.5852831042789721E-2</v>
      </c>
      <c r="BI385" s="17">
        <f t="shared" si="144"/>
        <v>6.8799317983979469E-5</v>
      </c>
    </row>
    <row r="386" spans="1:61" x14ac:dyDescent="0.25">
      <c r="A386" s="84">
        <v>95</v>
      </c>
      <c r="B386" s="84">
        <v>60</v>
      </c>
      <c r="C386" s="17" t="s">
        <v>116</v>
      </c>
      <c r="D386" s="86">
        <v>1</v>
      </c>
      <c r="E386" s="98">
        <f t="shared" si="147"/>
        <v>20</v>
      </c>
      <c r="F386" s="98">
        <f t="shared" si="148"/>
        <v>0.70833333333333337</v>
      </c>
      <c r="G386" s="17">
        <v>8</v>
      </c>
      <c r="H386" s="17">
        <v>21</v>
      </c>
      <c r="I386" s="17">
        <v>0</v>
      </c>
      <c r="J386" s="17">
        <v>0</v>
      </c>
      <c r="K386" s="41">
        <v>0</v>
      </c>
      <c r="L386" s="17">
        <v>0</v>
      </c>
      <c r="M386" s="17">
        <v>0</v>
      </c>
      <c r="N386" s="17">
        <v>0</v>
      </c>
      <c r="O386" s="17">
        <v>20</v>
      </c>
      <c r="P386" s="17">
        <v>0</v>
      </c>
      <c r="Q386" s="17">
        <v>51</v>
      </c>
      <c r="R386" s="17">
        <v>0</v>
      </c>
      <c r="S386" s="17">
        <v>0</v>
      </c>
      <c r="T386" s="17">
        <v>0</v>
      </c>
      <c r="U386" s="17">
        <v>0</v>
      </c>
      <c r="V386" s="41">
        <v>0</v>
      </c>
      <c r="W386" s="41">
        <v>0</v>
      </c>
      <c r="X386" s="41">
        <v>0</v>
      </c>
      <c r="Y386" s="17">
        <v>0</v>
      </c>
      <c r="Z386" s="17">
        <v>0</v>
      </c>
      <c r="AA386" s="17">
        <v>0</v>
      </c>
      <c r="AB386" s="41">
        <v>0</v>
      </c>
      <c r="AC386" s="17">
        <v>0</v>
      </c>
      <c r="AD386" s="17">
        <v>0</v>
      </c>
      <c r="AE386" s="41">
        <v>0</v>
      </c>
      <c r="AF386" s="41">
        <v>0</v>
      </c>
      <c r="AG386" s="88">
        <v>51</v>
      </c>
      <c r="AH386" s="91" t="s">
        <v>3</v>
      </c>
      <c r="AI386" s="87" t="s">
        <v>504</v>
      </c>
      <c r="AN386" s="17">
        <f t="shared" ref="AN386:AN435" si="149">SUM(G386:AF386)</f>
        <v>100</v>
      </c>
      <c r="AO386" s="17">
        <f t="shared" ref="AO386:AO435" si="150">(L386+M386+O386+X386)/100</f>
        <v>0.2</v>
      </c>
      <c r="AP386" s="17">
        <f t="shared" ref="AP386:AP435" si="151">G386/100</f>
        <v>0.08</v>
      </c>
      <c r="AQ386" s="17">
        <f t="shared" ref="AQ386:AQ435" si="152">H386/100</f>
        <v>0.21</v>
      </c>
      <c r="AR386" s="17">
        <f t="shared" ref="AR386:AR435" si="153">Q386/100</f>
        <v>0.51</v>
      </c>
      <c r="AS386" s="17">
        <f t="shared" ref="AS386:AS435" si="154">AG386/100</f>
        <v>0.51</v>
      </c>
      <c r="AU386" s="17">
        <f t="shared" ref="AU386:AU435" si="155">AR386/(AQ386+AP386)</f>
        <v>1.7586206896551726</v>
      </c>
      <c r="AV386" s="17">
        <f t="shared" ref="AV386:AV435" si="156">AO386/(AP386+AQ386)</f>
        <v>0.68965517241379315</v>
      </c>
      <c r="AW386" s="17">
        <f t="shared" ref="AW386:AW435" si="157">0.5+AU386/16</f>
        <v>0.60991379310344829</v>
      </c>
      <c r="AX386" s="17">
        <f t="shared" ref="AX386:AX435" si="158">0.5+AU386/4</f>
        <v>0.93965517241379315</v>
      </c>
      <c r="AY386" s="17">
        <f t="shared" ref="AY386:AY435" si="159">IF(AV386&lt;=AW386,AV386,IF(AV386&lt;=AX386,AW386,AW386-(AV386-AX386)*(8+AU386)/(12*(2+AU386))))</f>
        <v>0.60991379310344829</v>
      </c>
      <c r="AZ386" s="17">
        <f t="shared" ref="AZ386:AZ435" si="160">IF(AY386&lt;1,AY386,1)</f>
        <v>0.60991379310344829</v>
      </c>
      <c r="BA386" s="17">
        <f t="shared" ref="BA386:BA435" si="161">ABS(AZ386-AS386)</f>
        <v>9.9913793103448278E-2</v>
      </c>
      <c r="BC386" s="17">
        <f t="shared" ref="BC386:BC435" si="162">(Q386)/($BM$3*H386+$BM$4*G386+$BM$5*P386+$BM$6*K386+$BM$7*S386+$BM$8*U386+$BM$9*Y386)</f>
        <v>0.96226415094339623</v>
      </c>
      <c r="BD386" s="17">
        <f t="shared" ref="BD386:BD435" si="163">(O386+$BM$11*M386+$BM$12*L386+$BM$13*X386+$BM$14*AD386+$BM$15*I386+$BM$16*N386+$BM$17*AB386+$BM$18*V386+$BM$19*T386+$BM$20*AA386+$BM$21*Z386+$BM$22*AF386+$BM$23*W386)/($BM$3*$H386+$BM$4*$G386+$BM$5*$P386+$BM$6*$K386+$BM$7*$S386+$BM$8*$U386+$BM$9*$Y386)</f>
        <v>0.37735849056603776</v>
      </c>
      <c r="BE386" s="17">
        <f t="shared" ref="BE386:BE435" si="164">$BM$25+BC386*$BM$26</f>
        <v>0.48476789478026733</v>
      </c>
      <c r="BF386" s="17">
        <f t="shared" ref="BF386:BF435" si="165">IF(BD386&lt;BE386,BD386,$BM$28*($BM$29+BD386)*($BM$30-BD386/($BM$31+$BM$32*BC386))^5)</f>
        <v>0.37735849056603776</v>
      </c>
      <c r="BG386" s="17">
        <f t="shared" ref="BG386:BG435" si="166">IF(BF386&lt;1,IF(BF386&gt;0,BF386,0),1)</f>
        <v>0.37735849056603776</v>
      </c>
      <c r="BH386" s="17">
        <f t="shared" ref="BH386:BH435" si="167">(BG386-AS386)^2</f>
        <v>1.7593770024919894E-2</v>
      </c>
      <c r="BI386" s="17">
        <f t="shared" si="144"/>
        <v>2.6734550664964329E-3</v>
      </c>
    </row>
    <row r="387" spans="1:61" x14ac:dyDescent="0.25">
      <c r="A387" s="84">
        <v>353</v>
      </c>
      <c r="B387" s="84">
        <v>375</v>
      </c>
      <c r="C387" s="58">
        <v>3</v>
      </c>
      <c r="D387" s="86">
        <v>1</v>
      </c>
      <c r="E387" s="98">
        <f t="shared" si="147"/>
        <v>60</v>
      </c>
      <c r="F387" s="98">
        <f t="shared" si="148"/>
        <v>0.5</v>
      </c>
      <c r="G387" s="17">
        <v>0</v>
      </c>
      <c r="H387" s="17">
        <f>'EWG-CCP-127 (1)'!M166</f>
        <v>20</v>
      </c>
      <c r="I387" s="17">
        <v>0</v>
      </c>
      <c r="J387" s="17">
        <v>0</v>
      </c>
      <c r="K387" s="17">
        <v>0</v>
      </c>
      <c r="L387" s="17">
        <v>0</v>
      </c>
      <c r="M387" s="17">
        <v>0</v>
      </c>
      <c r="N387" s="17">
        <v>0</v>
      </c>
      <c r="O387" s="17">
        <f>'EWG-CCP-127 (1)'!L166</f>
        <v>60</v>
      </c>
      <c r="P387" s="17">
        <v>0</v>
      </c>
      <c r="Q387" s="17">
        <f>'EWG-CCP-127 (1)'!K166</f>
        <v>20</v>
      </c>
      <c r="R387" s="17">
        <v>0</v>
      </c>
      <c r="S387" s="17">
        <v>0</v>
      </c>
      <c r="T387" s="17">
        <v>0</v>
      </c>
      <c r="U387" s="17">
        <v>0</v>
      </c>
      <c r="V387" s="17">
        <v>0</v>
      </c>
      <c r="W387" s="41">
        <v>0</v>
      </c>
      <c r="X387" s="41">
        <v>0</v>
      </c>
      <c r="Y387" s="17">
        <v>0</v>
      </c>
      <c r="Z387" s="17">
        <v>0</v>
      </c>
      <c r="AA387" s="17">
        <v>0</v>
      </c>
      <c r="AB387" s="17">
        <v>0</v>
      </c>
      <c r="AC387" s="17">
        <v>0</v>
      </c>
      <c r="AD387" s="17">
        <v>0</v>
      </c>
      <c r="AE387" s="17">
        <v>0</v>
      </c>
      <c r="AF387" s="41">
        <v>0</v>
      </c>
      <c r="AG387" s="88">
        <f>'EWG-CCP-127 (1)'!E166</f>
        <v>3</v>
      </c>
      <c r="AH387" s="41" t="s">
        <v>3</v>
      </c>
      <c r="AI387" s="87" t="s">
        <v>506</v>
      </c>
      <c r="AN387" s="17">
        <f t="shared" si="149"/>
        <v>100</v>
      </c>
      <c r="AO387" s="17">
        <f t="shared" si="150"/>
        <v>0.6</v>
      </c>
      <c r="AP387" s="17">
        <f t="shared" si="151"/>
        <v>0</v>
      </c>
      <c r="AQ387" s="17">
        <f t="shared" si="152"/>
        <v>0.2</v>
      </c>
      <c r="AR387" s="17">
        <f t="shared" si="153"/>
        <v>0.2</v>
      </c>
      <c r="AS387" s="17">
        <f t="shared" si="154"/>
        <v>0.03</v>
      </c>
      <c r="AU387" s="17">
        <f t="shared" si="155"/>
        <v>1</v>
      </c>
      <c r="AV387" s="17">
        <f t="shared" si="156"/>
        <v>2.9999999999999996</v>
      </c>
      <c r="AW387" s="17">
        <f t="shared" si="157"/>
        <v>0.5625</v>
      </c>
      <c r="AX387" s="17">
        <f t="shared" si="158"/>
        <v>0.75</v>
      </c>
      <c r="AY387" s="17">
        <f t="shared" si="159"/>
        <v>1.1102230246251565E-16</v>
      </c>
      <c r="AZ387" s="17">
        <f t="shared" si="160"/>
        <v>1.1102230246251565E-16</v>
      </c>
      <c r="BA387" s="17">
        <f t="shared" si="161"/>
        <v>2.9999999999999888E-2</v>
      </c>
      <c r="BC387" s="17">
        <f t="shared" si="162"/>
        <v>1</v>
      </c>
      <c r="BD387" s="17">
        <f t="shared" si="163"/>
        <v>3</v>
      </c>
      <c r="BE387" s="17">
        <f t="shared" si="164"/>
        <v>0.48698578397443254</v>
      </c>
      <c r="BF387" s="17">
        <f t="shared" si="165"/>
        <v>0.15580907496783369</v>
      </c>
      <c r="BG387" s="17">
        <f t="shared" si="166"/>
        <v>0.15580907496783369</v>
      </c>
      <c r="BH387" s="17">
        <f t="shared" si="167"/>
        <v>1.5827923344261998E-2</v>
      </c>
      <c r="BI387" s="17">
        <f t="shared" ref="BI387:BI435" si="168">(AS387-AVERAGE($AS$2:$AS$435))^2</f>
        <v>0.18343620907839683</v>
      </c>
    </row>
    <row r="388" spans="1:61" x14ac:dyDescent="0.25">
      <c r="A388" s="84">
        <v>438</v>
      </c>
      <c r="B388" s="84">
        <v>293</v>
      </c>
      <c r="D388" s="86">
        <v>1</v>
      </c>
      <c r="E388" s="98">
        <f t="shared" si="147"/>
        <v>18.8</v>
      </c>
      <c r="F388" s="98">
        <f t="shared" si="148"/>
        <v>0.93602225312934639</v>
      </c>
      <c r="G388" s="17">
        <f>'EWG-CCP-127 (1)'!E225</f>
        <v>9.3000000000000007</v>
      </c>
      <c r="H388" s="17">
        <f>'EWG-CCP-127 (1)'!F225</f>
        <v>4.5999999999999996</v>
      </c>
      <c r="I388" s="17">
        <v>0</v>
      </c>
      <c r="J388" s="17">
        <v>0</v>
      </c>
      <c r="K388" s="17">
        <v>0</v>
      </c>
      <c r="L388" s="17">
        <v>0</v>
      </c>
      <c r="M388" s="17">
        <v>0</v>
      </c>
      <c r="N388" s="17">
        <v>0</v>
      </c>
      <c r="O388" s="17">
        <f>'EWG-CCP-127 (1)'!C225</f>
        <v>18.8</v>
      </c>
      <c r="P388" s="17">
        <v>0</v>
      </c>
      <c r="Q388" s="17">
        <f>'EWG-CCP-127 (1)'!D225</f>
        <v>67.300000000000011</v>
      </c>
      <c r="R388" s="17">
        <v>0</v>
      </c>
      <c r="S388" s="17">
        <v>0</v>
      </c>
      <c r="T388" s="17">
        <v>0</v>
      </c>
      <c r="U388" s="17">
        <v>0</v>
      </c>
      <c r="V388" s="17">
        <v>0</v>
      </c>
      <c r="W388" s="41">
        <v>0</v>
      </c>
      <c r="X388" s="17">
        <v>0</v>
      </c>
      <c r="Y388" s="17">
        <v>0</v>
      </c>
      <c r="Z388" s="17">
        <v>0</v>
      </c>
      <c r="AA388" s="17">
        <v>0</v>
      </c>
      <c r="AB388" s="17">
        <v>0</v>
      </c>
      <c r="AC388" s="17">
        <v>0</v>
      </c>
      <c r="AD388" s="17">
        <v>0</v>
      </c>
      <c r="AE388" s="17">
        <v>0</v>
      </c>
      <c r="AF388" s="41">
        <v>0</v>
      </c>
      <c r="AG388" s="88">
        <f>'EWG-CCP-127 (1)'!J225</f>
        <v>58.39076</v>
      </c>
      <c r="AH388" s="41" t="s">
        <v>3</v>
      </c>
      <c r="AI388" s="87" t="s">
        <v>506</v>
      </c>
      <c r="AN388" s="17">
        <f t="shared" si="149"/>
        <v>100.00000000000001</v>
      </c>
      <c r="AO388" s="17">
        <f t="shared" si="150"/>
        <v>0.188</v>
      </c>
      <c r="AP388" s="17">
        <f t="shared" si="151"/>
        <v>9.3000000000000013E-2</v>
      </c>
      <c r="AQ388" s="17">
        <f t="shared" si="152"/>
        <v>4.5999999999999999E-2</v>
      </c>
      <c r="AR388" s="17">
        <f t="shared" si="153"/>
        <v>0.67300000000000015</v>
      </c>
      <c r="AS388" s="17">
        <f t="shared" si="154"/>
        <v>0.58390759999999997</v>
      </c>
      <c r="AU388" s="17">
        <f t="shared" si="155"/>
        <v>4.841726618705037</v>
      </c>
      <c r="AV388" s="17">
        <f t="shared" si="156"/>
        <v>1.3525179856115106</v>
      </c>
      <c r="AW388" s="17">
        <f t="shared" si="157"/>
        <v>0.80260791366906481</v>
      </c>
      <c r="AX388" s="17">
        <f t="shared" si="158"/>
        <v>1.7104316546762592</v>
      </c>
      <c r="AY388" s="17">
        <f t="shared" si="159"/>
        <v>0.80260791366906481</v>
      </c>
      <c r="AZ388" s="17">
        <f t="shared" si="160"/>
        <v>0.80260791366906481</v>
      </c>
      <c r="BA388" s="17">
        <f t="shared" si="161"/>
        <v>0.21870031366906484</v>
      </c>
      <c r="BC388" s="17">
        <f t="shared" si="162"/>
        <v>1.6100478468899522</v>
      </c>
      <c r="BD388" s="17">
        <f t="shared" si="163"/>
        <v>0.44976076555023919</v>
      </c>
      <c r="BE388" s="17">
        <f t="shared" si="164"/>
        <v>0.52284077495426884</v>
      </c>
      <c r="BF388" s="17">
        <f t="shared" si="165"/>
        <v>0.44976076555023919</v>
      </c>
      <c r="BG388" s="17">
        <f t="shared" si="166"/>
        <v>0.44976076555023919</v>
      </c>
      <c r="BH388" s="17">
        <f t="shared" si="167"/>
        <v>1.7995373192891524E-2</v>
      </c>
      <c r="BI388" s="17">
        <f t="shared" si="168"/>
        <v>1.5778641990902405E-2</v>
      </c>
    </row>
    <row r="389" spans="1:61" x14ac:dyDescent="0.25">
      <c r="A389" s="84">
        <v>146</v>
      </c>
      <c r="B389" s="84">
        <v>82</v>
      </c>
      <c r="C389" s="17" t="s">
        <v>517</v>
      </c>
      <c r="D389" s="86">
        <v>1</v>
      </c>
      <c r="E389" s="98">
        <f t="shared" si="147"/>
        <v>18.29</v>
      </c>
      <c r="F389" s="98">
        <f t="shared" si="148"/>
        <v>0.73745954692556637</v>
      </c>
      <c r="G389" s="17">
        <v>7.55</v>
      </c>
      <c r="H389" s="17">
        <v>19.47</v>
      </c>
      <c r="I389" s="17">
        <v>0</v>
      </c>
      <c r="J389" s="17">
        <v>0</v>
      </c>
      <c r="K389" s="17">
        <v>0</v>
      </c>
      <c r="L389" s="17">
        <v>0</v>
      </c>
      <c r="M389" s="17">
        <v>0</v>
      </c>
      <c r="N389" s="17">
        <v>0</v>
      </c>
      <c r="O389" s="17">
        <v>0</v>
      </c>
      <c r="P389" s="17">
        <v>0</v>
      </c>
      <c r="Q389" s="17">
        <v>54.69</v>
      </c>
      <c r="R389" s="17">
        <v>0</v>
      </c>
      <c r="S389" s="17">
        <v>0</v>
      </c>
      <c r="T389" s="17">
        <v>0</v>
      </c>
      <c r="U389" s="17">
        <v>0</v>
      </c>
      <c r="V389" s="17">
        <v>18.29</v>
      </c>
      <c r="W389" s="17">
        <v>0</v>
      </c>
      <c r="X389" s="17">
        <v>0</v>
      </c>
      <c r="Y389" s="17">
        <v>0</v>
      </c>
      <c r="Z389" s="17">
        <v>0</v>
      </c>
      <c r="AA389" s="17">
        <v>0</v>
      </c>
      <c r="AB389" s="17">
        <v>0</v>
      </c>
      <c r="AC389" s="17">
        <v>0</v>
      </c>
      <c r="AD389" s="17">
        <v>0</v>
      </c>
      <c r="AE389" s="17">
        <v>0</v>
      </c>
      <c r="AF389" s="17">
        <v>0</v>
      </c>
      <c r="AG389" s="88">
        <v>32</v>
      </c>
      <c r="AH389" s="91" t="s">
        <v>3</v>
      </c>
      <c r="AI389" s="87" t="s">
        <v>504</v>
      </c>
      <c r="AL389" s="87" t="s">
        <v>507</v>
      </c>
      <c r="AN389" s="17">
        <f t="shared" si="149"/>
        <v>100</v>
      </c>
      <c r="AO389" s="17">
        <f t="shared" si="150"/>
        <v>0</v>
      </c>
      <c r="AP389" s="17">
        <f t="shared" si="151"/>
        <v>7.5499999999999998E-2</v>
      </c>
      <c r="AQ389" s="17">
        <f t="shared" si="152"/>
        <v>0.19469999999999998</v>
      </c>
      <c r="AR389" s="17">
        <f t="shared" si="153"/>
        <v>0.54689999999999994</v>
      </c>
      <c r="AS389" s="17">
        <f t="shared" si="154"/>
        <v>0.32</v>
      </c>
      <c r="AU389" s="17">
        <f t="shared" si="155"/>
        <v>2.0240562546262026</v>
      </c>
      <c r="AV389" s="17">
        <f t="shared" si="156"/>
        <v>0</v>
      </c>
      <c r="AW389" s="17">
        <f t="shared" si="157"/>
        <v>0.62650351591413767</v>
      </c>
      <c r="AX389" s="17">
        <f t="shared" si="158"/>
        <v>1.0060140636565507</v>
      </c>
      <c r="AY389" s="17">
        <f t="shared" si="159"/>
        <v>0</v>
      </c>
      <c r="AZ389" s="17">
        <f t="shared" si="160"/>
        <v>0</v>
      </c>
      <c r="BA389" s="17">
        <f t="shared" si="161"/>
        <v>0.32</v>
      </c>
      <c r="BC389" s="17">
        <f t="shared" si="162"/>
        <v>1.1010670424803704</v>
      </c>
      <c r="BD389" s="17">
        <f t="shared" si="163"/>
        <v>0.18411516005637205</v>
      </c>
      <c r="BE389" s="17">
        <f t="shared" si="164"/>
        <v>0.49292590476162401</v>
      </c>
      <c r="BF389" s="17">
        <f t="shared" si="165"/>
        <v>0.18411516005637205</v>
      </c>
      <c r="BG389" s="17">
        <f t="shared" si="166"/>
        <v>0.18411516005637205</v>
      </c>
      <c r="BH389" s="17">
        <f t="shared" si="167"/>
        <v>1.846468972650539E-2</v>
      </c>
      <c r="BI389" s="17">
        <f t="shared" si="168"/>
        <v>1.912537852954033E-2</v>
      </c>
    </row>
    <row r="390" spans="1:61" x14ac:dyDescent="0.25">
      <c r="A390" s="84">
        <v>206</v>
      </c>
      <c r="B390" s="84">
        <v>130</v>
      </c>
      <c r="C390" s="17">
        <v>34</v>
      </c>
      <c r="D390" s="86">
        <v>1</v>
      </c>
      <c r="E390" s="98">
        <f t="shared" si="147"/>
        <v>25</v>
      </c>
      <c r="F390" s="98">
        <f t="shared" si="148"/>
        <v>0.66666666666666663</v>
      </c>
      <c r="G390" s="17">
        <v>0</v>
      </c>
      <c r="H390" s="17">
        <v>25</v>
      </c>
      <c r="I390" s="17">
        <v>0</v>
      </c>
      <c r="J390" s="17">
        <v>0</v>
      </c>
      <c r="K390" s="17">
        <v>0</v>
      </c>
      <c r="L390" s="17">
        <v>0</v>
      </c>
      <c r="M390" s="17">
        <v>0</v>
      </c>
      <c r="N390" s="17">
        <v>0</v>
      </c>
      <c r="O390" s="17">
        <v>25</v>
      </c>
      <c r="P390" s="17">
        <v>0</v>
      </c>
      <c r="Q390" s="17">
        <v>50</v>
      </c>
      <c r="R390" s="17">
        <v>0</v>
      </c>
      <c r="S390" s="17">
        <v>0</v>
      </c>
      <c r="T390" s="17">
        <v>0</v>
      </c>
      <c r="U390" s="17">
        <v>0</v>
      </c>
      <c r="V390" s="17">
        <v>0</v>
      </c>
      <c r="W390" s="41">
        <v>0</v>
      </c>
      <c r="X390" s="41">
        <v>0</v>
      </c>
      <c r="Y390" s="17">
        <v>0</v>
      </c>
      <c r="Z390" s="17">
        <v>0</v>
      </c>
      <c r="AA390" s="17">
        <v>0</v>
      </c>
      <c r="AB390" s="17">
        <v>0</v>
      </c>
      <c r="AC390" s="17">
        <v>0</v>
      </c>
      <c r="AD390" s="17">
        <v>0</v>
      </c>
      <c r="AE390" s="17">
        <v>0</v>
      </c>
      <c r="AF390" s="41">
        <v>0</v>
      </c>
      <c r="AG390" s="88">
        <v>73</v>
      </c>
      <c r="AH390" s="91" t="s">
        <v>3</v>
      </c>
      <c r="AI390" s="87" t="s">
        <v>504</v>
      </c>
      <c r="AN390" s="17">
        <f t="shared" si="149"/>
        <v>100</v>
      </c>
      <c r="AO390" s="17">
        <f t="shared" si="150"/>
        <v>0.25</v>
      </c>
      <c r="AP390" s="17">
        <f t="shared" si="151"/>
        <v>0</v>
      </c>
      <c r="AQ390" s="17">
        <f t="shared" si="152"/>
        <v>0.25</v>
      </c>
      <c r="AR390" s="17">
        <f t="shared" si="153"/>
        <v>0.5</v>
      </c>
      <c r="AS390" s="17">
        <f t="shared" si="154"/>
        <v>0.73</v>
      </c>
      <c r="AU390" s="17">
        <f t="shared" si="155"/>
        <v>2</v>
      </c>
      <c r="AV390" s="17">
        <f t="shared" si="156"/>
        <v>1</v>
      </c>
      <c r="AW390" s="17">
        <f t="shared" si="157"/>
        <v>0.625</v>
      </c>
      <c r="AX390" s="17">
        <f t="shared" si="158"/>
        <v>1</v>
      </c>
      <c r="AY390" s="17">
        <f t="shared" si="159"/>
        <v>0.625</v>
      </c>
      <c r="AZ390" s="17">
        <f t="shared" si="160"/>
        <v>0.625</v>
      </c>
      <c r="BA390" s="17">
        <f t="shared" si="161"/>
        <v>0.10499999999999998</v>
      </c>
      <c r="BC390" s="17">
        <f t="shared" si="162"/>
        <v>2</v>
      </c>
      <c r="BD390" s="17">
        <f t="shared" si="163"/>
        <v>1</v>
      </c>
      <c r="BE390" s="17">
        <f t="shared" si="164"/>
        <v>0.54575984761981122</v>
      </c>
      <c r="BF390" s="17">
        <f t="shared" si="165"/>
        <v>0.58961263966104716</v>
      </c>
      <c r="BG390" s="17">
        <f t="shared" si="166"/>
        <v>0.58961263966104716</v>
      </c>
      <c r="BH390" s="17">
        <f t="shared" si="167"/>
        <v>1.9708610942938985E-2</v>
      </c>
      <c r="BI390" s="17">
        <f t="shared" si="168"/>
        <v>7.3823859477708753E-2</v>
      </c>
    </row>
    <row r="391" spans="1:61" x14ac:dyDescent="0.25">
      <c r="A391" s="84">
        <v>332</v>
      </c>
      <c r="B391" s="84">
        <v>219</v>
      </c>
      <c r="C391" s="58" t="s">
        <v>229</v>
      </c>
      <c r="D391" s="86">
        <v>1</v>
      </c>
      <c r="E391" s="98">
        <f t="shared" si="147"/>
        <v>25</v>
      </c>
      <c r="F391" s="98">
        <f t="shared" si="148"/>
        <v>0.95238095238095233</v>
      </c>
      <c r="G391" s="17">
        <f>'EWG-CCP-127 (1)'!O152</f>
        <v>22.5</v>
      </c>
      <c r="H391" s="17">
        <f>'EWG-CCP-127 (1)'!P152</f>
        <v>2.5</v>
      </c>
      <c r="I391" s="17">
        <v>0</v>
      </c>
      <c r="J391" s="17">
        <v>0</v>
      </c>
      <c r="K391" s="17">
        <v>0</v>
      </c>
      <c r="L391" s="17">
        <v>0</v>
      </c>
      <c r="M391" s="17">
        <v>0</v>
      </c>
      <c r="N391" s="17">
        <v>0</v>
      </c>
      <c r="O391" s="17">
        <f>'EWG-CCP-127 (1)'!N152</f>
        <v>25</v>
      </c>
      <c r="P391" s="17">
        <v>0</v>
      </c>
      <c r="Q391" s="17">
        <f>'EWG-CCP-127 (1)'!M152</f>
        <v>50</v>
      </c>
      <c r="R391" s="17">
        <v>0</v>
      </c>
      <c r="S391" s="17">
        <v>0</v>
      </c>
      <c r="T391" s="17">
        <v>0</v>
      </c>
      <c r="U391" s="17">
        <v>0</v>
      </c>
      <c r="V391" s="17">
        <v>0</v>
      </c>
      <c r="W391" s="41">
        <v>0</v>
      </c>
      <c r="X391" s="41">
        <v>0</v>
      </c>
      <c r="Y391" s="17">
        <v>0</v>
      </c>
      <c r="Z391" s="17">
        <v>0</v>
      </c>
      <c r="AA391" s="17">
        <v>0</v>
      </c>
      <c r="AB391" s="17">
        <v>0</v>
      </c>
      <c r="AC391" s="17">
        <v>0</v>
      </c>
      <c r="AD391" s="17">
        <v>0</v>
      </c>
      <c r="AE391" s="17">
        <v>0</v>
      </c>
      <c r="AF391" s="41">
        <v>0</v>
      </c>
      <c r="AG391" s="88">
        <f>'EWG-CCP-127 (1)'!E152</f>
        <v>13</v>
      </c>
      <c r="AH391" s="41" t="s">
        <v>3</v>
      </c>
      <c r="AI391" s="87" t="s">
        <v>528</v>
      </c>
      <c r="AL391" s="87" t="s">
        <v>507</v>
      </c>
      <c r="AN391" s="17">
        <f t="shared" si="149"/>
        <v>100</v>
      </c>
      <c r="AO391" s="17">
        <f t="shared" si="150"/>
        <v>0.25</v>
      </c>
      <c r="AP391" s="17">
        <f t="shared" si="151"/>
        <v>0.22500000000000001</v>
      </c>
      <c r="AQ391" s="17">
        <f t="shared" si="152"/>
        <v>2.5000000000000001E-2</v>
      </c>
      <c r="AR391" s="17">
        <f t="shared" si="153"/>
        <v>0.5</v>
      </c>
      <c r="AS391" s="17">
        <f t="shared" si="154"/>
        <v>0.13</v>
      </c>
      <c r="AU391" s="17">
        <f t="shared" si="155"/>
        <v>2</v>
      </c>
      <c r="AV391" s="17">
        <f t="shared" si="156"/>
        <v>1</v>
      </c>
      <c r="AW391" s="17">
        <f t="shared" si="157"/>
        <v>0.625</v>
      </c>
      <c r="AX391" s="17">
        <f t="shared" si="158"/>
        <v>1</v>
      </c>
      <c r="AY391" s="17">
        <f t="shared" si="159"/>
        <v>0.625</v>
      </c>
      <c r="AZ391" s="17">
        <f t="shared" si="160"/>
        <v>0.625</v>
      </c>
      <c r="BA391" s="17">
        <f t="shared" si="161"/>
        <v>0.495</v>
      </c>
      <c r="BC391" s="17">
        <f t="shared" si="162"/>
        <v>0.54054054054054057</v>
      </c>
      <c r="BD391" s="17">
        <f t="shared" si="163"/>
        <v>0.27027027027027029</v>
      </c>
      <c r="BE391" s="17">
        <f t="shared" si="164"/>
        <v>0.45998148446169096</v>
      </c>
      <c r="BF391" s="17">
        <f t="shared" si="165"/>
        <v>0.27027027027027029</v>
      </c>
      <c r="BG391" s="17">
        <f t="shared" si="166"/>
        <v>0.27027027027027029</v>
      </c>
      <c r="BH391" s="17">
        <f t="shared" si="167"/>
        <v>1.9675748721694669E-2</v>
      </c>
      <c r="BI391" s="17">
        <f t="shared" si="168"/>
        <v>0.10777730199258423</v>
      </c>
    </row>
    <row r="392" spans="1:61" x14ac:dyDescent="0.25">
      <c r="A392" s="84">
        <v>329</v>
      </c>
      <c r="B392" s="84">
        <v>216</v>
      </c>
      <c r="D392" s="86">
        <v>1</v>
      </c>
      <c r="E392" s="98">
        <f t="shared" si="147"/>
        <v>33.862433862433861</v>
      </c>
      <c r="F392" s="98">
        <f t="shared" si="148"/>
        <v>0.8</v>
      </c>
      <c r="G392" s="17">
        <v>0</v>
      </c>
      <c r="H392" s="17">
        <f>'EWG-CCP-127 (1)'!M147</f>
        <v>13.227513227513226</v>
      </c>
      <c r="I392" s="17">
        <v>0</v>
      </c>
      <c r="J392" s="17">
        <v>0</v>
      </c>
      <c r="K392" s="17">
        <v>0</v>
      </c>
      <c r="L392" s="17">
        <v>0</v>
      </c>
      <c r="M392" s="17">
        <v>0</v>
      </c>
      <c r="N392" s="17">
        <v>0</v>
      </c>
      <c r="O392" s="17">
        <f>'EWG-CCP-127 (1)'!L147</f>
        <v>33.862433862433861</v>
      </c>
      <c r="P392" s="17">
        <v>0</v>
      </c>
      <c r="Q392" s="17">
        <f>'EWG-CCP-127 (1)'!K147</f>
        <v>52.910052910052904</v>
      </c>
      <c r="R392" s="17">
        <v>0</v>
      </c>
      <c r="S392" s="17">
        <v>0</v>
      </c>
      <c r="T392" s="17">
        <v>0</v>
      </c>
      <c r="U392" s="17">
        <v>0</v>
      </c>
      <c r="V392" s="17">
        <v>0</v>
      </c>
      <c r="W392" s="41">
        <v>0</v>
      </c>
      <c r="X392" s="41">
        <v>0</v>
      </c>
      <c r="Y392" s="17">
        <v>0</v>
      </c>
      <c r="Z392" s="17">
        <v>0</v>
      </c>
      <c r="AA392" s="17">
        <v>0</v>
      </c>
      <c r="AB392" s="17">
        <v>0</v>
      </c>
      <c r="AC392" s="17">
        <v>0</v>
      </c>
      <c r="AD392" s="17">
        <v>0</v>
      </c>
      <c r="AE392" s="17">
        <v>0</v>
      </c>
      <c r="AF392" s="41">
        <v>0</v>
      </c>
      <c r="AG392" s="88">
        <f>'EWG-CCP-127 (1)'!E147</f>
        <v>73</v>
      </c>
      <c r="AH392" s="91" t="s">
        <v>3</v>
      </c>
      <c r="AI392" s="87" t="s">
        <v>504</v>
      </c>
      <c r="AN392" s="17">
        <f t="shared" si="149"/>
        <v>100</v>
      </c>
      <c r="AO392" s="17">
        <f t="shared" si="150"/>
        <v>0.33862433862433861</v>
      </c>
      <c r="AP392" s="17">
        <f t="shared" si="151"/>
        <v>0</v>
      </c>
      <c r="AQ392" s="17">
        <f t="shared" si="152"/>
        <v>0.13227513227513227</v>
      </c>
      <c r="AR392" s="17">
        <f t="shared" si="153"/>
        <v>0.52910052910052907</v>
      </c>
      <c r="AS392" s="17">
        <f t="shared" si="154"/>
        <v>0.73</v>
      </c>
      <c r="AU392" s="17">
        <f t="shared" si="155"/>
        <v>4</v>
      </c>
      <c r="AV392" s="17">
        <f t="shared" si="156"/>
        <v>2.56</v>
      </c>
      <c r="AW392" s="17">
        <f t="shared" si="157"/>
        <v>0.75</v>
      </c>
      <c r="AX392" s="17">
        <f t="shared" si="158"/>
        <v>1.5</v>
      </c>
      <c r="AY392" s="17">
        <f t="shared" si="159"/>
        <v>0.57333333333333336</v>
      </c>
      <c r="AZ392" s="17">
        <f t="shared" si="160"/>
        <v>0.57333333333333336</v>
      </c>
      <c r="BA392" s="17">
        <f t="shared" si="161"/>
        <v>0.15666666666666662</v>
      </c>
      <c r="BC392" s="17">
        <f t="shared" si="162"/>
        <v>4</v>
      </c>
      <c r="BD392" s="17">
        <f t="shared" si="163"/>
        <v>2.56</v>
      </c>
      <c r="BE392" s="17">
        <f t="shared" si="164"/>
        <v>0.66330797491056859</v>
      </c>
      <c r="BF392" s="17">
        <f t="shared" si="165"/>
        <v>0.59904918644257699</v>
      </c>
      <c r="BG392" s="17">
        <f t="shared" si="166"/>
        <v>0.59904918644257699</v>
      </c>
      <c r="BH392" s="17">
        <f t="shared" si="167"/>
        <v>1.7148115571350958E-2</v>
      </c>
      <c r="BI392" s="17">
        <f t="shared" si="168"/>
        <v>7.3823859477708753E-2</v>
      </c>
    </row>
    <row r="393" spans="1:61" x14ac:dyDescent="0.25">
      <c r="A393" s="84">
        <v>215</v>
      </c>
      <c r="B393" s="84">
        <v>135</v>
      </c>
      <c r="C393" s="17">
        <v>43</v>
      </c>
      <c r="D393" s="86">
        <v>1</v>
      </c>
      <c r="E393" s="98">
        <f t="shared" si="147"/>
        <v>30</v>
      </c>
      <c r="F393" s="98">
        <f t="shared" si="148"/>
        <v>0.7857142857142857</v>
      </c>
      <c r="G393" s="17">
        <v>0</v>
      </c>
      <c r="H393" s="17">
        <v>15</v>
      </c>
      <c r="I393" s="17">
        <v>0</v>
      </c>
      <c r="J393" s="17">
        <v>0</v>
      </c>
      <c r="K393" s="17">
        <v>0</v>
      </c>
      <c r="L393" s="17">
        <v>0</v>
      </c>
      <c r="M393" s="17">
        <v>0</v>
      </c>
      <c r="N393" s="17">
        <v>0</v>
      </c>
      <c r="O393" s="17">
        <v>30</v>
      </c>
      <c r="P393" s="17">
        <v>0</v>
      </c>
      <c r="Q393" s="17">
        <v>55</v>
      </c>
      <c r="R393" s="17">
        <v>0</v>
      </c>
      <c r="S393" s="17">
        <v>0</v>
      </c>
      <c r="T393" s="17">
        <v>0</v>
      </c>
      <c r="U393" s="17">
        <v>0</v>
      </c>
      <c r="V393" s="17">
        <v>0</v>
      </c>
      <c r="W393" s="41">
        <v>0</v>
      </c>
      <c r="X393" s="41">
        <v>0</v>
      </c>
      <c r="Y393" s="17">
        <v>0</v>
      </c>
      <c r="Z393" s="17">
        <v>0</v>
      </c>
      <c r="AA393" s="17">
        <v>0</v>
      </c>
      <c r="AB393" s="17">
        <v>0</v>
      </c>
      <c r="AC393" s="17">
        <v>0</v>
      </c>
      <c r="AD393" s="17">
        <v>0</v>
      </c>
      <c r="AE393" s="17">
        <v>0</v>
      </c>
      <c r="AF393" s="41">
        <v>0</v>
      </c>
      <c r="AG393" s="88">
        <v>50</v>
      </c>
      <c r="AH393" s="91" t="s">
        <v>3</v>
      </c>
      <c r="AI393" s="87" t="s">
        <v>504</v>
      </c>
      <c r="AN393" s="17">
        <f t="shared" si="149"/>
        <v>100</v>
      </c>
      <c r="AO393" s="17">
        <f t="shared" si="150"/>
        <v>0.3</v>
      </c>
      <c r="AP393" s="17">
        <f t="shared" si="151"/>
        <v>0</v>
      </c>
      <c r="AQ393" s="17">
        <f t="shared" si="152"/>
        <v>0.15</v>
      </c>
      <c r="AR393" s="17">
        <f t="shared" si="153"/>
        <v>0.55000000000000004</v>
      </c>
      <c r="AS393" s="17">
        <f t="shared" si="154"/>
        <v>0.5</v>
      </c>
      <c r="AU393" s="17">
        <f t="shared" si="155"/>
        <v>3.666666666666667</v>
      </c>
      <c r="AV393" s="17">
        <f t="shared" si="156"/>
        <v>2</v>
      </c>
      <c r="AW393" s="17">
        <f t="shared" si="157"/>
        <v>0.72916666666666674</v>
      </c>
      <c r="AX393" s="17">
        <f t="shared" si="158"/>
        <v>1.4166666666666667</v>
      </c>
      <c r="AY393" s="17">
        <f t="shared" si="159"/>
        <v>0.62908496732026153</v>
      </c>
      <c r="AZ393" s="17">
        <f t="shared" si="160"/>
        <v>0.62908496732026153</v>
      </c>
      <c r="BA393" s="17">
        <f t="shared" si="161"/>
        <v>0.12908496732026153</v>
      </c>
      <c r="BC393" s="17">
        <f t="shared" si="162"/>
        <v>3.6666666666666665</v>
      </c>
      <c r="BD393" s="17">
        <f t="shared" si="163"/>
        <v>2</v>
      </c>
      <c r="BE393" s="17">
        <f t="shared" si="164"/>
        <v>0.64371662036210908</v>
      </c>
      <c r="BF393" s="17">
        <f t="shared" si="165"/>
        <v>0.65057428201707612</v>
      </c>
      <c r="BG393" s="17">
        <f t="shared" si="166"/>
        <v>0.65057428201707612</v>
      </c>
      <c r="BH393" s="17">
        <f t="shared" si="167"/>
        <v>2.2672614404957974E-2</v>
      </c>
      <c r="BI393" s="17">
        <f t="shared" si="168"/>
        <v>1.7393457750776897E-3</v>
      </c>
    </row>
    <row r="394" spans="1:61" x14ac:dyDescent="0.25">
      <c r="A394" s="84">
        <v>311</v>
      </c>
      <c r="B394" s="84">
        <v>198</v>
      </c>
      <c r="D394" s="86">
        <v>1</v>
      </c>
      <c r="E394" s="98">
        <f t="shared" si="147"/>
        <v>39.85890652557319</v>
      </c>
      <c r="F394" s="98">
        <f t="shared" si="148"/>
        <v>0.70674486803519065</v>
      </c>
      <c r="G394" s="17">
        <v>0</v>
      </c>
      <c r="H394" s="17">
        <f>'EWG-CCP-127 (1)'!M129</f>
        <v>17.636684303350968</v>
      </c>
      <c r="I394" s="17">
        <v>0</v>
      </c>
      <c r="J394" s="17">
        <v>0</v>
      </c>
      <c r="K394" s="17">
        <v>0</v>
      </c>
      <c r="L394" s="17">
        <v>0</v>
      </c>
      <c r="M394" s="17">
        <v>0</v>
      </c>
      <c r="N394" s="17">
        <v>0</v>
      </c>
      <c r="O394" s="17">
        <f>'EWG-CCP-127 (1)'!L129</f>
        <v>39.85890652557319</v>
      </c>
      <c r="P394" s="17">
        <v>0</v>
      </c>
      <c r="Q394" s="17">
        <f>'EWG-CCP-127 (1)'!K129</f>
        <v>42.504409171075842</v>
      </c>
      <c r="R394" s="17">
        <v>0</v>
      </c>
      <c r="S394" s="17">
        <v>0</v>
      </c>
      <c r="T394" s="17">
        <v>0</v>
      </c>
      <c r="U394" s="17">
        <v>0</v>
      </c>
      <c r="V394" s="17">
        <v>0</v>
      </c>
      <c r="W394" s="41">
        <v>0</v>
      </c>
      <c r="X394" s="41">
        <v>0</v>
      </c>
      <c r="Y394" s="17">
        <v>0</v>
      </c>
      <c r="Z394" s="17">
        <v>0</v>
      </c>
      <c r="AA394" s="17">
        <v>0</v>
      </c>
      <c r="AB394" s="17">
        <v>0</v>
      </c>
      <c r="AC394" s="17">
        <v>0</v>
      </c>
      <c r="AD394" s="17">
        <v>0</v>
      </c>
      <c r="AE394" s="17">
        <v>0</v>
      </c>
      <c r="AF394" s="41">
        <v>0</v>
      </c>
      <c r="AG394" s="88">
        <f>'EWG-CCP-127 (1)'!E129</f>
        <v>61</v>
      </c>
      <c r="AH394" s="91" t="s">
        <v>3</v>
      </c>
      <c r="AI394" s="87" t="s">
        <v>504</v>
      </c>
      <c r="AN394" s="17">
        <f t="shared" si="149"/>
        <v>100</v>
      </c>
      <c r="AO394" s="17">
        <f t="shared" si="150"/>
        <v>0.3985890652557319</v>
      </c>
      <c r="AP394" s="17">
        <f t="shared" si="151"/>
        <v>0</v>
      </c>
      <c r="AQ394" s="17">
        <f t="shared" si="152"/>
        <v>0.17636684303350969</v>
      </c>
      <c r="AR394" s="17">
        <f t="shared" si="153"/>
        <v>0.42504409171075841</v>
      </c>
      <c r="AS394" s="17">
        <f t="shared" si="154"/>
        <v>0.61</v>
      </c>
      <c r="AU394" s="17">
        <f t="shared" si="155"/>
        <v>2.41</v>
      </c>
      <c r="AV394" s="17">
        <f t="shared" si="156"/>
        <v>2.2599999999999998</v>
      </c>
      <c r="AW394" s="17">
        <f t="shared" si="157"/>
        <v>0.65062500000000001</v>
      </c>
      <c r="AX394" s="17">
        <f t="shared" si="158"/>
        <v>1.1025</v>
      </c>
      <c r="AY394" s="17">
        <f t="shared" si="159"/>
        <v>0.42293083900226763</v>
      </c>
      <c r="AZ394" s="17">
        <f t="shared" si="160"/>
        <v>0.42293083900226763</v>
      </c>
      <c r="BA394" s="17">
        <f t="shared" si="161"/>
        <v>0.18706916099773235</v>
      </c>
      <c r="BC394" s="17">
        <f t="shared" si="162"/>
        <v>2.4100000000000006</v>
      </c>
      <c r="BD394" s="17">
        <f t="shared" si="163"/>
        <v>2.2600000000000002</v>
      </c>
      <c r="BE394" s="17">
        <f t="shared" si="164"/>
        <v>0.56985721371441656</v>
      </c>
      <c r="BF394" s="17">
        <f t="shared" si="165"/>
        <v>0.47023687477538378</v>
      </c>
      <c r="BG394" s="17">
        <f t="shared" si="166"/>
        <v>0.47023687477538378</v>
      </c>
      <c r="BH394" s="17">
        <f t="shared" si="167"/>
        <v>1.9533731172551749E-2</v>
      </c>
      <c r="BI394" s="17">
        <f t="shared" si="168"/>
        <v>2.3014547980683846E-2</v>
      </c>
    </row>
    <row r="395" spans="1:61" x14ac:dyDescent="0.25">
      <c r="A395" s="84">
        <v>193</v>
      </c>
      <c r="B395" s="84">
        <v>121</v>
      </c>
      <c r="C395" s="17">
        <v>21</v>
      </c>
      <c r="D395" s="86">
        <v>1</v>
      </c>
      <c r="E395" s="98">
        <f t="shared" si="147"/>
        <v>20</v>
      </c>
      <c r="F395" s="98">
        <f t="shared" si="148"/>
        <v>0.53125</v>
      </c>
      <c r="G395" s="17">
        <v>0</v>
      </c>
      <c r="H395" s="17">
        <v>37.5</v>
      </c>
      <c r="I395" s="17">
        <v>0</v>
      </c>
      <c r="J395" s="17">
        <v>0</v>
      </c>
      <c r="K395" s="17">
        <v>0</v>
      </c>
      <c r="L395" s="17">
        <v>0</v>
      </c>
      <c r="M395" s="17">
        <v>0</v>
      </c>
      <c r="N395" s="17">
        <v>0</v>
      </c>
      <c r="O395" s="17">
        <v>20</v>
      </c>
      <c r="P395" s="17">
        <v>0</v>
      </c>
      <c r="Q395" s="17">
        <v>42.5</v>
      </c>
      <c r="R395" s="17">
        <v>0</v>
      </c>
      <c r="S395" s="17">
        <v>0</v>
      </c>
      <c r="T395" s="17">
        <v>0</v>
      </c>
      <c r="U395" s="17">
        <v>0</v>
      </c>
      <c r="V395" s="17">
        <v>0</v>
      </c>
      <c r="W395" s="41">
        <v>0</v>
      </c>
      <c r="X395" s="41">
        <v>0</v>
      </c>
      <c r="Y395" s="17">
        <v>0</v>
      </c>
      <c r="Z395" s="17">
        <v>0</v>
      </c>
      <c r="AA395" s="17">
        <v>0</v>
      </c>
      <c r="AB395" s="17">
        <v>0</v>
      </c>
      <c r="AC395" s="17">
        <v>0</v>
      </c>
      <c r="AD395" s="17">
        <v>0</v>
      </c>
      <c r="AE395" s="17">
        <v>0</v>
      </c>
      <c r="AF395" s="41">
        <v>0</v>
      </c>
      <c r="AG395" s="88">
        <v>38</v>
      </c>
      <c r="AH395" s="91" t="s">
        <v>3</v>
      </c>
      <c r="AI395" s="87" t="s">
        <v>504</v>
      </c>
      <c r="AN395" s="17">
        <f t="shared" si="149"/>
        <v>100</v>
      </c>
      <c r="AO395" s="17">
        <f t="shared" si="150"/>
        <v>0.2</v>
      </c>
      <c r="AP395" s="17">
        <f t="shared" si="151"/>
        <v>0</v>
      </c>
      <c r="AQ395" s="17">
        <f t="shared" si="152"/>
        <v>0.375</v>
      </c>
      <c r="AR395" s="17">
        <f t="shared" si="153"/>
        <v>0.42499999999999999</v>
      </c>
      <c r="AS395" s="17">
        <f t="shared" si="154"/>
        <v>0.38</v>
      </c>
      <c r="AU395" s="17">
        <f t="shared" si="155"/>
        <v>1.1333333333333333</v>
      </c>
      <c r="AV395" s="17">
        <f t="shared" si="156"/>
        <v>0.53333333333333333</v>
      </c>
      <c r="AW395" s="17">
        <f t="shared" si="157"/>
        <v>0.5708333333333333</v>
      </c>
      <c r="AX395" s="17">
        <f t="shared" si="158"/>
        <v>0.78333333333333333</v>
      </c>
      <c r="AY395" s="17">
        <f t="shared" si="159"/>
        <v>0.53333333333333333</v>
      </c>
      <c r="AZ395" s="17">
        <f t="shared" si="160"/>
        <v>0.53333333333333333</v>
      </c>
      <c r="BA395" s="17">
        <f t="shared" si="161"/>
        <v>0.15333333333333332</v>
      </c>
      <c r="BC395" s="17">
        <f t="shared" si="162"/>
        <v>1.1333333333333333</v>
      </c>
      <c r="BD395" s="17">
        <f t="shared" si="163"/>
        <v>0.53333333333333333</v>
      </c>
      <c r="BE395" s="17">
        <f t="shared" si="164"/>
        <v>0.49482232579381635</v>
      </c>
      <c r="BF395" s="17">
        <f t="shared" si="165"/>
        <v>0.5127368715666315</v>
      </c>
      <c r="BG395" s="17">
        <f t="shared" si="166"/>
        <v>0.5127368715666315</v>
      </c>
      <c r="BH395" s="17">
        <f t="shared" si="167"/>
        <v>1.7619077073296425E-2</v>
      </c>
      <c r="BI395" s="17">
        <f t="shared" si="168"/>
        <v>6.1300342780527851E-3</v>
      </c>
    </row>
    <row r="396" spans="1:61" x14ac:dyDescent="0.25">
      <c r="A396" s="84">
        <v>48</v>
      </c>
      <c r="B396" s="84">
        <v>36</v>
      </c>
      <c r="C396" s="17" t="s">
        <v>59</v>
      </c>
      <c r="D396" s="86">
        <v>1</v>
      </c>
      <c r="E396" s="98">
        <f t="shared" si="147"/>
        <v>18</v>
      </c>
      <c r="F396" s="98">
        <f t="shared" si="148"/>
        <v>0.76923076923076927</v>
      </c>
      <c r="G396" s="41">
        <v>0</v>
      </c>
      <c r="H396" s="17">
        <v>18</v>
      </c>
      <c r="I396" s="17">
        <v>0</v>
      </c>
      <c r="J396" s="17">
        <v>0</v>
      </c>
      <c r="K396" s="41">
        <v>0</v>
      </c>
      <c r="L396" s="41">
        <v>0</v>
      </c>
      <c r="M396" s="41">
        <v>0</v>
      </c>
      <c r="N396" s="41">
        <v>0</v>
      </c>
      <c r="O396" s="17">
        <v>18</v>
      </c>
      <c r="P396" s="17">
        <v>0</v>
      </c>
      <c r="Q396" s="17">
        <v>60</v>
      </c>
      <c r="R396" s="17">
        <v>0</v>
      </c>
      <c r="S396" s="17">
        <v>0</v>
      </c>
      <c r="T396" s="17">
        <v>0</v>
      </c>
      <c r="U396" s="17">
        <v>0</v>
      </c>
      <c r="V396" s="41">
        <v>0</v>
      </c>
      <c r="W396" s="41">
        <v>0</v>
      </c>
      <c r="X396" s="41">
        <v>0</v>
      </c>
      <c r="Y396" s="41">
        <v>0</v>
      </c>
      <c r="Z396" s="17">
        <v>4</v>
      </c>
      <c r="AA396" s="17">
        <v>0</v>
      </c>
      <c r="AB396" s="41">
        <v>0</v>
      </c>
      <c r="AC396" s="17">
        <v>0</v>
      </c>
      <c r="AD396" s="17">
        <v>0</v>
      </c>
      <c r="AE396" s="41">
        <v>0</v>
      </c>
      <c r="AF396" s="41">
        <v>0</v>
      </c>
      <c r="AG396" s="88">
        <v>52</v>
      </c>
      <c r="AH396" s="41" t="s">
        <v>3</v>
      </c>
      <c r="AI396" s="87" t="s">
        <v>506</v>
      </c>
      <c r="AN396" s="17">
        <f t="shared" si="149"/>
        <v>100</v>
      </c>
      <c r="AO396" s="17">
        <f t="shared" si="150"/>
        <v>0.18</v>
      </c>
      <c r="AP396" s="17">
        <f t="shared" si="151"/>
        <v>0</v>
      </c>
      <c r="AQ396" s="17">
        <f t="shared" si="152"/>
        <v>0.18</v>
      </c>
      <c r="AR396" s="17">
        <f t="shared" si="153"/>
        <v>0.6</v>
      </c>
      <c r="AS396" s="17">
        <f t="shared" si="154"/>
        <v>0.52</v>
      </c>
      <c r="AU396" s="17">
        <f t="shared" si="155"/>
        <v>3.3333333333333335</v>
      </c>
      <c r="AV396" s="17">
        <f t="shared" si="156"/>
        <v>1</v>
      </c>
      <c r="AW396" s="17">
        <f t="shared" si="157"/>
        <v>0.70833333333333337</v>
      </c>
      <c r="AX396" s="17">
        <f t="shared" si="158"/>
        <v>1.3333333333333335</v>
      </c>
      <c r="AY396" s="17">
        <f t="shared" si="159"/>
        <v>0.70833333333333337</v>
      </c>
      <c r="AZ396" s="17">
        <f t="shared" si="160"/>
        <v>0.70833333333333337</v>
      </c>
      <c r="BA396" s="17">
        <f t="shared" si="161"/>
        <v>0.18833333333333335</v>
      </c>
      <c r="BC396" s="17">
        <f t="shared" si="162"/>
        <v>3.3333333333333335</v>
      </c>
      <c r="BD396" s="17">
        <f t="shared" si="163"/>
        <v>1.074074074074074</v>
      </c>
      <c r="BE396" s="17">
        <f t="shared" si="164"/>
        <v>0.62412526581364947</v>
      </c>
      <c r="BF396" s="17">
        <f t="shared" si="165"/>
        <v>0.6689007130048279</v>
      </c>
      <c r="BG396" s="17">
        <f t="shared" si="166"/>
        <v>0.6689007130048279</v>
      </c>
      <c r="BH396" s="17">
        <f t="shared" si="167"/>
        <v>2.2171422333346118E-2</v>
      </c>
      <c r="BI396" s="17">
        <f t="shared" si="168"/>
        <v>3.8075643579151761E-3</v>
      </c>
    </row>
    <row r="397" spans="1:61" x14ac:dyDescent="0.25">
      <c r="A397" s="84">
        <v>300</v>
      </c>
      <c r="B397" s="84">
        <v>372</v>
      </c>
      <c r="D397" s="86">
        <v>1</v>
      </c>
      <c r="E397" s="98">
        <f t="shared" si="147"/>
        <v>45.454545454545453</v>
      </c>
      <c r="F397" s="98">
        <f t="shared" si="148"/>
        <v>0.66666666666666674</v>
      </c>
      <c r="G397" s="17">
        <v>0</v>
      </c>
      <c r="H397" s="17">
        <f>'EWG-CCP-127 (1)'!M118</f>
        <v>18.181818181818183</v>
      </c>
      <c r="I397" s="17">
        <v>0</v>
      </c>
      <c r="J397" s="17">
        <v>0</v>
      </c>
      <c r="K397" s="17">
        <v>0</v>
      </c>
      <c r="L397" s="17">
        <v>0</v>
      </c>
      <c r="M397" s="17">
        <v>0</v>
      </c>
      <c r="N397" s="17">
        <v>0</v>
      </c>
      <c r="O397" s="17">
        <f>'EWG-CCP-127 (1)'!L118</f>
        <v>45.454545454545453</v>
      </c>
      <c r="P397" s="17">
        <v>0</v>
      </c>
      <c r="Q397" s="17">
        <f>'EWG-CCP-127 (1)'!K118</f>
        <v>36.363636363636367</v>
      </c>
      <c r="R397" s="17">
        <v>0</v>
      </c>
      <c r="S397" s="17">
        <v>0</v>
      </c>
      <c r="T397" s="17">
        <v>0</v>
      </c>
      <c r="U397" s="17">
        <v>0</v>
      </c>
      <c r="V397" s="17">
        <v>0</v>
      </c>
      <c r="W397" s="41">
        <v>0</v>
      </c>
      <c r="X397" s="41">
        <v>0</v>
      </c>
      <c r="Y397" s="17">
        <v>0</v>
      </c>
      <c r="Z397" s="17">
        <v>0</v>
      </c>
      <c r="AA397" s="17">
        <v>0</v>
      </c>
      <c r="AB397" s="17">
        <v>0</v>
      </c>
      <c r="AC397" s="17">
        <v>0</v>
      </c>
      <c r="AD397" s="17">
        <v>0</v>
      </c>
      <c r="AE397" s="17">
        <v>0</v>
      </c>
      <c r="AF397" s="41">
        <v>0</v>
      </c>
      <c r="AG397" s="88">
        <f>'EWG-CCP-127 (1)'!E118</f>
        <v>52</v>
      </c>
      <c r="AH397" s="91" t="s">
        <v>3</v>
      </c>
      <c r="AI397" s="87" t="s">
        <v>504</v>
      </c>
      <c r="AN397" s="17">
        <f t="shared" si="149"/>
        <v>100</v>
      </c>
      <c r="AO397" s="17">
        <f t="shared" si="150"/>
        <v>0.45454545454545453</v>
      </c>
      <c r="AP397" s="17">
        <f t="shared" si="151"/>
        <v>0</v>
      </c>
      <c r="AQ397" s="17">
        <f t="shared" si="152"/>
        <v>0.18181818181818182</v>
      </c>
      <c r="AR397" s="17">
        <f t="shared" si="153"/>
        <v>0.36363636363636365</v>
      </c>
      <c r="AS397" s="17">
        <f t="shared" si="154"/>
        <v>0.52</v>
      </c>
      <c r="AU397" s="17">
        <f t="shared" si="155"/>
        <v>2</v>
      </c>
      <c r="AV397" s="17">
        <f t="shared" si="156"/>
        <v>2.5</v>
      </c>
      <c r="AW397" s="17">
        <f t="shared" si="157"/>
        <v>0.625</v>
      </c>
      <c r="AX397" s="17">
        <f t="shared" si="158"/>
        <v>1</v>
      </c>
      <c r="AY397" s="17">
        <f t="shared" si="159"/>
        <v>0.3125</v>
      </c>
      <c r="AZ397" s="17">
        <f t="shared" si="160"/>
        <v>0.3125</v>
      </c>
      <c r="BA397" s="17">
        <f t="shared" si="161"/>
        <v>0.20750000000000002</v>
      </c>
      <c r="BC397" s="17">
        <f t="shared" si="162"/>
        <v>2</v>
      </c>
      <c r="BD397" s="17">
        <f t="shared" si="163"/>
        <v>2.4999999999999996</v>
      </c>
      <c r="BE397" s="17">
        <f t="shared" si="164"/>
        <v>0.54575984761981122</v>
      </c>
      <c r="BF397" s="17">
        <f t="shared" si="165"/>
        <v>0.37116020546028222</v>
      </c>
      <c r="BG397" s="17">
        <f t="shared" si="166"/>
        <v>0.37116020546028222</v>
      </c>
      <c r="BH397" s="17">
        <f t="shared" si="167"/>
        <v>2.2153284438625409E-2</v>
      </c>
      <c r="BI397" s="17">
        <f t="shared" si="168"/>
        <v>3.8075643579151761E-3</v>
      </c>
    </row>
    <row r="398" spans="1:61" x14ac:dyDescent="0.25">
      <c r="A398" s="84">
        <v>299</v>
      </c>
      <c r="B398" s="84">
        <v>371</v>
      </c>
      <c r="D398" s="86">
        <v>1</v>
      </c>
      <c r="E398" s="98">
        <f t="shared" si="147"/>
        <v>42.965779467680605</v>
      </c>
      <c r="F398" s="98">
        <f t="shared" si="148"/>
        <v>0.66666666666666663</v>
      </c>
      <c r="G398" s="17">
        <v>0</v>
      </c>
      <c r="H398" s="17">
        <f>'EWG-CCP-127 (1)'!M117</f>
        <v>19.011406844106464</v>
      </c>
      <c r="I398" s="17">
        <v>0</v>
      </c>
      <c r="J398" s="17">
        <v>0</v>
      </c>
      <c r="K398" s="17">
        <v>0</v>
      </c>
      <c r="L398" s="17">
        <v>0</v>
      </c>
      <c r="M398" s="17">
        <v>0</v>
      </c>
      <c r="N398" s="17">
        <v>0</v>
      </c>
      <c r="O398" s="17">
        <f>'EWG-CCP-127 (1)'!L117</f>
        <v>42.965779467680605</v>
      </c>
      <c r="P398" s="17">
        <v>0</v>
      </c>
      <c r="Q398" s="17">
        <f>'EWG-CCP-127 (1)'!K117</f>
        <v>38.022813688212928</v>
      </c>
      <c r="R398" s="17">
        <v>0</v>
      </c>
      <c r="S398" s="17">
        <v>0</v>
      </c>
      <c r="T398" s="17">
        <v>0</v>
      </c>
      <c r="U398" s="17">
        <v>0</v>
      </c>
      <c r="V398" s="17">
        <v>0</v>
      </c>
      <c r="W398" s="41">
        <v>0</v>
      </c>
      <c r="X398" s="41">
        <v>0</v>
      </c>
      <c r="Y398" s="17">
        <v>0</v>
      </c>
      <c r="Z398" s="17">
        <v>0</v>
      </c>
      <c r="AA398" s="17">
        <v>0</v>
      </c>
      <c r="AB398" s="17">
        <v>0</v>
      </c>
      <c r="AC398" s="17">
        <v>0</v>
      </c>
      <c r="AD398" s="17">
        <v>0</v>
      </c>
      <c r="AE398" s="17">
        <v>0</v>
      </c>
      <c r="AF398" s="41">
        <v>0</v>
      </c>
      <c r="AG398" s="88">
        <f>'EWG-CCP-127 (1)'!E117</f>
        <v>56.999999999999993</v>
      </c>
      <c r="AH398" s="91" t="s">
        <v>3</v>
      </c>
      <c r="AI398" s="87" t="s">
        <v>504</v>
      </c>
      <c r="AN398" s="17">
        <f t="shared" si="149"/>
        <v>100</v>
      </c>
      <c r="AO398" s="17">
        <f t="shared" si="150"/>
        <v>0.42965779467680604</v>
      </c>
      <c r="AP398" s="17">
        <f t="shared" si="151"/>
        <v>0</v>
      </c>
      <c r="AQ398" s="17">
        <f t="shared" si="152"/>
        <v>0.19011406844106463</v>
      </c>
      <c r="AR398" s="17">
        <f t="shared" si="153"/>
        <v>0.38022813688212925</v>
      </c>
      <c r="AS398" s="17">
        <f t="shared" si="154"/>
        <v>0.56999999999999995</v>
      </c>
      <c r="AU398" s="17">
        <f t="shared" si="155"/>
        <v>2</v>
      </c>
      <c r="AV398" s="17">
        <f t="shared" si="156"/>
        <v>2.2599999999999998</v>
      </c>
      <c r="AW398" s="17">
        <f t="shared" si="157"/>
        <v>0.625</v>
      </c>
      <c r="AX398" s="17">
        <f t="shared" si="158"/>
        <v>1</v>
      </c>
      <c r="AY398" s="17">
        <f t="shared" si="159"/>
        <v>0.36250000000000004</v>
      </c>
      <c r="AZ398" s="17">
        <f t="shared" si="160"/>
        <v>0.36250000000000004</v>
      </c>
      <c r="BA398" s="17">
        <f t="shared" si="161"/>
        <v>0.20749999999999991</v>
      </c>
      <c r="BC398" s="17">
        <f t="shared" si="162"/>
        <v>2</v>
      </c>
      <c r="BD398" s="17">
        <f t="shared" si="163"/>
        <v>2.2599999999999998</v>
      </c>
      <c r="BE398" s="17">
        <f t="shared" si="164"/>
        <v>0.54575984761981122</v>
      </c>
      <c r="BF398" s="17">
        <f t="shared" si="165"/>
        <v>0.42027384005047602</v>
      </c>
      <c r="BG398" s="17">
        <f t="shared" si="166"/>
        <v>0.42027384005047602</v>
      </c>
      <c r="BH398" s="17">
        <f t="shared" si="167"/>
        <v>2.2417922973230423E-2</v>
      </c>
      <c r="BI398" s="17">
        <f t="shared" si="168"/>
        <v>1.2478110815008873E-2</v>
      </c>
    </row>
    <row r="399" spans="1:61" x14ac:dyDescent="0.25">
      <c r="A399" s="84">
        <v>106</v>
      </c>
      <c r="B399" s="84">
        <v>71</v>
      </c>
      <c r="C399" s="17" t="s">
        <v>128</v>
      </c>
      <c r="D399" s="87">
        <v>1</v>
      </c>
      <c r="E399" s="17"/>
      <c r="F399" s="17"/>
      <c r="G399" s="17">
        <v>10.4</v>
      </c>
      <c r="H399" s="17">
        <v>4.4000000000000004</v>
      </c>
      <c r="I399" s="17">
        <v>0</v>
      </c>
      <c r="J399" s="17">
        <v>0</v>
      </c>
      <c r="K399" s="17">
        <v>7.0000000000000007E-2</v>
      </c>
      <c r="L399" s="17">
        <v>0</v>
      </c>
      <c r="M399" s="17">
        <v>0</v>
      </c>
      <c r="N399" s="17">
        <v>0</v>
      </c>
      <c r="O399" s="17">
        <v>13.1</v>
      </c>
      <c r="P399" s="17">
        <v>0</v>
      </c>
      <c r="Q399" s="17">
        <v>72</v>
      </c>
      <c r="R399" s="17">
        <v>0</v>
      </c>
      <c r="S399" s="17">
        <v>0</v>
      </c>
      <c r="T399" s="17">
        <v>0</v>
      </c>
      <c r="U399" s="17">
        <v>0</v>
      </c>
      <c r="V399" s="41">
        <v>0</v>
      </c>
      <c r="W399" s="41">
        <v>0</v>
      </c>
      <c r="X399" s="41">
        <v>0</v>
      </c>
      <c r="Y399" s="17">
        <v>0</v>
      </c>
      <c r="Z399" s="17">
        <v>0</v>
      </c>
      <c r="AA399" s="17">
        <v>0</v>
      </c>
      <c r="AB399" s="41">
        <v>0</v>
      </c>
      <c r="AC399" s="17">
        <v>0</v>
      </c>
      <c r="AD399" s="17">
        <v>0</v>
      </c>
      <c r="AE399" s="41">
        <v>0</v>
      </c>
      <c r="AF399" s="41">
        <v>0</v>
      </c>
      <c r="AG399" s="88">
        <v>43.6</v>
      </c>
      <c r="AH399" s="41" t="s">
        <v>3</v>
      </c>
      <c r="AI399" s="87" t="s">
        <v>506</v>
      </c>
      <c r="AN399" s="17">
        <f t="shared" si="149"/>
        <v>99.97</v>
      </c>
      <c r="AO399" s="17">
        <f t="shared" si="150"/>
        <v>0.13100000000000001</v>
      </c>
      <c r="AP399" s="17">
        <f t="shared" si="151"/>
        <v>0.10400000000000001</v>
      </c>
      <c r="AQ399" s="17">
        <f t="shared" si="152"/>
        <v>4.4000000000000004E-2</v>
      </c>
      <c r="AR399" s="17">
        <f t="shared" si="153"/>
        <v>0.72</v>
      </c>
      <c r="AS399" s="17">
        <f t="shared" si="154"/>
        <v>0.436</v>
      </c>
      <c r="AU399" s="17">
        <f t="shared" si="155"/>
        <v>4.864864864864864</v>
      </c>
      <c r="AV399" s="17">
        <f t="shared" si="156"/>
        <v>0.88513513513513509</v>
      </c>
      <c r="AW399" s="17">
        <f t="shared" si="157"/>
        <v>0.80405405405405395</v>
      </c>
      <c r="AX399" s="17">
        <f t="shared" si="158"/>
        <v>1.716216216216216</v>
      </c>
      <c r="AY399" s="17">
        <f t="shared" si="159"/>
        <v>0.80405405405405395</v>
      </c>
      <c r="AZ399" s="17">
        <f t="shared" si="160"/>
        <v>0.80405405405405395</v>
      </c>
      <c r="BA399" s="17">
        <f t="shared" si="161"/>
        <v>0.36805405405405395</v>
      </c>
      <c r="BC399" s="17">
        <f t="shared" si="162"/>
        <v>1.5652173913043479</v>
      </c>
      <c r="BD399" s="17">
        <f t="shared" si="163"/>
        <v>0.28478260869565214</v>
      </c>
      <c r="BE399" s="17">
        <f t="shared" si="164"/>
        <v>0.52020590690442925</v>
      </c>
      <c r="BF399" s="17">
        <f t="shared" si="165"/>
        <v>0.28478260869565214</v>
      </c>
      <c r="BG399" s="17">
        <f t="shared" si="166"/>
        <v>0.28478260869565214</v>
      </c>
      <c r="BH399" s="17">
        <f t="shared" si="167"/>
        <v>2.2866699432892261E-2</v>
      </c>
      <c r="BI399" s="17">
        <f t="shared" si="168"/>
        <v>4.9704630999774092E-4</v>
      </c>
    </row>
    <row r="400" spans="1:61" x14ac:dyDescent="0.25">
      <c r="A400" s="84">
        <v>144</v>
      </c>
      <c r="B400" s="84">
        <v>80</v>
      </c>
      <c r="C400" s="17" t="s">
        <v>516</v>
      </c>
      <c r="D400" s="86">
        <v>1</v>
      </c>
      <c r="E400" s="98">
        <f>I400+L400+M400+N400+O400+V400+X400+AB400+AD400</f>
        <v>18.690000000000001</v>
      </c>
      <c r="F400" s="98">
        <f>Q400/(H400+P400+Q400+AC400)</f>
        <v>0.90911553569009895</v>
      </c>
      <c r="G400" s="17">
        <v>7.48</v>
      </c>
      <c r="H400" s="17">
        <v>6.71</v>
      </c>
      <c r="I400" s="17">
        <v>0</v>
      </c>
      <c r="J400" s="17">
        <v>0</v>
      </c>
      <c r="K400" s="17">
        <v>0</v>
      </c>
      <c r="L400" s="17">
        <v>0</v>
      </c>
      <c r="M400" s="17">
        <v>0</v>
      </c>
      <c r="N400" s="17">
        <v>0</v>
      </c>
      <c r="O400" s="17">
        <v>0</v>
      </c>
      <c r="P400" s="17">
        <v>0</v>
      </c>
      <c r="Q400" s="17">
        <v>67.12</v>
      </c>
      <c r="R400" s="17">
        <v>0</v>
      </c>
      <c r="S400" s="17">
        <v>0</v>
      </c>
      <c r="T400" s="17">
        <v>0</v>
      </c>
      <c r="U400" s="17">
        <v>0</v>
      </c>
      <c r="V400" s="17">
        <v>18.690000000000001</v>
      </c>
      <c r="W400" s="41">
        <v>0</v>
      </c>
      <c r="X400" s="41">
        <v>0</v>
      </c>
      <c r="Y400" s="17">
        <v>0</v>
      </c>
      <c r="Z400" s="17">
        <v>0</v>
      </c>
      <c r="AA400" s="17">
        <v>0</v>
      </c>
      <c r="AB400" s="41">
        <v>0</v>
      </c>
      <c r="AC400" s="17">
        <v>0</v>
      </c>
      <c r="AD400" s="17">
        <v>0</v>
      </c>
      <c r="AE400" s="41">
        <v>0</v>
      </c>
      <c r="AF400" s="41">
        <v>0</v>
      </c>
      <c r="AG400" s="88">
        <v>40.700000000000003</v>
      </c>
      <c r="AH400" s="41" t="s">
        <v>3</v>
      </c>
      <c r="AI400" s="87" t="s">
        <v>514</v>
      </c>
      <c r="AJ400" s="87" t="s">
        <v>509</v>
      </c>
      <c r="AL400" s="87" t="s">
        <v>507</v>
      </c>
      <c r="AN400" s="17">
        <f t="shared" si="149"/>
        <v>100</v>
      </c>
      <c r="AO400" s="17">
        <f t="shared" si="150"/>
        <v>0</v>
      </c>
      <c r="AP400" s="17">
        <f t="shared" si="151"/>
        <v>7.4800000000000005E-2</v>
      </c>
      <c r="AQ400" s="17">
        <f t="shared" si="152"/>
        <v>6.7099999999999993E-2</v>
      </c>
      <c r="AR400" s="17">
        <f t="shared" si="153"/>
        <v>0.67120000000000002</v>
      </c>
      <c r="AS400" s="17">
        <f t="shared" si="154"/>
        <v>0.40700000000000003</v>
      </c>
      <c r="AU400" s="17">
        <f t="shared" si="155"/>
        <v>4.7300916138125446</v>
      </c>
      <c r="AV400" s="17">
        <f t="shared" si="156"/>
        <v>0</v>
      </c>
      <c r="AW400" s="17">
        <f t="shared" si="157"/>
        <v>0.79563072586328398</v>
      </c>
      <c r="AX400" s="17">
        <f t="shared" si="158"/>
        <v>1.6825229034531362</v>
      </c>
      <c r="AY400" s="17">
        <f t="shared" si="159"/>
        <v>0</v>
      </c>
      <c r="AZ400" s="17">
        <f t="shared" si="160"/>
        <v>0</v>
      </c>
      <c r="BA400" s="17">
        <f t="shared" si="161"/>
        <v>0.40700000000000003</v>
      </c>
      <c r="BC400" s="17">
        <f t="shared" si="162"/>
        <v>1.8323778323778324</v>
      </c>
      <c r="BD400" s="17">
        <f t="shared" si="163"/>
        <v>0.25511875511875509</v>
      </c>
      <c r="BE400" s="17">
        <f t="shared" si="164"/>
        <v>0.53590801167160962</v>
      </c>
      <c r="BF400" s="17">
        <f t="shared" si="165"/>
        <v>0.25511875511875509</v>
      </c>
      <c r="BG400" s="17">
        <f t="shared" si="166"/>
        <v>0.25511875511875509</v>
      </c>
      <c r="BH400" s="17">
        <f t="shared" si="167"/>
        <v>2.3067912546676693E-2</v>
      </c>
      <c r="BI400" s="17">
        <f t="shared" si="168"/>
        <v>2.6311293648833859E-3</v>
      </c>
    </row>
    <row r="401" spans="1:61" x14ac:dyDescent="0.25">
      <c r="A401" s="84">
        <v>533</v>
      </c>
      <c r="B401" s="84">
        <v>321</v>
      </c>
      <c r="C401" s="17" t="s">
        <v>385</v>
      </c>
      <c r="D401" s="86" t="s">
        <v>616</v>
      </c>
      <c r="E401" s="98">
        <f>I401+L401+M401+N401+O401+V401+X401+AB401+AD401</f>
        <v>0</v>
      </c>
      <c r="F401" s="98">
        <f>Q401/(H401+P401+Q401+AC401)</f>
        <v>0.90476190476190477</v>
      </c>
      <c r="G401" s="17">
        <v>14</v>
      </c>
      <c r="H401" s="17">
        <v>4</v>
      </c>
      <c r="I401" s="17">
        <v>0</v>
      </c>
      <c r="J401" s="17">
        <v>0</v>
      </c>
      <c r="K401" s="17">
        <v>0</v>
      </c>
      <c r="L401" s="17">
        <f>'EWG-CCP-127 (1)'!M317</f>
        <v>0</v>
      </c>
      <c r="M401" s="17">
        <v>0</v>
      </c>
      <c r="N401" s="17">
        <v>0</v>
      </c>
      <c r="O401" s="17">
        <v>0</v>
      </c>
      <c r="P401" s="17">
        <v>0</v>
      </c>
      <c r="Q401" s="17">
        <v>38</v>
      </c>
      <c r="R401" s="17">
        <v>0</v>
      </c>
      <c r="S401" s="17">
        <v>0</v>
      </c>
      <c r="T401" s="17">
        <v>0</v>
      </c>
      <c r="U401" s="17">
        <v>0</v>
      </c>
      <c r="V401" s="17">
        <v>0</v>
      </c>
      <c r="W401" s="17">
        <v>0</v>
      </c>
      <c r="X401" s="17">
        <v>0</v>
      </c>
      <c r="Y401" s="17">
        <v>0</v>
      </c>
      <c r="Z401" s="17">
        <v>0</v>
      </c>
      <c r="AA401" s="17">
        <v>0</v>
      </c>
      <c r="AB401" s="17">
        <v>0</v>
      </c>
      <c r="AC401" s="17">
        <v>0</v>
      </c>
      <c r="AD401" s="17">
        <v>0</v>
      </c>
      <c r="AE401" s="17">
        <v>0</v>
      </c>
      <c r="AF401" s="17">
        <v>43</v>
      </c>
      <c r="AG401" s="88">
        <v>8.5</v>
      </c>
      <c r="AH401" s="92" t="s">
        <v>3</v>
      </c>
      <c r="AI401" s="87" t="s">
        <v>504</v>
      </c>
      <c r="AM401" s="80"/>
      <c r="AN401" s="17">
        <f t="shared" si="149"/>
        <v>99</v>
      </c>
      <c r="AO401" s="17">
        <f t="shared" si="150"/>
        <v>0</v>
      </c>
      <c r="AP401" s="17">
        <f t="shared" si="151"/>
        <v>0.14000000000000001</v>
      </c>
      <c r="AQ401" s="17">
        <f t="shared" si="152"/>
        <v>0.04</v>
      </c>
      <c r="AR401" s="17">
        <f t="shared" si="153"/>
        <v>0.38</v>
      </c>
      <c r="AS401" s="17">
        <f t="shared" si="154"/>
        <v>8.5000000000000006E-2</v>
      </c>
      <c r="AU401" s="17">
        <f t="shared" si="155"/>
        <v>2.1111111111111107</v>
      </c>
      <c r="AV401" s="17">
        <f t="shared" si="156"/>
        <v>0</v>
      </c>
      <c r="AW401" s="17">
        <f t="shared" si="157"/>
        <v>0.63194444444444442</v>
      </c>
      <c r="AX401" s="17">
        <f t="shared" si="158"/>
        <v>1.0277777777777777</v>
      </c>
      <c r="AY401" s="17">
        <f t="shared" si="159"/>
        <v>0</v>
      </c>
      <c r="AZ401" s="17">
        <f t="shared" si="160"/>
        <v>0</v>
      </c>
      <c r="BA401" s="17">
        <f t="shared" si="161"/>
        <v>8.5000000000000006E-2</v>
      </c>
      <c r="BC401" s="17">
        <f t="shared" si="162"/>
        <v>0.6333333333333333</v>
      </c>
      <c r="BD401" s="17">
        <f t="shared" si="163"/>
        <v>0.23888888888888887</v>
      </c>
      <c r="BE401" s="17">
        <f t="shared" si="164"/>
        <v>0.46543529397112704</v>
      </c>
      <c r="BF401" s="17">
        <f t="shared" si="165"/>
        <v>0.23888888888888887</v>
      </c>
      <c r="BG401" s="17">
        <f t="shared" si="166"/>
        <v>0.23888888888888887</v>
      </c>
      <c r="BH401" s="17">
        <f t="shared" si="167"/>
        <v>2.3681790123456781E-2</v>
      </c>
      <c r="BI401" s="17">
        <f t="shared" si="168"/>
        <v>0.13934881018119988</v>
      </c>
    </row>
    <row r="402" spans="1:61" x14ac:dyDescent="0.25">
      <c r="A402" s="84">
        <v>148</v>
      </c>
      <c r="B402" s="84">
        <v>84</v>
      </c>
      <c r="C402" s="17" t="s">
        <v>172</v>
      </c>
      <c r="D402" s="86">
        <v>1</v>
      </c>
      <c r="E402" s="98">
        <f>I402+L402+M402+N402+O402+V402+X402+AB402+AD402</f>
        <v>18.3</v>
      </c>
      <c r="F402" s="98">
        <f>Q402/(H402+P402+Q402+AC402)</f>
        <v>0.78994472229534085</v>
      </c>
      <c r="G402" s="17">
        <v>3.81</v>
      </c>
      <c r="H402" s="17">
        <v>15.96</v>
      </c>
      <c r="I402" s="17">
        <v>5.69</v>
      </c>
      <c r="J402" s="17">
        <v>0</v>
      </c>
      <c r="K402" s="17">
        <v>0</v>
      </c>
      <c r="L402" s="17">
        <v>0</v>
      </c>
      <c r="M402" s="17">
        <v>0</v>
      </c>
      <c r="N402" s="17">
        <v>0</v>
      </c>
      <c r="O402" s="17">
        <v>12.61</v>
      </c>
      <c r="P402" s="17">
        <v>0</v>
      </c>
      <c r="Q402" s="17">
        <v>60.02</v>
      </c>
      <c r="R402" s="17">
        <v>0</v>
      </c>
      <c r="S402" s="17">
        <v>0</v>
      </c>
      <c r="T402" s="17">
        <v>0</v>
      </c>
      <c r="U402" s="17">
        <v>1.71</v>
      </c>
      <c r="V402" s="17">
        <v>0</v>
      </c>
      <c r="W402" s="41">
        <v>0</v>
      </c>
      <c r="X402" s="41">
        <v>0</v>
      </c>
      <c r="Y402" s="17">
        <v>0</v>
      </c>
      <c r="Z402" s="17">
        <v>0</v>
      </c>
      <c r="AA402" s="17">
        <v>0</v>
      </c>
      <c r="AB402" s="41">
        <v>0</v>
      </c>
      <c r="AC402" s="17">
        <v>0</v>
      </c>
      <c r="AD402" s="17">
        <v>0</v>
      </c>
      <c r="AE402" s="41">
        <v>0</v>
      </c>
      <c r="AF402" s="41">
        <v>0</v>
      </c>
      <c r="AG402" s="88">
        <v>58</v>
      </c>
      <c r="AH402" s="41" t="s">
        <v>3</v>
      </c>
      <c r="AI402" s="87" t="s">
        <v>519</v>
      </c>
      <c r="AK402" s="87" t="s">
        <v>505</v>
      </c>
      <c r="AL402" s="87" t="s">
        <v>507</v>
      </c>
      <c r="AN402" s="17">
        <f t="shared" si="149"/>
        <v>99.8</v>
      </c>
      <c r="AO402" s="17">
        <f t="shared" si="150"/>
        <v>0.12609999999999999</v>
      </c>
      <c r="AP402" s="17">
        <f t="shared" si="151"/>
        <v>3.8100000000000002E-2</v>
      </c>
      <c r="AQ402" s="17">
        <f t="shared" si="152"/>
        <v>0.15960000000000002</v>
      </c>
      <c r="AR402" s="17">
        <f t="shared" si="153"/>
        <v>0.60020000000000007</v>
      </c>
      <c r="AS402" s="17">
        <f t="shared" si="154"/>
        <v>0.57999999999999996</v>
      </c>
      <c r="AU402" s="17">
        <f t="shared" si="155"/>
        <v>3.0359129994941831</v>
      </c>
      <c r="AV402" s="17">
        <f t="shared" si="156"/>
        <v>0.63783510369246321</v>
      </c>
      <c r="AW402" s="17">
        <f t="shared" si="157"/>
        <v>0.68974456246838645</v>
      </c>
      <c r="AX402" s="17">
        <f t="shared" si="158"/>
        <v>1.2589782498735458</v>
      </c>
      <c r="AY402" s="17">
        <f t="shared" si="159"/>
        <v>0.63783510369246321</v>
      </c>
      <c r="AZ402" s="17">
        <f t="shared" si="160"/>
        <v>0.63783510369246321</v>
      </c>
      <c r="BA402" s="17">
        <f t="shared" si="161"/>
        <v>5.7835103692463252E-2</v>
      </c>
      <c r="BC402" s="17">
        <f t="shared" si="162"/>
        <v>1.652078172309386</v>
      </c>
      <c r="BD402" s="17">
        <f t="shared" si="163"/>
        <v>0.42540600055050914</v>
      </c>
      <c r="BE402" s="17">
        <f t="shared" si="164"/>
        <v>0.52531106797550664</v>
      </c>
      <c r="BF402" s="17">
        <f t="shared" si="165"/>
        <v>0.42540600055050914</v>
      </c>
      <c r="BG402" s="17">
        <f t="shared" si="166"/>
        <v>0.42540600055050914</v>
      </c>
      <c r="BH402" s="17">
        <f t="shared" si="167"/>
        <v>2.3899304665789167E-2</v>
      </c>
      <c r="BI402" s="17">
        <f t="shared" si="168"/>
        <v>1.4812220106427616E-2</v>
      </c>
    </row>
    <row r="403" spans="1:61" x14ac:dyDescent="0.25">
      <c r="A403" s="84">
        <v>102</v>
      </c>
      <c r="B403" s="84">
        <v>67</v>
      </c>
      <c r="C403" s="17" t="s">
        <v>126</v>
      </c>
      <c r="D403" s="87">
        <v>1</v>
      </c>
      <c r="E403" s="17"/>
      <c r="F403" s="17"/>
      <c r="G403" s="17">
        <v>2</v>
      </c>
      <c r="H403" s="17">
        <v>4.7</v>
      </c>
      <c r="I403" s="17">
        <v>0</v>
      </c>
      <c r="J403" s="17">
        <v>0</v>
      </c>
      <c r="K403" s="17">
        <v>0.08</v>
      </c>
      <c r="L403" s="17">
        <v>0</v>
      </c>
      <c r="M403" s="17">
        <v>0</v>
      </c>
      <c r="N403" s="17">
        <v>0</v>
      </c>
      <c r="O403" s="17">
        <v>14.4</v>
      </c>
      <c r="P403" s="17">
        <v>0</v>
      </c>
      <c r="Q403" s="17">
        <v>78.8</v>
      </c>
      <c r="R403" s="17">
        <v>0</v>
      </c>
      <c r="S403" s="17">
        <v>0</v>
      </c>
      <c r="T403" s="17">
        <v>0</v>
      </c>
      <c r="U403" s="17">
        <v>0</v>
      </c>
      <c r="V403" s="41">
        <v>0</v>
      </c>
      <c r="W403" s="41">
        <v>0</v>
      </c>
      <c r="X403" s="41">
        <v>0</v>
      </c>
      <c r="Y403" s="17">
        <v>0</v>
      </c>
      <c r="Z403" s="17">
        <v>0</v>
      </c>
      <c r="AA403" s="17">
        <v>0</v>
      </c>
      <c r="AB403" s="41">
        <v>0</v>
      </c>
      <c r="AC403" s="17">
        <v>0</v>
      </c>
      <c r="AD403" s="17">
        <v>0</v>
      </c>
      <c r="AE403" s="41">
        <v>0</v>
      </c>
      <c r="AF403" s="41">
        <v>0</v>
      </c>
      <c r="AG403" s="88">
        <v>94.6</v>
      </c>
      <c r="AH403" s="41" t="s">
        <v>3</v>
      </c>
      <c r="AI403" s="87" t="s">
        <v>506</v>
      </c>
      <c r="AN403" s="17">
        <f t="shared" si="149"/>
        <v>99.97999999999999</v>
      </c>
      <c r="AO403" s="17">
        <f t="shared" si="150"/>
        <v>0.14400000000000002</v>
      </c>
      <c r="AP403" s="17">
        <f t="shared" si="151"/>
        <v>0.02</v>
      </c>
      <c r="AQ403" s="17">
        <f t="shared" si="152"/>
        <v>4.7E-2</v>
      </c>
      <c r="AR403" s="17">
        <f t="shared" si="153"/>
        <v>0.78799999999999992</v>
      </c>
      <c r="AS403" s="17">
        <f t="shared" si="154"/>
        <v>0.94599999999999995</v>
      </c>
      <c r="AU403" s="17">
        <f t="shared" si="155"/>
        <v>11.761194029850744</v>
      </c>
      <c r="AV403" s="17">
        <f t="shared" si="156"/>
        <v>2.1492537313432836</v>
      </c>
      <c r="AW403" s="17">
        <f t="shared" si="157"/>
        <v>1.2350746268656714</v>
      </c>
      <c r="AX403" s="17">
        <f t="shared" si="158"/>
        <v>3.440298507462686</v>
      </c>
      <c r="AY403" s="17">
        <f t="shared" si="159"/>
        <v>1.2350746268656714</v>
      </c>
      <c r="AZ403" s="17">
        <f t="shared" si="160"/>
        <v>1</v>
      </c>
      <c r="BA403" s="17">
        <f t="shared" si="161"/>
        <v>5.4000000000000048E-2</v>
      </c>
      <c r="BC403" s="17">
        <f t="shared" si="162"/>
        <v>6.2047244094488194</v>
      </c>
      <c r="BD403" s="17">
        <f t="shared" si="163"/>
        <v>1.1338582677165354</v>
      </c>
      <c r="BE403" s="17">
        <f t="shared" si="164"/>
        <v>0.79288858767203352</v>
      </c>
      <c r="BF403" s="17">
        <f t="shared" si="165"/>
        <v>0.79895710595741121</v>
      </c>
      <c r="BG403" s="17">
        <f t="shared" si="166"/>
        <v>0.79895710595741121</v>
      </c>
      <c r="BH403" s="17">
        <f t="shared" si="167"/>
        <v>2.1621612688419979E-2</v>
      </c>
      <c r="BI403" s="17">
        <f t="shared" si="168"/>
        <v>0.23785662017235354</v>
      </c>
    </row>
    <row r="404" spans="1:61" x14ac:dyDescent="0.25">
      <c r="A404" s="84">
        <v>532</v>
      </c>
      <c r="B404" s="84">
        <v>320</v>
      </c>
      <c r="C404" s="17" t="s">
        <v>375</v>
      </c>
      <c r="D404" s="86" t="s">
        <v>616</v>
      </c>
      <c r="E404" s="98">
        <f t="shared" ref="E404:E411" si="169">I404+L404+M404+N404+O404+V404+X404+AB404+AD404</f>
        <v>0</v>
      </c>
      <c r="F404" s="98">
        <f t="shared" ref="F404:F411" si="170">Q404/(H404+P404+Q404+AC404)</f>
        <v>0.90476190476190477</v>
      </c>
      <c r="G404" s="17">
        <v>14</v>
      </c>
      <c r="H404" s="17">
        <v>4</v>
      </c>
      <c r="I404" s="17">
        <v>0</v>
      </c>
      <c r="J404" s="17">
        <v>0</v>
      </c>
      <c r="K404" s="17">
        <v>0</v>
      </c>
      <c r="L404" s="17">
        <f>'EWG-CCP-127 (1)'!M316</f>
        <v>0</v>
      </c>
      <c r="M404" s="17">
        <v>0</v>
      </c>
      <c r="N404" s="17">
        <v>0</v>
      </c>
      <c r="O404" s="17">
        <v>0</v>
      </c>
      <c r="P404" s="17">
        <v>0</v>
      </c>
      <c r="Q404" s="17">
        <v>38</v>
      </c>
      <c r="R404" s="17">
        <v>0</v>
      </c>
      <c r="S404" s="17">
        <v>0</v>
      </c>
      <c r="T404" s="17">
        <v>0</v>
      </c>
      <c r="U404" s="17">
        <v>0</v>
      </c>
      <c r="V404" s="17">
        <v>0</v>
      </c>
      <c r="W404" s="17">
        <v>0</v>
      </c>
      <c r="X404" s="17">
        <v>0</v>
      </c>
      <c r="Y404" s="17">
        <v>0</v>
      </c>
      <c r="Z404" s="17">
        <v>43</v>
      </c>
      <c r="AA404" s="17">
        <v>0</v>
      </c>
      <c r="AB404" s="17">
        <v>0</v>
      </c>
      <c r="AC404" s="17">
        <v>0</v>
      </c>
      <c r="AD404" s="17">
        <v>0</v>
      </c>
      <c r="AE404" s="17">
        <v>0</v>
      </c>
      <c r="AF404" s="17">
        <v>0</v>
      </c>
      <c r="AG404" s="88">
        <v>8.1999999999999993</v>
      </c>
      <c r="AH404" s="92" t="s">
        <v>3</v>
      </c>
      <c r="AI404" s="87" t="s">
        <v>504</v>
      </c>
      <c r="AM404" s="80"/>
      <c r="AN404" s="17">
        <f t="shared" si="149"/>
        <v>99</v>
      </c>
      <c r="AO404" s="17">
        <f t="shared" si="150"/>
        <v>0</v>
      </c>
      <c r="AP404" s="17">
        <f t="shared" si="151"/>
        <v>0.14000000000000001</v>
      </c>
      <c r="AQ404" s="17">
        <f t="shared" si="152"/>
        <v>0.04</v>
      </c>
      <c r="AR404" s="17">
        <f t="shared" si="153"/>
        <v>0.38</v>
      </c>
      <c r="AS404" s="17">
        <f t="shared" si="154"/>
        <v>8.199999999999999E-2</v>
      </c>
      <c r="AU404" s="17">
        <f t="shared" si="155"/>
        <v>2.1111111111111107</v>
      </c>
      <c r="AV404" s="17">
        <f t="shared" si="156"/>
        <v>0</v>
      </c>
      <c r="AW404" s="17">
        <f t="shared" si="157"/>
        <v>0.63194444444444442</v>
      </c>
      <c r="AX404" s="17">
        <f t="shared" si="158"/>
        <v>1.0277777777777777</v>
      </c>
      <c r="AY404" s="17">
        <f t="shared" si="159"/>
        <v>0</v>
      </c>
      <c r="AZ404" s="17">
        <f t="shared" si="160"/>
        <v>0</v>
      </c>
      <c r="BA404" s="17">
        <f t="shared" si="161"/>
        <v>8.199999999999999E-2</v>
      </c>
      <c r="BC404" s="17">
        <f t="shared" si="162"/>
        <v>0.6333333333333333</v>
      </c>
      <c r="BD404" s="17">
        <f t="shared" si="163"/>
        <v>0.23888888888888887</v>
      </c>
      <c r="BE404" s="17">
        <f t="shared" si="164"/>
        <v>0.46543529397112704</v>
      </c>
      <c r="BF404" s="17">
        <f t="shared" si="165"/>
        <v>0.23888888888888887</v>
      </c>
      <c r="BG404" s="17">
        <f t="shared" si="166"/>
        <v>0.23888888888888887</v>
      </c>
      <c r="BH404" s="17">
        <f t="shared" si="167"/>
        <v>2.4614123456790121E-2</v>
      </c>
      <c r="BI404" s="17">
        <f t="shared" si="168"/>
        <v>0.14159757739377427</v>
      </c>
    </row>
    <row r="405" spans="1:61" x14ac:dyDescent="0.25">
      <c r="A405" s="84">
        <v>298</v>
      </c>
      <c r="B405" s="84">
        <v>187</v>
      </c>
      <c r="D405" s="86">
        <v>1</v>
      </c>
      <c r="E405" s="98">
        <f t="shared" si="169"/>
        <v>40</v>
      </c>
      <c r="F405" s="98">
        <f t="shared" si="170"/>
        <v>0.66666666666666663</v>
      </c>
      <c r="G405" s="17">
        <v>0</v>
      </c>
      <c r="H405" s="17">
        <f>'EWG-CCP-127 (1)'!M116</f>
        <v>20</v>
      </c>
      <c r="I405" s="17">
        <v>0</v>
      </c>
      <c r="J405" s="17">
        <v>0</v>
      </c>
      <c r="K405" s="17">
        <v>0</v>
      </c>
      <c r="L405" s="17">
        <v>0</v>
      </c>
      <c r="M405" s="17">
        <v>0</v>
      </c>
      <c r="N405" s="17">
        <v>0</v>
      </c>
      <c r="O405" s="17">
        <f>'EWG-CCP-127 (1)'!L116</f>
        <v>40</v>
      </c>
      <c r="P405" s="17">
        <v>0</v>
      </c>
      <c r="Q405" s="17">
        <f>'EWG-CCP-127 (1)'!K116</f>
        <v>40</v>
      </c>
      <c r="R405" s="17">
        <v>0</v>
      </c>
      <c r="S405" s="17">
        <v>0</v>
      </c>
      <c r="T405" s="17">
        <v>0</v>
      </c>
      <c r="U405" s="17">
        <v>0</v>
      </c>
      <c r="V405" s="17">
        <v>0</v>
      </c>
      <c r="W405" s="41">
        <v>0</v>
      </c>
      <c r="X405" s="41">
        <v>0</v>
      </c>
      <c r="Y405" s="17">
        <v>0</v>
      </c>
      <c r="Z405" s="17">
        <v>0</v>
      </c>
      <c r="AA405" s="17">
        <v>0</v>
      </c>
      <c r="AB405" s="17">
        <v>0</v>
      </c>
      <c r="AC405" s="17">
        <v>0</v>
      </c>
      <c r="AD405" s="17">
        <v>0</v>
      </c>
      <c r="AE405" s="17">
        <v>0</v>
      </c>
      <c r="AF405" s="41">
        <v>0</v>
      </c>
      <c r="AG405" s="88">
        <f>'EWG-CCP-127 (1)'!E116</f>
        <v>63</v>
      </c>
      <c r="AH405" s="91" t="s">
        <v>3</v>
      </c>
      <c r="AI405" s="87" t="s">
        <v>504</v>
      </c>
      <c r="AN405" s="17">
        <f t="shared" si="149"/>
        <v>100</v>
      </c>
      <c r="AO405" s="17">
        <f t="shared" si="150"/>
        <v>0.4</v>
      </c>
      <c r="AP405" s="17">
        <f t="shared" si="151"/>
        <v>0</v>
      </c>
      <c r="AQ405" s="17">
        <f t="shared" si="152"/>
        <v>0.2</v>
      </c>
      <c r="AR405" s="17">
        <f t="shared" si="153"/>
        <v>0.4</v>
      </c>
      <c r="AS405" s="17">
        <f t="shared" si="154"/>
        <v>0.63</v>
      </c>
      <c r="AU405" s="17">
        <f t="shared" si="155"/>
        <v>2</v>
      </c>
      <c r="AV405" s="17">
        <f t="shared" si="156"/>
        <v>2</v>
      </c>
      <c r="AW405" s="17">
        <f t="shared" si="157"/>
        <v>0.625</v>
      </c>
      <c r="AX405" s="17">
        <f t="shared" si="158"/>
        <v>1</v>
      </c>
      <c r="AY405" s="17">
        <f t="shared" si="159"/>
        <v>0.41666666666666663</v>
      </c>
      <c r="AZ405" s="17">
        <f t="shared" si="160"/>
        <v>0.41666666666666663</v>
      </c>
      <c r="BA405" s="17">
        <f t="shared" si="161"/>
        <v>0.21333333333333337</v>
      </c>
      <c r="BC405" s="17">
        <f t="shared" si="162"/>
        <v>2</v>
      </c>
      <c r="BD405" s="17">
        <f t="shared" si="163"/>
        <v>2</v>
      </c>
      <c r="BE405" s="17">
        <f t="shared" si="164"/>
        <v>0.54575984761981122</v>
      </c>
      <c r="BF405" s="17">
        <f t="shared" si="165"/>
        <v>0.47185736838314279</v>
      </c>
      <c r="BG405" s="17">
        <f t="shared" si="166"/>
        <v>0.47185736838314279</v>
      </c>
      <c r="BH405" s="17">
        <f t="shared" si="167"/>
        <v>2.5009091934705005E-2</v>
      </c>
      <c r="BI405" s="17">
        <f t="shared" si="168"/>
        <v>2.9482766563521338E-2</v>
      </c>
    </row>
    <row r="406" spans="1:61" x14ac:dyDescent="0.25">
      <c r="A406" s="84">
        <v>260</v>
      </c>
      <c r="B406" s="84">
        <v>151</v>
      </c>
      <c r="C406" s="17">
        <f>'EWG-CCP-127 (1)'!B75</f>
        <v>20</v>
      </c>
      <c r="D406" s="86">
        <v>1</v>
      </c>
      <c r="E406" s="98">
        <f t="shared" si="169"/>
        <v>34.782608695652179</v>
      </c>
      <c r="F406" s="98">
        <f t="shared" si="170"/>
        <v>0.66666666666666663</v>
      </c>
      <c r="G406" s="17">
        <v>0</v>
      </c>
      <c r="H406" s="17">
        <f>'EWG-CCP-127 (1)'!M75</f>
        <v>21.739130434782609</v>
      </c>
      <c r="I406" s="17">
        <v>0</v>
      </c>
      <c r="J406" s="17">
        <v>0</v>
      </c>
      <c r="K406" s="17">
        <v>0</v>
      </c>
      <c r="L406" s="17">
        <v>0</v>
      </c>
      <c r="M406" s="17">
        <v>0</v>
      </c>
      <c r="N406" s="17">
        <v>0</v>
      </c>
      <c r="O406" s="17">
        <f>'EWG-CCP-127 (1)'!L75</f>
        <v>34.782608695652179</v>
      </c>
      <c r="P406" s="17">
        <v>0</v>
      </c>
      <c r="Q406" s="17">
        <f>'EWG-CCP-127 (1)'!K75</f>
        <v>43.478260869565219</v>
      </c>
      <c r="R406" s="17">
        <v>0</v>
      </c>
      <c r="S406" s="17">
        <v>0</v>
      </c>
      <c r="T406" s="17">
        <v>0</v>
      </c>
      <c r="U406" s="17">
        <v>0</v>
      </c>
      <c r="V406" s="17">
        <v>0</v>
      </c>
      <c r="W406" s="41">
        <v>0</v>
      </c>
      <c r="X406" s="41">
        <v>0</v>
      </c>
      <c r="Y406" s="17">
        <v>0</v>
      </c>
      <c r="Z406" s="17">
        <v>0</v>
      </c>
      <c r="AA406" s="17">
        <v>0</v>
      </c>
      <c r="AB406" s="17">
        <v>0</v>
      </c>
      <c r="AC406" s="17">
        <v>0</v>
      </c>
      <c r="AD406" s="17">
        <v>0</v>
      </c>
      <c r="AE406" s="17">
        <v>0</v>
      </c>
      <c r="AF406" s="41">
        <v>0</v>
      </c>
      <c r="AG406" s="88">
        <f>'EWG-CCP-127 (1)'!E75</f>
        <v>38</v>
      </c>
      <c r="AH406" s="41" t="s">
        <v>3</v>
      </c>
      <c r="AI406" s="87" t="s">
        <v>506</v>
      </c>
      <c r="AN406" s="17">
        <f t="shared" si="149"/>
        <v>100</v>
      </c>
      <c r="AO406" s="17">
        <f t="shared" si="150"/>
        <v>0.34782608695652178</v>
      </c>
      <c r="AP406" s="17">
        <f t="shared" si="151"/>
        <v>0</v>
      </c>
      <c r="AQ406" s="17">
        <f t="shared" si="152"/>
        <v>0.21739130434782608</v>
      </c>
      <c r="AR406" s="17">
        <f t="shared" si="153"/>
        <v>0.43478260869565216</v>
      </c>
      <c r="AS406" s="17">
        <f t="shared" si="154"/>
        <v>0.38</v>
      </c>
      <c r="AU406" s="17">
        <f t="shared" si="155"/>
        <v>2</v>
      </c>
      <c r="AV406" s="17">
        <f t="shared" si="156"/>
        <v>1.6000000000000003</v>
      </c>
      <c r="AW406" s="17">
        <f t="shared" si="157"/>
        <v>0.625</v>
      </c>
      <c r="AX406" s="17">
        <f t="shared" si="158"/>
        <v>1</v>
      </c>
      <c r="AY406" s="17">
        <f t="shared" si="159"/>
        <v>0.49999999999999989</v>
      </c>
      <c r="AZ406" s="17">
        <f t="shared" si="160"/>
        <v>0.49999999999999989</v>
      </c>
      <c r="BA406" s="17">
        <f t="shared" si="161"/>
        <v>0.11999999999999988</v>
      </c>
      <c r="BC406" s="17">
        <f t="shared" si="162"/>
        <v>2</v>
      </c>
      <c r="BD406" s="17">
        <f t="shared" si="163"/>
        <v>1.6</v>
      </c>
      <c r="BE406" s="17">
        <f t="shared" si="164"/>
        <v>0.54575984761981122</v>
      </c>
      <c r="BF406" s="17">
        <f t="shared" si="165"/>
        <v>0.54082567055363284</v>
      </c>
      <c r="BG406" s="17">
        <f t="shared" si="166"/>
        <v>0.54082567055363284</v>
      </c>
      <c r="BH406" s="17">
        <f t="shared" si="167"/>
        <v>2.5864896309025644E-2</v>
      </c>
      <c r="BI406" s="17">
        <f t="shared" si="168"/>
        <v>6.1300342780527851E-3</v>
      </c>
    </row>
    <row r="407" spans="1:61" x14ac:dyDescent="0.25">
      <c r="A407" s="84">
        <v>339</v>
      </c>
      <c r="B407" s="84">
        <v>226</v>
      </c>
      <c r="C407" s="58" t="s">
        <v>237</v>
      </c>
      <c r="D407" s="86">
        <v>1</v>
      </c>
      <c r="E407" s="98">
        <f t="shared" si="169"/>
        <v>25</v>
      </c>
      <c r="F407" s="98">
        <f t="shared" si="170"/>
        <v>0.97560975609756095</v>
      </c>
      <c r="G407" s="17">
        <f>'EWG-CCP-127 (1)'!O159</f>
        <v>23.75</v>
      </c>
      <c r="H407" s="17">
        <f>'EWG-CCP-127 (1)'!P159</f>
        <v>1.25</v>
      </c>
      <c r="I407" s="17">
        <v>0</v>
      </c>
      <c r="J407" s="17">
        <v>0</v>
      </c>
      <c r="K407" s="17">
        <v>0</v>
      </c>
      <c r="L407" s="17">
        <v>0</v>
      </c>
      <c r="M407" s="17">
        <v>0</v>
      </c>
      <c r="N407" s="17">
        <v>0</v>
      </c>
      <c r="O407" s="17">
        <f>'EWG-CCP-127 (1)'!N159</f>
        <v>25</v>
      </c>
      <c r="P407" s="17">
        <v>0</v>
      </c>
      <c r="Q407" s="17">
        <f>'EWG-CCP-127 (1)'!M159</f>
        <v>50</v>
      </c>
      <c r="R407" s="17">
        <v>0</v>
      </c>
      <c r="S407" s="17">
        <v>0</v>
      </c>
      <c r="T407" s="17">
        <v>0</v>
      </c>
      <c r="U407" s="17">
        <v>0</v>
      </c>
      <c r="V407" s="17">
        <v>0</v>
      </c>
      <c r="W407" s="41">
        <v>0</v>
      </c>
      <c r="X407" s="41">
        <v>0</v>
      </c>
      <c r="Y407" s="17">
        <v>0</v>
      </c>
      <c r="Z407" s="17">
        <v>0</v>
      </c>
      <c r="AA407" s="17">
        <v>0</v>
      </c>
      <c r="AB407" s="17">
        <v>0</v>
      </c>
      <c r="AC407" s="17">
        <v>0</v>
      </c>
      <c r="AD407" s="17">
        <v>0</v>
      </c>
      <c r="AE407" s="17">
        <v>0</v>
      </c>
      <c r="AF407" s="41">
        <v>0</v>
      </c>
      <c r="AG407" s="88">
        <f>'EWG-CCP-127 (1)'!E159</f>
        <v>10</v>
      </c>
      <c r="AH407" s="41" t="s">
        <v>3</v>
      </c>
      <c r="AI407" s="87" t="s">
        <v>528</v>
      </c>
      <c r="AN407" s="17">
        <f t="shared" si="149"/>
        <v>100</v>
      </c>
      <c r="AO407" s="17">
        <f t="shared" si="150"/>
        <v>0.25</v>
      </c>
      <c r="AP407" s="17">
        <f t="shared" si="151"/>
        <v>0.23749999999999999</v>
      </c>
      <c r="AQ407" s="17">
        <f t="shared" si="152"/>
        <v>1.2500000000000001E-2</v>
      </c>
      <c r="AR407" s="17">
        <f t="shared" si="153"/>
        <v>0.5</v>
      </c>
      <c r="AS407" s="17">
        <f t="shared" si="154"/>
        <v>0.1</v>
      </c>
      <c r="AU407" s="17">
        <f t="shared" si="155"/>
        <v>2</v>
      </c>
      <c r="AV407" s="17">
        <f t="shared" si="156"/>
        <v>1</v>
      </c>
      <c r="AW407" s="17">
        <f t="shared" si="157"/>
        <v>0.625</v>
      </c>
      <c r="AX407" s="17">
        <f t="shared" si="158"/>
        <v>1</v>
      </c>
      <c r="AY407" s="17">
        <f t="shared" si="159"/>
        <v>0.625</v>
      </c>
      <c r="AZ407" s="17">
        <f t="shared" si="160"/>
        <v>0.625</v>
      </c>
      <c r="BA407" s="17">
        <f t="shared" si="161"/>
        <v>0.52500000000000002</v>
      </c>
      <c r="BC407" s="17">
        <f t="shared" si="162"/>
        <v>0.51948051948051943</v>
      </c>
      <c r="BD407" s="17">
        <f t="shared" si="163"/>
        <v>0.25974025974025972</v>
      </c>
      <c r="BE407" s="17">
        <f t="shared" si="164"/>
        <v>0.45874370144353627</v>
      </c>
      <c r="BF407" s="17">
        <f t="shared" si="165"/>
        <v>0.25974025974025972</v>
      </c>
      <c r="BG407" s="17">
        <f t="shared" si="166"/>
        <v>0.25974025974025972</v>
      </c>
      <c r="BH407" s="17">
        <f t="shared" si="167"/>
        <v>2.5516950581885637E-2</v>
      </c>
      <c r="BI407" s="17">
        <f t="shared" si="168"/>
        <v>0.12837497411832799</v>
      </c>
    </row>
    <row r="408" spans="1:61" x14ac:dyDescent="0.25">
      <c r="A408" s="84">
        <v>340</v>
      </c>
      <c r="B408" s="84">
        <v>227</v>
      </c>
      <c r="C408" s="58" t="s">
        <v>236</v>
      </c>
      <c r="D408" s="86">
        <v>1</v>
      </c>
      <c r="E408" s="98">
        <f t="shared" si="169"/>
        <v>25</v>
      </c>
      <c r="F408" s="98">
        <f t="shared" si="170"/>
        <v>0.95238095238095233</v>
      </c>
      <c r="G408" s="17">
        <f>'EWG-CCP-127 (1)'!O160</f>
        <v>22.5</v>
      </c>
      <c r="H408" s="17">
        <f>'EWG-CCP-127 (1)'!P160</f>
        <v>2.5</v>
      </c>
      <c r="I408" s="17">
        <v>0</v>
      </c>
      <c r="J408" s="17">
        <v>0</v>
      </c>
      <c r="K408" s="17">
        <v>0</v>
      </c>
      <c r="L408" s="17">
        <v>0</v>
      </c>
      <c r="M408" s="17">
        <v>0</v>
      </c>
      <c r="N408" s="17">
        <v>0</v>
      </c>
      <c r="O408" s="17">
        <f>'EWG-CCP-127 (1)'!N160</f>
        <v>25</v>
      </c>
      <c r="P408" s="17">
        <v>0</v>
      </c>
      <c r="Q408" s="17">
        <f>'EWG-CCP-127 (1)'!M160</f>
        <v>50</v>
      </c>
      <c r="R408" s="17">
        <v>0</v>
      </c>
      <c r="S408" s="17">
        <v>0</v>
      </c>
      <c r="T408" s="17">
        <v>0</v>
      </c>
      <c r="U408" s="17">
        <v>0</v>
      </c>
      <c r="V408" s="17">
        <v>0</v>
      </c>
      <c r="W408" s="41">
        <v>0</v>
      </c>
      <c r="X408" s="41">
        <v>0</v>
      </c>
      <c r="Y408" s="17">
        <v>0</v>
      </c>
      <c r="Z408" s="17">
        <v>0</v>
      </c>
      <c r="AA408" s="17">
        <v>0</v>
      </c>
      <c r="AB408" s="17">
        <v>0</v>
      </c>
      <c r="AC408" s="17">
        <v>0</v>
      </c>
      <c r="AD408" s="17">
        <v>0</v>
      </c>
      <c r="AE408" s="17">
        <v>0</v>
      </c>
      <c r="AF408" s="41">
        <v>0</v>
      </c>
      <c r="AG408" s="88">
        <f>'EWG-CCP-127 (1)'!E160</f>
        <v>11</v>
      </c>
      <c r="AH408" s="41" t="s">
        <v>3</v>
      </c>
      <c r="AI408" s="87" t="s">
        <v>528</v>
      </c>
      <c r="AN408" s="17">
        <f t="shared" si="149"/>
        <v>100</v>
      </c>
      <c r="AO408" s="17">
        <f t="shared" si="150"/>
        <v>0.25</v>
      </c>
      <c r="AP408" s="17">
        <f t="shared" si="151"/>
        <v>0.22500000000000001</v>
      </c>
      <c r="AQ408" s="17">
        <f t="shared" si="152"/>
        <v>2.5000000000000001E-2</v>
      </c>
      <c r="AR408" s="17">
        <f t="shared" si="153"/>
        <v>0.5</v>
      </c>
      <c r="AS408" s="17">
        <f t="shared" si="154"/>
        <v>0.11</v>
      </c>
      <c r="AU408" s="17">
        <f t="shared" si="155"/>
        <v>2</v>
      </c>
      <c r="AV408" s="17">
        <f t="shared" si="156"/>
        <v>1</v>
      </c>
      <c r="AW408" s="17">
        <f t="shared" si="157"/>
        <v>0.625</v>
      </c>
      <c r="AX408" s="17">
        <f t="shared" si="158"/>
        <v>1</v>
      </c>
      <c r="AY408" s="17">
        <f t="shared" si="159"/>
        <v>0.625</v>
      </c>
      <c r="AZ408" s="17">
        <f t="shared" si="160"/>
        <v>0.625</v>
      </c>
      <c r="BA408" s="17">
        <f t="shared" si="161"/>
        <v>0.51500000000000001</v>
      </c>
      <c r="BC408" s="17">
        <f t="shared" si="162"/>
        <v>0.54054054054054057</v>
      </c>
      <c r="BD408" s="17">
        <f t="shared" si="163"/>
        <v>0.27027027027027029</v>
      </c>
      <c r="BE408" s="17">
        <f t="shared" si="164"/>
        <v>0.45998148446169096</v>
      </c>
      <c r="BF408" s="17">
        <f t="shared" si="165"/>
        <v>0.27027027027027029</v>
      </c>
      <c r="BG408" s="17">
        <f t="shared" si="166"/>
        <v>0.27027027027027029</v>
      </c>
      <c r="BH408" s="17">
        <f t="shared" si="167"/>
        <v>2.5686559532505489E-2</v>
      </c>
      <c r="BI408" s="17">
        <f t="shared" si="168"/>
        <v>0.12130908340974676</v>
      </c>
    </row>
    <row r="409" spans="1:61" x14ac:dyDescent="0.25">
      <c r="A409" s="84">
        <v>172</v>
      </c>
      <c r="B409" s="84">
        <v>108</v>
      </c>
      <c r="C409" s="17" t="s">
        <v>224</v>
      </c>
      <c r="D409" s="86">
        <v>1</v>
      </c>
      <c r="E409" s="98">
        <f t="shared" si="169"/>
        <v>16.45</v>
      </c>
      <c r="F409" s="98">
        <f t="shared" si="170"/>
        <v>0.78970182582424797</v>
      </c>
      <c r="G409" s="17">
        <v>5.71</v>
      </c>
      <c r="H409" s="17">
        <v>16.010000000000002</v>
      </c>
      <c r="I409" s="17">
        <v>3.82</v>
      </c>
      <c r="J409" s="17">
        <v>0</v>
      </c>
      <c r="K409" s="17">
        <v>0</v>
      </c>
      <c r="L409" s="17">
        <v>0</v>
      </c>
      <c r="M409" s="17">
        <v>0</v>
      </c>
      <c r="N409" s="17">
        <v>0</v>
      </c>
      <c r="O409" s="17">
        <v>12.63</v>
      </c>
      <c r="P409" s="17">
        <v>0</v>
      </c>
      <c r="Q409" s="17">
        <v>60.12</v>
      </c>
      <c r="R409" s="17">
        <v>0</v>
      </c>
      <c r="S409" s="17">
        <v>0</v>
      </c>
      <c r="T409" s="17">
        <v>0</v>
      </c>
      <c r="U409" s="17">
        <v>1.71</v>
      </c>
      <c r="V409" s="17">
        <v>0</v>
      </c>
      <c r="W409" s="41">
        <v>0</v>
      </c>
      <c r="X409" s="41">
        <v>0</v>
      </c>
      <c r="Y409" s="17">
        <v>0</v>
      </c>
      <c r="Z409" s="17">
        <v>0</v>
      </c>
      <c r="AA409" s="17">
        <v>0</v>
      </c>
      <c r="AB409" s="17">
        <v>0</v>
      </c>
      <c r="AC409" s="17">
        <v>0</v>
      </c>
      <c r="AD409" s="17">
        <v>0</v>
      </c>
      <c r="AE409" s="41">
        <v>0</v>
      </c>
      <c r="AF409" s="41">
        <v>0</v>
      </c>
      <c r="AG409" s="88">
        <f>(44.6+4.8)</f>
        <v>49.4</v>
      </c>
      <c r="AH409" s="41" t="s">
        <v>3</v>
      </c>
      <c r="AI409" s="87" t="s">
        <v>506</v>
      </c>
      <c r="AN409" s="17">
        <f t="shared" si="149"/>
        <v>99.999999999999986</v>
      </c>
      <c r="AO409" s="17">
        <f t="shared" si="150"/>
        <v>0.1263</v>
      </c>
      <c r="AP409" s="17">
        <f t="shared" si="151"/>
        <v>5.7099999999999998E-2</v>
      </c>
      <c r="AQ409" s="17">
        <f t="shared" si="152"/>
        <v>0.16010000000000002</v>
      </c>
      <c r="AR409" s="17">
        <f t="shared" si="153"/>
        <v>0.60119999999999996</v>
      </c>
      <c r="AS409" s="17">
        <f t="shared" si="154"/>
        <v>0.49399999999999999</v>
      </c>
      <c r="AU409" s="17">
        <f t="shared" si="155"/>
        <v>2.7679558011049723</v>
      </c>
      <c r="AV409" s="17">
        <f t="shared" si="156"/>
        <v>0.58149171270718225</v>
      </c>
      <c r="AW409" s="17">
        <f t="shared" si="157"/>
        <v>0.67299723756906071</v>
      </c>
      <c r="AX409" s="17">
        <f t="shared" si="158"/>
        <v>1.1919889502762431</v>
      </c>
      <c r="AY409" s="17">
        <f t="shared" si="159"/>
        <v>0.58149171270718225</v>
      </c>
      <c r="AZ409" s="17">
        <f t="shared" si="160"/>
        <v>0.58149171270718225</v>
      </c>
      <c r="BA409" s="17">
        <f t="shared" si="161"/>
        <v>8.7491712707182256E-2</v>
      </c>
      <c r="BC409" s="17">
        <f t="shared" si="162"/>
        <v>1.3669849931787175</v>
      </c>
      <c r="BD409" s="17">
        <f t="shared" si="163"/>
        <v>0.33060482037289673</v>
      </c>
      <c r="BE409" s="17">
        <f t="shared" si="164"/>
        <v>0.50855498332041738</v>
      </c>
      <c r="BF409" s="17">
        <f t="shared" si="165"/>
        <v>0.33060482037289673</v>
      </c>
      <c r="BG409" s="17">
        <f t="shared" si="166"/>
        <v>0.33060482037289673</v>
      </c>
      <c r="BH409" s="17">
        <f t="shared" si="167"/>
        <v>2.6697984725373339E-2</v>
      </c>
      <c r="BI409" s="17">
        <f t="shared" si="168"/>
        <v>1.2748802002264441E-3</v>
      </c>
    </row>
    <row r="410" spans="1:61" x14ac:dyDescent="0.25">
      <c r="A410" s="84">
        <v>666</v>
      </c>
      <c r="B410" s="84">
        <v>363</v>
      </c>
      <c r="C410" s="17" t="s">
        <v>494</v>
      </c>
      <c r="D410" s="86">
        <v>1</v>
      </c>
      <c r="E410" s="98">
        <f t="shared" si="169"/>
        <v>25</v>
      </c>
      <c r="F410" s="98">
        <f t="shared" si="170"/>
        <v>0.90909090909090906</v>
      </c>
      <c r="G410" s="17">
        <v>20</v>
      </c>
      <c r="H410" s="17">
        <v>5</v>
      </c>
      <c r="I410" s="17">
        <v>0</v>
      </c>
      <c r="J410" s="17">
        <v>0</v>
      </c>
      <c r="K410" s="17">
        <v>0</v>
      </c>
      <c r="L410" s="17">
        <v>0</v>
      </c>
      <c r="M410" s="17">
        <v>0</v>
      </c>
      <c r="N410" s="17">
        <v>0</v>
      </c>
      <c r="O410" s="17">
        <v>25</v>
      </c>
      <c r="P410" s="17">
        <v>0</v>
      </c>
      <c r="Q410" s="17">
        <v>50</v>
      </c>
      <c r="R410" s="17">
        <v>0</v>
      </c>
      <c r="S410" s="17">
        <v>0</v>
      </c>
      <c r="T410" s="17">
        <v>0</v>
      </c>
      <c r="U410" s="17">
        <v>0</v>
      </c>
      <c r="V410" s="17">
        <v>0</v>
      </c>
      <c r="W410" s="17">
        <v>0</v>
      </c>
      <c r="X410" s="17">
        <v>0</v>
      </c>
      <c r="Y410" s="17">
        <v>0</v>
      </c>
      <c r="Z410" s="17">
        <v>0</v>
      </c>
      <c r="AA410" s="17">
        <v>0</v>
      </c>
      <c r="AB410" s="17">
        <v>0</v>
      </c>
      <c r="AC410" s="17">
        <v>0</v>
      </c>
      <c r="AD410" s="17">
        <v>0</v>
      </c>
      <c r="AE410" s="17">
        <v>0</v>
      </c>
      <c r="AF410" s="17">
        <v>0</v>
      </c>
      <c r="AG410" s="88">
        <v>12.7</v>
      </c>
      <c r="AH410" s="17" t="s">
        <v>3</v>
      </c>
      <c r="AI410" s="87" t="s">
        <v>506</v>
      </c>
      <c r="AJ410" s="87" t="s">
        <v>568</v>
      </c>
      <c r="AL410" s="87" t="s">
        <v>510</v>
      </c>
      <c r="AN410" s="17">
        <f t="shared" si="149"/>
        <v>100</v>
      </c>
      <c r="AO410" s="17">
        <f t="shared" si="150"/>
        <v>0.25</v>
      </c>
      <c r="AP410" s="17">
        <f t="shared" si="151"/>
        <v>0.2</v>
      </c>
      <c r="AQ410" s="17">
        <f t="shared" si="152"/>
        <v>0.05</v>
      </c>
      <c r="AR410" s="17">
        <f t="shared" si="153"/>
        <v>0.5</v>
      </c>
      <c r="AS410" s="17">
        <f t="shared" si="154"/>
        <v>0.127</v>
      </c>
      <c r="AU410" s="17">
        <f t="shared" si="155"/>
        <v>2</v>
      </c>
      <c r="AV410" s="17">
        <f t="shared" si="156"/>
        <v>1</v>
      </c>
      <c r="AW410" s="17">
        <f t="shared" si="157"/>
        <v>0.625</v>
      </c>
      <c r="AX410" s="17">
        <f t="shared" si="158"/>
        <v>1</v>
      </c>
      <c r="AY410" s="17">
        <f t="shared" si="159"/>
        <v>0.625</v>
      </c>
      <c r="AZ410" s="17">
        <f t="shared" si="160"/>
        <v>0.625</v>
      </c>
      <c r="BA410" s="17">
        <f t="shared" si="161"/>
        <v>0.498</v>
      </c>
      <c r="BC410" s="17">
        <f t="shared" si="162"/>
        <v>0.58823529411764708</v>
      </c>
      <c r="BD410" s="17">
        <f t="shared" si="163"/>
        <v>0.29411764705882354</v>
      </c>
      <c r="BE410" s="17">
        <f t="shared" si="164"/>
        <v>0.4627846989439825</v>
      </c>
      <c r="BF410" s="17">
        <f t="shared" si="165"/>
        <v>0.29411764705882354</v>
      </c>
      <c r="BG410" s="17">
        <f t="shared" si="166"/>
        <v>0.29411764705882354</v>
      </c>
      <c r="BH410" s="17">
        <f t="shared" si="167"/>
        <v>2.7928307958477512E-2</v>
      </c>
      <c r="BI410" s="17">
        <f t="shared" si="168"/>
        <v>0.10975606920515861</v>
      </c>
    </row>
    <row r="411" spans="1:61" x14ac:dyDescent="0.25">
      <c r="A411" s="84">
        <v>157</v>
      </c>
      <c r="B411" s="84">
        <v>93</v>
      </c>
      <c r="C411" s="17" t="s">
        <v>189</v>
      </c>
      <c r="D411" s="86">
        <v>1</v>
      </c>
      <c r="E411" s="98">
        <f t="shared" si="169"/>
        <v>21.98</v>
      </c>
      <c r="F411" s="98">
        <f t="shared" si="170"/>
        <v>0.8885101548075558</v>
      </c>
      <c r="G411" s="17">
        <v>3.5</v>
      </c>
      <c r="H411" s="17">
        <v>7.85</v>
      </c>
      <c r="I411" s="17">
        <v>7.07</v>
      </c>
      <c r="J411" s="17">
        <v>0</v>
      </c>
      <c r="K411" s="17">
        <v>0</v>
      </c>
      <c r="L411" s="17">
        <v>0</v>
      </c>
      <c r="M411" s="17">
        <v>0</v>
      </c>
      <c r="N411" s="17">
        <v>0</v>
      </c>
      <c r="O411" s="17">
        <v>14.91</v>
      </c>
      <c r="P411" s="17">
        <v>0</v>
      </c>
      <c r="Q411" s="17">
        <v>62.56</v>
      </c>
      <c r="R411" s="17">
        <v>0</v>
      </c>
      <c r="S411" s="17">
        <v>0</v>
      </c>
      <c r="T411" s="17">
        <v>0</v>
      </c>
      <c r="U411" s="17">
        <v>0</v>
      </c>
      <c r="V411" s="17">
        <v>0</v>
      </c>
      <c r="W411" s="41">
        <v>0</v>
      </c>
      <c r="X411" s="41">
        <v>0</v>
      </c>
      <c r="Y411" s="17">
        <v>0</v>
      </c>
      <c r="Z411" s="17">
        <v>4.0999999999999996</v>
      </c>
      <c r="AA411" s="17">
        <v>0</v>
      </c>
      <c r="AB411" s="41">
        <v>0</v>
      </c>
      <c r="AC411" s="17">
        <v>0</v>
      </c>
      <c r="AD411" s="17">
        <v>0</v>
      </c>
      <c r="AE411" s="41">
        <v>0</v>
      </c>
      <c r="AF411" s="41">
        <v>0</v>
      </c>
      <c r="AG411" s="88">
        <v>46.6</v>
      </c>
      <c r="AH411" s="41" t="s">
        <v>3</v>
      </c>
      <c r="AI411" s="87" t="s">
        <v>506</v>
      </c>
      <c r="AL411" s="87" t="s">
        <v>507</v>
      </c>
      <c r="AN411" s="17">
        <f t="shared" si="149"/>
        <v>99.99</v>
      </c>
      <c r="AO411" s="17">
        <f t="shared" si="150"/>
        <v>0.14910000000000001</v>
      </c>
      <c r="AP411" s="17">
        <f t="shared" si="151"/>
        <v>3.5000000000000003E-2</v>
      </c>
      <c r="AQ411" s="17">
        <f t="shared" si="152"/>
        <v>7.85E-2</v>
      </c>
      <c r="AR411" s="17">
        <f t="shared" si="153"/>
        <v>0.62560000000000004</v>
      </c>
      <c r="AS411" s="17">
        <f t="shared" si="154"/>
        <v>0.46600000000000003</v>
      </c>
      <c r="AU411" s="17">
        <f t="shared" si="155"/>
        <v>5.5118942731277532</v>
      </c>
      <c r="AV411" s="17">
        <f t="shared" si="156"/>
        <v>1.3136563876651983</v>
      </c>
      <c r="AW411" s="17">
        <f t="shared" si="157"/>
        <v>0.84449339207048457</v>
      </c>
      <c r="AX411" s="17">
        <f t="shared" si="158"/>
        <v>1.8779735682819383</v>
      </c>
      <c r="AY411" s="17">
        <f t="shared" si="159"/>
        <v>0.84449339207048457</v>
      </c>
      <c r="AZ411" s="17">
        <f t="shared" si="160"/>
        <v>0.84449339207048457</v>
      </c>
      <c r="BA411" s="17">
        <f t="shared" si="161"/>
        <v>0.37849339207048455</v>
      </c>
      <c r="BC411" s="17">
        <f t="shared" si="162"/>
        <v>2.8631578947368421</v>
      </c>
      <c r="BD411" s="17">
        <f t="shared" si="163"/>
        <v>0.90671243325705564</v>
      </c>
      <c r="BE411" s="17">
        <f t="shared" si="164"/>
        <v>0.59649114466108544</v>
      </c>
      <c r="BF411" s="17">
        <f t="shared" si="165"/>
        <v>0.63181626210543818</v>
      </c>
      <c r="BG411" s="17">
        <f t="shared" si="166"/>
        <v>0.63181626210543818</v>
      </c>
      <c r="BH411" s="17">
        <f t="shared" si="167"/>
        <v>2.7495032778619363E-2</v>
      </c>
      <c r="BI411" s="17">
        <f t="shared" si="168"/>
        <v>5.9374184253967272E-5</v>
      </c>
    </row>
    <row r="412" spans="1:61" x14ac:dyDescent="0.25">
      <c r="A412" s="84">
        <v>109</v>
      </c>
      <c r="B412" s="84">
        <v>74</v>
      </c>
      <c r="C412" s="17" t="s">
        <v>131</v>
      </c>
      <c r="D412" s="87">
        <v>1</v>
      </c>
      <c r="E412" s="17"/>
      <c r="F412" s="17"/>
      <c r="G412" s="17">
        <v>19.61</v>
      </c>
      <c r="H412" s="17">
        <v>5</v>
      </c>
      <c r="I412" s="17">
        <v>0</v>
      </c>
      <c r="J412" s="17">
        <v>0</v>
      </c>
      <c r="K412" s="17">
        <v>0.14000000000000001</v>
      </c>
      <c r="L412" s="17">
        <v>0</v>
      </c>
      <c r="M412" s="17">
        <v>0</v>
      </c>
      <c r="N412" s="17">
        <v>0</v>
      </c>
      <c r="O412" s="17">
        <v>14.73</v>
      </c>
      <c r="P412" s="17">
        <v>0</v>
      </c>
      <c r="Q412" s="17">
        <v>60.52</v>
      </c>
      <c r="R412" s="17">
        <v>0</v>
      </c>
      <c r="S412" s="17">
        <v>0</v>
      </c>
      <c r="T412" s="17">
        <v>0</v>
      </c>
      <c r="U412" s="17">
        <v>0</v>
      </c>
      <c r="V412" s="41">
        <v>0</v>
      </c>
      <c r="W412" s="41">
        <v>0</v>
      </c>
      <c r="X412" s="41">
        <v>0</v>
      </c>
      <c r="Y412" s="17">
        <v>0</v>
      </c>
      <c r="Z412" s="17">
        <v>0</v>
      </c>
      <c r="AA412" s="17">
        <v>0</v>
      </c>
      <c r="AB412" s="41">
        <v>0</v>
      </c>
      <c r="AC412" s="17">
        <v>0</v>
      </c>
      <c r="AD412" s="17">
        <v>0</v>
      </c>
      <c r="AE412" s="41">
        <v>0</v>
      </c>
      <c r="AF412" s="41">
        <v>0</v>
      </c>
      <c r="AG412" s="88">
        <v>0.8</v>
      </c>
      <c r="AH412" s="41" t="s">
        <v>3</v>
      </c>
      <c r="AI412" s="87" t="s">
        <v>506</v>
      </c>
      <c r="AN412" s="17">
        <f t="shared" si="149"/>
        <v>100</v>
      </c>
      <c r="AO412" s="17">
        <f t="shared" si="150"/>
        <v>0.14730000000000001</v>
      </c>
      <c r="AP412" s="17">
        <f t="shared" si="151"/>
        <v>0.1961</v>
      </c>
      <c r="AQ412" s="17">
        <f t="shared" si="152"/>
        <v>0.05</v>
      </c>
      <c r="AR412" s="17">
        <f t="shared" si="153"/>
        <v>0.60520000000000007</v>
      </c>
      <c r="AS412" s="17">
        <f t="shared" si="154"/>
        <v>8.0000000000000002E-3</v>
      </c>
      <c r="AU412" s="17">
        <f t="shared" si="155"/>
        <v>2.4591629418935397</v>
      </c>
      <c r="AV412" s="17">
        <f t="shared" si="156"/>
        <v>0.59853718000812683</v>
      </c>
      <c r="AW412" s="17">
        <f t="shared" si="157"/>
        <v>0.65369768386834626</v>
      </c>
      <c r="AX412" s="17">
        <f t="shared" si="158"/>
        <v>1.114790735473385</v>
      </c>
      <c r="AY412" s="17">
        <f t="shared" si="159"/>
        <v>0.59853718000812683</v>
      </c>
      <c r="AZ412" s="17">
        <f t="shared" si="160"/>
        <v>0.59853718000812683</v>
      </c>
      <c r="BA412" s="17">
        <f t="shared" si="161"/>
        <v>0.59053718000812683</v>
      </c>
      <c r="BC412" s="17">
        <f t="shared" si="162"/>
        <v>0.7253116011505274</v>
      </c>
      <c r="BD412" s="17">
        <f t="shared" si="163"/>
        <v>0.17653403643336529</v>
      </c>
      <c r="BE412" s="17">
        <f t="shared" si="164"/>
        <v>0.47084123053780647</v>
      </c>
      <c r="BF412" s="17">
        <f t="shared" si="165"/>
        <v>0.17653403643336529</v>
      </c>
      <c r="BG412" s="17">
        <f t="shared" si="166"/>
        <v>0.17653403643336529</v>
      </c>
      <c r="BH412" s="17">
        <f t="shared" si="167"/>
        <v>2.8403721436522898E-2</v>
      </c>
      <c r="BI412" s="17">
        <f t="shared" si="168"/>
        <v>0.20276516863727559</v>
      </c>
    </row>
    <row r="413" spans="1:61" x14ac:dyDescent="0.25">
      <c r="A413" s="84">
        <v>330</v>
      </c>
      <c r="B413" s="84">
        <v>217</v>
      </c>
      <c r="D413" s="86">
        <v>1</v>
      </c>
      <c r="E413" s="98">
        <f t="shared" ref="E413:E420" si="171">I413+L413+M413+N413+O413+V413+X413+AB413+AD413</f>
        <v>37.5</v>
      </c>
      <c r="F413" s="98">
        <f t="shared" ref="F413:F420" si="172">Q413/(H413+P413+Q413+AC413)</f>
        <v>0.8</v>
      </c>
      <c r="G413" s="17">
        <v>0</v>
      </c>
      <c r="H413" s="17">
        <f>'EWG-CCP-127 (1)'!M148</f>
        <v>12.5</v>
      </c>
      <c r="I413" s="17">
        <v>0</v>
      </c>
      <c r="J413" s="17">
        <v>0</v>
      </c>
      <c r="K413" s="17">
        <v>0</v>
      </c>
      <c r="L413" s="17">
        <v>0</v>
      </c>
      <c r="M413" s="17">
        <v>0</v>
      </c>
      <c r="N413" s="17">
        <v>0</v>
      </c>
      <c r="O413" s="17">
        <f>'EWG-CCP-127 (1)'!L148</f>
        <v>37.5</v>
      </c>
      <c r="P413" s="17">
        <v>0</v>
      </c>
      <c r="Q413" s="17">
        <f>'EWG-CCP-127 (1)'!K148</f>
        <v>50</v>
      </c>
      <c r="R413" s="17">
        <v>0</v>
      </c>
      <c r="S413" s="17">
        <v>0</v>
      </c>
      <c r="T413" s="17">
        <v>0</v>
      </c>
      <c r="U413" s="17">
        <v>0</v>
      </c>
      <c r="V413" s="17">
        <v>0</v>
      </c>
      <c r="W413" s="41">
        <v>0</v>
      </c>
      <c r="X413" s="41">
        <v>0</v>
      </c>
      <c r="Y413" s="17">
        <v>0</v>
      </c>
      <c r="Z413" s="17">
        <v>0</v>
      </c>
      <c r="AA413" s="17">
        <v>0</v>
      </c>
      <c r="AB413" s="17">
        <v>0</v>
      </c>
      <c r="AC413" s="17">
        <v>0</v>
      </c>
      <c r="AD413" s="17">
        <v>0</v>
      </c>
      <c r="AE413" s="17">
        <v>0</v>
      </c>
      <c r="AF413" s="41">
        <v>0</v>
      </c>
      <c r="AG413" s="88">
        <f>'EWG-CCP-127 (1)'!E148</f>
        <v>68</v>
      </c>
      <c r="AH413" s="91" t="s">
        <v>3</v>
      </c>
      <c r="AI413" s="87" t="s">
        <v>504</v>
      </c>
      <c r="AN413" s="17">
        <f t="shared" si="149"/>
        <v>100</v>
      </c>
      <c r="AO413" s="17">
        <f t="shared" si="150"/>
        <v>0.375</v>
      </c>
      <c r="AP413" s="17">
        <f t="shared" si="151"/>
        <v>0</v>
      </c>
      <c r="AQ413" s="17">
        <f t="shared" si="152"/>
        <v>0.125</v>
      </c>
      <c r="AR413" s="17">
        <f t="shared" si="153"/>
        <v>0.5</v>
      </c>
      <c r="AS413" s="17">
        <f t="shared" si="154"/>
        <v>0.68</v>
      </c>
      <c r="AU413" s="17">
        <f t="shared" si="155"/>
        <v>4</v>
      </c>
      <c r="AV413" s="17">
        <f t="shared" si="156"/>
        <v>3</v>
      </c>
      <c r="AW413" s="17">
        <f t="shared" si="157"/>
        <v>0.75</v>
      </c>
      <c r="AX413" s="17">
        <f t="shared" si="158"/>
        <v>1.5</v>
      </c>
      <c r="AY413" s="17">
        <f t="shared" si="159"/>
        <v>0.5</v>
      </c>
      <c r="AZ413" s="17">
        <f t="shared" si="160"/>
        <v>0.5</v>
      </c>
      <c r="BA413" s="17">
        <f t="shared" si="161"/>
        <v>0.18000000000000005</v>
      </c>
      <c r="BC413" s="17">
        <f t="shared" si="162"/>
        <v>4</v>
      </c>
      <c r="BD413" s="17">
        <f t="shared" si="163"/>
        <v>3</v>
      </c>
      <c r="BE413" s="17">
        <f t="shared" si="164"/>
        <v>0.66330797491056859</v>
      </c>
      <c r="BF413" s="17">
        <f t="shared" si="165"/>
        <v>0.51790699970529286</v>
      </c>
      <c r="BG413" s="17">
        <f t="shared" si="166"/>
        <v>0.51790699970529286</v>
      </c>
      <c r="BH413" s="17">
        <f t="shared" si="167"/>
        <v>2.6274140744539945E-2</v>
      </c>
      <c r="BI413" s="17">
        <f t="shared" si="168"/>
        <v>4.9153313020615069E-2</v>
      </c>
    </row>
    <row r="414" spans="1:61" x14ac:dyDescent="0.25">
      <c r="A414" s="84">
        <v>147</v>
      </c>
      <c r="B414" s="84">
        <v>83</v>
      </c>
      <c r="C414" s="17" t="s">
        <v>518</v>
      </c>
      <c r="D414" s="86">
        <v>1</v>
      </c>
      <c r="E414" s="98">
        <f t="shared" si="171"/>
        <v>18.29</v>
      </c>
      <c r="F414" s="98">
        <f t="shared" si="172"/>
        <v>0.73745954692556637</v>
      </c>
      <c r="G414" s="17">
        <v>7.55</v>
      </c>
      <c r="H414" s="17">
        <v>19.47</v>
      </c>
      <c r="I414" s="17">
        <v>0</v>
      </c>
      <c r="J414" s="17">
        <v>0</v>
      </c>
      <c r="K414" s="17">
        <v>0</v>
      </c>
      <c r="L414" s="17">
        <v>0</v>
      </c>
      <c r="M414" s="17">
        <v>0</v>
      </c>
      <c r="N414" s="17">
        <v>0</v>
      </c>
      <c r="O414" s="17">
        <v>0</v>
      </c>
      <c r="P414" s="17">
        <v>0</v>
      </c>
      <c r="Q414" s="17">
        <v>54.69</v>
      </c>
      <c r="R414" s="17">
        <v>0</v>
      </c>
      <c r="S414" s="17">
        <v>0</v>
      </c>
      <c r="T414" s="17">
        <v>0</v>
      </c>
      <c r="U414" s="17">
        <v>0</v>
      </c>
      <c r="V414" s="17">
        <v>18.29</v>
      </c>
      <c r="W414" s="41">
        <v>0</v>
      </c>
      <c r="X414" s="41">
        <v>0</v>
      </c>
      <c r="Y414" s="17">
        <v>0</v>
      </c>
      <c r="Z414" s="17">
        <v>0</v>
      </c>
      <c r="AA414" s="17">
        <v>0</v>
      </c>
      <c r="AB414" s="41">
        <v>0</v>
      </c>
      <c r="AC414" s="17">
        <v>0</v>
      </c>
      <c r="AD414" s="17">
        <v>0</v>
      </c>
      <c r="AE414" s="41">
        <v>0</v>
      </c>
      <c r="AF414" s="41">
        <v>0</v>
      </c>
      <c r="AG414" s="88">
        <v>35.6</v>
      </c>
      <c r="AH414" s="41" t="s">
        <v>3</v>
      </c>
      <c r="AI414" s="87" t="s">
        <v>514</v>
      </c>
      <c r="AJ414" s="87" t="s">
        <v>509</v>
      </c>
      <c r="AL414" s="87" t="s">
        <v>507</v>
      </c>
      <c r="AN414" s="17">
        <f t="shared" si="149"/>
        <v>100</v>
      </c>
      <c r="AO414" s="17">
        <f t="shared" si="150"/>
        <v>0</v>
      </c>
      <c r="AP414" s="17">
        <f t="shared" si="151"/>
        <v>7.5499999999999998E-2</v>
      </c>
      <c r="AQ414" s="17">
        <f t="shared" si="152"/>
        <v>0.19469999999999998</v>
      </c>
      <c r="AR414" s="17">
        <f t="shared" si="153"/>
        <v>0.54689999999999994</v>
      </c>
      <c r="AS414" s="17">
        <f t="shared" si="154"/>
        <v>0.35600000000000004</v>
      </c>
      <c r="AU414" s="17">
        <f t="shared" si="155"/>
        <v>2.0240562546262026</v>
      </c>
      <c r="AV414" s="17">
        <f t="shared" si="156"/>
        <v>0</v>
      </c>
      <c r="AW414" s="17">
        <f t="shared" si="157"/>
        <v>0.62650351591413767</v>
      </c>
      <c r="AX414" s="17">
        <f t="shared" si="158"/>
        <v>1.0060140636565507</v>
      </c>
      <c r="AY414" s="17">
        <f t="shared" si="159"/>
        <v>0</v>
      </c>
      <c r="AZ414" s="17">
        <f t="shared" si="160"/>
        <v>0</v>
      </c>
      <c r="BA414" s="17">
        <f t="shared" si="161"/>
        <v>0.35600000000000004</v>
      </c>
      <c r="BC414" s="17">
        <f t="shared" si="162"/>
        <v>1.1010670424803704</v>
      </c>
      <c r="BD414" s="17">
        <f t="shared" si="163"/>
        <v>0.18411516005637205</v>
      </c>
      <c r="BE414" s="17">
        <f t="shared" si="164"/>
        <v>0.49292590476162401</v>
      </c>
      <c r="BF414" s="17">
        <f t="shared" si="165"/>
        <v>0.18411516005637205</v>
      </c>
      <c r="BG414" s="17">
        <f t="shared" si="166"/>
        <v>0.18411516005637205</v>
      </c>
      <c r="BH414" s="17">
        <f t="shared" si="167"/>
        <v>2.9544398202446615E-2</v>
      </c>
      <c r="BI414" s="17">
        <f t="shared" si="16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6.8657476751579569</v>
      </c>
      <c r="H415" s="106">
        <f>'EWG-CCP-127 (1)'!D28</f>
        <v>9.3015101524583255</v>
      </c>
      <c r="I415" s="106">
        <f>'EWG-CCP-127 (1)'!E28</f>
        <v>0</v>
      </c>
      <c r="J415" s="106">
        <f>'EWG-CCP-127 (1)'!F28</f>
        <v>9.2118079282578428E-3</v>
      </c>
      <c r="K415" s="106">
        <f>'EWG-CCP-127 (1)'!G28</f>
        <v>1.0959670129753682</v>
      </c>
      <c r="L415" s="106">
        <f>'EWG-CCP-127 (1)'!H28</f>
        <v>1.635015470809257</v>
      </c>
      <c r="M415" s="17">
        <v>0</v>
      </c>
      <c r="N415" s="106">
        <f>'EWG-CCP-127 (1)'!J28</f>
        <v>1.7369162802798499</v>
      </c>
      <c r="O415" s="106">
        <f>'EWG-CCP-127 (1)'!K28</f>
        <v>22.589804211232536</v>
      </c>
      <c r="P415" s="106">
        <f>'EWG-CCP-127 (1)'!L28</f>
        <v>3.9455090429481726E-2</v>
      </c>
      <c r="Q415" s="106">
        <f>'EWG-CCP-127 (1)'!N28</f>
        <v>48.807412809332369</v>
      </c>
      <c r="R415" s="106">
        <f>'EWG-CCP-127 (1)'!M28</f>
        <v>8.7443538679189914E-2</v>
      </c>
      <c r="S415" s="106">
        <f>'EWG-CCP-127 (1)'!O28</f>
        <v>2.1825785721328956</v>
      </c>
      <c r="T415" s="106">
        <f>'EWG-CCP-127 (1)'!P28</f>
        <v>2.2365985300512121</v>
      </c>
      <c r="U415" s="106">
        <f>'EWG-CCP-127 (1)'!Q28</f>
        <v>2.9826211004698435</v>
      </c>
      <c r="V415" s="17">
        <v>0</v>
      </c>
      <c r="W415" s="17">
        <v>0</v>
      </c>
      <c r="X415" s="17">
        <v>0</v>
      </c>
      <c r="Y415" s="17">
        <v>0</v>
      </c>
      <c r="Z415" s="106">
        <f>'EWG-CCP-127 (1)'!I28</f>
        <v>0.42971774806347768</v>
      </c>
      <c r="AA415" s="17">
        <v>0</v>
      </c>
      <c r="AB415" s="17">
        <v>0</v>
      </c>
      <c r="AC415" s="17">
        <v>0</v>
      </c>
      <c r="AD415" s="17">
        <v>0</v>
      </c>
      <c r="AE415" s="17">
        <v>0</v>
      </c>
      <c r="AF415" s="17">
        <v>0</v>
      </c>
      <c r="AG415" s="88">
        <v>70</v>
      </c>
      <c r="AH415" s="17" t="s">
        <v>479</v>
      </c>
      <c r="AI415" s="87" t="s">
        <v>506</v>
      </c>
      <c r="AN415" s="17">
        <f t="shared" si="149"/>
        <v>100.00000000000003</v>
      </c>
      <c r="AO415" s="17">
        <f t="shared" si="150"/>
        <v>0.24224819682041793</v>
      </c>
      <c r="AP415" s="17">
        <f t="shared" si="151"/>
        <v>6.8657476751579571E-2</v>
      </c>
      <c r="AQ415" s="17">
        <f t="shared" si="152"/>
        <v>9.3015101524583255E-2</v>
      </c>
      <c r="AR415" s="17">
        <f t="shared" si="153"/>
        <v>0.48807412809332368</v>
      </c>
      <c r="AS415" s="17">
        <f t="shared" si="154"/>
        <v>0.7</v>
      </c>
      <c r="AU415" s="17">
        <f t="shared" si="155"/>
        <v>3.0189048340629192</v>
      </c>
      <c r="AV415" s="17">
        <f t="shared" si="156"/>
        <v>1.4983876635320243</v>
      </c>
      <c r="AW415" s="17">
        <f t="shared" si="157"/>
        <v>0.68868155212893245</v>
      </c>
      <c r="AX415" s="17">
        <f t="shared" si="158"/>
        <v>1.2547262085157298</v>
      </c>
      <c r="AY415" s="17">
        <f t="shared" si="159"/>
        <v>0.64410206594415498</v>
      </c>
      <c r="AZ415" s="17">
        <f t="shared" si="160"/>
        <v>0.64410206594415498</v>
      </c>
      <c r="BA415" s="17">
        <f t="shared" si="161"/>
        <v>5.5897934055844978E-2</v>
      </c>
      <c r="BC415" s="17">
        <f t="shared" si="162"/>
        <v>1.0677070353301346</v>
      </c>
      <c r="BD415" s="17">
        <f t="shared" si="163"/>
        <v>0.57653584153922155</v>
      </c>
      <c r="BE415" s="17">
        <f t="shared" si="164"/>
        <v>0.49096520157816581</v>
      </c>
      <c r="BF415" s="17">
        <f t="shared" si="165"/>
        <v>0.51613557316752945</v>
      </c>
      <c r="BG415" s="17">
        <f t="shared" si="166"/>
        <v>0.51613557316752945</v>
      </c>
      <c r="BH415" s="17">
        <f t="shared" si="167"/>
        <v>3.3806127454432899E-2</v>
      </c>
      <c r="BI415" s="17">
        <f t="shared" si="168"/>
        <v>5.8421531603452509E-2</v>
      </c>
    </row>
    <row r="416" spans="1:61" x14ac:dyDescent="0.25">
      <c r="A416" s="84">
        <v>158</v>
      </c>
      <c r="B416" s="84">
        <v>94</v>
      </c>
      <c r="C416" s="17" t="s">
        <v>190</v>
      </c>
      <c r="D416" s="86">
        <v>1</v>
      </c>
      <c r="E416" s="98">
        <f t="shared" si="171"/>
        <v>21.38</v>
      </c>
      <c r="F416" s="98">
        <f t="shared" si="172"/>
        <v>0.87589876330169691</v>
      </c>
      <c r="G416" s="17">
        <v>3.14</v>
      </c>
      <c r="H416" s="17">
        <v>8.6300000000000008</v>
      </c>
      <c r="I416" s="17">
        <v>6.88</v>
      </c>
      <c r="J416" s="17">
        <v>0</v>
      </c>
      <c r="K416" s="17">
        <v>0</v>
      </c>
      <c r="L416" s="17">
        <v>0</v>
      </c>
      <c r="M416" s="17">
        <v>0</v>
      </c>
      <c r="N416" s="17">
        <v>0</v>
      </c>
      <c r="O416" s="17">
        <v>14.5</v>
      </c>
      <c r="P416" s="17">
        <v>0</v>
      </c>
      <c r="Q416" s="17">
        <v>60.91</v>
      </c>
      <c r="R416" s="17">
        <v>0</v>
      </c>
      <c r="S416" s="17">
        <v>0</v>
      </c>
      <c r="T416" s="17">
        <v>0</v>
      </c>
      <c r="U416" s="17">
        <v>1.93</v>
      </c>
      <c r="V416" s="17">
        <v>0</v>
      </c>
      <c r="W416" s="41">
        <v>0</v>
      </c>
      <c r="X416" s="41">
        <v>0</v>
      </c>
      <c r="Y416" s="17">
        <v>0</v>
      </c>
      <c r="Z416" s="17">
        <v>4</v>
      </c>
      <c r="AA416" s="17">
        <v>0</v>
      </c>
      <c r="AB416" s="41">
        <v>0</v>
      </c>
      <c r="AC416" s="17">
        <v>0</v>
      </c>
      <c r="AD416" s="17">
        <v>0</v>
      </c>
      <c r="AE416" s="41">
        <v>0</v>
      </c>
      <c r="AF416" s="41">
        <v>0</v>
      </c>
      <c r="AG416" s="88">
        <v>41.6</v>
      </c>
      <c r="AH416" s="41" t="s">
        <v>3</v>
      </c>
      <c r="AI416" s="87" t="s">
        <v>506</v>
      </c>
      <c r="AN416" s="17">
        <f t="shared" si="149"/>
        <v>99.990000000000009</v>
      </c>
      <c r="AO416" s="17">
        <f t="shared" si="150"/>
        <v>0.14499999999999999</v>
      </c>
      <c r="AP416" s="17">
        <f t="shared" si="151"/>
        <v>3.1400000000000004E-2</v>
      </c>
      <c r="AQ416" s="17">
        <f t="shared" si="152"/>
        <v>8.6300000000000002E-2</v>
      </c>
      <c r="AR416" s="17">
        <f t="shared" si="153"/>
        <v>0.60909999999999997</v>
      </c>
      <c r="AS416" s="17">
        <f t="shared" si="154"/>
        <v>0.41600000000000004</v>
      </c>
      <c r="AU416" s="17">
        <f t="shared" si="155"/>
        <v>5.1750212404418008</v>
      </c>
      <c r="AV416" s="17">
        <f t="shared" si="156"/>
        <v>1.2319456244689888</v>
      </c>
      <c r="AW416" s="17">
        <f t="shared" si="157"/>
        <v>0.82343882752761255</v>
      </c>
      <c r="AX416" s="17">
        <f t="shared" si="158"/>
        <v>1.7937553101104502</v>
      </c>
      <c r="AY416" s="17">
        <f t="shared" si="159"/>
        <v>0.82343882752761255</v>
      </c>
      <c r="AZ416" s="17">
        <f t="shared" si="160"/>
        <v>0.82343882752761255</v>
      </c>
      <c r="BA416" s="17">
        <f t="shared" si="161"/>
        <v>0.40743882752761251</v>
      </c>
      <c r="BC416" s="17">
        <f t="shared" si="162"/>
        <v>2.2575982209043732</v>
      </c>
      <c r="BD416" s="17">
        <f t="shared" si="163"/>
        <v>0.71435631331850757</v>
      </c>
      <c r="BE416" s="17">
        <f t="shared" si="164"/>
        <v>0.56089994185018122</v>
      </c>
      <c r="BF416" s="17">
        <f t="shared" si="165"/>
        <v>0.5825386810511296</v>
      </c>
      <c r="BG416" s="17">
        <f t="shared" si="166"/>
        <v>0.5825386810511296</v>
      </c>
      <c r="BH416" s="17">
        <f t="shared" si="167"/>
        <v>2.7735132286249863E-2</v>
      </c>
      <c r="BI416" s="17">
        <f t="shared" si="168"/>
        <v>1.7888277271602537E-3</v>
      </c>
    </row>
    <row r="417" spans="1:61" x14ac:dyDescent="0.25">
      <c r="A417" s="84">
        <v>160</v>
      </c>
      <c r="B417" s="84">
        <v>96</v>
      </c>
      <c r="C417" s="17" t="s">
        <v>192</v>
      </c>
      <c r="D417" s="86">
        <v>1</v>
      </c>
      <c r="E417" s="98">
        <f t="shared" si="171"/>
        <v>21.3</v>
      </c>
      <c r="F417" s="98">
        <f t="shared" si="172"/>
        <v>0.88671091217780518</v>
      </c>
      <c r="G417" s="17">
        <v>3.4</v>
      </c>
      <c r="H417" s="17">
        <v>7.34</v>
      </c>
      <c r="I417" s="17">
        <v>6.96</v>
      </c>
      <c r="J417" s="17">
        <v>0</v>
      </c>
      <c r="K417" s="17">
        <v>0</v>
      </c>
      <c r="L417" s="17">
        <v>0</v>
      </c>
      <c r="M417" s="17">
        <v>0</v>
      </c>
      <c r="N417" s="17">
        <v>0</v>
      </c>
      <c r="O417" s="17">
        <v>14.34</v>
      </c>
      <c r="P417" s="17">
        <v>0</v>
      </c>
      <c r="Q417" s="17">
        <v>57.45</v>
      </c>
      <c r="R417" s="17">
        <v>0</v>
      </c>
      <c r="S417" s="17">
        <v>0</v>
      </c>
      <c r="T417" s="17">
        <v>0</v>
      </c>
      <c r="U417" s="17">
        <v>6.57</v>
      </c>
      <c r="V417" s="17">
        <v>0</v>
      </c>
      <c r="W417" s="41">
        <v>0</v>
      </c>
      <c r="X417" s="41">
        <v>0</v>
      </c>
      <c r="Y417" s="17">
        <v>0</v>
      </c>
      <c r="Z417" s="17">
        <v>3.91</v>
      </c>
      <c r="AA417" s="17">
        <v>0</v>
      </c>
      <c r="AB417" s="41">
        <v>0</v>
      </c>
      <c r="AC417" s="17">
        <v>0</v>
      </c>
      <c r="AD417" s="17">
        <v>0</v>
      </c>
      <c r="AE417" s="41">
        <v>0</v>
      </c>
      <c r="AF417" s="41">
        <v>0</v>
      </c>
      <c r="AG417" s="88">
        <v>29.2</v>
      </c>
      <c r="AH417" s="41" t="s">
        <v>3</v>
      </c>
      <c r="AI417" s="87" t="s">
        <v>506</v>
      </c>
      <c r="AN417" s="17">
        <f t="shared" si="149"/>
        <v>99.97</v>
      </c>
      <c r="AO417" s="17">
        <f t="shared" si="150"/>
        <v>0.1434</v>
      </c>
      <c r="AP417" s="17">
        <f t="shared" si="151"/>
        <v>3.4000000000000002E-2</v>
      </c>
      <c r="AQ417" s="17">
        <f t="shared" si="152"/>
        <v>7.3399999999999993E-2</v>
      </c>
      <c r="AR417" s="17">
        <f t="shared" si="153"/>
        <v>0.57450000000000001</v>
      </c>
      <c r="AS417" s="17">
        <f t="shared" si="154"/>
        <v>0.29199999999999998</v>
      </c>
      <c r="AU417" s="17">
        <f t="shared" si="155"/>
        <v>5.3491620111731848</v>
      </c>
      <c r="AV417" s="17">
        <f t="shared" si="156"/>
        <v>1.3351955307262571</v>
      </c>
      <c r="AW417" s="17">
        <f t="shared" si="157"/>
        <v>0.83432262569832405</v>
      </c>
      <c r="AX417" s="17">
        <f t="shared" si="158"/>
        <v>1.8372905027932962</v>
      </c>
      <c r="AY417" s="17">
        <f t="shared" si="159"/>
        <v>0.83432262569832405</v>
      </c>
      <c r="AZ417" s="17">
        <f t="shared" si="160"/>
        <v>0.83432262569832405</v>
      </c>
      <c r="BA417" s="17">
        <f t="shared" si="161"/>
        <v>0.54232262569832401</v>
      </c>
      <c r="BC417" s="17">
        <f t="shared" si="162"/>
        <v>1.4132841328413286</v>
      </c>
      <c r="BD417" s="17">
        <f t="shared" si="163"/>
        <v>0.47043870438704394</v>
      </c>
      <c r="BE417" s="17">
        <f t="shared" si="164"/>
        <v>0.51127617190167396</v>
      </c>
      <c r="BF417" s="17">
        <f t="shared" si="165"/>
        <v>0.47043870438704394</v>
      </c>
      <c r="BG417" s="17">
        <f t="shared" si="166"/>
        <v>0.47043870438704394</v>
      </c>
      <c r="BH417" s="17">
        <f t="shared" si="167"/>
        <v>3.1840371223326863E-2</v>
      </c>
      <c r="BI417" s="17">
        <f t="shared" si="168"/>
        <v>2.7653872513567861E-2</v>
      </c>
    </row>
    <row r="418" spans="1:61" x14ac:dyDescent="0.25">
      <c r="A418" s="84">
        <v>196</v>
      </c>
      <c r="B418" s="84">
        <v>124</v>
      </c>
      <c r="C418" s="17">
        <v>24</v>
      </c>
      <c r="D418" s="86">
        <v>1</v>
      </c>
      <c r="E418" s="98">
        <f t="shared" si="171"/>
        <v>20</v>
      </c>
      <c r="F418" s="98">
        <f t="shared" si="172"/>
        <v>0.83374999999999999</v>
      </c>
      <c r="G418" s="17">
        <v>0</v>
      </c>
      <c r="H418" s="17">
        <v>13.3</v>
      </c>
      <c r="I418" s="17">
        <v>0</v>
      </c>
      <c r="J418" s="17">
        <v>0</v>
      </c>
      <c r="K418" s="17">
        <v>0</v>
      </c>
      <c r="L418" s="17">
        <v>0</v>
      </c>
      <c r="M418" s="17">
        <v>0</v>
      </c>
      <c r="N418" s="17">
        <v>0</v>
      </c>
      <c r="O418" s="17">
        <v>20</v>
      </c>
      <c r="P418" s="17">
        <v>0</v>
      </c>
      <c r="Q418" s="17">
        <v>66.7</v>
      </c>
      <c r="R418" s="17">
        <v>0</v>
      </c>
      <c r="S418" s="17">
        <v>0</v>
      </c>
      <c r="T418" s="17">
        <v>0</v>
      </c>
      <c r="U418" s="17">
        <v>0</v>
      </c>
      <c r="V418" s="17">
        <v>0</v>
      </c>
      <c r="W418" s="41">
        <v>0</v>
      </c>
      <c r="X418" s="41">
        <v>0</v>
      </c>
      <c r="Y418" s="17">
        <v>0</v>
      </c>
      <c r="Z418" s="17">
        <v>0</v>
      </c>
      <c r="AA418" s="17">
        <v>0</v>
      </c>
      <c r="AB418" s="17">
        <v>0</v>
      </c>
      <c r="AC418" s="17">
        <v>0</v>
      </c>
      <c r="AD418" s="17">
        <v>0</v>
      </c>
      <c r="AE418" s="17">
        <v>0</v>
      </c>
      <c r="AF418" s="41">
        <v>0</v>
      </c>
      <c r="AG418" s="88">
        <v>59</v>
      </c>
      <c r="AH418" s="91" t="s">
        <v>3</v>
      </c>
      <c r="AI418" s="87" t="s">
        <v>504</v>
      </c>
      <c r="AN418" s="17">
        <f t="shared" si="149"/>
        <v>100</v>
      </c>
      <c r="AO418" s="17">
        <f t="shared" si="150"/>
        <v>0.2</v>
      </c>
      <c r="AP418" s="17">
        <f t="shared" si="151"/>
        <v>0</v>
      </c>
      <c r="AQ418" s="17">
        <f t="shared" si="152"/>
        <v>0.13300000000000001</v>
      </c>
      <c r="AR418" s="17">
        <f t="shared" si="153"/>
        <v>0.66700000000000004</v>
      </c>
      <c r="AS418" s="17">
        <f t="shared" si="154"/>
        <v>0.59</v>
      </c>
      <c r="AU418" s="17">
        <f t="shared" si="155"/>
        <v>5.0150375939849621</v>
      </c>
      <c r="AV418" s="17">
        <f t="shared" si="156"/>
        <v>1.5037593984962405</v>
      </c>
      <c r="AW418" s="17">
        <f t="shared" si="157"/>
        <v>0.81343984962406013</v>
      </c>
      <c r="AX418" s="17">
        <f t="shared" si="158"/>
        <v>1.7537593984962405</v>
      </c>
      <c r="AY418" s="17">
        <f t="shared" si="159"/>
        <v>0.81343984962406013</v>
      </c>
      <c r="AZ418" s="17">
        <f t="shared" si="160"/>
        <v>0.81343984962406013</v>
      </c>
      <c r="BA418" s="17">
        <f t="shared" si="161"/>
        <v>0.22343984962406016</v>
      </c>
      <c r="BC418" s="17">
        <f t="shared" si="162"/>
        <v>5.0150375939849621</v>
      </c>
      <c r="BD418" s="17">
        <f t="shared" si="163"/>
        <v>1.5037593984962405</v>
      </c>
      <c r="BE418" s="17">
        <f t="shared" si="164"/>
        <v>0.72296585906189281</v>
      </c>
      <c r="BF418" s="17">
        <f t="shared" si="165"/>
        <v>0.78359622422743513</v>
      </c>
      <c r="BG418" s="17">
        <f t="shared" si="166"/>
        <v>0.78359622422743513</v>
      </c>
      <c r="BH418" s="17">
        <f t="shared" si="167"/>
        <v>3.7479498035119352E-2</v>
      </c>
      <c r="BI418" s="17">
        <f t="shared" si="168"/>
        <v>1.7346329397846361E-2</v>
      </c>
    </row>
    <row r="419" spans="1:61" x14ac:dyDescent="0.25">
      <c r="A419" s="84">
        <v>459</v>
      </c>
      <c r="B419" s="84">
        <v>308</v>
      </c>
      <c r="C419" s="17" t="s">
        <v>301</v>
      </c>
      <c r="D419" s="86">
        <v>1</v>
      </c>
      <c r="E419" s="98">
        <f t="shared" si="171"/>
        <v>20</v>
      </c>
      <c r="F419" s="98">
        <f t="shared" si="172"/>
        <v>0.5</v>
      </c>
      <c r="G419" s="17">
        <v>20</v>
      </c>
      <c r="H419" s="17">
        <v>30</v>
      </c>
      <c r="I419" s="17">
        <v>0</v>
      </c>
      <c r="J419" s="17">
        <v>0</v>
      </c>
      <c r="K419" s="17">
        <v>0</v>
      </c>
      <c r="L419" s="17">
        <v>0</v>
      </c>
      <c r="M419" s="17">
        <v>0</v>
      </c>
      <c r="N419" s="17">
        <v>0</v>
      </c>
      <c r="O419" s="17">
        <v>20</v>
      </c>
      <c r="P419" s="17">
        <v>0</v>
      </c>
      <c r="Q419" s="17">
        <v>30</v>
      </c>
      <c r="R419" s="17">
        <v>0</v>
      </c>
      <c r="S419" s="17">
        <v>0</v>
      </c>
      <c r="T419" s="17">
        <v>0</v>
      </c>
      <c r="U419" s="17">
        <v>0</v>
      </c>
      <c r="V419" s="17">
        <v>0</v>
      </c>
      <c r="W419" s="41">
        <v>0</v>
      </c>
      <c r="X419" s="17">
        <v>0</v>
      </c>
      <c r="Y419" s="17">
        <v>0</v>
      </c>
      <c r="Z419" s="17">
        <v>0</v>
      </c>
      <c r="AA419" s="17">
        <v>0</v>
      </c>
      <c r="AB419" s="17">
        <v>0</v>
      </c>
      <c r="AC419" s="17">
        <v>0</v>
      </c>
      <c r="AD419" s="17">
        <v>0</v>
      </c>
      <c r="AE419" s="17">
        <v>0</v>
      </c>
      <c r="AF419" s="41">
        <v>0</v>
      </c>
      <c r="AG419" s="88">
        <v>0</v>
      </c>
      <c r="AH419" s="92" t="s">
        <v>3</v>
      </c>
      <c r="AI419" s="87" t="s">
        <v>504</v>
      </c>
      <c r="AN419" s="17">
        <f t="shared" si="149"/>
        <v>100</v>
      </c>
      <c r="AO419" s="17">
        <f t="shared" si="150"/>
        <v>0.2</v>
      </c>
      <c r="AP419" s="17">
        <f t="shared" si="151"/>
        <v>0.2</v>
      </c>
      <c r="AQ419" s="17">
        <f t="shared" si="152"/>
        <v>0.3</v>
      </c>
      <c r="AR419" s="17">
        <f t="shared" si="153"/>
        <v>0.3</v>
      </c>
      <c r="AS419" s="17">
        <f t="shared" si="154"/>
        <v>0</v>
      </c>
      <c r="AU419" s="17">
        <f t="shared" si="155"/>
        <v>0.6</v>
      </c>
      <c r="AV419" s="17">
        <f t="shared" si="156"/>
        <v>0.4</v>
      </c>
      <c r="AW419" s="17">
        <f t="shared" si="157"/>
        <v>0.53749999999999998</v>
      </c>
      <c r="AX419" s="17">
        <f t="shared" si="158"/>
        <v>0.65</v>
      </c>
      <c r="AY419" s="17">
        <f t="shared" si="159"/>
        <v>0.4</v>
      </c>
      <c r="AZ419" s="17">
        <f t="shared" si="160"/>
        <v>0.4</v>
      </c>
      <c r="BA419" s="17">
        <f t="shared" si="161"/>
        <v>0.4</v>
      </c>
      <c r="BC419" s="17">
        <f t="shared" si="162"/>
        <v>0.27272727272727271</v>
      </c>
      <c r="BD419" s="17">
        <f t="shared" si="163"/>
        <v>0.18181818181818182</v>
      </c>
      <c r="BE419" s="17">
        <f t="shared" si="164"/>
        <v>0.44424101041415714</v>
      </c>
      <c r="BF419" s="17">
        <f t="shared" si="165"/>
        <v>0.18181818181818182</v>
      </c>
      <c r="BG419" s="17">
        <f t="shared" si="166"/>
        <v>0.18181818181818182</v>
      </c>
      <c r="BH419" s="17">
        <f t="shared" si="167"/>
        <v>3.3057851239669422E-2</v>
      </c>
      <c r="BI419" s="17">
        <f t="shared" si="168"/>
        <v>0.2100338812041406</v>
      </c>
    </row>
    <row r="420" spans="1:61" x14ac:dyDescent="0.25">
      <c r="A420" s="84">
        <v>159</v>
      </c>
      <c r="B420" s="84">
        <v>95</v>
      </c>
      <c r="C420" s="17" t="s">
        <v>191</v>
      </c>
      <c r="D420" s="86">
        <v>1</v>
      </c>
      <c r="E420" s="98">
        <f t="shared" si="171"/>
        <v>20.78</v>
      </c>
      <c r="F420" s="98">
        <f t="shared" si="172"/>
        <v>0.8898866480200206</v>
      </c>
      <c r="G420" s="17">
        <v>3.27</v>
      </c>
      <c r="H420" s="17">
        <v>7.48</v>
      </c>
      <c r="I420" s="17">
        <v>6.78</v>
      </c>
      <c r="J420" s="17">
        <v>0</v>
      </c>
      <c r="K420" s="17">
        <v>0</v>
      </c>
      <c r="L420" s="17">
        <v>0</v>
      </c>
      <c r="M420" s="17">
        <v>0</v>
      </c>
      <c r="N420" s="17">
        <v>0</v>
      </c>
      <c r="O420" s="17">
        <v>14</v>
      </c>
      <c r="P420" s="17">
        <v>0</v>
      </c>
      <c r="Q420" s="17">
        <v>60.45</v>
      </c>
      <c r="R420" s="17">
        <v>0</v>
      </c>
      <c r="S420" s="17">
        <v>0</v>
      </c>
      <c r="T420" s="17">
        <v>0</v>
      </c>
      <c r="U420" s="17">
        <v>4.17</v>
      </c>
      <c r="V420" s="17">
        <v>0</v>
      </c>
      <c r="W420" s="41">
        <v>0</v>
      </c>
      <c r="X420" s="41">
        <v>0</v>
      </c>
      <c r="Y420" s="17">
        <v>0</v>
      </c>
      <c r="Z420" s="17">
        <v>3.83</v>
      </c>
      <c r="AA420" s="17">
        <v>0</v>
      </c>
      <c r="AB420" s="41">
        <v>0</v>
      </c>
      <c r="AC420" s="17">
        <v>0</v>
      </c>
      <c r="AD420" s="17">
        <v>0</v>
      </c>
      <c r="AE420" s="41">
        <v>0</v>
      </c>
      <c r="AF420" s="41">
        <v>0</v>
      </c>
      <c r="AG420" s="88">
        <v>37</v>
      </c>
      <c r="AH420" s="41" t="s">
        <v>3</v>
      </c>
      <c r="AI420" s="87" t="s">
        <v>506</v>
      </c>
      <c r="AN420" s="17">
        <f t="shared" si="149"/>
        <v>99.98</v>
      </c>
      <c r="AO420" s="17">
        <f t="shared" si="150"/>
        <v>0.14000000000000001</v>
      </c>
      <c r="AP420" s="17">
        <f t="shared" si="151"/>
        <v>3.27E-2</v>
      </c>
      <c r="AQ420" s="17">
        <f t="shared" si="152"/>
        <v>7.4800000000000005E-2</v>
      </c>
      <c r="AR420" s="17">
        <f t="shared" si="153"/>
        <v>0.60450000000000004</v>
      </c>
      <c r="AS420" s="17">
        <f t="shared" si="154"/>
        <v>0.37</v>
      </c>
      <c r="AU420" s="17">
        <f t="shared" si="155"/>
        <v>5.6232558139534881</v>
      </c>
      <c r="AV420" s="17">
        <f t="shared" si="156"/>
        <v>1.3023255813953487</v>
      </c>
      <c r="AW420" s="17">
        <f t="shared" si="157"/>
        <v>0.851453488372093</v>
      </c>
      <c r="AX420" s="17">
        <f t="shared" si="158"/>
        <v>1.905813953488372</v>
      </c>
      <c r="AY420" s="17">
        <f t="shared" si="159"/>
        <v>0.851453488372093</v>
      </c>
      <c r="AZ420" s="17">
        <f t="shared" si="160"/>
        <v>0.851453488372093</v>
      </c>
      <c r="BA420" s="17">
        <f t="shared" si="161"/>
        <v>0.48145348837209301</v>
      </c>
      <c r="BC420" s="17">
        <f t="shared" si="162"/>
        <v>1.8279407317810705</v>
      </c>
      <c r="BD420" s="17">
        <f t="shared" si="163"/>
        <v>0.56445922790041325</v>
      </c>
      <c r="BE420" s="17">
        <f t="shared" si="164"/>
        <v>0.53564722523873454</v>
      </c>
      <c r="BF420" s="17">
        <f t="shared" si="165"/>
        <v>0.54214187835198036</v>
      </c>
      <c r="BG420" s="17">
        <f t="shared" si="166"/>
        <v>0.54214187835198036</v>
      </c>
      <c r="BH420" s="17">
        <f t="shared" si="167"/>
        <v>2.9632826282548003E-2</v>
      </c>
      <c r="BI420" s="17">
        <f t="shared" si="168"/>
        <v>7.7959249866340445E-3</v>
      </c>
    </row>
    <row r="421" spans="1:61" x14ac:dyDescent="0.25">
      <c r="A421" s="84">
        <v>108</v>
      </c>
      <c r="B421" s="84">
        <v>73</v>
      </c>
      <c r="C421" s="17" t="s">
        <v>130</v>
      </c>
      <c r="D421" s="87">
        <v>1</v>
      </c>
      <c r="E421" s="17"/>
      <c r="F421" s="17"/>
      <c r="G421" s="17">
        <v>17.18</v>
      </c>
      <c r="H421" s="17">
        <v>4.99</v>
      </c>
      <c r="I421" s="17">
        <v>0</v>
      </c>
      <c r="J421" s="17">
        <v>0</v>
      </c>
      <c r="K421" s="17">
        <v>0.13</v>
      </c>
      <c r="L421" s="17">
        <v>0</v>
      </c>
      <c r="M421" s="17">
        <v>0</v>
      </c>
      <c r="N421" s="17">
        <v>0</v>
      </c>
      <c r="O421" s="17">
        <v>14.73</v>
      </c>
      <c r="P421" s="17">
        <v>0</v>
      </c>
      <c r="Q421" s="17">
        <v>62.97</v>
      </c>
      <c r="R421" s="17">
        <v>0</v>
      </c>
      <c r="S421" s="17">
        <v>0</v>
      </c>
      <c r="T421" s="17">
        <v>0</v>
      </c>
      <c r="U421" s="17">
        <v>0</v>
      </c>
      <c r="V421" s="41">
        <v>0</v>
      </c>
      <c r="W421" s="41">
        <v>0</v>
      </c>
      <c r="X421" s="41">
        <v>0</v>
      </c>
      <c r="Y421" s="17">
        <v>0</v>
      </c>
      <c r="Z421" s="17">
        <v>0</v>
      </c>
      <c r="AA421" s="17">
        <v>0</v>
      </c>
      <c r="AB421" s="41">
        <v>0</v>
      </c>
      <c r="AC421" s="17">
        <v>0</v>
      </c>
      <c r="AD421" s="17">
        <v>0</v>
      </c>
      <c r="AE421" s="41">
        <v>0</v>
      </c>
      <c r="AF421" s="41">
        <v>0</v>
      </c>
      <c r="AG421" s="88">
        <v>1</v>
      </c>
      <c r="AH421" s="41" t="s">
        <v>3</v>
      </c>
      <c r="AI421" s="87" t="s">
        <v>506</v>
      </c>
      <c r="AN421" s="17">
        <f t="shared" si="149"/>
        <v>100</v>
      </c>
      <c r="AO421" s="17">
        <f t="shared" si="150"/>
        <v>0.14730000000000001</v>
      </c>
      <c r="AP421" s="17">
        <f t="shared" si="151"/>
        <v>0.17180000000000001</v>
      </c>
      <c r="AQ421" s="17">
        <f t="shared" si="152"/>
        <v>4.99E-2</v>
      </c>
      <c r="AR421" s="17">
        <f t="shared" si="153"/>
        <v>0.62970000000000004</v>
      </c>
      <c r="AS421" s="17">
        <f t="shared" si="154"/>
        <v>0.01</v>
      </c>
      <c r="AU421" s="17">
        <f t="shared" si="155"/>
        <v>2.8403247631935047</v>
      </c>
      <c r="AV421" s="17">
        <f t="shared" si="156"/>
        <v>0.6644113667117727</v>
      </c>
      <c r="AW421" s="17">
        <f t="shared" si="157"/>
        <v>0.67752029769959399</v>
      </c>
      <c r="AX421" s="17">
        <f t="shared" si="158"/>
        <v>1.2100811907983762</v>
      </c>
      <c r="AY421" s="17">
        <f t="shared" si="159"/>
        <v>0.6644113667117727</v>
      </c>
      <c r="AZ421" s="17">
        <f t="shared" si="160"/>
        <v>0.6644113667117727</v>
      </c>
      <c r="BA421" s="17">
        <f t="shared" si="161"/>
        <v>0.65441136671177269</v>
      </c>
      <c r="BC421" s="17">
        <f t="shared" si="162"/>
        <v>0.8542938542938544</v>
      </c>
      <c r="BD421" s="17">
        <f t="shared" si="163"/>
        <v>0.19983719983719986</v>
      </c>
      <c r="BE421" s="17">
        <f t="shared" si="164"/>
        <v>0.4784220416931767</v>
      </c>
      <c r="BF421" s="17">
        <f t="shared" si="165"/>
        <v>0.19983719983719986</v>
      </c>
      <c r="BG421" s="17">
        <f t="shared" si="166"/>
        <v>0.19983719983719986</v>
      </c>
      <c r="BH421" s="17">
        <f t="shared" si="167"/>
        <v>3.6038162442028954E-2</v>
      </c>
      <c r="BI421" s="17">
        <f t="shared" si="168"/>
        <v>0.20096799049555933</v>
      </c>
    </row>
    <row r="422" spans="1:61" x14ac:dyDescent="0.25">
      <c r="A422" s="84">
        <v>133</v>
      </c>
      <c r="B422" s="84">
        <v>77</v>
      </c>
      <c r="C422" s="17" t="s">
        <v>159</v>
      </c>
      <c r="D422" s="86">
        <v>1</v>
      </c>
      <c r="E422" s="98">
        <f t="shared" ref="E422:E435" si="173">I422+L422+M422+N422+O422+V422+X422+AB422+AD422</f>
        <v>25.900000000000002</v>
      </c>
      <c r="F422" s="98">
        <f t="shared" ref="F422:F435" si="174">Q422/(H422+P422+Q422+AC422)</f>
        <v>0.9339622641509433</v>
      </c>
      <c r="G422" s="17">
        <v>0</v>
      </c>
      <c r="H422" s="17">
        <v>4.9000000000000004</v>
      </c>
      <c r="I422" s="17">
        <v>9.8000000000000007</v>
      </c>
      <c r="J422" s="17">
        <v>0</v>
      </c>
      <c r="K422" s="17">
        <v>0</v>
      </c>
      <c r="L422" s="17">
        <v>0</v>
      </c>
      <c r="M422" s="17">
        <v>0</v>
      </c>
      <c r="N422" s="17">
        <v>0</v>
      </c>
      <c r="O422" s="17">
        <v>16.100000000000001</v>
      </c>
      <c r="P422" s="17">
        <v>0</v>
      </c>
      <c r="Q422" s="17">
        <v>69.3</v>
      </c>
      <c r="R422" s="17">
        <v>0</v>
      </c>
      <c r="S422" s="17">
        <v>0</v>
      </c>
      <c r="T422" s="17">
        <v>0</v>
      </c>
      <c r="U422" s="17">
        <v>0</v>
      </c>
      <c r="V422" s="17">
        <v>0</v>
      </c>
      <c r="W422" s="41">
        <v>0</v>
      </c>
      <c r="X422" s="41">
        <v>0</v>
      </c>
      <c r="Y422" s="17">
        <v>0</v>
      </c>
      <c r="Z422" s="17">
        <v>0</v>
      </c>
      <c r="AA422" s="17">
        <v>0</v>
      </c>
      <c r="AB422" s="41">
        <v>0</v>
      </c>
      <c r="AC422" s="17">
        <v>0</v>
      </c>
      <c r="AD422" s="17">
        <v>0</v>
      </c>
      <c r="AE422" s="41">
        <v>0</v>
      </c>
      <c r="AF422" s="41">
        <v>0</v>
      </c>
      <c r="AG422" s="88">
        <v>80.8</v>
      </c>
      <c r="AH422" s="41" t="s">
        <v>3</v>
      </c>
      <c r="AI422" s="87" t="s">
        <v>557</v>
      </c>
      <c r="AN422" s="17">
        <f t="shared" si="149"/>
        <v>100.1</v>
      </c>
      <c r="AO422" s="17">
        <f t="shared" si="150"/>
        <v>0.161</v>
      </c>
      <c r="AP422" s="17">
        <f t="shared" si="151"/>
        <v>0</v>
      </c>
      <c r="AQ422" s="17">
        <f t="shared" si="152"/>
        <v>4.9000000000000002E-2</v>
      </c>
      <c r="AR422" s="17">
        <f t="shared" si="153"/>
        <v>0.69299999999999995</v>
      </c>
      <c r="AS422" s="17">
        <f t="shared" si="154"/>
        <v>0.80799999999999994</v>
      </c>
      <c r="AU422" s="17">
        <f t="shared" si="155"/>
        <v>14.142857142857141</v>
      </c>
      <c r="AV422" s="17">
        <f t="shared" si="156"/>
        <v>3.2857142857142856</v>
      </c>
      <c r="AW422" s="17">
        <f t="shared" si="157"/>
        <v>1.3839285714285712</v>
      </c>
      <c r="AX422" s="17">
        <f t="shared" si="158"/>
        <v>4.0357142857142847</v>
      </c>
      <c r="AY422" s="17">
        <f t="shared" si="159"/>
        <v>1.3839285714285712</v>
      </c>
      <c r="AZ422" s="17">
        <f t="shared" si="160"/>
        <v>1</v>
      </c>
      <c r="BA422" s="17">
        <f t="shared" si="161"/>
        <v>0.19200000000000006</v>
      </c>
      <c r="BC422" s="17">
        <f t="shared" si="162"/>
        <v>14.142857142857141</v>
      </c>
      <c r="BD422" s="17">
        <f t="shared" si="163"/>
        <v>4.2857142857142856</v>
      </c>
      <c r="BE422" s="17">
        <f t="shared" si="164"/>
        <v>1.2594449061708382</v>
      </c>
      <c r="BF422" s="17">
        <f t="shared" si="165"/>
        <v>1.3582163909057547</v>
      </c>
      <c r="BG422" s="17">
        <f t="shared" si="166"/>
        <v>1</v>
      </c>
      <c r="BH422" s="17">
        <f t="shared" si="167"/>
        <v>3.6864000000000022E-2</v>
      </c>
      <c r="BI422" s="17">
        <f t="shared" si="168"/>
        <v>0.12229391195077491</v>
      </c>
    </row>
    <row r="423" spans="1:61" x14ac:dyDescent="0.25">
      <c r="A423" s="84">
        <v>470</v>
      </c>
      <c r="B423" s="84">
        <v>317</v>
      </c>
      <c r="C423" s="17" t="s">
        <v>341</v>
      </c>
      <c r="D423" s="86">
        <v>1</v>
      </c>
      <c r="E423" s="98">
        <f t="shared" si="173"/>
        <v>26.599999999999998</v>
      </c>
      <c r="F423" s="98">
        <f t="shared" si="174"/>
        <v>0.90521327014218012</v>
      </c>
      <c r="G423" s="17">
        <v>8.6999999999999993</v>
      </c>
      <c r="H423" s="17">
        <v>6</v>
      </c>
      <c r="I423" s="17">
        <v>24.9</v>
      </c>
      <c r="J423" s="17">
        <v>0</v>
      </c>
      <c r="K423" s="17">
        <v>0</v>
      </c>
      <c r="L423" s="17">
        <v>0</v>
      </c>
      <c r="M423" s="17">
        <v>0</v>
      </c>
      <c r="N423" s="17">
        <v>0.9</v>
      </c>
      <c r="O423" s="17">
        <v>0.8</v>
      </c>
      <c r="P423" s="17">
        <v>0</v>
      </c>
      <c r="Q423" s="17">
        <v>57.3</v>
      </c>
      <c r="R423" s="17">
        <v>0</v>
      </c>
      <c r="S423" s="17">
        <v>0</v>
      </c>
      <c r="T423" s="17">
        <v>0</v>
      </c>
      <c r="U423" s="17">
        <v>0</v>
      </c>
      <c r="V423" s="17">
        <v>0</v>
      </c>
      <c r="W423" s="41">
        <v>0</v>
      </c>
      <c r="X423" s="17">
        <v>0</v>
      </c>
      <c r="Y423" s="17">
        <v>0</v>
      </c>
      <c r="Z423" s="17">
        <v>0</v>
      </c>
      <c r="AA423" s="17">
        <v>0</v>
      </c>
      <c r="AB423" s="17">
        <v>0</v>
      </c>
      <c r="AC423" s="17">
        <v>0</v>
      </c>
      <c r="AD423" s="17">
        <v>0</v>
      </c>
      <c r="AE423" s="17">
        <v>0</v>
      </c>
      <c r="AF423" s="41">
        <v>0</v>
      </c>
      <c r="AG423" s="88">
        <v>14</v>
      </c>
      <c r="AH423" s="17" t="s">
        <v>3</v>
      </c>
      <c r="AI423" s="87" t="s">
        <v>524</v>
      </c>
      <c r="AN423" s="17">
        <f t="shared" si="149"/>
        <v>98.6</v>
      </c>
      <c r="AO423" s="17">
        <f t="shared" si="150"/>
        <v>8.0000000000000002E-3</v>
      </c>
      <c r="AP423" s="17">
        <f t="shared" si="151"/>
        <v>8.6999999999999994E-2</v>
      </c>
      <c r="AQ423" s="17">
        <f t="shared" si="152"/>
        <v>0.06</v>
      </c>
      <c r="AR423" s="17">
        <f t="shared" si="153"/>
        <v>0.57299999999999995</v>
      </c>
      <c r="AS423" s="17">
        <f t="shared" si="154"/>
        <v>0.14000000000000001</v>
      </c>
      <c r="AU423" s="17">
        <f t="shared" si="155"/>
        <v>3.8979591836734695</v>
      </c>
      <c r="AV423" s="17">
        <f t="shared" si="156"/>
        <v>5.4421768707482998E-2</v>
      </c>
      <c r="AW423" s="17">
        <f t="shared" si="157"/>
        <v>0.74362244897959184</v>
      </c>
      <c r="AX423" s="17">
        <f t="shared" si="158"/>
        <v>1.4744897959183674</v>
      </c>
      <c r="AY423" s="17">
        <f t="shared" si="159"/>
        <v>5.4421768707482998E-2</v>
      </c>
      <c r="AZ423" s="17">
        <f t="shared" si="160"/>
        <v>5.4421768707482998E-2</v>
      </c>
      <c r="BA423" s="17">
        <f t="shared" si="161"/>
        <v>8.5578231292517015E-2</v>
      </c>
      <c r="BC423" s="17">
        <f t="shared" si="162"/>
        <v>1.4044117647058825</v>
      </c>
      <c r="BD423" s="17">
        <f t="shared" si="163"/>
        <v>0.33578431372549022</v>
      </c>
      <c r="BE423" s="17">
        <f t="shared" si="164"/>
        <v>0.51075470677219603</v>
      </c>
      <c r="BF423" s="17">
        <f t="shared" si="165"/>
        <v>0.33578431372549022</v>
      </c>
      <c r="BG423" s="17">
        <f t="shared" si="166"/>
        <v>0.33578431372549022</v>
      </c>
      <c r="BH423" s="17">
        <f t="shared" si="167"/>
        <v>3.8331497500961174E-2</v>
      </c>
      <c r="BI423" s="17">
        <f t="shared" si="168"/>
        <v>0.10131141128400296</v>
      </c>
    </row>
    <row r="424" spans="1:61" x14ac:dyDescent="0.25">
      <c r="A424" s="84">
        <v>186</v>
      </c>
      <c r="B424" s="84">
        <v>119</v>
      </c>
      <c r="C424" s="17">
        <v>14</v>
      </c>
      <c r="D424" s="86">
        <v>1</v>
      </c>
      <c r="E424" s="98">
        <f t="shared" si="173"/>
        <v>19.5</v>
      </c>
      <c r="F424" s="98">
        <f t="shared" si="174"/>
        <v>0.72298136645962741</v>
      </c>
      <c r="G424" s="17">
        <v>0</v>
      </c>
      <c r="H424" s="17">
        <v>22.3</v>
      </c>
      <c r="I424" s="17">
        <v>0</v>
      </c>
      <c r="J424" s="17">
        <v>0</v>
      </c>
      <c r="K424" s="17">
        <v>0</v>
      </c>
      <c r="L424" s="17">
        <v>0</v>
      </c>
      <c r="M424" s="17">
        <v>0</v>
      </c>
      <c r="N424" s="17">
        <v>0</v>
      </c>
      <c r="O424" s="17">
        <v>19.5</v>
      </c>
      <c r="P424" s="17">
        <v>0</v>
      </c>
      <c r="Q424" s="17">
        <v>58.2</v>
      </c>
      <c r="R424" s="17">
        <v>0</v>
      </c>
      <c r="S424" s="17">
        <v>0</v>
      </c>
      <c r="T424" s="17">
        <v>0</v>
      </c>
      <c r="U424" s="17">
        <v>0</v>
      </c>
      <c r="V424" s="17">
        <v>0</v>
      </c>
      <c r="W424" s="41">
        <v>0</v>
      </c>
      <c r="X424" s="41">
        <v>0</v>
      </c>
      <c r="Y424" s="17">
        <v>0</v>
      </c>
      <c r="Z424" s="17">
        <v>0</v>
      </c>
      <c r="AA424" s="17">
        <v>0</v>
      </c>
      <c r="AB424" s="17">
        <v>0</v>
      </c>
      <c r="AC424" s="17">
        <v>0</v>
      </c>
      <c r="AD424" s="17">
        <v>0</v>
      </c>
      <c r="AE424" s="17">
        <v>0</v>
      </c>
      <c r="AF424" s="41">
        <v>0</v>
      </c>
      <c r="AG424" s="88">
        <v>42</v>
      </c>
      <c r="AH424" s="91" t="s">
        <v>3</v>
      </c>
      <c r="AI424" s="87" t="s">
        <v>504</v>
      </c>
      <c r="AN424" s="17">
        <f t="shared" si="149"/>
        <v>100</v>
      </c>
      <c r="AO424" s="17">
        <f t="shared" si="150"/>
        <v>0.19500000000000001</v>
      </c>
      <c r="AP424" s="17">
        <f t="shared" si="151"/>
        <v>0</v>
      </c>
      <c r="AQ424" s="17">
        <f t="shared" si="152"/>
        <v>0.223</v>
      </c>
      <c r="AR424" s="17">
        <f t="shared" si="153"/>
        <v>0.58200000000000007</v>
      </c>
      <c r="AS424" s="17">
        <f t="shared" si="154"/>
        <v>0.42</v>
      </c>
      <c r="AU424" s="17">
        <f t="shared" si="155"/>
        <v>2.6098654708520184</v>
      </c>
      <c r="AV424" s="17">
        <f t="shared" si="156"/>
        <v>0.87443946188340804</v>
      </c>
      <c r="AW424" s="17">
        <f t="shared" si="157"/>
        <v>0.66311659192825112</v>
      </c>
      <c r="AX424" s="17">
        <f t="shared" si="158"/>
        <v>1.1524663677130045</v>
      </c>
      <c r="AY424" s="17">
        <f t="shared" si="159"/>
        <v>0.66311659192825112</v>
      </c>
      <c r="AZ424" s="17">
        <f t="shared" si="160"/>
        <v>0.66311659192825112</v>
      </c>
      <c r="BA424" s="17">
        <f t="shared" si="161"/>
        <v>0.24311659192825114</v>
      </c>
      <c r="BC424" s="17">
        <f t="shared" si="162"/>
        <v>2.6098654708520179</v>
      </c>
      <c r="BD424" s="17">
        <f t="shared" si="163"/>
        <v>0.87443946188340804</v>
      </c>
      <c r="BE424" s="17">
        <f t="shared" si="164"/>
        <v>0.58160411961878655</v>
      </c>
      <c r="BF424" s="17">
        <f t="shared" si="165"/>
        <v>0.61680095413469538</v>
      </c>
      <c r="BG424" s="17">
        <f t="shared" si="166"/>
        <v>0.61680095413469538</v>
      </c>
      <c r="BH424" s="17">
        <f t="shared" si="167"/>
        <v>3.8730615548326477E-2</v>
      </c>
      <c r="BI424" s="17">
        <f t="shared" si="168"/>
        <v>1.4664714437277549E-3</v>
      </c>
    </row>
    <row r="425" spans="1:61" x14ac:dyDescent="0.25">
      <c r="A425" s="84">
        <v>207</v>
      </c>
      <c r="B425" s="84">
        <v>131</v>
      </c>
      <c r="C425" s="17">
        <v>35</v>
      </c>
      <c r="D425" s="86">
        <v>1</v>
      </c>
      <c r="E425" s="98">
        <f t="shared" si="173"/>
        <v>25</v>
      </c>
      <c r="F425" s="98">
        <f t="shared" si="174"/>
        <v>0.8</v>
      </c>
      <c r="G425" s="17">
        <v>0</v>
      </c>
      <c r="H425" s="17">
        <v>15</v>
      </c>
      <c r="I425" s="17">
        <v>0</v>
      </c>
      <c r="J425" s="17">
        <v>0</v>
      </c>
      <c r="K425" s="17">
        <v>0</v>
      </c>
      <c r="L425" s="17">
        <v>0</v>
      </c>
      <c r="M425" s="17">
        <v>0</v>
      </c>
      <c r="N425" s="17">
        <v>0</v>
      </c>
      <c r="O425" s="17">
        <v>25</v>
      </c>
      <c r="P425" s="17">
        <v>0</v>
      </c>
      <c r="Q425" s="17">
        <v>60</v>
      </c>
      <c r="R425" s="17">
        <v>0</v>
      </c>
      <c r="S425" s="17">
        <v>0</v>
      </c>
      <c r="T425" s="17">
        <v>0</v>
      </c>
      <c r="U425" s="17">
        <v>0</v>
      </c>
      <c r="V425" s="17">
        <v>0</v>
      </c>
      <c r="W425" s="41">
        <v>0</v>
      </c>
      <c r="X425" s="41">
        <v>0</v>
      </c>
      <c r="Y425" s="17">
        <v>0</v>
      </c>
      <c r="Z425" s="17">
        <v>0</v>
      </c>
      <c r="AA425" s="17">
        <v>0</v>
      </c>
      <c r="AB425" s="17">
        <v>0</v>
      </c>
      <c r="AC425" s="17">
        <v>0</v>
      </c>
      <c r="AD425" s="17">
        <v>0</v>
      </c>
      <c r="AE425" s="17">
        <v>0</v>
      </c>
      <c r="AF425" s="41">
        <v>0</v>
      </c>
      <c r="AG425" s="88">
        <v>50</v>
      </c>
      <c r="AH425" s="91" t="s">
        <v>3</v>
      </c>
      <c r="AI425" s="87" t="s">
        <v>504</v>
      </c>
      <c r="AN425" s="17">
        <f t="shared" si="149"/>
        <v>100</v>
      </c>
      <c r="AO425" s="17">
        <f t="shared" si="150"/>
        <v>0.25</v>
      </c>
      <c r="AP425" s="17">
        <f t="shared" si="151"/>
        <v>0</v>
      </c>
      <c r="AQ425" s="17">
        <f t="shared" si="152"/>
        <v>0.15</v>
      </c>
      <c r="AR425" s="17">
        <f t="shared" si="153"/>
        <v>0.6</v>
      </c>
      <c r="AS425" s="17">
        <f t="shared" si="154"/>
        <v>0.5</v>
      </c>
      <c r="AU425" s="17">
        <f t="shared" si="155"/>
        <v>4</v>
      </c>
      <c r="AV425" s="17">
        <f t="shared" si="156"/>
        <v>1.6666666666666667</v>
      </c>
      <c r="AW425" s="17">
        <f t="shared" si="157"/>
        <v>0.75</v>
      </c>
      <c r="AX425" s="17">
        <f t="shared" si="158"/>
        <v>1.5</v>
      </c>
      <c r="AY425" s="17">
        <f t="shared" si="159"/>
        <v>0.72222222222222221</v>
      </c>
      <c r="AZ425" s="17">
        <f t="shared" si="160"/>
        <v>0.72222222222222221</v>
      </c>
      <c r="BA425" s="17">
        <f t="shared" si="161"/>
        <v>0.22222222222222221</v>
      </c>
      <c r="BC425" s="17">
        <f t="shared" si="162"/>
        <v>4</v>
      </c>
      <c r="BD425" s="17">
        <f t="shared" si="163"/>
        <v>1.6666666666666667</v>
      </c>
      <c r="BE425" s="17">
        <f t="shared" si="164"/>
        <v>0.66330797491056859</v>
      </c>
      <c r="BF425" s="17">
        <f t="shared" si="165"/>
        <v>0.71169562305902379</v>
      </c>
      <c r="BG425" s="17">
        <f t="shared" si="166"/>
        <v>0.71169562305902379</v>
      </c>
      <c r="BH425" s="17">
        <f t="shared" si="167"/>
        <v>4.4815036822348282E-2</v>
      </c>
      <c r="BI425" s="17">
        <f t="shared" si="168"/>
        <v>1.7393457750776897E-3</v>
      </c>
    </row>
    <row r="426" spans="1:61" x14ac:dyDescent="0.25">
      <c r="A426" s="84">
        <v>76</v>
      </c>
      <c r="B426" s="84">
        <v>54</v>
      </c>
      <c r="C426" s="17" t="s">
        <v>94</v>
      </c>
      <c r="D426" s="86">
        <v>1</v>
      </c>
      <c r="E426" s="98">
        <f t="shared" si="173"/>
        <v>10.6</v>
      </c>
      <c r="F426" s="98">
        <f t="shared" si="174"/>
        <v>0.77443609022556392</v>
      </c>
      <c r="G426" s="17">
        <v>4.4000000000000004</v>
      </c>
      <c r="H426" s="17">
        <v>9</v>
      </c>
      <c r="I426" s="17">
        <v>0</v>
      </c>
      <c r="J426" s="17">
        <v>0</v>
      </c>
      <c r="K426" s="41">
        <v>0</v>
      </c>
      <c r="L426" s="17">
        <v>0</v>
      </c>
      <c r="M426" s="17">
        <v>0</v>
      </c>
      <c r="N426" s="17">
        <v>0</v>
      </c>
      <c r="O426" s="17">
        <v>10.6</v>
      </c>
      <c r="P426" s="17">
        <v>0</v>
      </c>
      <c r="Q426" s="17">
        <v>30.9</v>
      </c>
      <c r="R426" s="17">
        <v>0</v>
      </c>
      <c r="S426" s="17">
        <v>0</v>
      </c>
      <c r="T426" s="17">
        <v>0</v>
      </c>
      <c r="U426" s="17">
        <v>0</v>
      </c>
      <c r="V426" s="41">
        <v>0</v>
      </c>
      <c r="W426" s="41">
        <v>0</v>
      </c>
      <c r="X426" s="41">
        <v>0</v>
      </c>
      <c r="Y426" s="17">
        <v>45.1</v>
      </c>
      <c r="Z426" s="17">
        <v>0</v>
      </c>
      <c r="AA426" s="17">
        <v>0</v>
      </c>
      <c r="AB426" s="41">
        <v>0</v>
      </c>
      <c r="AC426" s="17">
        <v>0</v>
      </c>
      <c r="AD426" s="17">
        <v>0</v>
      </c>
      <c r="AE426" s="41">
        <v>0</v>
      </c>
      <c r="AF426" s="41">
        <v>0</v>
      </c>
      <c r="AG426" s="88">
        <v>60.2</v>
      </c>
      <c r="AH426" s="41" t="s">
        <v>3</v>
      </c>
      <c r="AI426" s="87" t="s">
        <v>506</v>
      </c>
      <c r="AN426" s="17">
        <f t="shared" si="149"/>
        <v>100</v>
      </c>
      <c r="AO426" s="17">
        <f t="shared" si="150"/>
        <v>0.106</v>
      </c>
      <c r="AP426" s="17">
        <f t="shared" si="151"/>
        <v>4.4000000000000004E-2</v>
      </c>
      <c r="AQ426" s="17">
        <f t="shared" si="152"/>
        <v>0.09</v>
      </c>
      <c r="AR426" s="17">
        <f t="shared" si="153"/>
        <v>0.309</v>
      </c>
      <c r="AS426" s="17">
        <f t="shared" si="154"/>
        <v>0.60199999999999998</v>
      </c>
      <c r="AU426" s="17">
        <f t="shared" si="155"/>
        <v>2.305970149253731</v>
      </c>
      <c r="AV426" s="17">
        <f t="shared" si="156"/>
        <v>0.79104477611940294</v>
      </c>
      <c r="AW426" s="17">
        <f t="shared" si="157"/>
        <v>0.64412313432835822</v>
      </c>
      <c r="AX426" s="17">
        <f t="shared" si="158"/>
        <v>1.0764925373134329</v>
      </c>
      <c r="AY426" s="17">
        <f t="shared" si="159"/>
        <v>0.64412313432835822</v>
      </c>
      <c r="AZ426" s="17">
        <f t="shared" si="160"/>
        <v>0.64412313432835822</v>
      </c>
      <c r="BA426" s="17">
        <f t="shared" si="161"/>
        <v>4.2123134328358236E-2</v>
      </c>
      <c r="BC426" s="17">
        <f t="shared" si="162"/>
        <v>1.1616541353383458</v>
      </c>
      <c r="BD426" s="17">
        <f t="shared" si="163"/>
        <v>0.39849624060150374</v>
      </c>
      <c r="BE426" s="17">
        <f t="shared" si="164"/>
        <v>0.49648685441334717</v>
      </c>
      <c r="BF426" s="17">
        <f t="shared" si="165"/>
        <v>0.39849624060150374</v>
      </c>
      <c r="BG426" s="17">
        <f t="shared" si="166"/>
        <v>0.39849624060150374</v>
      </c>
      <c r="BH426" s="17">
        <f t="shared" si="167"/>
        <v>4.1413780089321048E-2</v>
      </c>
      <c r="BI426" s="17">
        <f t="shared" si="168"/>
        <v>2.0651260547548851E-2</v>
      </c>
    </row>
    <row r="427" spans="1:61" x14ac:dyDescent="0.25">
      <c r="A427" s="84">
        <v>220</v>
      </c>
      <c r="B427" s="84">
        <v>484</v>
      </c>
      <c r="C427" s="17">
        <v>48</v>
      </c>
      <c r="D427" s="86">
        <v>1</v>
      </c>
      <c r="E427" s="98">
        <f t="shared" si="173"/>
        <v>35</v>
      </c>
      <c r="F427" s="98">
        <f t="shared" si="174"/>
        <v>0.46153846153846156</v>
      </c>
      <c r="G427" s="17">
        <v>0</v>
      </c>
      <c r="H427" s="17">
        <v>35</v>
      </c>
      <c r="I427" s="17">
        <v>0</v>
      </c>
      <c r="J427" s="17">
        <v>0</v>
      </c>
      <c r="K427" s="17">
        <v>0</v>
      </c>
      <c r="L427" s="17">
        <v>0</v>
      </c>
      <c r="M427" s="17">
        <v>0</v>
      </c>
      <c r="N427" s="17">
        <v>0</v>
      </c>
      <c r="O427" s="17">
        <v>35</v>
      </c>
      <c r="P427" s="17">
        <v>0</v>
      </c>
      <c r="Q427" s="17">
        <v>30</v>
      </c>
      <c r="R427" s="17">
        <v>0</v>
      </c>
      <c r="S427" s="17">
        <v>0</v>
      </c>
      <c r="T427" s="17">
        <v>0</v>
      </c>
      <c r="U427" s="17">
        <v>0</v>
      </c>
      <c r="V427" s="17">
        <v>0</v>
      </c>
      <c r="W427" s="41">
        <v>0</v>
      </c>
      <c r="X427" s="41">
        <v>0</v>
      </c>
      <c r="Y427" s="17">
        <v>0</v>
      </c>
      <c r="Z427" s="17">
        <v>0</v>
      </c>
      <c r="AA427" s="17">
        <v>0</v>
      </c>
      <c r="AB427" s="17">
        <v>0</v>
      </c>
      <c r="AC427" s="17">
        <v>0</v>
      </c>
      <c r="AD427" s="17">
        <v>0</v>
      </c>
      <c r="AE427" s="17">
        <v>0</v>
      </c>
      <c r="AF427" s="41">
        <v>0</v>
      </c>
      <c r="AG427" s="88">
        <v>30</v>
      </c>
      <c r="AH427" s="91" t="s">
        <v>3</v>
      </c>
      <c r="AI427" s="87" t="s">
        <v>504</v>
      </c>
      <c r="AN427" s="17">
        <f t="shared" si="149"/>
        <v>100</v>
      </c>
      <c r="AO427" s="17">
        <f t="shared" si="150"/>
        <v>0.35</v>
      </c>
      <c r="AP427" s="17">
        <f t="shared" si="151"/>
        <v>0</v>
      </c>
      <c r="AQ427" s="17">
        <f t="shared" si="152"/>
        <v>0.35</v>
      </c>
      <c r="AR427" s="17">
        <f t="shared" si="153"/>
        <v>0.3</v>
      </c>
      <c r="AS427" s="17">
        <f t="shared" si="154"/>
        <v>0.3</v>
      </c>
      <c r="AU427" s="17">
        <f t="shared" si="155"/>
        <v>0.85714285714285721</v>
      </c>
      <c r="AV427" s="17">
        <f t="shared" si="156"/>
        <v>1</v>
      </c>
      <c r="AW427" s="17">
        <f t="shared" si="157"/>
        <v>0.5535714285714286</v>
      </c>
      <c r="AX427" s="17">
        <f t="shared" si="158"/>
        <v>0.7142857142857143</v>
      </c>
      <c r="AY427" s="17">
        <f t="shared" si="159"/>
        <v>0.47976190476190478</v>
      </c>
      <c r="AZ427" s="17">
        <f t="shared" si="160"/>
        <v>0.47976190476190478</v>
      </c>
      <c r="BA427" s="17">
        <f t="shared" si="161"/>
        <v>0.17976190476190479</v>
      </c>
      <c r="BC427" s="17">
        <f t="shared" si="162"/>
        <v>0.8571428571428571</v>
      </c>
      <c r="BD427" s="17">
        <f t="shared" si="163"/>
        <v>1</v>
      </c>
      <c r="BE427" s="17">
        <f t="shared" si="164"/>
        <v>0.47858948916794986</v>
      </c>
      <c r="BF427" s="17">
        <f t="shared" si="165"/>
        <v>0.50739464607670215</v>
      </c>
      <c r="BG427" s="17">
        <f t="shared" si="166"/>
        <v>0.50739464607670215</v>
      </c>
      <c r="BH427" s="17">
        <f t="shared" si="167"/>
        <v>4.3012539221280552E-2</v>
      </c>
      <c r="BI427" s="17">
        <f t="shared" si="168"/>
        <v>2.5057159946702854E-2</v>
      </c>
    </row>
    <row r="428" spans="1:61" x14ac:dyDescent="0.25">
      <c r="A428" s="84">
        <v>331</v>
      </c>
      <c r="B428" s="84">
        <v>218</v>
      </c>
      <c r="D428" s="86">
        <v>1</v>
      </c>
      <c r="E428" s="98">
        <f t="shared" si="173"/>
        <v>43.693693693693696</v>
      </c>
      <c r="F428" s="98">
        <f t="shared" si="174"/>
        <v>0.8</v>
      </c>
      <c r="G428" s="17">
        <v>0</v>
      </c>
      <c r="H428" s="17">
        <f>'EWG-CCP-127 (1)'!M149</f>
        <v>11.261261261261263</v>
      </c>
      <c r="I428" s="17">
        <v>0</v>
      </c>
      <c r="J428" s="17">
        <v>0</v>
      </c>
      <c r="K428" s="17">
        <v>0</v>
      </c>
      <c r="L428" s="17">
        <v>0</v>
      </c>
      <c r="M428" s="17">
        <v>0</v>
      </c>
      <c r="N428" s="17">
        <v>0</v>
      </c>
      <c r="O428" s="17">
        <f>'EWG-CCP-127 (1)'!L149</f>
        <v>43.693693693693696</v>
      </c>
      <c r="P428" s="17">
        <v>0</v>
      </c>
      <c r="Q428" s="17">
        <f>'EWG-CCP-127 (1)'!K149</f>
        <v>45.04504504504505</v>
      </c>
      <c r="R428" s="17">
        <v>0</v>
      </c>
      <c r="S428" s="17">
        <v>0</v>
      </c>
      <c r="T428" s="17">
        <v>0</v>
      </c>
      <c r="U428" s="17">
        <v>0</v>
      </c>
      <c r="V428" s="17">
        <v>0</v>
      </c>
      <c r="W428" s="41">
        <v>0</v>
      </c>
      <c r="X428" s="41">
        <v>0</v>
      </c>
      <c r="Y428" s="17">
        <v>0</v>
      </c>
      <c r="Z428" s="17">
        <v>0</v>
      </c>
      <c r="AA428" s="17">
        <v>0</v>
      </c>
      <c r="AB428" s="17">
        <v>0</v>
      </c>
      <c r="AC428" s="17">
        <v>0</v>
      </c>
      <c r="AD428" s="17">
        <v>0</v>
      </c>
      <c r="AE428" s="17">
        <v>0</v>
      </c>
      <c r="AF428" s="41">
        <v>0</v>
      </c>
      <c r="AG428" s="88">
        <f>'EWG-CCP-127 (1)'!E149</f>
        <v>56.999999999999993</v>
      </c>
      <c r="AH428" s="91" t="s">
        <v>3</v>
      </c>
      <c r="AI428" s="87" t="s">
        <v>504</v>
      </c>
      <c r="AN428" s="17">
        <f t="shared" si="149"/>
        <v>100</v>
      </c>
      <c r="AO428" s="17">
        <f t="shared" si="150"/>
        <v>0.43693693693693697</v>
      </c>
      <c r="AP428" s="17">
        <f t="shared" si="151"/>
        <v>0</v>
      </c>
      <c r="AQ428" s="17">
        <f t="shared" si="152"/>
        <v>0.11261261261261263</v>
      </c>
      <c r="AR428" s="17">
        <f t="shared" si="153"/>
        <v>0.45045045045045051</v>
      </c>
      <c r="AS428" s="17">
        <f t="shared" si="154"/>
        <v>0.56999999999999995</v>
      </c>
      <c r="AU428" s="17">
        <f t="shared" si="155"/>
        <v>4</v>
      </c>
      <c r="AV428" s="17">
        <f t="shared" si="156"/>
        <v>3.88</v>
      </c>
      <c r="AW428" s="17">
        <f t="shared" si="157"/>
        <v>0.75</v>
      </c>
      <c r="AX428" s="17">
        <f t="shared" si="158"/>
        <v>1.5</v>
      </c>
      <c r="AY428" s="17">
        <f t="shared" si="159"/>
        <v>0.35333333333333333</v>
      </c>
      <c r="AZ428" s="17">
        <f t="shared" si="160"/>
        <v>0.35333333333333333</v>
      </c>
      <c r="BA428" s="17">
        <f t="shared" si="161"/>
        <v>0.21666666666666662</v>
      </c>
      <c r="BC428" s="17">
        <f t="shared" si="162"/>
        <v>4</v>
      </c>
      <c r="BD428" s="17">
        <f t="shared" si="163"/>
        <v>3.88</v>
      </c>
      <c r="BE428" s="17">
        <f t="shared" si="164"/>
        <v>0.66330797491056859</v>
      </c>
      <c r="BF428" s="17">
        <f t="shared" si="165"/>
        <v>0.35008013257285736</v>
      </c>
      <c r="BG428" s="17">
        <f t="shared" si="166"/>
        <v>0.35008013257285736</v>
      </c>
      <c r="BH428" s="17">
        <f t="shared" si="167"/>
        <v>4.8364748089171974E-2</v>
      </c>
      <c r="BI428" s="17">
        <f t="shared" si="168"/>
        <v>1.2478110815008873E-2</v>
      </c>
    </row>
    <row r="429" spans="1:61" x14ac:dyDescent="0.25">
      <c r="A429" s="84">
        <v>572</v>
      </c>
      <c r="B429" s="84">
        <v>609</v>
      </c>
      <c r="C429" s="17" t="s">
        <v>411</v>
      </c>
      <c r="D429" s="86">
        <v>1</v>
      </c>
      <c r="E429" s="98">
        <f t="shared" si="173"/>
        <v>28</v>
      </c>
      <c r="F429" s="98">
        <f t="shared" si="174"/>
        <v>0.33333333333333331</v>
      </c>
      <c r="G429" s="17">
        <v>0</v>
      </c>
      <c r="H429" s="17">
        <v>48</v>
      </c>
      <c r="I429" s="17">
        <v>0</v>
      </c>
      <c r="J429" s="17">
        <v>0</v>
      </c>
      <c r="K429" s="17">
        <v>0</v>
      </c>
      <c r="L429" s="17">
        <v>0</v>
      </c>
      <c r="M429" s="17">
        <v>0</v>
      </c>
      <c r="N429" s="17">
        <v>0</v>
      </c>
      <c r="O429" s="17">
        <v>0</v>
      </c>
      <c r="P429" s="17">
        <v>0</v>
      </c>
      <c r="Q429" s="17">
        <v>24</v>
      </c>
      <c r="R429" s="17">
        <v>0</v>
      </c>
      <c r="S429" s="17">
        <v>0</v>
      </c>
      <c r="T429" s="17">
        <v>0</v>
      </c>
      <c r="U429" s="17">
        <v>0</v>
      </c>
      <c r="V429" s="17">
        <v>28</v>
      </c>
      <c r="W429" s="17">
        <v>0</v>
      </c>
      <c r="X429" s="17">
        <v>0</v>
      </c>
      <c r="Y429" s="17">
        <v>0</v>
      </c>
      <c r="Z429" s="17">
        <v>0</v>
      </c>
      <c r="AA429" s="17">
        <v>0</v>
      </c>
      <c r="AB429" s="17">
        <v>0</v>
      </c>
      <c r="AC429" s="17">
        <v>0</v>
      </c>
      <c r="AD429" s="17">
        <v>0</v>
      </c>
      <c r="AE429" s="17">
        <v>0</v>
      </c>
      <c r="AF429" s="17">
        <v>0</v>
      </c>
      <c r="AG429" s="88">
        <v>52</v>
      </c>
      <c r="AH429" s="92" t="s">
        <v>3</v>
      </c>
      <c r="AI429" s="87" t="s">
        <v>504</v>
      </c>
      <c r="AN429" s="17">
        <f t="shared" si="149"/>
        <v>100</v>
      </c>
      <c r="AO429" s="17">
        <f t="shared" si="150"/>
        <v>0</v>
      </c>
      <c r="AP429" s="17">
        <f t="shared" si="151"/>
        <v>0</v>
      </c>
      <c r="AQ429" s="17">
        <f t="shared" si="152"/>
        <v>0.48</v>
      </c>
      <c r="AR429" s="17">
        <f t="shared" si="153"/>
        <v>0.24</v>
      </c>
      <c r="AS429" s="17">
        <f t="shared" si="154"/>
        <v>0.52</v>
      </c>
      <c r="AU429" s="17">
        <f t="shared" si="155"/>
        <v>0.5</v>
      </c>
      <c r="AV429" s="17">
        <f t="shared" si="156"/>
        <v>0</v>
      </c>
      <c r="AW429" s="17">
        <f t="shared" si="157"/>
        <v>0.53125</v>
      </c>
      <c r="AX429" s="17">
        <f t="shared" si="158"/>
        <v>0.625</v>
      </c>
      <c r="AY429" s="17">
        <f t="shared" si="159"/>
        <v>0</v>
      </c>
      <c r="AZ429" s="17">
        <f t="shared" si="160"/>
        <v>0</v>
      </c>
      <c r="BA429" s="17">
        <f t="shared" si="161"/>
        <v>0.52</v>
      </c>
      <c r="BC429" s="17">
        <f t="shared" si="162"/>
        <v>0.5</v>
      </c>
      <c r="BD429" s="17">
        <f t="shared" si="163"/>
        <v>0.29166666666666669</v>
      </c>
      <c r="BE429" s="17">
        <f t="shared" si="164"/>
        <v>0.45759875215174323</v>
      </c>
      <c r="BF429" s="17">
        <f t="shared" si="165"/>
        <v>0.29166666666666669</v>
      </c>
      <c r="BG429" s="17">
        <f t="shared" si="166"/>
        <v>0.29166666666666669</v>
      </c>
      <c r="BH429" s="17">
        <f t="shared" si="167"/>
        <v>5.2136111111111112E-2</v>
      </c>
      <c r="BI429" s="17">
        <f t="shared" si="168"/>
        <v>3.8075643579151761E-3</v>
      </c>
    </row>
    <row r="430" spans="1:61" x14ac:dyDescent="0.25">
      <c r="A430" s="84">
        <v>49</v>
      </c>
      <c r="B430" s="84">
        <v>37</v>
      </c>
      <c r="C430" s="17" t="s">
        <v>60</v>
      </c>
      <c r="D430" s="86">
        <v>1</v>
      </c>
      <c r="E430" s="98">
        <f t="shared" si="173"/>
        <v>14</v>
      </c>
      <c r="F430" s="98">
        <f t="shared" si="174"/>
        <v>0.75641025641025639</v>
      </c>
      <c r="G430" s="41">
        <v>0</v>
      </c>
      <c r="H430" s="17">
        <v>19</v>
      </c>
      <c r="I430" s="17">
        <v>0</v>
      </c>
      <c r="J430" s="17">
        <v>0</v>
      </c>
      <c r="K430" s="41">
        <v>0</v>
      </c>
      <c r="L430" s="41">
        <v>0</v>
      </c>
      <c r="M430" s="41">
        <v>0</v>
      </c>
      <c r="N430" s="41">
        <v>0</v>
      </c>
      <c r="O430" s="17">
        <v>14</v>
      </c>
      <c r="P430" s="17">
        <v>0</v>
      </c>
      <c r="Q430" s="17">
        <v>59</v>
      </c>
      <c r="R430" s="17">
        <v>0</v>
      </c>
      <c r="S430" s="17">
        <v>0</v>
      </c>
      <c r="T430" s="17">
        <v>0</v>
      </c>
      <c r="U430" s="17">
        <v>0</v>
      </c>
      <c r="V430" s="41">
        <v>0</v>
      </c>
      <c r="W430" s="41">
        <v>0</v>
      </c>
      <c r="X430" s="41">
        <v>0</v>
      </c>
      <c r="Y430" s="41">
        <v>0</v>
      </c>
      <c r="Z430" s="17">
        <v>8</v>
      </c>
      <c r="AA430" s="17">
        <v>0</v>
      </c>
      <c r="AB430" s="41">
        <v>0</v>
      </c>
      <c r="AC430" s="17">
        <v>0</v>
      </c>
      <c r="AD430" s="17">
        <v>0</v>
      </c>
      <c r="AE430" s="41">
        <v>0</v>
      </c>
      <c r="AF430" s="41">
        <v>0</v>
      </c>
      <c r="AG430" s="88">
        <v>41</v>
      </c>
      <c r="AH430" s="41" t="s">
        <v>3</v>
      </c>
      <c r="AI430" s="87" t="s">
        <v>506</v>
      </c>
      <c r="AN430" s="17">
        <f t="shared" si="149"/>
        <v>100</v>
      </c>
      <c r="AO430" s="17">
        <f t="shared" si="150"/>
        <v>0.14000000000000001</v>
      </c>
      <c r="AP430" s="17">
        <f t="shared" si="151"/>
        <v>0</v>
      </c>
      <c r="AQ430" s="17">
        <f t="shared" si="152"/>
        <v>0.19</v>
      </c>
      <c r="AR430" s="17">
        <f t="shared" si="153"/>
        <v>0.59</v>
      </c>
      <c r="AS430" s="17">
        <f t="shared" si="154"/>
        <v>0.41</v>
      </c>
      <c r="AU430" s="17">
        <f t="shared" si="155"/>
        <v>3.1052631578947367</v>
      </c>
      <c r="AV430" s="17">
        <f t="shared" si="156"/>
        <v>0.73684210526315796</v>
      </c>
      <c r="AW430" s="17">
        <f t="shared" si="157"/>
        <v>0.69407894736842102</v>
      </c>
      <c r="AX430" s="17">
        <f t="shared" si="158"/>
        <v>1.2763157894736841</v>
      </c>
      <c r="AY430" s="17">
        <f t="shared" si="159"/>
        <v>0.69407894736842102</v>
      </c>
      <c r="AZ430" s="17">
        <f t="shared" si="160"/>
        <v>0.69407894736842102</v>
      </c>
      <c r="BA430" s="17">
        <f t="shared" si="161"/>
        <v>0.28407894736842104</v>
      </c>
      <c r="BC430" s="17">
        <f t="shared" si="162"/>
        <v>3.1052631578947367</v>
      </c>
      <c r="BD430" s="17">
        <f t="shared" si="163"/>
        <v>0.87719298245614041</v>
      </c>
      <c r="BE430" s="17">
        <f t="shared" si="164"/>
        <v>0.6107206548068087</v>
      </c>
      <c r="BF430" s="17">
        <f t="shared" si="165"/>
        <v>0.63927168425523029</v>
      </c>
      <c r="BG430" s="17">
        <f t="shared" si="166"/>
        <v>0.63927168425523029</v>
      </c>
      <c r="BH430" s="17">
        <f t="shared" si="167"/>
        <v>5.2565505201230024E-2</v>
      </c>
      <c r="BI430" s="17">
        <f t="shared" si="168"/>
        <v>2.3323621523090141E-3</v>
      </c>
    </row>
    <row r="431" spans="1:61" x14ac:dyDescent="0.25">
      <c r="A431" s="84">
        <v>388</v>
      </c>
      <c r="B431" s="84">
        <v>256</v>
      </c>
      <c r="C431" s="17" t="s">
        <v>253</v>
      </c>
      <c r="D431" s="86">
        <v>1</v>
      </c>
      <c r="E431" s="98">
        <f t="shared" si="173"/>
        <v>18.5</v>
      </c>
      <c r="F431" s="98">
        <f t="shared" si="174"/>
        <v>0.85070785070785071</v>
      </c>
      <c r="G431" s="17">
        <v>3.8</v>
      </c>
      <c r="H431" s="17">
        <v>11.6</v>
      </c>
      <c r="I431" s="17">
        <v>5.7</v>
      </c>
      <c r="J431" s="17">
        <v>0</v>
      </c>
      <c r="K431" s="17">
        <v>0</v>
      </c>
      <c r="L431" s="17">
        <v>0</v>
      </c>
      <c r="M431" s="17">
        <v>0</v>
      </c>
      <c r="N431" s="17">
        <v>0</v>
      </c>
      <c r="O431" s="17">
        <v>12.8</v>
      </c>
      <c r="P431" s="17">
        <v>0</v>
      </c>
      <c r="Q431" s="17">
        <v>66.099999999999994</v>
      </c>
      <c r="R431" s="17">
        <v>0</v>
      </c>
      <c r="S431" s="17">
        <v>0</v>
      </c>
      <c r="T431" s="17">
        <v>0</v>
      </c>
      <c r="U431" s="17">
        <v>0</v>
      </c>
      <c r="V431" s="17">
        <v>0</v>
      </c>
      <c r="W431" s="41">
        <v>0</v>
      </c>
      <c r="X431" s="41">
        <v>0</v>
      </c>
      <c r="Y431" s="17">
        <v>0</v>
      </c>
      <c r="Z431" s="17">
        <v>0</v>
      </c>
      <c r="AA431" s="17">
        <v>0</v>
      </c>
      <c r="AB431" s="17">
        <v>0</v>
      </c>
      <c r="AC431" s="17">
        <v>0</v>
      </c>
      <c r="AD431" s="17">
        <v>0</v>
      </c>
      <c r="AE431" s="17">
        <v>0</v>
      </c>
      <c r="AF431" s="41">
        <v>0</v>
      </c>
      <c r="AG431" s="88">
        <v>81</v>
      </c>
      <c r="AH431" s="91" t="s">
        <v>3</v>
      </c>
      <c r="AI431" s="87" t="s">
        <v>504</v>
      </c>
      <c r="AN431" s="17">
        <f t="shared" si="149"/>
        <v>100</v>
      </c>
      <c r="AO431" s="17">
        <f t="shared" si="150"/>
        <v>0.128</v>
      </c>
      <c r="AP431" s="17">
        <f t="shared" si="151"/>
        <v>3.7999999999999999E-2</v>
      </c>
      <c r="AQ431" s="17">
        <f t="shared" si="152"/>
        <v>0.11599999999999999</v>
      </c>
      <c r="AR431" s="17">
        <f t="shared" si="153"/>
        <v>0.66099999999999992</v>
      </c>
      <c r="AS431" s="17">
        <f t="shared" si="154"/>
        <v>0.81</v>
      </c>
      <c r="AU431" s="17">
        <f t="shared" si="155"/>
        <v>4.2922077922077921</v>
      </c>
      <c r="AV431" s="17">
        <f t="shared" si="156"/>
        <v>0.83116883116883122</v>
      </c>
      <c r="AW431" s="17">
        <f t="shared" si="157"/>
        <v>0.76826298701298701</v>
      </c>
      <c r="AX431" s="17">
        <f t="shared" si="158"/>
        <v>1.573051948051948</v>
      </c>
      <c r="AY431" s="17">
        <f t="shared" si="159"/>
        <v>0.76826298701298701</v>
      </c>
      <c r="AZ431" s="17">
        <f t="shared" si="160"/>
        <v>0.76826298701298701</v>
      </c>
      <c r="BA431" s="17">
        <f t="shared" si="161"/>
        <v>4.1737012987013045E-2</v>
      </c>
      <c r="BC431" s="17">
        <f t="shared" si="162"/>
        <v>2.466417910447761</v>
      </c>
      <c r="BD431" s="17">
        <f t="shared" si="163"/>
        <v>0.58395522388059706</v>
      </c>
      <c r="BE431" s="17">
        <f t="shared" si="164"/>
        <v>0.57317312357381245</v>
      </c>
      <c r="BF431" s="17">
        <f t="shared" si="165"/>
        <v>0.56580674016491495</v>
      </c>
      <c r="BG431" s="17">
        <f t="shared" si="166"/>
        <v>0.56580674016491495</v>
      </c>
      <c r="BH431" s="17">
        <f t="shared" si="167"/>
        <v>5.963034814888539E-2</v>
      </c>
      <c r="BI431" s="17">
        <f t="shared" si="168"/>
        <v>0.12369673380905873</v>
      </c>
    </row>
    <row r="432" spans="1:61" x14ac:dyDescent="0.25">
      <c r="A432" s="84">
        <v>75</v>
      </c>
      <c r="B432" s="84">
        <v>53</v>
      </c>
      <c r="C432" s="17" t="s">
        <v>93</v>
      </c>
      <c r="D432" s="86">
        <v>1</v>
      </c>
      <c r="E432" s="98">
        <f t="shared" si="173"/>
        <v>12.3</v>
      </c>
      <c r="F432" s="98">
        <f t="shared" si="174"/>
        <v>0.7760869565217392</v>
      </c>
      <c r="G432" s="17">
        <v>5</v>
      </c>
      <c r="H432" s="17">
        <v>10.3</v>
      </c>
      <c r="I432" s="17">
        <v>0</v>
      </c>
      <c r="J432" s="17">
        <v>0</v>
      </c>
      <c r="K432" s="41">
        <v>0</v>
      </c>
      <c r="L432" s="17">
        <v>0</v>
      </c>
      <c r="M432" s="17">
        <v>0</v>
      </c>
      <c r="N432" s="17">
        <v>0</v>
      </c>
      <c r="O432" s="17">
        <v>12.3</v>
      </c>
      <c r="P432" s="17">
        <v>0</v>
      </c>
      <c r="Q432" s="17">
        <v>35.700000000000003</v>
      </c>
      <c r="R432" s="17">
        <v>0</v>
      </c>
      <c r="S432" s="17">
        <v>0</v>
      </c>
      <c r="T432" s="17">
        <v>0</v>
      </c>
      <c r="U432" s="17">
        <v>0</v>
      </c>
      <c r="V432" s="41">
        <v>0</v>
      </c>
      <c r="W432" s="41">
        <v>0</v>
      </c>
      <c r="X432" s="41">
        <v>0</v>
      </c>
      <c r="Y432" s="17">
        <v>36.700000000000003</v>
      </c>
      <c r="Z432" s="17">
        <v>0</v>
      </c>
      <c r="AA432" s="17">
        <v>0</v>
      </c>
      <c r="AB432" s="41">
        <v>0</v>
      </c>
      <c r="AC432" s="17">
        <v>0</v>
      </c>
      <c r="AD432" s="17">
        <v>0</v>
      </c>
      <c r="AE432" s="41">
        <v>0</v>
      </c>
      <c r="AF432" s="41">
        <v>0</v>
      </c>
      <c r="AG432" s="88">
        <v>65.400000000000006</v>
      </c>
      <c r="AH432" s="41" t="s">
        <v>3</v>
      </c>
      <c r="AI432" s="87" t="s">
        <v>506</v>
      </c>
      <c r="AN432" s="17">
        <f t="shared" si="149"/>
        <v>100</v>
      </c>
      <c r="AO432" s="17">
        <f t="shared" si="150"/>
        <v>0.12300000000000001</v>
      </c>
      <c r="AP432" s="17">
        <f t="shared" si="151"/>
        <v>0.05</v>
      </c>
      <c r="AQ432" s="17">
        <f t="shared" si="152"/>
        <v>0.10300000000000001</v>
      </c>
      <c r="AR432" s="17">
        <f t="shared" si="153"/>
        <v>0.35700000000000004</v>
      </c>
      <c r="AS432" s="17">
        <f t="shared" si="154"/>
        <v>0.65400000000000003</v>
      </c>
      <c r="AU432" s="17">
        <f t="shared" si="155"/>
        <v>2.333333333333333</v>
      </c>
      <c r="AV432" s="17">
        <f t="shared" si="156"/>
        <v>0.8039215686274509</v>
      </c>
      <c r="AW432" s="17">
        <f t="shared" si="157"/>
        <v>0.64583333333333326</v>
      </c>
      <c r="AX432" s="17">
        <f t="shared" si="158"/>
        <v>1.0833333333333333</v>
      </c>
      <c r="AY432" s="17">
        <f t="shared" si="159"/>
        <v>0.64583333333333326</v>
      </c>
      <c r="AZ432" s="17">
        <f t="shared" si="160"/>
        <v>0.64583333333333326</v>
      </c>
      <c r="BA432" s="17">
        <f t="shared" si="161"/>
        <v>8.1666666666667664E-3</v>
      </c>
      <c r="BC432" s="17">
        <f t="shared" si="162"/>
        <v>1.1782178217821784</v>
      </c>
      <c r="BD432" s="17">
        <f t="shared" si="163"/>
        <v>0.40594059405940597</v>
      </c>
      <c r="BE432" s="17">
        <f t="shared" si="164"/>
        <v>0.49746036957459905</v>
      </c>
      <c r="BF432" s="17">
        <f t="shared" si="165"/>
        <v>0.40594059405940597</v>
      </c>
      <c r="BG432" s="17">
        <f t="shared" si="166"/>
        <v>0.40594059405940597</v>
      </c>
      <c r="BH432" s="17">
        <f t="shared" si="167"/>
        <v>6.1533468875600433E-2</v>
      </c>
      <c r="BI432" s="17">
        <f t="shared" si="168"/>
        <v>3.8300628862926324E-2</v>
      </c>
    </row>
    <row r="433" spans="1:61" x14ac:dyDescent="0.25">
      <c r="A433" s="84">
        <v>338</v>
      </c>
      <c r="B433" s="84">
        <v>225</v>
      </c>
      <c r="C433" s="101" t="s">
        <v>83</v>
      </c>
      <c r="D433" s="86">
        <v>1</v>
      </c>
      <c r="E433" s="98">
        <f t="shared" si="173"/>
        <v>25</v>
      </c>
      <c r="F433" s="98">
        <f t="shared" si="174"/>
        <v>0.66666666666666663</v>
      </c>
      <c r="G433" s="17">
        <f>'EWG-CCP-127 (1)'!O158</f>
        <v>0</v>
      </c>
      <c r="H433" s="17">
        <f>'EWG-CCP-127 (1)'!P158</f>
        <v>25</v>
      </c>
      <c r="I433" s="17">
        <v>0</v>
      </c>
      <c r="J433" s="17">
        <v>0</v>
      </c>
      <c r="K433" s="17">
        <v>0</v>
      </c>
      <c r="L433" s="17">
        <v>0</v>
      </c>
      <c r="M433" s="17">
        <v>0</v>
      </c>
      <c r="N433" s="17">
        <v>0</v>
      </c>
      <c r="O433" s="17">
        <f>'EWG-CCP-127 (1)'!N158</f>
        <v>25</v>
      </c>
      <c r="P433" s="17">
        <v>0</v>
      </c>
      <c r="Q433" s="17">
        <f>'EWG-CCP-127 (1)'!M158</f>
        <v>50</v>
      </c>
      <c r="R433" s="17">
        <v>0</v>
      </c>
      <c r="S433" s="17">
        <v>0</v>
      </c>
      <c r="T433" s="17">
        <v>0</v>
      </c>
      <c r="U433" s="17">
        <v>0</v>
      </c>
      <c r="V433" s="17">
        <v>0</v>
      </c>
      <c r="W433" s="41">
        <v>0</v>
      </c>
      <c r="X433" s="41">
        <v>0</v>
      </c>
      <c r="Y433" s="17">
        <v>0</v>
      </c>
      <c r="Z433" s="17">
        <v>0</v>
      </c>
      <c r="AA433" s="17">
        <v>0</v>
      </c>
      <c r="AB433" s="17">
        <v>0</v>
      </c>
      <c r="AC433" s="17">
        <v>0</v>
      </c>
      <c r="AD433" s="17">
        <v>0</v>
      </c>
      <c r="AE433" s="17">
        <v>0</v>
      </c>
      <c r="AF433" s="41">
        <v>0</v>
      </c>
      <c r="AG433" s="88">
        <f>'EWG-CCP-127 (1)'!E158</f>
        <v>85</v>
      </c>
      <c r="AH433" s="41" t="s">
        <v>3</v>
      </c>
      <c r="AI433" s="87" t="s">
        <v>528</v>
      </c>
      <c r="AN433" s="17">
        <f t="shared" si="149"/>
        <v>100</v>
      </c>
      <c r="AO433" s="17">
        <f t="shared" si="150"/>
        <v>0.25</v>
      </c>
      <c r="AP433" s="17">
        <f t="shared" si="151"/>
        <v>0</v>
      </c>
      <c r="AQ433" s="17">
        <f t="shared" si="152"/>
        <v>0.25</v>
      </c>
      <c r="AR433" s="17">
        <f t="shared" si="153"/>
        <v>0.5</v>
      </c>
      <c r="AS433" s="17">
        <f t="shared" si="154"/>
        <v>0.85</v>
      </c>
      <c r="AU433" s="17">
        <f t="shared" si="155"/>
        <v>2</v>
      </c>
      <c r="AV433" s="17">
        <f t="shared" si="156"/>
        <v>1</v>
      </c>
      <c r="AW433" s="17">
        <f t="shared" si="157"/>
        <v>0.625</v>
      </c>
      <c r="AX433" s="17">
        <f t="shared" si="158"/>
        <v>1</v>
      </c>
      <c r="AY433" s="17">
        <f t="shared" si="159"/>
        <v>0.625</v>
      </c>
      <c r="AZ433" s="17">
        <f t="shared" si="160"/>
        <v>0.625</v>
      </c>
      <c r="BA433" s="17">
        <f t="shared" si="161"/>
        <v>0.22499999999999998</v>
      </c>
      <c r="BC433" s="17">
        <f t="shared" si="162"/>
        <v>2</v>
      </c>
      <c r="BD433" s="17">
        <f t="shared" si="163"/>
        <v>1</v>
      </c>
      <c r="BE433" s="17">
        <f t="shared" si="164"/>
        <v>0.54575984761981122</v>
      </c>
      <c r="BF433" s="17">
        <f t="shared" si="165"/>
        <v>0.58961263966104716</v>
      </c>
      <c r="BG433" s="17">
        <f t="shared" si="166"/>
        <v>0.58961263966104716</v>
      </c>
      <c r="BH433" s="17">
        <f t="shared" si="167"/>
        <v>6.7801577424287662E-2</v>
      </c>
      <c r="BI433" s="17">
        <f t="shared" si="168"/>
        <v>0.15343317097473363</v>
      </c>
    </row>
    <row r="434" spans="1:61" x14ac:dyDescent="0.25">
      <c r="A434" s="84">
        <v>185</v>
      </c>
      <c r="B434" s="84">
        <v>118</v>
      </c>
      <c r="C434" s="17">
        <v>13</v>
      </c>
      <c r="D434" s="86">
        <v>1</v>
      </c>
      <c r="E434" s="98">
        <f t="shared" si="173"/>
        <v>18.8</v>
      </c>
      <c r="F434" s="98">
        <f t="shared" si="174"/>
        <v>0.92364532019704426</v>
      </c>
      <c r="G434" s="17">
        <v>0</v>
      </c>
      <c r="H434" s="17">
        <v>6.2</v>
      </c>
      <c r="I434" s="17">
        <v>0</v>
      </c>
      <c r="J434" s="17">
        <v>0</v>
      </c>
      <c r="K434" s="17">
        <v>0</v>
      </c>
      <c r="L434" s="17">
        <v>0</v>
      </c>
      <c r="M434" s="17">
        <v>0</v>
      </c>
      <c r="N434" s="17">
        <v>0</v>
      </c>
      <c r="O434" s="17">
        <v>18.8</v>
      </c>
      <c r="P434" s="17">
        <v>0</v>
      </c>
      <c r="Q434" s="17">
        <v>75</v>
      </c>
      <c r="R434" s="17">
        <v>0</v>
      </c>
      <c r="S434" s="17">
        <v>0</v>
      </c>
      <c r="T434" s="17">
        <v>0</v>
      </c>
      <c r="U434" s="17">
        <v>0</v>
      </c>
      <c r="V434" s="17">
        <v>0</v>
      </c>
      <c r="W434" s="41">
        <v>0</v>
      </c>
      <c r="X434" s="41">
        <v>0</v>
      </c>
      <c r="Y434" s="17">
        <v>0</v>
      </c>
      <c r="Z434" s="17">
        <v>0</v>
      </c>
      <c r="AA434" s="17">
        <v>0</v>
      </c>
      <c r="AB434" s="17">
        <v>0</v>
      </c>
      <c r="AC434" s="17">
        <v>0</v>
      </c>
      <c r="AD434" s="17">
        <v>0</v>
      </c>
      <c r="AE434" s="17">
        <v>0</v>
      </c>
      <c r="AF434" s="41">
        <v>0</v>
      </c>
      <c r="AG434" s="88">
        <v>72</v>
      </c>
      <c r="AH434" s="91" t="s">
        <v>3</v>
      </c>
      <c r="AI434" s="87" t="s">
        <v>504</v>
      </c>
      <c r="AN434" s="17">
        <f t="shared" si="149"/>
        <v>100</v>
      </c>
      <c r="AO434" s="17">
        <f t="shared" si="150"/>
        <v>0.188</v>
      </c>
      <c r="AP434" s="17">
        <f t="shared" si="151"/>
        <v>0</v>
      </c>
      <c r="AQ434" s="17">
        <f t="shared" si="152"/>
        <v>6.2E-2</v>
      </c>
      <c r="AR434" s="17">
        <f t="shared" si="153"/>
        <v>0.75</v>
      </c>
      <c r="AS434" s="17">
        <f t="shared" si="154"/>
        <v>0.72</v>
      </c>
      <c r="AU434" s="17">
        <f t="shared" si="155"/>
        <v>12.096774193548388</v>
      </c>
      <c r="AV434" s="17">
        <f t="shared" si="156"/>
        <v>3.032258064516129</v>
      </c>
      <c r="AW434" s="17">
        <f t="shared" si="157"/>
        <v>1.2560483870967742</v>
      </c>
      <c r="AX434" s="17">
        <f t="shared" si="158"/>
        <v>3.524193548387097</v>
      </c>
      <c r="AY434" s="17">
        <f t="shared" si="159"/>
        <v>1.2560483870967742</v>
      </c>
      <c r="AZ434" s="17">
        <f t="shared" si="160"/>
        <v>1</v>
      </c>
      <c r="BA434" s="17">
        <f t="shared" si="161"/>
        <v>0.28000000000000003</v>
      </c>
      <c r="BC434" s="17">
        <f t="shared" si="162"/>
        <v>12.096774193548386</v>
      </c>
      <c r="BD434" s="17">
        <f t="shared" si="163"/>
        <v>3.032258064516129</v>
      </c>
      <c r="BE434" s="17">
        <f t="shared" si="164"/>
        <v>1.1391882966844413</v>
      </c>
      <c r="BF434" s="17">
        <f t="shared" si="165"/>
        <v>1.2534268609094354</v>
      </c>
      <c r="BG434" s="17">
        <f t="shared" si="166"/>
        <v>1</v>
      </c>
      <c r="BH434" s="17">
        <f t="shared" si="167"/>
        <v>7.8400000000000011E-2</v>
      </c>
      <c r="BI434" s="17">
        <f t="shared" si="168"/>
        <v>6.8489750186289999E-2</v>
      </c>
    </row>
    <row r="435" spans="1:61" x14ac:dyDescent="0.25">
      <c r="A435" s="84">
        <v>583</v>
      </c>
      <c r="B435" s="84">
        <v>339</v>
      </c>
      <c r="C435" s="17" t="s">
        <v>423</v>
      </c>
      <c r="D435" s="86">
        <v>1</v>
      </c>
      <c r="E435" s="98">
        <f t="shared" si="173"/>
        <v>6.79</v>
      </c>
      <c r="F435" s="98">
        <f t="shared" si="174"/>
        <v>0.83252869863748524</v>
      </c>
      <c r="G435" s="17">
        <v>0</v>
      </c>
      <c r="H435" s="17">
        <v>12.61</v>
      </c>
      <c r="I435" s="17">
        <v>0</v>
      </c>
      <c r="J435" s="17">
        <v>0</v>
      </c>
      <c r="K435" s="17">
        <v>0</v>
      </c>
      <c r="L435" s="17">
        <v>6.79</v>
      </c>
      <c r="M435" s="17">
        <v>0</v>
      </c>
      <c r="N435" s="17">
        <v>0</v>
      </c>
      <c r="O435" s="17">
        <v>0</v>
      </c>
      <c r="P435" s="17">
        <v>3</v>
      </c>
      <c r="Q435" s="17">
        <v>77.599999999999994</v>
      </c>
      <c r="R435" s="17">
        <v>0</v>
      </c>
      <c r="S435" s="17">
        <v>0</v>
      </c>
      <c r="T435" s="17">
        <v>0</v>
      </c>
      <c r="U435" s="17">
        <v>0</v>
      </c>
      <c r="V435" s="17">
        <v>0</v>
      </c>
      <c r="W435" s="17">
        <v>0</v>
      </c>
      <c r="X435" s="17">
        <v>0</v>
      </c>
      <c r="Y435" s="17">
        <v>0</v>
      </c>
      <c r="Z435" s="17">
        <v>0</v>
      </c>
      <c r="AA435" s="17">
        <v>0</v>
      </c>
      <c r="AB435" s="17">
        <v>0</v>
      </c>
      <c r="AC435" s="17">
        <v>0</v>
      </c>
      <c r="AD435" s="17">
        <v>0</v>
      </c>
      <c r="AE435" s="17">
        <v>0</v>
      </c>
      <c r="AF435" s="17">
        <v>0</v>
      </c>
      <c r="AG435" s="88">
        <v>28</v>
      </c>
      <c r="AH435" s="92" t="s">
        <v>3</v>
      </c>
      <c r="AI435" s="87" t="s">
        <v>504</v>
      </c>
      <c r="AN435" s="17">
        <f t="shared" si="149"/>
        <v>100</v>
      </c>
      <c r="AO435" s="17">
        <f t="shared" si="150"/>
        <v>6.7900000000000002E-2</v>
      </c>
      <c r="AP435" s="17">
        <f t="shared" si="151"/>
        <v>0</v>
      </c>
      <c r="AQ435" s="17">
        <f t="shared" si="152"/>
        <v>0.12609999999999999</v>
      </c>
      <c r="AR435" s="17">
        <f t="shared" si="153"/>
        <v>0.77599999999999991</v>
      </c>
      <c r="AS435" s="17">
        <f t="shared" si="154"/>
        <v>0.28000000000000003</v>
      </c>
      <c r="AU435" s="17">
        <f t="shared" si="155"/>
        <v>6.1538461538461533</v>
      </c>
      <c r="AV435" s="17">
        <f t="shared" si="156"/>
        <v>0.53846153846153855</v>
      </c>
      <c r="AW435" s="17">
        <f t="shared" si="157"/>
        <v>0.88461538461538458</v>
      </c>
      <c r="AX435" s="17">
        <f t="shared" si="158"/>
        <v>2.0384615384615383</v>
      </c>
      <c r="AY435" s="17">
        <f t="shared" si="159"/>
        <v>0.53846153846153855</v>
      </c>
      <c r="AZ435" s="17">
        <f t="shared" si="160"/>
        <v>0.53846153846153855</v>
      </c>
      <c r="BA435" s="17">
        <f t="shared" si="161"/>
        <v>0.25846153846153852</v>
      </c>
      <c r="BC435" s="17">
        <f t="shared" si="162"/>
        <v>6.1538461538461533</v>
      </c>
      <c r="BD435" s="17">
        <f t="shared" si="163"/>
        <v>0.53846153846153844</v>
      </c>
      <c r="BE435" s="17">
        <f t="shared" si="164"/>
        <v>0.78989826583907652</v>
      </c>
      <c r="BF435" s="17">
        <f t="shared" si="165"/>
        <v>0.53846153846153844</v>
      </c>
      <c r="BG435" s="17">
        <f t="shared" si="166"/>
        <v>0.53846153846153844</v>
      </c>
      <c r="BH435" s="17">
        <f t="shared" si="167"/>
        <v>6.6802366863905296E-2</v>
      </c>
      <c r="BI435" s="17">
        <f t="shared" si="168"/>
        <v>3.1788941363865356E-2</v>
      </c>
    </row>
    <row r="436" spans="1:61" x14ac:dyDescent="0.25">
      <c r="A436" s="84"/>
      <c r="B436" s="84"/>
      <c r="K436" s="41"/>
      <c r="V436" s="41"/>
      <c r="W436" s="41"/>
      <c r="X436" s="41"/>
      <c r="AB436" s="41"/>
      <c r="AE436" s="41"/>
      <c r="AF436" s="41"/>
      <c r="AH436" s="41"/>
    </row>
    <row r="437" spans="1:61" x14ac:dyDescent="0.25">
      <c r="A437" s="84">
        <v>103</v>
      </c>
      <c r="B437" s="84">
        <v>68</v>
      </c>
      <c r="C437" s="17" t="s">
        <v>124</v>
      </c>
      <c r="D437" s="87" t="s">
        <v>617</v>
      </c>
      <c r="E437" s="17"/>
      <c r="F437" s="17"/>
      <c r="G437" s="17">
        <v>4</v>
      </c>
      <c r="H437" s="17">
        <v>4.2</v>
      </c>
      <c r="I437" s="17">
        <v>0</v>
      </c>
      <c r="J437" s="17">
        <v>0</v>
      </c>
      <c r="K437" s="17">
        <v>7.0000000000000007E-2</v>
      </c>
      <c r="L437" s="17">
        <v>0</v>
      </c>
      <c r="M437" s="17">
        <v>0</v>
      </c>
      <c r="N437" s="17">
        <v>0</v>
      </c>
      <c r="O437" s="17">
        <v>13.6</v>
      </c>
      <c r="P437" s="17">
        <v>0</v>
      </c>
      <c r="Q437" s="17">
        <v>78.099999999999994</v>
      </c>
      <c r="R437" s="17">
        <v>0</v>
      </c>
      <c r="S437" s="17">
        <v>0</v>
      </c>
      <c r="T437" s="17">
        <v>0</v>
      </c>
      <c r="U437" s="17">
        <v>0</v>
      </c>
      <c r="V437" s="41">
        <v>0</v>
      </c>
      <c r="W437" s="41">
        <v>0</v>
      </c>
      <c r="X437" s="41">
        <v>0</v>
      </c>
      <c r="Y437" s="17">
        <v>0</v>
      </c>
      <c r="Z437" s="17">
        <v>0</v>
      </c>
      <c r="AA437" s="17">
        <v>0</v>
      </c>
      <c r="AB437" s="41">
        <v>0</v>
      </c>
      <c r="AC437" s="17">
        <v>0</v>
      </c>
      <c r="AD437" s="17">
        <v>0</v>
      </c>
      <c r="AE437" s="41">
        <v>0</v>
      </c>
      <c r="AF437" s="41">
        <v>0</v>
      </c>
      <c r="AG437" s="88">
        <v>91.6</v>
      </c>
      <c r="AH437" s="41" t="s">
        <v>3</v>
      </c>
      <c r="AI437" s="87" t="s">
        <v>506</v>
      </c>
      <c r="AN437" s="17">
        <f t="shared" ref="AN437:AN500" si="175">SUM(G437:AF437)</f>
        <v>99.97</v>
      </c>
      <c r="AO437" s="17">
        <f t="shared" ref="AO437:AO500" si="176">(L437+M437+O437+X437)/100</f>
        <v>0.13600000000000001</v>
      </c>
      <c r="AP437" s="17">
        <f t="shared" ref="AP437:AP500" si="177">G437/100</f>
        <v>0.04</v>
      </c>
      <c r="AQ437" s="17">
        <f t="shared" ref="AQ437:AQ500" si="178">H437/100</f>
        <v>4.2000000000000003E-2</v>
      </c>
      <c r="AR437" s="17">
        <f t="shared" ref="AR437:AR500" si="179">Q437/100</f>
        <v>0.78099999999999992</v>
      </c>
      <c r="AS437" s="17">
        <f t="shared" ref="AS437:AS500" si="180">AG437/100</f>
        <v>0.91599999999999993</v>
      </c>
      <c r="AU437" s="17">
        <f t="shared" ref="AU437:AU500" si="181">AR437/(AQ437+AP437)</f>
        <v>9.5243902439024382</v>
      </c>
      <c r="AV437" s="17">
        <f t="shared" ref="AV437:AV500" si="182">AO437/(AP437+AQ437)</f>
        <v>1.6585365853658538</v>
      </c>
      <c r="AW437" s="17">
        <f t="shared" ref="AW437:AW500" si="183">0.5+AU437/16</f>
        <v>1.0952743902439024</v>
      </c>
      <c r="AX437" s="17">
        <f t="shared" ref="AX437:AX500" si="184">0.5+AU437/4</f>
        <v>2.8810975609756095</v>
      </c>
      <c r="AY437" s="17">
        <f t="shared" ref="AY437:AY500" si="185">IF(AV437&lt;=AW437,AV437,IF(AV437&lt;=AX437,AW437,AW437-(AV437-AX437)*(8+AU437)/(12*(2+AU437))))</f>
        <v>1.0952743902439024</v>
      </c>
      <c r="AZ437" s="17">
        <f t="shared" ref="AZ437:AZ500" si="186">IF(AY437&lt;1,AY437,1)</f>
        <v>1</v>
      </c>
      <c r="BA437" s="17">
        <f t="shared" ref="BA437:BA500" si="187">ABS(AZ437-AS437)</f>
        <v>8.4000000000000075E-2</v>
      </c>
      <c r="BC437" s="17">
        <f t="shared" ref="BC437:BC500" si="188">(Q437)/($BM$3*H437+$BM$4*G437+$BM$5*P437+$BM$6*K437+$BM$7*S437+$BM$8*U437+$BM$9*Y437)</f>
        <v>3.8663366336633662</v>
      </c>
      <c r="BD437" s="17">
        <f t="shared" ref="BD437:BD500" si="189">(O437+$BM$11*M437+$BM$12*L437+$BM$13*X437+$BM$14*AD437+$BM$15*I437+$BM$16*N437+$BM$17*AB437+$BM$18*V437+$BM$19*T437+$BM$20*AA437+$BM$21*Z437+$BM$22*AF437+$BM$23*W437)/($BM$3*$H437+$BM$4*$G437+$BM$5*$P437+$BM$6*$K437+$BM$7*$S437+$BM$8*$U437+$BM$9*$Y437)</f>
        <v>0.67326732673267331</v>
      </c>
      <c r="BE437" s="17">
        <f t="shared" ref="BE437:BE500" si="190">$BM$25+BC437*$BM$26</f>
        <v>0.65545203571044375</v>
      </c>
      <c r="BF437" s="17">
        <f t="shared" ref="BF437:BF500" si="191">IF(BD437&lt;BE437,BD437,$BM$28*($BM$29+BD437)*($BM$30-BD437/($BM$31+$BM$32*BC437))^5)</f>
        <v>0.62560008674452716</v>
      </c>
      <c r="BG437" s="17">
        <f t="shared" ref="BG437:BG500" si="192">IF(BF437&lt;1,IF(BF437&gt;0,BF437,0),1)</f>
        <v>0.62560008674452716</v>
      </c>
      <c r="BH437" s="17">
        <f t="shared" ref="BH437:BH500" si="193">(BG437-AS437)^2</f>
        <v>8.4332109618786108E-2</v>
      </c>
      <c r="BI437" s="17">
        <f t="shared" ref="BI437:BI442" si="194">(AS437-AVERAGE($AQ$2:$AQ$443))^2</f>
        <v>0.49821468422213422</v>
      </c>
    </row>
    <row r="438" spans="1:61" x14ac:dyDescent="0.25">
      <c r="A438" s="84">
        <v>337</v>
      </c>
      <c r="B438" s="84">
        <v>224</v>
      </c>
      <c r="C438" s="58" t="s">
        <v>234</v>
      </c>
      <c r="D438" s="87" t="s">
        <v>617</v>
      </c>
      <c r="E438" s="98">
        <f>I438+L438+M438+N438+O438+V438+X438+AB438+AD438</f>
        <v>25</v>
      </c>
      <c r="F438" s="98">
        <f>Q438/(H438+P438+Q438+AC438)</f>
        <v>0.7142857142857143</v>
      </c>
      <c r="G438" s="17">
        <f>'EWG-CCP-127 (1)'!O157</f>
        <v>4.9999999999999991</v>
      </c>
      <c r="H438" s="17">
        <f>'EWG-CCP-127 (1)'!P157</f>
        <v>20</v>
      </c>
      <c r="I438" s="17">
        <v>0</v>
      </c>
      <c r="J438" s="17">
        <v>0</v>
      </c>
      <c r="K438" s="17">
        <v>0</v>
      </c>
      <c r="L438" s="17">
        <v>0</v>
      </c>
      <c r="M438" s="17">
        <v>0</v>
      </c>
      <c r="N438" s="17">
        <v>0</v>
      </c>
      <c r="O438" s="17">
        <f>'EWG-CCP-127 (1)'!N157</f>
        <v>25</v>
      </c>
      <c r="P438" s="17">
        <v>0</v>
      </c>
      <c r="Q438" s="17">
        <f>'EWG-CCP-127 (1)'!M157</f>
        <v>50</v>
      </c>
      <c r="R438" s="17">
        <v>0</v>
      </c>
      <c r="S438" s="17">
        <v>0</v>
      </c>
      <c r="T438" s="17">
        <v>0</v>
      </c>
      <c r="U438" s="17">
        <v>0</v>
      </c>
      <c r="V438" s="17">
        <v>0</v>
      </c>
      <c r="W438" s="41">
        <v>0</v>
      </c>
      <c r="X438" s="41">
        <v>0</v>
      </c>
      <c r="Y438" s="17">
        <v>0</v>
      </c>
      <c r="Z438" s="17">
        <v>0</v>
      </c>
      <c r="AA438" s="17">
        <v>0</v>
      </c>
      <c r="AB438" s="17">
        <v>0</v>
      </c>
      <c r="AC438" s="17">
        <v>0</v>
      </c>
      <c r="AD438" s="17">
        <v>0</v>
      </c>
      <c r="AE438" s="17">
        <v>0</v>
      </c>
      <c r="AF438" s="41">
        <v>0</v>
      </c>
      <c r="AG438" s="88">
        <f>'EWG-CCP-127 (1)'!E157</f>
        <v>83</v>
      </c>
      <c r="AH438" s="41" t="s">
        <v>3</v>
      </c>
      <c r="AI438" s="87" t="s">
        <v>528</v>
      </c>
      <c r="AN438" s="17">
        <f t="shared" si="175"/>
        <v>100</v>
      </c>
      <c r="AO438" s="17">
        <f t="shared" si="176"/>
        <v>0.25</v>
      </c>
      <c r="AP438" s="17">
        <f t="shared" si="177"/>
        <v>4.9999999999999989E-2</v>
      </c>
      <c r="AQ438" s="17">
        <f t="shared" si="178"/>
        <v>0.2</v>
      </c>
      <c r="AR438" s="17">
        <f t="shared" si="179"/>
        <v>0.5</v>
      </c>
      <c r="AS438" s="17">
        <f t="shared" si="180"/>
        <v>0.83</v>
      </c>
      <c r="AU438" s="17">
        <f t="shared" si="181"/>
        <v>2</v>
      </c>
      <c r="AV438" s="17">
        <f t="shared" si="182"/>
        <v>1</v>
      </c>
      <c r="AW438" s="17">
        <f t="shared" si="183"/>
        <v>0.625</v>
      </c>
      <c r="AX438" s="17">
        <f t="shared" si="184"/>
        <v>1</v>
      </c>
      <c r="AY438" s="17">
        <f t="shared" si="185"/>
        <v>0.625</v>
      </c>
      <c r="AZ438" s="17">
        <f t="shared" si="186"/>
        <v>0.625</v>
      </c>
      <c r="BA438" s="17">
        <f t="shared" si="187"/>
        <v>0.20499999999999996</v>
      </c>
      <c r="BC438" s="17">
        <f t="shared" si="188"/>
        <v>1.25</v>
      </c>
      <c r="BD438" s="17">
        <f t="shared" si="189"/>
        <v>0.625</v>
      </c>
      <c r="BE438" s="17">
        <f t="shared" si="190"/>
        <v>0.5016792998857772</v>
      </c>
      <c r="BF438" s="17">
        <f t="shared" si="191"/>
        <v>0.52950079477115131</v>
      </c>
      <c r="BG438" s="17">
        <f t="shared" si="192"/>
        <v>0.52950079477115131</v>
      </c>
      <c r="BH438" s="17">
        <f t="shared" si="193"/>
        <v>9.0299772343169701E-2</v>
      </c>
      <c r="BI438" s="17">
        <f t="shared" si="194"/>
        <v>0.38420564636114757</v>
      </c>
    </row>
    <row r="439" spans="1:61" x14ac:dyDescent="0.25">
      <c r="A439" s="84">
        <v>208</v>
      </c>
      <c r="B439" s="84">
        <v>132</v>
      </c>
      <c r="C439" s="17">
        <v>36</v>
      </c>
      <c r="D439" s="87" t="s">
        <v>617</v>
      </c>
      <c r="E439" s="98">
        <f>I439+L439+M439+N439+O439+V439+X439+AB439+AD439</f>
        <v>26.6</v>
      </c>
      <c r="F439" s="98">
        <f>Q439/(H439+P439+Q439+AC439)</f>
        <v>0.90871934604904625</v>
      </c>
      <c r="G439" s="17">
        <v>0</v>
      </c>
      <c r="H439" s="17">
        <v>6.7</v>
      </c>
      <c r="I439" s="17">
        <v>0</v>
      </c>
      <c r="J439" s="17">
        <v>0</v>
      </c>
      <c r="K439" s="17">
        <v>0</v>
      </c>
      <c r="L439" s="17">
        <v>0</v>
      </c>
      <c r="M439" s="17">
        <v>0</v>
      </c>
      <c r="N439" s="17">
        <v>0</v>
      </c>
      <c r="O439" s="17">
        <v>26.6</v>
      </c>
      <c r="P439" s="17">
        <v>0</v>
      </c>
      <c r="Q439" s="17">
        <v>66.7</v>
      </c>
      <c r="R439" s="17">
        <v>0</v>
      </c>
      <c r="S439" s="17">
        <v>0</v>
      </c>
      <c r="T439" s="17">
        <v>0</v>
      </c>
      <c r="U439" s="17">
        <v>0</v>
      </c>
      <c r="V439" s="17">
        <v>0</v>
      </c>
      <c r="W439" s="41">
        <v>0</v>
      </c>
      <c r="X439" s="41">
        <v>0</v>
      </c>
      <c r="Y439" s="17">
        <v>0</v>
      </c>
      <c r="Z439" s="17">
        <v>0</v>
      </c>
      <c r="AA439" s="17">
        <v>0</v>
      </c>
      <c r="AB439" s="17">
        <v>0</v>
      </c>
      <c r="AC439" s="17">
        <v>0</v>
      </c>
      <c r="AD439" s="17">
        <v>0</v>
      </c>
      <c r="AE439" s="17">
        <v>0</v>
      </c>
      <c r="AF439" s="41">
        <v>0</v>
      </c>
      <c r="AG439" s="88">
        <v>68</v>
      </c>
      <c r="AH439" s="91" t="s">
        <v>3</v>
      </c>
      <c r="AI439" s="87" t="s">
        <v>504</v>
      </c>
      <c r="AN439" s="17">
        <f t="shared" si="175"/>
        <v>100</v>
      </c>
      <c r="AO439" s="17">
        <f t="shared" si="176"/>
        <v>0.26600000000000001</v>
      </c>
      <c r="AP439" s="17">
        <f t="shared" si="177"/>
        <v>0</v>
      </c>
      <c r="AQ439" s="17">
        <f t="shared" si="178"/>
        <v>6.7000000000000004E-2</v>
      </c>
      <c r="AR439" s="17">
        <f t="shared" si="179"/>
        <v>0.66700000000000004</v>
      </c>
      <c r="AS439" s="17">
        <f t="shared" si="180"/>
        <v>0.68</v>
      </c>
      <c r="AU439" s="17">
        <f t="shared" si="181"/>
        <v>9.9552238805970141</v>
      </c>
      <c r="AV439" s="17">
        <f t="shared" si="182"/>
        <v>3.9701492537313432</v>
      </c>
      <c r="AW439" s="17">
        <f t="shared" si="183"/>
        <v>1.1222014925373134</v>
      </c>
      <c r="AX439" s="17">
        <f t="shared" si="184"/>
        <v>2.9888059701492535</v>
      </c>
      <c r="AY439" s="17">
        <f t="shared" si="185"/>
        <v>0.99938043863081583</v>
      </c>
      <c r="AZ439" s="17">
        <f t="shared" si="186"/>
        <v>0.99938043863081583</v>
      </c>
      <c r="BA439" s="17">
        <f t="shared" si="187"/>
        <v>0.31938043863081578</v>
      </c>
      <c r="BC439" s="17">
        <f t="shared" si="188"/>
        <v>9.9552238805970159</v>
      </c>
      <c r="BD439" s="17">
        <f t="shared" si="189"/>
        <v>3.9701492537313432</v>
      </c>
      <c r="BE439" s="17">
        <f t="shared" si="190"/>
        <v>1.0133206822912566</v>
      </c>
      <c r="BF439" s="17">
        <f t="shared" si="191"/>
        <v>1.0098676687068873</v>
      </c>
      <c r="BG439" s="17">
        <f t="shared" si="192"/>
        <v>1</v>
      </c>
      <c r="BH439" s="17">
        <f t="shared" si="193"/>
        <v>0.10239999999999996</v>
      </c>
      <c r="BI439" s="17">
        <f t="shared" si="194"/>
        <v>0.22075267334779869</v>
      </c>
    </row>
    <row r="440" spans="1:61" x14ac:dyDescent="0.25">
      <c r="A440" s="84">
        <v>184</v>
      </c>
      <c r="B440" s="84">
        <v>117</v>
      </c>
      <c r="C440" s="17">
        <v>12</v>
      </c>
      <c r="D440" s="87" t="s">
        <v>617</v>
      </c>
      <c r="E440" s="98">
        <f>I440+L440+M440+N440+O440+V440+X440+AB440+AD440</f>
        <v>18.8</v>
      </c>
      <c r="F440" s="98">
        <f>Q440/(H440+P440+Q440+AC440)</f>
        <v>0.92364532019704426</v>
      </c>
      <c r="G440" s="17">
        <v>0</v>
      </c>
      <c r="H440" s="17">
        <v>6.2</v>
      </c>
      <c r="I440" s="17">
        <v>0</v>
      </c>
      <c r="J440" s="17">
        <v>0</v>
      </c>
      <c r="K440" s="17">
        <v>0</v>
      </c>
      <c r="L440" s="17">
        <v>0</v>
      </c>
      <c r="M440" s="17">
        <v>0</v>
      </c>
      <c r="N440" s="17">
        <v>0</v>
      </c>
      <c r="O440" s="17">
        <v>18.8</v>
      </c>
      <c r="P440" s="17">
        <v>0</v>
      </c>
      <c r="Q440" s="17">
        <v>75</v>
      </c>
      <c r="R440" s="17">
        <v>0</v>
      </c>
      <c r="S440" s="17">
        <v>0</v>
      </c>
      <c r="T440" s="17">
        <v>0</v>
      </c>
      <c r="U440" s="17">
        <v>0</v>
      </c>
      <c r="V440" s="17">
        <v>0</v>
      </c>
      <c r="W440" s="41">
        <v>0</v>
      </c>
      <c r="X440" s="41">
        <v>0</v>
      </c>
      <c r="Y440" s="17">
        <v>0</v>
      </c>
      <c r="Z440" s="17">
        <v>0</v>
      </c>
      <c r="AA440" s="17">
        <v>0</v>
      </c>
      <c r="AB440" s="17">
        <v>0</v>
      </c>
      <c r="AC440" s="17">
        <v>0</v>
      </c>
      <c r="AD440" s="17">
        <v>0</v>
      </c>
      <c r="AE440" s="17">
        <v>0</v>
      </c>
      <c r="AF440" s="41">
        <v>0</v>
      </c>
      <c r="AG440" s="88">
        <v>70</v>
      </c>
      <c r="AH440" s="91" t="s">
        <v>3</v>
      </c>
      <c r="AI440" s="87" t="s">
        <v>504</v>
      </c>
      <c r="AN440" s="17">
        <f t="shared" si="175"/>
        <v>100</v>
      </c>
      <c r="AO440" s="17">
        <f t="shared" si="176"/>
        <v>0.188</v>
      </c>
      <c r="AP440" s="17">
        <f t="shared" si="177"/>
        <v>0</v>
      </c>
      <c r="AQ440" s="17">
        <f t="shared" si="178"/>
        <v>6.2E-2</v>
      </c>
      <c r="AR440" s="17">
        <f t="shared" si="179"/>
        <v>0.75</v>
      </c>
      <c r="AS440" s="17">
        <f t="shared" si="180"/>
        <v>0.7</v>
      </c>
      <c r="AU440" s="17">
        <f t="shared" si="181"/>
        <v>12.096774193548388</v>
      </c>
      <c r="AV440" s="17">
        <f t="shared" si="182"/>
        <v>3.032258064516129</v>
      </c>
      <c r="AW440" s="17">
        <f t="shared" si="183"/>
        <v>1.2560483870967742</v>
      </c>
      <c r="AX440" s="17">
        <f t="shared" si="184"/>
        <v>3.524193548387097</v>
      </c>
      <c r="AY440" s="17">
        <f t="shared" si="185"/>
        <v>1.2560483870967742</v>
      </c>
      <c r="AZ440" s="17">
        <f t="shared" si="186"/>
        <v>1</v>
      </c>
      <c r="BA440" s="17">
        <f t="shared" si="187"/>
        <v>0.30000000000000004</v>
      </c>
      <c r="BC440" s="17">
        <f t="shared" si="188"/>
        <v>12.096774193548386</v>
      </c>
      <c r="BD440" s="17">
        <f t="shared" si="189"/>
        <v>3.032258064516129</v>
      </c>
      <c r="BE440" s="17">
        <f t="shared" si="190"/>
        <v>1.1391882966844413</v>
      </c>
      <c r="BF440" s="17">
        <f t="shared" si="191"/>
        <v>1.2534268609094354</v>
      </c>
      <c r="BG440" s="17">
        <f t="shared" si="192"/>
        <v>1</v>
      </c>
      <c r="BH440" s="17">
        <f t="shared" si="193"/>
        <v>9.0000000000000024E-2</v>
      </c>
      <c r="BI440" s="17">
        <f t="shared" si="194"/>
        <v>0.23994640308291179</v>
      </c>
    </row>
    <row r="441" spans="1:61" x14ac:dyDescent="0.25">
      <c r="A441" s="84">
        <v>177</v>
      </c>
      <c r="B441" s="84">
        <v>111</v>
      </c>
      <c r="C441" s="17">
        <v>5</v>
      </c>
      <c r="D441" s="87" t="s">
        <v>617</v>
      </c>
      <c r="E441" s="98">
        <f>I441+L441+M441+N441+O441+V441+X441+AB441+AD441</f>
        <v>11.8</v>
      </c>
      <c r="F441" s="98">
        <f>Q441/(H441+P441+Q441+AC441)</f>
        <v>0.93669527896995697</v>
      </c>
      <c r="G441" s="17">
        <v>0</v>
      </c>
      <c r="H441" s="17">
        <v>5.9</v>
      </c>
      <c r="I441" s="17">
        <v>0</v>
      </c>
      <c r="J441" s="17">
        <v>0</v>
      </c>
      <c r="K441" s="17">
        <v>0</v>
      </c>
      <c r="L441" s="17">
        <v>0</v>
      </c>
      <c r="M441" s="17">
        <v>0</v>
      </c>
      <c r="N441" s="17">
        <v>0</v>
      </c>
      <c r="O441" s="17">
        <v>11.8</v>
      </c>
      <c r="P441" s="17">
        <v>0</v>
      </c>
      <c r="Q441" s="17">
        <v>87.3</v>
      </c>
      <c r="R441" s="17">
        <v>0</v>
      </c>
      <c r="S441" s="17">
        <v>0</v>
      </c>
      <c r="T441" s="17">
        <v>0</v>
      </c>
      <c r="U441" s="17">
        <v>0</v>
      </c>
      <c r="V441" s="17">
        <v>0</v>
      </c>
      <c r="W441" s="41">
        <v>0</v>
      </c>
      <c r="X441" s="41">
        <v>0</v>
      </c>
      <c r="Y441" s="17">
        <v>0</v>
      </c>
      <c r="Z441" s="17">
        <v>0</v>
      </c>
      <c r="AA441" s="17">
        <v>0</v>
      </c>
      <c r="AB441" s="17">
        <v>0</v>
      </c>
      <c r="AC441" s="17">
        <v>0</v>
      </c>
      <c r="AD441" s="17">
        <v>0</v>
      </c>
      <c r="AE441" s="17">
        <v>0</v>
      </c>
      <c r="AF441" s="41">
        <v>0</v>
      </c>
      <c r="AG441" s="88">
        <v>67</v>
      </c>
      <c r="AH441" s="91" t="s">
        <v>3</v>
      </c>
      <c r="AI441" s="87" t="s">
        <v>504</v>
      </c>
      <c r="AN441" s="17">
        <f t="shared" si="175"/>
        <v>105</v>
      </c>
      <c r="AO441" s="17">
        <f t="shared" si="176"/>
        <v>0.11800000000000001</v>
      </c>
      <c r="AP441" s="17">
        <f t="shared" si="177"/>
        <v>0</v>
      </c>
      <c r="AQ441" s="17">
        <f t="shared" si="178"/>
        <v>5.9000000000000004E-2</v>
      </c>
      <c r="AR441" s="17">
        <f t="shared" si="179"/>
        <v>0.873</v>
      </c>
      <c r="AS441" s="17">
        <f t="shared" si="180"/>
        <v>0.67</v>
      </c>
      <c r="AU441" s="17">
        <f t="shared" si="181"/>
        <v>14.796610169491524</v>
      </c>
      <c r="AV441" s="17">
        <f t="shared" si="182"/>
        <v>2</v>
      </c>
      <c r="AW441" s="17">
        <f t="shared" si="183"/>
        <v>1.4247881355932202</v>
      </c>
      <c r="AX441" s="17">
        <f t="shared" si="184"/>
        <v>4.1991525423728806</v>
      </c>
      <c r="AY441" s="17">
        <f t="shared" si="185"/>
        <v>1.4247881355932202</v>
      </c>
      <c r="AZ441" s="17">
        <f t="shared" si="186"/>
        <v>1</v>
      </c>
      <c r="BA441" s="17">
        <f t="shared" si="187"/>
        <v>0.32999999999999996</v>
      </c>
      <c r="BC441" s="17">
        <f t="shared" si="188"/>
        <v>14.796610169491524</v>
      </c>
      <c r="BD441" s="17">
        <f t="shared" si="189"/>
        <v>2</v>
      </c>
      <c r="BE441" s="17">
        <f t="shared" si="190"/>
        <v>1.2978686281666063</v>
      </c>
      <c r="BF441" s="17">
        <f t="shared" si="191"/>
        <v>1.2601842045948057</v>
      </c>
      <c r="BG441" s="17">
        <f t="shared" si="192"/>
        <v>1</v>
      </c>
      <c r="BH441" s="17">
        <f t="shared" si="193"/>
        <v>0.10889999999999997</v>
      </c>
      <c r="BI441" s="17">
        <f t="shared" si="194"/>
        <v>0.21145580848024209</v>
      </c>
    </row>
    <row r="442" spans="1:61" x14ac:dyDescent="0.25">
      <c r="A442" s="84">
        <v>440</v>
      </c>
      <c r="B442" s="84">
        <v>295</v>
      </c>
      <c r="C442" s="17" t="s">
        <v>285</v>
      </c>
      <c r="D442" s="87" t="s">
        <v>617</v>
      </c>
      <c r="E442" s="98">
        <f>I442+L442+M442+N442+O442+V442+X442+AB442+AD442</f>
        <v>27.450000000000003</v>
      </c>
      <c r="F442" s="98">
        <f>Q442/(H442+P442+Q442+AC442)</f>
        <v>0.92419021364576159</v>
      </c>
      <c r="G442" s="17">
        <v>0</v>
      </c>
      <c r="H442" s="17">
        <v>5.5</v>
      </c>
      <c r="I442" s="17">
        <v>11.22</v>
      </c>
      <c r="J442" s="17">
        <v>0</v>
      </c>
      <c r="K442" s="17">
        <v>0</v>
      </c>
      <c r="L442" s="17">
        <v>0</v>
      </c>
      <c r="M442" s="17">
        <v>0</v>
      </c>
      <c r="N442" s="17">
        <v>0</v>
      </c>
      <c r="O442" s="17">
        <v>16.23</v>
      </c>
      <c r="P442" s="17">
        <v>0</v>
      </c>
      <c r="Q442" s="17">
        <v>67.05</v>
      </c>
      <c r="R442" s="17">
        <v>0</v>
      </c>
      <c r="S442" s="17">
        <v>0</v>
      </c>
      <c r="T442" s="17">
        <v>0</v>
      </c>
      <c r="U442" s="17">
        <v>0</v>
      </c>
      <c r="V442" s="17">
        <v>0</v>
      </c>
      <c r="W442" s="41">
        <v>0</v>
      </c>
      <c r="X442" s="17">
        <v>0</v>
      </c>
      <c r="Y442" s="17">
        <v>0</v>
      </c>
      <c r="Z442" s="17">
        <v>0</v>
      </c>
      <c r="AA442" s="17">
        <v>0</v>
      </c>
      <c r="AB442" s="17">
        <v>0</v>
      </c>
      <c r="AC442" s="17">
        <v>0</v>
      </c>
      <c r="AD442" s="17">
        <v>0</v>
      </c>
      <c r="AE442" s="17">
        <v>0</v>
      </c>
      <c r="AF442" s="41">
        <v>0</v>
      </c>
      <c r="AG442" s="88">
        <v>64</v>
      </c>
      <c r="AH442" s="41" t="s">
        <v>3</v>
      </c>
      <c r="AI442" s="87" t="s">
        <v>506</v>
      </c>
      <c r="AL442" s="87" t="s">
        <v>510</v>
      </c>
      <c r="AN442" s="17">
        <f t="shared" si="175"/>
        <v>100</v>
      </c>
      <c r="AO442" s="17">
        <f t="shared" si="176"/>
        <v>0.1623</v>
      </c>
      <c r="AP442" s="17">
        <f t="shared" si="177"/>
        <v>0</v>
      </c>
      <c r="AQ442" s="17">
        <f t="shared" si="178"/>
        <v>5.5E-2</v>
      </c>
      <c r="AR442" s="17">
        <f t="shared" si="179"/>
        <v>0.67049999999999998</v>
      </c>
      <c r="AS442" s="17">
        <f t="shared" si="180"/>
        <v>0.64</v>
      </c>
      <c r="AU442" s="17">
        <f t="shared" si="181"/>
        <v>12.190909090909091</v>
      </c>
      <c r="AV442" s="17">
        <f t="shared" si="182"/>
        <v>2.9509090909090907</v>
      </c>
      <c r="AW442" s="17">
        <f t="shared" si="183"/>
        <v>1.2619318181818182</v>
      </c>
      <c r="AX442" s="17">
        <f t="shared" si="184"/>
        <v>3.5477272727272728</v>
      </c>
      <c r="AY442" s="17">
        <f t="shared" si="185"/>
        <v>1.2619318181818182</v>
      </c>
      <c r="AZ442" s="17">
        <f t="shared" si="186"/>
        <v>1</v>
      </c>
      <c r="BA442" s="17">
        <f t="shared" si="187"/>
        <v>0.36</v>
      </c>
      <c r="BC442" s="17">
        <f t="shared" si="188"/>
        <v>12.19090909090909</v>
      </c>
      <c r="BD442" s="17">
        <f t="shared" si="189"/>
        <v>3.9709090909090907</v>
      </c>
      <c r="BE442" s="17">
        <f t="shared" si="190"/>
        <v>1.1447209871331703</v>
      </c>
      <c r="BF442" s="17">
        <f t="shared" si="191"/>
        <v>1.2178985672734419</v>
      </c>
      <c r="BG442" s="17">
        <f t="shared" si="192"/>
        <v>1</v>
      </c>
      <c r="BH442" s="17">
        <f t="shared" si="193"/>
        <v>0.12959999999999999</v>
      </c>
      <c r="BI442" s="17">
        <f t="shared" si="194"/>
        <v>0.18476521387757228</v>
      </c>
    </row>
    <row r="443" spans="1:61" x14ac:dyDescent="0.25">
      <c r="A443" s="84">
        <v>104</v>
      </c>
      <c r="B443" s="84">
        <v>69</v>
      </c>
      <c r="C443" s="17" t="s">
        <v>127</v>
      </c>
      <c r="D443" s="87" t="s">
        <v>617</v>
      </c>
      <c r="E443" s="17"/>
      <c r="F443" s="17"/>
      <c r="G443" s="17">
        <v>5.7</v>
      </c>
      <c r="H443" s="17">
        <v>4.3</v>
      </c>
      <c r="I443" s="17">
        <v>0</v>
      </c>
      <c r="J443" s="17">
        <v>0</v>
      </c>
      <c r="K443" s="17">
        <v>0.06</v>
      </c>
      <c r="L443" s="17">
        <v>0</v>
      </c>
      <c r="M443" s="17">
        <v>0</v>
      </c>
      <c r="N443" s="17">
        <v>0</v>
      </c>
      <c r="O443" s="17">
        <v>13</v>
      </c>
      <c r="P443" s="17">
        <v>0</v>
      </c>
      <c r="Q443" s="17">
        <v>76.900000000000006</v>
      </c>
      <c r="R443" s="17">
        <v>0</v>
      </c>
      <c r="S443" s="17">
        <v>0</v>
      </c>
      <c r="T443" s="17">
        <v>0</v>
      </c>
      <c r="U443" s="17">
        <v>0</v>
      </c>
      <c r="V443" s="41">
        <v>0</v>
      </c>
      <c r="W443" s="41">
        <v>0</v>
      </c>
      <c r="X443" s="41">
        <v>0</v>
      </c>
      <c r="Y443" s="17">
        <v>0</v>
      </c>
      <c r="Z443" s="17">
        <v>0</v>
      </c>
      <c r="AA443" s="17">
        <v>0</v>
      </c>
      <c r="AB443" s="41">
        <v>0</v>
      </c>
      <c r="AC443" s="17">
        <v>0</v>
      </c>
      <c r="AD443" s="17">
        <v>0</v>
      </c>
      <c r="AE443" s="41">
        <v>0</v>
      </c>
      <c r="AF443" s="41">
        <v>0</v>
      </c>
      <c r="AG443" s="88">
        <v>83.1</v>
      </c>
      <c r="AH443" s="41" t="s">
        <v>3</v>
      </c>
      <c r="AI443" s="87" t="s">
        <v>506</v>
      </c>
      <c r="AN443" s="17">
        <f t="shared" si="175"/>
        <v>99.960000000000008</v>
      </c>
      <c r="AO443" s="17">
        <f t="shared" si="176"/>
        <v>0.13</v>
      </c>
      <c r="AP443" s="17">
        <f t="shared" si="177"/>
        <v>5.7000000000000002E-2</v>
      </c>
      <c r="AQ443" s="17">
        <f t="shared" si="178"/>
        <v>4.2999999999999997E-2</v>
      </c>
      <c r="AR443" s="17">
        <f t="shared" si="179"/>
        <v>0.76900000000000002</v>
      </c>
      <c r="AS443" s="17">
        <f t="shared" si="180"/>
        <v>0.83099999999999996</v>
      </c>
      <c r="AU443" s="17">
        <f t="shared" si="181"/>
        <v>7.6899999999999995</v>
      </c>
      <c r="AV443" s="17">
        <f t="shared" si="182"/>
        <v>1.3</v>
      </c>
      <c r="AW443" s="17">
        <f t="shared" si="183"/>
        <v>0.98062499999999997</v>
      </c>
      <c r="AX443" s="17">
        <f t="shared" si="184"/>
        <v>2.4224999999999999</v>
      </c>
      <c r="AY443" s="17">
        <f t="shared" si="185"/>
        <v>0.98062499999999997</v>
      </c>
      <c r="AZ443" s="17">
        <f t="shared" si="186"/>
        <v>0.98062499999999997</v>
      </c>
      <c r="BA443" s="17">
        <f t="shared" si="187"/>
        <v>0.14962500000000001</v>
      </c>
      <c r="BC443" s="17">
        <f t="shared" si="188"/>
        <v>2.8376383763837638</v>
      </c>
      <c r="BD443" s="17">
        <f t="shared" si="189"/>
        <v>0.47970479704797048</v>
      </c>
      <c r="BE443" s="17">
        <f t="shared" si="190"/>
        <v>0.59499125886520221</v>
      </c>
      <c r="BF443" s="17">
        <f t="shared" si="191"/>
        <v>0.47970479704797048</v>
      </c>
      <c r="BG443" s="17">
        <f t="shared" si="192"/>
        <v>0.47970479704797048</v>
      </c>
      <c r="BH443" s="17">
        <f t="shared" si="193"/>
        <v>0.12340831961710759</v>
      </c>
      <c r="BI443" s="17">
        <f t="shared" ref="BI443:BI506" si="195">(AS443-AVERAGE($AQ$2:$AQ$423))^2</f>
        <v>0.38188763242172152</v>
      </c>
    </row>
    <row r="444" spans="1:61" x14ac:dyDescent="0.25">
      <c r="A444" s="84">
        <v>105</v>
      </c>
      <c r="B444" s="84">
        <v>70</v>
      </c>
      <c r="C444" s="17" t="s">
        <v>125</v>
      </c>
      <c r="D444" s="87" t="s">
        <v>617</v>
      </c>
      <c r="E444" s="17"/>
      <c r="F444" s="17"/>
      <c r="G444" s="17">
        <v>7.5</v>
      </c>
      <c r="H444" s="17">
        <v>4.3</v>
      </c>
      <c r="I444" s="17">
        <v>0</v>
      </c>
      <c r="J444" s="17">
        <v>0</v>
      </c>
      <c r="K444" s="17">
        <v>7.0000000000000007E-2</v>
      </c>
      <c r="L444" s="17">
        <v>0</v>
      </c>
      <c r="M444" s="17">
        <v>0</v>
      </c>
      <c r="N444" s="17">
        <v>0</v>
      </c>
      <c r="O444" s="17">
        <v>12.3</v>
      </c>
      <c r="P444" s="17">
        <v>0</v>
      </c>
      <c r="Q444" s="17">
        <v>75.900000000000006</v>
      </c>
      <c r="R444" s="17">
        <v>0</v>
      </c>
      <c r="S444" s="17">
        <v>0</v>
      </c>
      <c r="T444" s="17">
        <v>0</v>
      </c>
      <c r="U444" s="17">
        <v>0</v>
      </c>
      <c r="V444" s="41">
        <v>0</v>
      </c>
      <c r="W444" s="41">
        <v>0</v>
      </c>
      <c r="X444" s="41">
        <v>0</v>
      </c>
      <c r="Y444" s="17">
        <v>0</v>
      </c>
      <c r="Z444" s="17">
        <v>0</v>
      </c>
      <c r="AA444" s="17">
        <v>0</v>
      </c>
      <c r="AB444" s="41">
        <v>0</v>
      </c>
      <c r="AC444" s="17">
        <v>0</v>
      </c>
      <c r="AD444" s="17">
        <v>0</v>
      </c>
      <c r="AE444" s="41">
        <v>0</v>
      </c>
      <c r="AF444" s="41">
        <v>0</v>
      </c>
      <c r="AG444" s="88">
        <v>74.400000000000006</v>
      </c>
      <c r="AH444" s="41" t="s">
        <v>3</v>
      </c>
      <c r="AI444" s="87" t="s">
        <v>506</v>
      </c>
      <c r="AN444" s="17">
        <f t="shared" si="175"/>
        <v>100.07000000000001</v>
      </c>
      <c r="AO444" s="17">
        <f t="shared" si="176"/>
        <v>0.12300000000000001</v>
      </c>
      <c r="AP444" s="17">
        <f t="shared" si="177"/>
        <v>7.4999999999999997E-2</v>
      </c>
      <c r="AQ444" s="17">
        <f t="shared" si="178"/>
        <v>4.2999999999999997E-2</v>
      </c>
      <c r="AR444" s="17">
        <f t="shared" si="179"/>
        <v>0.75900000000000001</v>
      </c>
      <c r="AS444" s="17">
        <f t="shared" si="180"/>
        <v>0.74400000000000011</v>
      </c>
      <c r="AU444" s="17">
        <f t="shared" si="181"/>
        <v>6.4322033898305087</v>
      </c>
      <c r="AV444" s="17">
        <f t="shared" si="182"/>
        <v>1.0423728813559323</v>
      </c>
      <c r="AW444" s="17">
        <f t="shared" si="183"/>
        <v>0.90201271186440679</v>
      </c>
      <c r="AX444" s="17">
        <f t="shared" si="184"/>
        <v>2.1080508474576272</v>
      </c>
      <c r="AY444" s="17">
        <f t="shared" si="185"/>
        <v>0.90201271186440679</v>
      </c>
      <c r="AZ444" s="17">
        <f t="shared" si="186"/>
        <v>0.90201271186440679</v>
      </c>
      <c r="BA444" s="17">
        <f t="shared" si="187"/>
        <v>0.15801271186440669</v>
      </c>
      <c r="BC444" s="17">
        <f t="shared" si="188"/>
        <v>2.2128279883381929</v>
      </c>
      <c r="BD444" s="17">
        <f t="shared" si="189"/>
        <v>0.35860058309037907</v>
      </c>
      <c r="BE444" s="17">
        <f t="shared" si="190"/>
        <v>0.55826861335191813</v>
      </c>
      <c r="BF444" s="17">
        <f t="shared" si="191"/>
        <v>0.35860058309037907</v>
      </c>
      <c r="BG444" s="17">
        <f t="shared" si="192"/>
        <v>0.35860058309037907</v>
      </c>
      <c r="BH444" s="17">
        <f t="shared" si="193"/>
        <v>0.14853271055427589</v>
      </c>
      <c r="BI444" s="17">
        <f t="shared" si="195"/>
        <v>0.28192975225122646</v>
      </c>
    </row>
    <row r="445" spans="1:61" x14ac:dyDescent="0.25">
      <c r="A445" s="84">
        <v>224</v>
      </c>
      <c r="B445" s="84">
        <v>485</v>
      </c>
      <c r="C445" s="17">
        <v>52</v>
      </c>
      <c r="D445" s="87" t="s">
        <v>617</v>
      </c>
      <c r="E445" s="98">
        <f t="shared" ref="E445:E508" si="196">I445+L445+M445+N445+O445+V445+X445+AB445+AD445</f>
        <v>40</v>
      </c>
      <c r="F445" s="98">
        <f t="shared" ref="F445:F508" si="197">Q445/(H445+P445+Q445+AC445)</f>
        <v>0.33333333333333331</v>
      </c>
      <c r="G445" s="17">
        <v>0</v>
      </c>
      <c r="H445" s="17">
        <v>40</v>
      </c>
      <c r="I445" s="17">
        <v>0</v>
      </c>
      <c r="J445" s="17">
        <v>0</v>
      </c>
      <c r="K445" s="17">
        <v>0</v>
      </c>
      <c r="L445" s="17">
        <v>0</v>
      </c>
      <c r="M445" s="17">
        <v>0</v>
      </c>
      <c r="N445" s="17">
        <v>0</v>
      </c>
      <c r="O445" s="17">
        <v>40</v>
      </c>
      <c r="P445" s="17">
        <v>0</v>
      </c>
      <c r="Q445" s="17">
        <v>20</v>
      </c>
      <c r="R445" s="17">
        <v>0</v>
      </c>
      <c r="S445" s="17">
        <v>0</v>
      </c>
      <c r="T445" s="17">
        <v>0</v>
      </c>
      <c r="U445" s="17">
        <v>0</v>
      </c>
      <c r="V445" s="17">
        <v>0</v>
      </c>
      <c r="W445" s="41">
        <v>0</v>
      </c>
      <c r="X445" s="41">
        <v>0</v>
      </c>
      <c r="Y445" s="17">
        <v>0</v>
      </c>
      <c r="Z445" s="17">
        <v>0</v>
      </c>
      <c r="AA445" s="17">
        <v>0</v>
      </c>
      <c r="AB445" s="17">
        <v>0</v>
      </c>
      <c r="AC445" s="17">
        <v>0</v>
      </c>
      <c r="AD445" s="17">
        <v>0</v>
      </c>
      <c r="AE445" s="17">
        <v>0</v>
      </c>
      <c r="AF445" s="41">
        <v>0</v>
      </c>
      <c r="AG445" s="88">
        <v>18</v>
      </c>
      <c r="AH445" s="91" t="s">
        <v>3</v>
      </c>
      <c r="AI445" s="87" t="s">
        <v>504</v>
      </c>
      <c r="AN445" s="17">
        <f t="shared" si="175"/>
        <v>100</v>
      </c>
      <c r="AO445" s="17">
        <f t="shared" si="176"/>
        <v>0.4</v>
      </c>
      <c r="AP445" s="17">
        <f t="shared" si="177"/>
        <v>0</v>
      </c>
      <c r="AQ445" s="17">
        <f t="shared" si="178"/>
        <v>0.4</v>
      </c>
      <c r="AR445" s="17">
        <f t="shared" si="179"/>
        <v>0.2</v>
      </c>
      <c r="AS445" s="17">
        <f t="shared" si="180"/>
        <v>0.18</v>
      </c>
      <c r="AU445" s="17">
        <f t="shared" si="181"/>
        <v>0.5</v>
      </c>
      <c r="AV445" s="17">
        <f t="shared" si="182"/>
        <v>1</v>
      </c>
      <c r="AW445" s="17">
        <f t="shared" si="183"/>
        <v>0.53125</v>
      </c>
      <c r="AX445" s="17">
        <f t="shared" si="184"/>
        <v>0.625</v>
      </c>
      <c r="AY445" s="17">
        <f t="shared" si="185"/>
        <v>0.42499999999999999</v>
      </c>
      <c r="AZ445" s="17">
        <f t="shared" si="186"/>
        <v>0.42499999999999999</v>
      </c>
      <c r="BA445" s="17">
        <f t="shared" si="187"/>
        <v>0.245</v>
      </c>
      <c r="BC445" s="17">
        <f t="shared" si="188"/>
        <v>0.5</v>
      </c>
      <c r="BD445" s="17">
        <f t="shared" si="189"/>
        <v>1</v>
      </c>
      <c r="BE445" s="17">
        <f t="shared" si="190"/>
        <v>0.45759875215174323</v>
      </c>
      <c r="BF445" s="17">
        <f t="shared" si="191"/>
        <v>0.47687353247748765</v>
      </c>
      <c r="BG445" s="17">
        <f t="shared" si="192"/>
        <v>0.47687353247748765</v>
      </c>
      <c r="BH445" s="17">
        <f t="shared" si="193"/>
        <v>8.8133894285661915E-2</v>
      </c>
      <c r="BI445" s="17">
        <f t="shared" si="195"/>
        <v>1.0909428700847819E-3</v>
      </c>
    </row>
    <row r="446" spans="1:61" x14ac:dyDescent="0.25">
      <c r="A446" s="84">
        <v>198</v>
      </c>
      <c r="B446" s="84">
        <v>126</v>
      </c>
      <c r="C446" s="17">
        <v>26</v>
      </c>
      <c r="D446" s="87" t="s">
        <v>617</v>
      </c>
      <c r="E446" s="98">
        <f t="shared" si="196"/>
        <v>22.2</v>
      </c>
      <c r="F446" s="98">
        <f t="shared" si="197"/>
        <v>0.66580976863753216</v>
      </c>
      <c r="G446" s="17">
        <v>0</v>
      </c>
      <c r="H446" s="17">
        <v>26</v>
      </c>
      <c r="I446" s="17">
        <v>0</v>
      </c>
      <c r="J446" s="17">
        <v>0</v>
      </c>
      <c r="K446" s="17">
        <v>0</v>
      </c>
      <c r="L446" s="17">
        <v>0</v>
      </c>
      <c r="M446" s="17">
        <v>0</v>
      </c>
      <c r="N446" s="17">
        <v>0</v>
      </c>
      <c r="O446" s="17">
        <v>22.2</v>
      </c>
      <c r="P446" s="17">
        <v>0</v>
      </c>
      <c r="Q446" s="17">
        <v>51.8</v>
      </c>
      <c r="R446" s="17">
        <v>0</v>
      </c>
      <c r="S446" s="17">
        <v>0</v>
      </c>
      <c r="T446" s="17">
        <v>0</v>
      </c>
      <c r="U446" s="17">
        <v>0</v>
      </c>
      <c r="V446" s="17">
        <v>0</v>
      </c>
      <c r="W446" s="41">
        <v>0</v>
      </c>
      <c r="X446" s="41">
        <v>0</v>
      </c>
      <c r="Y446" s="17">
        <v>0</v>
      </c>
      <c r="Z446" s="17">
        <v>0</v>
      </c>
      <c r="AA446" s="17">
        <v>0</v>
      </c>
      <c r="AB446" s="17">
        <v>0</v>
      </c>
      <c r="AC446" s="17">
        <v>0</v>
      </c>
      <c r="AD446" s="17">
        <v>0</v>
      </c>
      <c r="AE446" s="17">
        <v>0</v>
      </c>
      <c r="AF446" s="41">
        <v>0</v>
      </c>
      <c r="AG446" s="88">
        <v>30</v>
      </c>
      <c r="AH446" s="91" t="s">
        <v>3</v>
      </c>
      <c r="AI446" s="87" t="s">
        <v>504</v>
      </c>
      <c r="AN446" s="17">
        <f t="shared" si="175"/>
        <v>100</v>
      </c>
      <c r="AO446" s="17">
        <f t="shared" si="176"/>
        <v>0.222</v>
      </c>
      <c r="AP446" s="17">
        <f t="shared" si="177"/>
        <v>0</v>
      </c>
      <c r="AQ446" s="17">
        <f t="shared" si="178"/>
        <v>0.26</v>
      </c>
      <c r="AR446" s="17">
        <f t="shared" si="179"/>
        <v>0.51800000000000002</v>
      </c>
      <c r="AS446" s="17">
        <f t="shared" si="180"/>
        <v>0.3</v>
      </c>
      <c r="AU446" s="17">
        <f t="shared" si="181"/>
        <v>1.9923076923076923</v>
      </c>
      <c r="AV446" s="17">
        <f t="shared" si="182"/>
        <v>0.85384615384615381</v>
      </c>
      <c r="AW446" s="17">
        <f t="shared" si="183"/>
        <v>0.62451923076923077</v>
      </c>
      <c r="AX446" s="17">
        <f t="shared" si="184"/>
        <v>0.99807692307692308</v>
      </c>
      <c r="AY446" s="17">
        <f t="shared" si="185"/>
        <v>0.62451923076923077</v>
      </c>
      <c r="AZ446" s="17">
        <f t="shared" si="186"/>
        <v>0.62451923076923077</v>
      </c>
      <c r="BA446" s="17">
        <f t="shared" si="187"/>
        <v>0.32451923076923078</v>
      </c>
      <c r="BC446" s="17">
        <f t="shared" si="188"/>
        <v>1.9923076923076921</v>
      </c>
      <c r="BD446" s="17">
        <f t="shared" si="189"/>
        <v>0.85384615384615381</v>
      </c>
      <c r="BE446" s="17">
        <f t="shared" si="190"/>
        <v>0.54530773943792366</v>
      </c>
      <c r="BF446" s="17">
        <f t="shared" si="191"/>
        <v>0.58450659447326181</v>
      </c>
      <c r="BG446" s="17">
        <f t="shared" si="192"/>
        <v>0.58450659447326181</v>
      </c>
      <c r="BH446" s="17">
        <f t="shared" si="193"/>
        <v>8.0944002298773049E-2</v>
      </c>
      <c r="BI446" s="17">
        <f t="shared" si="195"/>
        <v>7.5638810362851075E-3</v>
      </c>
    </row>
    <row r="447" spans="1:61" x14ac:dyDescent="0.25">
      <c r="A447" s="84">
        <v>74</v>
      </c>
      <c r="B447" s="84">
        <v>52</v>
      </c>
      <c r="C447" s="17" t="s">
        <v>92</v>
      </c>
      <c r="D447" s="86" t="s">
        <v>617</v>
      </c>
      <c r="E447" s="98">
        <f t="shared" si="196"/>
        <v>14.2</v>
      </c>
      <c r="F447" s="98">
        <f t="shared" si="197"/>
        <v>0.77443609022556392</v>
      </c>
      <c r="G447" s="17">
        <v>5.8</v>
      </c>
      <c r="H447" s="17">
        <v>12</v>
      </c>
      <c r="I447" s="17">
        <v>0</v>
      </c>
      <c r="J447" s="17">
        <v>0</v>
      </c>
      <c r="K447" s="41">
        <v>0</v>
      </c>
      <c r="L447" s="17">
        <v>0</v>
      </c>
      <c r="M447" s="17">
        <v>0</v>
      </c>
      <c r="N447" s="17">
        <v>0</v>
      </c>
      <c r="O447" s="17">
        <v>14.2</v>
      </c>
      <c r="P447" s="17">
        <v>0</v>
      </c>
      <c r="Q447" s="17">
        <v>41.2</v>
      </c>
      <c r="R447" s="17">
        <v>0</v>
      </c>
      <c r="S447" s="17">
        <v>0</v>
      </c>
      <c r="T447" s="17">
        <v>0</v>
      </c>
      <c r="U447" s="17">
        <v>0</v>
      </c>
      <c r="V447" s="41">
        <v>0</v>
      </c>
      <c r="W447" s="41">
        <v>0</v>
      </c>
      <c r="X447" s="41">
        <v>0</v>
      </c>
      <c r="Y447" s="17">
        <v>26.8</v>
      </c>
      <c r="Z447" s="17">
        <v>0</v>
      </c>
      <c r="AA447" s="17">
        <v>0</v>
      </c>
      <c r="AB447" s="41">
        <v>0</v>
      </c>
      <c r="AC447" s="17">
        <v>0</v>
      </c>
      <c r="AD447" s="17">
        <v>0</v>
      </c>
      <c r="AE447" s="41">
        <v>0</v>
      </c>
      <c r="AF447" s="41">
        <v>0</v>
      </c>
      <c r="AG447" s="88">
        <v>69.7</v>
      </c>
      <c r="AH447" s="41" t="s">
        <v>3</v>
      </c>
      <c r="AI447" s="87" t="s">
        <v>506</v>
      </c>
      <c r="AN447" s="17">
        <f t="shared" si="175"/>
        <v>100</v>
      </c>
      <c r="AO447" s="17">
        <f t="shared" si="176"/>
        <v>0.14199999999999999</v>
      </c>
      <c r="AP447" s="17">
        <f t="shared" si="177"/>
        <v>5.7999999999999996E-2</v>
      </c>
      <c r="AQ447" s="17">
        <f t="shared" si="178"/>
        <v>0.12</v>
      </c>
      <c r="AR447" s="17">
        <f t="shared" si="179"/>
        <v>0.41200000000000003</v>
      </c>
      <c r="AS447" s="17">
        <f t="shared" si="180"/>
        <v>0.69700000000000006</v>
      </c>
      <c r="AU447" s="17">
        <f t="shared" si="181"/>
        <v>2.314606741573034</v>
      </c>
      <c r="AV447" s="17">
        <f t="shared" si="182"/>
        <v>0.797752808988764</v>
      </c>
      <c r="AW447" s="17">
        <f t="shared" si="183"/>
        <v>0.6446629213483146</v>
      </c>
      <c r="AX447" s="17">
        <f t="shared" si="184"/>
        <v>1.0786516853932584</v>
      </c>
      <c r="AY447" s="17">
        <f t="shared" si="185"/>
        <v>0.6446629213483146</v>
      </c>
      <c r="AZ447" s="17">
        <f t="shared" si="186"/>
        <v>0.6446629213483146</v>
      </c>
      <c r="BA447" s="17">
        <f t="shared" si="187"/>
        <v>5.2337078651685465E-2</v>
      </c>
      <c r="BC447" s="17">
        <f t="shared" si="188"/>
        <v>1.1704545454545454</v>
      </c>
      <c r="BD447" s="17">
        <f t="shared" si="189"/>
        <v>0.40340909090909088</v>
      </c>
      <c r="BE447" s="17">
        <f t="shared" si="190"/>
        <v>0.4970040902776221</v>
      </c>
      <c r="BF447" s="17">
        <f t="shared" si="191"/>
        <v>0.40340909090909088</v>
      </c>
      <c r="BG447" s="17">
        <f t="shared" si="192"/>
        <v>0.40340909090909088</v>
      </c>
      <c r="BH447" s="17">
        <f t="shared" si="193"/>
        <v>8.6195621900826497E-2</v>
      </c>
      <c r="BI447" s="17">
        <f t="shared" si="195"/>
        <v>0.2342275181361313</v>
      </c>
    </row>
    <row r="448" spans="1:61" x14ac:dyDescent="0.25">
      <c r="A448" s="84">
        <v>50</v>
      </c>
      <c r="B448" s="84">
        <v>38</v>
      </c>
      <c r="C448" s="17" t="s">
        <v>61</v>
      </c>
      <c r="D448" s="86" t="s">
        <v>617</v>
      </c>
      <c r="E448" s="98">
        <f t="shared" si="196"/>
        <v>12</v>
      </c>
      <c r="F448" s="98">
        <f t="shared" si="197"/>
        <v>0.74358974358974361</v>
      </c>
      <c r="G448" s="41">
        <v>0</v>
      </c>
      <c r="H448" s="17">
        <v>20</v>
      </c>
      <c r="I448" s="17">
        <v>0</v>
      </c>
      <c r="J448" s="17">
        <v>0</v>
      </c>
      <c r="K448" s="41">
        <v>0</v>
      </c>
      <c r="L448" s="41">
        <v>0</v>
      </c>
      <c r="M448" s="41">
        <v>0</v>
      </c>
      <c r="N448" s="41">
        <v>0</v>
      </c>
      <c r="O448" s="17">
        <v>12</v>
      </c>
      <c r="P448" s="17">
        <v>0</v>
      </c>
      <c r="Q448" s="17">
        <v>58</v>
      </c>
      <c r="R448" s="17">
        <v>0</v>
      </c>
      <c r="S448" s="17">
        <v>0</v>
      </c>
      <c r="T448" s="17">
        <v>0</v>
      </c>
      <c r="U448" s="17">
        <v>0</v>
      </c>
      <c r="V448" s="41">
        <v>0</v>
      </c>
      <c r="W448" s="41">
        <v>0</v>
      </c>
      <c r="X448" s="41">
        <v>0</v>
      </c>
      <c r="Y448" s="41">
        <v>0</v>
      </c>
      <c r="Z448" s="17">
        <v>10</v>
      </c>
      <c r="AA448" s="17">
        <v>0</v>
      </c>
      <c r="AB448" s="41">
        <v>0</v>
      </c>
      <c r="AC448" s="17">
        <v>0</v>
      </c>
      <c r="AD448" s="17">
        <v>0</v>
      </c>
      <c r="AE448" s="41">
        <v>0</v>
      </c>
      <c r="AF448" s="41">
        <v>0</v>
      </c>
      <c r="AG448" s="88">
        <v>35</v>
      </c>
      <c r="AH448" s="41" t="s">
        <v>3</v>
      </c>
      <c r="AI448" s="87" t="s">
        <v>506</v>
      </c>
      <c r="AN448" s="17">
        <f t="shared" si="175"/>
        <v>100</v>
      </c>
      <c r="AO448" s="17">
        <f t="shared" si="176"/>
        <v>0.12</v>
      </c>
      <c r="AP448" s="17">
        <f t="shared" si="177"/>
        <v>0</v>
      </c>
      <c r="AQ448" s="17">
        <f t="shared" si="178"/>
        <v>0.2</v>
      </c>
      <c r="AR448" s="17">
        <f t="shared" si="179"/>
        <v>0.57999999999999996</v>
      </c>
      <c r="AS448" s="17">
        <f t="shared" si="180"/>
        <v>0.35</v>
      </c>
      <c r="AU448" s="17">
        <f t="shared" si="181"/>
        <v>2.8999999999999995</v>
      </c>
      <c r="AV448" s="17">
        <f t="shared" si="182"/>
        <v>0.6</v>
      </c>
      <c r="AW448" s="17">
        <f t="shared" si="183"/>
        <v>0.68124999999999991</v>
      </c>
      <c r="AX448" s="17">
        <f t="shared" si="184"/>
        <v>1.2249999999999999</v>
      </c>
      <c r="AY448" s="17">
        <f t="shared" si="185"/>
        <v>0.6</v>
      </c>
      <c r="AZ448" s="17">
        <f t="shared" si="186"/>
        <v>0.6</v>
      </c>
      <c r="BA448" s="17">
        <f t="shared" si="187"/>
        <v>0.25</v>
      </c>
      <c r="BC448" s="17">
        <f t="shared" si="188"/>
        <v>2.9</v>
      </c>
      <c r="BD448" s="17">
        <f t="shared" si="189"/>
        <v>0.76666666666666661</v>
      </c>
      <c r="BE448" s="17">
        <f t="shared" si="190"/>
        <v>0.59865650490065203</v>
      </c>
      <c r="BF448" s="17">
        <f t="shared" si="191"/>
        <v>0.61519183386410448</v>
      </c>
      <c r="BG448" s="17">
        <f t="shared" si="192"/>
        <v>0.61519183386410448</v>
      </c>
      <c r="BH448" s="17">
        <f t="shared" si="193"/>
        <v>7.0326708748206804E-2</v>
      </c>
      <c r="BI448" s="17">
        <f t="shared" si="195"/>
        <v>1.8760938605535241E-2</v>
      </c>
    </row>
    <row r="449" spans="1:61" x14ac:dyDescent="0.25">
      <c r="A449" s="84">
        <v>336</v>
      </c>
      <c r="B449" s="84">
        <v>223</v>
      </c>
      <c r="C449" s="58" t="s">
        <v>233</v>
      </c>
      <c r="D449" s="86" t="s">
        <v>617</v>
      </c>
      <c r="E449" s="98">
        <f t="shared" si="196"/>
        <v>25.05</v>
      </c>
      <c r="F449" s="98">
        <f t="shared" si="197"/>
        <v>0.76905311778290997</v>
      </c>
      <c r="G449" s="17">
        <f>'EWG-CCP-127 (1)'!O156</f>
        <v>10</v>
      </c>
      <c r="H449" s="17">
        <f>'EWG-CCP-127 (1)'!P156</f>
        <v>15</v>
      </c>
      <c r="I449" s="17">
        <v>0</v>
      </c>
      <c r="J449" s="17">
        <v>0</v>
      </c>
      <c r="K449" s="17">
        <v>0</v>
      </c>
      <c r="L449" s="17">
        <v>0</v>
      </c>
      <c r="M449" s="17">
        <v>0</v>
      </c>
      <c r="N449" s="17">
        <v>0</v>
      </c>
      <c r="O449" s="17">
        <f>'EWG-CCP-127 (1)'!N156</f>
        <v>25.05</v>
      </c>
      <c r="P449" s="17">
        <v>0</v>
      </c>
      <c r="Q449" s="17">
        <f>'EWG-CCP-127 (1)'!M156</f>
        <v>49.95</v>
      </c>
      <c r="R449" s="17">
        <v>0</v>
      </c>
      <c r="S449" s="17">
        <v>0</v>
      </c>
      <c r="T449" s="17">
        <v>0</v>
      </c>
      <c r="U449" s="17">
        <v>0</v>
      </c>
      <c r="V449" s="17">
        <v>0</v>
      </c>
      <c r="W449" s="41">
        <v>0</v>
      </c>
      <c r="X449" s="41">
        <v>0</v>
      </c>
      <c r="Y449" s="17">
        <v>0</v>
      </c>
      <c r="Z449" s="17">
        <v>0</v>
      </c>
      <c r="AA449" s="17">
        <v>0</v>
      </c>
      <c r="AB449" s="17">
        <v>0</v>
      </c>
      <c r="AC449" s="17">
        <v>0</v>
      </c>
      <c r="AD449" s="17">
        <v>0</v>
      </c>
      <c r="AE449" s="17">
        <v>0</v>
      </c>
      <c r="AF449" s="41">
        <v>0</v>
      </c>
      <c r="AG449" s="88">
        <f>'EWG-CCP-127 (1)'!E156</f>
        <v>78</v>
      </c>
      <c r="AH449" s="41" t="s">
        <v>3</v>
      </c>
      <c r="AI449" s="87" t="s">
        <v>528</v>
      </c>
      <c r="AN449" s="17">
        <f t="shared" si="175"/>
        <v>100</v>
      </c>
      <c r="AO449" s="17">
        <f t="shared" si="176"/>
        <v>0.2505</v>
      </c>
      <c r="AP449" s="17">
        <f t="shared" si="177"/>
        <v>0.1</v>
      </c>
      <c r="AQ449" s="17">
        <f t="shared" si="178"/>
        <v>0.15</v>
      </c>
      <c r="AR449" s="17">
        <f t="shared" si="179"/>
        <v>0.49950000000000006</v>
      </c>
      <c r="AS449" s="17">
        <f t="shared" si="180"/>
        <v>0.78</v>
      </c>
      <c r="AU449" s="17">
        <f t="shared" si="181"/>
        <v>1.9980000000000002</v>
      </c>
      <c r="AV449" s="17">
        <f t="shared" si="182"/>
        <v>1.002</v>
      </c>
      <c r="AW449" s="17">
        <f t="shared" si="183"/>
        <v>0.62487500000000007</v>
      </c>
      <c r="AX449" s="17">
        <f t="shared" si="184"/>
        <v>0.99950000000000006</v>
      </c>
      <c r="AY449" s="17">
        <f t="shared" si="185"/>
        <v>0.62435401033850269</v>
      </c>
      <c r="AZ449" s="17">
        <f t="shared" si="186"/>
        <v>0.62435401033850269</v>
      </c>
      <c r="BA449" s="17">
        <f t="shared" si="187"/>
        <v>0.15564598966149734</v>
      </c>
      <c r="BC449" s="17">
        <f t="shared" si="188"/>
        <v>0.9081818181818182</v>
      </c>
      <c r="BD449" s="17">
        <f t="shared" si="189"/>
        <v>0.45545454545454545</v>
      </c>
      <c r="BE449" s="17">
        <f t="shared" si="190"/>
        <v>0.48158925631244776</v>
      </c>
      <c r="BF449" s="17">
        <f t="shared" si="191"/>
        <v>0.45545454545454545</v>
      </c>
      <c r="BG449" s="17">
        <f t="shared" si="192"/>
        <v>0.45545454545454545</v>
      </c>
      <c r="BH449" s="17">
        <f t="shared" si="193"/>
        <v>0.10532975206611572</v>
      </c>
      <c r="BI449" s="17">
        <f t="shared" si="195"/>
        <v>0.32145563370108649</v>
      </c>
    </row>
    <row r="450" spans="1:61" x14ac:dyDescent="0.25">
      <c r="A450" s="84">
        <v>335</v>
      </c>
      <c r="B450" s="84">
        <v>222</v>
      </c>
      <c r="C450" s="58" t="s">
        <v>232</v>
      </c>
      <c r="D450" s="86" t="s">
        <v>617</v>
      </c>
      <c r="E450" s="98">
        <f t="shared" si="196"/>
        <v>25</v>
      </c>
      <c r="F450" s="98">
        <f t="shared" si="197"/>
        <v>0.83333333333333337</v>
      </c>
      <c r="G450" s="17">
        <f>'EWG-CCP-127 (1)'!O155</f>
        <v>15</v>
      </c>
      <c r="H450" s="17">
        <f>'EWG-CCP-127 (1)'!P155</f>
        <v>10</v>
      </c>
      <c r="I450" s="17">
        <v>0</v>
      </c>
      <c r="J450" s="17">
        <v>0</v>
      </c>
      <c r="K450" s="17">
        <v>0</v>
      </c>
      <c r="L450" s="17">
        <v>0</v>
      </c>
      <c r="M450" s="17">
        <v>0</v>
      </c>
      <c r="N450" s="17">
        <v>0</v>
      </c>
      <c r="O450" s="17">
        <f>'EWG-CCP-127 (1)'!N155</f>
        <v>25</v>
      </c>
      <c r="P450" s="17">
        <v>0</v>
      </c>
      <c r="Q450" s="17">
        <f>'EWG-CCP-127 (1)'!M155</f>
        <v>50</v>
      </c>
      <c r="R450" s="17">
        <v>0</v>
      </c>
      <c r="S450" s="17">
        <v>0</v>
      </c>
      <c r="T450" s="17">
        <v>0</v>
      </c>
      <c r="U450" s="17">
        <v>0</v>
      </c>
      <c r="V450" s="17">
        <v>0</v>
      </c>
      <c r="W450" s="41">
        <v>0</v>
      </c>
      <c r="X450" s="41">
        <v>0</v>
      </c>
      <c r="Y450" s="17">
        <v>0</v>
      </c>
      <c r="Z450" s="17">
        <v>0</v>
      </c>
      <c r="AA450" s="17">
        <v>0</v>
      </c>
      <c r="AB450" s="17">
        <v>0</v>
      </c>
      <c r="AC450" s="17">
        <v>0</v>
      </c>
      <c r="AD450" s="17">
        <v>0</v>
      </c>
      <c r="AE450" s="17">
        <v>0</v>
      </c>
      <c r="AF450" s="41">
        <v>0</v>
      </c>
      <c r="AG450" s="88">
        <f>'EWG-CCP-127 (1)'!E155</f>
        <v>68</v>
      </c>
      <c r="AH450" s="41" t="s">
        <v>3</v>
      </c>
      <c r="AI450" s="87" t="s">
        <v>528</v>
      </c>
      <c r="AN450" s="17">
        <f t="shared" si="175"/>
        <v>100</v>
      </c>
      <c r="AO450" s="17">
        <f t="shared" si="176"/>
        <v>0.25</v>
      </c>
      <c r="AP450" s="17">
        <f t="shared" si="177"/>
        <v>0.15</v>
      </c>
      <c r="AQ450" s="17">
        <f t="shared" si="178"/>
        <v>0.1</v>
      </c>
      <c r="AR450" s="17">
        <f t="shared" si="179"/>
        <v>0.5</v>
      </c>
      <c r="AS450" s="17">
        <f t="shared" si="180"/>
        <v>0.68</v>
      </c>
      <c r="AU450" s="17">
        <f t="shared" si="181"/>
        <v>2</v>
      </c>
      <c r="AV450" s="17">
        <f t="shared" si="182"/>
        <v>1</v>
      </c>
      <c r="AW450" s="17">
        <f t="shared" si="183"/>
        <v>0.625</v>
      </c>
      <c r="AX450" s="17">
        <f t="shared" si="184"/>
        <v>1</v>
      </c>
      <c r="AY450" s="17">
        <f t="shared" si="185"/>
        <v>0.625</v>
      </c>
      <c r="AZ450" s="17">
        <f t="shared" si="186"/>
        <v>0.625</v>
      </c>
      <c r="BA450" s="17">
        <f t="shared" si="187"/>
        <v>5.5000000000000049E-2</v>
      </c>
      <c r="BC450" s="17">
        <f t="shared" si="188"/>
        <v>0.7142857142857143</v>
      </c>
      <c r="BD450" s="17">
        <f t="shared" si="189"/>
        <v>0.35714285714285715</v>
      </c>
      <c r="BE450" s="17">
        <f t="shared" si="190"/>
        <v>0.47019319436146723</v>
      </c>
      <c r="BF450" s="17">
        <f t="shared" si="191"/>
        <v>0.35714285714285715</v>
      </c>
      <c r="BG450" s="17">
        <f t="shared" si="192"/>
        <v>0.35714285714285715</v>
      </c>
      <c r="BH450" s="17">
        <f t="shared" si="193"/>
        <v>0.10423673469387758</v>
      </c>
      <c r="BI450" s="17">
        <f t="shared" si="195"/>
        <v>0.21806151856258621</v>
      </c>
    </row>
    <row r="451" spans="1:61" x14ac:dyDescent="0.25">
      <c r="A451" s="84">
        <v>531</v>
      </c>
      <c r="B451" s="84">
        <v>319</v>
      </c>
      <c r="C451" s="17" t="s">
        <v>374</v>
      </c>
      <c r="D451" s="86" t="s">
        <v>617</v>
      </c>
      <c r="E451" s="98">
        <f t="shared" si="196"/>
        <v>43</v>
      </c>
      <c r="F451" s="98">
        <f t="shared" si="197"/>
        <v>0.90476190476190477</v>
      </c>
      <c r="G451" s="17">
        <v>14</v>
      </c>
      <c r="H451" s="17">
        <v>4</v>
      </c>
      <c r="I451" s="17">
        <v>43</v>
      </c>
      <c r="J451" s="17">
        <v>0</v>
      </c>
      <c r="K451" s="17">
        <v>0</v>
      </c>
      <c r="L451" s="17">
        <f>'EWG-CCP-127 (1)'!M315</f>
        <v>0</v>
      </c>
      <c r="M451" s="17">
        <v>0</v>
      </c>
      <c r="N451" s="17">
        <v>0</v>
      </c>
      <c r="O451" s="17">
        <v>0</v>
      </c>
      <c r="P451" s="17">
        <v>0</v>
      </c>
      <c r="Q451" s="17">
        <v>38</v>
      </c>
      <c r="R451" s="17">
        <v>0</v>
      </c>
      <c r="S451" s="17">
        <v>0</v>
      </c>
      <c r="T451" s="17">
        <v>0</v>
      </c>
      <c r="U451" s="17">
        <v>0</v>
      </c>
      <c r="V451" s="17">
        <v>0</v>
      </c>
      <c r="W451" s="17">
        <v>0</v>
      </c>
      <c r="X451" s="17">
        <v>0</v>
      </c>
      <c r="Y451" s="17">
        <v>0</v>
      </c>
      <c r="Z451" s="17">
        <v>0</v>
      </c>
      <c r="AA451" s="17">
        <v>0</v>
      </c>
      <c r="AB451" s="17">
        <v>0</v>
      </c>
      <c r="AC451" s="17">
        <v>0</v>
      </c>
      <c r="AD451" s="17">
        <v>0</v>
      </c>
      <c r="AE451" s="17">
        <v>0</v>
      </c>
      <c r="AF451" s="17">
        <v>0</v>
      </c>
      <c r="AG451" s="88">
        <v>5.6</v>
      </c>
      <c r="AH451" s="92" t="s">
        <v>3</v>
      </c>
      <c r="AI451" s="87" t="s">
        <v>504</v>
      </c>
      <c r="AM451" s="80"/>
      <c r="AN451" s="17">
        <f t="shared" si="175"/>
        <v>99</v>
      </c>
      <c r="AO451" s="17">
        <f t="shared" si="176"/>
        <v>0</v>
      </c>
      <c r="AP451" s="17">
        <f t="shared" si="177"/>
        <v>0.14000000000000001</v>
      </c>
      <c r="AQ451" s="17">
        <f t="shared" si="178"/>
        <v>0.04</v>
      </c>
      <c r="AR451" s="17">
        <f t="shared" si="179"/>
        <v>0.38</v>
      </c>
      <c r="AS451" s="17">
        <f t="shared" si="180"/>
        <v>5.5999999999999994E-2</v>
      </c>
      <c r="AU451" s="17">
        <f t="shared" si="181"/>
        <v>2.1111111111111107</v>
      </c>
      <c r="AV451" s="17">
        <f t="shared" si="182"/>
        <v>0</v>
      </c>
      <c r="AW451" s="17">
        <f t="shared" si="183"/>
        <v>0.63194444444444442</v>
      </c>
      <c r="AX451" s="17">
        <f t="shared" si="184"/>
        <v>1.0277777777777777</v>
      </c>
      <c r="AY451" s="17">
        <f t="shared" si="185"/>
        <v>0</v>
      </c>
      <c r="AZ451" s="17">
        <f t="shared" si="186"/>
        <v>0</v>
      </c>
      <c r="BA451" s="17">
        <f t="shared" si="187"/>
        <v>5.5999999999999994E-2</v>
      </c>
      <c r="BC451" s="17">
        <f t="shared" si="188"/>
        <v>0.6333333333333333</v>
      </c>
      <c r="BD451" s="17">
        <f t="shared" si="189"/>
        <v>0.35833333333333334</v>
      </c>
      <c r="BE451" s="17">
        <f t="shared" si="190"/>
        <v>0.46543529397112704</v>
      </c>
      <c r="BF451" s="17">
        <f t="shared" si="191"/>
        <v>0.35833333333333334</v>
      </c>
      <c r="BG451" s="17">
        <f t="shared" si="192"/>
        <v>0.35833333333333334</v>
      </c>
      <c r="BH451" s="17">
        <f t="shared" si="193"/>
        <v>9.1405444444444456E-2</v>
      </c>
      <c r="BI451" s="17">
        <f t="shared" si="195"/>
        <v>2.4658240098344445E-2</v>
      </c>
    </row>
    <row r="452" spans="1:61" x14ac:dyDescent="0.25">
      <c r="A452" s="84">
        <v>73</v>
      </c>
      <c r="B452" s="84">
        <v>51</v>
      </c>
      <c r="C452" s="17" t="s">
        <v>91</v>
      </c>
      <c r="D452" s="86" t="s">
        <v>617</v>
      </c>
      <c r="E452" s="98">
        <f t="shared" si="196"/>
        <v>16.5</v>
      </c>
      <c r="F452" s="98">
        <f t="shared" si="197"/>
        <v>0.7754442649434572</v>
      </c>
      <c r="G452" s="17">
        <v>6.8</v>
      </c>
      <c r="H452" s="17">
        <v>13.9</v>
      </c>
      <c r="I452" s="17">
        <v>0</v>
      </c>
      <c r="J452" s="17">
        <v>0</v>
      </c>
      <c r="K452" s="41">
        <v>0</v>
      </c>
      <c r="L452" s="17">
        <v>0</v>
      </c>
      <c r="M452" s="17">
        <v>0</v>
      </c>
      <c r="N452" s="17">
        <v>0</v>
      </c>
      <c r="O452" s="17">
        <v>16.5</v>
      </c>
      <c r="P452" s="17">
        <v>0</v>
      </c>
      <c r="Q452" s="17">
        <v>48</v>
      </c>
      <c r="R452" s="17">
        <v>0</v>
      </c>
      <c r="S452" s="17">
        <v>0</v>
      </c>
      <c r="T452" s="17">
        <v>0</v>
      </c>
      <c r="U452" s="17">
        <v>0</v>
      </c>
      <c r="V452" s="41">
        <v>0</v>
      </c>
      <c r="W452" s="41">
        <v>0</v>
      </c>
      <c r="X452" s="41">
        <v>0</v>
      </c>
      <c r="Y452" s="17">
        <v>14.8</v>
      </c>
      <c r="Z452" s="17">
        <v>0</v>
      </c>
      <c r="AA452" s="17">
        <v>0</v>
      </c>
      <c r="AB452" s="41">
        <v>0</v>
      </c>
      <c r="AC452" s="17">
        <v>0</v>
      </c>
      <c r="AD452" s="17">
        <v>0</v>
      </c>
      <c r="AE452" s="41">
        <v>0</v>
      </c>
      <c r="AF452" s="41">
        <v>0</v>
      </c>
      <c r="AG452" s="88">
        <v>72.400000000000006</v>
      </c>
      <c r="AH452" s="41" t="s">
        <v>3</v>
      </c>
      <c r="AI452" s="87" t="s">
        <v>506</v>
      </c>
      <c r="AN452" s="17">
        <f t="shared" si="175"/>
        <v>100</v>
      </c>
      <c r="AO452" s="17">
        <f t="shared" si="176"/>
        <v>0.16500000000000001</v>
      </c>
      <c r="AP452" s="17">
        <f t="shared" si="177"/>
        <v>6.8000000000000005E-2</v>
      </c>
      <c r="AQ452" s="17">
        <f t="shared" si="178"/>
        <v>0.13900000000000001</v>
      </c>
      <c r="AR452" s="17">
        <f t="shared" si="179"/>
        <v>0.48</v>
      </c>
      <c r="AS452" s="17">
        <f t="shared" si="180"/>
        <v>0.72400000000000009</v>
      </c>
      <c r="AU452" s="17">
        <f t="shared" si="181"/>
        <v>2.3188405797101446</v>
      </c>
      <c r="AV452" s="17">
        <f t="shared" si="182"/>
        <v>0.79710144927536231</v>
      </c>
      <c r="AW452" s="17">
        <f t="shared" si="183"/>
        <v>0.64492753623188404</v>
      </c>
      <c r="AX452" s="17">
        <f t="shared" si="184"/>
        <v>1.0797101449275361</v>
      </c>
      <c r="AY452" s="17">
        <f t="shared" si="185"/>
        <v>0.64492753623188404</v>
      </c>
      <c r="AZ452" s="17">
        <f t="shared" si="186"/>
        <v>0.64492753623188404</v>
      </c>
      <c r="BA452" s="17">
        <f t="shared" si="187"/>
        <v>7.9072463768116052E-2</v>
      </c>
      <c r="BC452" s="17">
        <f t="shared" si="188"/>
        <v>1.167883211678832</v>
      </c>
      <c r="BD452" s="17">
        <f t="shared" si="189"/>
        <v>0.40145985401459855</v>
      </c>
      <c r="BE452" s="17">
        <f t="shared" si="190"/>
        <v>0.49685296254263478</v>
      </c>
      <c r="BF452" s="17">
        <f t="shared" si="191"/>
        <v>0.40145985401459855</v>
      </c>
      <c r="BG452" s="17">
        <f t="shared" si="192"/>
        <v>0.40145985401459855</v>
      </c>
      <c r="BH452" s="17">
        <f t="shared" si="193"/>
        <v>0.10403214577228413</v>
      </c>
      <c r="BI452" s="17">
        <f t="shared" si="195"/>
        <v>0.26109092922352639</v>
      </c>
    </row>
    <row r="453" spans="1:61" x14ac:dyDescent="0.25">
      <c r="A453" s="84">
        <v>72</v>
      </c>
      <c r="B453" s="84">
        <v>50</v>
      </c>
      <c r="C453" s="17" t="s">
        <v>90</v>
      </c>
      <c r="D453" s="86" t="s">
        <v>617</v>
      </c>
      <c r="E453" s="98">
        <f t="shared" si="196"/>
        <v>19.399999999999999</v>
      </c>
      <c r="F453" s="98">
        <f t="shared" si="197"/>
        <v>0.77548209366391185</v>
      </c>
      <c r="G453" s="17">
        <v>8</v>
      </c>
      <c r="H453" s="17">
        <v>16.3</v>
      </c>
      <c r="I453" s="17">
        <v>0</v>
      </c>
      <c r="J453" s="17">
        <v>0</v>
      </c>
      <c r="K453" s="41">
        <v>0</v>
      </c>
      <c r="L453" s="17">
        <v>0</v>
      </c>
      <c r="M453" s="17">
        <v>0</v>
      </c>
      <c r="N453" s="17">
        <v>0</v>
      </c>
      <c r="O453" s="17">
        <v>19.399999999999999</v>
      </c>
      <c r="P453" s="17">
        <v>0</v>
      </c>
      <c r="Q453" s="17">
        <v>56.3</v>
      </c>
      <c r="R453" s="17">
        <v>0</v>
      </c>
      <c r="S453" s="17">
        <v>0</v>
      </c>
      <c r="T453" s="17">
        <v>0</v>
      </c>
      <c r="U453" s="17">
        <v>0</v>
      </c>
      <c r="V453" s="41">
        <v>0</v>
      </c>
      <c r="W453" s="41">
        <v>0</v>
      </c>
      <c r="X453" s="41">
        <v>0</v>
      </c>
      <c r="Y453" s="17">
        <v>0</v>
      </c>
      <c r="Z453" s="17">
        <v>0</v>
      </c>
      <c r="AA453" s="17">
        <v>0</v>
      </c>
      <c r="AB453" s="41">
        <v>0</v>
      </c>
      <c r="AC453" s="17">
        <v>0</v>
      </c>
      <c r="AD453" s="17">
        <v>0</v>
      </c>
      <c r="AE453" s="41">
        <v>0</v>
      </c>
      <c r="AF453" s="41">
        <v>0</v>
      </c>
      <c r="AG453" s="88">
        <v>75.5</v>
      </c>
      <c r="AH453" s="41" t="s">
        <v>3</v>
      </c>
      <c r="AI453" s="87" t="s">
        <v>506</v>
      </c>
      <c r="AJ453" s="87" t="s">
        <v>530</v>
      </c>
      <c r="AK453" s="87" t="s">
        <v>505</v>
      </c>
      <c r="AL453" s="87" t="s">
        <v>507</v>
      </c>
      <c r="AN453" s="17">
        <f t="shared" si="175"/>
        <v>100</v>
      </c>
      <c r="AO453" s="17">
        <f t="shared" si="176"/>
        <v>0.19399999999999998</v>
      </c>
      <c r="AP453" s="17">
        <f t="shared" si="177"/>
        <v>0.08</v>
      </c>
      <c r="AQ453" s="17">
        <f t="shared" si="178"/>
        <v>0.16300000000000001</v>
      </c>
      <c r="AR453" s="17">
        <f t="shared" si="179"/>
        <v>0.56299999999999994</v>
      </c>
      <c r="AS453" s="17">
        <f t="shared" si="180"/>
        <v>0.755</v>
      </c>
      <c r="AU453" s="17">
        <f t="shared" si="181"/>
        <v>2.3168724279835389</v>
      </c>
      <c r="AV453" s="17">
        <f t="shared" si="182"/>
        <v>0.79835390946502049</v>
      </c>
      <c r="AW453" s="17">
        <f t="shared" si="183"/>
        <v>0.64480452674897115</v>
      </c>
      <c r="AX453" s="17">
        <f t="shared" si="184"/>
        <v>1.0792181069958846</v>
      </c>
      <c r="AY453" s="17">
        <f t="shared" si="185"/>
        <v>0.64480452674897115</v>
      </c>
      <c r="AZ453" s="17">
        <f t="shared" si="186"/>
        <v>0.64480452674897115</v>
      </c>
      <c r="BA453" s="17">
        <f t="shared" si="187"/>
        <v>0.11019547325102885</v>
      </c>
      <c r="BC453" s="17">
        <f t="shared" si="188"/>
        <v>1.165631469979296</v>
      </c>
      <c r="BD453" s="17">
        <f t="shared" si="189"/>
        <v>0.40165631469979296</v>
      </c>
      <c r="BE453" s="17">
        <f t="shared" si="190"/>
        <v>0.49672061853267335</v>
      </c>
      <c r="BF453" s="17">
        <f t="shared" si="191"/>
        <v>0.40165631469979296</v>
      </c>
      <c r="BG453" s="17">
        <f t="shared" si="192"/>
        <v>0.40165631469979296</v>
      </c>
      <c r="BH453" s="17">
        <f t="shared" si="193"/>
        <v>0.12485175994153175</v>
      </c>
      <c r="BI453" s="17">
        <f t="shared" si="195"/>
        <v>0.2937321049164614</v>
      </c>
    </row>
    <row r="454" spans="1:61" ht="18.75" x14ac:dyDescent="0.25">
      <c r="A454" s="84">
        <v>6</v>
      </c>
      <c r="B454" s="84">
        <v>407</v>
      </c>
      <c r="C454" s="41" t="s">
        <v>31</v>
      </c>
      <c r="D454" s="86" t="s">
        <v>615</v>
      </c>
      <c r="E454" s="98">
        <f t="shared" si="196"/>
        <v>51.3</v>
      </c>
      <c r="F454" s="98">
        <f t="shared" si="197"/>
        <v>0.18891170431211496</v>
      </c>
      <c r="G454" s="41">
        <v>0</v>
      </c>
      <c r="H454" s="41">
        <v>36.9</v>
      </c>
      <c r="I454" s="41">
        <v>26.7</v>
      </c>
      <c r="J454" s="17">
        <v>0</v>
      </c>
      <c r="K454" s="41">
        <v>0</v>
      </c>
      <c r="L454" s="41">
        <v>0</v>
      </c>
      <c r="M454" s="41">
        <v>0</v>
      </c>
      <c r="N454" s="41">
        <v>0</v>
      </c>
      <c r="O454" s="41">
        <v>24.6</v>
      </c>
      <c r="P454" s="41">
        <v>2.6</v>
      </c>
      <c r="Q454" s="41">
        <v>9.1999999999999993</v>
      </c>
      <c r="R454" s="17">
        <v>0</v>
      </c>
      <c r="S454" s="17">
        <v>0</v>
      </c>
      <c r="T454" s="17">
        <v>0</v>
      </c>
      <c r="U454" s="41">
        <v>0</v>
      </c>
      <c r="V454" s="41">
        <v>0</v>
      </c>
      <c r="W454" s="41">
        <v>0</v>
      </c>
      <c r="X454" s="41">
        <v>0</v>
      </c>
      <c r="Y454" s="41">
        <v>0</v>
      </c>
      <c r="Z454" s="41">
        <v>0</v>
      </c>
      <c r="AA454" s="17">
        <v>0</v>
      </c>
      <c r="AB454" s="41">
        <v>0</v>
      </c>
      <c r="AC454" s="17">
        <v>0</v>
      </c>
      <c r="AD454" s="17">
        <v>0</v>
      </c>
      <c r="AE454" s="41">
        <v>0</v>
      </c>
      <c r="AF454" s="41">
        <v>0</v>
      </c>
      <c r="AG454" s="90">
        <v>34</v>
      </c>
      <c r="AH454" s="91" t="s">
        <v>3</v>
      </c>
      <c r="AI454" s="87" t="s">
        <v>504</v>
      </c>
      <c r="AN454" s="17">
        <f t="shared" si="175"/>
        <v>99.999999999999986</v>
      </c>
      <c r="AO454" s="17">
        <f t="shared" si="176"/>
        <v>0.24600000000000002</v>
      </c>
      <c r="AP454" s="17">
        <f t="shared" si="177"/>
        <v>0</v>
      </c>
      <c r="AQ454" s="17">
        <f t="shared" si="178"/>
        <v>0.36899999999999999</v>
      </c>
      <c r="AR454" s="17">
        <f t="shared" si="179"/>
        <v>9.1999999999999998E-2</v>
      </c>
      <c r="AS454" s="17">
        <f t="shared" si="180"/>
        <v>0.34</v>
      </c>
      <c r="AU454" s="17">
        <f t="shared" si="181"/>
        <v>0.24932249322493225</v>
      </c>
      <c r="AV454" s="17">
        <f t="shared" si="182"/>
        <v>0.66666666666666674</v>
      </c>
      <c r="AW454" s="17">
        <f t="shared" si="183"/>
        <v>0.51558265582655827</v>
      </c>
      <c r="AX454" s="17">
        <f t="shared" si="184"/>
        <v>0.56233062330623307</v>
      </c>
      <c r="AY454" s="17">
        <f t="shared" si="185"/>
        <v>0.48369521446218477</v>
      </c>
      <c r="AZ454" s="17">
        <f t="shared" si="186"/>
        <v>0.48369521446218477</v>
      </c>
      <c r="BA454" s="17">
        <f t="shared" si="187"/>
        <v>0.14369521446218475</v>
      </c>
      <c r="BC454" s="17">
        <f t="shared" si="188"/>
        <v>0.24932249322493225</v>
      </c>
      <c r="BD454" s="17">
        <f t="shared" si="189"/>
        <v>1.0284552845528456</v>
      </c>
      <c r="BE454" s="17">
        <f t="shared" si="190"/>
        <v>0.4428654164140805</v>
      </c>
      <c r="BF454" s="17">
        <f t="shared" si="191"/>
        <v>0.44984323855259051</v>
      </c>
      <c r="BG454" s="17">
        <f t="shared" si="192"/>
        <v>0.44984323855259051</v>
      </c>
      <c r="BH454" s="17">
        <f t="shared" si="193"/>
        <v>1.20655370557213E-2</v>
      </c>
      <c r="BI454" s="17">
        <f t="shared" si="195"/>
        <v>1.6121527091685225E-2</v>
      </c>
    </row>
    <row r="455" spans="1:61" ht="18.75" x14ac:dyDescent="0.25">
      <c r="A455" s="84">
        <v>7</v>
      </c>
      <c r="B455" s="84">
        <v>408</v>
      </c>
      <c r="C455" s="41" t="s">
        <v>15</v>
      </c>
      <c r="D455" s="86" t="s">
        <v>615</v>
      </c>
      <c r="E455" s="98">
        <f t="shared" si="196"/>
        <v>51.3</v>
      </c>
      <c r="F455" s="98">
        <f t="shared" si="197"/>
        <v>0</v>
      </c>
      <c r="G455" s="41">
        <v>0</v>
      </c>
      <c r="H455" s="41">
        <v>46.1</v>
      </c>
      <c r="I455" s="41">
        <v>26.7</v>
      </c>
      <c r="J455" s="17">
        <v>0</v>
      </c>
      <c r="K455" s="41">
        <v>0</v>
      </c>
      <c r="L455" s="41">
        <v>0</v>
      </c>
      <c r="M455" s="41">
        <v>0</v>
      </c>
      <c r="N455" s="41">
        <v>0</v>
      </c>
      <c r="O455" s="41">
        <v>24.6</v>
      </c>
      <c r="P455" s="41">
        <v>2.6</v>
      </c>
      <c r="Q455" s="41">
        <v>0</v>
      </c>
      <c r="R455" s="17">
        <v>0</v>
      </c>
      <c r="S455" s="17">
        <v>0</v>
      </c>
      <c r="T455" s="17">
        <v>0</v>
      </c>
      <c r="U455" s="41">
        <v>0</v>
      </c>
      <c r="V455" s="41">
        <v>0</v>
      </c>
      <c r="W455" s="41">
        <v>0</v>
      </c>
      <c r="X455" s="41">
        <v>0</v>
      </c>
      <c r="Y455" s="41">
        <v>0</v>
      </c>
      <c r="Z455" s="41">
        <v>0</v>
      </c>
      <c r="AA455" s="17">
        <v>0</v>
      </c>
      <c r="AB455" s="41">
        <v>0</v>
      </c>
      <c r="AC455" s="17">
        <v>0</v>
      </c>
      <c r="AD455" s="17">
        <v>0</v>
      </c>
      <c r="AE455" s="41">
        <v>0</v>
      </c>
      <c r="AF455" s="41">
        <v>0</v>
      </c>
      <c r="AG455" s="90">
        <v>33.4</v>
      </c>
      <c r="AH455" s="91" t="s">
        <v>3</v>
      </c>
      <c r="AI455" s="87" t="s">
        <v>504</v>
      </c>
      <c r="AN455" s="17">
        <f t="shared" si="175"/>
        <v>100</v>
      </c>
      <c r="AO455" s="17">
        <f t="shared" si="176"/>
        <v>0.24600000000000002</v>
      </c>
      <c r="AP455" s="17">
        <f t="shared" si="177"/>
        <v>0</v>
      </c>
      <c r="AQ455" s="17">
        <f t="shared" si="178"/>
        <v>0.46100000000000002</v>
      </c>
      <c r="AR455" s="17">
        <f t="shared" si="179"/>
        <v>0</v>
      </c>
      <c r="AS455" s="17">
        <f t="shared" si="180"/>
        <v>0.33399999999999996</v>
      </c>
      <c r="AU455" s="17">
        <f t="shared" si="181"/>
        <v>0</v>
      </c>
      <c r="AV455" s="17">
        <f t="shared" si="182"/>
        <v>0.53362255965292849</v>
      </c>
      <c r="AW455" s="17">
        <f t="shared" si="183"/>
        <v>0.5</v>
      </c>
      <c r="AX455" s="17">
        <f t="shared" si="184"/>
        <v>0.5</v>
      </c>
      <c r="AY455" s="17">
        <f t="shared" si="185"/>
        <v>0.48879248011569049</v>
      </c>
      <c r="AZ455" s="17">
        <f t="shared" si="186"/>
        <v>0.48879248011569049</v>
      </c>
      <c r="BA455" s="17">
        <f t="shared" si="187"/>
        <v>0.15479248011569052</v>
      </c>
      <c r="BC455" s="17">
        <f t="shared" si="188"/>
        <v>0</v>
      </c>
      <c r="BD455" s="17">
        <f t="shared" si="189"/>
        <v>0.82321041214750545</v>
      </c>
      <c r="BE455" s="17">
        <f t="shared" si="190"/>
        <v>0.42821172032905386</v>
      </c>
      <c r="BF455" s="17">
        <f t="shared" si="191"/>
        <v>0.45255848175668384</v>
      </c>
      <c r="BG455" s="17">
        <f t="shared" si="192"/>
        <v>0.45255848175668384</v>
      </c>
      <c r="BH455" s="17">
        <f t="shared" si="193"/>
        <v>1.4056113596449944E-2</v>
      </c>
      <c r="BI455" s="17">
        <f t="shared" si="195"/>
        <v>1.4633880183375194E-2</v>
      </c>
    </row>
    <row r="456" spans="1:61" ht="18.75" x14ac:dyDescent="0.25">
      <c r="A456" s="84">
        <v>15</v>
      </c>
      <c r="B456" s="84">
        <v>409</v>
      </c>
      <c r="C456" s="41" t="s">
        <v>39</v>
      </c>
      <c r="D456" s="86" t="s">
        <v>615</v>
      </c>
      <c r="E456" s="98">
        <f t="shared" si="196"/>
        <v>47.400000000000006</v>
      </c>
      <c r="F456" s="98">
        <f t="shared" si="197"/>
        <v>0.18441064638783269</v>
      </c>
      <c r="G456" s="41">
        <v>0</v>
      </c>
      <c r="H456" s="41">
        <v>38.9</v>
      </c>
      <c r="I456" s="41">
        <v>23.3</v>
      </c>
      <c r="J456" s="17">
        <v>0</v>
      </c>
      <c r="K456" s="41">
        <v>0</v>
      </c>
      <c r="L456" s="41">
        <v>0</v>
      </c>
      <c r="M456" s="41">
        <v>0</v>
      </c>
      <c r="N456" s="41">
        <v>0</v>
      </c>
      <c r="O456" s="41">
        <v>24.1</v>
      </c>
      <c r="P456" s="41">
        <v>4</v>
      </c>
      <c r="Q456" s="41">
        <v>9.6999999999999993</v>
      </c>
      <c r="R456" s="17">
        <v>0</v>
      </c>
      <c r="S456" s="17">
        <v>0</v>
      </c>
      <c r="T456" s="17">
        <v>0</v>
      </c>
      <c r="U456" s="41">
        <v>0</v>
      </c>
      <c r="V456" s="41">
        <v>0</v>
      </c>
      <c r="W456" s="41">
        <v>0</v>
      </c>
      <c r="X456" s="41">
        <v>0</v>
      </c>
      <c r="Y456" s="41">
        <v>0</v>
      </c>
      <c r="Z456" s="41">
        <v>0</v>
      </c>
      <c r="AA456" s="17">
        <v>0</v>
      </c>
      <c r="AB456" s="41">
        <v>0</v>
      </c>
      <c r="AC456" s="17">
        <v>0</v>
      </c>
      <c r="AD456" s="17">
        <v>0</v>
      </c>
      <c r="AE456" s="41">
        <v>0</v>
      </c>
      <c r="AF456" s="41">
        <v>0</v>
      </c>
      <c r="AG456" s="90">
        <v>41.9</v>
      </c>
      <c r="AH456" s="91" t="s">
        <v>3</v>
      </c>
      <c r="AI456" s="87" t="s">
        <v>504</v>
      </c>
      <c r="AN456" s="17">
        <f t="shared" si="175"/>
        <v>100.00000000000001</v>
      </c>
      <c r="AO456" s="17">
        <f t="shared" si="176"/>
        <v>0.24100000000000002</v>
      </c>
      <c r="AP456" s="17">
        <f t="shared" si="177"/>
        <v>0</v>
      </c>
      <c r="AQ456" s="17">
        <f t="shared" si="178"/>
        <v>0.38900000000000001</v>
      </c>
      <c r="AR456" s="17">
        <f t="shared" si="179"/>
        <v>9.6999999999999989E-2</v>
      </c>
      <c r="AS456" s="17">
        <f t="shared" si="180"/>
        <v>0.41899999999999998</v>
      </c>
      <c r="AU456" s="17">
        <f t="shared" si="181"/>
        <v>0.24935732647814907</v>
      </c>
      <c r="AV456" s="17">
        <f t="shared" si="182"/>
        <v>0.61953727506426737</v>
      </c>
      <c r="AW456" s="17">
        <f t="shared" si="183"/>
        <v>0.51558483290488433</v>
      </c>
      <c r="AX456" s="17">
        <f t="shared" si="184"/>
        <v>0.56233933161953731</v>
      </c>
      <c r="AY456" s="17">
        <f t="shared" si="185"/>
        <v>0.49810405190353779</v>
      </c>
      <c r="AZ456" s="17">
        <f t="shared" si="186"/>
        <v>0.49810405190353779</v>
      </c>
      <c r="BA456" s="17">
        <f t="shared" si="187"/>
        <v>7.9104051903537809E-2</v>
      </c>
      <c r="BC456" s="17">
        <f t="shared" si="188"/>
        <v>0.24935732647814909</v>
      </c>
      <c r="BD456" s="17">
        <f t="shared" si="189"/>
        <v>0.91902313624678666</v>
      </c>
      <c r="BE456" s="17">
        <f t="shared" si="190"/>
        <v>0.44286746370592206</v>
      </c>
      <c r="BF456" s="17">
        <f t="shared" si="191"/>
        <v>0.46383448362322133</v>
      </c>
      <c r="BG456" s="17">
        <f t="shared" si="192"/>
        <v>0.46383448362322133</v>
      </c>
      <c r="BH456" s="17">
        <f t="shared" si="193"/>
        <v>2.010130921760903E-3</v>
      </c>
      <c r="BI456" s="17">
        <f t="shared" si="195"/>
        <v>4.2423878051100428E-2</v>
      </c>
    </row>
    <row r="457" spans="1:61" x14ac:dyDescent="0.25">
      <c r="A457" s="84">
        <v>16</v>
      </c>
      <c r="B457" s="84">
        <v>410</v>
      </c>
      <c r="C457" s="41" t="s">
        <v>4</v>
      </c>
      <c r="D457" s="86" t="s">
        <v>615</v>
      </c>
      <c r="E457" s="98">
        <f t="shared" si="196"/>
        <v>10</v>
      </c>
      <c r="F457" s="98">
        <f t="shared" si="197"/>
        <v>0</v>
      </c>
      <c r="G457" s="41">
        <v>0</v>
      </c>
      <c r="H457" s="41">
        <v>90</v>
      </c>
      <c r="I457" s="41">
        <v>0</v>
      </c>
      <c r="J457" s="17">
        <v>0</v>
      </c>
      <c r="K457" s="41">
        <v>0</v>
      </c>
      <c r="L457" s="41">
        <v>0</v>
      </c>
      <c r="M457" s="41">
        <v>0</v>
      </c>
      <c r="N457" s="41">
        <v>0</v>
      </c>
      <c r="O457" s="41">
        <v>10</v>
      </c>
      <c r="P457" s="41">
        <v>0</v>
      </c>
      <c r="Q457" s="17">
        <v>0</v>
      </c>
      <c r="R457" s="17">
        <v>0</v>
      </c>
      <c r="S457" s="17">
        <v>0</v>
      </c>
      <c r="T457" s="17">
        <v>0</v>
      </c>
      <c r="U457" s="41">
        <v>0</v>
      </c>
      <c r="V457" s="41">
        <v>0</v>
      </c>
      <c r="W457" s="41">
        <v>0</v>
      </c>
      <c r="X457" s="41">
        <v>0</v>
      </c>
      <c r="Y457" s="41">
        <v>0</v>
      </c>
      <c r="Z457" s="41">
        <v>0</v>
      </c>
      <c r="AA457" s="17">
        <v>0</v>
      </c>
      <c r="AB457" s="41">
        <v>0</v>
      </c>
      <c r="AC457" s="17">
        <v>0</v>
      </c>
      <c r="AD457" s="17">
        <v>0</v>
      </c>
      <c r="AE457" s="41">
        <v>0</v>
      </c>
      <c r="AF457" s="41">
        <v>0</v>
      </c>
      <c r="AG457" s="90">
        <v>11.6</v>
      </c>
      <c r="AH457" s="91" t="s">
        <v>3</v>
      </c>
      <c r="AI457" s="87" t="s">
        <v>504</v>
      </c>
      <c r="AK457" s="87" t="s">
        <v>505</v>
      </c>
      <c r="AL457" s="87" t="s">
        <v>507</v>
      </c>
      <c r="AN457" s="17">
        <f t="shared" si="175"/>
        <v>100</v>
      </c>
      <c r="AO457" s="17">
        <f t="shared" si="176"/>
        <v>0.1</v>
      </c>
      <c r="AP457" s="17">
        <f t="shared" si="177"/>
        <v>0</v>
      </c>
      <c r="AQ457" s="17">
        <f t="shared" si="178"/>
        <v>0.9</v>
      </c>
      <c r="AR457" s="17">
        <f t="shared" si="179"/>
        <v>0</v>
      </c>
      <c r="AS457" s="17">
        <f t="shared" si="180"/>
        <v>0.11599999999999999</v>
      </c>
      <c r="AU457" s="17">
        <f t="shared" si="181"/>
        <v>0</v>
      </c>
      <c r="AV457" s="17">
        <f t="shared" si="182"/>
        <v>0.11111111111111112</v>
      </c>
      <c r="AW457" s="17">
        <f t="shared" si="183"/>
        <v>0.5</v>
      </c>
      <c r="AX457" s="17">
        <f t="shared" si="184"/>
        <v>0.5</v>
      </c>
      <c r="AY457" s="17">
        <f t="shared" si="185"/>
        <v>0.11111111111111112</v>
      </c>
      <c r="AZ457" s="17">
        <f t="shared" si="186"/>
        <v>0.11111111111111112</v>
      </c>
      <c r="BA457" s="17">
        <f t="shared" si="187"/>
        <v>4.8888888888888732E-3</v>
      </c>
      <c r="BC457" s="17">
        <f t="shared" si="188"/>
        <v>0</v>
      </c>
      <c r="BD457" s="17">
        <f t="shared" si="189"/>
        <v>0.1111111111111111</v>
      </c>
      <c r="BE457" s="17">
        <f t="shared" si="190"/>
        <v>0.42821172032905386</v>
      </c>
      <c r="BF457" s="17">
        <f t="shared" si="191"/>
        <v>0.1111111111111111</v>
      </c>
      <c r="BG457" s="17">
        <f t="shared" si="192"/>
        <v>0.1111111111111111</v>
      </c>
      <c r="BH457" s="17">
        <f t="shared" si="193"/>
        <v>2.3901234567901216E-5</v>
      </c>
      <c r="BI457" s="17">
        <f t="shared" si="195"/>
        <v>9.4147091814446079E-3</v>
      </c>
    </row>
    <row r="458" spans="1:61" x14ac:dyDescent="0.25">
      <c r="A458" s="84">
        <v>17</v>
      </c>
      <c r="B458" s="84">
        <v>411</v>
      </c>
      <c r="C458" s="41" t="s">
        <v>5</v>
      </c>
      <c r="D458" s="86" t="s">
        <v>615</v>
      </c>
      <c r="E458" s="98">
        <f t="shared" si="196"/>
        <v>17</v>
      </c>
      <c r="F458" s="98">
        <f t="shared" si="197"/>
        <v>0</v>
      </c>
      <c r="G458" s="41">
        <v>0</v>
      </c>
      <c r="H458" s="41">
        <v>83</v>
      </c>
      <c r="I458" s="41">
        <v>0</v>
      </c>
      <c r="J458" s="17">
        <v>0</v>
      </c>
      <c r="K458" s="41">
        <v>0</v>
      </c>
      <c r="L458" s="41">
        <v>0</v>
      </c>
      <c r="M458" s="41">
        <v>0</v>
      </c>
      <c r="N458" s="41">
        <v>0</v>
      </c>
      <c r="O458" s="41">
        <v>17</v>
      </c>
      <c r="P458" s="41">
        <v>0</v>
      </c>
      <c r="Q458" s="17">
        <v>0</v>
      </c>
      <c r="R458" s="17">
        <v>0</v>
      </c>
      <c r="S458" s="17">
        <v>0</v>
      </c>
      <c r="T458" s="17">
        <v>0</v>
      </c>
      <c r="U458" s="41">
        <v>0</v>
      </c>
      <c r="V458" s="41">
        <v>0</v>
      </c>
      <c r="W458" s="41">
        <v>0</v>
      </c>
      <c r="X458" s="41">
        <v>0</v>
      </c>
      <c r="Y458" s="41">
        <v>0</v>
      </c>
      <c r="Z458" s="41">
        <v>0</v>
      </c>
      <c r="AA458" s="17">
        <v>0</v>
      </c>
      <c r="AB458" s="41">
        <v>0</v>
      </c>
      <c r="AC458" s="17">
        <v>0</v>
      </c>
      <c r="AD458" s="17">
        <v>0</v>
      </c>
      <c r="AE458" s="41">
        <v>0</v>
      </c>
      <c r="AF458" s="41">
        <v>0</v>
      </c>
      <c r="AG458" s="90">
        <v>22.5</v>
      </c>
      <c r="AH458" s="91" t="s">
        <v>3</v>
      </c>
      <c r="AI458" s="87" t="s">
        <v>504</v>
      </c>
      <c r="AN458" s="17">
        <f t="shared" si="175"/>
        <v>100</v>
      </c>
      <c r="AO458" s="17">
        <f t="shared" si="176"/>
        <v>0.17</v>
      </c>
      <c r="AP458" s="17">
        <f t="shared" si="177"/>
        <v>0</v>
      </c>
      <c r="AQ458" s="17">
        <f t="shared" si="178"/>
        <v>0.83</v>
      </c>
      <c r="AR458" s="17">
        <f t="shared" si="179"/>
        <v>0</v>
      </c>
      <c r="AS458" s="17">
        <f t="shared" si="180"/>
        <v>0.22500000000000001</v>
      </c>
      <c r="AU458" s="17">
        <f t="shared" si="181"/>
        <v>0</v>
      </c>
      <c r="AV458" s="17">
        <f t="shared" si="182"/>
        <v>0.20481927710843376</v>
      </c>
      <c r="AW458" s="17">
        <f t="shared" si="183"/>
        <v>0.5</v>
      </c>
      <c r="AX458" s="17">
        <f t="shared" si="184"/>
        <v>0.5</v>
      </c>
      <c r="AY458" s="17">
        <f t="shared" si="185"/>
        <v>0.20481927710843376</v>
      </c>
      <c r="AZ458" s="17">
        <f t="shared" si="186"/>
        <v>0.20481927710843376</v>
      </c>
      <c r="BA458" s="17">
        <f t="shared" si="187"/>
        <v>2.018072289156625E-2</v>
      </c>
      <c r="BC458" s="17">
        <f t="shared" si="188"/>
        <v>0</v>
      </c>
      <c r="BD458" s="17">
        <f t="shared" si="189"/>
        <v>0.20481927710843373</v>
      </c>
      <c r="BE458" s="17">
        <f t="shared" si="190"/>
        <v>0.42821172032905386</v>
      </c>
      <c r="BF458" s="17">
        <f t="shared" si="191"/>
        <v>0.20481927710843373</v>
      </c>
      <c r="BG458" s="17">
        <f t="shared" si="192"/>
        <v>0.20481927710843373</v>
      </c>
      <c r="BH458" s="17">
        <f t="shared" si="193"/>
        <v>4.0726157642618718E-4</v>
      </c>
      <c r="BI458" s="17">
        <f t="shared" si="195"/>
        <v>1.4329468240990473E-4</v>
      </c>
    </row>
    <row r="459" spans="1:61" x14ac:dyDescent="0.25">
      <c r="A459" s="84">
        <v>18</v>
      </c>
      <c r="B459" s="84">
        <v>412</v>
      </c>
      <c r="C459" s="41" t="s">
        <v>6</v>
      </c>
      <c r="D459" s="86" t="s">
        <v>615</v>
      </c>
      <c r="E459" s="98">
        <f t="shared" si="196"/>
        <v>20</v>
      </c>
      <c r="F459" s="98">
        <f t="shared" si="197"/>
        <v>0</v>
      </c>
      <c r="G459" s="41">
        <v>0</v>
      </c>
      <c r="H459" s="41">
        <v>80</v>
      </c>
      <c r="I459" s="41">
        <v>0</v>
      </c>
      <c r="J459" s="17">
        <v>0</v>
      </c>
      <c r="K459" s="41">
        <v>0</v>
      </c>
      <c r="L459" s="41">
        <v>0</v>
      </c>
      <c r="M459" s="41">
        <v>0</v>
      </c>
      <c r="N459" s="41">
        <v>0</v>
      </c>
      <c r="O459" s="41">
        <v>20</v>
      </c>
      <c r="P459" s="41">
        <v>0</v>
      </c>
      <c r="Q459" s="17">
        <v>0</v>
      </c>
      <c r="R459" s="17">
        <v>0</v>
      </c>
      <c r="S459" s="17">
        <v>0</v>
      </c>
      <c r="T459" s="17">
        <v>0</v>
      </c>
      <c r="U459" s="41">
        <v>0</v>
      </c>
      <c r="V459" s="41">
        <v>0</v>
      </c>
      <c r="W459" s="41">
        <v>0</v>
      </c>
      <c r="X459" s="41">
        <v>0</v>
      </c>
      <c r="Y459" s="41">
        <v>0</v>
      </c>
      <c r="Z459" s="41">
        <v>0</v>
      </c>
      <c r="AA459" s="17">
        <v>0</v>
      </c>
      <c r="AB459" s="41">
        <v>0</v>
      </c>
      <c r="AC459" s="17">
        <v>0</v>
      </c>
      <c r="AD459" s="17">
        <v>0</v>
      </c>
      <c r="AE459" s="41">
        <v>0</v>
      </c>
      <c r="AF459" s="41">
        <v>0</v>
      </c>
      <c r="AG459" s="90">
        <v>32</v>
      </c>
      <c r="AH459" s="91" t="s">
        <v>3</v>
      </c>
      <c r="AI459" s="87" t="s">
        <v>504</v>
      </c>
      <c r="AN459" s="17">
        <f t="shared" si="175"/>
        <v>100</v>
      </c>
      <c r="AO459" s="17">
        <f t="shared" si="176"/>
        <v>0.2</v>
      </c>
      <c r="AP459" s="17">
        <f t="shared" si="177"/>
        <v>0</v>
      </c>
      <c r="AQ459" s="17">
        <f t="shared" si="178"/>
        <v>0.8</v>
      </c>
      <c r="AR459" s="17">
        <f t="shared" si="179"/>
        <v>0</v>
      </c>
      <c r="AS459" s="17">
        <f t="shared" si="180"/>
        <v>0.32</v>
      </c>
      <c r="AU459" s="17">
        <f t="shared" si="181"/>
        <v>0</v>
      </c>
      <c r="AV459" s="17">
        <f t="shared" si="182"/>
        <v>0.25</v>
      </c>
      <c r="AW459" s="17">
        <f t="shared" si="183"/>
        <v>0.5</v>
      </c>
      <c r="AX459" s="17">
        <f t="shared" si="184"/>
        <v>0.5</v>
      </c>
      <c r="AY459" s="17">
        <f t="shared" si="185"/>
        <v>0.25</v>
      </c>
      <c r="AZ459" s="17">
        <f t="shared" si="186"/>
        <v>0.25</v>
      </c>
      <c r="BA459" s="17">
        <f t="shared" si="187"/>
        <v>7.0000000000000007E-2</v>
      </c>
      <c r="BC459" s="17">
        <f t="shared" si="188"/>
        <v>0</v>
      </c>
      <c r="BD459" s="17">
        <f t="shared" si="189"/>
        <v>0.25</v>
      </c>
      <c r="BE459" s="17">
        <f t="shared" si="190"/>
        <v>0.42821172032905386</v>
      </c>
      <c r="BF459" s="17">
        <f t="shared" si="191"/>
        <v>0.25</v>
      </c>
      <c r="BG459" s="17">
        <f t="shared" si="192"/>
        <v>0.25</v>
      </c>
      <c r="BH459" s="17">
        <f t="shared" si="193"/>
        <v>4.9000000000000007E-3</v>
      </c>
      <c r="BI459" s="17">
        <f t="shared" si="195"/>
        <v>1.1442704063985166E-2</v>
      </c>
    </row>
    <row r="460" spans="1:61" x14ac:dyDescent="0.25">
      <c r="A460" s="84">
        <v>19</v>
      </c>
      <c r="B460" s="84">
        <v>413</v>
      </c>
      <c r="C460" s="41" t="s">
        <v>7</v>
      </c>
      <c r="D460" s="86" t="s">
        <v>615</v>
      </c>
      <c r="E460" s="98">
        <f t="shared" si="196"/>
        <v>33.299999999999997</v>
      </c>
      <c r="F460" s="98">
        <f t="shared" si="197"/>
        <v>0</v>
      </c>
      <c r="G460" s="41">
        <v>0</v>
      </c>
      <c r="H460" s="41">
        <v>66.7</v>
      </c>
      <c r="I460" s="41">
        <v>0</v>
      </c>
      <c r="J460" s="17">
        <v>0</v>
      </c>
      <c r="K460" s="41">
        <v>0</v>
      </c>
      <c r="L460" s="41">
        <v>0</v>
      </c>
      <c r="M460" s="41">
        <v>0</v>
      </c>
      <c r="N460" s="41">
        <v>0</v>
      </c>
      <c r="O460" s="41">
        <v>33.299999999999997</v>
      </c>
      <c r="P460" s="41">
        <v>0</v>
      </c>
      <c r="Q460" s="17">
        <v>0</v>
      </c>
      <c r="R460" s="17">
        <v>0</v>
      </c>
      <c r="S460" s="17">
        <v>0</v>
      </c>
      <c r="T460" s="17">
        <v>0</v>
      </c>
      <c r="U460" s="41">
        <v>0</v>
      </c>
      <c r="V460" s="41">
        <v>0</v>
      </c>
      <c r="W460" s="41">
        <v>0</v>
      </c>
      <c r="X460" s="41">
        <v>0</v>
      </c>
      <c r="Y460" s="41">
        <v>0</v>
      </c>
      <c r="Z460" s="41">
        <v>0</v>
      </c>
      <c r="AA460" s="17">
        <v>0</v>
      </c>
      <c r="AB460" s="41">
        <v>0</v>
      </c>
      <c r="AC460" s="17">
        <v>0</v>
      </c>
      <c r="AD460" s="17">
        <v>0</v>
      </c>
      <c r="AE460" s="41">
        <v>0</v>
      </c>
      <c r="AF460" s="41">
        <v>0</v>
      </c>
      <c r="AG460" s="90">
        <v>43</v>
      </c>
      <c r="AH460" s="91" t="s">
        <v>3</v>
      </c>
      <c r="AI460" s="87" t="s">
        <v>504</v>
      </c>
      <c r="AN460" s="17">
        <f t="shared" si="175"/>
        <v>100</v>
      </c>
      <c r="AO460" s="17">
        <f t="shared" si="176"/>
        <v>0.33299999999999996</v>
      </c>
      <c r="AP460" s="17">
        <f t="shared" si="177"/>
        <v>0</v>
      </c>
      <c r="AQ460" s="17">
        <f t="shared" si="178"/>
        <v>0.66700000000000004</v>
      </c>
      <c r="AR460" s="17">
        <f t="shared" si="179"/>
        <v>0</v>
      </c>
      <c r="AS460" s="17">
        <f t="shared" si="180"/>
        <v>0.43</v>
      </c>
      <c r="AU460" s="17">
        <f t="shared" si="181"/>
        <v>0</v>
      </c>
      <c r="AV460" s="17">
        <f t="shared" si="182"/>
        <v>0.4992503748125936</v>
      </c>
      <c r="AW460" s="17">
        <f t="shared" si="183"/>
        <v>0.5</v>
      </c>
      <c r="AX460" s="17">
        <f t="shared" si="184"/>
        <v>0.5</v>
      </c>
      <c r="AY460" s="17">
        <f t="shared" si="185"/>
        <v>0.4992503748125936</v>
      </c>
      <c r="AZ460" s="17">
        <f t="shared" si="186"/>
        <v>0.4992503748125936</v>
      </c>
      <c r="BA460" s="17">
        <f t="shared" si="187"/>
        <v>6.9250374812593607E-2</v>
      </c>
      <c r="BC460" s="17">
        <f t="shared" si="188"/>
        <v>0</v>
      </c>
      <c r="BD460" s="17">
        <f t="shared" si="189"/>
        <v>0.49925037481259366</v>
      </c>
      <c r="BE460" s="17">
        <f t="shared" si="190"/>
        <v>0.42821172032905386</v>
      </c>
      <c r="BF460" s="17">
        <f t="shared" si="191"/>
        <v>0.46106590800004293</v>
      </c>
      <c r="BG460" s="17">
        <f t="shared" si="192"/>
        <v>0.46106590800004293</v>
      </c>
      <c r="BH460" s="17">
        <f t="shared" si="193"/>
        <v>9.6509063986713198E-4</v>
      </c>
      <c r="BI460" s="17">
        <f t="shared" si="195"/>
        <v>4.707623071633546E-2</v>
      </c>
    </row>
    <row r="461" spans="1:61" x14ac:dyDescent="0.25">
      <c r="A461" s="84">
        <v>20</v>
      </c>
      <c r="B461" s="84">
        <v>414</v>
      </c>
      <c r="C461" s="41" t="s">
        <v>8</v>
      </c>
      <c r="D461" s="86" t="s">
        <v>615</v>
      </c>
      <c r="E461" s="98">
        <f t="shared" si="196"/>
        <v>40</v>
      </c>
      <c r="F461" s="98">
        <f t="shared" si="197"/>
        <v>0</v>
      </c>
      <c r="G461" s="41">
        <v>0</v>
      </c>
      <c r="H461" s="41">
        <v>60</v>
      </c>
      <c r="I461" s="41">
        <v>0</v>
      </c>
      <c r="J461" s="17">
        <v>0</v>
      </c>
      <c r="K461" s="41">
        <v>0</v>
      </c>
      <c r="L461" s="41">
        <v>0</v>
      </c>
      <c r="M461" s="41">
        <v>0</v>
      </c>
      <c r="N461" s="41">
        <v>0</v>
      </c>
      <c r="O461" s="41">
        <v>40</v>
      </c>
      <c r="P461" s="41">
        <v>0</v>
      </c>
      <c r="Q461" s="17">
        <v>0</v>
      </c>
      <c r="R461" s="17">
        <v>0</v>
      </c>
      <c r="S461" s="17">
        <v>0</v>
      </c>
      <c r="T461" s="17">
        <v>0</v>
      </c>
      <c r="U461" s="41">
        <v>0</v>
      </c>
      <c r="V461" s="41">
        <v>0</v>
      </c>
      <c r="W461" s="41">
        <v>0</v>
      </c>
      <c r="X461" s="41">
        <v>0</v>
      </c>
      <c r="Y461" s="41">
        <v>0</v>
      </c>
      <c r="Z461" s="41">
        <v>0</v>
      </c>
      <c r="AA461" s="17">
        <v>0</v>
      </c>
      <c r="AB461" s="41">
        <v>0</v>
      </c>
      <c r="AC461" s="17">
        <v>0</v>
      </c>
      <c r="AD461" s="17">
        <v>0</v>
      </c>
      <c r="AE461" s="41">
        <v>0</v>
      </c>
      <c r="AF461" s="41">
        <v>0</v>
      </c>
      <c r="AG461" s="90">
        <v>43.8</v>
      </c>
      <c r="AH461" s="91" t="s">
        <v>3</v>
      </c>
      <c r="AI461" s="87" t="s">
        <v>504</v>
      </c>
      <c r="AN461" s="17">
        <f t="shared" si="175"/>
        <v>100</v>
      </c>
      <c r="AO461" s="17">
        <f t="shared" si="176"/>
        <v>0.4</v>
      </c>
      <c r="AP461" s="17">
        <f t="shared" si="177"/>
        <v>0</v>
      </c>
      <c r="AQ461" s="17">
        <f t="shared" si="178"/>
        <v>0.6</v>
      </c>
      <c r="AR461" s="17">
        <f t="shared" si="179"/>
        <v>0</v>
      </c>
      <c r="AS461" s="17">
        <f t="shared" si="180"/>
        <v>0.43799999999999994</v>
      </c>
      <c r="AU461" s="17">
        <f t="shared" si="181"/>
        <v>0</v>
      </c>
      <c r="AV461" s="17">
        <f t="shared" si="182"/>
        <v>0.66666666666666674</v>
      </c>
      <c r="AW461" s="17">
        <f t="shared" si="183"/>
        <v>0.5</v>
      </c>
      <c r="AX461" s="17">
        <f t="shared" si="184"/>
        <v>0.5</v>
      </c>
      <c r="AY461" s="17">
        <f t="shared" si="185"/>
        <v>0.44444444444444442</v>
      </c>
      <c r="AZ461" s="17">
        <f t="shared" si="186"/>
        <v>0.44444444444444442</v>
      </c>
      <c r="BA461" s="17">
        <f t="shared" si="187"/>
        <v>6.4444444444444748E-3</v>
      </c>
      <c r="BC461" s="17">
        <f t="shared" si="188"/>
        <v>0</v>
      </c>
      <c r="BD461" s="17">
        <f t="shared" si="189"/>
        <v>0.66666666666666663</v>
      </c>
      <c r="BE461" s="17">
        <f t="shared" si="190"/>
        <v>0.42821172032905386</v>
      </c>
      <c r="BF461" s="17">
        <f t="shared" si="191"/>
        <v>0.46326194955239908</v>
      </c>
      <c r="BG461" s="17">
        <f t="shared" si="192"/>
        <v>0.46326194955239908</v>
      </c>
      <c r="BH461" s="17">
        <f t="shared" si="193"/>
        <v>6.3816609518795877E-4</v>
      </c>
      <c r="BI461" s="17">
        <f t="shared" si="195"/>
        <v>5.0611759927415463E-2</v>
      </c>
    </row>
    <row r="462" spans="1:61" x14ac:dyDescent="0.25">
      <c r="A462" s="84">
        <v>32</v>
      </c>
      <c r="B462" s="84">
        <v>416</v>
      </c>
      <c r="C462" s="41" t="s">
        <v>27</v>
      </c>
      <c r="D462" s="86" t="s">
        <v>615</v>
      </c>
      <c r="E462" s="98">
        <f t="shared" si="196"/>
        <v>47.400000000000006</v>
      </c>
      <c r="F462" s="98">
        <f t="shared" si="197"/>
        <v>0.18441064638783269</v>
      </c>
      <c r="G462" s="41">
        <v>0</v>
      </c>
      <c r="H462" s="41">
        <v>38.9</v>
      </c>
      <c r="I462" s="41">
        <v>23.3</v>
      </c>
      <c r="J462" s="17">
        <v>0</v>
      </c>
      <c r="K462" s="41">
        <v>0</v>
      </c>
      <c r="L462" s="41">
        <v>0</v>
      </c>
      <c r="M462" s="41">
        <v>0</v>
      </c>
      <c r="N462" s="41">
        <v>0</v>
      </c>
      <c r="O462" s="41">
        <v>24.1</v>
      </c>
      <c r="P462" s="41">
        <v>4</v>
      </c>
      <c r="Q462" s="41">
        <v>9.6999999999999993</v>
      </c>
      <c r="R462" s="17">
        <v>0</v>
      </c>
      <c r="S462" s="17">
        <v>0</v>
      </c>
      <c r="T462" s="17">
        <v>0</v>
      </c>
      <c r="U462" s="41">
        <v>0</v>
      </c>
      <c r="V462" s="41">
        <v>0</v>
      </c>
      <c r="W462" s="41">
        <v>0</v>
      </c>
      <c r="X462" s="41">
        <v>0</v>
      </c>
      <c r="Y462" s="41">
        <v>0</v>
      </c>
      <c r="Z462" s="41">
        <v>0</v>
      </c>
      <c r="AA462" s="17">
        <v>0</v>
      </c>
      <c r="AB462" s="41">
        <v>0</v>
      </c>
      <c r="AC462" s="17">
        <v>0</v>
      </c>
      <c r="AD462" s="17">
        <v>0</v>
      </c>
      <c r="AE462" s="41">
        <v>0</v>
      </c>
      <c r="AF462" s="41">
        <v>0</v>
      </c>
      <c r="AG462" s="90">
        <v>41.9</v>
      </c>
      <c r="AH462" s="91" t="s">
        <v>3</v>
      </c>
      <c r="AI462" s="87" t="s">
        <v>504</v>
      </c>
      <c r="AN462" s="17">
        <f t="shared" si="175"/>
        <v>100.00000000000001</v>
      </c>
      <c r="AO462" s="17">
        <f t="shared" si="176"/>
        <v>0.24100000000000002</v>
      </c>
      <c r="AP462" s="17">
        <f t="shared" si="177"/>
        <v>0</v>
      </c>
      <c r="AQ462" s="17">
        <f t="shared" si="178"/>
        <v>0.38900000000000001</v>
      </c>
      <c r="AR462" s="17">
        <f t="shared" si="179"/>
        <v>9.6999999999999989E-2</v>
      </c>
      <c r="AS462" s="17">
        <f t="shared" si="180"/>
        <v>0.41899999999999998</v>
      </c>
      <c r="AU462" s="17">
        <f t="shared" si="181"/>
        <v>0.24935732647814907</v>
      </c>
      <c r="AV462" s="17">
        <f t="shared" si="182"/>
        <v>0.61953727506426737</v>
      </c>
      <c r="AW462" s="17">
        <f t="shared" si="183"/>
        <v>0.51558483290488433</v>
      </c>
      <c r="AX462" s="17">
        <f t="shared" si="184"/>
        <v>0.56233933161953731</v>
      </c>
      <c r="AY462" s="17">
        <f t="shared" si="185"/>
        <v>0.49810405190353779</v>
      </c>
      <c r="AZ462" s="17">
        <f t="shared" si="186"/>
        <v>0.49810405190353779</v>
      </c>
      <c r="BA462" s="17">
        <f t="shared" si="187"/>
        <v>7.9104051903537809E-2</v>
      </c>
      <c r="BC462" s="17">
        <f t="shared" si="188"/>
        <v>0.24935732647814909</v>
      </c>
      <c r="BD462" s="17">
        <f t="shared" si="189"/>
        <v>0.91902313624678666</v>
      </c>
      <c r="BE462" s="17">
        <f t="shared" si="190"/>
        <v>0.44286746370592206</v>
      </c>
      <c r="BF462" s="17">
        <f t="shared" si="191"/>
        <v>0.46383448362322133</v>
      </c>
      <c r="BG462" s="17">
        <f t="shared" si="192"/>
        <v>0.46383448362322133</v>
      </c>
      <c r="BH462" s="17">
        <f t="shared" si="193"/>
        <v>2.010130921760903E-3</v>
      </c>
      <c r="BI462" s="17">
        <f t="shared" si="195"/>
        <v>4.2423878051100428E-2</v>
      </c>
    </row>
    <row r="463" spans="1:61" x14ac:dyDescent="0.25">
      <c r="A463" s="84">
        <v>60</v>
      </c>
      <c r="B463" s="84">
        <v>417</v>
      </c>
      <c r="C463" s="17" t="s">
        <v>75</v>
      </c>
      <c r="D463" s="86" t="s">
        <v>615</v>
      </c>
      <c r="E463" s="98">
        <f t="shared" si="196"/>
        <v>20</v>
      </c>
      <c r="F463" s="98">
        <f t="shared" si="197"/>
        <v>0</v>
      </c>
      <c r="G463" s="17">
        <v>30</v>
      </c>
      <c r="H463" s="17">
        <v>50</v>
      </c>
      <c r="I463" s="17">
        <v>0</v>
      </c>
      <c r="J463" s="17">
        <v>0</v>
      </c>
      <c r="K463" s="41">
        <v>0</v>
      </c>
      <c r="L463" s="41">
        <v>0</v>
      </c>
      <c r="M463" s="41">
        <v>0</v>
      </c>
      <c r="N463" s="17">
        <v>0</v>
      </c>
      <c r="O463" s="17">
        <v>20</v>
      </c>
      <c r="P463" s="17">
        <v>0</v>
      </c>
      <c r="Q463" s="17">
        <v>0</v>
      </c>
      <c r="R463" s="17">
        <v>0</v>
      </c>
      <c r="S463" s="17">
        <v>0</v>
      </c>
      <c r="T463" s="17">
        <v>0</v>
      </c>
      <c r="U463" s="17">
        <v>0</v>
      </c>
      <c r="V463" s="41">
        <v>0</v>
      </c>
      <c r="W463" s="41">
        <v>0</v>
      </c>
      <c r="X463" s="41">
        <v>0</v>
      </c>
      <c r="Y463" s="41">
        <v>0</v>
      </c>
      <c r="Z463" s="17">
        <v>0</v>
      </c>
      <c r="AA463" s="17">
        <v>0</v>
      </c>
      <c r="AB463" s="41">
        <v>0</v>
      </c>
      <c r="AC463" s="17">
        <v>0</v>
      </c>
      <c r="AD463" s="17">
        <v>0</v>
      </c>
      <c r="AE463" s="41">
        <v>0</v>
      </c>
      <c r="AF463" s="41">
        <v>0</v>
      </c>
      <c r="AG463" s="88">
        <v>2.6</v>
      </c>
      <c r="AH463" s="91" t="s">
        <v>3</v>
      </c>
      <c r="AI463" s="87" t="s">
        <v>504</v>
      </c>
      <c r="AL463" s="87" t="s">
        <v>507</v>
      </c>
      <c r="AN463" s="17">
        <f t="shared" si="175"/>
        <v>100</v>
      </c>
      <c r="AO463" s="17">
        <f t="shared" si="176"/>
        <v>0.2</v>
      </c>
      <c r="AP463" s="17">
        <f t="shared" si="177"/>
        <v>0.3</v>
      </c>
      <c r="AQ463" s="17">
        <f t="shared" si="178"/>
        <v>0.5</v>
      </c>
      <c r="AR463" s="17">
        <f t="shared" si="179"/>
        <v>0</v>
      </c>
      <c r="AS463" s="17">
        <f t="shared" si="180"/>
        <v>2.6000000000000002E-2</v>
      </c>
      <c r="AU463" s="17">
        <f t="shared" si="181"/>
        <v>0</v>
      </c>
      <c r="AV463" s="17">
        <f t="shared" si="182"/>
        <v>0.25</v>
      </c>
      <c r="AW463" s="17">
        <f t="shared" si="183"/>
        <v>0.5</v>
      </c>
      <c r="AX463" s="17">
        <f t="shared" si="184"/>
        <v>0.5</v>
      </c>
      <c r="AY463" s="17">
        <f t="shared" si="185"/>
        <v>0.25</v>
      </c>
      <c r="AZ463" s="17">
        <f t="shared" si="186"/>
        <v>0.25</v>
      </c>
      <c r="BA463" s="17">
        <f t="shared" si="187"/>
        <v>0.224</v>
      </c>
      <c r="BC463" s="17">
        <f t="shared" si="188"/>
        <v>0</v>
      </c>
      <c r="BD463" s="17">
        <f t="shared" si="189"/>
        <v>0.11764705882352941</v>
      </c>
      <c r="BE463" s="17">
        <f t="shared" si="190"/>
        <v>0.42821172032905386</v>
      </c>
      <c r="BF463" s="17">
        <f t="shared" si="191"/>
        <v>0.11764705882352941</v>
      </c>
      <c r="BG463" s="17">
        <f t="shared" si="192"/>
        <v>0.11764705882352941</v>
      </c>
      <c r="BH463" s="17">
        <f t="shared" si="193"/>
        <v>8.3991833910034615E-3</v>
      </c>
      <c r="BI463" s="17">
        <f t="shared" si="195"/>
        <v>3.4980005556794362E-2</v>
      </c>
    </row>
    <row r="464" spans="1:61" x14ac:dyDescent="0.25">
      <c r="A464" s="84">
        <v>61</v>
      </c>
      <c r="B464" s="84">
        <v>418</v>
      </c>
      <c r="C464" s="17" t="s">
        <v>76</v>
      </c>
      <c r="D464" s="86" t="s">
        <v>615</v>
      </c>
      <c r="E464" s="98">
        <f t="shared" si="196"/>
        <v>25</v>
      </c>
      <c r="F464" s="98">
        <f t="shared" si="197"/>
        <v>0</v>
      </c>
      <c r="G464" s="17">
        <v>25</v>
      </c>
      <c r="H464" s="17">
        <v>50</v>
      </c>
      <c r="I464" s="17">
        <v>25</v>
      </c>
      <c r="J464" s="17">
        <v>0</v>
      </c>
      <c r="K464" s="41">
        <v>0</v>
      </c>
      <c r="L464" s="41">
        <v>0</v>
      </c>
      <c r="M464" s="41">
        <v>0</v>
      </c>
      <c r="N464" s="17">
        <v>0</v>
      </c>
      <c r="O464" s="17">
        <v>0</v>
      </c>
      <c r="P464" s="17">
        <v>0</v>
      </c>
      <c r="Q464" s="17">
        <v>0</v>
      </c>
      <c r="R464" s="17">
        <v>0</v>
      </c>
      <c r="S464" s="17">
        <v>0</v>
      </c>
      <c r="T464" s="17">
        <v>0</v>
      </c>
      <c r="U464" s="17">
        <v>0</v>
      </c>
      <c r="V464" s="41">
        <v>0</v>
      </c>
      <c r="W464" s="41">
        <v>0</v>
      </c>
      <c r="X464" s="41">
        <v>0</v>
      </c>
      <c r="Y464" s="41">
        <v>0</v>
      </c>
      <c r="Z464" s="17">
        <v>0</v>
      </c>
      <c r="AA464" s="17">
        <v>0</v>
      </c>
      <c r="AB464" s="41">
        <v>0</v>
      </c>
      <c r="AC464" s="17">
        <v>0</v>
      </c>
      <c r="AD464" s="17">
        <v>0</v>
      </c>
      <c r="AE464" s="41">
        <v>0</v>
      </c>
      <c r="AF464" s="41">
        <v>0</v>
      </c>
      <c r="AG464" s="88">
        <v>10.8</v>
      </c>
      <c r="AH464" s="91" t="s">
        <v>3</v>
      </c>
      <c r="AI464" s="87" t="s">
        <v>504</v>
      </c>
      <c r="AN464" s="17">
        <f t="shared" si="175"/>
        <v>100</v>
      </c>
      <c r="AO464" s="17">
        <f t="shared" si="176"/>
        <v>0</v>
      </c>
      <c r="AP464" s="17">
        <f t="shared" si="177"/>
        <v>0.25</v>
      </c>
      <c r="AQ464" s="17">
        <f t="shared" si="178"/>
        <v>0.5</v>
      </c>
      <c r="AR464" s="17">
        <f t="shared" si="179"/>
        <v>0</v>
      </c>
      <c r="AS464" s="17">
        <f t="shared" si="180"/>
        <v>0.10800000000000001</v>
      </c>
      <c r="AU464" s="17">
        <f t="shared" si="181"/>
        <v>0</v>
      </c>
      <c r="AV464" s="17">
        <f t="shared" si="182"/>
        <v>0</v>
      </c>
      <c r="AW464" s="17">
        <f t="shared" si="183"/>
        <v>0.5</v>
      </c>
      <c r="AX464" s="17">
        <f t="shared" si="184"/>
        <v>0.5</v>
      </c>
      <c r="AY464" s="17">
        <f t="shared" si="185"/>
        <v>0</v>
      </c>
      <c r="AZ464" s="17">
        <f t="shared" si="186"/>
        <v>0</v>
      </c>
      <c r="BA464" s="17">
        <f t="shared" si="187"/>
        <v>0.10800000000000001</v>
      </c>
      <c r="BC464" s="17">
        <f t="shared" si="188"/>
        <v>0</v>
      </c>
      <c r="BD464" s="17">
        <f t="shared" si="189"/>
        <v>8.3333333333333329E-2</v>
      </c>
      <c r="BE464" s="17">
        <f t="shared" si="190"/>
        <v>0.42821172032905386</v>
      </c>
      <c r="BF464" s="17">
        <f t="shared" si="191"/>
        <v>8.3333333333333329E-2</v>
      </c>
      <c r="BG464" s="17">
        <f t="shared" si="192"/>
        <v>8.3333333333333329E-2</v>
      </c>
      <c r="BH464" s="17">
        <f t="shared" si="193"/>
        <v>6.0844444444444531E-4</v>
      </c>
      <c r="BI464" s="17">
        <f t="shared" si="195"/>
        <v>1.1031179970364582E-2</v>
      </c>
    </row>
    <row r="465" spans="1:61" x14ac:dyDescent="0.25">
      <c r="A465" s="84">
        <v>62</v>
      </c>
      <c r="B465" s="84">
        <v>419</v>
      </c>
      <c r="C465" s="17" t="s">
        <v>77</v>
      </c>
      <c r="D465" s="86" t="s">
        <v>615</v>
      </c>
      <c r="E465" s="98">
        <f t="shared" si="196"/>
        <v>25</v>
      </c>
      <c r="F465" s="98">
        <f t="shared" si="197"/>
        <v>0</v>
      </c>
      <c r="G465" s="17">
        <v>30</v>
      </c>
      <c r="H465" s="17">
        <v>45</v>
      </c>
      <c r="I465" s="17">
        <v>0</v>
      </c>
      <c r="J465" s="17">
        <v>0</v>
      </c>
      <c r="K465" s="41">
        <v>0</v>
      </c>
      <c r="L465" s="41">
        <v>0</v>
      </c>
      <c r="M465" s="41">
        <v>0</v>
      </c>
      <c r="N465" s="17">
        <v>25</v>
      </c>
      <c r="O465" s="17">
        <v>0</v>
      </c>
      <c r="P465" s="17">
        <v>0</v>
      </c>
      <c r="Q465" s="17">
        <v>0</v>
      </c>
      <c r="R465" s="17">
        <v>0</v>
      </c>
      <c r="S465" s="17">
        <v>0</v>
      </c>
      <c r="T465" s="17">
        <v>0</v>
      </c>
      <c r="U465" s="17">
        <v>0</v>
      </c>
      <c r="V465" s="41">
        <v>0</v>
      </c>
      <c r="W465" s="41">
        <v>0</v>
      </c>
      <c r="X465" s="41">
        <v>0</v>
      </c>
      <c r="Y465" s="41">
        <v>0</v>
      </c>
      <c r="Z465" s="17">
        <v>0</v>
      </c>
      <c r="AA465" s="17">
        <v>0</v>
      </c>
      <c r="AB465" s="41">
        <v>0</v>
      </c>
      <c r="AC465" s="17">
        <v>0</v>
      </c>
      <c r="AD465" s="17">
        <v>0</v>
      </c>
      <c r="AE465" s="41">
        <v>0</v>
      </c>
      <c r="AF465" s="41">
        <v>0</v>
      </c>
      <c r="AG465" s="88">
        <v>8</v>
      </c>
      <c r="AH465" s="91" t="s">
        <v>3</v>
      </c>
      <c r="AI465" s="87" t="s">
        <v>504</v>
      </c>
      <c r="AN465" s="17">
        <f t="shared" si="175"/>
        <v>100</v>
      </c>
      <c r="AO465" s="17">
        <f t="shared" si="176"/>
        <v>0</v>
      </c>
      <c r="AP465" s="17">
        <f t="shared" si="177"/>
        <v>0.3</v>
      </c>
      <c r="AQ465" s="17">
        <f t="shared" si="178"/>
        <v>0.45</v>
      </c>
      <c r="AR465" s="17">
        <f t="shared" si="179"/>
        <v>0</v>
      </c>
      <c r="AS465" s="17">
        <f t="shared" si="180"/>
        <v>0.08</v>
      </c>
      <c r="AU465" s="17">
        <f t="shared" si="181"/>
        <v>0</v>
      </c>
      <c r="AV465" s="17">
        <f t="shared" si="182"/>
        <v>0</v>
      </c>
      <c r="AW465" s="17">
        <f t="shared" si="183"/>
        <v>0.5</v>
      </c>
      <c r="AX465" s="17">
        <f t="shared" si="184"/>
        <v>0.5</v>
      </c>
      <c r="AY465" s="17">
        <f t="shared" si="185"/>
        <v>0</v>
      </c>
      <c r="AZ465" s="17">
        <f t="shared" si="186"/>
        <v>0</v>
      </c>
      <c r="BA465" s="17">
        <f t="shared" si="187"/>
        <v>0.08</v>
      </c>
      <c r="BC465" s="17">
        <f t="shared" si="188"/>
        <v>0</v>
      </c>
      <c r="BD465" s="17">
        <f t="shared" si="189"/>
        <v>7.575757575757576E-2</v>
      </c>
      <c r="BE465" s="17">
        <f t="shared" si="190"/>
        <v>0.42821172032905386</v>
      </c>
      <c r="BF465" s="17">
        <f t="shared" si="191"/>
        <v>7.575757575757576E-2</v>
      </c>
      <c r="BG465" s="17">
        <f t="shared" si="192"/>
        <v>7.575757575757576E-2</v>
      </c>
      <c r="BH465" s="17">
        <f t="shared" si="193"/>
        <v>1.7998163452708904E-5</v>
      </c>
      <c r="BI465" s="17">
        <f t="shared" si="195"/>
        <v>1.769682773158451E-2</v>
      </c>
    </row>
    <row r="466" spans="1:61" x14ac:dyDescent="0.25">
      <c r="A466" s="84">
        <v>63</v>
      </c>
      <c r="B466" s="84">
        <v>420</v>
      </c>
      <c r="C466" s="17" t="s">
        <v>78</v>
      </c>
      <c r="D466" s="86" t="s">
        <v>615</v>
      </c>
      <c r="E466" s="98">
        <f t="shared" si="196"/>
        <v>40</v>
      </c>
      <c r="F466" s="98">
        <f t="shared" si="197"/>
        <v>0</v>
      </c>
      <c r="G466" s="17">
        <v>20</v>
      </c>
      <c r="H466" s="17">
        <v>40</v>
      </c>
      <c r="I466" s="17">
        <v>0</v>
      </c>
      <c r="J466" s="17">
        <v>0</v>
      </c>
      <c r="K466" s="41">
        <v>0</v>
      </c>
      <c r="L466" s="41">
        <v>0</v>
      </c>
      <c r="M466" s="41">
        <v>0</v>
      </c>
      <c r="N466" s="17">
        <v>0</v>
      </c>
      <c r="O466" s="17">
        <v>40</v>
      </c>
      <c r="P466" s="17">
        <v>0</v>
      </c>
      <c r="Q466" s="17">
        <v>0</v>
      </c>
      <c r="R466" s="17">
        <v>0</v>
      </c>
      <c r="S466" s="17">
        <v>0</v>
      </c>
      <c r="T466" s="17">
        <v>0</v>
      </c>
      <c r="U466" s="17">
        <v>0</v>
      </c>
      <c r="V466" s="41">
        <v>0</v>
      </c>
      <c r="W466" s="41">
        <v>0</v>
      </c>
      <c r="X466" s="41">
        <v>0</v>
      </c>
      <c r="Y466" s="41">
        <v>0</v>
      </c>
      <c r="Z466" s="17">
        <v>0</v>
      </c>
      <c r="AA466" s="17">
        <v>0</v>
      </c>
      <c r="AB466" s="41">
        <v>0</v>
      </c>
      <c r="AC466" s="17">
        <v>0</v>
      </c>
      <c r="AD466" s="17">
        <v>0</v>
      </c>
      <c r="AE466" s="41">
        <v>0</v>
      </c>
      <c r="AF466" s="41">
        <v>0</v>
      </c>
      <c r="AG466" s="88">
        <v>13.7</v>
      </c>
      <c r="AH466" s="91" t="s">
        <v>3</v>
      </c>
      <c r="AI466" s="87" t="s">
        <v>504</v>
      </c>
      <c r="AN466" s="17">
        <f t="shared" si="175"/>
        <v>100</v>
      </c>
      <c r="AO466" s="17">
        <f t="shared" si="176"/>
        <v>0.4</v>
      </c>
      <c r="AP466" s="17">
        <f t="shared" si="177"/>
        <v>0.2</v>
      </c>
      <c r="AQ466" s="17">
        <f t="shared" si="178"/>
        <v>0.4</v>
      </c>
      <c r="AR466" s="17">
        <f t="shared" si="179"/>
        <v>0</v>
      </c>
      <c r="AS466" s="17">
        <f t="shared" si="180"/>
        <v>0.13699999999999998</v>
      </c>
      <c r="AU466" s="17">
        <f t="shared" si="181"/>
        <v>0</v>
      </c>
      <c r="AV466" s="17">
        <f t="shared" si="182"/>
        <v>0.66666666666666663</v>
      </c>
      <c r="AW466" s="17">
        <f t="shared" si="183"/>
        <v>0.5</v>
      </c>
      <c r="AX466" s="17">
        <f t="shared" si="184"/>
        <v>0.5</v>
      </c>
      <c r="AY466" s="17">
        <f t="shared" si="185"/>
        <v>0.44444444444444448</v>
      </c>
      <c r="AZ466" s="17">
        <f t="shared" si="186"/>
        <v>0.44444444444444448</v>
      </c>
      <c r="BA466" s="17">
        <f t="shared" si="187"/>
        <v>0.30744444444444452</v>
      </c>
      <c r="BC466" s="17">
        <f t="shared" si="188"/>
        <v>0</v>
      </c>
      <c r="BD466" s="17">
        <f t="shared" si="189"/>
        <v>0.33333333333333331</v>
      </c>
      <c r="BE466" s="17">
        <f t="shared" si="190"/>
        <v>0.42821172032905386</v>
      </c>
      <c r="BF466" s="17">
        <f t="shared" si="191"/>
        <v>0.33333333333333331</v>
      </c>
      <c r="BG466" s="17">
        <f t="shared" si="192"/>
        <v>0.33333333333333331</v>
      </c>
      <c r="BH466" s="17">
        <f t="shared" si="193"/>
        <v>3.8546777777777777E-2</v>
      </c>
      <c r="BI466" s="17">
        <f t="shared" si="195"/>
        <v>5.7804733605296664E-3</v>
      </c>
    </row>
    <row r="467" spans="1:61" x14ac:dyDescent="0.25">
      <c r="A467" s="84">
        <v>64</v>
      </c>
      <c r="B467" s="84">
        <v>421</v>
      </c>
      <c r="C467" s="17" t="s">
        <v>79</v>
      </c>
      <c r="D467" s="86" t="s">
        <v>615</v>
      </c>
      <c r="E467" s="98">
        <f t="shared" si="196"/>
        <v>40</v>
      </c>
      <c r="F467" s="98">
        <f t="shared" si="197"/>
        <v>0</v>
      </c>
      <c r="G467" s="17">
        <v>20</v>
      </c>
      <c r="H467" s="17">
        <v>40</v>
      </c>
      <c r="I467" s="17">
        <v>40</v>
      </c>
      <c r="J467" s="17">
        <v>0</v>
      </c>
      <c r="K467" s="41">
        <v>0</v>
      </c>
      <c r="L467" s="41">
        <v>0</v>
      </c>
      <c r="M467" s="41">
        <v>0</v>
      </c>
      <c r="N467" s="17">
        <v>0</v>
      </c>
      <c r="O467" s="17">
        <v>0</v>
      </c>
      <c r="P467" s="17">
        <v>0</v>
      </c>
      <c r="Q467" s="17">
        <v>0</v>
      </c>
      <c r="R467" s="17">
        <v>0</v>
      </c>
      <c r="S467" s="17">
        <v>0</v>
      </c>
      <c r="T467" s="17">
        <v>0</v>
      </c>
      <c r="U467" s="17">
        <v>0</v>
      </c>
      <c r="V467" s="41">
        <v>0</v>
      </c>
      <c r="W467" s="41">
        <v>0</v>
      </c>
      <c r="X467" s="41">
        <v>0</v>
      </c>
      <c r="Y467" s="41">
        <v>0</v>
      </c>
      <c r="Z467" s="17">
        <v>0</v>
      </c>
      <c r="AA467" s="17">
        <v>0</v>
      </c>
      <c r="AB467" s="41">
        <v>0</v>
      </c>
      <c r="AC467" s="17">
        <v>0</v>
      </c>
      <c r="AD467" s="17">
        <v>0</v>
      </c>
      <c r="AE467" s="41">
        <v>0</v>
      </c>
      <c r="AF467" s="41">
        <v>0</v>
      </c>
      <c r="AG467" s="88">
        <v>12</v>
      </c>
      <c r="AH467" s="91" t="s">
        <v>3</v>
      </c>
      <c r="AI467" s="87" t="s">
        <v>504</v>
      </c>
      <c r="AN467" s="17">
        <f t="shared" si="175"/>
        <v>100</v>
      </c>
      <c r="AO467" s="17">
        <f t="shared" si="176"/>
        <v>0</v>
      </c>
      <c r="AP467" s="17">
        <f t="shared" si="177"/>
        <v>0.2</v>
      </c>
      <c r="AQ467" s="17">
        <f t="shared" si="178"/>
        <v>0.4</v>
      </c>
      <c r="AR467" s="17">
        <f t="shared" si="179"/>
        <v>0</v>
      </c>
      <c r="AS467" s="17">
        <f t="shared" si="180"/>
        <v>0.12</v>
      </c>
      <c r="AU467" s="17">
        <f t="shared" si="181"/>
        <v>0</v>
      </c>
      <c r="AV467" s="17">
        <f t="shared" si="182"/>
        <v>0</v>
      </c>
      <c r="AW467" s="17">
        <f t="shared" si="183"/>
        <v>0.5</v>
      </c>
      <c r="AX467" s="17">
        <f t="shared" si="184"/>
        <v>0.5</v>
      </c>
      <c r="AY467" s="17">
        <f t="shared" si="185"/>
        <v>0</v>
      </c>
      <c r="AZ467" s="17">
        <f t="shared" si="186"/>
        <v>0</v>
      </c>
      <c r="BA467" s="17">
        <f t="shared" si="187"/>
        <v>0.12</v>
      </c>
      <c r="BC467" s="17">
        <f t="shared" si="188"/>
        <v>0</v>
      </c>
      <c r="BD467" s="17">
        <f t="shared" si="189"/>
        <v>0.16666666666666666</v>
      </c>
      <c r="BE467" s="17">
        <f t="shared" si="190"/>
        <v>0.42821172032905386</v>
      </c>
      <c r="BF467" s="17">
        <f t="shared" si="191"/>
        <v>0.16666666666666666</v>
      </c>
      <c r="BG467" s="17">
        <f t="shared" si="192"/>
        <v>0.16666666666666666</v>
      </c>
      <c r="BH467" s="17">
        <f t="shared" si="193"/>
        <v>2.1777777777777772E-3</v>
      </c>
      <c r="BI467" s="17">
        <f t="shared" si="195"/>
        <v>8.6544737869846174E-3</v>
      </c>
    </row>
    <row r="468" spans="1:61" x14ac:dyDescent="0.25">
      <c r="A468" s="84">
        <v>65</v>
      </c>
      <c r="B468" s="84">
        <v>422</v>
      </c>
      <c r="C468" s="17" t="s">
        <v>80</v>
      </c>
      <c r="D468" s="86" t="s">
        <v>615</v>
      </c>
      <c r="E468" s="98">
        <f t="shared" si="196"/>
        <v>40</v>
      </c>
      <c r="F468" s="98">
        <f t="shared" si="197"/>
        <v>0</v>
      </c>
      <c r="G468" s="17">
        <v>20</v>
      </c>
      <c r="H468" s="17">
        <v>40</v>
      </c>
      <c r="I468" s="17">
        <v>0</v>
      </c>
      <c r="J468" s="17">
        <v>0</v>
      </c>
      <c r="K468" s="41">
        <v>0</v>
      </c>
      <c r="L468" s="41">
        <v>0</v>
      </c>
      <c r="M468" s="41">
        <v>0</v>
      </c>
      <c r="N468" s="17">
        <v>40</v>
      </c>
      <c r="O468" s="17">
        <v>0</v>
      </c>
      <c r="P468" s="17">
        <v>0</v>
      </c>
      <c r="Q468" s="17">
        <v>0</v>
      </c>
      <c r="R468" s="17">
        <v>0</v>
      </c>
      <c r="S468" s="17">
        <v>0</v>
      </c>
      <c r="T468" s="17">
        <v>0</v>
      </c>
      <c r="U468" s="17">
        <v>0</v>
      </c>
      <c r="V468" s="41">
        <v>0</v>
      </c>
      <c r="W468" s="41">
        <v>0</v>
      </c>
      <c r="X468" s="41">
        <v>0</v>
      </c>
      <c r="Y468" s="41">
        <v>0</v>
      </c>
      <c r="Z468" s="17">
        <v>0</v>
      </c>
      <c r="AA468" s="17">
        <v>0</v>
      </c>
      <c r="AB468" s="41">
        <v>0</v>
      </c>
      <c r="AC468" s="17">
        <v>0</v>
      </c>
      <c r="AD468" s="17">
        <v>0</v>
      </c>
      <c r="AE468" s="41">
        <v>0</v>
      </c>
      <c r="AF468" s="41">
        <v>0</v>
      </c>
      <c r="AG468" s="88">
        <v>8.9</v>
      </c>
      <c r="AH468" s="91" t="s">
        <v>3</v>
      </c>
      <c r="AI468" s="87" t="s">
        <v>504</v>
      </c>
      <c r="AN468" s="17">
        <f t="shared" si="175"/>
        <v>100</v>
      </c>
      <c r="AO468" s="17">
        <f t="shared" si="176"/>
        <v>0</v>
      </c>
      <c r="AP468" s="17">
        <f t="shared" si="177"/>
        <v>0.2</v>
      </c>
      <c r="AQ468" s="17">
        <f t="shared" si="178"/>
        <v>0.4</v>
      </c>
      <c r="AR468" s="17">
        <f t="shared" si="179"/>
        <v>0</v>
      </c>
      <c r="AS468" s="17">
        <f t="shared" si="180"/>
        <v>8.900000000000001E-2</v>
      </c>
      <c r="AU468" s="17">
        <f t="shared" si="181"/>
        <v>0</v>
      </c>
      <c r="AV468" s="17">
        <f t="shared" si="182"/>
        <v>0</v>
      </c>
      <c r="AW468" s="17">
        <f t="shared" si="183"/>
        <v>0.5</v>
      </c>
      <c r="AX468" s="17">
        <f t="shared" si="184"/>
        <v>0.5</v>
      </c>
      <c r="AY468" s="17">
        <f t="shared" si="185"/>
        <v>0</v>
      </c>
      <c r="AZ468" s="17">
        <f t="shared" si="186"/>
        <v>0</v>
      </c>
      <c r="BA468" s="17">
        <f t="shared" si="187"/>
        <v>8.900000000000001E-2</v>
      </c>
      <c r="BC468" s="17">
        <f t="shared" si="188"/>
        <v>0</v>
      </c>
      <c r="BD468" s="17">
        <f t="shared" si="189"/>
        <v>0.16666666666666666</v>
      </c>
      <c r="BE468" s="17">
        <f t="shared" si="190"/>
        <v>0.42821172032905386</v>
      </c>
      <c r="BF468" s="17">
        <f t="shared" si="191"/>
        <v>0.16666666666666666</v>
      </c>
      <c r="BG468" s="17">
        <f t="shared" si="192"/>
        <v>0.16666666666666666</v>
      </c>
      <c r="BH468" s="17">
        <f t="shared" si="193"/>
        <v>6.0321111111111079E-3</v>
      </c>
      <c r="BI468" s="17">
        <f t="shared" si="195"/>
        <v>1.538329809404953E-2</v>
      </c>
    </row>
    <row r="469" spans="1:61" x14ac:dyDescent="0.25">
      <c r="A469" s="84">
        <v>77</v>
      </c>
      <c r="B469" s="84">
        <v>423</v>
      </c>
      <c r="C469" s="17" t="s">
        <v>97</v>
      </c>
      <c r="D469" s="86" t="s">
        <v>615</v>
      </c>
      <c r="E469" s="98">
        <f t="shared" si="196"/>
        <v>20.25</v>
      </c>
      <c r="F469" s="98">
        <f t="shared" si="197"/>
        <v>0</v>
      </c>
      <c r="G469" s="17">
        <v>0</v>
      </c>
      <c r="H469" s="17">
        <v>79.75</v>
      </c>
      <c r="I469" s="17">
        <v>0</v>
      </c>
      <c r="J469" s="17">
        <v>0</v>
      </c>
      <c r="K469" s="41">
        <v>0</v>
      </c>
      <c r="L469" s="17">
        <v>0</v>
      </c>
      <c r="M469" s="17">
        <v>0</v>
      </c>
      <c r="N469" s="17">
        <v>0</v>
      </c>
      <c r="O469" s="17">
        <v>20.25</v>
      </c>
      <c r="P469" s="17">
        <v>0</v>
      </c>
      <c r="Q469" s="17">
        <v>0</v>
      </c>
      <c r="R469" s="17">
        <v>0</v>
      </c>
      <c r="S469" s="17">
        <v>0</v>
      </c>
      <c r="T469" s="17">
        <v>0</v>
      </c>
      <c r="U469" s="17">
        <v>0</v>
      </c>
      <c r="V469" s="41">
        <v>0</v>
      </c>
      <c r="W469" s="41">
        <v>0</v>
      </c>
      <c r="X469" s="41">
        <v>0</v>
      </c>
      <c r="Y469" s="17">
        <v>0</v>
      </c>
      <c r="Z469" s="17">
        <v>0</v>
      </c>
      <c r="AA469" s="17">
        <v>0</v>
      </c>
      <c r="AB469" s="41">
        <v>0</v>
      </c>
      <c r="AC469" s="17">
        <v>0</v>
      </c>
      <c r="AD469" s="17">
        <v>0</v>
      </c>
      <c r="AE469" s="41">
        <v>0</v>
      </c>
      <c r="AF469" s="41">
        <v>0</v>
      </c>
      <c r="AG469" s="88">
        <v>29.5</v>
      </c>
      <c r="AH469" s="41" t="s">
        <v>3</v>
      </c>
      <c r="AI469" s="87" t="s">
        <v>506</v>
      </c>
      <c r="AJ469" s="87" t="s">
        <v>509</v>
      </c>
      <c r="AK469" s="87" t="s">
        <v>505</v>
      </c>
      <c r="AL469" s="87" t="s">
        <v>507</v>
      </c>
      <c r="AN469" s="17">
        <f t="shared" si="175"/>
        <v>100</v>
      </c>
      <c r="AO469" s="17">
        <f t="shared" si="176"/>
        <v>0.20250000000000001</v>
      </c>
      <c r="AP469" s="17">
        <f t="shared" si="177"/>
        <v>0</v>
      </c>
      <c r="AQ469" s="17">
        <f t="shared" si="178"/>
        <v>0.79749999999999999</v>
      </c>
      <c r="AR469" s="17">
        <f t="shared" si="179"/>
        <v>0</v>
      </c>
      <c r="AS469" s="17">
        <f t="shared" si="180"/>
        <v>0.29499999999999998</v>
      </c>
      <c r="AU469" s="17">
        <f t="shared" si="181"/>
        <v>0</v>
      </c>
      <c r="AV469" s="17">
        <f t="shared" si="182"/>
        <v>0.25391849529780569</v>
      </c>
      <c r="AW469" s="17">
        <f t="shared" si="183"/>
        <v>0.5</v>
      </c>
      <c r="AX469" s="17">
        <f t="shared" si="184"/>
        <v>0.5</v>
      </c>
      <c r="AY469" s="17">
        <f t="shared" si="185"/>
        <v>0.25391849529780569</v>
      </c>
      <c r="AZ469" s="17">
        <f t="shared" si="186"/>
        <v>0.25391849529780569</v>
      </c>
      <c r="BA469" s="17">
        <f t="shared" si="187"/>
        <v>4.1081504702194294E-2</v>
      </c>
      <c r="BC469" s="17">
        <f t="shared" si="188"/>
        <v>0</v>
      </c>
      <c r="BD469" s="17">
        <f t="shared" si="189"/>
        <v>0.25391849529780564</v>
      </c>
      <c r="BE469" s="17">
        <f t="shared" si="190"/>
        <v>0.42821172032905386</v>
      </c>
      <c r="BF469" s="17">
        <f t="shared" si="191"/>
        <v>0.25391849529780564</v>
      </c>
      <c r="BG469" s="17">
        <f t="shared" si="192"/>
        <v>0.25391849529780564</v>
      </c>
      <c r="BH469" s="17">
        <f t="shared" si="193"/>
        <v>1.6876900285964164E-3</v>
      </c>
      <c r="BI469" s="17">
        <f t="shared" si="195"/>
        <v>6.7191752793600932E-3</v>
      </c>
    </row>
    <row r="470" spans="1:61" x14ac:dyDescent="0.25">
      <c r="A470" s="84">
        <v>78</v>
      </c>
      <c r="B470" s="84">
        <v>424</v>
      </c>
      <c r="C470" s="17" t="s">
        <v>98</v>
      </c>
      <c r="D470" s="86" t="s">
        <v>615</v>
      </c>
      <c r="E470" s="98">
        <f t="shared" si="196"/>
        <v>20.43</v>
      </c>
      <c r="F470" s="98">
        <f t="shared" si="197"/>
        <v>0</v>
      </c>
      <c r="G470" s="17">
        <v>5.38</v>
      </c>
      <c r="H470" s="17">
        <v>74.180000000000007</v>
      </c>
      <c r="I470" s="17">
        <v>0</v>
      </c>
      <c r="J470" s="17">
        <v>0</v>
      </c>
      <c r="K470" s="41">
        <v>0</v>
      </c>
      <c r="L470" s="17">
        <v>0</v>
      </c>
      <c r="M470" s="17">
        <v>0</v>
      </c>
      <c r="N470" s="17">
        <v>0</v>
      </c>
      <c r="O470" s="17">
        <v>20.43</v>
      </c>
      <c r="P470" s="17">
        <v>0</v>
      </c>
      <c r="Q470" s="17">
        <v>0</v>
      </c>
      <c r="R470" s="17">
        <v>0</v>
      </c>
      <c r="S470" s="17">
        <v>0</v>
      </c>
      <c r="T470" s="17">
        <v>0</v>
      </c>
      <c r="U470" s="17">
        <v>0</v>
      </c>
      <c r="V470" s="41">
        <v>0</v>
      </c>
      <c r="W470" s="41">
        <v>0</v>
      </c>
      <c r="X470" s="41">
        <v>0</v>
      </c>
      <c r="Y470" s="17">
        <v>0</v>
      </c>
      <c r="Z470" s="17">
        <v>0</v>
      </c>
      <c r="AA470" s="17">
        <v>0</v>
      </c>
      <c r="AB470" s="41">
        <v>0</v>
      </c>
      <c r="AC470" s="17">
        <v>0</v>
      </c>
      <c r="AD470" s="17">
        <v>0</v>
      </c>
      <c r="AE470" s="41">
        <v>0</v>
      </c>
      <c r="AF470" s="41">
        <v>0</v>
      </c>
      <c r="AG470" s="88">
        <v>24.2</v>
      </c>
      <c r="AH470" s="41" t="s">
        <v>3</v>
      </c>
      <c r="AI470" s="87" t="s">
        <v>506</v>
      </c>
      <c r="AN470" s="17">
        <f t="shared" si="175"/>
        <v>99.990000000000009</v>
      </c>
      <c r="AO470" s="17">
        <f t="shared" si="176"/>
        <v>0.20430000000000001</v>
      </c>
      <c r="AP470" s="17">
        <f t="shared" si="177"/>
        <v>5.3800000000000001E-2</v>
      </c>
      <c r="AQ470" s="17">
        <f t="shared" si="178"/>
        <v>0.74180000000000001</v>
      </c>
      <c r="AR470" s="17">
        <f t="shared" si="179"/>
        <v>0</v>
      </c>
      <c r="AS470" s="17">
        <f t="shared" si="180"/>
        <v>0.24199999999999999</v>
      </c>
      <c r="AU470" s="17">
        <f t="shared" si="181"/>
        <v>0</v>
      </c>
      <c r="AV470" s="17">
        <f t="shared" si="182"/>
        <v>0.25678733031674211</v>
      </c>
      <c r="AW470" s="17">
        <f t="shared" si="183"/>
        <v>0.5</v>
      </c>
      <c r="AX470" s="17">
        <f t="shared" si="184"/>
        <v>0.5</v>
      </c>
      <c r="AY470" s="17">
        <f t="shared" si="185"/>
        <v>0.25678733031674211</v>
      </c>
      <c r="AZ470" s="17">
        <f t="shared" si="186"/>
        <v>0.25678733031674211</v>
      </c>
      <c r="BA470" s="17">
        <f t="shared" si="187"/>
        <v>1.478733031674212E-2</v>
      </c>
      <c r="BC470" s="17">
        <f t="shared" si="188"/>
        <v>0</v>
      </c>
      <c r="BD470" s="17">
        <f t="shared" si="189"/>
        <v>0.2134796238244514</v>
      </c>
      <c r="BE470" s="17">
        <f t="shared" si="190"/>
        <v>0.42821172032905386</v>
      </c>
      <c r="BF470" s="17">
        <f t="shared" si="191"/>
        <v>0.2134796238244514</v>
      </c>
      <c r="BG470" s="17">
        <f t="shared" si="192"/>
        <v>0.2134796238244514</v>
      </c>
      <c r="BH470" s="17">
        <f t="shared" si="193"/>
        <v>8.1341185719479962E-4</v>
      </c>
      <c r="BI470" s="17">
        <f t="shared" si="195"/>
        <v>8.3929425595495068E-4</v>
      </c>
    </row>
    <row r="471" spans="1:61" x14ac:dyDescent="0.25">
      <c r="A471" s="84">
        <v>79</v>
      </c>
      <c r="B471" s="84">
        <v>425</v>
      </c>
      <c r="C471" s="17" t="s">
        <v>99</v>
      </c>
      <c r="D471" s="86" t="s">
        <v>615</v>
      </c>
      <c r="E471" s="98">
        <f t="shared" si="196"/>
        <v>20.149999999999999</v>
      </c>
      <c r="F471" s="98">
        <f t="shared" si="197"/>
        <v>0</v>
      </c>
      <c r="G471" s="17">
        <v>10.48</v>
      </c>
      <c r="H471" s="17">
        <v>69.37</v>
      </c>
      <c r="I471" s="17">
        <v>0</v>
      </c>
      <c r="J471" s="17">
        <v>0</v>
      </c>
      <c r="K471" s="41">
        <v>0</v>
      </c>
      <c r="L471" s="17">
        <v>0</v>
      </c>
      <c r="M471" s="17">
        <v>0</v>
      </c>
      <c r="N471" s="17">
        <v>0</v>
      </c>
      <c r="O471" s="17">
        <v>20.149999999999999</v>
      </c>
      <c r="P471" s="17">
        <v>0</v>
      </c>
      <c r="Q471" s="17">
        <v>0</v>
      </c>
      <c r="R471" s="17">
        <v>0</v>
      </c>
      <c r="S471" s="17">
        <v>0</v>
      </c>
      <c r="T471" s="17">
        <v>0</v>
      </c>
      <c r="U471" s="17">
        <v>0</v>
      </c>
      <c r="V471" s="41">
        <v>0</v>
      </c>
      <c r="W471" s="41">
        <v>0</v>
      </c>
      <c r="X471" s="41">
        <v>0</v>
      </c>
      <c r="Y471" s="17">
        <v>0</v>
      </c>
      <c r="Z471" s="17">
        <v>0</v>
      </c>
      <c r="AA471" s="17">
        <v>0</v>
      </c>
      <c r="AB471" s="41">
        <v>0</v>
      </c>
      <c r="AC471" s="17">
        <v>0</v>
      </c>
      <c r="AD471" s="17">
        <v>0</v>
      </c>
      <c r="AE471" s="41">
        <v>0</v>
      </c>
      <c r="AF471" s="41">
        <v>0</v>
      </c>
      <c r="AG471" s="88">
        <v>18.5</v>
      </c>
      <c r="AH471" s="41" t="s">
        <v>3</v>
      </c>
      <c r="AI471" s="87" t="s">
        <v>506</v>
      </c>
      <c r="AN471" s="17">
        <f t="shared" si="175"/>
        <v>100</v>
      </c>
      <c r="AO471" s="17">
        <f t="shared" si="176"/>
        <v>0.20149999999999998</v>
      </c>
      <c r="AP471" s="17">
        <f t="shared" si="177"/>
        <v>0.1048</v>
      </c>
      <c r="AQ471" s="17">
        <f t="shared" si="178"/>
        <v>0.69370000000000009</v>
      </c>
      <c r="AR471" s="17">
        <f t="shared" si="179"/>
        <v>0</v>
      </c>
      <c r="AS471" s="17">
        <f t="shared" si="180"/>
        <v>0.185</v>
      </c>
      <c r="AU471" s="17">
        <f t="shared" si="181"/>
        <v>0</v>
      </c>
      <c r="AV471" s="17">
        <f t="shared" si="182"/>
        <v>0.2523481527864746</v>
      </c>
      <c r="AW471" s="17">
        <f t="shared" si="183"/>
        <v>0.5</v>
      </c>
      <c r="AX471" s="17">
        <f t="shared" si="184"/>
        <v>0.5</v>
      </c>
      <c r="AY471" s="17">
        <f t="shared" si="185"/>
        <v>0.2523481527864746</v>
      </c>
      <c r="AZ471" s="17">
        <f t="shared" si="186"/>
        <v>0.2523481527864746</v>
      </c>
      <c r="BA471" s="17">
        <f t="shared" si="187"/>
        <v>6.7348152786474602E-2</v>
      </c>
      <c r="BC471" s="17">
        <f t="shared" si="188"/>
        <v>0</v>
      </c>
      <c r="BD471" s="17">
        <f t="shared" si="189"/>
        <v>0.18105849582172701</v>
      </c>
      <c r="BE471" s="17">
        <f t="shared" si="190"/>
        <v>0.42821172032905386</v>
      </c>
      <c r="BF471" s="17">
        <f t="shared" si="191"/>
        <v>0.18105849582172701</v>
      </c>
      <c r="BG471" s="17">
        <f t="shared" si="192"/>
        <v>0.18105849582172701</v>
      </c>
      <c r="BH471" s="17">
        <f t="shared" si="193"/>
        <v>1.5535455187343455E-5</v>
      </c>
      <c r="BI471" s="17">
        <f t="shared" si="195"/>
        <v>7.8564862700979533E-4</v>
      </c>
    </row>
    <row r="472" spans="1:61" x14ac:dyDescent="0.25">
      <c r="A472" s="84">
        <v>80</v>
      </c>
      <c r="B472" s="84">
        <v>426</v>
      </c>
      <c r="C472" s="17" t="s">
        <v>100</v>
      </c>
      <c r="D472" s="86" t="s">
        <v>615</v>
      </c>
      <c r="E472" s="98">
        <f t="shared" si="196"/>
        <v>20</v>
      </c>
      <c r="F472" s="98">
        <f t="shared" si="197"/>
        <v>0</v>
      </c>
      <c r="G472" s="17">
        <v>15.34</v>
      </c>
      <c r="H472" s="17">
        <v>64.66</v>
      </c>
      <c r="I472" s="17">
        <v>0</v>
      </c>
      <c r="J472" s="17">
        <v>0</v>
      </c>
      <c r="K472" s="41">
        <v>0</v>
      </c>
      <c r="L472" s="17">
        <v>0</v>
      </c>
      <c r="M472" s="17">
        <v>0</v>
      </c>
      <c r="N472" s="17">
        <v>0</v>
      </c>
      <c r="O472" s="17">
        <v>20</v>
      </c>
      <c r="P472" s="17">
        <v>0</v>
      </c>
      <c r="Q472" s="17">
        <v>0</v>
      </c>
      <c r="R472" s="17">
        <v>0</v>
      </c>
      <c r="S472" s="17">
        <v>0</v>
      </c>
      <c r="T472" s="17">
        <v>0</v>
      </c>
      <c r="U472" s="17">
        <v>0</v>
      </c>
      <c r="V472" s="41">
        <v>0</v>
      </c>
      <c r="W472" s="41">
        <v>0</v>
      </c>
      <c r="X472" s="41">
        <v>0</v>
      </c>
      <c r="Y472" s="17">
        <v>0</v>
      </c>
      <c r="Z472" s="17">
        <v>0</v>
      </c>
      <c r="AA472" s="17">
        <v>0</v>
      </c>
      <c r="AB472" s="41">
        <v>0</v>
      </c>
      <c r="AC472" s="17">
        <v>0</v>
      </c>
      <c r="AD472" s="17">
        <v>0</v>
      </c>
      <c r="AE472" s="41">
        <v>0</v>
      </c>
      <c r="AF472" s="41">
        <v>0</v>
      </c>
      <c r="AG472" s="88">
        <v>13.6</v>
      </c>
      <c r="AH472" s="41" t="s">
        <v>3</v>
      </c>
      <c r="AI472" s="87" t="s">
        <v>506</v>
      </c>
      <c r="AN472" s="17">
        <f t="shared" si="175"/>
        <v>100</v>
      </c>
      <c r="AO472" s="17">
        <f t="shared" si="176"/>
        <v>0.2</v>
      </c>
      <c r="AP472" s="17">
        <f t="shared" si="177"/>
        <v>0.15340000000000001</v>
      </c>
      <c r="AQ472" s="17">
        <f t="shared" si="178"/>
        <v>0.64659999999999995</v>
      </c>
      <c r="AR472" s="17">
        <f t="shared" si="179"/>
        <v>0</v>
      </c>
      <c r="AS472" s="17">
        <f t="shared" si="180"/>
        <v>0.13600000000000001</v>
      </c>
      <c r="AU472" s="17">
        <f t="shared" si="181"/>
        <v>0</v>
      </c>
      <c r="AV472" s="17">
        <f t="shared" si="182"/>
        <v>0.25000000000000006</v>
      </c>
      <c r="AW472" s="17">
        <f t="shared" si="183"/>
        <v>0.5</v>
      </c>
      <c r="AX472" s="17">
        <f t="shared" si="184"/>
        <v>0.5</v>
      </c>
      <c r="AY472" s="17">
        <f t="shared" si="185"/>
        <v>0.25000000000000006</v>
      </c>
      <c r="AZ472" s="17">
        <f t="shared" si="186"/>
        <v>0.25000000000000006</v>
      </c>
      <c r="BA472" s="17">
        <f t="shared" si="187"/>
        <v>0.11400000000000005</v>
      </c>
      <c r="BC472" s="17">
        <f t="shared" si="188"/>
        <v>0</v>
      </c>
      <c r="BD472" s="17">
        <f t="shared" si="189"/>
        <v>0.15870496746548168</v>
      </c>
      <c r="BE472" s="17">
        <f t="shared" si="190"/>
        <v>0.42821172032905386</v>
      </c>
      <c r="BF472" s="17">
        <f t="shared" si="191"/>
        <v>0.15870496746548168</v>
      </c>
      <c r="BG472" s="17">
        <f t="shared" si="192"/>
        <v>0.15870496746548168</v>
      </c>
      <c r="BH472" s="17">
        <f t="shared" si="193"/>
        <v>5.1551554760858134E-4</v>
      </c>
      <c r="BI472" s="17">
        <f t="shared" si="195"/>
        <v>5.93353220914466E-3</v>
      </c>
    </row>
    <row r="473" spans="1:61" x14ac:dyDescent="0.25">
      <c r="A473" s="84">
        <v>81</v>
      </c>
      <c r="B473" s="84">
        <v>427</v>
      </c>
      <c r="C473" s="17" t="s">
        <v>101</v>
      </c>
      <c r="D473" s="86" t="s">
        <v>615</v>
      </c>
      <c r="E473" s="98">
        <f t="shared" si="196"/>
        <v>19.63</v>
      </c>
      <c r="F473" s="98">
        <f t="shared" si="197"/>
        <v>0</v>
      </c>
      <c r="G473" s="17">
        <v>20.68</v>
      </c>
      <c r="H473" s="17">
        <v>59.69</v>
      </c>
      <c r="I473" s="17">
        <v>0</v>
      </c>
      <c r="J473" s="17">
        <v>0</v>
      </c>
      <c r="K473" s="41">
        <v>0</v>
      </c>
      <c r="L473" s="17">
        <v>0</v>
      </c>
      <c r="M473" s="17">
        <v>0</v>
      </c>
      <c r="N473" s="17">
        <v>0</v>
      </c>
      <c r="O473" s="17">
        <v>19.63</v>
      </c>
      <c r="P473" s="17">
        <v>0</v>
      </c>
      <c r="Q473" s="17">
        <v>0</v>
      </c>
      <c r="R473" s="17">
        <v>0</v>
      </c>
      <c r="S473" s="17">
        <v>0</v>
      </c>
      <c r="T473" s="17">
        <v>0</v>
      </c>
      <c r="U473" s="17">
        <v>0</v>
      </c>
      <c r="V473" s="41">
        <v>0</v>
      </c>
      <c r="W473" s="41">
        <v>0</v>
      </c>
      <c r="X473" s="41">
        <v>0</v>
      </c>
      <c r="Y473" s="17">
        <v>0</v>
      </c>
      <c r="Z473" s="17">
        <v>0</v>
      </c>
      <c r="AA473" s="17">
        <v>0</v>
      </c>
      <c r="AB473" s="41">
        <v>0</v>
      </c>
      <c r="AC473" s="17">
        <v>0</v>
      </c>
      <c r="AD473" s="17">
        <v>0</v>
      </c>
      <c r="AE473" s="41">
        <v>0</v>
      </c>
      <c r="AF473" s="41">
        <v>0</v>
      </c>
      <c r="AG473" s="88">
        <v>10</v>
      </c>
      <c r="AH473" s="41" t="s">
        <v>3</v>
      </c>
      <c r="AI473" s="87" t="s">
        <v>506</v>
      </c>
      <c r="AN473" s="17">
        <f t="shared" si="175"/>
        <v>100</v>
      </c>
      <c r="AO473" s="17">
        <f t="shared" si="176"/>
        <v>0.1963</v>
      </c>
      <c r="AP473" s="17">
        <f t="shared" si="177"/>
        <v>0.20679999999999998</v>
      </c>
      <c r="AQ473" s="17">
        <f t="shared" si="178"/>
        <v>0.59689999999999999</v>
      </c>
      <c r="AR473" s="17">
        <f t="shared" si="179"/>
        <v>0</v>
      </c>
      <c r="AS473" s="17">
        <f t="shared" si="180"/>
        <v>0.1</v>
      </c>
      <c r="AU473" s="17">
        <f t="shared" si="181"/>
        <v>0</v>
      </c>
      <c r="AV473" s="17">
        <f t="shared" si="182"/>
        <v>0.2442453651860147</v>
      </c>
      <c r="AW473" s="17">
        <f t="shared" si="183"/>
        <v>0.5</v>
      </c>
      <c r="AX473" s="17">
        <f t="shared" si="184"/>
        <v>0.5</v>
      </c>
      <c r="AY473" s="17">
        <f t="shared" si="185"/>
        <v>0.2442453651860147</v>
      </c>
      <c r="AZ473" s="17">
        <f t="shared" si="186"/>
        <v>0.2442453651860147</v>
      </c>
      <c r="BA473" s="17">
        <f t="shared" si="187"/>
        <v>0.14424536518601469</v>
      </c>
      <c r="BC473" s="17">
        <f t="shared" si="188"/>
        <v>0</v>
      </c>
      <c r="BD473" s="17">
        <f t="shared" si="189"/>
        <v>0.13784144371883997</v>
      </c>
      <c r="BE473" s="17">
        <f t="shared" si="190"/>
        <v>0.42821172032905386</v>
      </c>
      <c r="BF473" s="17">
        <f t="shared" si="191"/>
        <v>0.13784144371883997</v>
      </c>
      <c r="BG473" s="17">
        <f t="shared" si="192"/>
        <v>0.13784144371883997</v>
      </c>
      <c r="BH473" s="17">
        <f t="shared" si="193"/>
        <v>1.4319748627261324E-3</v>
      </c>
      <c r="BI473" s="17">
        <f t="shared" si="195"/>
        <v>1.2775650759284562E-2</v>
      </c>
    </row>
    <row r="474" spans="1:61" x14ac:dyDescent="0.25">
      <c r="A474" s="84">
        <v>82</v>
      </c>
      <c r="B474" s="84">
        <v>428</v>
      </c>
      <c r="C474" s="17" t="s">
        <v>102</v>
      </c>
      <c r="D474" s="86" t="s">
        <v>615</v>
      </c>
      <c r="E474" s="98">
        <f t="shared" si="196"/>
        <v>19.760000000000002</v>
      </c>
      <c r="F474" s="98">
        <f t="shared" si="197"/>
        <v>0</v>
      </c>
      <c r="G474" s="17">
        <v>25.69</v>
      </c>
      <c r="H474" s="17">
        <v>54.55</v>
      </c>
      <c r="I474" s="17">
        <v>0</v>
      </c>
      <c r="J474" s="17">
        <v>0</v>
      </c>
      <c r="K474" s="41">
        <v>0</v>
      </c>
      <c r="L474" s="17">
        <v>0</v>
      </c>
      <c r="M474" s="17">
        <v>0</v>
      </c>
      <c r="N474" s="17">
        <v>0</v>
      </c>
      <c r="O474" s="17">
        <v>19.760000000000002</v>
      </c>
      <c r="P474" s="17">
        <v>0</v>
      </c>
      <c r="Q474" s="17">
        <v>0</v>
      </c>
      <c r="R474" s="17">
        <v>0</v>
      </c>
      <c r="S474" s="17">
        <v>0</v>
      </c>
      <c r="T474" s="17">
        <v>0</v>
      </c>
      <c r="U474" s="17">
        <v>0</v>
      </c>
      <c r="V474" s="41">
        <v>0</v>
      </c>
      <c r="W474" s="41">
        <v>0</v>
      </c>
      <c r="X474" s="41">
        <v>0</v>
      </c>
      <c r="Y474" s="17">
        <v>0</v>
      </c>
      <c r="Z474" s="17">
        <v>0</v>
      </c>
      <c r="AA474" s="17">
        <v>0</v>
      </c>
      <c r="AB474" s="41">
        <v>0</v>
      </c>
      <c r="AC474" s="17">
        <v>0</v>
      </c>
      <c r="AD474" s="17">
        <v>0</v>
      </c>
      <c r="AE474" s="41">
        <v>0</v>
      </c>
      <c r="AF474" s="41">
        <v>0</v>
      </c>
      <c r="AG474" s="88">
        <v>8</v>
      </c>
      <c r="AH474" s="41" t="s">
        <v>3</v>
      </c>
      <c r="AI474" s="87" t="s">
        <v>506</v>
      </c>
      <c r="AN474" s="17">
        <f t="shared" si="175"/>
        <v>100</v>
      </c>
      <c r="AO474" s="17">
        <f t="shared" si="176"/>
        <v>0.19760000000000003</v>
      </c>
      <c r="AP474" s="17">
        <f t="shared" si="177"/>
        <v>0.25690000000000002</v>
      </c>
      <c r="AQ474" s="17">
        <f t="shared" si="178"/>
        <v>0.54549999999999998</v>
      </c>
      <c r="AR474" s="17">
        <f t="shared" si="179"/>
        <v>0</v>
      </c>
      <c r="AS474" s="17">
        <f t="shared" si="180"/>
        <v>0.08</v>
      </c>
      <c r="AU474" s="17">
        <f t="shared" si="181"/>
        <v>0</v>
      </c>
      <c r="AV474" s="17">
        <f t="shared" si="182"/>
        <v>0.24626121635094719</v>
      </c>
      <c r="AW474" s="17">
        <f t="shared" si="183"/>
        <v>0.5</v>
      </c>
      <c r="AX474" s="17">
        <f t="shared" si="184"/>
        <v>0.5</v>
      </c>
      <c r="AY474" s="17">
        <f t="shared" si="185"/>
        <v>0.24626121635094719</v>
      </c>
      <c r="AZ474" s="17">
        <f t="shared" si="186"/>
        <v>0.24626121635094719</v>
      </c>
      <c r="BA474" s="17">
        <f t="shared" si="187"/>
        <v>0.16626121635094721</v>
      </c>
      <c r="BC474" s="17">
        <f t="shared" si="188"/>
        <v>0</v>
      </c>
      <c r="BD474" s="17">
        <f t="shared" si="189"/>
        <v>0.12561184921492596</v>
      </c>
      <c r="BE474" s="17">
        <f t="shared" si="190"/>
        <v>0.42821172032905386</v>
      </c>
      <c r="BF474" s="17">
        <f t="shared" si="191"/>
        <v>0.12561184921492596</v>
      </c>
      <c r="BG474" s="17">
        <f t="shared" si="192"/>
        <v>0.12561184921492596</v>
      </c>
      <c r="BH474" s="17">
        <f t="shared" si="193"/>
        <v>2.0804407888051421E-3</v>
      </c>
      <c r="BI474" s="17">
        <f t="shared" si="195"/>
        <v>1.769682773158451E-2</v>
      </c>
    </row>
    <row r="475" spans="1:61" x14ac:dyDescent="0.25">
      <c r="A475" s="84">
        <v>83</v>
      </c>
      <c r="B475" s="84">
        <v>429</v>
      </c>
      <c r="C475" s="17" t="s">
        <v>103</v>
      </c>
      <c r="D475" s="86" t="s">
        <v>615</v>
      </c>
      <c r="E475" s="98">
        <f t="shared" si="196"/>
        <v>15.01</v>
      </c>
      <c r="F475" s="98">
        <f t="shared" si="197"/>
        <v>0</v>
      </c>
      <c r="G475" s="17">
        <v>20.47</v>
      </c>
      <c r="H475" s="17">
        <v>64.52</v>
      </c>
      <c r="I475" s="17">
        <v>0</v>
      </c>
      <c r="J475" s="17">
        <v>0</v>
      </c>
      <c r="K475" s="41">
        <v>0</v>
      </c>
      <c r="L475" s="17">
        <v>0</v>
      </c>
      <c r="M475" s="17">
        <v>0</v>
      </c>
      <c r="N475" s="17">
        <v>0</v>
      </c>
      <c r="O475" s="17">
        <v>15.01</v>
      </c>
      <c r="P475" s="17">
        <v>0</v>
      </c>
      <c r="Q475" s="17">
        <v>0</v>
      </c>
      <c r="R475" s="17">
        <v>0</v>
      </c>
      <c r="S475" s="17">
        <v>0</v>
      </c>
      <c r="T475" s="17">
        <v>0</v>
      </c>
      <c r="U475" s="17">
        <v>0</v>
      </c>
      <c r="V475" s="41">
        <v>0</v>
      </c>
      <c r="W475" s="41">
        <v>0</v>
      </c>
      <c r="X475" s="41">
        <v>0</v>
      </c>
      <c r="Y475" s="17">
        <v>0</v>
      </c>
      <c r="Z475" s="17">
        <v>0</v>
      </c>
      <c r="AA475" s="17">
        <v>0</v>
      </c>
      <c r="AB475" s="41">
        <v>0</v>
      </c>
      <c r="AC475" s="17">
        <v>0</v>
      </c>
      <c r="AD475" s="17">
        <v>0</v>
      </c>
      <c r="AE475" s="41">
        <v>0</v>
      </c>
      <c r="AF475" s="41">
        <v>0</v>
      </c>
      <c r="AG475" s="88">
        <v>9.4</v>
      </c>
      <c r="AH475" s="41" t="s">
        <v>3</v>
      </c>
      <c r="AI475" s="87" t="s">
        <v>506</v>
      </c>
      <c r="AN475" s="17">
        <f t="shared" si="175"/>
        <v>100</v>
      </c>
      <c r="AO475" s="17">
        <f t="shared" si="176"/>
        <v>0.15010000000000001</v>
      </c>
      <c r="AP475" s="17">
        <f t="shared" si="177"/>
        <v>0.20469999999999999</v>
      </c>
      <c r="AQ475" s="17">
        <f t="shared" si="178"/>
        <v>0.6452</v>
      </c>
      <c r="AR475" s="17">
        <f t="shared" si="179"/>
        <v>0</v>
      </c>
      <c r="AS475" s="17">
        <f t="shared" si="180"/>
        <v>9.4E-2</v>
      </c>
      <c r="AU475" s="17">
        <f t="shared" si="181"/>
        <v>0</v>
      </c>
      <c r="AV475" s="17">
        <f t="shared" si="182"/>
        <v>0.17660901282503824</v>
      </c>
      <c r="AW475" s="17">
        <f t="shared" si="183"/>
        <v>0.5</v>
      </c>
      <c r="AX475" s="17">
        <f t="shared" si="184"/>
        <v>0.5</v>
      </c>
      <c r="AY475" s="17">
        <f t="shared" si="185"/>
        <v>0.17660901282503824</v>
      </c>
      <c r="AZ475" s="17">
        <f t="shared" si="186"/>
        <v>0.17660901282503824</v>
      </c>
      <c r="BA475" s="17">
        <f t="shared" si="187"/>
        <v>8.2609012825038242E-2</v>
      </c>
      <c r="BC475" s="17">
        <f t="shared" si="188"/>
        <v>0</v>
      </c>
      <c r="BD475" s="17">
        <f t="shared" si="189"/>
        <v>0.1025273224043716</v>
      </c>
      <c r="BE475" s="17">
        <f t="shared" si="190"/>
        <v>0.42821172032905386</v>
      </c>
      <c r="BF475" s="17">
        <f t="shared" si="191"/>
        <v>0.1025273224043716</v>
      </c>
      <c r="BG475" s="17">
        <f t="shared" si="192"/>
        <v>0.1025273224043716</v>
      </c>
      <c r="BH475" s="17">
        <f t="shared" si="193"/>
        <v>7.2715227388097769E-5</v>
      </c>
      <c r="BI475" s="17">
        <f t="shared" si="195"/>
        <v>1.4168003850974546E-2</v>
      </c>
    </row>
    <row r="476" spans="1:61" x14ac:dyDescent="0.25">
      <c r="A476" s="84">
        <v>84</v>
      </c>
      <c r="B476" s="84">
        <v>430</v>
      </c>
      <c r="C476" s="17" t="s">
        <v>104</v>
      </c>
      <c r="D476" s="86" t="s">
        <v>615</v>
      </c>
      <c r="E476" s="98">
        <f t="shared" si="196"/>
        <v>25.36</v>
      </c>
      <c r="F476" s="98">
        <f t="shared" si="197"/>
        <v>0</v>
      </c>
      <c r="G476" s="17">
        <v>20.6</v>
      </c>
      <c r="H476" s="17">
        <v>54.04</v>
      </c>
      <c r="I476" s="17">
        <v>0</v>
      </c>
      <c r="J476" s="17">
        <v>0</v>
      </c>
      <c r="K476" s="41">
        <v>0</v>
      </c>
      <c r="L476" s="17">
        <v>0</v>
      </c>
      <c r="M476" s="17">
        <v>0</v>
      </c>
      <c r="N476" s="17">
        <v>0</v>
      </c>
      <c r="O476" s="17">
        <v>25.36</v>
      </c>
      <c r="P476" s="17">
        <v>0</v>
      </c>
      <c r="Q476" s="17">
        <v>0</v>
      </c>
      <c r="R476" s="17">
        <v>0</v>
      </c>
      <c r="S476" s="17">
        <v>0</v>
      </c>
      <c r="T476" s="17">
        <v>0</v>
      </c>
      <c r="U476" s="17">
        <v>0</v>
      </c>
      <c r="V476" s="41">
        <v>0</v>
      </c>
      <c r="W476" s="41">
        <v>0</v>
      </c>
      <c r="X476" s="41">
        <v>0</v>
      </c>
      <c r="Y476" s="17">
        <v>0</v>
      </c>
      <c r="Z476" s="17">
        <v>0</v>
      </c>
      <c r="AA476" s="17">
        <v>0</v>
      </c>
      <c r="AB476" s="41">
        <v>0</v>
      </c>
      <c r="AC476" s="17">
        <v>0</v>
      </c>
      <c r="AD476" s="17">
        <v>0</v>
      </c>
      <c r="AE476" s="41">
        <v>0</v>
      </c>
      <c r="AF476" s="41">
        <v>0</v>
      </c>
      <c r="AG476" s="88">
        <v>13.1</v>
      </c>
      <c r="AH476" s="41" t="s">
        <v>3</v>
      </c>
      <c r="AI476" s="87" t="s">
        <v>506</v>
      </c>
      <c r="AN476" s="17">
        <f t="shared" si="175"/>
        <v>100</v>
      </c>
      <c r="AO476" s="17">
        <f t="shared" si="176"/>
        <v>0.25359999999999999</v>
      </c>
      <c r="AP476" s="17">
        <f t="shared" si="177"/>
        <v>0.20600000000000002</v>
      </c>
      <c r="AQ476" s="17">
        <f t="shared" si="178"/>
        <v>0.54039999999999999</v>
      </c>
      <c r="AR476" s="17">
        <f t="shared" si="179"/>
        <v>0</v>
      </c>
      <c r="AS476" s="17">
        <f t="shared" si="180"/>
        <v>0.13100000000000001</v>
      </c>
      <c r="AU476" s="17">
        <f t="shared" si="181"/>
        <v>0</v>
      </c>
      <c r="AV476" s="17">
        <f t="shared" si="182"/>
        <v>0.33976420150053593</v>
      </c>
      <c r="AW476" s="17">
        <f t="shared" si="183"/>
        <v>0.5</v>
      </c>
      <c r="AX476" s="17">
        <f t="shared" si="184"/>
        <v>0.5</v>
      </c>
      <c r="AY476" s="17">
        <f t="shared" si="185"/>
        <v>0.33976420150053593</v>
      </c>
      <c r="AZ476" s="17">
        <f t="shared" si="186"/>
        <v>0.33976420150053593</v>
      </c>
      <c r="BA476" s="17">
        <f t="shared" si="187"/>
        <v>0.20876420150053593</v>
      </c>
      <c r="BC476" s="17">
        <f t="shared" si="188"/>
        <v>0</v>
      </c>
      <c r="BD476" s="17">
        <f t="shared" si="189"/>
        <v>0.18586924655526238</v>
      </c>
      <c r="BE476" s="17">
        <f t="shared" si="190"/>
        <v>0.42821172032905386</v>
      </c>
      <c r="BF476" s="17">
        <f t="shared" si="191"/>
        <v>0.18586924655526238</v>
      </c>
      <c r="BG476" s="17">
        <f t="shared" si="192"/>
        <v>0.18586924655526238</v>
      </c>
      <c r="BH476" s="17">
        <f t="shared" si="193"/>
        <v>3.0106342175421721E-3</v>
      </c>
      <c r="BI476" s="17">
        <f t="shared" si="195"/>
        <v>6.7288264522196465E-3</v>
      </c>
    </row>
    <row r="477" spans="1:61" x14ac:dyDescent="0.25">
      <c r="A477" s="84">
        <v>85</v>
      </c>
      <c r="B477" s="84">
        <v>431</v>
      </c>
      <c r="C477" s="17" t="s">
        <v>105</v>
      </c>
      <c r="D477" s="86" t="s">
        <v>615</v>
      </c>
      <c r="E477" s="98">
        <f t="shared" si="196"/>
        <v>30.11</v>
      </c>
      <c r="F477" s="98">
        <f t="shared" si="197"/>
        <v>0</v>
      </c>
      <c r="G477" s="17">
        <v>20.190000000000001</v>
      </c>
      <c r="H477" s="17">
        <v>49.7</v>
      </c>
      <c r="I477" s="17">
        <v>0</v>
      </c>
      <c r="J477" s="17">
        <v>0</v>
      </c>
      <c r="K477" s="41">
        <v>0</v>
      </c>
      <c r="L477" s="17">
        <v>0</v>
      </c>
      <c r="M477" s="17">
        <v>0</v>
      </c>
      <c r="N477" s="17">
        <v>0</v>
      </c>
      <c r="O477" s="17">
        <v>30.11</v>
      </c>
      <c r="P477" s="17">
        <v>0</v>
      </c>
      <c r="Q477" s="17">
        <v>0</v>
      </c>
      <c r="R477" s="17">
        <v>0</v>
      </c>
      <c r="S477" s="17">
        <v>0</v>
      </c>
      <c r="T477" s="17">
        <v>0</v>
      </c>
      <c r="U477" s="17">
        <v>0</v>
      </c>
      <c r="V477" s="41">
        <v>0</v>
      </c>
      <c r="W477" s="41">
        <v>0</v>
      </c>
      <c r="X477" s="41">
        <v>0</v>
      </c>
      <c r="Y477" s="17">
        <v>0</v>
      </c>
      <c r="Z477" s="17">
        <v>0</v>
      </c>
      <c r="AA477" s="17">
        <v>0</v>
      </c>
      <c r="AB477" s="41">
        <v>0</v>
      </c>
      <c r="AC477" s="17">
        <v>0</v>
      </c>
      <c r="AD477" s="17">
        <v>0</v>
      </c>
      <c r="AE477" s="41">
        <v>0</v>
      </c>
      <c r="AF477" s="41">
        <v>0</v>
      </c>
      <c r="AG477" s="88">
        <v>19.399999999999999</v>
      </c>
      <c r="AH477" s="41" t="s">
        <v>3</v>
      </c>
      <c r="AI477" s="87" t="s">
        <v>506</v>
      </c>
      <c r="AN477" s="17">
        <f t="shared" si="175"/>
        <v>100</v>
      </c>
      <c r="AO477" s="17">
        <f t="shared" si="176"/>
        <v>0.30109999999999998</v>
      </c>
      <c r="AP477" s="17">
        <f t="shared" si="177"/>
        <v>0.20190000000000002</v>
      </c>
      <c r="AQ477" s="17">
        <f t="shared" si="178"/>
        <v>0.49700000000000005</v>
      </c>
      <c r="AR477" s="17">
        <f t="shared" si="179"/>
        <v>0</v>
      </c>
      <c r="AS477" s="17">
        <f t="shared" si="180"/>
        <v>0.19399999999999998</v>
      </c>
      <c r="AU477" s="17">
        <f t="shared" si="181"/>
        <v>0</v>
      </c>
      <c r="AV477" s="17">
        <f t="shared" si="182"/>
        <v>0.43081985977965365</v>
      </c>
      <c r="AW477" s="17">
        <f t="shared" si="183"/>
        <v>0.5</v>
      </c>
      <c r="AX477" s="17">
        <f t="shared" si="184"/>
        <v>0.5</v>
      </c>
      <c r="AY477" s="17">
        <f t="shared" si="185"/>
        <v>0.43081985977965365</v>
      </c>
      <c r="AZ477" s="17">
        <f t="shared" si="186"/>
        <v>0.43081985977965365</v>
      </c>
      <c r="BA477" s="17">
        <f t="shared" si="187"/>
        <v>0.23681985977965367</v>
      </c>
      <c r="BC477" s="17">
        <f t="shared" si="188"/>
        <v>0</v>
      </c>
      <c r="BD477" s="17">
        <f t="shared" si="189"/>
        <v>0.23079871224896517</v>
      </c>
      <c r="BE477" s="17">
        <f t="shared" si="190"/>
        <v>0.42821172032905386</v>
      </c>
      <c r="BF477" s="17">
        <f t="shared" si="191"/>
        <v>0.23079871224896517</v>
      </c>
      <c r="BG477" s="17">
        <f t="shared" si="192"/>
        <v>0.23079871224896517</v>
      </c>
      <c r="BH477" s="17">
        <f t="shared" si="193"/>
        <v>1.3541452231821409E-3</v>
      </c>
      <c r="BI477" s="17">
        <f t="shared" si="195"/>
        <v>3.6211898947482063E-4</v>
      </c>
    </row>
    <row r="478" spans="1:61" x14ac:dyDescent="0.25">
      <c r="A478" s="84">
        <v>86</v>
      </c>
      <c r="B478" s="84">
        <v>432</v>
      </c>
      <c r="C478" s="17" t="s">
        <v>106</v>
      </c>
      <c r="D478" s="86" t="s">
        <v>615</v>
      </c>
      <c r="E478" s="98">
        <f t="shared" si="196"/>
        <v>34.950000000000003</v>
      </c>
      <c r="F478" s="98">
        <f t="shared" si="197"/>
        <v>0</v>
      </c>
      <c r="G478" s="17">
        <v>20.23</v>
      </c>
      <c r="H478" s="17">
        <v>44.82</v>
      </c>
      <c r="I478" s="17">
        <v>0</v>
      </c>
      <c r="J478" s="17">
        <v>0</v>
      </c>
      <c r="K478" s="41">
        <v>0</v>
      </c>
      <c r="L478" s="17">
        <v>0</v>
      </c>
      <c r="M478" s="17">
        <v>0</v>
      </c>
      <c r="N478" s="17">
        <v>0</v>
      </c>
      <c r="O478" s="17">
        <v>34.950000000000003</v>
      </c>
      <c r="P478" s="17">
        <v>0</v>
      </c>
      <c r="Q478" s="17">
        <v>0</v>
      </c>
      <c r="R478" s="17">
        <v>0</v>
      </c>
      <c r="S478" s="17">
        <v>0</v>
      </c>
      <c r="T478" s="17">
        <v>0</v>
      </c>
      <c r="U478" s="17">
        <v>0</v>
      </c>
      <c r="V478" s="41">
        <v>0</v>
      </c>
      <c r="W478" s="41">
        <v>0</v>
      </c>
      <c r="X478" s="41">
        <v>0</v>
      </c>
      <c r="Y478" s="17">
        <v>0</v>
      </c>
      <c r="Z478" s="17">
        <v>0</v>
      </c>
      <c r="AA478" s="17">
        <v>0</v>
      </c>
      <c r="AB478" s="41">
        <v>0</v>
      </c>
      <c r="AC478" s="17">
        <v>0</v>
      </c>
      <c r="AD478" s="17">
        <v>0</v>
      </c>
      <c r="AE478" s="41">
        <v>0</v>
      </c>
      <c r="AF478" s="41">
        <v>0</v>
      </c>
      <c r="AG478" s="88">
        <v>22.8</v>
      </c>
      <c r="AH478" s="41" t="s">
        <v>3</v>
      </c>
      <c r="AI478" s="87" t="s">
        <v>506</v>
      </c>
      <c r="AN478" s="17">
        <f t="shared" si="175"/>
        <v>100</v>
      </c>
      <c r="AO478" s="17">
        <f t="shared" si="176"/>
        <v>0.34950000000000003</v>
      </c>
      <c r="AP478" s="17">
        <f t="shared" si="177"/>
        <v>0.20230000000000001</v>
      </c>
      <c r="AQ478" s="17">
        <f t="shared" si="178"/>
        <v>0.44819999999999999</v>
      </c>
      <c r="AR478" s="17">
        <f t="shared" si="179"/>
        <v>0</v>
      </c>
      <c r="AS478" s="17">
        <f t="shared" si="180"/>
        <v>0.22800000000000001</v>
      </c>
      <c r="AU478" s="17">
        <f t="shared" si="181"/>
        <v>0</v>
      </c>
      <c r="AV478" s="17">
        <f t="shared" si="182"/>
        <v>0.5372790161414297</v>
      </c>
      <c r="AW478" s="17">
        <f t="shared" si="183"/>
        <v>0.5</v>
      </c>
      <c r="AX478" s="17">
        <f t="shared" si="184"/>
        <v>0.5</v>
      </c>
      <c r="AY478" s="17">
        <f t="shared" si="185"/>
        <v>0.48757366128619012</v>
      </c>
      <c r="AZ478" s="17">
        <f t="shared" si="186"/>
        <v>0.48757366128619012</v>
      </c>
      <c r="BA478" s="17">
        <f t="shared" si="187"/>
        <v>0.25957366128619008</v>
      </c>
      <c r="BC478" s="17">
        <f t="shared" si="188"/>
        <v>0</v>
      </c>
      <c r="BD478" s="17">
        <f t="shared" si="189"/>
        <v>0.27795450930491489</v>
      </c>
      <c r="BE478" s="17">
        <f t="shared" si="190"/>
        <v>0.42821172032905386</v>
      </c>
      <c r="BF478" s="17">
        <f t="shared" si="191"/>
        <v>0.27795450930491489</v>
      </c>
      <c r="BG478" s="17">
        <f t="shared" si="192"/>
        <v>0.27795450930491489</v>
      </c>
      <c r="BH478" s="17">
        <f t="shared" si="193"/>
        <v>2.4954529998948271E-3</v>
      </c>
      <c r="BI478" s="17">
        <f t="shared" si="195"/>
        <v>2.2411813656491304E-4</v>
      </c>
    </row>
    <row r="479" spans="1:61" x14ac:dyDescent="0.25">
      <c r="A479" s="84">
        <v>87</v>
      </c>
      <c r="B479" s="84">
        <v>433</v>
      </c>
      <c r="C479" s="17" t="s">
        <v>107</v>
      </c>
      <c r="D479" s="86" t="s">
        <v>615</v>
      </c>
      <c r="E479" s="98">
        <f t="shared" si="196"/>
        <v>39.68</v>
      </c>
      <c r="F479" s="98">
        <f t="shared" si="197"/>
        <v>0</v>
      </c>
      <c r="G479" s="17">
        <v>20.43</v>
      </c>
      <c r="H479" s="17">
        <v>39.89</v>
      </c>
      <c r="I479" s="17">
        <v>0</v>
      </c>
      <c r="J479" s="17">
        <v>0</v>
      </c>
      <c r="K479" s="41">
        <v>0</v>
      </c>
      <c r="L479" s="17">
        <v>0</v>
      </c>
      <c r="M479" s="17">
        <v>0</v>
      </c>
      <c r="N479" s="17">
        <v>0</v>
      </c>
      <c r="O479" s="17">
        <v>39.68</v>
      </c>
      <c r="P479" s="17">
        <v>0</v>
      </c>
      <c r="Q479" s="17">
        <v>0</v>
      </c>
      <c r="R479" s="17">
        <v>0</v>
      </c>
      <c r="S479" s="17">
        <v>0</v>
      </c>
      <c r="T479" s="17">
        <v>0</v>
      </c>
      <c r="U479" s="17">
        <v>0</v>
      </c>
      <c r="V479" s="41">
        <v>0</v>
      </c>
      <c r="W479" s="41">
        <v>0</v>
      </c>
      <c r="X479" s="41">
        <v>0</v>
      </c>
      <c r="Y479" s="17">
        <v>0</v>
      </c>
      <c r="Z479" s="17">
        <v>0</v>
      </c>
      <c r="AA479" s="17">
        <v>0</v>
      </c>
      <c r="AB479" s="41">
        <v>0</v>
      </c>
      <c r="AC479" s="17">
        <v>0</v>
      </c>
      <c r="AD479" s="17">
        <v>0</v>
      </c>
      <c r="AE479" s="41">
        <v>0</v>
      </c>
      <c r="AF479" s="41">
        <v>0</v>
      </c>
      <c r="AG479" s="88">
        <v>18.600000000000001</v>
      </c>
      <c r="AH479" s="41" t="s">
        <v>3</v>
      </c>
      <c r="AI479" s="87" t="s">
        <v>506</v>
      </c>
      <c r="AN479" s="17">
        <f t="shared" si="175"/>
        <v>100</v>
      </c>
      <c r="AO479" s="17">
        <f t="shared" si="176"/>
        <v>0.39679999999999999</v>
      </c>
      <c r="AP479" s="17">
        <f t="shared" si="177"/>
        <v>0.20430000000000001</v>
      </c>
      <c r="AQ479" s="17">
        <f t="shared" si="178"/>
        <v>0.39890000000000003</v>
      </c>
      <c r="AR479" s="17">
        <f t="shared" si="179"/>
        <v>0</v>
      </c>
      <c r="AS479" s="17">
        <f t="shared" si="180"/>
        <v>0.18600000000000003</v>
      </c>
      <c r="AU479" s="17">
        <f t="shared" si="181"/>
        <v>0</v>
      </c>
      <c r="AV479" s="17">
        <f t="shared" si="182"/>
        <v>0.65782493368700257</v>
      </c>
      <c r="AW479" s="17">
        <f t="shared" si="183"/>
        <v>0.5</v>
      </c>
      <c r="AX479" s="17">
        <f t="shared" si="184"/>
        <v>0.5</v>
      </c>
      <c r="AY479" s="17">
        <f t="shared" si="185"/>
        <v>0.44739168877099916</v>
      </c>
      <c r="AZ479" s="17">
        <f t="shared" si="186"/>
        <v>0.44739168877099916</v>
      </c>
      <c r="BA479" s="17">
        <f t="shared" si="187"/>
        <v>0.26139168877099916</v>
      </c>
      <c r="BC479" s="17">
        <f t="shared" si="188"/>
        <v>0</v>
      </c>
      <c r="BD479" s="17">
        <f t="shared" si="189"/>
        <v>0.32628895650028783</v>
      </c>
      <c r="BE479" s="17">
        <f t="shared" si="190"/>
        <v>0.42821172032905386</v>
      </c>
      <c r="BF479" s="17">
        <f t="shared" si="191"/>
        <v>0.32628895650028783</v>
      </c>
      <c r="BG479" s="17">
        <f t="shared" si="192"/>
        <v>0.32628895650028783</v>
      </c>
      <c r="BH479" s="17">
        <f t="shared" si="193"/>
        <v>1.9680991315939644E-2</v>
      </c>
      <c r="BI479" s="17">
        <f t="shared" si="195"/>
        <v>7.3058977839479656E-4</v>
      </c>
    </row>
    <row r="480" spans="1:61" x14ac:dyDescent="0.25">
      <c r="A480" s="84">
        <v>88</v>
      </c>
      <c r="B480" s="84">
        <v>434</v>
      </c>
      <c r="C480" s="17" t="s">
        <v>108</v>
      </c>
      <c r="D480" s="86" t="s">
        <v>615</v>
      </c>
      <c r="E480" s="98">
        <f t="shared" si="196"/>
        <v>44.91</v>
      </c>
      <c r="F480" s="98">
        <f t="shared" si="197"/>
        <v>0</v>
      </c>
      <c r="G480" s="17">
        <v>20.38</v>
      </c>
      <c r="H480" s="17">
        <v>34.71</v>
      </c>
      <c r="I480" s="17">
        <v>0</v>
      </c>
      <c r="J480" s="17">
        <v>0</v>
      </c>
      <c r="K480" s="41">
        <v>0</v>
      </c>
      <c r="L480" s="17">
        <v>0</v>
      </c>
      <c r="M480" s="17">
        <v>0</v>
      </c>
      <c r="N480" s="17">
        <v>0</v>
      </c>
      <c r="O480" s="17">
        <v>44.91</v>
      </c>
      <c r="P480" s="17">
        <v>0</v>
      </c>
      <c r="Q480" s="17">
        <v>0</v>
      </c>
      <c r="R480" s="17">
        <v>0</v>
      </c>
      <c r="S480" s="17">
        <v>0</v>
      </c>
      <c r="T480" s="17">
        <v>0</v>
      </c>
      <c r="U480" s="17">
        <v>0</v>
      </c>
      <c r="V480" s="41">
        <v>0</v>
      </c>
      <c r="W480" s="41">
        <v>0</v>
      </c>
      <c r="X480" s="41">
        <v>0</v>
      </c>
      <c r="Y480" s="17">
        <v>0</v>
      </c>
      <c r="Z480" s="17">
        <v>0</v>
      </c>
      <c r="AA480" s="17">
        <v>0</v>
      </c>
      <c r="AB480" s="41">
        <v>0</v>
      </c>
      <c r="AC480" s="17">
        <v>0</v>
      </c>
      <c r="AD480" s="17">
        <v>0</v>
      </c>
      <c r="AE480"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0.34710000000000002</v>
      </c>
      <c r="AR480" s="17">
        <f t="shared" si="179"/>
        <v>0</v>
      </c>
      <c r="AS480" s="17">
        <f t="shared" si="180"/>
        <v>0.12300000000000001</v>
      </c>
      <c r="AU480" s="17">
        <f t="shared" si="181"/>
        <v>0</v>
      </c>
      <c r="AV480" s="17">
        <f t="shared" si="182"/>
        <v>0.81521147213650391</v>
      </c>
      <c r="AW480" s="17">
        <f t="shared" si="183"/>
        <v>0.5</v>
      </c>
      <c r="AX480" s="17">
        <f t="shared" si="184"/>
        <v>0.5</v>
      </c>
      <c r="AY480" s="17">
        <f t="shared" si="185"/>
        <v>0.39492950928783205</v>
      </c>
      <c r="AZ480" s="17">
        <f t="shared" si="186"/>
        <v>0.39492950928783205</v>
      </c>
      <c r="BA480" s="17">
        <f t="shared" si="187"/>
        <v>0.27192950928783205</v>
      </c>
      <c r="BC480" s="17">
        <f t="shared" si="188"/>
        <v>0</v>
      </c>
      <c r="BD480" s="17">
        <f t="shared" si="189"/>
        <v>0.38638905618170871</v>
      </c>
      <c r="BE480" s="17">
        <f t="shared" si="190"/>
        <v>0.42821172032905386</v>
      </c>
      <c r="BF480" s="17">
        <f t="shared" si="191"/>
        <v>0.38638905618170871</v>
      </c>
      <c r="BG480" s="17">
        <f t="shared" si="192"/>
        <v>0.38638905618170871</v>
      </c>
      <c r="BH480" s="17">
        <f t="shared" si="193"/>
        <v>6.9373794916291309E-2</v>
      </c>
      <c r="BI480" s="17">
        <f t="shared" si="195"/>
        <v>8.105297241139623E-3</v>
      </c>
    </row>
    <row r="481" spans="1:61" x14ac:dyDescent="0.25">
      <c r="A481" s="84">
        <v>89</v>
      </c>
      <c r="B481" s="84">
        <v>435</v>
      </c>
      <c r="C481" s="17" t="s">
        <v>109</v>
      </c>
      <c r="D481" s="86" t="s">
        <v>615</v>
      </c>
      <c r="E481" s="98">
        <f t="shared" si="196"/>
        <v>49.51</v>
      </c>
      <c r="F481" s="98">
        <f t="shared" si="197"/>
        <v>0</v>
      </c>
      <c r="G481" s="17">
        <v>20.61</v>
      </c>
      <c r="H481" s="17">
        <v>29.88</v>
      </c>
      <c r="I481" s="17">
        <v>0</v>
      </c>
      <c r="J481" s="17">
        <v>0</v>
      </c>
      <c r="K481" s="41">
        <v>0</v>
      </c>
      <c r="L481" s="17">
        <v>0</v>
      </c>
      <c r="M481" s="17">
        <v>0</v>
      </c>
      <c r="N481" s="17">
        <v>0</v>
      </c>
      <c r="O481" s="17">
        <v>49.51</v>
      </c>
      <c r="P481" s="17">
        <v>0</v>
      </c>
      <c r="Q481" s="17">
        <v>0</v>
      </c>
      <c r="R481" s="17">
        <v>0</v>
      </c>
      <c r="S481" s="17">
        <v>0</v>
      </c>
      <c r="T481" s="17">
        <v>0</v>
      </c>
      <c r="U481" s="17">
        <v>0</v>
      </c>
      <c r="V481" s="41">
        <v>0</v>
      </c>
      <c r="W481" s="41">
        <v>0</v>
      </c>
      <c r="X481" s="41">
        <v>0</v>
      </c>
      <c r="Y481" s="17">
        <v>0</v>
      </c>
      <c r="Z481" s="17">
        <v>0</v>
      </c>
      <c r="AA481" s="17">
        <v>0</v>
      </c>
      <c r="AB481" s="41">
        <v>0</v>
      </c>
      <c r="AC481" s="17">
        <v>0</v>
      </c>
      <c r="AD481" s="17">
        <v>0</v>
      </c>
      <c r="AE481" s="41">
        <v>0</v>
      </c>
      <c r="AF481" s="41">
        <v>0</v>
      </c>
      <c r="AG481" s="88">
        <v>4</v>
      </c>
      <c r="AH481" s="41" t="s">
        <v>3</v>
      </c>
      <c r="AI481" s="87" t="s">
        <v>506</v>
      </c>
      <c r="AN481" s="17">
        <f t="shared" si="175"/>
        <v>100</v>
      </c>
      <c r="AO481" s="17">
        <f t="shared" si="176"/>
        <v>0.49509999999999998</v>
      </c>
      <c r="AP481" s="17">
        <f t="shared" si="177"/>
        <v>0.20610000000000001</v>
      </c>
      <c r="AQ481" s="17">
        <f t="shared" si="178"/>
        <v>0.29880000000000001</v>
      </c>
      <c r="AR481" s="17">
        <f t="shared" si="179"/>
        <v>0</v>
      </c>
      <c r="AS481" s="17">
        <f t="shared" si="180"/>
        <v>0.04</v>
      </c>
      <c r="AU481" s="17">
        <f t="shared" si="181"/>
        <v>0</v>
      </c>
      <c r="AV481" s="17">
        <f t="shared" si="182"/>
        <v>0.98059021588433348</v>
      </c>
      <c r="AW481" s="17">
        <f t="shared" si="183"/>
        <v>0.5</v>
      </c>
      <c r="AX481" s="17">
        <f t="shared" si="184"/>
        <v>0.5</v>
      </c>
      <c r="AY481" s="17">
        <f t="shared" si="185"/>
        <v>0.33980326137188888</v>
      </c>
      <c r="AZ481" s="17">
        <f t="shared" si="186"/>
        <v>0.33980326137188888</v>
      </c>
      <c r="BA481" s="17">
        <f t="shared" si="187"/>
        <v>0.2998032613718889</v>
      </c>
      <c r="BC481" s="17">
        <f t="shared" si="188"/>
        <v>0</v>
      </c>
      <c r="BD481" s="17">
        <f t="shared" si="189"/>
        <v>0.44079415954415957</v>
      </c>
      <c r="BE481" s="17">
        <f t="shared" si="190"/>
        <v>0.42821172032905386</v>
      </c>
      <c r="BF481" s="17">
        <f t="shared" si="191"/>
        <v>0.45624017546535611</v>
      </c>
      <c r="BG481" s="17">
        <f t="shared" si="192"/>
        <v>0.45624017546535611</v>
      </c>
      <c r="BH481" s="17">
        <f t="shared" si="193"/>
        <v>0.17325588367143047</v>
      </c>
      <c r="BI481" s="17">
        <f t="shared" si="195"/>
        <v>2.9939181676184395E-2</v>
      </c>
    </row>
    <row r="482" spans="1:61" x14ac:dyDescent="0.25">
      <c r="A482" s="84">
        <v>110</v>
      </c>
      <c r="B482" s="84">
        <v>436</v>
      </c>
      <c r="C482" s="17" t="s">
        <v>133</v>
      </c>
      <c r="D482" s="86" t="s">
        <v>615</v>
      </c>
      <c r="E482" s="98">
        <f t="shared" si="196"/>
        <v>37.1</v>
      </c>
      <c r="F482" s="98">
        <f t="shared" si="197"/>
        <v>0</v>
      </c>
      <c r="G482" s="17">
        <v>0</v>
      </c>
      <c r="H482" s="17">
        <v>62.9</v>
      </c>
      <c r="I482" s="17">
        <v>0</v>
      </c>
      <c r="J482" s="17">
        <v>0</v>
      </c>
      <c r="K482" s="17">
        <v>0</v>
      </c>
      <c r="L482" s="17">
        <v>0</v>
      </c>
      <c r="M482" s="17">
        <v>37.1</v>
      </c>
      <c r="N482" s="17">
        <v>0</v>
      </c>
      <c r="O482" s="17">
        <v>0</v>
      </c>
      <c r="P482" s="17">
        <v>0</v>
      </c>
      <c r="Q482" s="17">
        <v>0</v>
      </c>
      <c r="R482" s="17">
        <v>0</v>
      </c>
      <c r="S482" s="17">
        <v>0</v>
      </c>
      <c r="T482" s="17">
        <v>0</v>
      </c>
      <c r="U482" s="17">
        <v>0</v>
      </c>
      <c r="V482" s="41">
        <v>0</v>
      </c>
      <c r="W482" s="41">
        <v>0</v>
      </c>
      <c r="X482" s="41">
        <v>0</v>
      </c>
      <c r="Y482" s="17">
        <v>0</v>
      </c>
      <c r="Z482" s="17">
        <v>0</v>
      </c>
      <c r="AA482" s="17">
        <v>0</v>
      </c>
      <c r="AB482" s="41">
        <v>0</v>
      </c>
      <c r="AC482" s="17">
        <v>0</v>
      </c>
      <c r="AD482" s="17">
        <v>0</v>
      </c>
      <c r="AE482" s="41">
        <v>0</v>
      </c>
      <c r="AF482" s="41">
        <v>0</v>
      </c>
      <c r="AG482" s="88">
        <v>46</v>
      </c>
      <c r="AH482" s="94" t="s">
        <v>483</v>
      </c>
      <c r="AI482" s="87" t="s">
        <v>504</v>
      </c>
      <c r="AK482" s="87" t="s">
        <v>505</v>
      </c>
      <c r="AL482" s="87" t="s">
        <v>507</v>
      </c>
      <c r="AN482" s="17">
        <f t="shared" si="175"/>
        <v>100</v>
      </c>
      <c r="AO482" s="17">
        <f t="shared" si="176"/>
        <v>0.371</v>
      </c>
      <c r="AP482" s="17">
        <f t="shared" si="177"/>
        <v>0</v>
      </c>
      <c r="AQ482" s="17">
        <f t="shared" si="178"/>
        <v>0.629</v>
      </c>
      <c r="AR482" s="17">
        <f t="shared" si="179"/>
        <v>0</v>
      </c>
      <c r="AS482" s="17">
        <f t="shared" si="180"/>
        <v>0.46</v>
      </c>
      <c r="AU482" s="17">
        <f t="shared" si="181"/>
        <v>0</v>
      </c>
      <c r="AV482" s="17">
        <f t="shared" si="182"/>
        <v>0.58982511923688397</v>
      </c>
      <c r="AW482" s="17">
        <f t="shared" si="183"/>
        <v>0.5</v>
      </c>
      <c r="AX482" s="17">
        <f t="shared" si="184"/>
        <v>0.5</v>
      </c>
      <c r="AY482" s="17">
        <f t="shared" si="185"/>
        <v>0.47005829358770534</v>
      </c>
      <c r="AZ482" s="17">
        <f t="shared" si="186"/>
        <v>0.47005829358770534</v>
      </c>
      <c r="BA482" s="17">
        <f t="shared" si="187"/>
        <v>1.0058293587705325E-2</v>
      </c>
      <c r="BC482" s="17">
        <f t="shared" si="188"/>
        <v>0</v>
      </c>
      <c r="BD482" s="17">
        <f t="shared" si="189"/>
        <v>0.58982511923688397</v>
      </c>
      <c r="BE482" s="17">
        <f t="shared" si="190"/>
        <v>0.42821172032905386</v>
      </c>
      <c r="BF482" s="17">
        <f t="shared" si="191"/>
        <v>0.46423409329891996</v>
      </c>
      <c r="BG482" s="17">
        <f t="shared" si="192"/>
        <v>0.46423409329891996</v>
      </c>
      <c r="BH482" s="17">
        <f t="shared" si="193"/>
        <v>1.7927546063958729E-5</v>
      </c>
      <c r="BI482" s="17">
        <f t="shared" si="195"/>
        <v>6.0994465257885558E-2</v>
      </c>
    </row>
    <row r="483" spans="1:61" x14ac:dyDescent="0.25">
      <c r="A483" s="84">
        <v>111</v>
      </c>
      <c r="B483" s="84">
        <v>437</v>
      </c>
      <c r="C483" s="17" t="s">
        <v>134</v>
      </c>
      <c r="D483" s="86" t="s">
        <v>615</v>
      </c>
      <c r="E483" s="98">
        <f t="shared" si="196"/>
        <v>35.799999999999997</v>
      </c>
      <c r="F483" s="98">
        <f t="shared" si="197"/>
        <v>0</v>
      </c>
      <c r="G483" s="17">
        <v>0</v>
      </c>
      <c r="H483" s="17">
        <v>64.2</v>
      </c>
      <c r="I483" s="17">
        <v>0</v>
      </c>
      <c r="J483" s="17">
        <v>0</v>
      </c>
      <c r="K483" s="17">
        <v>0</v>
      </c>
      <c r="L483" s="17">
        <v>0</v>
      </c>
      <c r="M483" s="17">
        <v>0</v>
      </c>
      <c r="N483" s="17">
        <v>0</v>
      </c>
      <c r="O483" s="17">
        <v>35.799999999999997</v>
      </c>
      <c r="P483" s="17">
        <v>0</v>
      </c>
      <c r="Q483" s="17">
        <v>0</v>
      </c>
      <c r="R483" s="17">
        <v>0</v>
      </c>
      <c r="S483" s="17">
        <v>0</v>
      </c>
      <c r="T483" s="17">
        <v>0</v>
      </c>
      <c r="U483" s="17">
        <v>0</v>
      </c>
      <c r="V483" s="41">
        <v>0</v>
      </c>
      <c r="W483" s="41">
        <v>0</v>
      </c>
      <c r="X483" s="41">
        <v>0</v>
      </c>
      <c r="Y483" s="17">
        <v>0</v>
      </c>
      <c r="Z483" s="17">
        <v>0</v>
      </c>
      <c r="AA483" s="17">
        <v>0</v>
      </c>
      <c r="AB483" s="41">
        <v>0</v>
      </c>
      <c r="AC483" s="17">
        <v>0</v>
      </c>
      <c r="AD483" s="17">
        <v>0</v>
      </c>
      <c r="AE483" s="41">
        <v>0</v>
      </c>
      <c r="AF483" s="41">
        <v>0</v>
      </c>
      <c r="AG483" s="88">
        <v>43</v>
      </c>
      <c r="AH483" s="94"/>
      <c r="AI483" s="87" t="s">
        <v>504</v>
      </c>
      <c r="AN483" s="17">
        <f t="shared" si="175"/>
        <v>100</v>
      </c>
      <c r="AO483" s="17">
        <f t="shared" si="176"/>
        <v>0.35799999999999998</v>
      </c>
      <c r="AP483" s="17">
        <f t="shared" si="177"/>
        <v>0</v>
      </c>
      <c r="AQ483" s="17">
        <f t="shared" si="178"/>
        <v>0.64200000000000002</v>
      </c>
      <c r="AR483" s="17">
        <f t="shared" si="179"/>
        <v>0</v>
      </c>
      <c r="AS483" s="17">
        <f t="shared" si="180"/>
        <v>0.43</v>
      </c>
      <c r="AU483" s="17">
        <f t="shared" si="181"/>
        <v>0</v>
      </c>
      <c r="AV483" s="17">
        <f t="shared" si="182"/>
        <v>0.55763239875389403</v>
      </c>
      <c r="AW483" s="17">
        <f t="shared" si="183"/>
        <v>0.5</v>
      </c>
      <c r="AX483" s="17">
        <f t="shared" si="184"/>
        <v>0.5</v>
      </c>
      <c r="AY483" s="17">
        <f t="shared" si="185"/>
        <v>0.48078920041536866</v>
      </c>
      <c r="AZ483" s="17">
        <f t="shared" si="186"/>
        <v>0.48078920041536866</v>
      </c>
      <c r="BA483" s="17">
        <f t="shared" si="187"/>
        <v>5.0789200415368663E-2</v>
      </c>
      <c r="BC483" s="17">
        <f t="shared" si="188"/>
        <v>0</v>
      </c>
      <c r="BD483" s="17">
        <f t="shared" si="189"/>
        <v>0.55763239875389403</v>
      </c>
      <c r="BE483" s="17">
        <f t="shared" si="190"/>
        <v>0.42821172032905386</v>
      </c>
      <c r="BF483" s="17">
        <f t="shared" si="191"/>
        <v>0.46367344268860705</v>
      </c>
      <c r="BG483" s="17">
        <f t="shared" si="192"/>
        <v>0.46367344268860705</v>
      </c>
      <c r="BH483" s="17">
        <f t="shared" si="193"/>
        <v>1.1339007425029042E-3</v>
      </c>
      <c r="BI483" s="17">
        <f t="shared" si="195"/>
        <v>4.707623071633546E-2</v>
      </c>
    </row>
    <row r="484" spans="1:61" x14ac:dyDescent="0.25">
      <c r="A484" s="84">
        <v>112</v>
      </c>
      <c r="B484" s="84">
        <v>438</v>
      </c>
      <c r="C484" s="17" t="s">
        <v>135</v>
      </c>
      <c r="D484" s="86" t="s">
        <v>615</v>
      </c>
      <c r="E484" s="98">
        <f t="shared" si="196"/>
        <v>34.799999999999997</v>
      </c>
      <c r="F484" s="98">
        <f t="shared" si="197"/>
        <v>0</v>
      </c>
      <c r="G484" s="17">
        <v>0</v>
      </c>
      <c r="H484" s="17">
        <v>65.2</v>
      </c>
      <c r="I484" s="17">
        <v>0</v>
      </c>
      <c r="J484" s="17">
        <v>0</v>
      </c>
      <c r="K484" s="17">
        <v>0</v>
      </c>
      <c r="L484" s="17">
        <v>34.799999999999997</v>
      </c>
      <c r="M484" s="17">
        <v>0</v>
      </c>
      <c r="N484" s="17">
        <v>0</v>
      </c>
      <c r="O484" s="17">
        <v>0</v>
      </c>
      <c r="P484" s="17">
        <v>0</v>
      </c>
      <c r="Q484" s="17">
        <v>0</v>
      </c>
      <c r="R484" s="17">
        <v>0</v>
      </c>
      <c r="S484" s="17">
        <v>0</v>
      </c>
      <c r="T484" s="17">
        <v>0</v>
      </c>
      <c r="U484" s="17">
        <v>0</v>
      </c>
      <c r="V484" s="17">
        <v>0</v>
      </c>
      <c r="W484" s="41">
        <v>0</v>
      </c>
      <c r="X484" s="41">
        <v>0</v>
      </c>
      <c r="Y484" s="17">
        <v>0</v>
      </c>
      <c r="Z484" s="17">
        <v>0</v>
      </c>
      <c r="AA484" s="17">
        <v>0</v>
      </c>
      <c r="AB484" s="41">
        <v>0</v>
      </c>
      <c r="AC484" s="17">
        <v>0</v>
      </c>
      <c r="AD484" s="17">
        <v>0</v>
      </c>
      <c r="AE484" s="41">
        <v>0</v>
      </c>
      <c r="AF484" s="41">
        <v>0</v>
      </c>
      <c r="AG484" s="88">
        <v>40</v>
      </c>
      <c r="AH484" s="94"/>
      <c r="AI484" s="87" t="s">
        <v>504</v>
      </c>
      <c r="AN484" s="17">
        <f t="shared" si="175"/>
        <v>100</v>
      </c>
      <c r="AO484" s="17">
        <f t="shared" si="176"/>
        <v>0.34799999999999998</v>
      </c>
      <c r="AP484" s="17">
        <f t="shared" si="177"/>
        <v>0</v>
      </c>
      <c r="AQ484" s="17">
        <f t="shared" si="178"/>
        <v>0.65200000000000002</v>
      </c>
      <c r="AR484" s="17">
        <f t="shared" si="179"/>
        <v>0</v>
      </c>
      <c r="AS484" s="17">
        <f t="shared" si="180"/>
        <v>0.4</v>
      </c>
      <c r="AU484" s="17">
        <f t="shared" si="181"/>
        <v>0</v>
      </c>
      <c r="AV484" s="17">
        <f t="shared" si="182"/>
        <v>0.53374233128834347</v>
      </c>
      <c r="AW484" s="17">
        <f t="shared" si="183"/>
        <v>0.5</v>
      </c>
      <c r="AX484" s="17">
        <f t="shared" si="184"/>
        <v>0.5</v>
      </c>
      <c r="AY484" s="17">
        <f t="shared" si="185"/>
        <v>0.48875255623721886</v>
      </c>
      <c r="AZ484" s="17">
        <f t="shared" si="186"/>
        <v>0.48875255623721886</v>
      </c>
      <c r="BA484" s="17">
        <f t="shared" si="187"/>
        <v>8.8752556237218838E-2</v>
      </c>
      <c r="BC484" s="17">
        <f t="shared" si="188"/>
        <v>0</v>
      </c>
      <c r="BD484" s="17">
        <f t="shared" si="189"/>
        <v>0.53374233128834347</v>
      </c>
      <c r="BE484" s="17">
        <f t="shared" si="190"/>
        <v>0.42821172032905386</v>
      </c>
      <c r="BF484" s="17">
        <f t="shared" si="191"/>
        <v>0.46286145147475333</v>
      </c>
      <c r="BG484" s="17">
        <f t="shared" si="192"/>
        <v>0.46286145147475333</v>
      </c>
      <c r="BH484" s="17">
        <f t="shared" si="193"/>
        <v>3.951562081512764E-3</v>
      </c>
      <c r="BI484" s="17">
        <f t="shared" si="195"/>
        <v>3.4957996174785393E-2</v>
      </c>
    </row>
    <row r="485" spans="1:61" x14ac:dyDescent="0.25">
      <c r="A485" s="84">
        <v>113</v>
      </c>
      <c r="B485" s="84">
        <v>439</v>
      </c>
      <c r="C485" s="17" t="s">
        <v>138</v>
      </c>
      <c r="D485" s="86" t="s">
        <v>615</v>
      </c>
      <c r="E485" s="98">
        <f t="shared" si="196"/>
        <v>25.7</v>
      </c>
      <c r="F485" s="98">
        <f t="shared" si="197"/>
        <v>0</v>
      </c>
      <c r="G485" s="17">
        <v>0</v>
      </c>
      <c r="H485" s="17">
        <v>74.3</v>
      </c>
      <c r="I485" s="17">
        <v>0</v>
      </c>
      <c r="J485" s="17">
        <v>0</v>
      </c>
      <c r="K485" s="17">
        <v>0</v>
      </c>
      <c r="L485" s="17">
        <v>0</v>
      </c>
      <c r="M485" s="17">
        <v>0</v>
      </c>
      <c r="N485" s="17">
        <v>0</v>
      </c>
      <c r="O485" s="17">
        <v>25.7</v>
      </c>
      <c r="P485" s="17">
        <v>0</v>
      </c>
      <c r="Q485" s="17">
        <v>0</v>
      </c>
      <c r="R485" s="17">
        <v>0</v>
      </c>
      <c r="S485" s="17">
        <v>0</v>
      </c>
      <c r="T485" s="17">
        <v>0</v>
      </c>
      <c r="U485" s="17">
        <v>0</v>
      </c>
      <c r="V485" s="17">
        <v>0</v>
      </c>
      <c r="W485" s="41">
        <v>0</v>
      </c>
      <c r="X485" s="41">
        <v>0</v>
      </c>
      <c r="Y485" s="17">
        <v>0</v>
      </c>
      <c r="Z485" s="17">
        <v>0</v>
      </c>
      <c r="AA485" s="17">
        <v>0</v>
      </c>
      <c r="AB485" s="41">
        <v>0</v>
      </c>
      <c r="AC485" s="17">
        <v>0</v>
      </c>
      <c r="AD485" s="17">
        <v>0</v>
      </c>
      <c r="AE485" s="41">
        <v>0</v>
      </c>
      <c r="AF485" s="41">
        <v>0</v>
      </c>
      <c r="AG485" s="88">
        <v>35.1</v>
      </c>
      <c r="AH485" s="91" t="s">
        <v>3</v>
      </c>
      <c r="AI485" s="87" t="s">
        <v>504</v>
      </c>
      <c r="AL485" s="87" t="s">
        <v>507</v>
      </c>
      <c r="AN485" s="17">
        <f t="shared" si="175"/>
        <v>100</v>
      </c>
      <c r="AO485" s="17">
        <f t="shared" si="176"/>
        <v>0.25700000000000001</v>
      </c>
      <c r="AP485" s="17">
        <f t="shared" si="177"/>
        <v>0</v>
      </c>
      <c r="AQ485" s="17">
        <f t="shared" si="178"/>
        <v>0.74299999999999999</v>
      </c>
      <c r="AR485" s="17">
        <f t="shared" si="179"/>
        <v>0</v>
      </c>
      <c r="AS485" s="17">
        <f t="shared" si="180"/>
        <v>0.35100000000000003</v>
      </c>
      <c r="AU485" s="17">
        <f t="shared" si="181"/>
        <v>0</v>
      </c>
      <c r="AV485" s="17">
        <f t="shared" si="182"/>
        <v>0.34589502018842533</v>
      </c>
      <c r="AW485" s="17">
        <f t="shared" si="183"/>
        <v>0.5</v>
      </c>
      <c r="AX485" s="17">
        <f t="shared" si="184"/>
        <v>0.5</v>
      </c>
      <c r="AY485" s="17">
        <f t="shared" si="185"/>
        <v>0.34589502018842533</v>
      </c>
      <c r="AZ485" s="17">
        <f t="shared" si="186"/>
        <v>0.34589502018842533</v>
      </c>
      <c r="BA485" s="17">
        <f t="shared" si="187"/>
        <v>5.1049798115747058E-3</v>
      </c>
      <c r="BC485" s="17">
        <f t="shared" si="188"/>
        <v>0</v>
      </c>
      <c r="BD485" s="17">
        <f t="shared" si="189"/>
        <v>0.34589502018842533</v>
      </c>
      <c r="BE485" s="17">
        <f t="shared" si="190"/>
        <v>0.42821172032905386</v>
      </c>
      <c r="BF485" s="17">
        <f t="shared" si="191"/>
        <v>0.34589502018842533</v>
      </c>
      <c r="BG485" s="17">
        <f t="shared" si="192"/>
        <v>0.34589502018842533</v>
      </c>
      <c r="BH485" s="17">
        <f t="shared" si="193"/>
        <v>2.6060818876585319E-5</v>
      </c>
      <c r="BI485" s="17">
        <f t="shared" si="195"/>
        <v>1.9035879756920258E-2</v>
      </c>
    </row>
    <row r="486" spans="1:61" x14ac:dyDescent="0.25">
      <c r="A486" s="84">
        <v>114</v>
      </c>
      <c r="B486" s="84">
        <v>440</v>
      </c>
      <c r="C486" s="17" t="s">
        <v>139</v>
      </c>
      <c r="D486" s="86" t="s">
        <v>615</v>
      </c>
      <c r="E486" s="98">
        <f t="shared" si="196"/>
        <v>29.1</v>
      </c>
      <c r="F486" s="98">
        <f t="shared" si="197"/>
        <v>0</v>
      </c>
      <c r="G486" s="17">
        <v>0</v>
      </c>
      <c r="H486" s="17">
        <v>70.900000000000006</v>
      </c>
      <c r="I486" s="17">
        <v>0</v>
      </c>
      <c r="J486" s="17">
        <v>0</v>
      </c>
      <c r="K486" s="17">
        <v>0</v>
      </c>
      <c r="L486" s="17">
        <v>0</v>
      </c>
      <c r="M486" s="17">
        <v>0</v>
      </c>
      <c r="N486" s="17">
        <v>0</v>
      </c>
      <c r="O486" s="17">
        <v>29.1</v>
      </c>
      <c r="P486" s="17">
        <v>0</v>
      </c>
      <c r="Q486" s="17">
        <v>0</v>
      </c>
      <c r="R486" s="17">
        <v>0</v>
      </c>
      <c r="S486" s="17">
        <v>0</v>
      </c>
      <c r="T486" s="17">
        <v>0</v>
      </c>
      <c r="U486" s="17">
        <v>0</v>
      </c>
      <c r="V486" s="17">
        <v>0</v>
      </c>
      <c r="W486" s="41">
        <v>0</v>
      </c>
      <c r="X486" s="41">
        <v>0</v>
      </c>
      <c r="Y486" s="17">
        <v>0</v>
      </c>
      <c r="Z486" s="17">
        <v>0</v>
      </c>
      <c r="AA486" s="17">
        <v>0</v>
      </c>
      <c r="AB486" s="41">
        <v>0</v>
      </c>
      <c r="AC486" s="17">
        <v>0</v>
      </c>
      <c r="AD486" s="17">
        <v>0</v>
      </c>
      <c r="AE486" s="41">
        <v>0</v>
      </c>
      <c r="AF486" s="41">
        <v>0</v>
      </c>
      <c r="AG486" s="88">
        <v>41.6</v>
      </c>
      <c r="AH486" s="91" t="s">
        <v>3</v>
      </c>
      <c r="AI486" s="87" t="s">
        <v>504</v>
      </c>
      <c r="AN486" s="17">
        <f t="shared" si="175"/>
        <v>100</v>
      </c>
      <c r="AO486" s="17">
        <f t="shared" si="176"/>
        <v>0.29100000000000004</v>
      </c>
      <c r="AP486" s="17">
        <f t="shared" si="177"/>
        <v>0</v>
      </c>
      <c r="AQ486" s="17">
        <f t="shared" si="178"/>
        <v>0.70900000000000007</v>
      </c>
      <c r="AR486" s="17">
        <f t="shared" si="179"/>
        <v>0</v>
      </c>
      <c r="AS486" s="17">
        <f t="shared" si="180"/>
        <v>0.41600000000000004</v>
      </c>
      <c r="AU486" s="17">
        <f t="shared" si="181"/>
        <v>0</v>
      </c>
      <c r="AV486" s="17">
        <f t="shared" si="182"/>
        <v>0.41043723554301836</v>
      </c>
      <c r="AW486" s="17">
        <f t="shared" si="183"/>
        <v>0.5</v>
      </c>
      <c r="AX486" s="17">
        <f t="shared" si="184"/>
        <v>0.5</v>
      </c>
      <c r="AY486" s="17">
        <f t="shared" si="185"/>
        <v>0.41043723554301836</v>
      </c>
      <c r="AZ486" s="17">
        <f t="shared" si="186"/>
        <v>0.41043723554301836</v>
      </c>
      <c r="BA486" s="17">
        <f t="shared" si="187"/>
        <v>5.5627644569816725E-3</v>
      </c>
      <c r="BC486" s="17">
        <f t="shared" si="188"/>
        <v>0</v>
      </c>
      <c r="BD486" s="17">
        <f t="shared" si="189"/>
        <v>0.41043723554301831</v>
      </c>
      <c r="BE486" s="17">
        <f t="shared" si="190"/>
        <v>0.42821172032905386</v>
      </c>
      <c r="BF486" s="17">
        <f t="shared" si="191"/>
        <v>0.41043723554301831</v>
      </c>
      <c r="BG486" s="17">
        <f t="shared" si="192"/>
        <v>0.41043723554301831</v>
      </c>
      <c r="BH486" s="17">
        <f t="shared" si="193"/>
        <v>3.0944348403859217E-5</v>
      </c>
      <c r="BI486" s="17">
        <f t="shared" si="195"/>
        <v>4.1197054596945441E-2</v>
      </c>
    </row>
    <row r="487" spans="1:61" x14ac:dyDescent="0.25">
      <c r="A487" s="84">
        <v>115</v>
      </c>
      <c r="B487" s="84">
        <v>441</v>
      </c>
      <c r="C487" s="17" t="s">
        <v>140</v>
      </c>
      <c r="D487" s="86" t="s">
        <v>615</v>
      </c>
      <c r="E487" s="98">
        <f t="shared" si="196"/>
        <v>33.700000000000003</v>
      </c>
      <c r="F487" s="98">
        <f t="shared" si="197"/>
        <v>0</v>
      </c>
      <c r="G487" s="17">
        <v>0</v>
      </c>
      <c r="H487" s="17">
        <v>66.3</v>
      </c>
      <c r="I487" s="17">
        <v>0</v>
      </c>
      <c r="J487" s="17">
        <v>0</v>
      </c>
      <c r="K487" s="17">
        <v>0</v>
      </c>
      <c r="L487" s="17">
        <v>0</v>
      </c>
      <c r="M487" s="17">
        <v>0</v>
      </c>
      <c r="N487" s="17">
        <v>0</v>
      </c>
      <c r="O487" s="17">
        <v>33.700000000000003</v>
      </c>
      <c r="P487" s="17">
        <v>0</v>
      </c>
      <c r="Q487" s="17">
        <v>0</v>
      </c>
      <c r="R487" s="17">
        <v>0</v>
      </c>
      <c r="S487" s="17">
        <v>0</v>
      </c>
      <c r="T487" s="17">
        <v>0</v>
      </c>
      <c r="U487" s="17">
        <v>0</v>
      </c>
      <c r="V487" s="17">
        <v>0</v>
      </c>
      <c r="W487" s="41">
        <v>0</v>
      </c>
      <c r="X487" s="41">
        <v>0</v>
      </c>
      <c r="Y487" s="17">
        <v>0</v>
      </c>
      <c r="Z487" s="17">
        <v>0</v>
      </c>
      <c r="AA487" s="17">
        <v>0</v>
      </c>
      <c r="AB487" s="41">
        <v>0</v>
      </c>
      <c r="AC487" s="17">
        <v>0</v>
      </c>
      <c r="AD487" s="17">
        <v>0</v>
      </c>
      <c r="AE487" s="41">
        <v>0</v>
      </c>
      <c r="AF487" s="41">
        <v>0</v>
      </c>
      <c r="AG487" s="88">
        <v>43.4</v>
      </c>
      <c r="AH487" s="91" t="s">
        <v>3</v>
      </c>
      <c r="AI487" s="87" t="s">
        <v>504</v>
      </c>
      <c r="AN487" s="17">
        <f t="shared" si="175"/>
        <v>100</v>
      </c>
      <c r="AO487" s="17">
        <f t="shared" si="176"/>
        <v>0.33700000000000002</v>
      </c>
      <c r="AP487" s="17">
        <f t="shared" si="177"/>
        <v>0</v>
      </c>
      <c r="AQ487" s="17">
        <f t="shared" si="178"/>
        <v>0.66299999999999992</v>
      </c>
      <c r="AR487" s="17">
        <f t="shared" si="179"/>
        <v>0</v>
      </c>
      <c r="AS487" s="17">
        <f t="shared" si="180"/>
        <v>0.434</v>
      </c>
      <c r="AU487" s="17">
        <f t="shared" si="181"/>
        <v>0</v>
      </c>
      <c r="AV487" s="17">
        <f t="shared" si="182"/>
        <v>0.50829562594268485</v>
      </c>
      <c r="AW487" s="17">
        <f t="shared" si="183"/>
        <v>0.5</v>
      </c>
      <c r="AX487" s="17">
        <f t="shared" si="184"/>
        <v>0.5</v>
      </c>
      <c r="AY487" s="17">
        <f t="shared" si="185"/>
        <v>0.49723479135243837</v>
      </c>
      <c r="AZ487" s="17">
        <f t="shared" si="186"/>
        <v>0.49723479135243837</v>
      </c>
      <c r="BA487" s="17">
        <f t="shared" si="187"/>
        <v>6.3234791352438369E-2</v>
      </c>
      <c r="BC487" s="17">
        <f t="shared" si="188"/>
        <v>0</v>
      </c>
      <c r="BD487" s="17">
        <f t="shared" si="189"/>
        <v>0.50829562594268485</v>
      </c>
      <c r="BE487" s="17">
        <f t="shared" si="190"/>
        <v>0.42821172032905386</v>
      </c>
      <c r="BF487" s="17">
        <f t="shared" si="191"/>
        <v>0.46160979253677548</v>
      </c>
      <c r="BG487" s="17">
        <f t="shared" si="192"/>
        <v>0.46160979253677548</v>
      </c>
      <c r="BH487" s="17">
        <f t="shared" si="193"/>
        <v>7.6230064392378294E-4</v>
      </c>
      <c r="BI487" s="17">
        <f t="shared" si="195"/>
        <v>4.8827995321875477E-2</v>
      </c>
    </row>
    <row r="488" spans="1:61" x14ac:dyDescent="0.25">
      <c r="A488" s="84">
        <v>116</v>
      </c>
      <c r="B488" s="84">
        <v>442</v>
      </c>
      <c r="C488" s="17" t="s">
        <v>141</v>
      </c>
      <c r="D488" s="86" t="s">
        <v>615</v>
      </c>
      <c r="E488" s="98">
        <f t="shared" si="196"/>
        <v>40.200000000000003</v>
      </c>
      <c r="F488" s="98">
        <f t="shared" si="197"/>
        <v>0</v>
      </c>
      <c r="G488" s="17">
        <v>0</v>
      </c>
      <c r="H488" s="17">
        <v>59.8</v>
      </c>
      <c r="I488" s="17">
        <v>0</v>
      </c>
      <c r="J488" s="17">
        <v>0</v>
      </c>
      <c r="K488" s="17">
        <v>0</v>
      </c>
      <c r="L488" s="17">
        <v>0</v>
      </c>
      <c r="M488" s="17">
        <v>0</v>
      </c>
      <c r="N488" s="17">
        <v>0</v>
      </c>
      <c r="O488" s="17">
        <v>40.200000000000003</v>
      </c>
      <c r="P488" s="17">
        <v>0</v>
      </c>
      <c r="Q488" s="17">
        <v>0</v>
      </c>
      <c r="R488" s="17">
        <v>0</v>
      </c>
      <c r="S488" s="17">
        <v>0</v>
      </c>
      <c r="T488" s="17">
        <v>0</v>
      </c>
      <c r="U488" s="17">
        <v>0</v>
      </c>
      <c r="V488" s="17">
        <v>0</v>
      </c>
      <c r="W488" s="41">
        <v>0</v>
      </c>
      <c r="X488" s="41">
        <v>0</v>
      </c>
      <c r="Y488" s="17">
        <v>0</v>
      </c>
      <c r="Z488" s="17">
        <v>0</v>
      </c>
      <c r="AA488" s="17">
        <v>0</v>
      </c>
      <c r="AB488" s="41">
        <v>0</v>
      </c>
      <c r="AC488" s="17">
        <v>0</v>
      </c>
      <c r="AD488" s="17">
        <v>0</v>
      </c>
      <c r="AE488" s="41">
        <v>0</v>
      </c>
      <c r="AF488" s="41">
        <v>0</v>
      </c>
      <c r="AG488" s="88">
        <v>41.1</v>
      </c>
      <c r="AH488" s="91" t="s">
        <v>3</v>
      </c>
      <c r="AI488" s="87" t="s">
        <v>504</v>
      </c>
      <c r="AN488" s="17">
        <f t="shared" si="175"/>
        <v>100</v>
      </c>
      <c r="AO488" s="17">
        <f t="shared" si="176"/>
        <v>0.40200000000000002</v>
      </c>
      <c r="AP488" s="17">
        <f t="shared" si="177"/>
        <v>0</v>
      </c>
      <c r="AQ488" s="17">
        <f t="shared" si="178"/>
        <v>0.59799999999999998</v>
      </c>
      <c r="AR488" s="17">
        <f t="shared" si="179"/>
        <v>0</v>
      </c>
      <c r="AS488" s="17">
        <f t="shared" si="180"/>
        <v>0.41100000000000003</v>
      </c>
      <c r="AU488" s="17">
        <f t="shared" si="181"/>
        <v>0</v>
      </c>
      <c r="AV488" s="17">
        <f t="shared" si="182"/>
        <v>0.67224080267558539</v>
      </c>
      <c r="AW488" s="17">
        <f t="shared" si="183"/>
        <v>0.5</v>
      </c>
      <c r="AX488" s="17">
        <f t="shared" si="184"/>
        <v>0.5</v>
      </c>
      <c r="AY488" s="17">
        <f t="shared" si="185"/>
        <v>0.44258639910813818</v>
      </c>
      <c r="AZ488" s="17">
        <f t="shared" si="186"/>
        <v>0.44258639910813818</v>
      </c>
      <c r="BA488" s="17">
        <f t="shared" si="187"/>
        <v>3.1586399108138152E-2</v>
      </c>
      <c r="BC488" s="17">
        <f t="shared" si="188"/>
        <v>0</v>
      </c>
      <c r="BD488" s="17">
        <f t="shared" si="189"/>
        <v>0.67224080267558539</v>
      </c>
      <c r="BE488" s="17">
        <f t="shared" si="190"/>
        <v>0.42821172032905386</v>
      </c>
      <c r="BF488" s="17">
        <f t="shared" si="191"/>
        <v>0.46307233618340021</v>
      </c>
      <c r="BG488" s="17">
        <f t="shared" si="192"/>
        <v>0.46307233618340021</v>
      </c>
      <c r="BH488" s="17">
        <f t="shared" si="193"/>
        <v>2.7115281955970476E-3</v>
      </c>
      <c r="BI488" s="17">
        <f t="shared" si="195"/>
        <v>3.9192348840020423E-2</v>
      </c>
    </row>
    <row r="489" spans="1:61" x14ac:dyDescent="0.25">
      <c r="A489" s="84">
        <v>117</v>
      </c>
      <c r="B489" s="84">
        <v>443</v>
      </c>
      <c r="C489" s="17" t="s">
        <v>142</v>
      </c>
      <c r="D489" s="86" t="s">
        <v>615</v>
      </c>
      <c r="E489" s="98">
        <f t="shared" si="196"/>
        <v>25.6</v>
      </c>
      <c r="F489" s="98">
        <f t="shared" si="197"/>
        <v>0</v>
      </c>
      <c r="G489" s="17">
        <v>0</v>
      </c>
      <c r="H489" s="17">
        <v>74.400000000000006</v>
      </c>
      <c r="I489" s="17">
        <v>0</v>
      </c>
      <c r="J489" s="17">
        <v>0</v>
      </c>
      <c r="K489" s="17">
        <v>0</v>
      </c>
      <c r="L489" s="17">
        <v>0</v>
      </c>
      <c r="M489" s="17">
        <v>0</v>
      </c>
      <c r="N489" s="17">
        <v>0</v>
      </c>
      <c r="O489" s="17">
        <v>0</v>
      </c>
      <c r="P489" s="17">
        <v>0</v>
      </c>
      <c r="Q489" s="17">
        <v>0</v>
      </c>
      <c r="R489" s="17">
        <v>0</v>
      </c>
      <c r="S489" s="17">
        <v>0</v>
      </c>
      <c r="T489" s="17">
        <v>0</v>
      </c>
      <c r="U489" s="17">
        <v>0</v>
      </c>
      <c r="V489" s="17">
        <v>25.6</v>
      </c>
      <c r="W489" s="41">
        <v>0</v>
      </c>
      <c r="X489" s="41">
        <v>0</v>
      </c>
      <c r="Y489" s="17">
        <v>0</v>
      </c>
      <c r="Z489" s="17">
        <v>0</v>
      </c>
      <c r="AA489" s="17">
        <v>0</v>
      </c>
      <c r="AB489" s="41">
        <v>0</v>
      </c>
      <c r="AC489" s="17">
        <v>0</v>
      </c>
      <c r="AD489" s="17">
        <v>0</v>
      </c>
      <c r="AE489" s="41">
        <v>0</v>
      </c>
      <c r="AF489" s="41">
        <v>0</v>
      </c>
      <c r="AG489" s="88">
        <v>34.1</v>
      </c>
      <c r="AH489" s="91" t="s">
        <v>3</v>
      </c>
      <c r="AI489" s="87" t="s">
        <v>504</v>
      </c>
      <c r="AN489" s="17">
        <f t="shared" si="175"/>
        <v>100</v>
      </c>
      <c r="AO489" s="17">
        <f t="shared" si="176"/>
        <v>0</v>
      </c>
      <c r="AP489" s="17">
        <f t="shared" si="177"/>
        <v>0</v>
      </c>
      <c r="AQ489" s="17">
        <f t="shared" si="178"/>
        <v>0.74400000000000011</v>
      </c>
      <c r="AR489" s="17">
        <f t="shared" si="179"/>
        <v>0</v>
      </c>
      <c r="AS489" s="17">
        <f t="shared" si="180"/>
        <v>0.34100000000000003</v>
      </c>
      <c r="AU489" s="17">
        <f t="shared" si="181"/>
        <v>0</v>
      </c>
      <c r="AV489" s="17">
        <f t="shared" si="182"/>
        <v>0</v>
      </c>
      <c r="AW489" s="17">
        <f t="shared" si="183"/>
        <v>0.5</v>
      </c>
      <c r="AX489" s="17">
        <f t="shared" si="184"/>
        <v>0.5</v>
      </c>
      <c r="AY489" s="17">
        <f t="shared" si="185"/>
        <v>0</v>
      </c>
      <c r="AZ489" s="17">
        <f t="shared" si="186"/>
        <v>0</v>
      </c>
      <c r="BA489" s="17">
        <f t="shared" si="187"/>
        <v>0.34100000000000003</v>
      </c>
      <c r="BC489" s="17">
        <f t="shared" si="188"/>
        <v>0</v>
      </c>
      <c r="BD489" s="17">
        <f t="shared" si="189"/>
        <v>0.17204301075268816</v>
      </c>
      <c r="BE489" s="17">
        <f t="shared" si="190"/>
        <v>0.42821172032905386</v>
      </c>
      <c r="BF489" s="17">
        <f t="shared" si="191"/>
        <v>0.17204301075268816</v>
      </c>
      <c r="BG489" s="17">
        <f t="shared" si="192"/>
        <v>0.17204301075268816</v>
      </c>
      <c r="BH489" s="17">
        <f t="shared" si="193"/>
        <v>2.8546464215516258E-2</v>
      </c>
      <c r="BI489" s="17">
        <f t="shared" si="195"/>
        <v>1.6376468243070229E-2</v>
      </c>
    </row>
    <row r="490" spans="1:61" x14ac:dyDescent="0.25">
      <c r="A490" s="84">
        <v>118</v>
      </c>
      <c r="B490" s="84">
        <v>444</v>
      </c>
      <c r="C490" s="17" t="s">
        <v>143</v>
      </c>
      <c r="D490" s="86" t="s">
        <v>615</v>
      </c>
      <c r="E490" s="98">
        <f t="shared" si="196"/>
        <v>29.6</v>
      </c>
      <c r="F490" s="98">
        <f t="shared" si="197"/>
        <v>0</v>
      </c>
      <c r="G490" s="17">
        <v>0</v>
      </c>
      <c r="H490" s="17">
        <v>70.400000000000006</v>
      </c>
      <c r="I490" s="17">
        <v>0</v>
      </c>
      <c r="J490" s="17">
        <v>0</v>
      </c>
      <c r="K490" s="17">
        <v>0</v>
      </c>
      <c r="L490" s="17">
        <v>0</v>
      </c>
      <c r="M490" s="17">
        <v>0</v>
      </c>
      <c r="N490" s="17">
        <v>0</v>
      </c>
      <c r="O490" s="17">
        <v>0</v>
      </c>
      <c r="P490" s="17">
        <v>0</v>
      </c>
      <c r="Q490" s="17">
        <v>0</v>
      </c>
      <c r="R490" s="17">
        <v>0</v>
      </c>
      <c r="S490" s="17">
        <v>0</v>
      </c>
      <c r="T490" s="17">
        <v>0</v>
      </c>
      <c r="U490" s="17">
        <v>0</v>
      </c>
      <c r="V490" s="17">
        <v>29.6</v>
      </c>
      <c r="W490" s="41">
        <v>0</v>
      </c>
      <c r="X490" s="41">
        <v>0</v>
      </c>
      <c r="Y490" s="17">
        <v>0</v>
      </c>
      <c r="Z490" s="17">
        <v>0</v>
      </c>
      <c r="AA490" s="17">
        <v>0</v>
      </c>
      <c r="AB490" s="41">
        <v>0</v>
      </c>
      <c r="AC490" s="17">
        <v>0</v>
      </c>
      <c r="AD490" s="17">
        <v>0</v>
      </c>
      <c r="AE490" s="41">
        <v>0</v>
      </c>
      <c r="AF490" s="41">
        <v>0</v>
      </c>
      <c r="AG490" s="88">
        <v>39.5</v>
      </c>
      <c r="AH490" s="91" t="s">
        <v>3</v>
      </c>
      <c r="AI490" s="87" t="s">
        <v>504</v>
      </c>
      <c r="AN490" s="17">
        <f t="shared" si="175"/>
        <v>100</v>
      </c>
      <c r="AO490" s="17">
        <f t="shared" si="176"/>
        <v>0</v>
      </c>
      <c r="AP490" s="17">
        <f t="shared" si="177"/>
        <v>0</v>
      </c>
      <c r="AQ490" s="17">
        <f t="shared" si="178"/>
        <v>0.70400000000000007</v>
      </c>
      <c r="AR490" s="17">
        <f t="shared" si="179"/>
        <v>0</v>
      </c>
      <c r="AS490" s="17">
        <f t="shared" si="180"/>
        <v>0.39500000000000002</v>
      </c>
      <c r="AU490" s="17">
        <f t="shared" si="181"/>
        <v>0</v>
      </c>
      <c r="AV490" s="17">
        <f t="shared" si="182"/>
        <v>0</v>
      </c>
      <c r="AW490" s="17">
        <f t="shared" si="183"/>
        <v>0.5</v>
      </c>
      <c r="AX490" s="17">
        <f t="shared" si="184"/>
        <v>0.5</v>
      </c>
      <c r="AY490" s="17">
        <f t="shared" si="185"/>
        <v>0</v>
      </c>
      <c r="AZ490" s="17">
        <f t="shared" si="186"/>
        <v>0</v>
      </c>
      <c r="BA490" s="17">
        <f t="shared" si="187"/>
        <v>0.39500000000000002</v>
      </c>
      <c r="BC490" s="17">
        <f t="shared" si="188"/>
        <v>0</v>
      </c>
      <c r="BD490" s="17">
        <f t="shared" si="189"/>
        <v>0.21022727272727271</v>
      </c>
      <c r="BE490" s="17">
        <f t="shared" si="190"/>
        <v>0.42821172032905386</v>
      </c>
      <c r="BF490" s="17">
        <f t="shared" si="191"/>
        <v>0.21022727272727271</v>
      </c>
      <c r="BG490" s="17">
        <f t="shared" si="192"/>
        <v>0.21022727272727271</v>
      </c>
      <c r="BH490" s="17">
        <f t="shared" si="193"/>
        <v>3.4140960743801664E-2</v>
      </c>
      <c r="BI490" s="17">
        <f t="shared" si="195"/>
        <v>3.3113290417860375E-2</v>
      </c>
    </row>
    <row r="491" spans="1:61" x14ac:dyDescent="0.25">
      <c r="A491" s="84">
        <v>119</v>
      </c>
      <c r="B491" s="84">
        <v>445</v>
      </c>
      <c r="C491" s="17" t="s">
        <v>151</v>
      </c>
      <c r="D491" s="86" t="s">
        <v>615</v>
      </c>
      <c r="E491" s="98">
        <f t="shared" si="196"/>
        <v>34.4</v>
      </c>
      <c r="F491" s="98">
        <f t="shared" si="197"/>
        <v>0</v>
      </c>
      <c r="G491" s="17">
        <v>0</v>
      </c>
      <c r="H491" s="17">
        <v>65.599999999999994</v>
      </c>
      <c r="I491" s="17">
        <v>0</v>
      </c>
      <c r="J491" s="17">
        <v>0</v>
      </c>
      <c r="K491" s="17">
        <v>0</v>
      </c>
      <c r="L491" s="17">
        <v>0</v>
      </c>
      <c r="M491" s="17">
        <v>0</v>
      </c>
      <c r="N491" s="17">
        <v>0</v>
      </c>
      <c r="O491" s="17">
        <v>0</v>
      </c>
      <c r="P491" s="17">
        <v>0</v>
      </c>
      <c r="Q491" s="17">
        <v>0</v>
      </c>
      <c r="R491" s="17">
        <v>0</v>
      </c>
      <c r="S491" s="17">
        <v>0</v>
      </c>
      <c r="T491" s="17">
        <v>0</v>
      </c>
      <c r="U491" s="17">
        <v>0</v>
      </c>
      <c r="V491" s="17">
        <v>34.4</v>
      </c>
      <c r="W491" s="41">
        <v>0</v>
      </c>
      <c r="X491" s="41">
        <v>0</v>
      </c>
      <c r="Y491" s="17">
        <v>0</v>
      </c>
      <c r="Z491" s="17">
        <v>0</v>
      </c>
      <c r="AA491" s="17">
        <v>0</v>
      </c>
      <c r="AB491" s="41">
        <v>0</v>
      </c>
      <c r="AC491" s="17">
        <v>0</v>
      </c>
      <c r="AD491" s="17">
        <v>0</v>
      </c>
      <c r="AE491" s="41">
        <v>0</v>
      </c>
      <c r="AF491" s="41">
        <v>0</v>
      </c>
      <c r="AG491" s="88">
        <v>43.1</v>
      </c>
      <c r="AH491" s="91" t="s">
        <v>3</v>
      </c>
      <c r="AI491" s="87" t="s">
        <v>504</v>
      </c>
      <c r="AN491" s="17">
        <f t="shared" si="175"/>
        <v>100</v>
      </c>
      <c r="AO491" s="17">
        <f t="shared" si="176"/>
        <v>0</v>
      </c>
      <c r="AP491" s="17">
        <f t="shared" si="177"/>
        <v>0</v>
      </c>
      <c r="AQ491" s="17">
        <f t="shared" si="178"/>
        <v>0.65599999999999992</v>
      </c>
      <c r="AR491" s="17">
        <f t="shared" si="179"/>
        <v>0</v>
      </c>
      <c r="AS491" s="17">
        <f t="shared" si="180"/>
        <v>0.43099999999999999</v>
      </c>
      <c r="AU491" s="17">
        <f t="shared" si="181"/>
        <v>0</v>
      </c>
      <c r="AV491" s="17">
        <f t="shared" si="182"/>
        <v>0</v>
      </c>
      <c r="AW491" s="17">
        <f t="shared" si="183"/>
        <v>0.5</v>
      </c>
      <c r="AX491" s="17">
        <f t="shared" si="184"/>
        <v>0.5</v>
      </c>
      <c r="AY491" s="17">
        <f t="shared" si="185"/>
        <v>0</v>
      </c>
      <c r="AZ491" s="17">
        <f t="shared" si="186"/>
        <v>0</v>
      </c>
      <c r="BA491" s="17">
        <f t="shared" si="187"/>
        <v>0.43099999999999999</v>
      </c>
      <c r="BC491" s="17">
        <f t="shared" si="188"/>
        <v>0</v>
      </c>
      <c r="BD491" s="17">
        <f t="shared" si="189"/>
        <v>0.26219512195121952</v>
      </c>
      <c r="BE491" s="17">
        <f t="shared" si="190"/>
        <v>0.42821172032905386</v>
      </c>
      <c r="BF491" s="17">
        <f t="shared" si="191"/>
        <v>0.26219512195121952</v>
      </c>
      <c r="BG491" s="17">
        <f t="shared" si="192"/>
        <v>0.26219512195121952</v>
      </c>
      <c r="BH491" s="17">
        <f t="shared" si="193"/>
        <v>2.8495086853063647E-2</v>
      </c>
      <c r="BI491" s="17">
        <f t="shared" si="195"/>
        <v>4.7511171867720463E-2</v>
      </c>
    </row>
    <row r="492" spans="1:61" x14ac:dyDescent="0.25">
      <c r="A492" s="84">
        <v>120</v>
      </c>
      <c r="B492" s="84">
        <v>446</v>
      </c>
      <c r="C492" s="17" t="s">
        <v>144</v>
      </c>
      <c r="D492" s="86" t="s">
        <v>615</v>
      </c>
      <c r="E492" s="98">
        <f t="shared" si="196"/>
        <v>39.6</v>
      </c>
      <c r="F492" s="98">
        <f t="shared" si="197"/>
        <v>0</v>
      </c>
      <c r="G492" s="17">
        <v>0</v>
      </c>
      <c r="H492" s="17">
        <v>60.4</v>
      </c>
      <c r="I492" s="17">
        <v>0</v>
      </c>
      <c r="J492" s="17">
        <v>0</v>
      </c>
      <c r="K492" s="17">
        <v>0</v>
      </c>
      <c r="L492" s="17">
        <v>0</v>
      </c>
      <c r="M492" s="17">
        <v>0</v>
      </c>
      <c r="N492" s="17">
        <v>0</v>
      </c>
      <c r="O492" s="17">
        <v>0</v>
      </c>
      <c r="P492" s="17">
        <v>0</v>
      </c>
      <c r="Q492" s="17">
        <v>0</v>
      </c>
      <c r="R492" s="17">
        <v>0</v>
      </c>
      <c r="S492" s="17">
        <v>0</v>
      </c>
      <c r="T492" s="17">
        <v>0</v>
      </c>
      <c r="U492" s="17">
        <v>0</v>
      </c>
      <c r="V492" s="17">
        <v>39.6</v>
      </c>
      <c r="W492" s="41">
        <v>0</v>
      </c>
      <c r="X492" s="41">
        <v>0</v>
      </c>
      <c r="Y492" s="17">
        <v>0</v>
      </c>
      <c r="Z492" s="17">
        <v>0</v>
      </c>
      <c r="AA492" s="17">
        <v>0</v>
      </c>
      <c r="AB492" s="41">
        <v>0</v>
      </c>
      <c r="AC492" s="17">
        <v>0</v>
      </c>
      <c r="AD492" s="17">
        <v>0</v>
      </c>
      <c r="AE492" s="41">
        <v>0</v>
      </c>
      <c r="AF492" s="41">
        <v>0</v>
      </c>
      <c r="AG492" s="88">
        <v>44.5</v>
      </c>
      <c r="AH492" s="91" t="s">
        <v>3</v>
      </c>
      <c r="AI492" s="87" t="s">
        <v>504</v>
      </c>
      <c r="AN492" s="17">
        <f t="shared" si="175"/>
        <v>100</v>
      </c>
      <c r="AO492" s="17">
        <f t="shared" si="176"/>
        <v>0</v>
      </c>
      <c r="AP492" s="17">
        <f t="shared" si="177"/>
        <v>0</v>
      </c>
      <c r="AQ492" s="17">
        <f t="shared" si="178"/>
        <v>0.60399999999999998</v>
      </c>
      <c r="AR492" s="17">
        <f t="shared" si="179"/>
        <v>0</v>
      </c>
      <c r="AS492" s="17">
        <f t="shared" si="180"/>
        <v>0.44500000000000001</v>
      </c>
      <c r="AU492" s="17">
        <f t="shared" si="181"/>
        <v>0</v>
      </c>
      <c r="AV492" s="17">
        <f t="shared" si="182"/>
        <v>0</v>
      </c>
      <c r="AW492" s="17">
        <f t="shared" si="183"/>
        <v>0.5</v>
      </c>
      <c r="AX492" s="17">
        <f t="shared" si="184"/>
        <v>0.5</v>
      </c>
      <c r="AY492" s="17">
        <f t="shared" si="185"/>
        <v>0</v>
      </c>
      <c r="AZ492" s="17">
        <f t="shared" si="186"/>
        <v>0</v>
      </c>
      <c r="BA492" s="17">
        <f t="shared" si="187"/>
        <v>0.44500000000000001</v>
      </c>
      <c r="BC492" s="17">
        <f t="shared" si="188"/>
        <v>0</v>
      </c>
      <c r="BD492" s="17">
        <f t="shared" si="189"/>
        <v>0.32781456953642385</v>
      </c>
      <c r="BE492" s="17">
        <f t="shared" si="190"/>
        <v>0.42821172032905386</v>
      </c>
      <c r="BF492" s="17">
        <f t="shared" si="191"/>
        <v>0.32781456953642385</v>
      </c>
      <c r="BG492" s="17">
        <f t="shared" si="192"/>
        <v>0.32781456953642385</v>
      </c>
      <c r="BH492" s="17">
        <f t="shared" si="193"/>
        <v>1.3732425112933643E-2</v>
      </c>
      <c r="BI492" s="17">
        <f t="shared" si="195"/>
        <v>5.3810347987110506E-2</v>
      </c>
    </row>
    <row r="493" spans="1:61" x14ac:dyDescent="0.25">
      <c r="A493" s="84">
        <v>121</v>
      </c>
      <c r="B493" s="84">
        <v>447</v>
      </c>
      <c r="C493" s="17" t="s">
        <v>145</v>
      </c>
      <c r="D493" s="86" t="s">
        <v>615</v>
      </c>
      <c r="E493" s="98">
        <f t="shared" si="196"/>
        <v>50.4</v>
      </c>
      <c r="F493" s="98">
        <f t="shared" si="197"/>
        <v>0</v>
      </c>
      <c r="G493" s="17">
        <v>0</v>
      </c>
      <c r="H493" s="17">
        <v>49.6</v>
      </c>
      <c r="I493" s="17">
        <v>0</v>
      </c>
      <c r="J493" s="17">
        <v>0</v>
      </c>
      <c r="K493" s="17">
        <v>0</v>
      </c>
      <c r="L493" s="17">
        <v>0</v>
      </c>
      <c r="M493" s="17">
        <v>0</v>
      </c>
      <c r="N493" s="17">
        <v>0</v>
      </c>
      <c r="O493" s="17">
        <v>0</v>
      </c>
      <c r="P493" s="17">
        <v>0</v>
      </c>
      <c r="Q493" s="17">
        <v>0</v>
      </c>
      <c r="R493" s="17">
        <v>0</v>
      </c>
      <c r="S493" s="17">
        <v>0</v>
      </c>
      <c r="T493" s="17">
        <v>0</v>
      </c>
      <c r="U493" s="17">
        <v>0</v>
      </c>
      <c r="V493" s="17">
        <v>50.4</v>
      </c>
      <c r="W493" s="41">
        <v>0</v>
      </c>
      <c r="X493" s="41">
        <v>0</v>
      </c>
      <c r="Y493" s="17">
        <v>0</v>
      </c>
      <c r="Z493" s="17">
        <v>0</v>
      </c>
      <c r="AA493" s="17">
        <v>0</v>
      </c>
      <c r="AB493" s="41">
        <v>0</v>
      </c>
      <c r="AC493" s="17">
        <v>0</v>
      </c>
      <c r="AD493" s="17">
        <v>0</v>
      </c>
      <c r="AE493" s="41">
        <v>0</v>
      </c>
      <c r="AF493" s="41">
        <v>0</v>
      </c>
      <c r="AG493" s="88">
        <v>35.9</v>
      </c>
      <c r="AH493" s="91" t="s">
        <v>3</v>
      </c>
      <c r="AI493" s="87" t="s">
        <v>504</v>
      </c>
      <c r="AN493" s="17">
        <f t="shared" si="175"/>
        <v>100</v>
      </c>
      <c r="AO493" s="17">
        <f t="shared" si="176"/>
        <v>0</v>
      </c>
      <c r="AP493" s="17">
        <f t="shared" si="177"/>
        <v>0</v>
      </c>
      <c r="AQ493" s="17">
        <f t="shared" si="178"/>
        <v>0.496</v>
      </c>
      <c r="AR493" s="17">
        <f t="shared" si="179"/>
        <v>0</v>
      </c>
      <c r="AS493" s="17">
        <f t="shared" si="180"/>
        <v>0.35899999999999999</v>
      </c>
      <c r="AU493" s="17">
        <f t="shared" si="181"/>
        <v>0</v>
      </c>
      <c r="AV493" s="17">
        <f t="shared" si="182"/>
        <v>0</v>
      </c>
      <c r="AW493" s="17">
        <f t="shared" si="183"/>
        <v>0.5</v>
      </c>
      <c r="AX493" s="17">
        <f t="shared" si="184"/>
        <v>0.5</v>
      </c>
      <c r="AY493" s="17">
        <f t="shared" si="185"/>
        <v>0</v>
      </c>
      <c r="AZ493" s="17">
        <f t="shared" si="186"/>
        <v>0</v>
      </c>
      <c r="BA493" s="17">
        <f t="shared" si="187"/>
        <v>0.35899999999999999</v>
      </c>
      <c r="BC493" s="17">
        <f t="shared" si="188"/>
        <v>0</v>
      </c>
      <c r="BD493" s="17">
        <f t="shared" si="189"/>
        <v>0.50806451612903225</v>
      </c>
      <c r="BE493" s="17">
        <f t="shared" si="190"/>
        <v>0.42821172032905386</v>
      </c>
      <c r="BF493" s="17">
        <f t="shared" si="191"/>
        <v>0.46159655057326937</v>
      </c>
      <c r="BG493" s="17">
        <f t="shared" si="192"/>
        <v>0.46159655057326937</v>
      </c>
      <c r="BH493" s="17">
        <f t="shared" si="193"/>
        <v>1.0526052189533423E-2</v>
      </c>
      <c r="BI493" s="17">
        <f t="shared" si="195"/>
        <v>2.1307408968000267E-2</v>
      </c>
    </row>
    <row r="494" spans="1:61" x14ac:dyDescent="0.25">
      <c r="A494" s="84">
        <v>122</v>
      </c>
      <c r="B494" s="84">
        <v>448</v>
      </c>
      <c r="C494" s="17" t="s">
        <v>146</v>
      </c>
      <c r="D494" s="86" t="s">
        <v>615</v>
      </c>
      <c r="E494" s="98">
        <f t="shared" si="196"/>
        <v>26.3</v>
      </c>
      <c r="F494" s="98">
        <f t="shared" si="197"/>
        <v>0</v>
      </c>
      <c r="G494" s="17">
        <v>0</v>
      </c>
      <c r="H494" s="17">
        <v>73.7</v>
      </c>
      <c r="I494" s="17">
        <v>26.3</v>
      </c>
      <c r="J494" s="17">
        <v>0</v>
      </c>
      <c r="K494" s="17">
        <v>0</v>
      </c>
      <c r="L494" s="17">
        <v>0</v>
      </c>
      <c r="M494" s="17">
        <v>0</v>
      </c>
      <c r="N494" s="17">
        <v>0</v>
      </c>
      <c r="O494" s="17">
        <v>0</v>
      </c>
      <c r="P494" s="17">
        <v>0</v>
      </c>
      <c r="Q494" s="17">
        <v>0</v>
      </c>
      <c r="R494" s="17">
        <v>0</v>
      </c>
      <c r="S494" s="17">
        <v>0</v>
      </c>
      <c r="T494" s="17">
        <v>0</v>
      </c>
      <c r="U494" s="17">
        <v>0</v>
      </c>
      <c r="V494" s="17">
        <v>0</v>
      </c>
      <c r="W494" s="41">
        <v>0</v>
      </c>
      <c r="X494" s="41">
        <v>0</v>
      </c>
      <c r="Y494" s="17">
        <v>0</v>
      </c>
      <c r="Z494" s="17">
        <v>0</v>
      </c>
      <c r="AA494" s="17">
        <v>0</v>
      </c>
      <c r="AB494" s="41">
        <v>0</v>
      </c>
      <c r="AC494" s="17">
        <v>0</v>
      </c>
      <c r="AD494" s="17">
        <v>0</v>
      </c>
      <c r="AE494" s="41">
        <v>0</v>
      </c>
      <c r="AF494" s="41">
        <v>0</v>
      </c>
      <c r="AG494" s="88">
        <v>32.9</v>
      </c>
      <c r="AH494" s="91" t="s">
        <v>3</v>
      </c>
      <c r="AI494" s="87" t="s">
        <v>504</v>
      </c>
      <c r="AN494" s="17">
        <f t="shared" si="175"/>
        <v>100</v>
      </c>
      <c r="AO494" s="17">
        <f t="shared" si="176"/>
        <v>0</v>
      </c>
      <c r="AP494" s="17">
        <f t="shared" si="177"/>
        <v>0</v>
      </c>
      <c r="AQ494" s="17">
        <f t="shared" si="178"/>
        <v>0.73699999999999999</v>
      </c>
      <c r="AR494" s="17">
        <f t="shared" si="179"/>
        <v>0</v>
      </c>
      <c r="AS494" s="17">
        <f t="shared" si="180"/>
        <v>0.32899999999999996</v>
      </c>
      <c r="AU494" s="17">
        <f t="shared" si="181"/>
        <v>0</v>
      </c>
      <c r="AV494" s="17">
        <f t="shared" si="182"/>
        <v>0</v>
      </c>
      <c r="AW494" s="17">
        <f t="shared" si="183"/>
        <v>0.5</v>
      </c>
      <c r="AX494" s="17">
        <f t="shared" si="184"/>
        <v>0.5</v>
      </c>
      <c r="AY494" s="17">
        <f t="shared" si="185"/>
        <v>0</v>
      </c>
      <c r="AZ494" s="17">
        <f t="shared" si="186"/>
        <v>0</v>
      </c>
      <c r="BA494" s="17">
        <f t="shared" si="187"/>
        <v>0.32899999999999996</v>
      </c>
      <c r="BC494" s="17">
        <f t="shared" si="188"/>
        <v>0</v>
      </c>
      <c r="BD494" s="17">
        <f t="shared" si="189"/>
        <v>0.17842605156037991</v>
      </c>
      <c r="BE494" s="17">
        <f t="shared" si="190"/>
        <v>0.42821172032905386</v>
      </c>
      <c r="BF494" s="17">
        <f t="shared" si="191"/>
        <v>0.17842605156037991</v>
      </c>
      <c r="BG494" s="17">
        <f t="shared" si="192"/>
        <v>0.17842605156037991</v>
      </c>
      <c r="BH494" s="17">
        <f t="shared" si="193"/>
        <v>2.2672513948697355E-2</v>
      </c>
      <c r="BI494" s="17">
        <f t="shared" si="195"/>
        <v>1.344917442645018E-2</v>
      </c>
    </row>
    <row r="495" spans="1:61" x14ac:dyDescent="0.25">
      <c r="A495" s="84">
        <v>123</v>
      </c>
      <c r="B495" s="84">
        <v>449</v>
      </c>
      <c r="C495" s="17" t="s">
        <v>147</v>
      </c>
      <c r="D495" s="86" t="s">
        <v>615</v>
      </c>
      <c r="E495" s="98">
        <f t="shared" si="196"/>
        <v>29.8</v>
      </c>
      <c r="F495" s="98">
        <f t="shared" si="197"/>
        <v>0</v>
      </c>
      <c r="G495" s="17">
        <v>0</v>
      </c>
      <c r="H495" s="17">
        <v>70.2</v>
      </c>
      <c r="I495" s="17">
        <v>29.8</v>
      </c>
      <c r="J495" s="17">
        <v>0</v>
      </c>
      <c r="K495" s="17">
        <v>0</v>
      </c>
      <c r="L495" s="17">
        <v>0</v>
      </c>
      <c r="M495" s="17">
        <v>0</v>
      </c>
      <c r="N495" s="17">
        <v>0</v>
      </c>
      <c r="O495" s="17">
        <v>0</v>
      </c>
      <c r="P495" s="17">
        <v>0</v>
      </c>
      <c r="Q495" s="17">
        <v>0</v>
      </c>
      <c r="R495" s="17">
        <v>0</v>
      </c>
      <c r="S495" s="17">
        <v>0</v>
      </c>
      <c r="T495" s="17">
        <v>0</v>
      </c>
      <c r="U495" s="17">
        <v>0</v>
      </c>
      <c r="V495" s="17">
        <v>0</v>
      </c>
      <c r="W495" s="41">
        <v>0</v>
      </c>
      <c r="X495" s="41">
        <v>0</v>
      </c>
      <c r="Y495" s="17">
        <v>0</v>
      </c>
      <c r="Z495" s="17">
        <v>0</v>
      </c>
      <c r="AA495" s="17">
        <v>0</v>
      </c>
      <c r="AB495" s="41">
        <v>0</v>
      </c>
      <c r="AC495" s="17">
        <v>0</v>
      </c>
      <c r="AD495" s="17">
        <v>0</v>
      </c>
      <c r="AE495" s="41">
        <v>0</v>
      </c>
      <c r="AF495" s="41">
        <v>0</v>
      </c>
      <c r="AG495" s="88">
        <v>36.700000000000003</v>
      </c>
      <c r="AH495" s="91" t="s">
        <v>3</v>
      </c>
      <c r="AI495" s="87" t="s">
        <v>504</v>
      </c>
      <c r="AN495" s="17">
        <f t="shared" si="175"/>
        <v>100</v>
      </c>
      <c r="AO495" s="17">
        <f t="shared" si="176"/>
        <v>0</v>
      </c>
      <c r="AP495" s="17">
        <f t="shared" si="177"/>
        <v>0</v>
      </c>
      <c r="AQ495" s="17">
        <f t="shared" si="178"/>
        <v>0.70200000000000007</v>
      </c>
      <c r="AR495" s="17">
        <f t="shared" si="179"/>
        <v>0</v>
      </c>
      <c r="AS495" s="17">
        <f t="shared" si="180"/>
        <v>0.36700000000000005</v>
      </c>
      <c r="AU495" s="17">
        <f t="shared" si="181"/>
        <v>0</v>
      </c>
      <c r="AV495" s="17">
        <f t="shared" si="182"/>
        <v>0</v>
      </c>
      <c r="AW495" s="17">
        <f t="shared" si="183"/>
        <v>0.5</v>
      </c>
      <c r="AX495" s="17">
        <f t="shared" si="184"/>
        <v>0.5</v>
      </c>
      <c r="AY495" s="17">
        <f t="shared" si="185"/>
        <v>0</v>
      </c>
      <c r="AZ495" s="17">
        <f t="shared" si="186"/>
        <v>0</v>
      </c>
      <c r="BA495" s="17">
        <f t="shared" si="187"/>
        <v>0.36700000000000005</v>
      </c>
      <c r="BC495" s="17">
        <f t="shared" si="188"/>
        <v>0</v>
      </c>
      <c r="BD495" s="17">
        <f t="shared" si="189"/>
        <v>0.21225071225071224</v>
      </c>
      <c r="BE495" s="17">
        <f t="shared" si="190"/>
        <v>0.42821172032905386</v>
      </c>
      <c r="BF495" s="17">
        <f t="shared" si="191"/>
        <v>0.21225071225071224</v>
      </c>
      <c r="BG495" s="17">
        <f t="shared" si="192"/>
        <v>0.21225071225071224</v>
      </c>
      <c r="BH495" s="17">
        <f t="shared" si="193"/>
        <v>2.3947342058911879E-2</v>
      </c>
      <c r="BI495" s="17">
        <f t="shared" si="195"/>
        <v>2.3706938179080306E-2</v>
      </c>
    </row>
    <row r="496" spans="1:61" x14ac:dyDescent="0.25">
      <c r="A496" s="84">
        <v>124</v>
      </c>
      <c r="B496" s="84">
        <v>450</v>
      </c>
      <c r="C496" s="17" t="s">
        <v>148</v>
      </c>
      <c r="D496" s="86" t="s">
        <v>615</v>
      </c>
      <c r="E496" s="98">
        <f t="shared" si="196"/>
        <v>33.5</v>
      </c>
      <c r="F496" s="98">
        <f t="shared" si="197"/>
        <v>0</v>
      </c>
      <c r="G496" s="17">
        <v>0</v>
      </c>
      <c r="H496" s="17">
        <v>66.5</v>
      </c>
      <c r="I496" s="17">
        <v>33.5</v>
      </c>
      <c r="J496" s="17">
        <v>0</v>
      </c>
      <c r="K496" s="17">
        <v>0</v>
      </c>
      <c r="L496" s="17">
        <v>0</v>
      </c>
      <c r="M496" s="17">
        <v>0</v>
      </c>
      <c r="N496" s="17">
        <v>0</v>
      </c>
      <c r="O496" s="17">
        <v>0</v>
      </c>
      <c r="P496" s="17">
        <v>0</v>
      </c>
      <c r="Q496" s="17">
        <v>0</v>
      </c>
      <c r="R496" s="17">
        <v>0</v>
      </c>
      <c r="S496" s="17">
        <v>0</v>
      </c>
      <c r="T496" s="17">
        <v>0</v>
      </c>
      <c r="U496" s="17">
        <v>0</v>
      </c>
      <c r="V496" s="17">
        <v>0</v>
      </c>
      <c r="W496" s="41">
        <v>0</v>
      </c>
      <c r="X496" s="41">
        <v>0</v>
      </c>
      <c r="Y496" s="17">
        <v>0</v>
      </c>
      <c r="Z496" s="17">
        <v>0</v>
      </c>
      <c r="AA496" s="17">
        <v>0</v>
      </c>
      <c r="AB496" s="41">
        <v>0</v>
      </c>
      <c r="AC496" s="17">
        <v>0</v>
      </c>
      <c r="AD496" s="17">
        <v>0</v>
      </c>
      <c r="AE496" s="41">
        <v>0</v>
      </c>
      <c r="AF496" s="41">
        <v>0</v>
      </c>
      <c r="AG496" s="88">
        <v>39.4</v>
      </c>
      <c r="AH496" s="91" t="s">
        <v>3</v>
      </c>
      <c r="AI496" s="87" t="s">
        <v>504</v>
      </c>
      <c r="AN496" s="17">
        <f t="shared" si="175"/>
        <v>100</v>
      </c>
      <c r="AO496" s="17">
        <f t="shared" si="176"/>
        <v>0</v>
      </c>
      <c r="AP496" s="17">
        <f t="shared" si="177"/>
        <v>0</v>
      </c>
      <c r="AQ496" s="17">
        <f t="shared" si="178"/>
        <v>0.66500000000000004</v>
      </c>
      <c r="AR496" s="17">
        <f t="shared" si="179"/>
        <v>0</v>
      </c>
      <c r="AS496" s="17">
        <f t="shared" si="180"/>
        <v>0.39399999999999996</v>
      </c>
      <c r="AU496" s="17">
        <f t="shared" si="181"/>
        <v>0</v>
      </c>
      <c r="AV496" s="17">
        <f t="shared" si="182"/>
        <v>0</v>
      </c>
      <c r="AW496" s="17">
        <f t="shared" si="183"/>
        <v>0.5</v>
      </c>
      <c r="AX496" s="17">
        <f t="shared" si="184"/>
        <v>0.5</v>
      </c>
      <c r="AY496" s="17">
        <f t="shared" si="185"/>
        <v>0</v>
      </c>
      <c r="AZ496" s="17">
        <f t="shared" si="186"/>
        <v>0</v>
      </c>
      <c r="BA496" s="17">
        <f t="shared" si="187"/>
        <v>0.39399999999999996</v>
      </c>
      <c r="BC496" s="17">
        <f t="shared" si="188"/>
        <v>0</v>
      </c>
      <c r="BD496" s="17">
        <f t="shared" si="189"/>
        <v>0.25187969924812031</v>
      </c>
      <c r="BE496" s="17">
        <f t="shared" si="190"/>
        <v>0.42821172032905386</v>
      </c>
      <c r="BF496" s="17">
        <f t="shared" si="191"/>
        <v>0.25187969924812031</v>
      </c>
      <c r="BG496" s="17">
        <f t="shared" si="192"/>
        <v>0.25187969924812031</v>
      </c>
      <c r="BH496" s="17">
        <f t="shared" si="193"/>
        <v>2.0198179885804721E-2</v>
      </c>
      <c r="BI496" s="17">
        <f t="shared" si="195"/>
        <v>3.2750349266475354E-2</v>
      </c>
    </row>
    <row r="497" spans="1:61" x14ac:dyDescent="0.25">
      <c r="A497" s="84">
        <v>125</v>
      </c>
      <c r="B497" s="84">
        <v>451</v>
      </c>
      <c r="C497" s="17" t="s">
        <v>149</v>
      </c>
      <c r="D497" s="86" t="s">
        <v>615</v>
      </c>
      <c r="E497" s="98">
        <f t="shared" si="196"/>
        <v>38.6</v>
      </c>
      <c r="F497" s="98">
        <f t="shared" si="197"/>
        <v>0</v>
      </c>
      <c r="G497" s="17">
        <v>0</v>
      </c>
      <c r="H497" s="17">
        <v>61.4</v>
      </c>
      <c r="I497" s="17">
        <v>38.6</v>
      </c>
      <c r="J497" s="17">
        <v>0</v>
      </c>
      <c r="K497" s="17">
        <v>0</v>
      </c>
      <c r="L497" s="17">
        <v>0</v>
      </c>
      <c r="M497" s="17">
        <v>0</v>
      </c>
      <c r="N497" s="17">
        <v>0</v>
      </c>
      <c r="O497" s="17">
        <v>0</v>
      </c>
      <c r="P497" s="17">
        <v>0</v>
      </c>
      <c r="Q497" s="17">
        <v>0</v>
      </c>
      <c r="R497" s="17">
        <v>0</v>
      </c>
      <c r="S497" s="17">
        <v>0</v>
      </c>
      <c r="T497" s="17">
        <v>0</v>
      </c>
      <c r="U497" s="17">
        <v>0</v>
      </c>
      <c r="V497" s="17">
        <v>0</v>
      </c>
      <c r="W497" s="41">
        <v>0</v>
      </c>
      <c r="X497" s="41">
        <v>0</v>
      </c>
      <c r="Y497" s="17">
        <v>0</v>
      </c>
      <c r="Z497" s="17">
        <v>0</v>
      </c>
      <c r="AA497" s="17">
        <v>0</v>
      </c>
      <c r="AB497" s="41">
        <v>0</v>
      </c>
      <c r="AC497" s="17">
        <v>0</v>
      </c>
      <c r="AD497" s="17">
        <v>0</v>
      </c>
      <c r="AE497" s="41">
        <v>0</v>
      </c>
      <c r="AF497" s="41">
        <v>0</v>
      </c>
      <c r="AG497" s="88">
        <v>41.9</v>
      </c>
      <c r="AH497" s="91" t="s">
        <v>3</v>
      </c>
      <c r="AI497" s="87" t="s">
        <v>504</v>
      </c>
      <c r="AN497" s="17">
        <f t="shared" si="175"/>
        <v>100</v>
      </c>
      <c r="AO497" s="17">
        <f t="shared" si="176"/>
        <v>0</v>
      </c>
      <c r="AP497" s="17">
        <f t="shared" si="177"/>
        <v>0</v>
      </c>
      <c r="AQ497" s="17">
        <f t="shared" si="178"/>
        <v>0.61399999999999999</v>
      </c>
      <c r="AR497" s="17">
        <f t="shared" si="179"/>
        <v>0</v>
      </c>
      <c r="AS497" s="17">
        <f t="shared" si="180"/>
        <v>0.41899999999999998</v>
      </c>
      <c r="AU497" s="17">
        <f t="shared" si="181"/>
        <v>0</v>
      </c>
      <c r="AV497" s="17">
        <f t="shared" si="182"/>
        <v>0</v>
      </c>
      <c r="AW497" s="17">
        <f t="shared" si="183"/>
        <v>0.5</v>
      </c>
      <c r="AX497" s="17">
        <f t="shared" si="184"/>
        <v>0.5</v>
      </c>
      <c r="AY497" s="17">
        <f t="shared" si="185"/>
        <v>0</v>
      </c>
      <c r="AZ497" s="17">
        <f t="shared" si="186"/>
        <v>0</v>
      </c>
      <c r="BA497" s="17">
        <f t="shared" si="187"/>
        <v>0.41899999999999998</v>
      </c>
      <c r="BC497" s="17">
        <f t="shared" si="188"/>
        <v>0</v>
      </c>
      <c r="BD497" s="17">
        <f t="shared" si="189"/>
        <v>0.31433224755700329</v>
      </c>
      <c r="BE497" s="17">
        <f t="shared" si="190"/>
        <v>0.42821172032905386</v>
      </c>
      <c r="BF497" s="17">
        <f t="shared" si="191"/>
        <v>0.31433224755700329</v>
      </c>
      <c r="BG497" s="17">
        <f t="shared" si="192"/>
        <v>0.31433224755700329</v>
      </c>
      <c r="BH497" s="17">
        <f t="shared" si="193"/>
        <v>1.095533840146844E-2</v>
      </c>
      <c r="BI497" s="17">
        <f t="shared" si="195"/>
        <v>4.2423878051100428E-2</v>
      </c>
    </row>
    <row r="498" spans="1:61" x14ac:dyDescent="0.25">
      <c r="A498" s="84">
        <v>126</v>
      </c>
      <c r="B498" s="84">
        <v>452</v>
      </c>
      <c r="C498" s="17" t="s">
        <v>150</v>
      </c>
      <c r="D498" s="86" t="s">
        <v>615</v>
      </c>
      <c r="E498" s="98">
        <f t="shared" si="196"/>
        <v>50</v>
      </c>
      <c r="F498" s="98">
        <f t="shared" si="197"/>
        <v>0</v>
      </c>
      <c r="G498" s="17">
        <v>0</v>
      </c>
      <c r="H498" s="17">
        <v>50</v>
      </c>
      <c r="I498" s="17">
        <v>50</v>
      </c>
      <c r="J498" s="17">
        <v>0</v>
      </c>
      <c r="K498" s="17">
        <v>0</v>
      </c>
      <c r="L498" s="17">
        <v>0</v>
      </c>
      <c r="M498" s="17">
        <v>0</v>
      </c>
      <c r="N498" s="17">
        <v>0</v>
      </c>
      <c r="O498" s="17">
        <v>0</v>
      </c>
      <c r="P498" s="17">
        <v>0</v>
      </c>
      <c r="Q498" s="17">
        <v>0</v>
      </c>
      <c r="R498" s="17">
        <v>0</v>
      </c>
      <c r="S498" s="17">
        <v>0</v>
      </c>
      <c r="T498" s="17">
        <v>0</v>
      </c>
      <c r="U498" s="17">
        <v>0</v>
      </c>
      <c r="V498" s="17">
        <v>0</v>
      </c>
      <c r="W498" s="41">
        <v>0</v>
      </c>
      <c r="X498" s="41">
        <v>0</v>
      </c>
      <c r="Y498" s="17">
        <v>0</v>
      </c>
      <c r="Z498" s="17">
        <v>0</v>
      </c>
      <c r="AA498" s="17">
        <v>0</v>
      </c>
      <c r="AB498" s="41">
        <v>0</v>
      </c>
      <c r="AC498" s="17">
        <v>0</v>
      </c>
      <c r="AD498" s="17">
        <v>0</v>
      </c>
      <c r="AE498" s="41">
        <v>0</v>
      </c>
      <c r="AF498" s="41">
        <v>0</v>
      </c>
      <c r="AG498" s="88">
        <v>38.299999999999997</v>
      </c>
      <c r="AH498" s="91" t="s">
        <v>3</v>
      </c>
      <c r="AI498" s="87" t="s">
        <v>504</v>
      </c>
      <c r="AN498" s="17">
        <f t="shared" si="175"/>
        <v>100</v>
      </c>
      <c r="AO498" s="17">
        <f t="shared" si="176"/>
        <v>0</v>
      </c>
      <c r="AP498" s="17">
        <f t="shared" si="177"/>
        <v>0</v>
      </c>
      <c r="AQ498" s="17">
        <f t="shared" si="178"/>
        <v>0.5</v>
      </c>
      <c r="AR498" s="17">
        <f t="shared" si="179"/>
        <v>0</v>
      </c>
      <c r="AS498" s="17">
        <f t="shared" si="180"/>
        <v>0.38299999999999995</v>
      </c>
      <c r="AU498" s="17">
        <f t="shared" si="181"/>
        <v>0</v>
      </c>
      <c r="AV498" s="17">
        <f t="shared" si="182"/>
        <v>0</v>
      </c>
      <c r="AW498" s="17">
        <f t="shared" si="183"/>
        <v>0.5</v>
      </c>
      <c r="AX498" s="17">
        <f t="shared" si="184"/>
        <v>0.5</v>
      </c>
      <c r="AY498" s="17">
        <f t="shared" si="185"/>
        <v>0</v>
      </c>
      <c r="AZ498" s="17">
        <f t="shared" si="186"/>
        <v>0</v>
      </c>
      <c r="BA498" s="17">
        <f t="shared" si="187"/>
        <v>0.38299999999999995</v>
      </c>
      <c r="BC498" s="17">
        <f t="shared" si="188"/>
        <v>0</v>
      </c>
      <c r="BD498" s="17">
        <f t="shared" si="189"/>
        <v>0.5</v>
      </c>
      <c r="BE498" s="17">
        <f t="shared" si="190"/>
        <v>0.42821172032905386</v>
      </c>
      <c r="BF498" s="17">
        <f t="shared" si="191"/>
        <v>0.46111298850702437</v>
      </c>
      <c r="BG498" s="17">
        <f t="shared" si="192"/>
        <v>0.46111298850702437</v>
      </c>
      <c r="BH498" s="17">
        <f t="shared" si="193"/>
        <v>6.1016389734985287E-3</v>
      </c>
      <c r="BI498" s="17">
        <f t="shared" si="195"/>
        <v>2.8889996601240319E-2</v>
      </c>
    </row>
    <row r="499" spans="1:61" x14ac:dyDescent="0.25">
      <c r="A499" s="84">
        <v>127</v>
      </c>
      <c r="B499" s="84">
        <v>453</v>
      </c>
      <c r="C499" s="17" t="s">
        <v>153</v>
      </c>
      <c r="D499" s="86" t="s">
        <v>615</v>
      </c>
      <c r="E499" s="98">
        <f t="shared" si="196"/>
        <v>25.9</v>
      </c>
      <c r="F499" s="98">
        <f t="shared" si="197"/>
        <v>0</v>
      </c>
      <c r="G499" s="17">
        <v>0</v>
      </c>
      <c r="H499" s="17">
        <v>74.099999999999994</v>
      </c>
      <c r="I499" s="17">
        <v>10.5</v>
      </c>
      <c r="J499" s="17">
        <v>0</v>
      </c>
      <c r="K499" s="17">
        <v>0</v>
      </c>
      <c r="L499" s="17">
        <v>0</v>
      </c>
      <c r="M499" s="17">
        <v>0</v>
      </c>
      <c r="N499" s="17">
        <v>0</v>
      </c>
      <c r="O499" s="17">
        <v>15.4</v>
      </c>
      <c r="P499" s="17">
        <v>0</v>
      </c>
      <c r="Q499" s="17">
        <v>0</v>
      </c>
      <c r="R499" s="17">
        <v>0</v>
      </c>
      <c r="S499" s="17">
        <v>0</v>
      </c>
      <c r="T499" s="17">
        <v>0</v>
      </c>
      <c r="U499" s="17">
        <v>0</v>
      </c>
      <c r="V499" s="17">
        <v>0</v>
      </c>
      <c r="W499" s="41">
        <v>0</v>
      </c>
      <c r="X499" s="41">
        <v>0</v>
      </c>
      <c r="Y499" s="17">
        <v>0</v>
      </c>
      <c r="Z499" s="17">
        <v>0</v>
      </c>
      <c r="AA499" s="17">
        <v>0</v>
      </c>
      <c r="AB499" s="41">
        <v>0</v>
      </c>
      <c r="AC499" s="17">
        <v>0</v>
      </c>
      <c r="AD499" s="17">
        <v>0</v>
      </c>
      <c r="AE499" s="41">
        <v>0</v>
      </c>
      <c r="AF499" s="41">
        <v>0</v>
      </c>
      <c r="AG499" s="88">
        <v>39.9</v>
      </c>
      <c r="AH499" s="41" t="s">
        <v>3</v>
      </c>
      <c r="AI499" s="87" t="s">
        <v>557</v>
      </c>
      <c r="AJ499" s="87" t="s">
        <v>512</v>
      </c>
      <c r="AK499" s="87" t="s">
        <v>505</v>
      </c>
      <c r="AL499" s="87" t="s">
        <v>507</v>
      </c>
      <c r="AN499" s="17">
        <f t="shared" si="175"/>
        <v>100</v>
      </c>
      <c r="AO499" s="17">
        <f t="shared" si="176"/>
        <v>0.154</v>
      </c>
      <c r="AP499" s="17">
        <f t="shared" si="177"/>
        <v>0</v>
      </c>
      <c r="AQ499" s="17">
        <f t="shared" si="178"/>
        <v>0.74099999999999999</v>
      </c>
      <c r="AR499" s="17">
        <f t="shared" si="179"/>
        <v>0</v>
      </c>
      <c r="AS499" s="17">
        <f t="shared" si="180"/>
        <v>0.39899999999999997</v>
      </c>
      <c r="AU499" s="17">
        <f t="shared" si="181"/>
        <v>0</v>
      </c>
      <c r="AV499" s="17">
        <f t="shared" si="182"/>
        <v>0.2078272604588394</v>
      </c>
      <c r="AW499" s="17">
        <f t="shared" si="183"/>
        <v>0.5</v>
      </c>
      <c r="AX499" s="17">
        <f t="shared" si="184"/>
        <v>0.5</v>
      </c>
      <c r="AY499" s="17">
        <f t="shared" si="185"/>
        <v>0.2078272604588394</v>
      </c>
      <c r="AZ499" s="17">
        <f t="shared" si="186"/>
        <v>0.2078272604588394</v>
      </c>
      <c r="BA499" s="17">
        <f t="shared" si="187"/>
        <v>0.19117273954116057</v>
      </c>
      <c r="BC499" s="17">
        <f t="shared" si="188"/>
        <v>0</v>
      </c>
      <c r="BD499" s="17">
        <f t="shared" si="189"/>
        <v>0.27867746288798922</v>
      </c>
      <c r="BE499" s="17">
        <f t="shared" si="190"/>
        <v>0.42821172032905386</v>
      </c>
      <c r="BF499" s="17">
        <f t="shared" si="191"/>
        <v>0.27867746288798922</v>
      </c>
      <c r="BG499" s="17">
        <f t="shared" si="192"/>
        <v>0.27867746288798922</v>
      </c>
      <c r="BH499" s="17">
        <f t="shared" si="193"/>
        <v>1.4477512937071202E-2</v>
      </c>
      <c r="BI499" s="17">
        <f t="shared" si="195"/>
        <v>3.4585055023400368E-2</v>
      </c>
    </row>
    <row r="500" spans="1:61" x14ac:dyDescent="0.25">
      <c r="A500" s="84">
        <v>128</v>
      </c>
      <c r="B500" s="84">
        <v>454</v>
      </c>
      <c r="C500" s="17" t="s">
        <v>154</v>
      </c>
      <c r="D500" s="86" t="s">
        <v>615</v>
      </c>
      <c r="E500" s="98">
        <f t="shared" si="196"/>
        <v>25.3</v>
      </c>
      <c r="F500" s="98">
        <f t="shared" si="197"/>
        <v>0.17001338688085674</v>
      </c>
      <c r="G500" s="17">
        <v>0</v>
      </c>
      <c r="H500" s="17">
        <v>62</v>
      </c>
      <c r="I500" s="17">
        <v>10.4</v>
      </c>
      <c r="J500" s="17">
        <v>0</v>
      </c>
      <c r="K500" s="17">
        <v>0</v>
      </c>
      <c r="L500" s="17">
        <v>0</v>
      </c>
      <c r="M500" s="17">
        <v>0</v>
      </c>
      <c r="N500" s="17">
        <v>0</v>
      </c>
      <c r="O500" s="17">
        <v>14.9</v>
      </c>
      <c r="P500" s="17">
        <v>0</v>
      </c>
      <c r="Q500" s="17">
        <v>12.7</v>
      </c>
      <c r="R500" s="17">
        <v>0</v>
      </c>
      <c r="S500" s="17">
        <v>0</v>
      </c>
      <c r="T500" s="17">
        <v>0</v>
      </c>
      <c r="U500" s="17">
        <v>0</v>
      </c>
      <c r="V500" s="17">
        <v>0</v>
      </c>
      <c r="W500" s="41">
        <v>0</v>
      </c>
      <c r="X500" s="41">
        <v>0</v>
      </c>
      <c r="Y500" s="17">
        <v>0</v>
      </c>
      <c r="Z500" s="17">
        <v>0</v>
      </c>
      <c r="AA500" s="17">
        <v>0</v>
      </c>
      <c r="AB500" s="41">
        <v>0</v>
      </c>
      <c r="AC500" s="17">
        <v>0</v>
      </c>
      <c r="AD500" s="17">
        <v>0</v>
      </c>
      <c r="AE500" s="41">
        <v>0</v>
      </c>
      <c r="AF500" s="41">
        <v>0</v>
      </c>
      <c r="AG500" s="88">
        <v>45.3</v>
      </c>
      <c r="AH500" s="41" t="s">
        <v>3</v>
      </c>
      <c r="AI500" s="87" t="s">
        <v>557</v>
      </c>
      <c r="AN500" s="17">
        <f t="shared" si="175"/>
        <v>100.00000000000001</v>
      </c>
      <c r="AO500" s="17">
        <f t="shared" si="176"/>
        <v>0.14899999999999999</v>
      </c>
      <c r="AP500" s="17">
        <f t="shared" si="177"/>
        <v>0</v>
      </c>
      <c r="AQ500" s="17">
        <f t="shared" si="178"/>
        <v>0.62</v>
      </c>
      <c r="AR500" s="17">
        <f t="shared" si="179"/>
        <v>0.127</v>
      </c>
      <c r="AS500" s="17">
        <f t="shared" si="180"/>
        <v>0.45299999999999996</v>
      </c>
      <c r="AU500" s="17">
        <f t="shared" si="181"/>
        <v>0.20483870967741935</v>
      </c>
      <c r="AV500" s="17">
        <f t="shared" si="182"/>
        <v>0.24032258064516129</v>
      </c>
      <c r="AW500" s="17">
        <f t="shared" si="183"/>
        <v>0.51280241935483872</v>
      </c>
      <c r="AX500" s="17">
        <f t="shared" si="184"/>
        <v>0.55120967741935489</v>
      </c>
      <c r="AY500" s="17">
        <f t="shared" si="185"/>
        <v>0.24032258064516129</v>
      </c>
      <c r="AZ500" s="17">
        <f t="shared" si="186"/>
        <v>0.24032258064516129</v>
      </c>
      <c r="BA500" s="17">
        <f t="shared" si="187"/>
        <v>0.21267741935483866</v>
      </c>
      <c r="BC500" s="17">
        <f t="shared" si="188"/>
        <v>0.20483870967741935</v>
      </c>
      <c r="BD500" s="17">
        <f t="shared" si="189"/>
        <v>0.3241935483870968</v>
      </c>
      <c r="BE500" s="17">
        <f t="shared" si="190"/>
        <v>0.44025092368867175</v>
      </c>
      <c r="BF500" s="17">
        <f t="shared" si="191"/>
        <v>0.3241935483870968</v>
      </c>
      <c r="BG500" s="17">
        <f t="shared" si="192"/>
        <v>0.3241935483870968</v>
      </c>
      <c r="BH500" s="17">
        <f t="shared" si="193"/>
        <v>1.6591101977107163E-2</v>
      </c>
      <c r="BI500" s="17">
        <f t="shared" si="195"/>
        <v>5.7585877198190506E-2</v>
      </c>
    </row>
    <row r="501" spans="1:61" x14ac:dyDescent="0.25">
      <c r="A501" s="84">
        <v>134</v>
      </c>
      <c r="B501" s="84">
        <v>457</v>
      </c>
      <c r="C501" s="17" t="s">
        <v>161</v>
      </c>
      <c r="D501" s="86" t="s">
        <v>615</v>
      </c>
      <c r="E501" s="98">
        <f t="shared" si="196"/>
        <v>9.6</v>
      </c>
      <c r="F501" s="98">
        <f t="shared" si="197"/>
        <v>0</v>
      </c>
      <c r="G501" s="17">
        <v>0</v>
      </c>
      <c r="H501" s="17">
        <v>90.4</v>
      </c>
      <c r="I501" s="17">
        <v>0</v>
      </c>
      <c r="J501" s="17">
        <v>0</v>
      </c>
      <c r="K501" s="17">
        <v>0</v>
      </c>
      <c r="L501" s="17">
        <v>0</v>
      </c>
      <c r="M501" s="17">
        <v>9.6</v>
      </c>
      <c r="N501" s="17">
        <v>0</v>
      </c>
      <c r="O501" s="17">
        <v>0</v>
      </c>
      <c r="P501" s="17">
        <v>0</v>
      </c>
      <c r="Q501" s="17">
        <v>0</v>
      </c>
      <c r="R501" s="17">
        <v>0</v>
      </c>
      <c r="S501" s="17">
        <v>0</v>
      </c>
      <c r="T501" s="17">
        <v>0</v>
      </c>
      <c r="U501" s="17">
        <v>0</v>
      </c>
      <c r="V501" s="17">
        <v>0</v>
      </c>
      <c r="W501" s="41">
        <v>0</v>
      </c>
      <c r="X501" s="41">
        <v>0</v>
      </c>
      <c r="Y501" s="17">
        <v>0</v>
      </c>
      <c r="Z501" s="17">
        <v>0</v>
      </c>
      <c r="AA501" s="17">
        <v>0</v>
      </c>
      <c r="AB501" s="41">
        <v>0</v>
      </c>
      <c r="AC501" s="17">
        <v>0</v>
      </c>
      <c r="AD501" s="17">
        <v>0</v>
      </c>
      <c r="AE501" s="41">
        <v>0</v>
      </c>
      <c r="AF501" s="41">
        <v>0</v>
      </c>
      <c r="AG501" s="88">
        <v>11.2</v>
      </c>
      <c r="AH501" s="41" t="s">
        <v>3</v>
      </c>
      <c r="AI501" s="87" t="s">
        <v>506</v>
      </c>
      <c r="AL501" s="87" t="s">
        <v>507</v>
      </c>
      <c r="AN501" s="17">
        <f t="shared" ref="AN501:AN564" si="198">SUM(G501:AF501)</f>
        <v>100</v>
      </c>
      <c r="AO501" s="17">
        <f t="shared" ref="AO501:AO564" si="199">(L501+M501+O501+X501)/100</f>
        <v>9.6000000000000002E-2</v>
      </c>
      <c r="AP501" s="17">
        <f t="shared" ref="AP501:AP564" si="200">G501/100</f>
        <v>0</v>
      </c>
      <c r="AQ501" s="17">
        <f t="shared" ref="AQ501:AQ564" si="201">H501/100</f>
        <v>0.90400000000000003</v>
      </c>
      <c r="AR501" s="17">
        <f t="shared" ref="AR501:AR564" si="202">Q501/100</f>
        <v>0</v>
      </c>
      <c r="AS501" s="17">
        <f t="shared" ref="AS501:AS564" si="203">AG501/100</f>
        <v>0.11199999999999999</v>
      </c>
      <c r="AU501" s="17">
        <f t="shared" ref="AU501:AU564" si="204">AR501/(AQ501+AP501)</f>
        <v>0</v>
      </c>
      <c r="AV501" s="17">
        <f t="shared" ref="AV501:AV564" si="205">AO501/(AP501+AQ501)</f>
        <v>0.10619469026548672</v>
      </c>
      <c r="AW501" s="17">
        <f t="shared" ref="AW501:AW564" si="206">0.5+AU501/16</f>
        <v>0.5</v>
      </c>
      <c r="AX501" s="17">
        <f t="shared" ref="AX501:AX564" si="207">0.5+AU501/4</f>
        <v>0.5</v>
      </c>
      <c r="AY501" s="17">
        <f t="shared" ref="AY501:AY564" si="208">IF(AV501&lt;=AW501,AV501,IF(AV501&lt;=AX501,AW501,AW501-(AV501-AX501)*(8+AU501)/(12*(2+AU501))))</f>
        <v>0.10619469026548672</v>
      </c>
      <c r="AZ501" s="17">
        <f t="shared" ref="AZ501:AZ564" si="209">IF(AY501&lt;1,AY501,1)</f>
        <v>0.10619469026548672</v>
      </c>
      <c r="BA501" s="17">
        <f t="shared" ref="BA501:BA564" si="210">ABS(AZ501-AS501)</f>
        <v>5.8053097345132643E-3</v>
      </c>
      <c r="BC501" s="17">
        <f t="shared" ref="BC501:BC564" si="211">(Q501)/($BM$3*H501+$BM$4*G501+$BM$5*P501+$BM$6*K501+$BM$7*S501+$BM$8*U501+$BM$9*Y501)</f>
        <v>0</v>
      </c>
      <c r="BD501" s="17">
        <f t="shared" ref="BD501:BD564" si="212">(O501+$BM$11*M501+$BM$12*L501+$BM$13*X501+$BM$14*AD501+$BM$15*I501+$BM$16*N501+$BM$17*AB501+$BM$18*V501+$BM$19*T501+$BM$20*AA501+$BM$21*Z501+$BM$22*AF501+$BM$23*W501)/($BM$3*$H501+$BM$4*$G501+$BM$5*$P501+$BM$6*$K501+$BM$7*$S501+$BM$8*$U501+$BM$9*$Y501)</f>
        <v>0.10619469026548671</v>
      </c>
      <c r="BE501" s="17">
        <f t="shared" ref="BE501:BE564" si="213">$BM$25+BC501*$BM$26</f>
        <v>0.42821172032905386</v>
      </c>
      <c r="BF501" s="17">
        <f t="shared" ref="BF501:BF564" si="214">IF(BD501&lt;BE501,BD501,$BM$28*($BM$29+BD501)*($BM$30-BD501/($BM$31+$BM$32*BC501))^5)</f>
        <v>0.10619469026548671</v>
      </c>
      <c r="BG501" s="17">
        <f t="shared" ref="BG501:BG564" si="215">IF(BF501&lt;1,IF(BF501&gt;0,BF501,0),1)</f>
        <v>0.10619469026548671</v>
      </c>
      <c r="BH501" s="17">
        <f t="shared" ref="BH501:BH564" si="216">(BG501-AS501)^2</f>
        <v>3.3701621113634627E-5</v>
      </c>
      <c r="BI501" s="17">
        <f t="shared" si="195"/>
        <v>1.0206944575904597E-2</v>
      </c>
    </row>
    <row r="502" spans="1:61" x14ac:dyDescent="0.25">
      <c r="A502" s="84">
        <v>135</v>
      </c>
      <c r="B502" s="84">
        <v>458</v>
      </c>
      <c r="C502" s="17" t="s">
        <v>162</v>
      </c>
      <c r="D502" s="86" t="s">
        <v>615</v>
      </c>
      <c r="E502" s="98">
        <f t="shared" si="196"/>
        <v>14.6</v>
      </c>
      <c r="F502" s="98">
        <f t="shared" si="197"/>
        <v>0</v>
      </c>
      <c r="G502" s="17">
        <v>0</v>
      </c>
      <c r="H502" s="17">
        <v>85.4</v>
      </c>
      <c r="I502" s="17">
        <v>0</v>
      </c>
      <c r="J502" s="17">
        <v>0</v>
      </c>
      <c r="K502" s="17">
        <v>0</v>
      </c>
      <c r="L502" s="17">
        <v>0</v>
      </c>
      <c r="M502" s="17">
        <v>14.6</v>
      </c>
      <c r="N502" s="17">
        <v>0</v>
      </c>
      <c r="O502" s="17">
        <v>0</v>
      </c>
      <c r="P502" s="17">
        <v>0</v>
      </c>
      <c r="Q502" s="17">
        <v>0</v>
      </c>
      <c r="R502" s="17">
        <v>0</v>
      </c>
      <c r="S502" s="17">
        <v>0</v>
      </c>
      <c r="T502" s="17">
        <v>0</v>
      </c>
      <c r="U502" s="17">
        <v>0</v>
      </c>
      <c r="V502" s="17">
        <v>0</v>
      </c>
      <c r="W502" s="41">
        <v>0</v>
      </c>
      <c r="X502" s="41">
        <v>0</v>
      </c>
      <c r="Y502" s="17">
        <v>0</v>
      </c>
      <c r="Z502" s="17">
        <v>0</v>
      </c>
      <c r="AA502" s="17">
        <v>0</v>
      </c>
      <c r="AB502" s="41">
        <v>0</v>
      </c>
      <c r="AC502" s="17">
        <v>0</v>
      </c>
      <c r="AD502" s="17">
        <v>0</v>
      </c>
      <c r="AE502" s="41">
        <v>0</v>
      </c>
      <c r="AF502" s="41">
        <v>0</v>
      </c>
      <c r="AG502" s="88">
        <v>17.7</v>
      </c>
      <c r="AH502" s="41" t="s">
        <v>3</v>
      </c>
      <c r="AI502" s="87" t="s">
        <v>506</v>
      </c>
      <c r="AN502" s="17">
        <f t="shared" si="198"/>
        <v>100</v>
      </c>
      <c r="AO502" s="17">
        <f t="shared" si="199"/>
        <v>0.14599999999999999</v>
      </c>
      <c r="AP502" s="17">
        <f t="shared" si="200"/>
        <v>0</v>
      </c>
      <c r="AQ502" s="17">
        <f t="shared" si="201"/>
        <v>0.85400000000000009</v>
      </c>
      <c r="AR502" s="17">
        <f t="shared" si="202"/>
        <v>0</v>
      </c>
      <c r="AS502" s="17">
        <f t="shared" si="203"/>
        <v>0.17699999999999999</v>
      </c>
      <c r="AU502" s="17">
        <f t="shared" si="204"/>
        <v>0</v>
      </c>
      <c r="AV502" s="17">
        <f t="shared" si="205"/>
        <v>0.17096018735362994</v>
      </c>
      <c r="AW502" s="17">
        <f t="shared" si="206"/>
        <v>0.5</v>
      </c>
      <c r="AX502" s="17">
        <f t="shared" si="207"/>
        <v>0.5</v>
      </c>
      <c r="AY502" s="17">
        <f t="shared" si="208"/>
        <v>0.17096018735362994</v>
      </c>
      <c r="AZ502" s="17">
        <f t="shared" si="209"/>
        <v>0.17096018735362994</v>
      </c>
      <c r="BA502" s="17">
        <f t="shared" si="210"/>
        <v>6.0398126463700463E-3</v>
      </c>
      <c r="BC502" s="17">
        <f t="shared" si="211"/>
        <v>0</v>
      </c>
      <c r="BD502" s="17">
        <f t="shared" si="212"/>
        <v>0.17096018735362997</v>
      </c>
      <c r="BE502" s="17">
        <f t="shared" si="213"/>
        <v>0.42821172032905386</v>
      </c>
      <c r="BF502" s="17">
        <f t="shared" si="214"/>
        <v>0.17096018735362997</v>
      </c>
      <c r="BG502" s="17">
        <f t="shared" si="215"/>
        <v>0.17096018735362997</v>
      </c>
      <c r="BH502" s="17">
        <f t="shared" si="216"/>
        <v>3.647933680325121E-5</v>
      </c>
      <c r="BI502" s="17">
        <f t="shared" si="195"/>
        <v>1.2981194159297741E-3</v>
      </c>
    </row>
    <row r="503" spans="1:61" x14ac:dyDescent="0.25">
      <c r="A503" s="84">
        <v>136</v>
      </c>
      <c r="B503" s="84">
        <v>459</v>
      </c>
      <c r="C503" s="17" t="s">
        <v>163</v>
      </c>
      <c r="D503" s="86" t="s">
        <v>615</v>
      </c>
      <c r="E503" s="98">
        <f t="shared" si="196"/>
        <v>19.899999999999999</v>
      </c>
      <c r="F503" s="98">
        <f t="shared" si="197"/>
        <v>0</v>
      </c>
      <c r="G503" s="17">
        <v>0</v>
      </c>
      <c r="H503" s="17">
        <v>80.099999999999994</v>
      </c>
      <c r="I503" s="17">
        <v>0</v>
      </c>
      <c r="J503" s="17">
        <v>0</v>
      </c>
      <c r="K503" s="17">
        <v>0</v>
      </c>
      <c r="L503" s="17">
        <v>0</v>
      </c>
      <c r="M503" s="17">
        <v>19.899999999999999</v>
      </c>
      <c r="N503" s="17">
        <v>0</v>
      </c>
      <c r="O503" s="17">
        <v>0</v>
      </c>
      <c r="P503" s="17">
        <v>0</v>
      </c>
      <c r="Q503" s="17">
        <v>0</v>
      </c>
      <c r="R503" s="17">
        <v>0</v>
      </c>
      <c r="S503" s="17">
        <v>0</v>
      </c>
      <c r="T503" s="17">
        <v>0</v>
      </c>
      <c r="U503" s="17">
        <v>0</v>
      </c>
      <c r="V503" s="17">
        <v>0</v>
      </c>
      <c r="W503" s="41">
        <v>0</v>
      </c>
      <c r="X503" s="41">
        <v>0</v>
      </c>
      <c r="Y503" s="17">
        <v>0</v>
      </c>
      <c r="Z503" s="17">
        <v>0</v>
      </c>
      <c r="AA503" s="17">
        <v>0</v>
      </c>
      <c r="AB503" s="41">
        <v>0</v>
      </c>
      <c r="AC503" s="17">
        <v>0</v>
      </c>
      <c r="AD503" s="17">
        <v>0</v>
      </c>
      <c r="AE503" s="41">
        <v>0</v>
      </c>
      <c r="AF503" s="41">
        <v>0</v>
      </c>
      <c r="AG503" s="88">
        <v>25</v>
      </c>
      <c r="AH503" s="41" t="s">
        <v>3</v>
      </c>
      <c r="AI503" s="87" t="s">
        <v>506</v>
      </c>
      <c r="AN503" s="17">
        <f t="shared" si="198"/>
        <v>100</v>
      </c>
      <c r="AO503" s="17">
        <f t="shared" si="199"/>
        <v>0.19899999999999998</v>
      </c>
      <c r="AP503" s="17">
        <f t="shared" si="200"/>
        <v>0</v>
      </c>
      <c r="AQ503" s="17">
        <f t="shared" si="201"/>
        <v>0.80099999999999993</v>
      </c>
      <c r="AR503" s="17">
        <f t="shared" si="202"/>
        <v>0</v>
      </c>
      <c r="AS503" s="17">
        <f t="shared" si="203"/>
        <v>0.25</v>
      </c>
      <c r="AU503" s="17">
        <f t="shared" si="204"/>
        <v>0</v>
      </c>
      <c r="AV503" s="17">
        <f t="shared" si="205"/>
        <v>0.24843945068664169</v>
      </c>
      <c r="AW503" s="17">
        <f t="shared" si="206"/>
        <v>0.5</v>
      </c>
      <c r="AX503" s="17">
        <f t="shared" si="207"/>
        <v>0.5</v>
      </c>
      <c r="AY503" s="17">
        <f t="shared" si="208"/>
        <v>0.24843945068664169</v>
      </c>
      <c r="AZ503" s="17">
        <f t="shared" si="209"/>
        <v>0.24843945068664169</v>
      </c>
      <c r="BA503" s="17">
        <f t="shared" si="210"/>
        <v>1.5605493133583059E-3</v>
      </c>
      <c r="BC503" s="17">
        <f t="shared" si="211"/>
        <v>0</v>
      </c>
      <c r="BD503" s="17">
        <f t="shared" si="212"/>
        <v>0.24843945068664169</v>
      </c>
      <c r="BE503" s="17">
        <f t="shared" si="213"/>
        <v>0.42821172032905386</v>
      </c>
      <c r="BF503" s="17">
        <f t="shared" si="214"/>
        <v>0.24843945068664169</v>
      </c>
      <c r="BG503" s="17">
        <f t="shared" si="215"/>
        <v>0.24843945068664169</v>
      </c>
      <c r="BH503" s="17">
        <f t="shared" si="216"/>
        <v>2.4353141594230803E-6</v>
      </c>
      <c r="BI503" s="17">
        <f t="shared" si="195"/>
        <v>1.3668234670349731E-3</v>
      </c>
    </row>
    <row r="504" spans="1:61" x14ac:dyDescent="0.25">
      <c r="A504" s="84">
        <v>137</v>
      </c>
      <c r="B504" s="84">
        <v>460</v>
      </c>
      <c r="C504" s="17" t="s">
        <v>164</v>
      </c>
      <c r="D504" s="86" t="s">
        <v>615</v>
      </c>
      <c r="E504" s="98">
        <f t="shared" si="196"/>
        <v>24.7</v>
      </c>
      <c r="F504" s="98">
        <f t="shared" si="197"/>
        <v>0</v>
      </c>
      <c r="G504" s="17">
        <v>0</v>
      </c>
      <c r="H504" s="17">
        <v>75.3</v>
      </c>
      <c r="I504" s="17">
        <v>0</v>
      </c>
      <c r="J504" s="17">
        <v>0</v>
      </c>
      <c r="K504" s="17">
        <v>0</v>
      </c>
      <c r="L504" s="17">
        <v>0</v>
      </c>
      <c r="M504" s="17">
        <v>24.7</v>
      </c>
      <c r="N504" s="17">
        <v>0</v>
      </c>
      <c r="O504" s="17">
        <v>0</v>
      </c>
      <c r="P504" s="17">
        <v>0</v>
      </c>
      <c r="Q504" s="17">
        <v>0</v>
      </c>
      <c r="R504" s="17">
        <v>0</v>
      </c>
      <c r="S504" s="17">
        <v>0</v>
      </c>
      <c r="T504" s="17">
        <v>0</v>
      </c>
      <c r="U504" s="17">
        <v>0</v>
      </c>
      <c r="V504" s="17">
        <v>0</v>
      </c>
      <c r="W504" s="41">
        <v>0</v>
      </c>
      <c r="X504" s="41">
        <v>0</v>
      </c>
      <c r="Y504" s="17">
        <v>0</v>
      </c>
      <c r="Z504" s="17">
        <v>0</v>
      </c>
      <c r="AA504" s="17">
        <v>0</v>
      </c>
      <c r="AB504" s="41">
        <v>0</v>
      </c>
      <c r="AC504" s="17">
        <v>0</v>
      </c>
      <c r="AD504" s="17">
        <v>0</v>
      </c>
      <c r="AE504" s="41">
        <v>0</v>
      </c>
      <c r="AF504" s="41">
        <v>0</v>
      </c>
      <c r="AG504" s="88">
        <v>32.9</v>
      </c>
      <c r="AH504" s="41" t="s">
        <v>3</v>
      </c>
      <c r="AI504" s="87" t="s">
        <v>506</v>
      </c>
      <c r="AN504" s="17">
        <f t="shared" si="198"/>
        <v>100</v>
      </c>
      <c r="AO504" s="17">
        <f t="shared" si="199"/>
        <v>0.247</v>
      </c>
      <c r="AP504" s="17">
        <f t="shared" si="200"/>
        <v>0</v>
      </c>
      <c r="AQ504" s="17">
        <f t="shared" si="201"/>
        <v>0.753</v>
      </c>
      <c r="AR504" s="17">
        <f t="shared" si="202"/>
        <v>0</v>
      </c>
      <c r="AS504" s="17">
        <f t="shared" si="203"/>
        <v>0.32899999999999996</v>
      </c>
      <c r="AU504" s="17">
        <f t="shared" si="204"/>
        <v>0</v>
      </c>
      <c r="AV504" s="17">
        <f t="shared" si="205"/>
        <v>0.32802124833997343</v>
      </c>
      <c r="AW504" s="17">
        <f t="shared" si="206"/>
        <v>0.5</v>
      </c>
      <c r="AX504" s="17">
        <f t="shared" si="207"/>
        <v>0.5</v>
      </c>
      <c r="AY504" s="17">
        <f t="shared" si="208"/>
        <v>0.32802124833997343</v>
      </c>
      <c r="AZ504" s="17">
        <f t="shared" si="209"/>
        <v>0.32802124833997343</v>
      </c>
      <c r="BA504" s="17">
        <f t="shared" si="210"/>
        <v>9.7875166002653335E-4</v>
      </c>
      <c r="BC504" s="17">
        <f t="shared" si="211"/>
        <v>0</v>
      </c>
      <c r="BD504" s="17">
        <f t="shared" si="212"/>
        <v>0.32802124833997343</v>
      </c>
      <c r="BE504" s="17">
        <f t="shared" si="213"/>
        <v>0.42821172032905386</v>
      </c>
      <c r="BF504" s="17">
        <f t="shared" si="214"/>
        <v>0.32802124833997343</v>
      </c>
      <c r="BG504" s="17">
        <f t="shared" si="215"/>
        <v>0.32802124833997343</v>
      </c>
      <c r="BH504" s="17">
        <f t="shared" si="216"/>
        <v>9.5795481200469464E-7</v>
      </c>
      <c r="BI504" s="17">
        <f t="shared" si="195"/>
        <v>1.344917442645018E-2</v>
      </c>
    </row>
    <row r="505" spans="1:61" x14ac:dyDescent="0.25">
      <c r="A505" s="84">
        <v>138</v>
      </c>
      <c r="B505" s="84">
        <v>461</v>
      </c>
      <c r="C505" s="17" t="s">
        <v>165</v>
      </c>
      <c r="D505" s="86" t="s">
        <v>615</v>
      </c>
      <c r="E505" s="98">
        <f t="shared" si="196"/>
        <v>29.5</v>
      </c>
      <c r="F505" s="98">
        <f t="shared" si="197"/>
        <v>0</v>
      </c>
      <c r="G505" s="17">
        <v>0</v>
      </c>
      <c r="H505" s="17">
        <v>70.5</v>
      </c>
      <c r="I505" s="17">
        <v>0</v>
      </c>
      <c r="J505" s="17">
        <v>0</v>
      </c>
      <c r="K505" s="17">
        <v>0</v>
      </c>
      <c r="L505" s="17">
        <v>0</v>
      </c>
      <c r="M505" s="17">
        <v>29.5</v>
      </c>
      <c r="N505" s="17">
        <v>0</v>
      </c>
      <c r="O505" s="17">
        <v>0</v>
      </c>
      <c r="P505" s="17">
        <v>0</v>
      </c>
      <c r="Q505" s="17">
        <v>0</v>
      </c>
      <c r="R505" s="17">
        <v>0</v>
      </c>
      <c r="S505" s="17">
        <v>0</v>
      </c>
      <c r="T505" s="17">
        <v>0</v>
      </c>
      <c r="U505" s="17">
        <v>0</v>
      </c>
      <c r="V505" s="17">
        <v>0</v>
      </c>
      <c r="W505" s="41">
        <v>0</v>
      </c>
      <c r="X505" s="41">
        <v>0</v>
      </c>
      <c r="Y505" s="17">
        <v>0</v>
      </c>
      <c r="Z505" s="17">
        <v>0</v>
      </c>
      <c r="AA505" s="17">
        <v>0</v>
      </c>
      <c r="AB505" s="41">
        <v>0</v>
      </c>
      <c r="AC505" s="17">
        <v>0</v>
      </c>
      <c r="AD505" s="17">
        <v>0</v>
      </c>
      <c r="AE505" s="41">
        <v>0</v>
      </c>
      <c r="AF505" s="41">
        <v>0</v>
      </c>
      <c r="AG505" s="88">
        <v>39.700000000000003</v>
      </c>
      <c r="AH505" s="41" t="s">
        <v>3</v>
      </c>
      <c r="AI505" s="87" t="s">
        <v>506</v>
      </c>
      <c r="AN505" s="17">
        <f t="shared" si="198"/>
        <v>100</v>
      </c>
      <c r="AO505" s="17">
        <f t="shared" si="199"/>
        <v>0.29499999999999998</v>
      </c>
      <c r="AP505" s="17">
        <f t="shared" si="200"/>
        <v>0</v>
      </c>
      <c r="AQ505" s="17">
        <f t="shared" si="201"/>
        <v>0.70499999999999996</v>
      </c>
      <c r="AR505" s="17">
        <f t="shared" si="202"/>
        <v>0</v>
      </c>
      <c r="AS505" s="17">
        <f t="shared" si="203"/>
        <v>0.39700000000000002</v>
      </c>
      <c r="AU505" s="17">
        <f t="shared" si="204"/>
        <v>0</v>
      </c>
      <c r="AV505" s="17">
        <f t="shared" si="205"/>
        <v>0.41843971631205673</v>
      </c>
      <c r="AW505" s="17">
        <f t="shared" si="206"/>
        <v>0.5</v>
      </c>
      <c r="AX505" s="17">
        <f t="shared" si="207"/>
        <v>0.5</v>
      </c>
      <c r="AY505" s="17">
        <f t="shared" si="208"/>
        <v>0.41843971631205673</v>
      </c>
      <c r="AZ505" s="17">
        <f t="shared" si="209"/>
        <v>0.41843971631205673</v>
      </c>
      <c r="BA505" s="17">
        <f t="shared" si="210"/>
        <v>2.1439716312056711E-2</v>
      </c>
      <c r="BC505" s="17">
        <f t="shared" si="211"/>
        <v>0</v>
      </c>
      <c r="BD505" s="17">
        <f t="shared" si="212"/>
        <v>0.41843971631205673</v>
      </c>
      <c r="BE505" s="17">
        <f t="shared" si="213"/>
        <v>0.42821172032905386</v>
      </c>
      <c r="BF505" s="17">
        <f t="shared" si="214"/>
        <v>0.41843971631205673</v>
      </c>
      <c r="BG505" s="17">
        <f t="shared" si="215"/>
        <v>0.41843971631205673</v>
      </c>
      <c r="BH505" s="17">
        <f t="shared" si="216"/>
        <v>4.5966143554147061E-4</v>
      </c>
      <c r="BI505" s="17">
        <f t="shared" si="195"/>
        <v>3.3845172720630382E-2</v>
      </c>
    </row>
    <row r="506" spans="1:61" x14ac:dyDescent="0.25">
      <c r="A506" s="84">
        <v>139</v>
      </c>
      <c r="B506" s="84">
        <v>462</v>
      </c>
      <c r="C506" s="17" t="s">
        <v>166</v>
      </c>
      <c r="D506" s="86" t="s">
        <v>615</v>
      </c>
      <c r="E506" s="98">
        <f t="shared" si="196"/>
        <v>34.5</v>
      </c>
      <c r="F506" s="98">
        <f t="shared" si="197"/>
        <v>0</v>
      </c>
      <c r="G506" s="17">
        <v>0</v>
      </c>
      <c r="H506" s="17">
        <v>65.5</v>
      </c>
      <c r="I506" s="17">
        <v>0</v>
      </c>
      <c r="J506" s="17">
        <v>0</v>
      </c>
      <c r="K506" s="17">
        <v>0</v>
      </c>
      <c r="L506" s="17">
        <v>0</v>
      </c>
      <c r="M506" s="17">
        <v>34.5</v>
      </c>
      <c r="N506" s="17">
        <v>0</v>
      </c>
      <c r="O506" s="17">
        <v>0</v>
      </c>
      <c r="P506" s="17">
        <v>0</v>
      </c>
      <c r="Q506" s="17">
        <v>0</v>
      </c>
      <c r="R506" s="17">
        <v>0</v>
      </c>
      <c r="S506" s="17">
        <v>0</v>
      </c>
      <c r="T506" s="17">
        <v>0</v>
      </c>
      <c r="U506" s="17">
        <v>0</v>
      </c>
      <c r="V506" s="17">
        <v>0</v>
      </c>
      <c r="W506" s="41">
        <v>0</v>
      </c>
      <c r="X506" s="41">
        <v>0</v>
      </c>
      <c r="Y506" s="17">
        <v>0</v>
      </c>
      <c r="Z506" s="17">
        <v>0</v>
      </c>
      <c r="AA506" s="17">
        <v>0</v>
      </c>
      <c r="AB506" s="41">
        <v>0</v>
      </c>
      <c r="AC506" s="17">
        <v>0</v>
      </c>
      <c r="AD506" s="17">
        <v>0</v>
      </c>
      <c r="AE506" s="41">
        <v>0</v>
      </c>
      <c r="AF506" s="41">
        <v>0</v>
      </c>
      <c r="AG506" s="88">
        <v>42.9</v>
      </c>
      <c r="AH506" s="41" t="s">
        <v>3</v>
      </c>
      <c r="AI506" s="87" t="s">
        <v>506</v>
      </c>
      <c r="AN506" s="17">
        <f t="shared" si="198"/>
        <v>100</v>
      </c>
      <c r="AO506" s="17">
        <f t="shared" si="199"/>
        <v>0.34499999999999997</v>
      </c>
      <c r="AP506" s="17">
        <f t="shared" si="200"/>
        <v>0</v>
      </c>
      <c r="AQ506" s="17">
        <f t="shared" si="201"/>
        <v>0.65500000000000003</v>
      </c>
      <c r="AR506" s="17">
        <f t="shared" si="202"/>
        <v>0</v>
      </c>
      <c r="AS506" s="17">
        <f t="shared" si="203"/>
        <v>0.42899999999999999</v>
      </c>
      <c r="AU506" s="17">
        <f t="shared" si="204"/>
        <v>0</v>
      </c>
      <c r="AV506" s="17">
        <f t="shared" si="205"/>
        <v>0.52671755725190839</v>
      </c>
      <c r="AW506" s="17">
        <f t="shared" si="206"/>
        <v>0.5</v>
      </c>
      <c r="AX506" s="17">
        <f t="shared" si="207"/>
        <v>0.5</v>
      </c>
      <c r="AY506" s="17">
        <f t="shared" si="208"/>
        <v>0.4910941475826972</v>
      </c>
      <c r="AZ506" s="17">
        <f t="shared" si="209"/>
        <v>0.4910941475826972</v>
      </c>
      <c r="BA506" s="17">
        <f t="shared" si="210"/>
        <v>6.2094147582697212E-2</v>
      </c>
      <c r="BC506" s="17">
        <f t="shared" si="211"/>
        <v>0</v>
      </c>
      <c r="BD506" s="17">
        <f t="shared" si="212"/>
        <v>0.52671755725190839</v>
      </c>
      <c r="BE506" s="17">
        <f t="shared" si="213"/>
        <v>0.42821172032905386</v>
      </c>
      <c r="BF506" s="17">
        <f t="shared" si="214"/>
        <v>0.4625564113321593</v>
      </c>
      <c r="BG506" s="17">
        <f t="shared" si="215"/>
        <v>0.4625564113321593</v>
      </c>
      <c r="BH506" s="17">
        <f t="shared" si="216"/>
        <v>1.1260327414930695E-3</v>
      </c>
      <c r="BI506" s="17">
        <f t="shared" si="195"/>
        <v>4.6643289564950459E-2</v>
      </c>
    </row>
    <row r="507" spans="1:61" x14ac:dyDescent="0.25">
      <c r="A507" s="84">
        <v>140</v>
      </c>
      <c r="B507" s="84">
        <v>463</v>
      </c>
      <c r="C507" s="17" t="s">
        <v>167</v>
      </c>
      <c r="D507" s="86" t="s">
        <v>615</v>
      </c>
      <c r="E507" s="98">
        <f t="shared" si="196"/>
        <v>39.9</v>
      </c>
      <c r="F507" s="98">
        <f t="shared" si="197"/>
        <v>0</v>
      </c>
      <c r="G507" s="17">
        <v>0</v>
      </c>
      <c r="H507" s="17">
        <v>60.1</v>
      </c>
      <c r="I507" s="17">
        <v>0</v>
      </c>
      <c r="J507" s="17">
        <v>0</v>
      </c>
      <c r="K507" s="17">
        <v>0</v>
      </c>
      <c r="L507" s="17">
        <v>0</v>
      </c>
      <c r="M507" s="17">
        <v>39.9</v>
      </c>
      <c r="N507" s="17">
        <v>0</v>
      </c>
      <c r="O507" s="17">
        <v>0</v>
      </c>
      <c r="P507" s="17">
        <v>0</v>
      </c>
      <c r="Q507" s="17">
        <v>0</v>
      </c>
      <c r="R507" s="17">
        <v>0</v>
      </c>
      <c r="S507" s="17">
        <v>0</v>
      </c>
      <c r="T507" s="17">
        <v>0</v>
      </c>
      <c r="U507" s="17">
        <v>0</v>
      </c>
      <c r="V507" s="17">
        <v>0</v>
      </c>
      <c r="W507" s="41">
        <v>0</v>
      </c>
      <c r="X507" s="41">
        <v>0</v>
      </c>
      <c r="Y507" s="17">
        <v>0</v>
      </c>
      <c r="Z507" s="17">
        <v>0</v>
      </c>
      <c r="AA507" s="17">
        <v>0</v>
      </c>
      <c r="AB507" s="41">
        <v>0</v>
      </c>
      <c r="AC507" s="17">
        <v>0</v>
      </c>
      <c r="AD507" s="17">
        <v>0</v>
      </c>
      <c r="AE507" s="41">
        <v>0</v>
      </c>
      <c r="AF507" s="41">
        <v>0</v>
      </c>
      <c r="AG507" s="88">
        <v>43.4</v>
      </c>
      <c r="AH507" s="41" t="s">
        <v>3</v>
      </c>
      <c r="AI507" s="87" t="s">
        <v>506</v>
      </c>
      <c r="AN507" s="17">
        <f t="shared" si="198"/>
        <v>100</v>
      </c>
      <c r="AO507" s="17">
        <f t="shared" si="199"/>
        <v>0.39899999999999997</v>
      </c>
      <c r="AP507" s="17">
        <f t="shared" si="200"/>
        <v>0</v>
      </c>
      <c r="AQ507" s="17">
        <f t="shared" si="201"/>
        <v>0.60099999999999998</v>
      </c>
      <c r="AR507" s="17">
        <f t="shared" si="202"/>
        <v>0</v>
      </c>
      <c r="AS507" s="17">
        <f t="shared" si="203"/>
        <v>0.434</v>
      </c>
      <c r="AU507" s="17">
        <f t="shared" si="204"/>
        <v>0</v>
      </c>
      <c r="AV507" s="17">
        <f t="shared" si="205"/>
        <v>0.66389351081530779</v>
      </c>
      <c r="AW507" s="17">
        <f t="shared" si="206"/>
        <v>0.5</v>
      </c>
      <c r="AX507" s="17">
        <f t="shared" si="207"/>
        <v>0.5</v>
      </c>
      <c r="AY507" s="17">
        <f t="shared" si="208"/>
        <v>0.44536882972823072</v>
      </c>
      <c r="AZ507" s="17">
        <f t="shared" si="209"/>
        <v>0.44536882972823072</v>
      </c>
      <c r="BA507" s="17">
        <f t="shared" si="210"/>
        <v>1.1368829728230723E-2</v>
      </c>
      <c r="BC507" s="17">
        <f t="shared" si="211"/>
        <v>0</v>
      </c>
      <c r="BD507" s="17">
        <f t="shared" si="212"/>
        <v>0.66389351081530779</v>
      </c>
      <c r="BE507" s="17">
        <f t="shared" si="213"/>
        <v>0.42821172032905386</v>
      </c>
      <c r="BF507" s="17">
        <f t="shared" si="214"/>
        <v>0.46335052323086451</v>
      </c>
      <c r="BG507" s="17">
        <f t="shared" si="215"/>
        <v>0.46335052323086451</v>
      </c>
      <c r="BH507" s="17">
        <f t="shared" si="216"/>
        <v>8.6145321392551736E-4</v>
      </c>
      <c r="BI507" s="17">
        <f t="shared" ref="BI507:BI570" si="217">(AS507-AVERAGE($AQ$2:$AQ$423))^2</f>
        <v>4.8827995321875477E-2</v>
      </c>
    </row>
    <row r="508" spans="1:61" x14ac:dyDescent="0.25">
      <c r="A508" s="84">
        <v>141</v>
      </c>
      <c r="B508" s="84">
        <v>464</v>
      </c>
      <c r="C508" s="17" t="s">
        <v>168</v>
      </c>
      <c r="D508" s="86" t="s">
        <v>615</v>
      </c>
      <c r="E508" s="98">
        <f t="shared" si="196"/>
        <v>47.7</v>
      </c>
      <c r="F508" s="98">
        <f t="shared" si="197"/>
        <v>0</v>
      </c>
      <c r="G508" s="17">
        <v>0</v>
      </c>
      <c r="H508" s="17">
        <v>52.3</v>
      </c>
      <c r="I508" s="17">
        <v>0</v>
      </c>
      <c r="J508" s="17">
        <v>0</v>
      </c>
      <c r="K508" s="17">
        <v>0</v>
      </c>
      <c r="L508" s="17">
        <v>0</v>
      </c>
      <c r="M508" s="17">
        <v>47.7</v>
      </c>
      <c r="N508" s="17">
        <v>0</v>
      </c>
      <c r="O508" s="17">
        <v>0</v>
      </c>
      <c r="P508" s="17">
        <v>0</v>
      </c>
      <c r="Q508" s="17">
        <v>0</v>
      </c>
      <c r="R508" s="17">
        <v>0</v>
      </c>
      <c r="S508" s="17">
        <v>0</v>
      </c>
      <c r="T508" s="17">
        <v>0</v>
      </c>
      <c r="U508" s="17">
        <v>0</v>
      </c>
      <c r="V508" s="17">
        <v>0</v>
      </c>
      <c r="W508" s="41">
        <v>0</v>
      </c>
      <c r="X508" s="41">
        <v>0</v>
      </c>
      <c r="Y508" s="17">
        <v>0</v>
      </c>
      <c r="Z508" s="17">
        <v>0</v>
      </c>
      <c r="AA508" s="17">
        <v>0</v>
      </c>
      <c r="AB508" s="41">
        <v>0</v>
      </c>
      <c r="AC508" s="17">
        <v>0</v>
      </c>
      <c r="AD508" s="17">
        <v>0</v>
      </c>
      <c r="AE508" s="41">
        <v>0</v>
      </c>
      <c r="AF508" s="41">
        <v>0</v>
      </c>
      <c r="AG508" s="88">
        <v>38.4</v>
      </c>
      <c r="AH508" s="41" t="s">
        <v>3</v>
      </c>
      <c r="AI508" s="87" t="s">
        <v>506</v>
      </c>
      <c r="AN508" s="17">
        <f t="shared" si="198"/>
        <v>100</v>
      </c>
      <c r="AO508" s="17">
        <f t="shared" si="199"/>
        <v>0.47700000000000004</v>
      </c>
      <c r="AP508" s="17">
        <f t="shared" si="200"/>
        <v>0</v>
      </c>
      <c r="AQ508" s="17">
        <f t="shared" si="201"/>
        <v>0.52300000000000002</v>
      </c>
      <c r="AR508" s="17">
        <f t="shared" si="202"/>
        <v>0</v>
      </c>
      <c r="AS508" s="17">
        <f t="shared" si="203"/>
        <v>0.38400000000000001</v>
      </c>
      <c r="AU508" s="17">
        <f t="shared" si="204"/>
        <v>0</v>
      </c>
      <c r="AV508" s="17">
        <f t="shared" si="205"/>
        <v>0.91204588910133844</v>
      </c>
      <c r="AW508" s="17">
        <f t="shared" si="206"/>
        <v>0.5</v>
      </c>
      <c r="AX508" s="17">
        <f t="shared" si="207"/>
        <v>0.5</v>
      </c>
      <c r="AY508" s="17">
        <f t="shared" si="208"/>
        <v>0.36265137029955385</v>
      </c>
      <c r="AZ508" s="17">
        <f t="shared" si="209"/>
        <v>0.36265137029955385</v>
      </c>
      <c r="BA508" s="17">
        <f t="shared" si="210"/>
        <v>2.1348629700446153E-2</v>
      </c>
      <c r="BC508" s="17">
        <f t="shared" si="211"/>
        <v>0</v>
      </c>
      <c r="BD508" s="17">
        <f t="shared" si="212"/>
        <v>0.91204588910133855</v>
      </c>
      <c r="BE508" s="17">
        <f t="shared" si="213"/>
        <v>0.42821172032905386</v>
      </c>
      <c r="BF508" s="17">
        <f t="shared" si="214"/>
        <v>0.4421814053494828</v>
      </c>
      <c r="BG508" s="17">
        <f t="shared" si="215"/>
        <v>0.4421814053494828</v>
      </c>
      <c r="BH508" s="17">
        <f t="shared" si="216"/>
        <v>3.3850759284408251E-3</v>
      </c>
      <c r="BI508" s="17">
        <f t="shared" si="217"/>
        <v>2.9230937752625342E-2</v>
      </c>
    </row>
    <row r="509" spans="1:61" x14ac:dyDescent="0.25">
      <c r="A509" s="84">
        <v>173</v>
      </c>
      <c r="B509" s="84">
        <v>465</v>
      </c>
      <c r="C509" s="17">
        <v>1</v>
      </c>
      <c r="D509" s="86" t="s">
        <v>615</v>
      </c>
      <c r="E509" s="98">
        <f t="shared" ref="E509:E572" si="218">I509+L509+M509+N509+O509+V509+X509+AB509+AD509</f>
        <v>1.5</v>
      </c>
      <c r="F509" s="98">
        <f t="shared" ref="F509:F572" si="219">Q509/(H509+P509+Q509+AC509)</f>
        <v>7.6142131979695438E-2</v>
      </c>
      <c r="G509" s="17">
        <v>0</v>
      </c>
      <c r="H509" s="17">
        <v>91</v>
      </c>
      <c r="I509" s="17">
        <v>0</v>
      </c>
      <c r="J509" s="17">
        <v>0</v>
      </c>
      <c r="K509" s="17">
        <v>0</v>
      </c>
      <c r="L509" s="17">
        <v>0</v>
      </c>
      <c r="M509" s="17">
        <v>0</v>
      </c>
      <c r="N509" s="17">
        <v>0</v>
      </c>
      <c r="O509" s="17">
        <v>1.5</v>
      </c>
      <c r="P509" s="17">
        <v>0</v>
      </c>
      <c r="Q509" s="17">
        <v>7.5</v>
      </c>
      <c r="R509" s="17">
        <v>0</v>
      </c>
      <c r="S509" s="17">
        <v>0</v>
      </c>
      <c r="T509" s="17">
        <v>0</v>
      </c>
      <c r="U509" s="17">
        <v>0</v>
      </c>
      <c r="V509" s="17">
        <v>0</v>
      </c>
      <c r="W509" s="41">
        <v>0</v>
      </c>
      <c r="X509" s="41">
        <v>0</v>
      </c>
      <c r="Y509" s="17">
        <v>0</v>
      </c>
      <c r="Z509" s="17">
        <v>0</v>
      </c>
      <c r="AA509" s="17">
        <v>0</v>
      </c>
      <c r="AB509" s="17">
        <v>0</v>
      </c>
      <c r="AC509" s="17">
        <v>0</v>
      </c>
      <c r="AD509" s="17">
        <v>0</v>
      </c>
      <c r="AE509" s="41">
        <v>0</v>
      </c>
      <c r="AF509" s="41">
        <v>0</v>
      </c>
      <c r="AG509" s="88">
        <v>1</v>
      </c>
      <c r="AH509" s="91" t="s">
        <v>3</v>
      </c>
      <c r="AI509" s="87" t="s">
        <v>504</v>
      </c>
      <c r="AL509" s="87" t="s">
        <v>510</v>
      </c>
      <c r="AN509" s="17">
        <f t="shared" si="198"/>
        <v>100</v>
      </c>
      <c r="AO509" s="17">
        <f t="shared" si="199"/>
        <v>1.4999999999999999E-2</v>
      </c>
      <c r="AP509" s="17">
        <f t="shared" si="200"/>
        <v>0</v>
      </c>
      <c r="AQ509" s="17">
        <f t="shared" si="201"/>
        <v>0.91</v>
      </c>
      <c r="AR509" s="17">
        <f t="shared" si="202"/>
        <v>7.4999999999999997E-2</v>
      </c>
      <c r="AS509" s="17">
        <f t="shared" si="203"/>
        <v>0.01</v>
      </c>
      <c r="AU509" s="17">
        <f t="shared" si="204"/>
        <v>8.2417582417582416E-2</v>
      </c>
      <c r="AV509" s="17">
        <f t="shared" si="205"/>
        <v>1.6483516483516484E-2</v>
      </c>
      <c r="AW509" s="17">
        <f t="shared" si="206"/>
        <v>0.50515109890109888</v>
      </c>
      <c r="AX509" s="17">
        <f t="shared" si="207"/>
        <v>0.52060439560439564</v>
      </c>
      <c r="AY509" s="17">
        <f t="shared" si="208"/>
        <v>1.6483516483516484E-2</v>
      </c>
      <c r="AZ509" s="17">
        <f t="shared" si="209"/>
        <v>1.6483516483516484E-2</v>
      </c>
      <c r="BA509" s="17">
        <f t="shared" si="210"/>
        <v>6.4835164835164837E-3</v>
      </c>
      <c r="BC509" s="17">
        <f t="shared" si="211"/>
        <v>8.2417582417582416E-2</v>
      </c>
      <c r="BD509" s="17">
        <f t="shared" si="212"/>
        <v>1.6483516483516484E-2</v>
      </c>
      <c r="BE509" s="17">
        <f t="shared" si="213"/>
        <v>0.43305573656356311</v>
      </c>
      <c r="BF509" s="17">
        <f t="shared" si="214"/>
        <v>1.6483516483516484E-2</v>
      </c>
      <c r="BG509" s="17">
        <f t="shared" si="215"/>
        <v>1.6483516483516484E-2</v>
      </c>
      <c r="BH509" s="17">
        <f t="shared" si="216"/>
        <v>4.2035985992029952E-5</v>
      </c>
      <c r="BI509" s="17">
        <f t="shared" si="217"/>
        <v>4.1220947134634311E-2</v>
      </c>
    </row>
    <row r="510" spans="1:61" x14ac:dyDescent="0.25">
      <c r="A510" s="84">
        <v>175</v>
      </c>
      <c r="B510" s="84">
        <v>466</v>
      </c>
      <c r="C510" s="17">
        <v>3</v>
      </c>
      <c r="D510" s="86" t="s">
        <v>615</v>
      </c>
      <c r="E510" s="98">
        <f t="shared" si="218"/>
        <v>5</v>
      </c>
      <c r="F510" s="98">
        <f t="shared" si="219"/>
        <v>0.10526315789473684</v>
      </c>
      <c r="G510" s="17">
        <v>0</v>
      </c>
      <c r="H510" s="17">
        <v>85</v>
      </c>
      <c r="I510" s="17">
        <v>0</v>
      </c>
      <c r="J510" s="17">
        <v>0</v>
      </c>
      <c r="K510" s="17">
        <v>0</v>
      </c>
      <c r="L510" s="17">
        <v>0</v>
      </c>
      <c r="M510" s="17">
        <v>0</v>
      </c>
      <c r="N510" s="17">
        <v>0</v>
      </c>
      <c r="O510" s="17">
        <v>5</v>
      </c>
      <c r="P510" s="17">
        <v>0</v>
      </c>
      <c r="Q510" s="17">
        <v>10</v>
      </c>
      <c r="R510" s="17">
        <v>0</v>
      </c>
      <c r="S510" s="17">
        <v>0</v>
      </c>
      <c r="T510" s="17">
        <v>0</v>
      </c>
      <c r="U510" s="17">
        <v>0</v>
      </c>
      <c r="V510" s="17">
        <v>0</v>
      </c>
      <c r="W510" s="41">
        <v>0</v>
      </c>
      <c r="X510" s="41">
        <v>0</v>
      </c>
      <c r="Y510" s="17">
        <v>0</v>
      </c>
      <c r="Z510" s="17">
        <v>0</v>
      </c>
      <c r="AA510" s="17">
        <v>0</v>
      </c>
      <c r="AB510" s="17">
        <v>0</v>
      </c>
      <c r="AC510" s="17">
        <v>0</v>
      </c>
      <c r="AD510" s="17">
        <v>0</v>
      </c>
      <c r="AE510" s="41">
        <v>0</v>
      </c>
      <c r="AF510" s="41">
        <v>0</v>
      </c>
      <c r="AG510" s="88">
        <v>2</v>
      </c>
      <c r="AH510" s="91" t="s">
        <v>3</v>
      </c>
      <c r="AI510" s="87" t="s">
        <v>504</v>
      </c>
      <c r="AN510" s="17">
        <f t="shared" si="198"/>
        <v>100</v>
      </c>
      <c r="AO510" s="17">
        <f t="shared" si="199"/>
        <v>0.05</v>
      </c>
      <c r="AP510" s="17">
        <f t="shared" si="200"/>
        <v>0</v>
      </c>
      <c r="AQ510" s="17">
        <f t="shared" si="201"/>
        <v>0.85</v>
      </c>
      <c r="AR510" s="17">
        <f t="shared" si="202"/>
        <v>0.1</v>
      </c>
      <c r="AS510" s="17">
        <f t="shared" si="203"/>
        <v>0.02</v>
      </c>
      <c r="AU510" s="17">
        <f t="shared" si="204"/>
        <v>0.11764705882352942</v>
      </c>
      <c r="AV510" s="17">
        <f t="shared" si="205"/>
        <v>5.8823529411764712E-2</v>
      </c>
      <c r="AW510" s="17">
        <f t="shared" si="206"/>
        <v>0.50735294117647056</v>
      </c>
      <c r="AX510" s="17">
        <f t="shared" si="207"/>
        <v>0.52941176470588236</v>
      </c>
      <c r="AY510" s="17">
        <f t="shared" si="208"/>
        <v>5.8823529411764712E-2</v>
      </c>
      <c r="AZ510" s="17">
        <f t="shared" si="209"/>
        <v>5.8823529411764712E-2</v>
      </c>
      <c r="BA510" s="17">
        <f t="shared" si="210"/>
        <v>3.8823529411764715E-2</v>
      </c>
      <c r="BC510" s="17">
        <f t="shared" si="211"/>
        <v>0.11764705882352941</v>
      </c>
      <c r="BD510" s="17">
        <f t="shared" si="212"/>
        <v>5.8823529411764705E-2</v>
      </c>
      <c r="BE510" s="17">
        <f t="shared" si="213"/>
        <v>0.43512631605203961</v>
      </c>
      <c r="BF510" s="17">
        <f t="shared" si="214"/>
        <v>5.8823529411764705E-2</v>
      </c>
      <c r="BG510" s="17">
        <f t="shared" si="215"/>
        <v>5.8823529411764705E-2</v>
      </c>
      <c r="BH510" s="17">
        <f t="shared" si="216"/>
        <v>1.5072664359861588E-3</v>
      </c>
      <c r="BI510" s="17">
        <f t="shared" si="217"/>
        <v>3.726035864848435E-2</v>
      </c>
    </row>
    <row r="511" spans="1:61" x14ac:dyDescent="0.25">
      <c r="A511" s="84">
        <v>178</v>
      </c>
      <c r="B511" s="84">
        <v>467</v>
      </c>
      <c r="C511" s="17">
        <v>6</v>
      </c>
      <c r="D511" s="86" t="s">
        <v>615</v>
      </c>
      <c r="E511" s="98">
        <f t="shared" si="218"/>
        <v>12.5</v>
      </c>
      <c r="F511" s="98">
        <f t="shared" si="219"/>
        <v>0.2857142857142857</v>
      </c>
      <c r="G511" s="17">
        <v>0</v>
      </c>
      <c r="H511" s="17">
        <v>62.5</v>
      </c>
      <c r="I511" s="17">
        <v>0</v>
      </c>
      <c r="J511" s="17">
        <v>0</v>
      </c>
      <c r="K511" s="17">
        <v>0</v>
      </c>
      <c r="L511" s="17">
        <v>0</v>
      </c>
      <c r="M511" s="17">
        <v>0</v>
      </c>
      <c r="N511" s="17">
        <v>0</v>
      </c>
      <c r="O511" s="17">
        <v>12.5</v>
      </c>
      <c r="P511" s="17">
        <v>0</v>
      </c>
      <c r="Q511" s="17">
        <v>25</v>
      </c>
      <c r="R511" s="17">
        <v>0</v>
      </c>
      <c r="S511" s="17">
        <v>0</v>
      </c>
      <c r="T511" s="17">
        <v>0</v>
      </c>
      <c r="U511" s="17">
        <v>0</v>
      </c>
      <c r="V511" s="17">
        <v>0</v>
      </c>
      <c r="W511" s="41">
        <v>0</v>
      </c>
      <c r="X511" s="41">
        <v>0</v>
      </c>
      <c r="Y511" s="17">
        <v>0</v>
      </c>
      <c r="Z511" s="17">
        <v>0</v>
      </c>
      <c r="AA511" s="17">
        <v>0</v>
      </c>
      <c r="AB511" s="17">
        <v>0</v>
      </c>
      <c r="AC511" s="17">
        <v>0</v>
      </c>
      <c r="AD511" s="17">
        <v>0</v>
      </c>
      <c r="AE511" s="17">
        <v>0</v>
      </c>
      <c r="AF511" s="41">
        <v>0</v>
      </c>
      <c r="AG511" s="88">
        <v>24</v>
      </c>
      <c r="AH511" s="91" t="s">
        <v>3</v>
      </c>
      <c r="AI511" s="87" t="s">
        <v>504</v>
      </c>
      <c r="AN511" s="17">
        <f t="shared" si="198"/>
        <v>100</v>
      </c>
      <c r="AO511" s="17">
        <f t="shared" si="199"/>
        <v>0.125</v>
      </c>
      <c r="AP511" s="17">
        <f t="shared" si="200"/>
        <v>0</v>
      </c>
      <c r="AQ511" s="17">
        <f t="shared" si="201"/>
        <v>0.625</v>
      </c>
      <c r="AR511" s="17">
        <f t="shared" si="202"/>
        <v>0.25</v>
      </c>
      <c r="AS511" s="17">
        <f t="shared" si="203"/>
        <v>0.24</v>
      </c>
      <c r="AU511" s="17">
        <f t="shared" si="204"/>
        <v>0.4</v>
      </c>
      <c r="AV511" s="17">
        <f t="shared" si="205"/>
        <v>0.2</v>
      </c>
      <c r="AW511" s="17">
        <f t="shared" si="206"/>
        <v>0.52500000000000002</v>
      </c>
      <c r="AX511" s="17">
        <f t="shared" si="207"/>
        <v>0.6</v>
      </c>
      <c r="AY511" s="17">
        <f t="shared" si="208"/>
        <v>0.2</v>
      </c>
      <c r="AZ511" s="17">
        <f t="shared" si="209"/>
        <v>0.2</v>
      </c>
      <c r="BA511" s="17">
        <f t="shared" si="210"/>
        <v>3.999999999999998E-2</v>
      </c>
      <c r="BC511" s="17">
        <f t="shared" si="211"/>
        <v>0.4</v>
      </c>
      <c r="BD511" s="17">
        <f t="shared" si="212"/>
        <v>0.2</v>
      </c>
      <c r="BE511" s="17">
        <f t="shared" si="213"/>
        <v>0.45172134578720535</v>
      </c>
      <c r="BF511" s="17">
        <f t="shared" si="214"/>
        <v>0.2</v>
      </c>
      <c r="BG511" s="17">
        <f t="shared" si="215"/>
        <v>0.2</v>
      </c>
      <c r="BH511" s="17">
        <f t="shared" si="216"/>
        <v>1.5999999999999983E-3</v>
      </c>
      <c r="BI511" s="17">
        <f t="shared" si="217"/>
        <v>7.2741195318494511E-4</v>
      </c>
    </row>
    <row r="512" spans="1:61" x14ac:dyDescent="0.25">
      <c r="A512" s="84">
        <v>188</v>
      </c>
      <c r="B512" s="84">
        <v>468</v>
      </c>
      <c r="C512" s="17">
        <v>16</v>
      </c>
      <c r="D512" s="86" t="s">
        <v>615</v>
      </c>
      <c r="E512" s="98">
        <f t="shared" si="218"/>
        <v>20</v>
      </c>
      <c r="F512" s="98">
        <f t="shared" si="219"/>
        <v>0.125</v>
      </c>
      <c r="G512" s="17">
        <v>0</v>
      </c>
      <c r="H512" s="17">
        <v>70</v>
      </c>
      <c r="I512" s="17">
        <v>0</v>
      </c>
      <c r="J512" s="17">
        <v>0</v>
      </c>
      <c r="K512" s="17">
        <v>0</v>
      </c>
      <c r="L512" s="17">
        <v>0</v>
      </c>
      <c r="M512" s="17">
        <v>0</v>
      </c>
      <c r="N512" s="17">
        <v>0</v>
      </c>
      <c r="O512" s="17">
        <v>20</v>
      </c>
      <c r="P512" s="17">
        <v>0</v>
      </c>
      <c r="Q512" s="17">
        <v>10</v>
      </c>
      <c r="R512" s="17">
        <v>0</v>
      </c>
      <c r="S512" s="17">
        <v>0</v>
      </c>
      <c r="T512" s="17">
        <v>0</v>
      </c>
      <c r="U512" s="17">
        <v>0</v>
      </c>
      <c r="V512" s="17">
        <v>0</v>
      </c>
      <c r="W512" s="41">
        <v>0</v>
      </c>
      <c r="X512" s="41">
        <v>0</v>
      </c>
      <c r="Y512" s="17">
        <v>0</v>
      </c>
      <c r="Z512" s="17">
        <v>0</v>
      </c>
      <c r="AA512" s="17">
        <v>0</v>
      </c>
      <c r="AB512" s="17">
        <v>0</v>
      </c>
      <c r="AC512" s="17">
        <v>0</v>
      </c>
      <c r="AD512" s="17">
        <v>0</v>
      </c>
      <c r="AE512" s="17">
        <v>0</v>
      </c>
      <c r="AF512" s="41">
        <v>0</v>
      </c>
      <c r="AG512" s="88">
        <v>28</v>
      </c>
      <c r="AH512" s="91" t="s">
        <v>3</v>
      </c>
      <c r="AI512" s="87" t="s">
        <v>504</v>
      </c>
      <c r="AN512" s="17">
        <f t="shared" si="198"/>
        <v>100</v>
      </c>
      <c r="AO512" s="17">
        <f t="shared" si="199"/>
        <v>0.2</v>
      </c>
      <c r="AP512" s="17">
        <f t="shared" si="200"/>
        <v>0</v>
      </c>
      <c r="AQ512" s="17">
        <f t="shared" si="201"/>
        <v>0.7</v>
      </c>
      <c r="AR512" s="17">
        <f t="shared" si="202"/>
        <v>0.1</v>
      </c>
      <c r="AS512" s="17">
        <f t="shared" si="203"/>
        <v>0.28000000000000003</v>
      </c>
      <c r="AU512" s="17">
        <f t="shared" si="204"/>
        <v>0.14285714285714288</v>
      </c>
      <c r="AV512" s="17">
        <f t="shared" si="205"/>
        <v>0.28571428571428575</v>
      </c>
      <c r="AW512" s="17">
        <f t="shared" si="206"/>
        <v>0.5089285714285714</v>
      </c>
      <c r="AX512" s="17">
        <f t="shared" si="207"/>
        <v>0.5357142857142857</v>
      </c>
      <c r="AY512" s="17">
        <f t="shared" si="208"/>
        <v>0.28571428571428575</v>
      </c>
      <c r="AZ512" s="17">
        <f t="shared" si="209"/>
        <v>0.28571428571428575</v>
      </c>
      <c r="BA512" s="17">
        <f t="shared" si="210"/>
        <v>5.7142857142857273E-3</v>
      </c>
      <c r="BC512" s="17">
        <f t="shared" si="211"/>
        <v>0.14285714285714285</v>
      </c>
      <c r="BD512" s="17">
        <f t="shared" si="212"/>
        <v>0.2857142857142857</v>
      </c>
      <c r="BE512" s="17">
        <f t="shared" si="213"/>
        <v>0.43660801513553654</v>
      </c>
      <c r="BF512" s="17">
        <f t="shared" si="214"/>
        <v>0.2857142857142857</v>
      </c>
      <c r="BG512" s="17">
        <f t="shared" si="215"/>
        <v>0.2857142857142857</v>
      </c>
      <c r="BH512" s="17">
        <f t="shared" si="216"/>
        <v>3.2653061224489312E-5</v>
      </c>
      <c r="BI512" s="17">
        <f t="shared" si="217"/>
        <v>4.485058008585059E-3</v>
      </c>
    </row>
    <row r="513" spans="1:61" x14ac:dyDescent="0.25">
      <c r="A513" s="84">
        <v>189</v>
      </c>
      <c r="B513" s="84">
        <v>469</v>
      </c>
      <c r="C513" s="17">
        <v>17</v>
      </c>
      <c r="D513" s="86" t="s">
        <v>615</v>
      </c>
      <c r="E513" s="98">
        <f t="shared" si="218"/>
        <v>20</v>
      </c>
      <c r="F513" s="98">
        <f t="shared" si="219"/>
        <v>0.1875</v>
      </c>
      <c r="G513" s="17">
        <v>0</v>
      </c>
      <c r="H513" s="17">
        <v>65</v>
      </c>
      <c r="I513" s="17">
        <v>0</v>
      </c>
      <c r="J513" s="17">
        <v>0</v>
      </c>
      <c r="K513" s="17">
        <v>0</v>
      </c>
      <c r="L513" s="17">
        <v>0</v>
      </c>
      <c r="M513" s="17">
        <v>0</v>
      </c>
      <c r="N513" s="17">
        <v>0</v>
      </c>
      <c r="O513" s="17">
        <v>20</v>
      </c>
      <c r="P513" s="17">
        <v>0</v>
      </c>
      <c r="Q513" s="17">
        <v>15</v>
      </c>
      <c r="R513" s="17">
        <v>0</v>
      </c>
      <c r="S513" s="17">
        <v>0</v>
      </c>
      <c r="T513" s="17">
        <v>0</v>
      </c>
      <c r="U513" s="17">
        <v>0</v>
      </c>
      <c r="V513" s="17">
        <v>0</v>
      </c>
      <c r="W513" s="41">
        <v>0</v>
      </c>
      <c r="X513" s="41">
        <v>0</v>
      </c>
      <c r="Y513" s="17">
        <v>0</v>
      </c>
      <c r="Z513" s="17">
        <v>0</v>
      </c>
      <c r="AA513" s="17">
        <v>0</v>
      </c>
      <c r="AB513" s="17">
        <v>0</v>
      </c>
      <c r="AC513" s="17">
        <v>0</v>
      </c>
      <c r="AD513" s="17">
        <v>0</v>
      </c>
      <c r="AE513" s="17">
        <v>0</v>
      </c>
      <c r="AF513" s="41">
        <v>0</v>
      </c>
      <c r="AG513" s="88">
        <v>28</v>
      </c>
      <c r="AH513" s="91" t="s">
        <v>3</v>
      </c>
      <c r="AI513" s="87" t="s">
        <v>504</v>
      </c>
      <c r="AN513" s="17">
        <f t="shared" si="198"/>
        <v>100</v>
      </c>
      <c r="AO513" s="17">
        <f t="shared" si="199"/>
        <v>0.2</v>
      </c>
      <c r="AP513" s="17">
        <f t="shared" si="200"/>
        <v>0</v>
      </c>
      <c r="AQ513" s="17">
        <f t="shared" si="201"/>
        <v>0.65</v>
      </c>
      <c r="AR513" s="17">
        <f t="shared" si="202"/>
        <v>0.15</v>
      </c>
      <c r="AS513" s="17">
        <f t="shared" si="203"/>
        <v>0.28000000000000003</v>
      </c>
      <c r="AU513" s="17">
        <f t="shared" si="204"/>
        <v>0.23076923076923075</v>
      </c>
      <c r="AV513" s="17">
        <f t="shared" si="205"/>
        <v>0.30769230769230771</v>
      </c>
      <c r="AW513" s="17">
        <f t="shared" si="206"/>
        <v>0.51442307692307687</v>
      </c>
      <c r="AX513" s="17">
        <f t="shared" si="207"/>
        <v>0.55769230769230771</v>
      </c>
      <c r="AY513" s="17">
        <f t="shared" si="208"/>
        <v>0.30769230769230771</v>
      </c>
      <c r="AZ513" s="17">
        <f t="shared" si="209"/>
        <v>0.30769230769230771</v>
      </c>
      <c r="BA513" s="17">
        <f t="shared" si="210"/>
        <v>2.7692307692307683E-2</v>
      </c>
      <c r="BC513" s="17">
        <f t="shared" si="211"/>
        <v>0.23076923076923078</v>
      </c>
      <c r="BD513" s="17">
        <f t="shared" si="212"/>
        <v>0.30769230769230771</v>
      </c>
      <c r="BE513" s="17">
        <f t="shared" si="213"/>
        <v>0.44177496578567971</v>
      </c>
      <c r="BF513" s="17">
        <f t="shared" si="214"/>
        <v>0.30769230769230771</v>
      </c>
      <c r="BG513" s="17">
        <f t="shared" si="215"/>
        <v>0.30769230769230771</v>
      </c>
      <c r="BH513" s="17">
        <f t="shared" si="216"/>
        <v>7.6686390532544331E-4</v>
      </c>
      <c r="BI513" s="17">
        <f t="shared" si="217"/>
        <v>4.485058008585059E-3</v>
      </c>
    </row>
    <row r="514" spans="1:61" x14ac:dyDescent="0.25">
      <c r="A514" s="84">
        <v>190</v>
      </c>
      <c r="B514" s="84">
        <v>470</v>
      </c>
      <c r="C514" s="17">
        <v>18</v>
      </c>
      <c r="D514" s="86" t="s">
        <v>615</v>
      </c>
      <c r="E514" s="98">
        <f t="shared" si="218"/>
        <v>20</v>
      </c>
      <c r="F514" s="98">
        <f t="shared" si="219"/>
        <v>0.25</v>
      </c>
      <c r="G514" s="17">
        <v>0</v>
      </c>
      <c r="H514" s="17">
        <v>60</v>
      </c>
      <c r="I514" s="17">
        <v>0</v>
      </c>
      <c r="J514" s="17">
        <v>0</v>
      </c>
      <c r="K514" s="17">
        <v>0</v>
      </c>
      <c r="L514" s="17">
        <v>0</v>
      </c>
      <c r="M514" s="17">
        <v>0</v>
      </c>
      <c r="N514" s="17">
        <v>0</v>
      </c>
      <c r="O514" s="17">
        <v>20</v>
      </c>
      <c r="P514" s="17">
        <v>0</v>
      </c>
      <c r="Q514" s="17">
        <v>20</v>
      </c>
      <c r="R514" s="17">
        <v>0</v>
      </c>
      <c r="S514" s="17">
        <v>0</v>
      </c>
      <c r="T514" s="17">
        <v>0</v>
      </c>
      <c r="U514" s="17">
        <v>0</v>
      </c>
      <c r="V514" s="17">
        <v>0</v>
      </c>
      <c r="W514" s="41">
        <v>0</v>
      </c>
      <c r="X514" s="41">
        <v>0</v>
      </c>
      <c r="Y514" s="17">
        <v>0</v>
      </c>
      <c r="Z514" s="17">
        <v>0</v>
      </c>
      <c r="AA514" s="17">
        <v>0</v>
      </c>
      <c r="AB514" s="17">
        <v>0</v>
      </c>
      <c r="AC514" s="17">
        <v>0</v>
      </c>
      <c r="AD514" s="17">
        <v>0</v>
      </c>
      <c r="AE514" s="17">
        <v>0</v>
      </c>
      <c r="AF514" s="41">
        <v>0</v>
      </c>
      <c r="AG514" s="88">
        <v>34</v>
      </c>
      <c r="AH514" s="91" t="s">
        <v>3</v>
      </c>
      <c r="AI514" s="87" t="s">
        <v>504</v>
      </c>
      <c r="AN514" s="17">
        <f t="shared" si="198"/>
        <v>100</v>
      </c>
      <c r="AO514" s="17">
        <f t="shared" si="199"/>
        <v>0.2</v>
      </c>
      <c r="AP514" s="17">
        <f t="shared" si="200"/>
        <v>0</v>
      </c>
      <c r="AQ514" s="17">
        <f t="shared" si="201"/>
        <v>0.6</v>
      </c>
      <c r="AR514" s="17">
        <f t="shared" si="202"/>
        <v>0.2</v>
      </c>
      <c r="AS514" s="17">
        <f t="shared" si="203"/>
        <v>0.34</v>
      </c>
      <c r="AU514" s="17">
        <f t="shared" si="204"/>
        <v>0.33333333333333337</v>
      </c>
      <c r="AV514" s="17">
        <f t="shared" si="205"/>
        <v>0.33333333333333337</v>
      </c>
      <c r="AW514" s="17">
        <f t="shared" si="206"/>
        <v>0.52083333333333337</v>
      </c>
      <c r="AX514" s="17">
        <f t="shared" si="207"/>
        <v>0.58333333333333337</v>
      </c>
      <c r="AY514" s="17">
        <f t="shared" si="208"/>
        <v>0.33333333333333337</v>
      </c>
      <c r="AZ514" s="17">
        <f t="shared" si="209"/>
        <v>0.33333333333333337</v>
      </c>
      <c r="BA514" s="17">
        <f t="shared" si="210"/>
        <v>6.6666666666666541E-3</v>
      </c>
      <c r="BC514" s="17">
        <f t="shared" si="211"/>
        <v>0.33333333333333331</v>
      </c>
      <c r="BD514" s="17">
        <f t="shared" si="212"/>
        <v>0.33333333333333331</v>
      </c>
      <c r="BE514" s="17">
        <f t="shared" si="213"/>
        <v>0.44780307487751342</v>
      </c>
      <c r="BF514" s="17">
        <f t="shared" si="214"/>
        <v>0.33333333333333331</v>
      </c>
      <c r="BG514" s="17">
        <f t="shared" si="215"/>
        <v>0.33333333333333331</v>
      </c>
      <c r="BH514" s="17">
        <f t="shared" si="216"/>
        <v>4.4444444444445016E-5</v>
      </c>
      <c r="BI514" s="17">
        <f t="shared" si="217"/>
        <v>1.6121527091685225E-2</v>
      </c>
    </row>
    <row r="515" spans="1:61" x14ac:dyDescent="0.25">
      <c r="A515" s="84">
        <v>200</v>
      </c>
      <c r="B515" s="84">
        <v>473</v>
      </c>
      <c r="C515" s="17">
        <v>28</v>
      </c>
      <c r="D515" s="86" t="s">
        <v>615</v>
      </c>
      <c r="E515" s="98">
        <f t="shared" si="218"/>
        <v>25</v>
      </c>
      <c r="F515" s="98">
        <f t="shared" si="219"/>
        <v>6.6666666666666666E-2</v>
      </c>
      <c r="G515" s="17">
        <v>0</v>
      </c>
      <c r="H515" s="17">
        <v>70</v>
      </c>
      <c r="I515" s="17">
        <v>0</v>
      </c>
      <c r="J515" s="17">
        <v>0</v>
      </c>
      <c r="K515" s="17">
        <v>0</v>
      </c>
      <c r="L515" s="17">
        <v>0</v>
      </c>
      <c r="M515" s="17">
        <v>0</v>
      </c>
      <c r="N515" s="17">
        <v>0</v>
      </c>
      <c r="O515" s="17">
        <v>25</v>
      </c>
      <c r="P515" s="17">
        <v>0</v>
      </c>
      <c r="Q515" s="17">
        <v>5</v>
      </c>
      <c r="R515" s="17">
        <v>0</v>
      </c>
      <c r="S515" s="17">
        <v>0</v>
      </c>
      <c r="T515" s="17">
        <v>0</v>
      </c>
      <c r="U515" s="17">
        <v>0</v>
      </c>
      <c r="V515" s="17">
        <v>0</v>
      </c>
      <c r="W515" s="41">
        <v>0</v>
      </c>
      <c r="X515" s="41">
        <v>0</v>
      </c>
      <c r="Y515" s="17">
        <v>0</v>
      </c>
      <c r="Z515" s="17">
        <v>0</v>
      </c>
      <c r="AA515" s="17">
        <v>0</v>
      </c>
      <c r="AB515" s="17">
        <v>0</v>
      </c>
      <c r="AC515" s="17">
        <v>0</v>
      </c>
      <c r="AD515" s="17">
        <v>0</v>
      </c>
      <c r="AE515" s="17">
        <v>0</v>
      </c>
      <c r="AF515" s="41">
        <v>0</v>
      </c>
      <c r="AG515" s="88">
        <v>26</v>
      </c>
      <c r="AH515" s="91" t="s">
        <v>3</v>
      </c>
      <c r="AI515" s="87" t="s">
        <v>504</v>
      </c>
      <c r="AN515" s="17">
        <f t="shared" si="198"/>
        <v>100</v>
      </c>
      <c r="AO515" s="17">
        <f t="shared" si="199"/>
        <v>0.25</v>
      </c>
      <c r="AP515" s="17">
        <f t="shared" si="200"/>
        <v>0</v>
      </c>
      <c r="AQ515" s="17">
        <f t="shared" si="201"/>
        <v>0.7</v>
      </c>
      <c r="AR515" s="17">
        <f t="shared" si="202"/>
        <v>0.05</v>
      </c>
      <c r="AS515" s="17">
        <f t="shared" si="203"/>
        <v>0.26</v>
      </c>
      <c r="AU515" s="17">
        <f t="shared" si="204"/>
        <v>7.1428571428571438E-2</v>
      </c>
      <c r="AV515" s="17">
        <f t="shared" si="205"/>
        <v>0.35714285714285715</v>
      </c>
      <c r="AW515" s="17">
        <f t="shared" si="206"/>
        <v>0.5044642857142857</v>
      </c>
      <c r="AX515" s="17">
        <f t="shared" si="207"/>
        <v>0.5178571428571429</v>
      </c>
      <c r="AY515" s="17">
        <f t="shared" si="208"/>
        <v>0.35714285714285715</v>
      </c>
      <c r="AZ515" s="17">
        <f t="shared" si="209"/>
        <v>0.35714285714285715</v>
      </c>
      <c r="BA515" s="17">
        <f t="shared" si="210"/>
        <v>9.7142857142857142E-2</v>
      </c>
      <c r="BC515" s="17">
        <f t="shared" si="211"/>
        <v>7.1428571428571425E-2</v>
      </c>
      <c r="BD515" s="17">
        <f t="shared" si="212"/>
        <v>0.35714285714285715</v>
      </c>
      <c r="BE515" s="17">
        <f t="shared" si="213"/>
        <v>0.43240986773229517</v>
      </c>
      <c r="BF515" s="17">
        <f t="shared" si="214"/>
        <v>0.35714285714285715</v>
      </c>
      <c r="BG515" s="17">
        <f t="shared" si="215"/>
        <v>0.35714285714285715</v>
      </c>
      <c r="BH515" s="17">
        <f t="shared" si="216"/>
        <v>9.4367346938775513E-3</v>
      </c>
      <c r="BI515" s="17">
        <f t="shared" si="217"/>
        <v>2.2062349808850013E-3</v>
      </c>
    </row>
    <row r="516" spans="1:61" x14ac:dyDescent="0.25">
      <c r="A516" s="84">
        <v>201</v>
      </c>
      <c r="B516" s="84">
        <v>474</v>
      </c>
      <c r="C516" s="17">
        <v>29</v>
      </c>
      <c r="D516" s="86" t="s">
        <v>615</v>
      </c>
      <c r="E516" s="98">
        <f t="shared" si="218"/>
        <v>25</v>
      </c>
      <c r="F516" s="98">
        <f t="shared" si="219"/>
        <v>0.2</v>
      </c>
      <c r="G516" s="17">
        <v>0</v>
      </c>
      <c r="H516" s="17">
        <v>60</v>
      </c>
      <c r="I516" s="17">
        <v>0</v>
      </c>
      <c r="J516" s="17">
        <v>0</v>
      </c>
      <c r="K516" s="17">
        <v>0</v>
      </c>
      <c r="L516" s="17">
        <v>0</v>
      </c>
      <c r="M516" s="17">
        <v>0</v>
      </c>
      <c r="N516" s="17">
        <v>0</v>
      </c>
      <c r="O516" s="17">
        <v>25</v>
      </c>
      <c r="P516" s="17">
        <v>0</v>
      </c>
      <c r="Q516" s="17">
        <v>15</v>
      </c>
      <c r="R516" s="17">
        <v>0</v>
      </c>
      <c r="S516" s="17">
        <v>0</v>
      </c>
      <c r="T516" s="17">
        <v>0</v>
      </c>
      <c r="U516" s="17">
        <v>0</v>
      </c>
      <c r="V516" s="17">
        <v>0</v>
      </c>
      <c r="W516" s="41">
        <v>0</v>
      </c>
      <c r="X516" s="41">
        <v>0</v>
      </c>
      <c r="Y516" s="17">
        <v>0</v>
      </c>
      <c r="Z516" s="17">
        <v>0</v>
      </c>
      <c r="AA516" s="17">
        <v>0</v>
      </c>
      <c r="AB516" s="17">
        <v>0</v>
      </c>
      <c r="AC516" s="17">
        <v>0</v>
      </c>
      <c r="AD516" s="17">
        <v>0</v>
      </c>
      <c r="AE516" s="17">
        <v>0</v>
      </c>
      <c r="AF516" s="41">
        <v>0</v>
      </c>
      <c r="AG516" s="88">
        <v>32</v>
      </c>
      <c r="AH516" s="91" t="s">
        <v>3</v>
      </c>
      <c r="AI516" s="87" t="s">
        <v>504</v>
      </c>
      <c r="AN516" s="17">
        <f t="shared" si="198"/>
        <v>100</v>
      </c>
      <c r="AO516" s="17">
        <f t="shared" si="199"/>
        <v>0.25</v>
      </c>
      <c r="AP516" s="17">
        <f t="shared" si="200"/>
        <v>0</v>
      </c>
      <c r="AQ516" s="17">
        <f t="shared" si="201"/>
        <v>0.6</v>
      </c>
      <c r="AR516" s="17">
        <f t="shared" si="202"/>
        <v>0.15</v>
      </c>
      <c r="AS516" s="17">
        <f t="shared" si="203"/>
        <v>0.32</v>
      </c>
      <c r="AU516" s="17">
        <f t="shared" si="204"/>
        <v>0.25</v>
      </c>
      <c r="AV516" s="17">
        <f t="shared" si="205"/>
        <v>0.41666666666666669</v>
      </c>
      <c r="AW516" s="17">
        <f t="shared" si="206"/>
        <v>0.515625</v>
      </c>
      <c r="AX516" s="17">
        <f t="shared" si="207"/>
        <v>0.5625</v>
      </c>
      <c r="AY516" s="17">
        <f t="shared" si="208"/>
        <v>0.41666666666666669</v>
      </c>
      <c r="AZ516" s="17">
        <f t="shared" si="209"/>
        <v>0.41666666666666669</v>
      </c>
      <c r="BA516" s="17">
        <f t="shared" si="210"/>
        <v>9.6666666666666679E-2</v>
      </c>
      <c r="BC516" s="17">
        <f t="shared" si="211"/>
        <v>0.25</v>
      </c>
      <c r="BD516" s="17">
        <f t="shared" si="212"/>
        <v>0.41666666666666669</v>
      </c>
      <c r="BE516" s="17">
        <f t="shared" si="213"/>
        <v>0.44290523624039851</v>
      </c>
      <c r="BF516" s="17">
        <f t="shared" si="214"/>
        <v>0.41666666666666669</v>
      </c>
      <c r="BG516" s="17">
        <f t="shared" si="215"/>
        <v>0.41666666666666669</v>
      </c>
      <c r="BH516" s="17">
        <f t="shared" si="216"/>
        <v>9.3444444444444469E-3</v>
      </c>
      <c r="BI516" s="17">
        <f t="shared" si="217"/>
        <v>1.1442704063985166E-2</v>
      </c>
    </row>
    <row r="517" spans="1:61" x14ac:dyDescent="0.25">
      <c r="A517" s="84">
        <v>209</v>
      </c>
      <c r="B517" s="84">
        <v>477</v>
      </c>
      <c r="C517" s="17">
        <v>37</v>
      </c>
      <c r="D517" s="86" t="s">
        <v>615</v>
      </c>
      <c r="E517" s="98">
        <f t="shared" si="218"/>
        <v>29</v>
      </c>
      <c r="F517" s="98">
        <f t="shared" si="219"/>
        <v>9.154929577464789E-2</v>
      </c>
      <c r="G517" s="17">
        <v>0</v>
      </c>
      <c r="H517" s="17">
        <v>64.5</v>
      </c>
      <c r="I517" s="17">
        <v>0</v>
      </c>
      <c r="J517" s="17">
        <v>0</v>
      </c>
      <c r="K517" s="17">
        <v>0</v>
      </c>
      <c r="L517" s="17">
        <v>0</v>
      </c>
      <c r="M517" s="17">
        <v>0</v>
      </c>
      <c r="N517" s="17">
        <v>0</v>
      </c>
      <c r="O517" s="17">
        <v>29</v>
      </c>
      <c r="P517" s="17">
        <v>0</v>
      </c>
      <c r="Q517" s="17">
        <v>6.5</v>
      </c>
      <c r="R517" s="17">
        <v>0</v>
      </c>
      <c r="S517" s="17">
        <v>0</v>
      </c>
      <c r="T517" s="17">
        <v>0</v>
      </c>
      <c r="U517" s="17">
        <v>0</v>
      </c>
      <c r="V517" s="17">
        <v>0</v>
      </c>
      <c r="W517" s="41">
        <v>0</v>
      </c>
      <c r="X517" s="41">
        <v>0</v>
      </c>
      <c r="Y517" s="17">
        <v>0</v>
      </c>
      <c r="Z517" s="17">
        <v>0</v>
      </c>
      <c r="AA517" s="17">
        <v>0</v>
      </c>
      <c r="AB517" s="17">
        <v>0</v>
      </c>
      <c r="AC517" s="17">
        <v>0</v>
      </c>
      <c r="AD517" s="17">
        <v>0</v>
      </c>
      <c r="AE517" s="17">
        <v>0</v>
      </c>
      <c r="AF517" s="41">
        <v>0</v>
      </c>
      <c r="AG517" s="88">
        <v>33</v>
      </c>
      <c r="AH517" s="91" t="s">
        <v>3</v>
      </c>
      <c r="AI517" s="87" t="s">
        <v>504</v>
      </c>
      <c r="AN517" s="17">
        <f t="shared" si="198"/>
        <v>100</v>
      </c>
      <c r="AO517" s="17">
        <f t="shared" si="199"/>
        <v>0.28999999999999998</v>
      </c>
      <c r="AP517" s="17">
        <f t="shared" si="200"/>
        <v>0</v>
      </c>
      <c r="AQ517" s="17">
        <f t="shared" si="201"/>
        <v>0.64500000000000002</v>
      </c>
      <c r="AR517" s="17">
        <f t="shared" si="202"/>
        <v>6.5000000000000002E-2</v>
      </c>
      <c r="AS517" s="17">
        <f t="shared" si="203"/>
        <v>0.33</v>
      </c>
      <c r="AU517" s="17">
        <f t="shared" si="204"/>
        <v>0.10077519379844961</v>
      </c>
      <c r="AV517" s="17">
        <f t="shared" si="205"/>
        <v>0.44961240310077516</v>
      </c>
      <c r="AW517" s="17">
        <f t="shared" si="206"/>
        <v>0.50629844961240311</v>
      </c>
      <c r="AX517" s="17">
        <f t="shared" si="207"/>
        <v>0.52519379844961245</v>
      </c>
      <c r="AY517" s="17">
        <f t="shared" si="208"/>
        <v>0.44961240310077516</v>
      </c>
      <c r="AZ517" s="17">
        <f t="shared" si="209"/>
        <v>0.44961240310077516</v>
      </c>
      <c r="BA517" s="17">
        <f t="shared" si="210"/>
        <v>0.11961240310077514</v>
      </c>
      <c r="BC517" s="17">
        <f t="shared" si="211"/>
        <v>0.10077519379844961</v>
      </c>
      <c r="BD517" s="17">
        <f t="shared" si="212"/>
        <v>0.44961240310077522</v>
      </c>
      <c r="BE517" s="17">
        <f t="shared" si="213"/>
        <v>0.43413468798323929</v>
      </c>
      <c r="BF517" s="17">
        <f t="shared" si="214"/>
        <v>0.46138625860654864</v>
      </c>
      <c r="BG517" s="17">
        <f t="shared" si="215"/>
        <v>0.46138625860654864</v>
      </c>
      <c r="BH517" s="17">
        <f t="shared" si="216"/>
        <v>1.7262348950626873E-2</v>
      </c>
      <c r="BI517" s="17">
        <f t="shared" si="217"/>
        <v>1.3682115577835195E-2</v>
      </c>
    </row>
    <row r="518" spans="1:61" x14ac:dyDescent="0.25">
      <c r="A518" s="84">
        <v>210</v>
      </c>
      <c r="B518" s="84">
        <v>478</v>
      </c>
      <c r="C518" s="17">
        <v>38</v>
      </c>
      <c r="D518" s="86" t="s">
        <v>615</v>
      </c>
      <c r="E518" s="98">
        <f t="shared" si="218"/>
        <v>30</v>
      </c>
      <c r="F518" s="98">
        <f t="shared" si="219"/>
        <v>0.14285714285714285</v>
      </c>
      <c r="G518" s="17">
        <v>0</v>
      </c>
      <c r="H518" s="17">
        <v>60</v>
      </c>
      <c r="I518" s="17">
        <v>0</v>
      </c>
      <c r="J518" s="17">
        <v>0</v>
      </c>
      <c r="K518" s="17">
        <v>0</v>
      </c>
      <c r="L518" s="17">
        <v>0</v>
      </c>
      <c r="M518" s="17">
        <v>0</v>
      </c>
      <c r="N518" s="17">
        <v>0</v>
      </c>
      <c r="O518" s="17">
        <v>30</v>
      </c>
      <c r="P518" s="17">
        <v>0</v>
      </c>
      <c r="Q518" s="17">
        <v>10</v>
      </c>
      <c r="R518" s="17">
        <v>0</v>
      </c>
      <c r="S518" s="17">
        <v>0</v>
      </c>
      <c r="T518" s="17">
        <v>0</v>
      </c>
      <c r="U518" s="17">
        <v>0</v>
      </c>
      <c r="V518" s="17">
        <v>0</v>
      </c>
      <c r="W518" s="41">
        <v>0</v>
      </c>
      <c r="X518" s="41">
        <v>0</v>
      </c>
      <c r="Y518" s="17">
        <v>0</v>
      </c>
      <c r="Z518" s="17">
        <v>0</v>
      </c>
      <c r="AA518" s="17">
        <v>0</v>
      </c>
      <c r="AB518" s="17">
        <v>0</v>
      </c>
      <c r="AC518" s="17">
        <v>0</v>
      </c>
      <c r="AD518" s="17">
        <v>0</v>
      </c>
      <c r="AE518" s="17">
        <v>0</v>
      </c>
      <c r="AF518" s="41">
        <v>0</v>
      </c>
      <c r="AG518" s="88">
        <v>27</v>
      </c>
      <c r="AH518" s="91" t="s">
        <v>3</v>
      </c>
      <c r="AI518" s="87" t="s">
        <v>504</v>
      </c>
      <c r="AN518" s="17">
        <f t="shared" si="198"/>
        <v>100</v>
      </c>
      <c r="AO518" s="17">
        <f t="shared" si="199"/>
        <v>0.3</v>
      </c>
      <c r="AP518" s="17">
        <f t="shared" si="200"/>
        <v>0</v>
      </c>
      <c r="AQ518" s="17">
        <f t="shared" si="201"/>
        <v>0.6</v>
      </c>
      <c r="AR518" s="17">
        <f t="shared" si="202"/>
        <v>0.1</v>
      </c>
      <c r="AS518" s="17">
        <f t="shared" si="203"/>
        <v>0.27</v>
      </c>
      <c r="AU518" s="17">
        <f t="shared" si="204"/>
        <v>0.16666666666666669</v>
      </c>
      <c r="AV518" s="17">
        <f t="shared" si="205"/>
        <v>0.5</v>
      </c>
      <c r="AW518" s="17">
        <f t="shared" si="206"/>
        <v>0.51041666666666663</v>
      </c>
      <c r="AX518" s="17">
        <f t="shared" si="207"/>
        <v>0.54166666666666663</v>
      </c>
      <c r="AY518" s="17">
        <f t="shared" si="208"/>
        <v>0.5</v>
      </c>
      <c r="AZ518" s="17">
        <f t="shared" si="209"/>
        <v>0.5</v>
      </c>
      <c r="BA518" s="17">
        <f t="shared" si="210"/>
        <v>0.22999999999999998</v>
      </c>
      <c r="BC518" s="17">
        <f t="shared" si="211"/>
        <v>0.16666666666666666</v>
      </c>
      <c r="BD518" s="17">
        <f t="shared" si="212"/>
        <v>0.5</v>
      </c>
      <c r="BE518" s="17">
        <f t="shared" si="213"/>
        <v>0.43800739760328367</v>
      </c>
      <c r="BF518" s="17">
        <f t="shared" si="214"/>
        <v>0.469023854411104</v>
      </c>
      <c r="BG518" s="17">
        <f t="shared" si="215"/>
        <v>0.469023854411104</v>
      </c>
      <c r="BH518" s="17">
        <f t="shared" si="216"/>
        <v>3.9610494624652312E-2</v>
      </c>
      <c r="BI518" s="17">
        <f t="shared" si="217"/>
        <v>3.2456464947350299E-3</v>
      </c>
    </row>
    <row r="519" spans="1:61" x14ac:dyDescent="0.25">
      <c r="A519" s="84">
        <v>211</v>
      </c>
      <c r="B519" s="84">
        <v>479</v>
      </c>
      <c r="C519" s="17">
        <v>39</v>
      </c>
      <c r="D519" s="86" t="s">
        <v>615</v>
      </c>
      <c r="E519" s="98">
        <f t="shared" si="218"/>
        <v>30</v>
      </c>
      <c r="F519" s="98">
        <f t="shared" si="219"/>
        <v>0.2857142857142857</v>
      </c>
      <c r="G519" s="17">
        <v>0</v>
      </c>
      <c r="H519" s="17">
        <v>50</v>
      </c>
      <c r="I519" s="17">
        <v>0</v>
      </c>
      <c r="J519" s="17">
        <v>0</v>
      </c>
      <c r="K519" s="17">
        <v>0</v>
      </c>
      <c r="L519" s="17">
        <v>0</v>
      </c>
      <c r="M519" s="17">
        <v>0</v>
      </c>
      <c r="N519" s="17">
        <v>0</v>
      </c>
      <c r="O519" s="17">
        <v>30</v>
      </c>
      <c r="P519" s="17">
        <v>0</v>
      </c>
      <c r="Q519" s="17">
        <v>20</v>
      </c>
      <c r="R519" s="17">
        <v>0</v>
      </c>
      <c r="S519" s="17">
        <v>0</v>
      </c>
      <c r="T519" s="17">
        <v>0</v>
      </c>
      <c r="U519" s="17">
        <v>0</v>
      </c>
      <c r="V519" s="17">
        <v>0</v>
      </c>
      <c r="W519" s="41">
        <v>0</v>
      </c>
      <c r="X519" s="41">
        <v>0</v>
      </c>
      <c r="Y519" s="17">
        <v>0</v>
      </c>
      <c r="Z519" s="17">
        <v>0</v>
      </c>
      <c r="AA519" s="17">
        <v>0</v>
      </c>
      <c r="AB519" s="17">
        <v>0</v>
      </c>
      <c r="AC519" s="17">
        <v>0</v>
      </c>
      <c r="AD519" s="17">
        <v>0</v>
      </c>
      <c r="AE519" s="17">
        <v>0</v>
      </c>
      <c r="AF519" s="41">
        <v>0</v>
      </c>
      <c r="AG519" s="88">
        <v>35</v>
      </c>
      <c r="AH519" s="91" t="s">
        <v>3</v>
      </c>
      <c r="AI519" s="87" t="s">
        <v>504</v>
      </c>
      <c r="AN519" s="17">
        <f t="shared" si="198"/>
        <v>100</v>
      </c>
      <c r="AO519" s="17">
        <f t="shared" si="199"/>
        <v>0.3</v>
      </c>
      <c r="AP519" s="17">
        <f t="shared" si="200"/>
        <v>0</v>
      </c>
      <c r="AQ519" s="17">
        <f t="shared" si="201"/>
        <v>0.5</v>
      </c>
      <c r="AR519" s="17">
        <f t="shared" si="202"/>
        <v>0.2</v>
      </c>
      <c r="AS519" s="17">
        <f t="shared" si="203"/>
        <v>0.35</v>
      </c>
      <c r="AU519" s="17">
        <f t="shared" si="204"/>
        <v>0.4</v>
      </c>
      <c r="AV519" s="17">
        <f t="shared" si="205"/>
        <v>0.6</v>
      </c>
      <c r="AW519" s="17">
        <f t="shared" si="206"/>
        <v>0.52500000000000002</v>
      </c>
      <c r="AX519" s="17">
        <f t="shared" si="207"/>
        <v>0.6</v>
      </c>
      <c r="AY519" s="17">
        <f t="shared" si="208"/>
        <v>0.52500000000000002</v>
      </c>
      <c r="AZ519" s="17">
        <f t="shared" si="209"/>
        <v>0.52500000000000002</v>
      </c>
      <c r="BA519" s="17">
        <f t="shared" si="210"/>
        <v>0.17500000000000004</v>
      </c>
      <c r="BC519" s="17">
        <f t="shared" si="211"/>
        <v>0.4</v>
      </c>
      <c r="BD519" s="17">
        <f t="shared" si="212"/>
        <v>0.6</v>
      </c>
      <c r="BE519" s="17">
        <f t="shared" si="213"/>
        <v>0.45172134578720535</v>
      </c>
      <c r="BF519" s="17">
        <f t="shared" si="214"/>
        <v>0.48686798029082223</v>
      </c>
      <c r="BG519" s="17">
        <f t="shared" si="215"/>
        <v>0.48686798029082223</v>
      </c>
      <c r="BH519" s="17">
        <f t="shared" si="216"/>
        <v>1.8732844028888911E-2</v>
      </c>
      <c r="BI519" s="17">
        <f t="shared" si="217"/>
        <v>1.8760938605535241E-2</v>
      </c>
    </row>
    <row r="520" spans="1:61" x14ac:dyDescent="0.25">
      <c r="A520" s="84">
        <v>217</v>
      </c>
      <c r="B520" s="84">
        <v>481</v>
      </c>
      <c r="C520" s="17">
        <v>45</v>
      </c>
      <c r="D520" s="86" t="s">
        <v>615</v>
      </c>
      <c r="E520" s="98">
        <f t="shared" si="218"/>
        <v>35</v>
      </c>
      <c r="F520" s="98">
        <f t="shared" si="219"/>
        <v>0.15384615384615385</v>
      </c>
      <c r="G520" s="17">
        <v>0</v>
      </c>
      <c r="H520" s="17">
        <v>55</v>
      </c>
      <c r="I520" s="17">
        <v>0</v>
      </c>
      <c r="J520" s="17">
        <v>0</v>
      </c>
      <c r="K520" s="17">
        <v>0</v>
      </c>
      <c r="L520" s="17">
        <v>0</v>
      </c>
      <c r="M520" s="17">
        <v>0</v>
      </c>
      <c r="N520" s="17">
        <v>0</v>
      </c>
      <c r="O520" s="17">
        <v>35</v>
      </c>
      <c r="P520" s="17">
        <v>0</v>
      </c>
      <c r="Q520" s="17">
        <v>10</v>
      </c>
      <c r="R520" s="17">
        <v>0</v>
      </c>
      <c r="S520" s="17">
        <v>0</v>
      </c>
      <c r="T520" s="17">
        <v>0</v>
      </c>
      <c r="U520" s="17">
        <v>0</v>
      </c>
      <c r="V520" s="17">
        <v>0</v>
      </c>
      <c r="W520" s="41">
        <v>0</v>
      </c>
      <c r="X520" s="41">
        <v>0</v>
      </c>
      <c r="Y520" s="17">
        <v>0</v>
      </c>
      <c r="Z520" s="17">
        <v>0</v>
      </c>
      <c r="AA520" s="17">
        <v>0</v>
      </c>
      <c r="AB520" s="17">
        <v>0</v>
      </c>
      <c r="AC520" s="17">
        <v>0</v>
      </c>
      <c r="AD520" s="17">
        <v>0</v>
      </c>
      <c r="AE520" s="17">
        <v>0</v>
      </c>
      <c r="AF520" s="41">
        <v>0</v>
      </c>
      <c r="AG520" s="88">
        <v>39</v>
      </c>
      <c r="AH520" s="91" t="s">
        <v>3</v>
      </c>
      <c r="AI520" s="87" t="s">
        <v>504</v>
      </c>
      <c r="AN520" s="17">
        <f t="shared" si="198"/>
        <v>100</v>
      </c>
      <c r="AO520" s="17">
        <f t="shared" si="199"/>
        <v>0.35</v>
      </c>
      <c r="AP520" s="17">
        <f t="shared" si="200"/>
        <v>0</v>
      </c>
      <c r="AQ520" s="17">
        <f t="shared" si="201"/>
        <v>0.55000000000000004</v>
      </c>
      <c r="AR520" s="17">
        <f t="shared" si="202"/>
        <v>0.1</v>
      </c>
      <c r="AS520" s="17">
        <f t="shared" si="203"/>
        <v>0.39</v>
      </c>
      <c r="AU520" s="17">
        <f t="shared" si="204"/>
        <v>0.18181818181818182</v>
      </c>
      <c r="AV520" s="17">
        <f t="shared" si="205"/>
        <v>0.63636363636363624</v>
      </c>
      <c r="AW520" s="17">
        <f t="shared" si="206"/>
        <v>0.51136363636363635</v>
      </c>
      <c r="AX520" s="17">
        <f t="shared" si="207"/>
        <v>0.54545454545454541</v>
      </c>
      <c r="AY520" s="17">
        <f t="shared" si="208"/>
        <v>0.48295454545454547</v>
      </c>
      <c r="AZ520" s="17">
        <f t="shared" si="209"/>
        <v>0.48295454545454547</v>
      </c>
      <c r="BA520" s="17">
        <f t="shared" si="210"/>
        <v>9.2954545454545456E-2</v>
      </c>
      <c r="BC520" s="17">
        <f t="shared" si="211"/>
        <v>0.18181818181818182</v>
      </c>
      <c r="BD520" s="17">
        <f t="shared" si="212"/>
        <v>0.63636363636363635</v>
      </c>
      <c r="BE520" s="17">
        <f t="shared" si="213"/>
        <v>0.43889791371912273</v>
      </c>
      <c r="BF520" s="17">
        <f t="shared" si="214"/>
        <v>0.47536939514903598</v>
      </c>
      <c r="BG520" s="17">
        <f t="shared" si="215"/>
        <v>0.47536939514903598</v>
      </c>
      <c r="BH520" s="17">
        <f t="shared" si="216"/>
        <v>7.2879336281122453E-3</v>
      </c>
      <c r="BI520" s="17">
        <f t="shared" si="217"/>
        <v>3.1318584660935359E-2</v>
      </c>
    </row>
    <row r="521" spans="1:61" x14ac:dyDescent="0.25">
      <c r="A521" s="84">
        <v>218</v>
      </c>
      <c r="B521" s="84">
        <v>482</v>
      </c>
      <c r="C521" s="17">
        <v>46</v>
      </c>
      <c r="D521" s="86" t="s">
        <v>615</v>
      </c>
      <c r="E521" s="98">
        <f t="shared" si="218"/>
        <v>35</v>
      </c>
      <c r="F521" s="98">
        <f t="shared" si="219"/>
        <v>0.15384615384615385</v>
      </c>
      <c r="G521" s="17">
        <v>0</v>
      </c>
      <c r="H521" s="17">
        <v>55</v>
      </c>
      <c r="I521" s="17">
        <v>0</v>
      </c>
      <c r="J521" s="17">
        <v>0</v>
      </c>
      <c r="K521" s="17">
        <v>0</v>
      </c>
      <c r="L521" s="17">
        <v>0</v>
      </c>
      <c r="M521" s="17">
        <v>0</v>
      </c>
      <c r="N521" s="17">
        <v>0</v>
      </c>
      <c r="O521" s="17">
        <v>35</v>
      </c>
      <c r="P521" s="17">
        <v>0</v>
      </c>
      <c r="Q521" s="17">
        <v>10</v>
      </c>
      <c r="R521" s="17">
        <v>0</v>
      </c>
      <c r="S521" s="17">
        <v>0</v>
      </c>
      <c r="T521" s="17">
        <v>0</v>
      </c>
      <c r="U521" s="17">
        <v>0</v>
      </c>
      <c r="V521" s="17">
        <v>0</v>
      </c>
      <c r="W521" s="41">
        <v>0</v>
      </c>
      <c r="X521" s="41">
        <v>0</v>
      </c>
      <c r="Y521" s="17">
        <v>0</v>
      </c>
      <c r="Z521" s="17">
        <v>0</v>
      </c>
      <c r="AA521" s="17">
        <v>0</v>
      </c>
      <c r="AB521" s="17">
        <v>0</v>
      </c>
      <c r="AC521" s="17">
        <v>0</v>
      </c>
      <c r="AD521" s="17">
        <v>0</v>
      </c>
      <c r="AE521" s="17">
        <v>0</v>
      </c>
      <c r="AF521" s="41">
        <v>0</v>
      </c>
      <c r="AG521" s="88">
        <v>45</v>
      </c>
      <c r="AH521" s="91" t="s">
        <v>3</v>
      </c>
      <c r="AI521" s="87" t="s">
        <v>504</v>
      </c>
      <c r="AN521" s="17">
        <f t="shared" si="198"/>
        <v>100</v>
      </c>
      <c r="AO521" s="17">
        <f t="shared" si="199"/>
        <v>0.35</v>
      </c>
      <c r="AP521" s="17">
        <f t="shared" si="200"/>
        <v>0</v>
      </c>
      <c r="AQ521" s="17">
        <f t="shared" si="201"/>
        <v>0.55000000000000004</v>
      </c>
      <c r="AR521" s="17">
        <f t="shared" si="202"/>
        <v>0.1</v>
      </c>
      <c r="AS521" s="17">
        <f t="shared" si="203"/>
        <v>0.45</v>
      </c>
      <c r="AU521" s="17">
        <f t="shared" si="204"/>
        <v>0.18181818181818182</v>
      </c>
      <c r="AV521" s="17">
        <f t="shared" si="205"/>
        <v>0.63636363636363624</v>
      </c>
      <c r="AW521" s="17">
        <f t="shared" si="206"/>
        <v>0.51136363636363635</v>
      </c>
      <c r="AX521" s="17">
        <f t="shared" si="207"/>
        <v>0.54545454545454541</v>
      </c>
      <c r="AY521" s="17">
        <f t="shared" si="208"/>
        <v>0.48295454545454547</v>
      </c>
      <c r="AZ521" s="17">
        <f t="shared" si="209"/>
        <v>0.48295454545454547</v>
      </c>
      <c r="BA521" s="17">
        <f t="shared" si="210"/>
        <v>3.2954545454545459E-2</v>
      </c>
      <c r="BC521" s="17">
        <f t="shared" si="211"/>
        <v>0.18181818181818182</v>
      </c>
      <c r="BD521" s="17">
        <f t="shared" si="212"/>
        <v>0.63636363636363635</v>
      </c>
      <c r="BE521" s="17">
        <f t="shared" si="213"/>
        <v>0.43889791371912273</v>
      </c>
      <c r="BF521" s="17">
        <f t="shared" si="214"/>
        <v>0.47536939514903598</v>
      </c>
      <c r="BG521" s="17">
        <f t="shared" si="215"/>
        <v>0.47536939514903598</v>
      </c>
      <c r="BH521" s="17">
        <f t="shared" si="216"/>
        <v>6.436062102279297E-4</v>
      </c>
      <c r="BI521" s="17">
        <f t="shared" si="217"/>
        <v>5.6155053744035524E-2</v>
      </c>
    </row>
    <row r="522" spans="1:61" x14ac:dyDescent="0.25">
      <c r="A522" s="84">
        <v>219</v>
      </c>
      <c r="B522" s="84">
        <v>483</v>
      </c>
      <c r="C522" s="17">
        <v>47</v>
      </c>
      <c r="D522" s="86" t="s">
        <v>615</v>
      </c>
      <c r="E522" s="98">
        <f t="shared" si="218"/>
        <v>35</v>
      </c>
      <c r="F522" s="98">
        <f t="shared" si="219"/>
        <v>0.30769230769230771</v>
      </c>
      <c r="G522" s="17">
        <v>0</v>
      </c>
      <c r="H522" s="17">
        <v>45</v>
      </c>
      <c r="I522" s="17">
        <v>0</v>
      </c>
      <c r="J522" s="17">
        <v>0</v>
      </c>
      <c r="K522" s="17">
        <v>0</v>
      </c>
      <c r="L522" s="17">
        <v>0</v>
      </c>
      <c r="M522" s="17">
        <v>0</v>
      </c>
      <c r="N522" s="17">
        <v>0</v>
      </c>
      <c r="O522" s="17">
        <v>35</v>
      </c>
      <c r="P522" s="17">
        <v>0</v>
      </c>
      <c r="Q522" s="17">
        <v>20</v>
      </c>
      <c r="R522" s="17">
        <v>0</v>
      </c>
      <c r="S522" s="17">
        <v>0</v>
      </c>
      <c r="T522" s="17">
        <v>0</v>
      </c>
      <c r="U522" s="17">
        <v>0</v>
      </c>
      <c r="V522" s="17">
        <v>0</v>
      </c>
      <c r="W522" s="41">
        <v>0</v>
      </c>
      <c r="X522" s="41">
        <v>0</v>
      </c>
      <c r="Y522" s="17">
        <v>0</v>
      </c>
      <c r="Z522" s="17">
        <v>0</v>
      </c>
      <c r="AA522" s="17">
        <v>0</v>
      </c>
      <c r="AB522" s="17">
        <v>0</v>
      </c>
      <c r="AC522" s="17">
        <v>0</v>
      </c>
      <c r="AD522" s="17">
        <v>0</v>
      </c>
      <c r="AE522" s="17">
        <v>0</v>
      </c>
      <c r="AF522" s="41">
        <v>0</v>
      </c>
      <c r="AG522" s="88">
        <v>40</v>
      </c>
      <c r="AH522" s="91" t="s">
        <v>3</v>
      </c>
      <c r="AI522" s="87" t="s">
        <v>504</v>
      </c>
      <c r="AN522" s="17">
        <f t="shared" si="198"/>
        <v>100</v>
      </c>
      <c r="AO522" s="17">
        <f t="shared" si="199"/>
        <v>0.35</v>
      </c>
      <c r="AP522" s="17">
        <f t="shared" si="200"/>
        <v>0</v>
      </c>
      <c r="AQ522" s="17">
        <f t="shared" si="201"/>
        <v>0.45</v>
      </c>
      <c r="AR522" s="17">
        <f t="shared" si="202"/>
        <v>0.2</v>
      </c>
      <c r="AS522" s="17">
        <f t="shared" si="203"/>
        <v>0.4</v>
      </c>
      <c r="AU522" s="17">
        <f t="shared" si="204"/>
        <v>0.44444444444444448</v>
      </c>
      <c r="AV522" s="17">
        <f t="shared" si="205"/>
        <v>0.77777777777777768</v>
      </c>
      <c r="AW522" s="17">
        <f t="shared" si="206"/>
        <v>0.52777777777777779</v>
      </c>
      <c r="AX522" s="17">
        <f t="shared" si="207"/>
        <v>0.61111111111111116</v>
      </c>
      <c r="AY522" s="17">
        <f t="shared" si="208"/>
        <v>0.47979797979797983</v>
      </c>
      <c r="AZ522" s="17">
        <f t="shared" si="209"/>
        <v>0.47979797979797983</v>
      </c>
      <c r="BA522" s="17">
        <f t="shared" si="210"/>
        <v>7.9797979797979812E-2</v>
      </c>
      <c r="BC522" s="17">
        <f t="shared" si="211"/>
        <v>0.44444444444444442</v>
      </c>
      <c r="BD522" s="17">
        <f t="shared" si="212"/>
        <v>0.77777777777777779</v>
      </c>
      <c r="BE522" s="17">
        <f t="shared" si="213"/>
        <v>0.45433352639366659</v>
      </c>
      <c r="BF522" s="17">
        <f t="shared" si="214"/>
        <v>0.4899208860185798</v>
      </c>
      <c r="BG522" s="17">
        <f t="shared" si="215"/>
        <v>0.4899208860185798</v>
      </c>
      <c r="BH522" s="17">
        <f t="shared" si="216"/>
        <v>8.0857657423664166E-3</v>
      </c>
      <c r="BI522" s="17">
        <f t="shared" si="217"/>
        <v>3.4957996174785393E-2</v>
      </c>
    </row>
    <row r="523" spans="1:61" x14ac:dyDescent="0.25">
      <c r="A523" s="84">
        <v>227</v>
      </c>
      <c r="B523" s="84">
        <v>486</v>
      </c>
      <c r="C523" s="17" t="str">
        <f>'EWG-CCP-127 (1)'!B42</f>
        <v>a)</v>
      </c>
      <c r="D523" s="86" t="s">
        <v>615</v>
      </c>
      <c r="E523" s="98">
        <f t="shared" si="218"/>
        <v>9.9099099099099082</v>
      </c>
      <c r="F523" s="98">
        <f t="shared" si="219"/>
        <v>0</v>
      </c>
      <c r="G523" s="17">
        <v>0</v>
      </c>
      <c r="H523" s="17">
        <f>'EWG-CCP-127 (1)'!M42</f>
        <v>90.090090090090087</v>
      </c>
      <c r="I523" s="17">
        <v>0</v>
      </c>
      <c r="J523" s="17">
        <v>0</v>
      </c>
      <c r="K523" s="17">
        <v>0</v>
      </c>
      <c r="L523" s="17">
        <v>0</v>
      </c>
      <c r="M523" s="17">
        <v>0</v>
      </c>
      <c r="N523" s="17">
        <v>0</v>
      </c>
      <c r="O523" s="17">
        <f>'EWG-CCP-127 (1)'!L42</f>
        <v>9.9099099099099082</v>
      </c>
      <c r="P523" s="17">
        <v>0</v>
      </c>
      <c r="Q523" s="17">
        <f>'EWG-CCP-127 (1)'!K42</f>
        <v>0</v>
      </c>
      <c r="R523" s="17">
        <v>0</v>
      </c>
      <c r="S523" s="17">
        <v>0</v>
      </c>
      <c r="T523" s="17">
        <v>0</v>
      </c>
      <c r="U523" s="17">
        <v>0</v>
      </c>
      <c r="V523" s="17">
        <v>0</v>
      </c>
      <c r="W523" s="41">
        <v>0</v>
      </c>
      <c r="X523" s="41">
        <v>0</v>
      </c>
      <c r="Y523" s="17">
        <v>0</v>
      </c>
      <c r="Z523" s="17">
        <v>0</v>
      </c>
      <c r="AA523" s="17">
        <v>0</v>
      </c>
      <c r="AB523" s="17">
        <v>0</v>
      </c>
      <c r="AC523" s="17">
        <v>0</v>
      </c>
      <c r="AD523" s="17">
        <v>0</v>
      </c>
      <c r="AE523" s="17">
        <v>0</v>
      </c>
      <c r="AF523" s="41">
        <v>0</v>
      </c>
      <c r="AG523" s="88">
        <f>'EWG-CCP-127 (1)'!E42</f>
        <v>11.600000000000001</v>
      </c>
      <c r="AH523" s="41" t="s">
        <v>3</v>
      </c>
      <c r="AI523" s="87" t="s">
        <v>506</v>
      </c>
      <c r="AL523" s="87" t="s">
        <v>510</v>
      </c>
      <c r="AN523" s="17">
        <f t="shared" si="198"/>
        <v>100</v>
      </c>
      <c r="AO523" s="17">
        <f t="shared" si="199"/>
        <v>9.9099099099099086E-2</v>
      </c>
      <c r="AP523" s="17">
        <f t="shared" si="200"/>
        <v>0</v>
      </c>
      <c r="AQ523" s="17">
        <f t="shared" si="201"/>
        <v>0.90090090090090091</v>
      </c>
      <c r="AR523" s="17">
        <f t="shared" si="202"/>
        <v>0</v>
      </c>
      <c r="AS523" s="17">
        <f t="shared" si="203"/>
        <v>0.11600000000000002</v>
      </c>
      <c r="AU523" s="17">
        <f t="shared" si="204"/>
        <v>0</v>
      </c>
      <c r="AV523" s="17">
        <f t="shared" si="205"/>
        <v>0.10999999999999999</v>
      </c>
      <c r="AW523" s="17">
        <f t="shared" si="206"/>
        <v>0.5</v>
      </c>
      <c r="AX523" s="17">
        <f t="shared" si="207"/>
        <v>0.5</v>
      </c>
      <c r="AY523" s="17">
        <f t="shared" si="208"/>
        <v>0.10999999999999999</v>
      </c>
      <c r="AZ523" s="17">
        <f t="shared" si="209"/>
        <v>0.10999999999999999</v>
      </c>
      <c r="BA523" s="17">
        <f t="shared" si="210"/>
        <v>6.0000000000000331E-3</v>
      </c>
      <c r="BC523" s="17">
        <f t="shared" si="211"/>
        <v>0</v>
      </c>
      <c r="BD523" s="17">
        <f t="shared" si="212"/>
        <v>0.10999999999999999</v>
      </c>
      <c r="BE523" s="17">
        <f t="shared" si="213"/>
        <v>0.42821172032905386</v>
      </c>
      <c r="BF523" s="17">
        <f t="shared" si="214"/>
        <v>0.10999999999999999</v>
      </c>
      <c r="BG523" s="17">
        <f t="shared" si="215"/>
        <v>0.10999999999999999</v>
      </c>
      <c r="BH523" s="17">
        <f t="shared" si="216"/>
        <v>3.6000000000000394E-5</v>
      </c>
      <c r="BI523" s="17">
        <f t="shared" si="217"/>
        <v>9.4147091814446027E-3</v>
      </c>
    </row>
    <row r="524" spans="1:61" x14ac:dyDescent="0.25">
      <c r="A524" s="84">
        <v>228</v>
      </c>
      <c r="B524" s="84">
        <v>487</v>
      </c>
      <c r="C524" s="17" t="str">
        <f>'EWG-CCP-127 (1)'!B43</f>
        <v>a)</v>
      </c>
      <c r="D524" s="86" t="s">
        <v>615</v>
      </c>
      <c r="E524" s="98">
        <f t="shared" si="218"/>
        <v>15.03823279524214</v>
      </c>
      <c r="F524" s="98">
        <f t="shared" si="219"/>
        <v>0</v>
      </c>
      <c r="G524" s="17">
        <v>0</v>
      </c>
      <c r="H524" s="17">
        <f>'EWG-CCP-127 (1)'!M43</f>
        <v>84.961767204757848</v>
      </c>
      <c r="I524" s="17">
        <v>0</v>
      </c>
      <c r="J524" s="17">
        <v>0</v>
      </c>
      <c r="K524" s="17">
        <v>0</v>
      </c>
      <c r="L524" s="17">
        <v>0</v>
      </c>
      <c r="M524" s="17">
        <v>0</v>
      </c>
      <c r="N524" s="17">
        <v>0</v>
      </c>
      <c r="O524" s="17">
        <f>'EWG-CCP-127 (1)'!L43</f>
        <v>15.03823279524214</v>
      </c>
      <c r="P524" s="17">
        <v>0</v>
      </c>
      <c r="Q524" s="17">
        <f>'EWG-CCP-127 (1)'!K43</f>
        <v>0</v>
      </c>
      <c r="R524" s="17">
        <v>0</v>
      </c>
      <c r="S524" s="17">
        <v>0</v>
      </c>
      <c r="T524" s="17">
        <v>0</v>
      </c>
      <c r="U524" s="17">
        <v>0</v>
      </c>
      <c r="V524" s="17">
        <v>0</v>
      </c>
      <c r="W524" s="41">
        <v>0</v>
      </c>
      <c r="X524" s="41">
        <v>0</v>
      </c>
      <c r="Y524" s="17">
        <v>0</v>
      </c>
      <c r="Z524" s="17">
        <v>0</v>
      </c>
      <c r="AA524" s="17">
        <v>0</v>
      </c>
      <c r="AB524" s="17">
        <v>0</v>
      </c>
      <c r="AC524" s="17">
        <v>0</v>
      </c>
      <c r="AD524" s="17">
        <v>0</v>
      </c>
      <c r="AE524" s="17">
        <v>0</v>
      </c>
      <c r="AF524" s="41">
        <v>0</v>
      </c>
      <c r="AG524" s="88">
        <f>'EWG-CCP-127 (1)'!E43</f>
        <v>16</v>
      </c>
      <c r="AH524" s="41" t="s">
        <v>3</v>
      </c>
      <c r="AI524" s="87" t="s">
        <v>506</v>
      </c>
      <c r="AN524" s="17">
        <f t="shared" si="198"/>
        <v>99.999999999999986</v>
      </c>
      <c r="AO524" s="17">
        <f t="shared" si="199"/>
        <v>0.1503823279524214</v>
      </c>
      <c r="AP524" s="17">
        <f t="shared" si="200"/>
        <v>0</v>
      </c>
      <c r="AQ524" s="17">
        <f t="shared" si="201"/>
        <v>0.84961767204757843</v>
      </c>
      <c r="AR524" s="17">
        <f t="shared" si="202"/>
        <v>0</v>
      </c>
      <c r="AS524" s="17">
        <f t="shared" si="203"/>
        <v>0.16</v>
      </c>
      <c r="AU524" s="17">
        <f t="shared" si="204"/>
        <v>0</v>
      </c>
      <c r="AV524" s="17">
        <f t="shared" si="205"/>
        <v>0.17700000000000002</v>
      </c>
      <c r="AW524" s="17">
        <f t="shared" si="206"/>
        <v>0.5</v>
      </c>
      <c r="AX524" s="17">
        <f t="shared" si="207"/>
        <v>0.5</v>
      </c>
      <c r="AY524" s="17">
        <f t="shared" si="208"/>
        <v>0.17700000000000002</v>
      </c>
      <c r="AZ524" s="17">
        <f t="shared" si="209"/>
        <v>0.17700000000000002</v>
      </c>
      <c r="BA524" s="17">
        <f t="shared" si="210"/>
        <v>1.7000000000000015E-2</v>
      </c>
      <c r="BC524" s="17">
        <f t="shared" si="211"/>
        <v>0</v>
      </c>
      <c r="BD524" s="17">
        <f t="shared" si="212"/>
        <v>0.17700000000000002</v>
      </c>
      <c r="BE524" s="17">
        <f t="shared" si="213"/>
        <v>0.42821172032905386</v>
      </c>
      <c r="BF524" s="17">
        <f t="shared" si="214"/>
        <v>0.17700000000000002</v>
      </c>
      <c r="BG524" s="17">
        <f t="shared" si="215"/>
        <v>0.17700000000000002</v>
      </c>
      <c r="BH524" s="17">
        <f t="shared" si="216"/>
        <v>2.8900000000000052E-4</v>
      </c>
      <c r="BI524" s="17">
        <f t="shared" si="217"/>
        <v>2.8121198423847263E-3</v>
      </c>
    </row>
    <row r="525" spans="1:61" x14ac:dyDescent="0.25">
      <c r="A525" s="84">
        <v>229</v>
      </c>
      <c r="B525" s="84">
        <v>488</v>
      </c>
      <c r="C525" s="17" t="str">
        <f>'EWG-CCP-127 (1)'!B44</f>
        <v>a)</v>
      </c>
      <c r="D525" s="86" t="s">
        <v>615</v>
      </c>
      <c r="E525" s="98">
        <f t="shared" si="218"/>
        <v>17.012448132780079</v>
      </c>
      <c r="F525" s="98">
        <f t="shared" si="219"/>
        <v>0</v>
      </c>
      <c r="G525" s="17">
        <v>0</v>
      </c>
      <c r="H525" s="17">
        <f>'EWG-CCP-127 (1)'!M44</f>
        <v>82.987551867219906</v>
      </c>
      <c r="I525" s="17">
        <v>0</v>
      </c>
      <c r="J525" s="17">
        <v>0</v>
      </c>
      <c r="K525" s="17">
        <v>0</v>
      </c>
      <c r="L525" s="17">
        <v>0</v>
      </c>
      <c r="M525" s="17">
        <v>0</v>
      </c>
      <c r="N525" s="17">
        <v>0</v>
      </c>
      <c r="O525" s="17">
        <f>'EWG-CCP-127 (1)'!L44</f>
        <v>17.012448132780079</v>
      </c>
      <c r="P525" s="17">
        <v>0</v>
      </c>
      <c r="Q525" s="17">
        <f>'EWG-CCP-127 (1)'!K44</f>
        <v>0</v>
      </c>
      <c r="R525" s="17">
        <v>0</v>
      </c>
      <c r="S525" s="17">
        <v>0</v>
      </c>
      <c r="T525" s="17">
        <v>0</v>
      </c>
      <c r="U525" s="17">
        <v>0</v>
      </c>
      <c r="V525" s="17">
        <v>0</v>
      </c>
      <c r="W525" s="41">
        <v>0</v>
      </c>
      <c r="X525" s="41">
        <v>0</v>
      </c>
      <c r="Y525" s="17">
        <v>0</v>
      </c>
      <c r="Z525" s="17">
        <v>0</v>
      </c>
      <c r="AA525" s="17">
        <v>0</v>
      </c>
      <c r="AB525" s="17">
        <v>0</v>
      </c>
      <c r="AC525" s="17">
        <v>0</v>
      </c>
      <c r="AD525" s="17">
        <v>0</v>
      </c>
      <c r="AE525" s="17">
        <v>0</v>
      </c>
      <c r="AF525" s="41">
        <v>0</v>
      </c>
      <c r="AG525" s="88">
        <f>'EWG-CCP-127 (1)'!E44</f>
        <v>22.5</v>
      </c>
      <c r="AH525" s="41" t="s">
        <v>3</v>
      </c>
      <c r="AI525" s="87" t="s">
        <v>506</v>
      </c>
      <c r="AN525" s="17">
        <f t="shared" si="198"/>
        <v>99.999999999999986</v>
      </c>
      <c r="AO525" s="17">
        <f t="shared" si="199"/>
        <v>0.17012448132780078</v>
      </c>
      <c r="AP525" s="17">
        <f t="shared" si="200"/>
        <v>0</v>
      </c>
      <c r="AQ525" s="17">
        <f t="shared" si="201"/>
        <v>0.82987551867219911</v>
      </c>
      <c r="AR525" s="17">
        <f t="shared" si="202"/>
        <v>0</v>
      </c>
      <c r="AS525" s="17">
        <f t="shared" si="203"/>
        <v>0.22500000000000001</v>
      </c>
      <c r="AU525" s="17">
        <f t="shared" si="204"/>
        <v>0</v>
      </c>
      <c r="AV525" s="17">
        <f t="shared" si="205"/>
        <v>0.20499999999999996</v>
      </c>
      <c r="AW525" s="17">
        <f t="shared" si="206"/>
        <v>0.5</v>
      </c>
      <c r="AX525" s="17">
        <f t="shared" si="207"/>
        <v>0.5</v>
      </c>
      <c r="AY525" s="17">
        <f t="shared" si="208"/>
        <v>0.20499999999999996</v>
      </c>
      <c r="AZ525" s="17">
        <f t="shared" si="209"/>
        <v>0.20499999999999996</v>
      </c>
      <c r="BA525" s="17">
        <f t="shared" si="210"/>
        <v>2.0000000000000046E-2</v>
      </c>
      <c r="BC525" s="17">
        <f t="shared" si="211"/>
        <v>0</v>
      </c>
      <c r="BD525" s="17">
        <f t="shared" si="212"/>
        <v>0.20499999999999999</v>
      </c>
      <c r="BE525" s="17">
        <f t="shared" si="213"/>
        <v>0.42821172032905386</v>
      </c>
      <c r="BF525" s="17">
        <f t="shared" si="214"/>
        <v>0.20499999999999999</v>
      </c>
      <c r="BG525" s="17">
        <f t="shared" si="215"/>
        <v>0.20499999999999999</v>
      </c>
      <c r="BH525" s="17">
        <f t="shared" si="216"/>
        <v>4.0000000000000072E-4</v>
      </c>
      <c r="BI525" s="17">
        <f t="shared" si="217"/>
        <v>1.4329468240990473E-4</v>
      </c>
    </row>
    <row r="526" spans="1:61" x14ac:dyDescent="0.25">
      <c r="A526" s="84">
        <v>230</v>
      </c>
      <c r="B526" s="84">
        <v>489</v>
      </c>
      <c r="C526" s="17" t="str">
        <f>'EWG-CCP-127 (1)'!B45</f>
        <v>a)</v>
      </c>
      <c r="D526" s="86" t="s">
        <v>615</v>
      </c>
      <c r="E526" s="98">
        <f t="shared" si="218"/>
        <v>20</v>
      </c>
      <c r="F526" s="98">
        <f t="shared" si="219"/>
        <v>0</v>
      </c>
      <c r="G526" s="17">
        <v>0</v>
      </c>
      <c r="H526" s="17">
        <f>'EWG-CCP-127 (1)'!M45</f>
        <v>80</v>
      </c>
      <c r="I526" s="17">
        <v>0</v>
      </c>
      <c r="J526" s="17">
        <v>0</v>
      </c>
      <c r="K526" s="17">
        <v>0</v>
      </c>
      <c r="L526" s="17">
        <v>0</v>
      </c>
      <c r="M526" s="17">
        <v>0</v>
      </c>
      <c r="N526" s="17">
        <v>0</v>
      </c>
      <c r="O526" s="17">
        <f>'EWG-CCP-127 (1)'!L45</f>
        <v>20</v>
      </c>
      <c r="P526" s="17">
        <v>0</v>
      </c>
      <c r="Q526" s="17">
        <f>'EWG-CCP-127 (1)'!K45</f>
        <v>0</v>
      </c>
      <c r="R526" s="17">
        <v>0</v>
      </c>
      <c r="S526" s="17">
        <v>0</v>
      </c>
      <c r="T526" s="17">
        <v>0</v>
      </c>
      <c r="U526" s="17">
        <v>0</v>
      </c>
      <c r="V526" s="17">
        <v>0</v>
      </c>
      <c r="W526" s="41">
        <v>0</v>
      </c>
      <c r="X526" s="41">
        <v>0</v>
      </c>
      <c r="Y526" s="17">
        <v>0</v>
      </c>
      <c r="Z526" s="17">
        <v>0</v>
      </c>
      <c r="AA526" s="17">
        <v>0</v>
      </c>
      <c r="AB526" s="17">
        <v>0</v>
      </c>
      <c r="AC526" s="17">
        <v>0</v>
      </c>
      <c r="AD526" s="17">
        <v>0</v>
      </c>
      <c r="AE526" s="17">
        <v>0</v>
      </c>
      <c r="AF526" s="41">
        <v>0</v>
      </c>
      <c r="AG526" s="88">
        <f>'EWG-CCP-127 (1)'!E45</f>
        <v>28.000000000000004</v>
      </c>
      <c r="AH526" s="41" t="s">
        <v>3</v>
      </c>
      <c r="AI526" s="87" t="s">
        <v>506</v>
      </c>
      <c r="AN526" s="17">
        <f t="shared" si="198"/>
        <v>100</v>
      </c>
      <c r="AO526" s="17">
        <f t="shared" si="199"/>
        <v>0.2</v>
      </c>
      <c r="AP526" s="17">
        <f t="shared" si="200"/>
        <v>0</v>
      </c>
      <c r="AQ526" s="17">
        <f t="shared" si="201"/>
        <v>0.8</v>
      </c>
      <c r="AR526" s="17">
        <f t="shared" si="202"/>
        <v>0</v>
      </c>
      <c r="AS526" s="17">
        <f t="shared" si="203"/>
        <v>0.28000000000000003</v>
      </c>
      <c r="AU526" s="17">
        <f t="shared" si="204"/>
        <v>0</v>
      </c>
      <c r="AV526" s="17">
        <f t="shared" si="205"/>
        <v>0.25</v>
      </c>
      <c r="AW526" s="17">
        <f t="shared" si="206"/>
        <v>0.5</v>
      </c>
      <c r="AX526" s="17">
        <f t="shared" si="207"/>
        <v>0.5</v>
      </c>
      <c r="AY526" s="17">
        <f t="shared" si="208"/>
        <v>0.25</v>
      </c>
      <c r="AZ526" s="17">
        <f t="shared" si="209"/>
        <v>0.25</v>
      </c>
      <c r="BA526" s="17">
        <f t="shared" si="210"/>
        <v>3.0000000000000027E-2</v>
      </c>
      <c r="BC526" s="17">
        <f t="shared" si="211"/>
        <v>0</v>
      </c>
      <c r="BD526" s="17">
        <f t="shared" si="212"/>
        <v>0.25</v>
      </c>
      <c r="BE526" s="17">
        <f t="shared" si="213"/>
        <v>0.42821172032905386</v>
      </c>
      <c r="BF526" s="17">
        <f t="shared" si="214"/>
        <v>0.25</v>
      </c>
      <c r="BG526" s="17">
        <f t="shared" si="215"/>
        <v>0.25</v>
      </c>
      <c r="BH526" s="17">
        <f t="shared" si="216"/>
        <v>9.000000000000016E-4</v>
      </c>
      <c r="BI526" s="17">
        <f t="shared" si="217"/>
        <v>4.485058008585059E-3</v>
      </c>
    </row>
    <row r="527" spans="1:61" x14ac:dyDescent="0.25">
      <c r="A527" s="84">
        <v>231</v>
      </c>
      <c r="B527" s="84">
        <v>490</v>
      </c>
      <c r="C527" s="17" t="str">
        <f>'EWG-CCP-127 (1)'!B46</f>
        <v>a)</v>
      </c>
      <c r="D527" s="86" t="s">
        <v>615</v>
      </c>
      <c r="E527" s="98">
        <f t="shared" si="218"/>
        <v>21.996879875195006</v>
      </c>
      <c r="F527" s="98">
        <f t="shared" si="219"/>
        <v>0</v>
      </c>
      <c r="G527" s="17">
        <v>0</v>
      </c>
      <c r="H527" s="17">
        <f>'EWG-CCP-127 (1)'!M46</f>
        <v>78.003120124804994</v>
      </c>
      <c r="I527" s="17">
        <v>0</v>
      </c>
      <c r="J527" s="17">
        <v>0</v>
      </c>
      <c r="K527" s="17">
        <v>0</v>
      </c>
      <c r="L527" s="17">
        <v>0</v>
      </c>
      <c r="M527" s="17">
        <v>0</v>
      </c>
      <c r="N527" s="17">
        <v>0</v>
      </c>
      <c r="O527" s="17">
        <f>'EWG-CCP-127 (1)'!L46</f>
        <v>21.996879875195006</v>
      </c>
      <c r="P527" s="17">
        <v>0</v>
      </c>
      <c r="Q527" s="17">
        <f>'EWG-CCP-127 (1)'!K46</f>
        <v>0</v>
      </c>
      <c r="R527" s="17">
        <v>0</v>
      </c>
      <c r="S527" s="17">
        <v>0</v>
      </c>
      <c r="T527" s="17">
        <v>0</v>
      </c>
      <c r="U527" s="17">
        <v>0</v>
      </c>
      <c r="V527" s="17">
        <v>0</v>
      </c>
      <c r="W527" s="41">
        <v>0</v>
      </c>
      <c r="X527" s="41">
        <v>0</v>
      </c>
      <c r="Y527" s="17">
        <v>0</v>
      </c>
      <c r="Z527" s="17">
        <v>0</v>
      </c>
      <c r="AA527" s="17">
        <v>0</v>
      </c>
      <c r="AB527" s="17">
        <v>0</v>
      </c>
      <c r="AC527" s="17">
        <v>0</v>
      </c>
      <c r="AD527" s="17">
        <v>0</v>
      </c>
      <c r="AE527" s="17">
        <v>0</v>
      </c>
      <c r="AF527" s="41">
        <v>0</v>
      </c>
      <c r="AG527" s="88">
        <f>'EWG-CCP-127 (1)'!E46</f>
        <v>27.500000000000004</v>
      </c>
      <c r="AH527" s="41" t="s">
        <v>3</v>
      </c>
      <c r="AI527" s="87" t="s">
        <v>506</v>
      </c>
      <c r="AN527" s="17">
        <f t="shared" si="198"/>
        <v>100</v>
      </c>
      <c r="AO527" s="17">
        <f t="shared" si="199"/>
        <v>0.21996879875195005</v>
      </c>
      <c r="AP527" s="17">
        <f t="shared" si="200"/>
        <v>0</v>
      </c>
      <c r="AQ527" s="17">
        <f t="shared" si="201"/>
        <v>0.78003120124804992</v>
      </c>
      <c r="AR527" s="17">
        <f t="shared" si="202"/>
        <v>0</v>
      </c>
      <c r="AS527" s="17">
        <f t="shared" si="203"/>
        <v>0.27500000000000002</v>
      </c>
      <c r="AU527" s="17">
        <f t="shared" si="204"/>
        <v>0</v>
      </c>
      <c r="AV527" s="17">
        <f t="shared" si="205"/>
        <v>0.28199999999999997</v>
      </c>
      <c r="AW527" s="17">
        <f t="shared" si="206"/>
        <v>0.5</v>
      </c>
      <c r="AX527" s="17">
        <f t="shared" si="207"/>
        <v>0.5</v>
      </c>
      <c r="AY527" s="17">
        <f t="shared" si="208"/>
        <v>0.28199999999999997</v>
      </c>
      <c r="AZ527" s="17">
        <f t="shared" si="209"/>
        <v>0.28199999999999997</v>
      </c>
      <c r="BA527" s="17">
        <f t="shared" si="210"/>
        <v>6.9999999999999507E-3</v>
      </c>
      <c r="BC527" s="17">
        <f t="shared" si="211"/>
        <v>0</v>
      </c>
      <c r="BD527" s="17">
        <f t="shared" si="212"/>
        <v>0.28199999999999997</v>
      </c>
      <c r="BE527" s="17">
        <f t="shared" si="213"/>
        <v>0.42821172032905386</v>
      </c>
      <c r="BF527" s="17">
        <f t="shared" si="214"/>
        <v>0.28199999999999997</v>
      </c>
      <c r="BG527" s="17">
        <f t="shared" si="215"/>
        <v>0.28199999999999997</v>
      </c>
      <c r="BH527" s="17">
        <f t="shared" si="216"/>
        <v>4.8999999999999307E-5</v>
      </c>
      <c r="BI527" s="17">
        <f t="shared" si="217"/>
        <v>3.8403522516600439E-3</v>
      </c>
    </row>
    <row r="528" spans="1:61" x14ac:dyDescent="0.25">
      <c r="A528" s="84">
        <v>232</v>
      </c>
      <c r="B528" s="84">
        <v>491</v>
      </c>
      <c r="C528" s="17" t="str">
        <f>'EWG-CCP-127 (1)'!B47</f>
        <v>a)</v>
      </c>
      <c r="D528" s="86" t="s">
        <v>615</v>
      </c>
      <c r="E528" s="98">
        <f t="shared" si="218"/>
        <v>24.981245311327836</v>
      </c>
      <c r="F528" s="98">
        <f t="shared" si="219"/>
        <v>0</v>
      </c>
      <c r="G528" s="17">
        <v>0</v>
      </c>
      <c r="H528" s="17">
        <f>'EWG-CCP-127 (1)'!M47</f>
        <v>75.018754688672175</v>
      </c>
      <c r="I528" s="17">
        <v>0</v>
      </c>
      <c r="J528" s="17">
        <v>0</v>
      </c>
      <c r="K528" s="17">
        <v>0</v>
      </c>
      <c r="L528" s="17">
        <v>0</v>
      </c>
      <c r="M528" s="17">
        <v>0</v>
      </c>
      <c r="N528" s="17">
        <v>0</v>
      </c>
      <c r="O528" s="17">
        <f>'EWG-CCP-127 (1)'!L47</f>
        <v>24.981245311327836</v>
      </c>
      <c r="P528" s="17">
        <v>0</v>
      </c>
      <c r="Q528" s="17">
        <f>'EWG-CCP-127 (1)'!K47</f>
        <v>0</v>
      </c>
      <c r="R528" s="17">
        <v>0</v>
      </c>
      <c r="S528" s="17">
        <v>0</v>
      </c>
      <c r="T528" s="17">
        <v>0</v>
      </c>
      <c r="U528" s="17">
        <v>0</v>
      </c>
      <c r="V528" s="17">
        <v>0</v>
      </c>
      <c r="W528" s="41">
        <v>0</v>
      </c>
      <c r="X528" s="41">
        <v>0</v>
      </c>
      <c r="Y528" s="17">
        <v>0</v>
      </c>
      <c r="Z528" s="17">
        <v>0</v>
      </c>
      <c r="AA528" s="17">
        <v>0</v>
      </c>
      <c r="AB528" s="17">
        <v>0</v>
      </c>
      <c r="AC528" s="17">
        <v>0</v>
      </c>
      <c r="AD528" s="17">
        <v>0</v>
      </c>
      <c r="AE528" s="17">
        <v>0</v>
      </c>
      <c r="AF528" s="41">
        <v>0</v>
      </c>
      <c r="AG528" s="88">
        <f>'EWG-CCP-127 (1)'!E47</f>
        <v>38</v>
      </c>
      <c r="AH528" s="41" t="s">
        <v>3</v>
      </c>
      <c r="AI528" s="87" t="s">
        <v>506</v>
      </c>
      <c r="AN528" s="17">
        <f t="shared" si="198"/>
        <v>100.00000000000001</v>
      </c>
      <c r="AO528" s="17">
        <f t="shared" si="199"/>
        <v>0.24981245311327835</v>
      </c>
      <c r="AP528" s="17">
        <f t="shared" si="200"/>
        <v>0</v>
      </c>
      <c r="AQ528" s="17">
        <f t="shared" si="201"/>
        <v>0.75018754688672173</v>
      </c>
      <c r="AR528" s="17">
        <f t="shared" si="202"/>
        <v>0</v>
      </c>
      <c r="AS528" s="17">
        <f t="shared" si="203"/>
        <v>0.38</v>
      </c>
      <c r="AU528" s="17">
        <f t="shared" si="204"/>
        <v>0</v>
      </c>
      <c r="AV528" s="17">
        <f t="shared" si="205"/>
        <v>0.33300000000000002</v>
      </c>
      <c r="AW528" s="17">
        <f t="shared" si="206"/>
        <v>0.5</v>
      </c>
      <c r="AX528" s="17">
        <f t="shared" si="207"/>
        <v>0.5</v>
      </c>
      <c r="AY528" s="17">
        <f t="shared" si="208"/>
        <v>0.33300000000000002</v>
      </c>
      <c r="AZ528" s="17">
        <f t="shared" si="209"/>
        <v>0.33300000000000002</v>
      </c>
      <c r="BA528" s="17">
        <f t="shared" si="210"/>
        <v>4.6999999999999986E-2</v>
      </c>
      <c r="BC528" s="17">
        <f t="shared" si="211"/>
        <v>0</v>
      </c>
      <c r="BD528" s="17">
        <f t="shared" si="212"/>
        <v>0.33300000000000002</v>
      </c>
      <c r="BE528" s="17">
        <f t="shared" si="213"/>
        <v>0.42821172032905386</v>
      </c>
      <c r="BF528" s="17">
        <f t="shared" si="214"/>
        <v>0.33300000000000002</v>
      </c>
      <c r="BG528" s="17">
        <f t="shared" si="215"/>
        <v>0.33300000000000002</v>
      </c>
      <c r="BH528" s="17">
        <f t="shared" si="216"/>
        <v>2.2089999999999987E-3</v>
      </c>
      <c r="BI528" s="17">
        <f t="shared" si="217"/>
        <v>2.787917314708533E-2</v>
      </c>
    </row>
    <row r="529" spans="1:61" x14ac:dyDescent="0.25">
      <c r="A529" s="84">
        <v>233</v>
      </c>
      <c r="B529" s="84">
        <v>492</v>
      </c>
      <c r="C529" s="17" t="str">
        <f>'EWG-CCP-127 (1)'!B48</f>
        <v>a)</v>
      </c>
      <c r="D529" s="86" t="s">
        <v>615</v>
      </c>
      <c r="E529" s="98">
        <f t="shared" si="218"/>
        <v>27.007299270072991</v>
      </c>
      <c r="F529" s="98">
        <f t="shared" si="219"/>
        <v>0</v>
      </c>
      <c r="G529" s="17">
        <v>0</v>
      </c>
      <c r="H529" s="17">
        <f>'EWG-CCP-127 (1)'!M48</f>
        <v>72.992700729927009</v>
      </c>
      <c r="I529" s="17">
        <v>0</v>
      </c>
      <c r="J529" s="17">
        <v>0</v>
      </c>
      <c r="K529" s="17">
        <v>0</v>
      </c>
      <c r="L529" s="17">
        <v>0</v>
      </c>
      <c r="M529" s="17">
        <v>0</v>
      </c>
      <c r="N529" s="17">
        <v>0</v>
      </c>
      <c r="O529" s="17">
        <f>'EWG-CCP-127 (1)'!L48</f>
        <v>27.007299270072991</v>
      </c>
      <c r="P529" s="17">
        <v>0</v>
      </c>
      <c r="Q529" s="17">
        <f>'EWG-CCP-127 (1)'!K48</f>
        <v>0</v>
      </c>
      <c r="R529" s="17">
        <v>0</v>
      </c>
      <c r="S529" s="17">
        <v>0</v>
      </c>
      <c r="T529" s="17">
        <v>0</v>
      </c>
      <c r="U529" s="17">
        <v>0</v>
      </c>
      <c r="V529" s="17">
        <v>0</v>
      </c>
      <c r="W529" s="41">
        <v>0</v>
      </c>
      <c r="X529" s="41">
        <v>0</v>
      </c>
      <c r="Y529" s="17">
        <v>0</v>
      </c>
      <c r="Z529" s="17">
        <v>0</v>
      </c>
      <c r="AA529" s="17">
        <v>0</v>
      </c>
      <c r="AB529" s="17">
        <v>0</v>
      </c>
      <c r="AC529" s="17">
        <v>0</v>
      </c>
      <c r="AD529" s="17">
        <v>0</v>
      </c>
      <c r="AE529" s="17">
        <v>0</v>
      </c>
      <c r="AF529" s="41">
        <v>0</v>
      </c>
      <c r="AG529" s="88">
        <f>'EWG-CCP-127 (1)'!E48</f>
        <v>34</v>
      </c>
      <c r="AH529" s="41" t="s">
        <v>3</v>
      </c>
      <c r="AI529" s="87" t="s">
        <v>506</v>
      </c>
      <c r="AN529" s="17">
        <f t="shared" si="198"/>
        <v>100</v>
      </c>
      <c r="AO529" s="17">
        <f t="shared" si="199"/>
        <v>0.27007299270072993</v>
      </c>
      <c r="AP529" s="17">
        <f t="shared" si="200"/>
        <v>0</v>
      </c>
      <c r="AQ529" s="17">
        <f t="shared" si="201"/>
        <v>0.72992700729927007</v>
      </c>
      <c r="AR529" s="17">
        <f t="shared" si="202"/>
        <v>0</v>
      </c>
      <c r="AS529" s="17">
        <f t="shared" si="203"/>
        <v>0.34</v>
      </c>
      <c r="AU529" s="17">
        <f t="shared" si="204"/>
        <v>0</v>
      </c>
      <c r="AV529" s="17">
        <f t="shared" si="205"/>
        <v>0.37</v>
      </c>
      <c r="AW529" s="17">
        <f t="shared" si="206"/>
        <v>0.5</v>
      </c>
      <c r="AX529" s="17">
        <f t="shared" si="207"/>
        <v>0.5</v>
      </c>
      <c r="AY529" s="17">
        <f t="shared" si="208"/>
        <v>0.37</v>
      </c>
      <c r="AZ529" s="17">
        <f t="shared" si="209"/>
        <v>0.37</v>
      </c>
      <c r="BA529" s="17">
        <f t="shared" si="210"/>
        <v>2.9999999999999971E-2</v>
      </c>
      <c r="BC529" s="17">
        <f t="shared" si="211"/>
        <v>0</v>
      </c>
      <c r="BD529" s="17">
        <f t="shared" si="212"/>
        <v>0.37</v>
      </c>
      <c r="BE529" s="17">
        <f t="shared" si="213"/>
        <v>0.42821172032905386</v>
      </c>
      <c r="BF529" s="17">
        <f t="shared" si="214"/>
        <v>0.37</v>
      </c>
      <c r="BG529" s="17">
        <f t="shared" si="215"/>
        <v>0.37</v>
      </c>
      <c r="BH529" s="17">
        <f t="shared" si="216"/>
        <v>8.9999999999999824E-4</v>
      </c>
      <c r="BI529" s="17">
        <f t="shared" si="217"/>
        <v>1.6121527091685225E-2</v>
      </c>
    </row>
    <row r="530" spans="1:61" x14ac:dyDescent="0.25">
      <c r="A530" s="84">
        <v>234</v>
      </c>
      <c r="B530" s="84">
        <v>493</v>
      </c>
      <c r="C530" s="17" t="str">
        <f>'EWG-CCP-127 (1)'!B49</f>
        <v>a)</v>
      </c>
      <c r="D530" s="86" t="s">
        <v>615</v>
      </c>
      <c r="E530" s="98">
        <f t="shared" si="218"/>
        <v>28.97727272727273</v>
      </c>
      <c r="F530" s="98">
        <f t="shared" si="219"/>
        <v>0</v>
      </c>
      <c r="G530" s="17">
        <v>0</v>
      </c>
      <c r="H530" s="17">
        <f>'EWG-CCP-127 (1)'!M49</f>
        <v>71.02272727272728</v>
      </c>
      <c r="I530" s="17">
        <v>0</v>
      </c>
      <c r="J530" s="17">
        <v>0</v>
      </c>
      <c r="K530" s="17">
        <v>0</v>
      </c>
      <c r="L530" s="17">
        <v>0</v>
      </c>
      <c r="M530" s="17">
        <v>0</v>
      </c>
      <c r="N530" s="17">
        <v>0</v>
      </c>
      <c r="O530" s="17">
        <f>'EWG-CCP-127 (1)'!L49</f>
        <v>28.97727272727273</v>
      </c>
      <c r="P530" s="17">
        <v>0</v>
      </c>
      <c r="Q530" s="17">
        <f>'EWG-CCP-127 (1)'!K49</f>
        <v>0</v>
      </c>
      <c r="R530" s="17">
        <v>0</v>
      </c>
      <c r="S530" s="17">
        <v>0</v>
      </c>
      <c r="T530" s="17">
        <v>0</v>
      </c>
      <c r="U530" s="17">
        <v>0</v>
      </c>
      <c r="V530" s="17">
        <v>0</v>
      </c>
      <c r="W530" s="41">
        <v>0</v>
      </c>
      <c r="X530" s="41">
        <v>0</v>
      </c>
      <c r="Y530" s="17">
        <v>0</v>
      </c>
      <c r="Z530" s="17">
        <v>0</v>
      </c>
      <c r="AA530" s="17">
        <v>0</v>
      </c>
      <c r="AB530" s="17">
        <v>0</v>
      </c>
      <c r="AC530" s="17">
        <v>0</v>
      </c>
      <c r="AD530" s="17">
        <v>0</v>
      </c>
      <c r="AE530" s="17">
        <v>0</v>
      </c>
      <c r="AF530" s="41">
        <v>0</v>
      </c>
      <c r="AG530" s="88">
        <f>'EWG-CCP-127 (1)'!E49</f>
        <v>38</v>
      </c>
      <c r="AH530" s="41" t="s">
        <v>3</v>
      </c>
      <c r="AI530" s="87" t="s">
        <v>506</v>
      </c>
      <c r="AN530" s="17">
        <f t="shared" si="198"/>
        <v>100.00000000000001</v>
      </c>
      <c r="AO530" s="17">
        <f t="shared" si="199"/>
        <v>0.28977272727272729</v>
      </c>
      <c r="AP530" s="17">
        <f t="shared" si="200"/>
        <v>0</v>
      </c>
      <c r="AQ530" s="17">
        <f t="shared" si="201"/>
        <v>0.71022727272727282</v>
      </c>
      <c r="AR530" s="17">
        <f t="shared" si="202"/>
        <v>0</v>
      </c>
      <c r="AS530" s="17">
        <f t="shared" si="203"/>
        <v>0.38</v>
      </c>
      <c r="AU530" s="17">
        <f t="shared" si="204"/>
        <v>0</v>
      </c>
      <c r="AV530" s="17">
        <f t="shared" si="205"/>
        <v>0.40799999999999997</v>
      </c>
      <c r="AW530" s="17">
        <f t="shared" si="206"/>
        <v>0.5</v>
      </c>
      <c r="AX530" s="17">
        <f t="shared" si="207"/>
        <v>0.5</v>
      </c>
      <c r="AY530" s="17">
        <f t="shared" si="208"/>
        <v>0.40799999999999997</v>
      </c>
      <c r="AZ530" s="17">
        <f t="shared" si="209"/>
        <v>0.40799999999999997</v>
      </c>
      <c r="BA530" s="17">
        <f t="shared" si="210"/>
        <v>2.7999999999999969E-2</v>
      </c>
      <c r="BC530" s="17">
        <f t="shared" si="211"/>
        <v>0</v>
      </c>
      <c r="BD530" s="17">
        <f t="shared" si="212"/>
        <v>0.40799999999999997</v>
      </c>
      <c r="BE530" s="17">
        <f t="shared" si="213"/>
        <v>0.42821172032905386</v>
      </c>
      <c r="BF530" s="17">
        <f t="shared" si="214"/>
        <v>0.40799999999999997</v>
      </c>
      <c r="BG530" s="17">
        <f t="shared" si="215"/>
        <v>0.40799999999999997</v>
      </c>
      <c r="BH530" s="17">
        <f t="shared" si="216"/>
        <v>7.8399999999999824E-4</v>
      </c>
      <c r="BI530" s="17">
        <f t="shared" si="217"/>
        <v>2.787917314708533E-2</v>
      </c>
    </row>
    <row r="531" spans="1:61" x14ac:dyDescent="0.25">
      <c r="A531" s="84">
        <v>235</v>
      </c>
      <c r="B531" s="84">
        <v>494</v>
      </c>
      <c r="C531" s="17" t="str">
        <f>'EWG-CCP-127 (1)'!B50</f>
        <v>a)</v>
      </c>
      <c r="D531" s="86" t="s">
        <v>615</v>
      </c>
      <c r="E531" s="98">
        <f t="shared" si="218"/>
        <v>31.03448275862069</v>
      </c>
      <c r="F531" s="98">
        <f t="shared" si="219"/>
        <v>0</v>
      </c>
      <c r="G531" s="17">
        <v>0</v>
      </c>
      <c r="H531" s="17">
        <f>'EWG-CCP-127 (1)'!M50</f>
        <v>68.965517241379317</v>
      </c>
      <c r="I531" s="17">
        <v>0</v>
      </c>
      <c r="J531" s="17">
        <v>0</v>
      </c>
      <c r="K531" s="17">
        <v>0</v>
      </c>
      <c r="L531" s="17">
        <v>0</v>
      </c>
      <c r="M531" s="17">
        <v>0</v>
      </c>
      <c r="N531" s="17">
        <v>0</v>
      </c>
      <c r="O531" s="17">
        <f>'EWG-CCP-127 (1)'!L50</f>
        <v>31.03448275862069</v>
      </c>
      <c r="P531" s="17">
        <v>0</v>
      </c>
      <c r="Q531" s="17">
        <f>'EWG-CCP-127 (1)'!K50</f>
        <v>0</v>
      </c>
      <c r="R531" s="17">
        <v>0</v>
      </c>
      <c r="S531" s="17">
        <v>0</v>
      </c>
      <c r="T531" s="17">
        <v>0</v>
      </c>
      <c r="U531" s="17">
        <v>0</v>
      </c>
      <c r="V531" s="17">
        <v>0</v>
      </c>
      <c r="W531" s="41">
        <v>0</v>
      </c>
      <c r="X531" s="41">
        <v>0</v>
      </c>
      <c r="Y531" s="17">
        <v>0</v>
      </c>
      <c r="Z531" s="17">
        <v>0</v>
      </c>
      <c r="AA531" s="17">
        <v>0</v>
      </c>
      <c r="AB531" s="17">
        <v>0</v>
      </c>
      <c r="AC531" s="17">
        <v>0</v>
      </c>
      <c r="AD531" s="17">
        <v>0</v>
      </c>
      <c r="AE531" s="17">
        <v>0</v>
      </c>
      <c r="AF531" s="41">
        <v>0</v>
      </c>
      <c r="AG531" s="88">
        <f>'EWG-CCP-127 (1)'!E50</f>
        <v>42</v>
      </c>
      <c r="AH531" s="41" t="s">
        <v>3</v>
      </c>
      <c r="AI531" s="87" t="s">
        <v>506</v>
      </c>
      <c r="AN531" s="17">
        <f t="shared" si="198"/>
        <v>100</v>
      </c>
      <c r="AO531" s="17">
        <f t="shared" si="199"/>
        <v>0.31034482758620691</v>
      </c>
      <c r="AP531" s="17">
        <f t="shared" si="200"/>
        <v>0</v>
      </c>
      <c r="AQ531" s="17">
        <f t="shared" si="201"/>
        <v>0.68965517241379315</v>
      </c>
      <c r="AR531" s="17">
        <f t="shared" si="202"/>
        <v>0</v>
      </c>
      <c r="AS531" s="17">
        <f t="shared" si="203"/>
        <v>0.42</v>
      </c>
      <c r="AU531" s="17">
        <f t="shared" si="204"/>
        <v>0</v>
      </c>
      <c r="AV531" s="17">
        <f t="shared" si="205"/>
        <v>0.45</v>
      </c>
      <c r="AW531" s="17">
        <f t="shared" si="206"/>
        <v>0.5</v>
      </c>
      <c r="AX531" s="17">
        <f t="shared" si="207"/>
        <v>0.5</v>
      </c>
      <c r="AY531" s="17">
        <f t="shared" si="208"/>
        <v>0.45</v>
      </c>
      <c r="AZ531" s="17">
        <f t="shared" si="209"/>
        <v>0.45</v>
      </c>
      <c r="BA531" s="17">
        <f t="shared" si="210"/>
        <v>3.0000000000000027E-2</v>
      </c>
      <c r="BC531" s="17">
        <f t="shared" si="211"/>
        <v>0</v>
      </c>
      <c r="BD531" s="17">
        <f t="shared" si="212"/>
        <v>0.44999999999999996</v>
      </c>
      <c r="BE531" s="17">
        <f t="shared" si="213"/>
        <v>0.42821172032905386</v>
      </c>
      <c r="BF531" s="17">
        <f t="shared" si="214"/>
        <v>0.45715509197234483</v>
      </c>
      <c r="BG531" s="17">
        <f t="shared" si="215"/>
        <v>0.45715509197234483</v>
      </c>
      <c r="BH531" s="17">
        <f t="shared" si="216"/>
        <v>1.3805008594734043E-3</v>
      </c>
      <c r="BI531" s="17">
        <f t="shared" si="217"/>
        <v>4.2836819202485429E-2</v>
      </c>
    </row>
    <row r="532" spans="1:61" x14ac:dyDescent="0.25">
      <c r="A532" s="84">
        <v>236</v>
      </c>
      <c r="B532" s="84">
        <v>495</v>
      </c>
      <c r="C532" s="17" t="str">
        <f>'EWG-CCP-127 (1)'!B51</f>
        <v>a)</v>
      </c>
      <c r="D532" s="86" t="s">
        <v>615</v>
      </c>
      <c r="E532" s="98">
        <f t="shared" si="218"/>
        <v>33.333333333333329</v>
      </c>
      <c r="F532" s="98">
        <f t="shared" si="219"/>
        <v>0</v>
      </c>
      <c r="G532" s="17">
        <v>0</v>
      </c>
      <c r="H532" s="17">
        <f>'EWG-CCP-127 (1)'!M51</f>
        <v>66.666666666666657</v>
      </c>
      <c r="I532" s="17">
        <v>0</v>
      </c>
      <c r="J532" s="17">
        <v>0</v>
      </c>
      <c r="K532" s="17">
        <v>0</v>
      </c>
      <c r="L532" s="17">
        <v>0</v>
      </c>
      <c r="M532" s="17">
        <v>0</v>
      </c>
      <c r="N532" s="17">
        <v>0</v>
      </c>
      <c r="O532" s="17">
        <f>'EWG-CCP-127 (1)'!L51</f>
        <v>33.333333333333329</v>
      </c>
      <c r="P532" s="17">
        <v>0</v>
      </c>
      <c r="Q532" s="17">
        <f>'EWG-CCP-127 (1)'!K51</f>
        <v>0</v>
      </c>
      <c r="R532" s="17">
        <v>0</v>
      </c>
      <c r="S532" s="17">
        <v>0</v>
      </c>
      <c r="T532" s="17">
        <v>0</v>
      </c>
      <c r="U532" s="17">
        <v>0</v>
      </c>
      <c r="V532" s="17">
        <v>0</v>
      </c>
      <c r="W532" s="41">
        <v>0</v>
      </c>
      <c r="X532" s="41">
        <v>0</v>
      </c>
      <c r="Y532" s="17">
        <v>0</v>
      </c>
      <c r="Z532" s="17">
        <v>0</v>
      </c>
      <c r="AA532" s="17">
        <v>0</v>
      </c>
      <c r="AB532" s="17">
        <v>0</v>
      </c>
      <c r="AC532" s="17">
        <v>0</v>
      </c>
      <c r="AD532" s="17">
        <v>0</v>
      </c>
      <c r="AE532" s="17">
        <v>0</v>
      </c>
      <c r="AF532" s="41">
        <v>0</v>
      </c>
      <c r="AG532" s="88">
        <f>'EWG-CCP-127 (1)'!E51</f>
        <v>43</v>
      </c>
      <c r="AH532" s="41" t="s">
        <v>3</v>
      </c>
      <c r="AI532" s="87" t="s">
        <v>506</v>
      </c>
      <c r="AN532" s="17">
        <f t="shared" si="198"/>
        <v>99.999999999999986</v>
      </c>
      <c r="AO532" s="17">
        <f t="shared" si="199"/>
        <v>0.33333333333333326</v>
      </c>
      <c r="AP532" s="17">
        <f t="shared" si="200"/>
        <v>0</v>
      </c>
      <c r="AQ532" s="17">
        <f t="shared" si="201"/>
        <v>0.66666666666666652</v>
      </c>
      <c r="AR532" s="17">
        <f t="shared" si="202"/>
        <v>0</v>
      </c>
      <c r="AS532" s="17">
        <f t="shared" si="203"/>
        <v>0.43</v>
      </c>
      <c r="AU532" s="17">
        <f t="shared" si="204"/>
        <v>0</v>
      </c>
      <c r="AV532" s="17">
        <f t="shared" si="205"/>
        <v>0.5</v>
      </c>
      <c r="AW532" s="17">
        <f t="shared" si="206"/>
        <v>0.5</v>
      </c>
      <c r="AX532" s="17">
        <f t="shared" si="207"/>
        <v>0.5</v>
      </c>
      <c r="AY532" s="17">
        <f t="shared" si="208"/>
        <v>0.5</v>
      </c>
      <c r="AZ532" s="17">
        <f t="shared" si="209"/>
        <v>0.5</v>
      </c>
      <c r="BA532" s="17">
        <f t="shared" si="210"/>
        <v>7.0000000000000007E-2</v>
      </c>
      <c r="BC532" s="17">
        <f t="shared" si="211"/>
        <v>0</v>
      </c>
      <c r="BD532" s="17">
        <f t="shared" si="212"/>
        <v>0.5</v>
      </c>
      <c r="BE532" s="17">
        <f t="shared" si="213"/>
        <v>0.42821172032905386</v>
      </c>
      <c r="BF532" s="17">
        <f t="shared" si="214"/>
        <v>0.46111298850702437</v>
      </c>
      <c r="BG532" s="17">
        <f t="shared" si="215"/>
        <v>0.46111298850702437</v>
      </c>
      <c r="BH532" s="17">
        <f t="shared" si="216"/>
        <v>9.6801805383823082E-4</v>
      </c>
      <c r="BI532" s="17">
        <f t="shared" si="217"/>
        <v>4.707623071633546E-2</v>
      </c>
    </row>
    <row r="533" spans="1:61" x14ac:dyDescent="0.25">
      <c r="A533" s="84">
        <v>237</v>
      </c>
      <c r="B533" s="84">
        <v>496</v>
      </c>
      <c r="C533" s="17" t="str">
        <f>'EWG-CCP-127 (1)'!B52</f>
        <v>a)</v>
      </c>
      <c r="D533" s="86" t="s">
        <v>615</v>
      </c>
      <c r="E533" s="98">
        <f t="shared" si="218"/>
        <v>40.011997600479901</v>
      </c>
      <c r="F533" s="98">
        <f t="shared" si="219"/>
        <v>0</v>
      </c>
      <c r="G533" s="17">
        <v>0</v>
      </c>
      <c r="H533" s="17">
        <f>'EWG-CCP-127 (1)'!M52</f>
        <v>59.988002399520092</v>
      </c>
      <c r="I533" s="17">
        <v>0</v>
      </c>
      <c r="J533" s="17">
        <v>0</v>
      </c>
      <c r="K533" s="17">
        <v>0</v>
      </c>
      <c r="L533" s="17">
        <v>0</v>
      </c>
      <c r="M533" s="17">
        <v>0</v>
      </c>
      <c r="N533" s="17">
        <v>0</v>
      </c>
      <c r="O533" s="17">
        <f>'EWG-CCP-127 (1)'!L52</f>
        <v>40.011997600479901</v>
      </c>
      <c r="P533" s="17">
        <v>0</v>
      </c>
      <c r="Q533" s="17">
        <f>'EWG-CCP-127 (1)'!K52</f>
        <v>0</v>
      </c>
      <c r="R533" s="17">
        <v>0</v>
      </c>
      <c r="S533" s="17">
        <v>0</v>
      </c>
      <c r="T533" s="17">
        <v>0</v>
      </c>
      <c r="U533" s="17">
        <v>0</v>
      </c>
      <c r="V533" s="17">
        <v>0</v>
      </c>
      <c r="W533" s="41">
        <v>0</v>
      </c>
      <c r="X533" s="41">
        <v>0</v>
      </c>
      <c r="Y533" s="17">
        <v>0</v>
      </c>
      <c r="Z533" s="17">
        <v>0</v>
      </c>
      <c r="AA533" s="17">
        <v>0</v>
      </c>
      <c r="AB533" s="17">
        <v>0</v>
      </c>
      <c r="AC533" s="17">
        <v>0</v>
      </c>
      <c r="AD533" s="17">
        <v>0</v>
      </c>
      <c r="AE533" s="17">
        <v>0</v>
      </c>
      <c r="AF533" s="41">
        <v>0</v>
      </c>
      <c r="AG533" s="88">
        <f>'EWG-CCP-127 (1)'!E52</f>
        <v>44.5</v>
      </c>
      <c r="AH533" s="41" t="s">
        <v>3</v>
      </c>
      <c r="AI533" s="87" t="s">
        <v>506</v>
      </c>
      <c r="AN533" s="17">
        <f t="shared" si="198"/>
        <v>100</v>
      </c>
      <c r="AO533" s="17">
        <f t="shared" si="199"/>
        <v>0.40011997600479904</v>
      </c>
      <c r="AP533" s="17">
        <f t="shared" si="200"/>
        <v>0</v>
      </c>
      <c r="AQ533" s="17">
        <f t="shared" si="201"/>
        <v>0.59988002399520091</v>
      </c>
      <c r="AR533" s="17">
        <f t="shared" si="202"/>
        <v>0</v>
      </c>
      <c r="AS533" s="17">
        <f t="shared" si="203"/>
        <v>0.44500000000000001</v>
      </c>
      <c r="AU533" s="17">
        <f t="shared" si="204"/>
        <v>0</v>
      </c>
      <c r="AV533" s="17">
        <f t="shared" si="205"/>
        <v>0.66700000000000004</v>
      </c>
      <c r="AW533" s="17">
        <f t="shared" si="206"/>
        <v>0.5</v>
      </c>
      <c r="AX533" s="17">
        <f t="shared" si="207"/>
        <v>0.5</v>
      </c>
      <c r="AY533" s="17">
        <f t="shared" si="208"/>
        <v>0.4443333333333333</v>
      </c>
      <c r="AZ533" s="17">
        <f t="shared" si="209"/>
        <v>0.4443333333333333</v>
      </c>
      <c r="BA533" s="17">
        <f t="shared" si="210"/>
        <v>6.6666666666670427E-4</v>
      </c>
      <c r="BC533" s="17">
        <f t="shared" si="211"/>
        <v>0</v>
      </c>
      <c r="BD533" s="17">
        <f t="shared" si="212"/>
        <v>0.66700000000000004</v>
      </c>
      <c r="BE533" s="17">
        <f t="shared" si="213"/>
        <v>0.42821172032905386</v>
      </c>
      <c r="BF533" s="17">
        <f t="shared" si="214"/>
        <v>0.46325104459440131</v>
      </c>
      <c r="BG533" s="17">
        <f t="shared" si="215"/>
        <v>0.46325104459440131</v>
      </c>
      <c r="BH533" s="17">
        <f t="shared" si="216"/>
        <v>3.3310062878682493E-4</v>
      </c>
      <c r="BI533" s="17">
        <f t="shared" si="217"/>
        <v>5.3810347987110506E-2</v>
      </c>
    </row>
    <row r="534" spans="1:61" x14ac:dyDescent="0.25">
      <c r="A534" s="84">
        <v>238</v>
      </c>
      <c r="B534" s="84">
        <v>497</v>
      </c>
      <c r="C534" s="17" t="str">
        <f>'EWG-CCP-127 (1)'!B53</f>
        <v>a)</v>
      </c>
      <c r="D534" s="86" t="s">
        <v>615</v>
      </c>
      <c r="E534" s="98">
        <f t="shared" si="218"/>
        <v>64.912280701754383</v>
      </c>
      <c r="F534" s="98">
        <f t="shared" si="219"/>
        <v>0</v>
      </c>
      <c r="G534" s="17">
        <v>0</v>
      </c>
      <c r="H534" s="17">
        <f>'EWG-CCP-127 (1)'!M53</f>
        <v>35.087719298245609</v>
      </c>
      <c r="I534" s="17">
        <v>0</v>
      </c>
      <c r="J534" s="17">
        <v>0</v>
      </c>
      <c r="K534" s="17">
        <v>0</v>
      </c>
      <c r="L534" s="17">
        <v>0</v>
      </c>
      <c r="M534" s="17">
        <v>0</v>
      </c>
      <c r="N534" s="17">
        <v>0</v>
      </c>
      <c r="O534" s="17">
        <f>'EWG-CCP-127 (1)'!L53</f>
        <v>64.912280701754383</v>
      </c>
      <c r="P534" s="17">
        <v>0</v>
      </c>
      <c r="Q534" s="17">
        <f>'EWG-CCP-127 (1)'!K53</f>
        <v>0</v>
      </c>
      <c r="R534" s="17">
        <v>0</v>
      </c>
      <c r="S534" s="17">
        <v>0</v>
      </c>
      <c r="T534" s="17">
        <v>0</v>
      </c>
      <c r="U534" s="17">
        <v>0</v>
      </c>
      <c r="V534" s="17">
        <v>0</v>
      </c>
      <c r="W534" s="41">
        <v>0</v>
      </c>
      <c r="X534" s="41">
        <v>0</v>
      </c>
      <c r="Y534" s="17">
        <v>0</v>
      </c>
      <c r="Z534" s="17">
        <v>0</v>
      </c>
      <c r="AA534" s="17">
        <v>0</v>
      </c>
      <c r="AB534" s="17">
        <v>0</v>
      </c>
      <c r="AC534" s="17">
        <v>0</v>
      </c>
      <c r="AD534" s="17">
        <v>0</v>
      </c>
      <c r="AE534" s="17">
        <v>0</v>
      </c>
      <c r="AF534" s="41">
        <v>0</v>
      </c>
      <c r="AG534" s="88">
        <f>'EWG-CCP-127 (1)'!E53</f>
        <v>9.7000000000000011</v>
      </c>
      <c r="AH534" s="41" t="s">
        <v>3</v>
      </c>
      <c r="AI534" s="87" t="s">
        <v>506</v>
      </c>
      <c r="AN534" s="17">
        <f t="shared" si="198"/>
        <v>100</v>
      </c>
      <c r="AO534" s="17">
        <f t="shared" si="199"/>
        <v>0.64912280701754388</v>
      </c>
      <c r="AP534" s="17">
        <f t="shared" si="200"/>
        <v>0</v>
      </c>
      <c r="AQ534" s="17">
        <f t="shared" si="201"/>
        <v>0.35087719298245612</v>
      </c>
      <c r="AR534" s="17">
        <f t="shared" si="202"/>
        <v>0</v>
      </c>
      <c r="AS534" s="17">
        <f t="shared" si="203"/>
        <v>9.7000000000000017E-2</v>
      </c>
      <c r="AU534" s="17">
        <f t="shared" si="204"/>
        <v>0</v>
      </c>
      <c r="AV534" s="17">
        <f t="shared" si="205"/>
        <v>1.85</v>
      </c>
      <c r="AW534" s="17">
        <f t="shared" si="206"/>
        <v>0.5</v>
      </c>
      <c r="AX534" s="17">
        <f t="shared" si="207"/>
        <v>0.5</v>
      </c>
      <c r="AY534" s="17">
        <f t="shared" si="208"/>
        <v>4.9999999999999989E-2</v>
      </c>
      <c r="AZ534" s="17">
        <f t="shared" si="209"/>
        <v>4.9999999999999989E-2</v>
      </c>
      <c r="BA534" s="17">
        <f t="shared" si="210"/>
        <v>4.7000000000000028E-2</v>
      </c>
      <c r="BC534" s="17">
        <f t="shared" si="211"/>
        <v>0</v>
      </c>
      <c r="BD534" s="17">
        <f t="shared" si="212"/>
        <v>1.85</v>
      </c>
      <c r="BE534" s="17">
        <f t="shared" si="213"/>
        <v>0.42821172032905386</v>
      </c>
      <c r="BF534" s="17">
        <f t="shared" si="214"/>
        <v>0.25028669712081236</v>
      </c>
      <c r="BG534" s="17">
        <f t="shared" si="215"/>
        <v>0.25028669712081236</v>
      </c>
      <c r="BH534" s="17">
        <f t="shared" si="216"/>
        <v>2.3496811514207655E-2</v>
      </c>
      <c r="BI534" s="17">
        <f t="shared" si="217"/>
        <v>1.346282730512955E-2</v>
      </c>
    </row>
    <row r="535" spans="1:61" x14ac:dyDescent="0.25">
      <c r="A535" s="84">
        <v>239</v>
      </c>
      <c r="B535" s="84">
        <v>498</v>
      </c>
      <c r="C535" s="17" t="str">
        <f>'EWG-CCP-127 (1)'!B54</f>
        <v>a)</v>
      </c>
      <c r="D535" s="86" t="s">
        <v>615</v>
      </c>
      <c r="E535" s="98">
        <f t="shared" si="218"/>
        <v>66.666666666666657</v>
      </c>
      <c r="F535" s="98">
        <f t="shared" si="219"/>
        <v>0</v>
      </c>
      <c r="G535" s="17">
        <v>0</v>
      </c>
      <c r="H535" s="17">
        <f>'EWG-CCP-127 (1)'!M54</f>
        <v>33.333333333333329</v>
      </c>
      <c r="I535" s="17">
        <v>0</v>
      </c>
      <c r="J535" s="17">
        <v>0</v>
      </c>
      <c r="K535" s="17">
        <v>0</v>
      </c>
      <c r="L535" s="17">
        <v>0</v>
      </c>
      <c r="M535" s="17">
        <v>0</v>
      </c>
      <c r="N535" s="17">
        <v>0</v>
      </c>
      <c r="O535" s="17">
        <f>'EWG-CCP-127 (1)'!L54</f>
        <v>66.666666666666657</v>
      </c>
      <c r="P535" s="17">
        <v>0</v>
      </c>
      <c r="Q535" s="17">
        <f>'EWG-CCP-127 (1)'!K54</f>
        <v>0</v>
      </c>
      <c r="R535" s="17">
        <v>0</v>
      </c>
      <c r="S535" s="17">
        <v>0</v>
      </c>
      <c r="T535" s="17">
        <v>0</v>
      </c>
      <c r="U535" s="17">
        <v>0</v>
      </c>
      <c r="V535" s="17">
        <v>0</v>
      </c>
      <c r="W535" s="41">
        <v>0</v>
      </c>
      <c r="X535" s="41">
        <v>0</v>
      </c>
      <c r="Y535" s="17">
        <v>0</v>
      </c>
      <c r="Z535" s="17">
        <v>0</v>
      </c>
      <c r="AA535" s="17">
        <v>0</v>
      </c>
      <c r="AB535" s="17">
        <v>0</v>
      </c>
      <c r="AC535" s="17">
        <v>0</v>
      </c>
      <c r="AD535" s="17">
        <v>0</v>
      </c>
      <c r="AE535" s="17">
        <v>0</v>
      </c>
      <c r="AF535" s="41">
        <v>0</v>
      </c>
      <c r="AG535" s="88">
        <f>'EWG-CCP-127 (1)'!E54</f>
        <v>8</v>
      </c>
      <c r="AH535" s="41" t="s">
        <v>3</v>
      </c>
      <c r="AI535" s="87" t="s">
        <v>506</v>
      </c>
      <c r="AN535" s="17">
        <f t="shared" si="198"/>
        <v>99.999999999999986</v>
      </c>
      <c r="AO535" s="17">
        <f t="shared" si="199"/>
        <v>0.66666666666666652</v>
      </c>
      <c r="AP535" s="17">
        <f t="shared" si="200"/>
        <v>0</v>
      </c>
      <c r="AQ535" s="17">
        <f t="shared" si="201"/>
        <v>0.33333333333333326</v>
      </c>
      <c r="AR535" s="17">
        <f t="shared" si="202"/>
        <v>0</v>
      </c>
      <c r="AS535" s="17">
        <f t="shared" si="203"/>
        <v>0.08</v>
      </c>
      <c r="AU535" s="17">
        <f t="shared" si="204"/>
        <v>0</v>
      </c>
      <c r="AV535" s="17">
        <f t="shared" si="205"/>
        <v>2</v>
      </c>
      <c r="AW535" s="17">
        <f t="shared" si="206"/>
        <v>0.5</v>
      </c>
      <c r="AX535" s="17">
        <f t="shared" si="207"/>
        <v>0.5</v>
      </c>
      <c r="AY535" s="17">
        <f t="shared" si="208"/>
        <v>0</v>
      </c>
      <c r="AZ535" s="17">
        <f t="shared" si="209"/>
        <v>0</v>
      </c>
      <c r="BA535" s="17">
        <f t="shared" si="210"/>
        <v>0.08</v>
      </c>
      <c r="BC535" s="17">
        <f t="shared" si="211"/>
        <v>0</v>
      </c>
      <c r="BD535" s="17">
        <f t="shared" si="212"/>
        <v>2</v>
      </c>
      <c r="BE535" s="17">
        <f t="shared" si="213"/>
        <v>0.42821172032905386</v>
      </c>
      <c r="BF535" s="17">
        <f t="shared" si="214"/>
        <v>0.21803842758715775</v>
      </c>
      <c r="BG535" s="17">
        <f t="shared" si="215"/>
        <v>0.21803842758715775</v>
      </c>
      <c r="BH535" s="17">
        <f t="shared" si="216"/>
        <v>1.9054607490734989E-2</v>
      </c>
      <c r="BI535" s="17">
        <f t="shared" si="217"/>
        <v>1.769682773158451E-2</v>
      </c>
    </row>
    <row r="536" spans="1:61" x14ac:dyDescent="0.25">
      <c r="A536" s="84">
        <v>240</v>
      </c>
      <c r="B536" s="84">
        <v>499</v>
      </c>
      <c r="C536" s="17" t="str">
        <f>'EWG-CCP-127 (1)'!B55</f>
        <v>a)</v>
      </c>
      <c r="D536" s="86" t="s">
        <v>615</v>
      </c>
      <c r="E536" s="98">
        <f t="shared" si="218"/>
        <v>69.969969969969966</v>
      </c>
      <c r="F536" s="98">
        <f t="shared" si="219"/>
        <v>0</v>
      </c>
      <c r="G536" s="17">
        <v>0</v>
      </c>
      <c r="H536" s="17">
        <f>'EWG-CCP-127 (1)'!M55</f>
        <v>30.03003003003003</v>
      </c>
      <c r="I536" s="17">
        <v>0</v>
      </c>
      <c r="J536" s="17">
        <v>0</v>
      </c>
      <c r="K536" s="17">
        <v>0</v>
      </c>
      <c r="L536" s="17">
        <v>0</v>
      </c>
      <c r="M536" s="17">
        <v>0</v>
      </c>
      <c r="N536" s="17">
        <v>0</v>
      </c>
      <c r="O536" s="17">
        <f>'EWG-CCP-127 (1)'!L55</f>
        <v>69.969969969969966</v>
      </c>
      <c r="P536" s="17">
        <v>0</v>
      </c>
      <c r="Q536" s="17">
        <f>'EWG-CCP-127 (1)'!K55</f>
        <v>0</v>
      </c>
      <c r="R536" s="17">
        <v>0</v>
      </c>
      <c r="S536" s="17">
        <v>0</v>
      </c>
      <c r="T536" s="17">
        <v>0</v>
      </c>
      <c r="U536" s="17">
        <v>0</v>
      </c>
      <c r="V536" s="17">
        <v>0</v>
      </c>
      <c r="W536" s="41">
        <v>0</v>
      </c>
      <c r="X536" s="41">
        <v>0</v>
      </c>
      <c r="Y536" s="17">
        <v>0</v>
      </c>
      <c r="Z536" s="17">
        <v>0</v>
      </c>
      <c r="AA536" s="17">
        <v>0</v>
      </c>
      <c r="AB536" s="17">
        <v>0</v>
      </c>
      <c r="AC536" s="17">
        <v>0</v>
      </c>
      <c r="AD536" s="17">
        <v>0</v>
      </c>
      <c r="AE536" s="17">
        <v>0</v>
      </c>
      <c r="AF536" s="41">
        <v>0</v>
      </c>
      <c r="AG536" s="88">
        <f>'EWG-CCP-127 (1)'!E55</f>
        <v>2.9000000000000004</v>
      </c>
      <c r="AH536" s="41" t="s">
        <v>3</v>
      </c>
      <c r="AI536" s="87" t="s">
        <v>506</v>
      </c>
      <c r="AN536" s="17">
        <f t="shared" si="198"/>
        <v>100</v>
      </c>
      <c r="AO536" s="17">
        <f t="shared" si="199"/>
        <v>0.6996996996996997</v>
      </c>
      <c r="AP536" s="17">
        <f t="shared" si="200"/>
        <v>0</v>
      </c>
      <c r="AQ536" s="17">
        <f t="shared" si="201"/>
        <v>0.3003003003003003</v>
      </c>
      <c r="AR536" s="17">
        <f t="shared" si="202"/>
        <v>0</v>
      </c>
      <c r="AS536" s="17">
        <f t="shared" si="203"/>
        <v>2.9000000000000005E-2</v>
      </c>
      <c r="AU536" s="17">
        <f t="shared" si="204"/>
        <v>0</v>
      </c>
      <c r="AV536" s="17">
        <f t="shared" si="205"/>
        <v>2.33</v>
      </c>
      <c r="AW536" s="17">
        <f t="shared" si="206"/>
        <v>0.5</v>
      </c>
      <c r="AX536" s="17">
        <f t="shared" si="207"/>
        <v>0.5</v>
      </c>
      <c r="AY536" s="17">
        <f t="shared" si="208"/>
        <v>-0.10999999999999999</v>
      </c>
      <c r="AZ536" s="17">
        <f t="shared" si="209"/>
        <v>-0.10999999999999999</v>
      </c>
      <c r="BA536" s="17">
        <f t="shared" si="210"/>
        <v>0.13899999999999998</v>
      </c>
      <c r="BC536" s="17">
        <f t="shared" si="211"/>
        <v>0</v>
      </c>
      <c r="BD536" s="17">
        <f t="shared" si="212"/>
        <v>2.33</v>
      </c>
      <c r="BE536" s="17">
        <f t="shared" si="213"/>
        <v>0.42821172032905386</v>
      </c>
      <c r="BF536" s="17">
        <f t="shared" si="214"/>
        <v>0.15399523572899895</v>
      </c>
      <c r="BG536" s="17">
        <f t="shared" si="215"/>
        <v>0.15399523572899895</v>
      </c>
      <c r="BH536" s="17">
        <f t="shared" si="216"/>
        <v>1.5623808954948018E-2</v>
      </c>
      <c r="BI536" s="17">
        <f t="shared" si="217"/>
        <v>3.3866829010949367E-2</v>
      </c>
    </row>
    <row r="537" spans="1:61" x14ac:dyDescent="0.25">
      <c r="A537" s="84">
        <v>462</v>
      </c>
      <c r="B537" s="84">
        <v>524</v>
      </c>
      <c r="C537" s="17" t="s">
        <v>304</v>
      </c>
      <c r="D537" s="86" t="s">
        <v>615</v>
      </c>
      <c r="E537" s="98">
        <f t="shared" si="218"/>
        <v>10</v>
      </c>
      <c r="F537" s="98">
        <f t="shared" si="219"/>
        <v>6.5789473684210523E-2</v>
      </c>
      <c r="G537" s="17">
        <v>14</v>
      </c>
      <c r="H537" s="17">
        <v>71</v>
      </c>
      <c r="I537" s="17">
        <v>0</v>
      </c>
      <c r="J537" s="17">
        <v>0</v>
      </c>
      <c r="K537" s="17">
        <v>0</v>
      </c>
      <c r="L537" s="17">
        <v>0</v>
      </c>
      <c r="M537" s="17">
        <v>0</v>
      </c>
      <c r="N537" s="17">
        <v>0</v>
      </c>
      <c r="O537" s="17">
        <v>10</v>
      </c>
      <c r="P537" s="17">
        <v>0</v>
      </c>
      <c r="Q537" s="17">
        <v>5</v>
      </c>
      <c r="R537" s="17">
        <v>0</v>
      </c>
      <c r="S537" s="17">
        <v>0</v>
      </c>
      <c r="T537" s="17">
        <v>0</v>
      </c>
      <c r="U537" s="17">
        <v>0</v>
      </c>
      <c r="V537" s="17">
        <v>0</v>
      </c>
      <c r="W537" s="41">
        <v>0</v>
      </c>
      <c r="X537" s="17">
        <v>0</v>
      </c>
      <c r="Y537" s="17">
        <v>0</v>
      </c>
      <c r="Z537" s="17">
        <v>0</v>
      </c>
      <c r="AA537" s="17">
        <v>0</v>
      </c>
      <c r="AB537" s="17">
        <v>0</v>
      </c>
      <c r="AC537" s="17">
        <v>0</v>
      </c>
      <c r="AD537" s="17">
        <v>0</v>
      </c>
      <c r="AE537" s="17">
        <v>0</v>
      </c>
      <c r="AF537" s="41">
        <v>0</v>
      </c>
      <c r="AG537" s="88">
        <v>4</v>
      </c>
      <c r="AH537" s="92" t="s">
        <v>3</v>
      </c>
      <c r="AI537" s="87" t="s">
        <v>504</v>
      </c>
      <c r="AN537" s="17">
        <f t="shared" si="198"/>
        <v>100</v>
      </c>
      <c r="AO537" s="17">
        <f t="shared" si="199"/>
        <v>0.1</v>
      </c>
      <c r="AP537" s="17">
        <f t="shared" si="200"/>
        <v>0.14000000000000001</v>
      </c>
      <c r="AQ537" s="17">
        <f t="shared" si="201"/>
        <v>0.71</v>
      </c>
      <c r="AR537" s="17">
        <f t="shared" si="202"/>
        <v>0.05</v>
      </c>
      <c r="AS537" s="17">
        <f t="shared" si="203"/>
        <v>0.04</v>
      </c>
      <c r="AU537" s="17">
        <f t="shared" si="204"/>
        <v>5.8823529411764712E-2</v>
      </c>
      <c r="AV537" s="17">
        <f t="shared" si="205"/>
        <v>0.11764705882352942</v>
      </c>
      <c r="AW537" s="17">
        <f t="shared" si="206"/>
        <v>0.50367647058823528</v>
      </c>
      <c r="AX537" s="17">
        <f t="shared" si="207"/>
        <v>0.51470588235294112</v>
      </c>
      <c r="AY537" s="17">
        <f t="shared" si="208"/>
        <v>0.11764705882352942</v>
      </c>
      <c r="AZ537" s="17">
        <f t="shared" si="209"/>
        <v>0.11764705882352942</v>
      </c>
      <c r="BA537" s="17">
        <f t="shared" si="210"/>
        <v>7.764705882352943E-2</v>
      </c>
      <c r="BC537" s="17">
        <f t="shared" si="211"/>
        <v>3.937007874015748E-2</v>
      </c>
      <c r="BD537" s="17">
        <f t="shared" si="212"/>
        <v>7.874015748031496E-2</v>
      </c>
      <c r="BE537" s="17">
        <f t="shared" si="213"/>
        <v>0.43052565984265145</v>
      </c>
      <c r="BF537" s="17">
        <f t="shared" si="214"/>
        <v>7.874015748031496E-2</v>
      </c>
      <c r="BG537" s="17">
        <f t="shared" si="215"/>
        <v>7.874015748031496E-2</v>
      </c>
      <c r="BH537" s="17">
        <f t="shared" si="216"/>
        <v>1.500799801599603E-3</v>
      </c>
      <c r="BI537" s="17">
        <f t="shared" si="217"/>
        <v>2.9939181676184395E-2</v>
      </c>
    </row>
    <row r="538" spans="1:61" x14ac:dyDescent="0.25">
      <c r="A538" s="84">
        <v>471</v>
      </c>
      <c r="B538" s="84">
        <v>525</v>
      </c>
      <c r="C538" s="17" t="s">
        <v>316</v>
      </c>
      <c r="D538" s="86" t="s">
        <v>615</v>
      </c>
      <c r="E538" s="98">
        <f t="shared" si="218"/>
        <v>0</v>
      </c>
      <c r="F538" s="98">
        <f t="shared" si="219"/>
        <v>0</v>
      </c>
      <c r="G538" s="17">
        <v>0</v>
      </c>
      <c r="H538" s="17">
        <v>60</v>
      </c>
      <c r="I538" s="17">
        <v>0</v>
      </c>
      <c r="J538" s="17">
        <v>0</v>
      </c>
      <c r="K538" s="17">
        <v>0</v>
      </c>
      <c r="L538" s="17">
        <v>0</v>
      </c>
      <c r="M538" s="17">
        <v>0</v>
      </c>
      <c r="N538" s="17">
        <v>0</v>
      </c>
      <c r="O538" s="17">
        <v>0</v>
      </c>
      <c r="P538" s="17">
        <v>0</v>
      </c>
      <c r="Q538" s="17">
        <v>0</v>
      </c>
      <c r="R538" s="17">
        <v>0</v>
      </c>
      <c r="S538" s="17">
        <v>0</v>
      </c>
      <c r="T538" s="17">
        <v>0</v>
      </c>
      <c r="U538" s="17">
        <v>0</v>
      </c>
      <c r="V538" s="17">
        <v>0</v>
      </c>
      <c r="W538" s="17">
        <v>40</v>
      </c>
      <c r="X538" s="17">
        <v>0</v>
      </c>
      <c r="Y538" s="17">
        <v>0</v>
      </c>
      <c r="Z538" s="17">
        <v>0</v>
      </c>
      <c r="AA538" s="17">
        <v>0</v>
      </c>
      <c r="AB538" s="17">
        <v>0</v>
      </c>
      <c r="AC538" s="17">
        <v>0</v>
      </c>
      <c r="AD538" s="17">
        <v>0</v>
      </c>
      <c r="AE538" s="17">
        <v>0</v>
      </c>
      <c r="AF538" s="41">
        <v>0</v>
      </c>
      <c r="AG538" s="88">
        <v>46</v>
      </c>
      <c r="AH538" s="17" t="s">
        <v>3</v>
      </c>
      <c r="AI538" s="87" t="s">
        <v>506</v>
      </c>
      <c r="AJ538" s="87" t="s">
        <v>565</v>
      </c>
      <c r="AN538" s="17">
        <f t="shared" si="198"/>
        <v>100</v>
      </c>
      <c r="AO538" s="17">
        <f t="shared" si="199"/>
        <v>0</v>
      </c>
      <c r="AP538" s="17">
        <f t="shared" si="200"/>
        <v>0</v>
      </c>
      <c r="AQ538" s="17">
        <f t="shared" si="201"/>
        <v>0.6</v>
      </c>
      <c r="AR538" s="17">
        <f t="shared" si="202"/>
        <v>0</v>
      </c>
      <c r="AS538" s="17">
        <f t="shared" si="203"/>
        <v>0.46</v>
      </c>
      <c r="AU538" s="17">
        <f t="shared" si="204"/>
        <v>0</v>
      </c>
      <c r="AV538" s="17">
        <f t="shared" si="205"/>
        <v>0</v>
      </c>
      <c r="AW538" s="17">
        <f t="shared" si="206"/>
        <v>0.5</v>
      </c>
      <c r="AX538" s="17">
        <f t="shared" si="207"/>
        <v>0.5</v>
      </c>
      <c r="AY538" s="17">
        <f t="shared" si="208"/>
        <v>0</v>
      </c>
      <c r="AZ538" s="17">
        <f t="shared" si="209"/>
        <v>0</v>
      </c>
      <c r="BA538" s="17">
        <f t="shared" si="210"/>
        <v>0.46</v>
      </c>
      <c r="BC538" s="17">
        <f t="shared" si="211"/>
        <v>0</v>
      </c>
      <c r="BD538" s="17">
        <f t="shared" si="212"/>
        <v>0.22222222222222221</v>
      </c>
      <c r="BE538" s="17">
        <f t="shared" si="213"/>
        <v>0.42821172032905386</v>
      </c>
      <c r="BF538" s="17">
        <f t="shared" si="214"/>
        <v>0.22222222222222221</v>
      </c>
      <c r="BG538" s="17">
        <f t="shared" si="215"/>
        <v>0.22222222222222221</v>
      </c>
      <c r="BH538" s="17">
        <f t="shared" si="216"/>
        <v>5.6538271604938288E-2</v>
      </c>
      <c r="BI538" s="17">
        <f t="shared" si="217"/>
        <v>6.0994465257885558E-2</v>
      </c>
    </row>
    <row r="539" spans="1:61" x14ac:dyDescent="0.25">
      <c r="A539" s="84">
        <v>472</v>
      </c>
      <c r="B539" s="84">
        <v>526</v>
      </c>
      <c r="C539" s="17" t="s">
        <v>317</v>
      </c>
      <c r="D539" s="86" t="s">
        <v>615</v>
      </c>
      <c r="E539" s="98">
        <f t="shared" si="218"/>
        <v>0</v>
      </c>
      <c r="F539" s="98">
        <f t="shared" si="219"/>
        <v>8.3333333333333329E-2</v>
      </c>
      <c r="G539" s="17">
        <v>0</v>
      </c>
      <c r="H539" s="17">
        <v>55</v>
      </c>
      <c r="I539" s="17">
        <v>0</v>
      </c>
      <c r="J539" s="17">
        <v>0</v>
      </c>
      <c r="K539" s="17">
        <v>0</v>
      </c>
      <c r="L539" s="17">
        <v>0</v>
      </c>
      <c r="M539" s="17">
        <v>0</v>
      </c>
      <c r="N539" s="17">
        <v>0</v>
      </c>
      <c r="O539" s="17">
        <v>0</v>
      </c>
      <c r="P539" s="17">
        <v>0</v>
      </c>
      <c r="Q539" s="17">
        <v>5</v>
      </c>
      <c r="R539" s="17">
        <v>0</v>
      </c>
      <c r="S539" s="17">
        <v>0</v>
      </c>
      <c r="T539" s="17">
        <v>0</v>
      </c>
      <c r="U539" s="17">
        <v>0</v>
      </c>
      <c r="V539" s="17">
        <v>0</v>
      </c>
      <c r="W539" s="17">
        <v>40</v>
      </c>
      <c r="X539" s="17">
        <v>0</v>
      </c>
      <c r="Y539" s="17">
        <v>0</v>
      </c>
      <c r="Z539" s="17">
        <v>0</v>
      </c>
      <c r="AA539" s="17">
        <v>0</v>
      </c>
      <c r="AB539" s="17">
        <v>0</v>
      </c>
      <c r="AC539" s="17">
        <v>0</v>
      </c>
      <c r="AD539" s="17">
        <v>0</v>
      </c>
      <c r="AE539" s="17">
        <v>0</v>
      </c>
      <c r="AF539" s="41">
        <v>0</v>
      </c>
      <c r="AG539" s="88">
        <v>46</v>
      </c>
      <c r="AH539" s="17" t="s">
        <v>3</v>
      </c>
      <c r="AI539" s="87" t="s">
        <v>506</v>
      </c>
      <c r="AN539" s="17">
        <f t="shared" si="198"/>
        <v>100</v>
      </c>
      <c r="AO539" s="17">
        <f t="shared" si="199"/>
        <v>0</v>
      </c>
      <c r="AP539" s="17">
        <f t="shared" si="200"/>
        <v>0</v>
      </c>
      <c r="AQ539" s="17">
        <f t="shared" si="201"/>
        <v>0.55000000000000004</v>
      </c>
      <c r="AR539" s="17">
        <f t="shared" si="202"/>
        <v>0.05</v>
      </c>
      <c r="AS539" s="17">
        <f t="shared" si="203"/>
        <v>0.46</v>
      </c>
      <c r="AU539" s="17">
        <f t="shared" si="204"/>
        <v>9.0909090909090912E-2</v>
      </c>
      <c r="AV539" s="17">
        <f t="shared" si="205"/>
        <v>0</v>
      </c>
      <c r="AW539" s="17">
        <f t="shared" si="206"/>
        <v>0.50568181818181823</v>
      </c>
      <c r="AX539" s="17">
        <f t="shared" si="207"/>
        <v>0.52272727272727271</v>
      </c>
      <c r="AY539" s="17">
        <f t="shared" si="208"/>
        <v>0</v>
      </c>
      <c r="AZ539" s="17">
        <f t="shared" si="209"/>
        <v>0</v>
      </c>
      <c r="BA539" s="17">
        <f t="shared" si="210"/>
        <v>0.46</v>
      </c>
      <c r="BC539" s="17">
        <f t="shared" si="211"/>
        <v>9.0909090909090912E-2</v>
      </c>
      <c r="BD539" s="17">
        <f t="shared" si="212"/>
        <v>0.2424242424242424</v>
      </c>
      <c r="BE539" s="17">
        <f t="shared" si="213"/>
        <v>0.43355481702408827</v>
      </c>
      <c r="BF539" s="17">
        <f t="shared" si="214"/>
        <v>0.2424242424242424</v>
      </c>
      <c r="BG539" s="17">
        <f t="shared" si="215"/>
        <v>0.2424242424242424</v>
      </c>
      <c r="BH539" s="17">
        <f t="shared" si="216"/>
        <v>4.7339210284664847E-2</v>
      </c>
      <c r="BI539" s="17">
        <f t="shared" si="217"/>
        <v>6.0994465257885558E-2</v>
      </c>
    </row>
    <row r="540" spans="1:61" x14ac:dyDescent="0.25">
      <c r="A540" s="84">
        <v>473</v>
      </c>
      <c r="B540" s="84">
        <v>527</v>
      </c>
      <c r="C540" s="17" t="s">
        <v>318</v>
      </c>
      <c r="D540" s="86" t="s">
        <v>615</v>
      </c>
      <c r="E540" s="98">
        <f t="shared" si="218"/>
        <v>0</v>
      </c>
      <c r="F540" s="98">
        <f t="shared" si="219"/>
        <v>0.16666666666666666</v>
      </c>
      <c r="G540" s="17">
        <v>0</v>
      </c>
      <c r="H540" s="17">
        <v>50</v>
      </c>
      <c r="I540" s="17">
        <v>0</v>
      </c>
      <c r="J540" s="17">
        <v>0</v>
      </c>
      <c r="K540" s="17">
        <v>0</v>
      </c>
      <c r="L540" s="17">
        <v>0</v>
      </c>
      <c r="M540" s="17">
        <v>0</v>
      </c>
      <c r="N540" s="17">
        <v>0</v>
      </c>
      <c r="O540" s="17">
        <v>0</v>
      </c>
      <c r="P540" s="17">
        <v>0</v>
      </c>
      <c r="Q540" s="17">
        <v>10</v>
      </c>
      <c r="R540" s="17">
        <v>0</v>
      </c>
      <c r="S540" s="17">
        <v>0</v>
      </c>
      <c r="T540" s="17">
        <v>0</v>
      </c>
      <c r="U540" s="17">
        <v>0</v>
      </c>
      <c r="V540" s="17">
        <v>0</v>
      </c>
      <c r="W540" s="17">
        <v>40</v>
      </c>
      <c r="X540" s="17">
        <v>0</v>
      </c>
      <c r="Y540" s="17">
        <v>0</v>
      </c>
      <c r="Z540" s="17">
        <v>0</v>
      </c>
      <c r="AA540" s="17">
        <v>0</v>
      </c>
      <c r="AB540" s="17">
        <v>0</v>
      </c>
      <c r="AC540" s="17">
        <v>0</v>
      </c>
      <c r="AD540" s="17">
        <v>0</v>
      </c>
      <c r="AE540" s="17">
        <v>0</v>
      </c>
      <c r="AF540" s="41">
        <v>0</v>
      </c>
      <c r="AG540" s="88">
        <v>46</v>
      </c>
      <c r="AH540" s="17" t="s">
        <v>3</v>
      </c>
      <c r="AI540" s="87" t="s">
        <v>506</v>
      </c>
      <c r="AN540" s="17">
        <f t="shared" si="198"/>
        <v>100</v>
      </c>
      <c r="AO540" s="17">
        <f t="shared" si="199"/>
        <v>0</v>
      </c>
      <c r="AP540" s="17">
        <f t="shared" si="200"/>
        <v>0</v>
      </c>
      <c r="AQ540" s="17">
        <f t="shared" si="201"/>
        <v>0.5</v>
      </c>
      <c r="AR540" s="17">
        <f t="shared" si="202"/>
        <v>0.1</v>
      </c>
      <c r="AS540" s="17">
        <f t="shared" si="203"/>
        <v>0.46</v>
      </c>
      <c r="AU540" s="17">
        <f t="shared" si="204"/>
        <v>0.2</v>
      </c>
      <c r="AV540" s="17">
        <f t="shared" si="205"/>
        <v>0</v>
      </c>
      <c r="AW540" s="17">
        <f t="shared" si="206"/>
        <v>0.51249999999999996</v>
      </c>
      <c r="AX540" s="17">
        <f t="shared" si="207"/>
        <v>0.55000000000000004</v>
      </c>
      <c r="AY540" s="17">
        <f t="shared" si="208"/>
        <v>0</v>
      </c>
      <c r="AZ540" s="17">
        <f t="shared" si="209"/>
        <v>0</v>
      </c>
      <c r="BA540" s="17">
        <f t="shared" si="210"/>
        <v>0.46</v>
      </c>
      <c r="BC540" s="17">
        <f t="shared" si="211"/>
        <v>0.2</v>
      </c>
      <c r="BD540" s="17">
        <f t="shared" si="212"/>
        <v>0.26666666666666666</v>
      </c>
      <c r="BE540" s="17">
        <f t="shared" si="213"/>
        <v>0.43996653305812961</v>
      </c>
      <c r="BF540" s="17">
        <f t="shared" si="214"/>
        <v>0.26666666666666666</v>
      </c>
      <c r="BG540" s="17">
        <f t="shared" si="215"/>
        <v>0.26666666666666666</v>
      </c>
      <c r="BH540" s="17">
        <f t="shared" si="216"/>
        <v>3.7377777777777788E-2</v>
      </c>
      <c r="BI540" s="17">
        <f t="shared" si="217"/>
        <v>6.0994465257885558E-2</v>
      </c>
    </row>
    <row r="541" spans="1:61" x14ac:dyDescent="0.25">
      <c r="A541" s="84">
        <v>475</v>
      </c>
      <c r="B541" s="84">
        <v>529</v>
      </c>
      <c r="C541" s="17" t="s">
        <v>320</v>
      </c>
      <c r="D541" s="86" t="s">
        <v>615</v>
      </c>
      <c r="E541" s="98">
        <f t="shared" si="218"/>
        <v>0</v>
      </c>
      <c r="F541" s="98">
        <f t="shared" si="219"/>
        <v>0</v>
      </c>
      <c r="G541" s="17">
        <v>0</v>
      </c>
      <c r="H541" s="17">
        <v>50</v>
      </c>
      <c r="I541" s="17">
        <v>0</v>
      </c>
      <c r="J541" s="17">
        <v>0</v>
      </c>
      <c r="K541" s="17">
        <v>0</v>
      </c>
      <c r="L541" s="17">
        <v>0</v>
      </c>
      <c r="M541" s="17">
        <v>0</v>
      </c>
      <c r="N541" s="17">
        <v>0</v>
      </c>
      <c r="O541" s="17">
        <v>0</v>
      </c>
      <c r="P541" s="17">
        <v>0</v>
      </c>
      <c r="Q541" s="17">
        <v>0</v>
      </c>
      <c r="R541" s="17">
        <v>0</v>
      </c>
      <c r="S541" s="17">
        <v>0</v>
      </c>
      <c r="T541" s="17">
        <v>0</v>
      </c>
      <c r="U541" s="17">
        <v>0</v>
      </c>
      <c r="V541" s="17">
        <v>0</v>
      </c>
      <c r="W541" s="17">
        <v>50</v>
      </c>
      <c r="X541" s="17">
        <v>0</v>
      </c>
      <c r="Y541" s="17">
        <v>0</v>
      </c>
      <c r="Z541" s="17">
        <v>0</v>
      </c>
      <c r="AA541" s="17">
        <v>0</v>
      </c>
      <c r="AB541" s="17">
        <v>0</v>
      </c>
      <c r="AC541" s="17">
        <v>0</v>
      </c>
      <c r="AD541" s="17">
        <v>0</v>
      </c>
      <c r="AE541" s="17">
        <v>0</v>
      </c>
      <c r="AF541" s="41">
        <v>0</v>
      </c>
      <c r="AG541" s="88">
        <v>45</v>
      </c>
      <c r="AH541" s="17" t="s">
        <v>3</v>
      </c>
      <c r="AI541" s="87" t="s">
        <v>506</v>
      </c>
      <c r="AN541" s="17">
        <f t="shared" si="198"/>
        <v>100</v>
      </c>
      <c r="AO541" s="17">
        <f t="shared" si="199"/>
        <v>0</v>
      </c>
      <c r="AP541" s="17">
        <f t="shared" si="200"/>
        <v>0</v>
      </c>
      <c r="AQ541" s="17">
        <f t="shared" si="201"/>
        <v>0.5</v>
      </c>
      <c r="AR541" s="17">
        <f t="shared" si="202"/>
        <v>0</v>
      </c>
      <c r="AS541" s="17">
        <f t="shared" si="203"/>
        <v>0.45</v>
      </c>
      <c r="AU541" s="17">
        <f t="shared" si="204"/>
        <v>0</v>
      </c>
      <c r="AV541" s="17">
        <f t="shared" si="205"/>
        <v>0</v>
      </c>
      <c r="AW541" s="17">
        <f t="shared" si="206"/>
        <v>0.5</v>
      </c>
      <c r="AX541" s="17">
        <f t="shared" si="207"/>
        <v>0.5</v>
      </c>
      <c r="AY541" s="17">
        <f t="shared" si="208"/>
        <v>0</v>
      </c>
      <c r="AZ541" s="17">
        <f t="shared" si="209"/>
        <v>0</v>
      </c>
      <c r="BA541" s="17">
        <f t="shared" si="210"/>
        <v>0.45</v>
      </c>
      <c r="BC541" s="17">
        <f t="shared" si="211"/>
        <v>0</v>
      </c>
      <c r="BD541" s="17">
        <f t="shared" si="212"/>
        <v>0.33333333333333326</v>
      </c>
      <c r="BE541" s="17">
        <f t="shared" si="213"/>
        <v>0.42821172032905386</v>
      </c>
      <c r="BF541" s="17">
        <f t="shared" si="214"/>
        <v>0.33333333333333326</v>
      </c>
      <c r="BG541" s="17">
        <f t="shared" si="215"/>
        <v>0.33333333333333326</v>
      </c>
      <c r="BH541" s="17">
        <f t="shared" si="216"/>
        <v>1.3611111111111131E-2</v>
      </c>
      <c r="BI541" s="17">
        <f t="shared" si="217"/>
        <v>5.6155053744035524E-2</v>
      </c>
    </row>
    <row r="542" spans="1:61" x14ac:dyDescent="0.25">
      <c r="A542" s="84">
        <v>476</v>
      </c>
      <c r="B542" s="84">
        <v>530</v>
      </c>
      <c r="C542" s="17" t="s">
        <v>321</v>
      </c>
      <c r="D542" s="86" t="s">
        <v>615</v>
      </c>
      <c r="E542" s="98">
        <f t="shared" si="218"/>
        <v>0</v>
      </c>
      <c r="F542" s="98">
        <f t="shared" si="219"/>
        <v>0.1</v>
      </c>
      <c r="G542" s="17">
        <v>0</v>
      </c>
      <c r="H542" s="17">
        <v>45</v>
      </c>
      <c r="I542" s="17">
        <v>0</v>
      </c>
      <c r="J542" s="17">
        <v>0</v>
      </c>
      <c r="K542" s="17">
        <v>0</v>
      </c>
      <c r="L542" s="17">
        <v>0</v>
      </c>
      <c r="M542" s="17">
        <v>0</v>
      </c>
      <c r="N542" s="17">
        <v>0</v>
      </c>
      <c r="O542" s="17">
        <v>0</v>
      </c>
      <c r="P542" s="17">
        <v>0</v>
      </c>
      <c r="Q542" s="17">
        <v>5</v>
      </c>
      <c r="R542" s="17">
        <v>0</v>
      </c>
      <c r="S542" s="17">
        <v>0</v>
      </c>
      <c r="T542" s="17">
        <v>0</v>
      </c>
      <c r="U542" s="17">
        <v>0</v>
      </c>
      <c r="V542" s="17">
        <v>0</v>
      </c>
      <c r="W542" s="17">
        <v>50</v>
      </c>
      <c r="X542" s="17">
        <v>0</v>
      </c>
      <c r="Y542" s="17">
        <v>0</v>
      </c>
      <c r="Z542" s="17">
        <v>0</v>
      </c>
      <c r="AA542" s="17">
        <v>0</v>
      </c>
      <c r="AB542" s="17">
        <v>0</v>
      </c>
      <c r="AC542" s="17">
        <v>0</v>
      </c>
      <c r="AD542" s="17">
        <v>0</v>
      </c>
      <c r="AE542" s="17">
        <v>0</v>
      </c>
      <c r="AF542" s="41">
        <v>0</v>
      </c>
      <c r="AG542" s="88">
        <v>43</v>
      </c>
      <c r="AH542" s="17" t="s">
        <v>3</v>
      </c>
      <c r="AI542" s="87" t="s">
        <v>506</v>
      </c>
      <c r="AN542" s="17">
        <f t="shared" si="198"/>
        <v>100</v>
      </c>
      <c r="AO542" s="17">
        <f t="shared" si="199"/>
        <v>0</v>
      </c>
      <c r="AP542" s="17">
        <f t="shared" si="200"/>
        <v>0</v>
      </c>
      <c r="AQ542" s="17">
        <f t="shared" si="201"/>
        <v>0.45</v>
      </c>
      <c r="AR542" s="17">
        <f t="shared" si="202"/>
        <v>0.05</v>
      </c>
      <c r="AS542" s="17">
        <f t="shared" si="203"/>
        <v>0.43</v>
      </c>
      <c r="AU542" s="17">
        <f t="shared" si="204"/>
        <v>0.11111111111111112</v>
      </c>
      <c r="AV542" s="17">
        <f t="shared" si="205"/>
        <v>0</v>
      </c>
      <c r="AW542" s="17">
        <f t="shared" si="206"/>
        <v>0.50694444444444442</v>
      </c>
      <c r="AX542" s="17">
        <f t="shared" si="207"/>
        <v>0.52777777777777779</v>
      </c>
      <c r="AY542" s="17">
        <f t="shared" si="208"/>
        <v>0</v>
      </c>
      <c r="AZ542" s="17">
        <f t="shared" si="209"/>
        <v>0</v>
      </c>
      <c r="BA542" s="17">
        <f t="shared" si="210"/>
        <v>0.43</v>
      </c>
      <c r="BC542" s="17">
        <f t="shared" si="211"/>
        <v>0.1111111111111111</v>
      </c>
      <c r="BD542" s="17">
        <f t="shared" si="212"/>
        <v>0.37037037037037029</v>
      </c>
      <c r="BE542" s="17">
        <f t="shared" si="213"/>
        <v>0.43474217184520703</v>
      </c>
      <c r="BF542" s="17">
        <f t="shared" si="214"/>
        <v>0.37037037037037029</v>
      </c>
      <c r="BG542" s="17">
        <f t="shared" si="215"/>
        <v>0.37037037037037029</v>
      </c>
      <c r="BH542" s="17">
        <f t="shared" si="216"/>
        <v>3.5556927297668121E-3</v>
      </c>
      <c r="BI542" s="17">
        <f t="shared" si="217"/>
        <v>4.707623071633546E-2</v>
      </c>
    </row>
    <row r="543" spans="1:61" x14ac:dyDescent="0.25">
      <c r="A543" s="84">
        <v>477</v>
      </c>
      <c r="B543" s="84">
        <v>531</v>
      </c>
      <c r="C543" s="17" t="s">
        <v>322</v>
      </c>
      <c r="D543" s="86" t="s">
        <v>615</v>
      </c>
      <c r="E543" s="98">
        <f t="shared" si="218"/>
        <v>0</v>
      </c>
      <c r="F543" s="98">
        <f t="shared" si="219"/>
        <v>0.2</v>
      </c>
      <c r="G543" s="17">
        <v>0</v>
      </c>
      <c r="H543" s="17">
        <v>40</v>
      </c>
      <c r="I543" s="17">
        <v>0</v>
      </c>
      <c r="J543" s="17">
        <v>0</v>
      </c>
      <c r="K543" s="17">
        <v>0</v>
      </c>
      <c r="L543" s="17">
        <v>0</v>
      </c>
      <c r="M543" s="17">
        <v>0</v>
      </c>
      <c r="N543" s="17">
        <v>0</v>
      </c>
      <c r="O543" s="17">
        <v>0</v>
      </c>
      <c r="P543" s="17">
        <v>0</v>
      </c>
      <c r="Q543" s="17">
        <v>10</v>
      </c>
      <c r="R543" s="17">
        <v>0</v>
      </c>
      <c r="S543" s="17">
        <v>0</v>
      </c>
      <c r="T543" s="17">
        <v>0</v>
      </c>
      <c r="U543" s="17">
        <v>0</v>
      </c>
      <c r="V543" s="17">
        <v>0</v>
      </c>
      <c r="W543" s="17">
        <v>50</v>
      </c>
      <c r="X543" s="17">
        <v>0</v>
      </c>
      <c r="Y543" s="17">
        <v>0</v>
      </c>
      <c r="Z543" s="17">
        <v>0</v>
      </c>
      <c r="AA543" s="17">
        <v>0</v>
      </c>
      <c r="AB543" s="17">
        <v>0</v>
      </c>
      <c r="AC543" s="17">
        <v>0</v>
      </c>
      <c r="AD543" s="17">
        <v>0</v>
      </c>
      <c r="AE543" s="17">
        <v>0</v>
      </c>
      <c r="AF543" s="41">
        <v>0</v>
      </c>
      <c r="AG543" s="88">
        <v>43</v>
      </c>
      <c r="AH543" s="17" t="s">
        <v>3</v>
      </c>
      <c r="AI543" s="87" t="s">
        <v>506</v>
      </c>
      <c r="AN543" s="17">
        <f t="shared" si="198"/>
        <v>100</v>
      </c>
      <c r="AO543" s="17">
        <f t="shared" si="199"/>
        <v>0</v>
      </c>
      <c r="AP543" s="17">
        <f t="shared" si="200"/>
        <v>0</v>
      </c>
      <c r="AQ543" s="17">
        <f t="shared" si="201"/>
        <v>0.4</v>
      </c>
      <c r="AR543" s="17">
        <f t="shared" si="202"/>
        <v>0.1</v>
      </c>
      <c r="AS543" s="17">
        <f t="shared" si="203"/>
        <v>0.43</v>
      </c>
      <c r="AU543" s="17">
        <f t="shared" si="204"/>
        <v>0.25</v>
      </c>
      <c r="AV543" s="17">
        <f t="shared" si="205"/>
        <v>0</v>
      </c>
      <c r="AW543" s="17">
        <f t="shared" si="206"/>
        <v>0.515625</v>
      </c>
      <c r="AX543" s="17">
        <f t="shared" si="207"/>
        <v>0.5625</v>
      </c>
      <c r="AY543" s="17">
        <f t="shared" si="208"/>
        <v>0</v>
      </c>
      <c r="AZ543" s="17">
        <f t="shared" si="209"/>
        <v>0</v>
      </c>
      <c r="BA543" s="17">
        <f t="shared" si="210"/>
        <v>0.43</v>
      </c>
      <c r="BC543" s="17">
        <f t="shared" si="211"/>
        <v>0.25</v>
      </c>
      <c r="BD543" s="17">
        <f t="shared" si="212"/>
        <v>0.41666666666666663</v>
      </c>
      <c r="BE543" s="17">
        <f t="shared" si="213"/>
        <v>0.44290523624039851</v>
      </c>
      <c r="BF543" s="17">
        <f t="shared" si="214"/>
        <v>0.41666666666666663</v>
      </c>
      <c r="BG543" s="17">
        <f t="shared" si="215"/>
        <v>0.41666666666666663</v>
      </c>
      <c r="BH543" s="17">
        <f t="shared" si="216"/>
        <v>1.777777777777786E-4</v>
      </c>
      <c r="BI543" s="17">
        <f t="shared" si="217"/>
        <v>4.707623071633546E-2</v>
      </c>
    </row>
    <row r="544" spans="1:61" x14ac:dyDescent="0.25">
      <c r="A544" s="84">
        <v>479</v>
      </c>
      <c r="B544" s="84">
        <v>533</v>
      </c>
      <c r="C544" s="17" t="s">
        <v>324</v>
      </c>
      <c r="D544" s="86" t="s">
        <v>615</v>
      </c>
      <c r="E544" s="98">
        <f t="shared" si="218"/>
        <v>0</v>
      </c>
      <c r="F544" s="98">
        <f t="shared" si="219"/>
        <v>0</v>
      </c>
      <c r="G544" s="17">
        <v>2</v>
      </c>
      <c r="H544" s="17">
        <v>48</v>
      </c>
      <c r="I544" s="17">
        <v>0</v>
      </c>
      <c r="J544" s="17">
        <v>0</v>
      </c>
      <c r="K544" s="17">
        <v>0</v>
      </c>
      <c r="L544" s="17">
        <v>0</v>
      </c>
      <c r="M544" s="17">
        <v>0</v>
      </c>
      <c r="N544" s="17">
        <v>0</v>
      </c>
      <c r="O544" s="17">
        <v>0</v>
      </c>
      <c r="P544" s="17">
        <v>0</v>
      </c>
      <c r="Q544" s="17">
        <v>0</v>
      </c>
      <c r="R544" s="17">
        <v>0</v>
      </c>
      <c r="S544" s="17">
        <v>0</v>
      </c>
      <c r="T544" s="17">
        <v>0</v>
      </c>
      <c r="U544" s="17">
        <v>0</v>
      </c>
      <c r="V544" s="17">
        <v>0</v>
      </c>
      <c r="W544" s="17">
        <v>50</v>
      </c>
      <c r="X544" s="17">
        <v>0</v>
      </c>
      <c r="Y544" s="17">
        <v>0</v>
      </c>
      <c r="Z544" s="17">
        <v>0</v>
      </c>
      <c r="AA544" s="17">
        <v>0</v>
      </c>
      <c r="AB544" s="17">
        <v>0</v>
      </c>
      <c r="AC544" s="17">
        <v>0</v>
      </c>
      <c r="AD544" s="17">
        <v>0</v>
      </c>
      <c r="AE544" s="17">
        <v>0</v>
      </c>
      <c r="AF544" s="41">
        <v>0</v>
      </c>
      <c r="AG544" s="88">
        <v>41</v>
      </c>
      <c r="AH544" s="17" t="s">
        <v>3</v>
      </c>
      <c r="AI544" s="87" t="s">
        <v>506</v>
      </c>
      <c r="AN544" s="17">
        <f t="shared" si="198"/>
        <v>100</v>
      </c>
      <c r="AO544" s="17">
        <f t="shared" si="199"/>
        <v>0</v>
      </c>
      <c r="AP544" s="17">
        <f t="shared" si="200"/>
        <v>0.02</v>
      </c>
      <c r="AQ544" s="17">
        <f t="shared" si="201"/>
        <v>0.48</v>
      </c>
      <c r="AR544" s="17">
        <f t="shared" si="202"/>
        <v>0</v>
      </c>
      <c r="AS544" s="17">
        <f t="shared" si="203"/>
        <v>0.41</v>
      </c>
      <c r="AU544" s="17">
        <f t="shared" si="204"/>
        <v>0</v>
      </c>
      <c r="AV544" s="17">
        <f t="shared" si="205"/>
        <v>0</v>
      </c>
      <c r="AW544" s="17">
        <f t="shared" si="206"/>
        <v>0.5</v>
      </c>
      <c r="AX544" s="17">
        <f t="shared" si="207"/>
        <v>0.5</v>
      </c>
      <c r="AY544" s="17">
        <f t="shared" si="208"/>
        <v>0</v>
      </c>
      <c r="AZ544" s="17">
        <f t="shared" si="209"/>
        <v>0</v>
      </c>
      <c r="BA544" s="17">
        <f t="shared" si="210"/>
        <v>0.41</v>
      </c>
      <c r="BC544" s="17">
        <f t="shared" si="211"/>
        <v>0</v>
      </c>
      <c r="BD544" s="17">
        <f t="shared" si="212"/>
        <v>0.29761904761904756</v>
      </c>
      <c r="BE544" s="17">
        <f t="shared" si="213"/>
        <v>0.42821172032905386</v>
      </c>
      <c r="BF544" s="17">
        <f t="shared" si="214"/>
        <v>0.29761904761904756</v>
      </c>
      <c r="BG544" s="17">
        <f t="shared" si="215"/>
        <v>0.29761904761904756</v>
      </c>
      <c r="BH544" s="17">
        <f t="shared" si="216"/>
        <v>1.2629478458049894E-2</v>
      </c>
      <c r="BI544" s="17">
        <f t="shared" si="217"/>
        <v>3.8797407688635398E-2</v>
      </c>
    </row>
    <row r="545" spans="1:61" x14ac:dyDescent="0.25">
      <c r="A545" s="84">
        <v>480</v>
      </c>
      <c r="B545" s="84">
        <v>534</v>
      </c>
      <c r="C545" s="17" t="s">
        <v>325</v>
      </c>
      <c r="D545" s="86" t="s">
        <v>615</v>
      </c>
      <c r="E545" s="98">
        <f t="shared" si="218"/>
        <v>0</v>
      </c>
      <c r="F545" s="98">
        <f t="shared" si="219"/>
        <v>0</v>
      </c>
      <c r="G545" s="17">
        <v>4</v>
      </c>
      <c r="H545" s="17">
        <v>46</v>
      </c>
      <c r="I545" s="17">
        <v>0</v>
      </c>
      <c r="J545" s="17">
        <v>0</v>
      </c>
      <c r="K545" s="17">
        <v>0</v>
      </c>
      <c r="L545" s="17">
        <v>0</v>
      </c>
      <c r="M545" s="17">
        <v>0</v>
      </c>
      <c r="N545" s="17">
        <v>0</v>
      </c>
      <c r="O545" s="17">
        <v>0</v>
      </c>
      <c r="P545" s="17">
        <v>0</v>
      </c>
      <c r="Q545" s="17">
        <v>0</v>
      </c>
      <c r="R545" s="17">
        <v>0</v>
      </c>
      <c r="S545" s="17">
        <v>0</v>
      </c>
      <c r="T545" s="17">
        <v>0</v>
      </c>
      <c r="U545" s="17">
        <v>0</v>
      </c>
      <c r="V545" s="17">
        <v>0</v>
      </c>
      <c r="W545" s="17">
        <v>50</v>
      </c>
      <c r="X545" s="17">
        <v>0</v>
      </c>
      <c r="Y545" s="17">
        <v>0</v>
      </c>
      <c r="Z545" s="17">
        <v>0</v>
      </c>
      <c r="AA545" s="17">
        <v>0</v>
      </c>
      <c r="AB545" s="17">
        <v>0</v>
      </c>
      <c r="AC545" s="17">
        <v>0</v>
      </c>
      <c r="AD545" s="17">
        <v>0</v>
      </c>
      <c r="AE545" s="17">
        <v>0</v>
      </c>
      <c r="AF545" s="41">
        <v>0</v>
      </c>
      <c r="AG545" s="88">
        <v>36</v>
      </c>
      <c r="AH545" s="17" t="s">
        <v>3</v>
      </c>
      <c r="AI545" s="87" t="s">
        <v>506</v>
      </c>
      <c r="AN545" s="17">
        <f t="shared" si="198"/>
        <v>100</v>
      </c>
      <c r="AO545" s="17">
        <f t="shared" si="199"/>
        <v>0</v>
      </c>
      <c r="AP545" s="17">
        <f t="shared" si="200"/>
        <v>0.04</v>
      </c>
      <c r="AQ545" s="17">
        <f t="shared" si="201"/>
        <v>0.46</v>
      </c>
      <c r="AR545" s="17">
        <f t="shared" si="202"/>
        <v>0</v>
      </c>
      <c r="AS545" s="17">
        <f t="shared" si="203"/>
        <v>0.36</v>
      </c>
      <c r="AU545" s="17">
        <f t="shared" si="204"/>
        <v>0</v>
      </c>
      <c r="AV545" s="17">
        <f t="shared" si="205"/>
        <v>0</v>
      </c>
      <c r="AW545" s="17">
        <f t="shared" si="206"/>
        <v>0.5</v>
      </c>
      <c r="AX545" s="17">
        <f t="shared" si="207"/>
        <v>0.5</v>
      </c>
      <c r="AY545" s="17">
        <f t="shared" si="208"/>
        <v>0</v>
      </c>
      <c r="AZ545" s="17">
        <f t="shared" si="209"/>
        <v>0</v>
      </c>
      <c r="BA545" s="17">
        <f t="shared" si="210"/>
        <v>0.36</v>
      </c>
      <c r="BC545" s="17">
        <f t="shared" si="211"/>
        <v>0</v>
      </c>
      <c r="BD545" s="17">
        <f t="shared" si="212"/>
        <v>0.26881720430107525</v>
      </c>
      <c r="BE545" s="17">
        <f t="shared" si="213"/>
        <v>0.42821172032905386</v>
      </c>
      <c r="BF545" s="17">
        <f t="shared" si="214"/>
        <v>0.26881720430107525</v>
      </c>
      <c r="BG545" s="17">
        <f t="shared" si="215"/>
        <v>0.26881720430107525</v>
      </c>
      <c r="BH545" s="17">
        <f t="shared" si="216"/>
        <v>8.3143022314718477E-3</v>
      </c>
      <c r="BI545" s="17">
        <f t="shared" si="217"/>
        <v>2.160035011938527E-2</v>
      </c>
    </row>
    <row r="546" spans="1:61" x14ac:dyDescent="0.25">
      <c r="A546" s="84">
        <v>481</v>
      </c>
      <c r="B546" s="84">
        <v>535</v>
      </c>
      <c r="C546" s="17" t="s">
        <v>326</v>
      </c>
      <c r="D546" s="86" t="s">
        <v>615</v>
      </c>
      <c r="E546" s="98">
        <f t="shared" si="218"/>
        <v>0</v>
      </c>
      <c r="F546" s="98">
        <f t="shared" si="219"/>
        <v>0</v>
      </c>
      <c r="G546" s="17">
        <v>6</v>
      </c>
      <c r="H546" s="17">
        <v>44</v>
      </c>
      <c r="I546" s="17">
        <v>0</v>
      </c>
      <c r="J546" s="17">
        <v>0</v>
      </c>
      <c r="K546" s="17">
        <v>0</v>
      </c>
      <c r="L546" s="17">
        <v>0</v>
      </c>
      <c r="M546" s="17">
        <v>0</v>
      </c>
      <c r="N546" s="17">
        <v>0</v>
      </c>
      <c r="O546" s="17">
        <v>0</v>
      </c>
      <c r="P546" s="17">
        <v>0</v>
      </c>
      <c r="Q546" s="17">
        <v>0</v>
      </c>
      <c r="R546" s="17">
        <v>0</v>
      </c>
      <c r="S546" s="17">
        <v>0</v>
      </c>
      <c r="T546" s="17">
        <v>0</v>
      </c>
      <c r="U546" s="17">
        <v>0</v>
      </c>
      <c r="V546" s="17">
        <v>0</v>
      </c>
      <c r="W546" s="17">
        <v>50</v>
      </c>
      <c r="X546" s="17">
        <v>0</v>
      </c>
      <c r="Y546" s="17">
        <v>0</v>
      </c>
      <c r="Z546" s="17">
        <v>0</v>
      </c>
      <c r="AA546" s="17">
        <v>0</v>
      </c>
      <c r="AB546" s="17">
        <v>0</v>
      </c>
      <c r="AC546" s="17">
        <v>0</v>
      </c>
      <c r="AD546" s="17">
        <v>0</v>
      </c>
      <c r="AE546" s="17">
        <v>0</v>
      </c>
      <c r="AF546" s="41">
        <v>0</v>
      </c>
      <c r="AG546" s="88">
        <v>34</v>
      </c>
      <c r="AH546" s="17" t="s">
        <v>3</v>
      </c>
      <c r="AI546" s="87" t="s">
        <v>506</v>
      </c>
      <c r="AN546" s="17">
        <f t="shared" si="198"/>
        <v>100</v>
      </c>
      <c r="AO546" s="17">
        <f t="shared" si="199"/>
        <v>0</v>
      </c>
      <c r="AP546" s="17">
        <f t="shared" si="200"/>
        <v>0.06</v>
      </c>
      <c r="AQ546" s="17">
        <f t="shared" si="201"/>
        <v>0.44</v>
      </c>
      <c r="AR546" s="17">
        <f t="shared" si="202"/>
        <v>0</v>
      </c>
      <c r="AS546" s="17">
        <f t="shared" si="203"/>
        <v>0.34</v>
      </c>
      <c r="AU546" s="17">
        <f t="shared" si="204"/>
        <v>0</v>
      </c>
      <c r="AV546" s="17">
        <f t="shared" si="205"/>
        <v>0</v>
      </c>
      <c r="AW546" s="17">
        <f t="shared" si="206"/>
        <v>0.5</v>
      </c>
      <c r="AX546" s="17">
        <f t="shared" si="207"/>
        <v>0.5</v>
      </c>
      <c r="AY546" s="17">
        <f t="shared" si="208"/>
        <v>0</v>
      </c>
      <c r="AZ546" s="17">
        <f t="shared" si="209"/>
        <v>0</v>
      </c>
      <c r="BA546" s="17">
        <f t="shared" si="210"/>
        <v>0.34</v>
      </c>
      <c r="BC546" s="17">
        <f t="shared" si="211"/>
        <v>0</v>
      </c>
      <c r="BD546" s="17">
        <f t="shared" si="212"/>
        <v>0.24509803921568624</v>
      </c>
      <c r="BE546" s="17">
        <f t="shared" si="213"/>
        <v>0.42821172032905386</v>
      </c>
      <c r="BF546" s="17">
        <f t="shared" si="214"/>
        <v>0.24509803921568624</v>
      </c>
      <c r="BG546" s="17">
        <f t="shared" si="215"/>
        <v>0.24509803921568624</v>
      </c>
      <c r="BH546" s="17">
        <f t="shared" si="216"/>
        <v>9.006382160707432E-3</v>
      </c>
      <c r="BI546" s="17">
        <f t="shared" si="217"/>
        <v>1.6121527091685225E-2</v>
      </c>
    </row>
    <row r="547" spans="1:61" x14ac:dyDescent="0.25">
      <c r="A547" s="84">
        <v>482</v>
      </c>
      <c r="B547" s="84">
        <v>536</v>
      </c>
      <c r="C547" s="17" t="s">
        <v>327</v>
      </c>
      <c r="D547" s="86" t="s">
        <v>615</v>
      </c>
      <c r="E547" s="98">
        <f t="shared" si="218"/>
        <v>0</v>
      </c>
      <c r="F547" s="98">
        <f t="shared" si="219"/>
        <v>0</v>
      </c>
      <c r="G547" s="17">
        <v>8</v>
      </c>
      <c r="H547" s="17">
        <v>42</v>
      </c>
      <c r="I547" s="17">
        <v>0</v>
      </c>
      <c r="J547" s="17">
        <v>0</v>
      </c>
      <c r="K547" s="17">
        <v>0</v>
      </c>
      <c r="L547" s="17">
        <v>0</v>
      </c>
      <c r="M547" s="17">
        <v>0</v>
      </c>
      <c r="N547" s="17">
        <v>0</v>
      </c>
      <c r="O547" s="17">
        <v>0</v>
      </c>
      <c r="P547" s="17">
        <v>0</v>
      </c>
      <c r="Q547" s="17">
        <v>0</v>
      </c>
      <c r="R547" s="17">
        <v>0</v>
      </c>
      <c r="S547" s="17">
        <v>0</v>
      </c>
      <c r="T547" s="17">
        <v>0</v>
      </c>
      <c r="U547" s="17">
        <v>0</v>
      </c>
      <c r="V547" s="17">
        <v>0</v>
      </c>
      <c r="W547" s="17">
        <v>50</v>
      </c>
      <c r="X547" s="17">
        <v>0</v>
      </c>
      <c r="Y547" s="17">
        <v>0</v>
      </c>
      <c r="Z547" s="17">
        <v>0</v>
      </c>
      <c r="AA547" s="17">
        <v>0</v>
      </c>
      <c r="AB547" s="17">
        <v>0</v>
      </c>
      <c r="AC547" s="17">
        <v>0</v>
      </c>
      <c r="AD547" s="17">
        <v>0</v>
      </c>
      <c r="AE547" s="17">
        <v>0</v>
      </c>
      <c r="AF547" s="41">
        <v>0</v>
      </c>
      <c r="AG547" s="88">
        <v>33</v>
      </c>
      <c r="AH547" s="17" t="s">
        <v>3</v>
      </c>
      <c r="AI547" s="87" t="s">
        <v>506</v>
      </c>
      <c r="AN547" s="17">
        <f t="shared" si="198"/>
        <v>100</v>
      </c>
      <c r="AO547" s="17">
        <f t="shared" si="199"/>
        <v>0</v>
      </c>
      <c r="AP547" s="17">
        <f t="shared" si="200"/>
        <v>0.08</v>
      </c>
      <c r="AQ547" s="17">
        <f t="shared" si="201"/>
        <v>0.42</v>
      </c>
      <c r="AR547" s="17">
        <f t="shared" si="202"/>
        <v>0</v>
      </c>
      <c r="AS547" s="17">
        <f t="shared" si="203"/>
        <v>0.33</v>
      </c>
      <c r="AU547" s="17">
        <f t="shared" si="204"/>
        <v>0</v>
      </c>
      <c r="AV547" s="17">
        <f t="shared" si="205"/>
        <v>0</v>
      </c>
      <c r="AW547" s="17">
        <f t="shared" si="206"/>
        <v>0.5</v>
      </c>
      <c r="AX547" s="17">
        <f t="shared" si="207"/>
        <v>0.5</v>
      </c>
      <c r="AY547" s="17">
        <f t="shared" si="208"/>
        <v>0</v>
      </c>
      <c r="AZ547" s="17">
        <f t="shared" si="209"/>
        <v>0</v>
      </c>
      <c r="BA547" s="17">
        <f t="shared" si="210"/>
        <v>0.33</v>
      </c>
      <c r="BC547" s="17">
        <f t="shared" si="211"/>
        <v>0</v>
      </c>
      <c r="BD547" s="17">
        <f t="shared" si="212"/>
        <v>0.2252252252252252</v>
      </c>
      <c r="BE547" s="17">
        <f t="shared" si="213"/>
        <v>0.42821172032905386</v>
      </c>
      <c r="BF547" s="17">
        <f t="shared" si="214"/>
        <v>0.2252252252252252</v>
      </c>
      <c r="BG547" s="17">
        <f t="shared" si="215"/>
        <v>0.2252252252252252</v>
      </c>
      <c r="BH547" s="17">
        <f t="shared" si="216"/>
        <v>1.097775342910479E-2</v>
      </c>
      <c r="BI547" s="17">
        <f t="shared" si="217"/>
        <v>1.3682115577835195E-2</v>
      </c>
    </row>
    <row r="548" spans="1:61" x14ac:dyDescent="0.25">
      <c r="A548" s="84">
        <v>483</v>
      </c>
      <c r="B548" s="84">
        <v>537</v>
      </c>
      <c r="C548" s="17" t="s">
        <v>328</v>
      </c>
      <c r="D548" s="86" t="s">
        <v>615</v>
      </c>
      <c r="E548" s="98">
        <f t="shared" si="218"/>
        <v>0</v>
      </c>
      <c r="F548" s="98">
        <f t="shared" si="219"/>
        <v>0.10416666666666667</v>
      </c>
      <c r="G548" s="17">
        <v>2</v>
      </c>
      <c r="H548" s="17">
        <v>43</v>
      </c>
      <c r="I548" s="17">
        <v>0</v>
      </c>
      <c r="J548" s="17">
        <v>0</v>
      </c>
      <c r="K548" s="17">
        <v>0</v>
      </c>
      <c r="L548" s="17">
        <v>0</v>
      </c>
      <c r="M548" s="17">
        <v>0</v>
      </c>
      <c r="N548" s="17">
        <v>0</v>
      </c>
      <c r="O548" s="17">
        <v>0</v>
      </c>
      <c r="P548" s="17">
        <v>0</v>
      </c>
      <c r="Q548" s="17">
        <v>5</v>
      </c>
      <c r="R548" s="17">
        <v>0</v>
      </c>
      <c r="S548" s="17">
        <v>0</v>
      </c>
      <c r="T548" s="17">
        <v>0</v>
      </c>
      <c r="U548" s="17">
        <v>0</v>
      </c>
      <c r="V548" s="17">
        <v>0</v>
      </c>
      <c r="W548" s="17">
        <v>50</v>
      </c>
      <c r="X548" s="17">
        <v>0</v>
      </c>
      <c r="Y548" s="17">
        <v>0</v>
      </c>
      <c r="Z548" s="17">
        <v>0</v>
      </c>
      <c r="AA548" s="17">
        <v>0</v>
      </c>
      <c r="AB548" s="17">
        <v>0</v>
      </c>
      <c r="AC548" s="17">
        <v>0</v>
      </c>
      <c r="AD548" s="17">
        <v>0</v>
      </c>
      <c r="AE548" s="17">
        <v>0</v>
      </c>
      <c r="AF548" s="41">
        <v>0</v>
      </c>
      <c r="AG548" s="88">
        <v>41</v>
      </c>
      <c r="AH548" s="17" t="s">
        <v>3</v>
      </c>
      <c r="AI548" s="87" t="s">
        <v>506</v>
      </c>
      <c r="AN548" s="17">
        <f t="shared" si="198"/>
        <v>100</v>
      </c>
      <c r="AO548" s="17">
        <f t="shared" si="199"/>
        <v>0</v>
      </c>
      <c r="AP548" s="17">
        <f t="shared" si="200"/>
        <v>0.02</v>
      </c>
      <c r="AQ548" s="17">
        <f t="shared" si="201"/>
        <v>0.43</v>
      </c>
      <c r="AR548" s="17">
        <f t="shared" si="202"/>
        <v>0.05</v>
      </c>
      <c r="AS548" s="17">
        <f t="shared" si="203"/>
        <v>0.41</v>
      </c>
      <c r="AU548" s="17">
        <f t="shared" si="204"/>
        <v>0.11111111111111112</v>
      </c>
      <c r="AV548" s="17">
        <f t="shared" si="205"/>
        <v>0</v>
      </c>
      <c r="AW548" s="17">
        <f t="shared" si="206"/>
        <v>0.50694444444444442</v>
      </c>
      <c r="AX548" s="17">
        <f t="shared" si="207"/>
        <v>0.52777777777777779</v>
      </c>
      <c r="AY548" s="17">
        <f t="shared" si="208"/>
        <v>0</v>
      </c>
      <c r="AZ548" s="17">
        <f t="shared" si="209"/>
        <v>0</v>
      </c>
      <c r="BA548" s="17">
        <f t="shared" si="210"/>
        <v>0.41</v>
      </c>
      <c r="BC548" s="17">
        <f t="shared" si="211"/>
        <v>9.8039215686274508E-2</v>
      </c>
      <c r="BD548" s="17">
        <f t="shared" si="212"/>
        <v>0.32679738562091498</v>
      </c>
      <c r="BE548" s="17">
        <f t="shared" si="213"/>
        <v>0.43397388343154197</v>
      </c>
      <c r="BF548" s="17">
        <f t="shared" si="214"/>
        <v>0.32679738562091498</v>
      </c>
      <c r="BG548" s="17">
        <f t="shared" si="215"/>
        <v>0.32679738562091498</v>
      </c>
      <c r="BH548" s="17">
        <f t="shared" si="216"/>
        <v>6.922675039514721E-3</v>
      </c>
      <c r="BI548" s="17">
        <f t="shared" si="217"/>
        <v>3.8797407688635398E-2</v>
      </c>
    </row>
    <row r="549" spans="1:61" x14ac:dyDescent="0.25">
      <c r="A549" s="84">
        <v>484</v>
      </c>
      <c r="B549" s="84">
        <v>538</v>
      </c>
      <c r="C549" s="17" t="s">
        <v>329</v>
      </c>
      <c r="D549" s="86" t="s">
        <v>615</v>
      </c>
      <c r="E549" s="98">
        <f t="shared" si="218"/>
        <v>0</v>
      </c>
      <c r="F549" s="98">
        <f t="shared" si="219"/>
        <v>0.20833333333333334</v>
      </c>
      <c r="G549" s="17">
        <v>2</v>
      </c>
      <c r="H549" s="17">
        <v>38</v>
      </c>
      <c r="I549" s="17">
        <v>0</v>
      </c>
      <c r="J549" s="17">
        <v>0</v>
      </c>
      <c r="K549" s="17">
        <v>0</v>
      </c>
      <c r="L549" s="17">
        <v>0</v>
      </c>
      <c r="M549" s="17">
        <v>0</v>
      </c>
      <c r="N549" s="17">
        <v>0</v>
      </c>
      <c r="O549" s="17">
        <v>0</v>
      </c>
      <c r="P549" s="17">
        <v>0</v>
      </c>
      <c r="Q549" s="17">
        <v>10</v>
      </c>
      <c r="R549" s="17">
        <v>0</v>
      </c>
      <c r="S549" s="17">
        <v>0</v>
      </c>
      <c r="T549" s="17">
        <v>0</v>
      </c>
      <c r="U549" s="17">
        <v>0</v>
      </c>
      <c r="V549" s="17">
        <v>0</v>
      </c>
      <c r="W549" s="17">
        <v>50</v>
      </c>
      <c r="X549" s="17">
        <v>0</v>
      </c>
      <c r="Y549" s="17">
        <v>0</v>
      </c>
      <c r="Z549" s="17">
        <v>0</v>
      </c>
      <c r="AA549" s="17">
        <v>0</v>
      </c>
      <c r="AB549" s="17">
        <v>0</v>
      </c>
      <c r="AC549" s="17">
        <v>0</v>
      </c>
      <c r="AD549" s="17">
        <v>0</v>
      </c>
      <c r="AE549" s="17">
        <v>0</v>
      </c>
      <c r="AF549" s="41">
        <v>0</v>
      </c>
      <c r="AG549" s="88">
        <v>40</v>
      </c>
      <c r="AH549" s="17" t="s">
        <v>3</v>
      </c>
      <c r="AI549" s="87" t="s">
        <v>506</v>
      </c>
      <c r="AN549" s="17">
        <f t="shared" si="198"/>
        <v>100</v>
      </c>
      <c r="AO549" s="17">
        <f t="shared" si="199"/>
        <v>0</v>
      </c>
      <c r="AP549" s="17">
        <f t="shared" si="200"/>
        <v>0.02</v>
      </c>
      <c r="AQ549" s="17">
        <f t="shared" si="201"/>
        <v>0.38</v>
      </c>
      <c r="AR549" s="17">
        <f t="shared" si="202"/>
        <v>0.1</v>
      </c>
      <c r="AS549" s="17">
        <f t="shared" si="203"/>
        <v>0.4</v>
      </c>
      <c r="AU549" s="17">
        <f t="shared" si="204"/>
        <v>0.25</v>
      </c>
      <c r="AV549" s="17">
        <f t="shared" si="205"/>
        <v>0</v>
      </c>
      <c r="AW549" s="17">
        <f t="shared" si="206"/>
        <v>0.515625</v>
      </c>
      <c r="AX549" s="17">
        <f t="shared" si="207"/>
        <v>0.5625</v>
      </c>
      <c r="AY549" s="17">
        <f t="shared" si="208"/>
        <v>0</v>
      </c>
      <c r="AZ549" s="17">
        <f t="shared" si="209"/>
        <v>0</v>
      </c>
      <c r="BA549" s="17">
        <f t="shared" si="210"/>
        <v>0.4</v>
      </c>
      <c r="BC549" s="17">
        <f t="shared" si="211"/>
        <v>0.21739130434782608</v>
      </c>
      <c r="BD549" s="17">
        <f t="shared" si="212"/>
        <v>0.36231884057971009</v>
      </c>
      <c r="BE549" s="17">
        <f t="shared" si="213"/>
        <v>0.4409886906867449</v>
      </c>
      <c r="BF549" s="17">
        <f t="shared" si="214"/>
        <v>0.36231884057971009</v>
      </c>
      <c r="BG549" s="17">
        <f t="shared" si="215"/>
        <v>0.36231884057971009</v>
      </c>
      <c r="BH549" s="17">
        <f t="shared" si="216"/>
        <v>1.4198697752573048E-3</v>
      </c>
      <c r="BI549" s="17">
        <f t="shared" si="217"/>
        <v>3.4957996174785393E-2</v>
      </c>
    </row>
    <row r="550" spans="1:61" x14ac:dyDescent="0.25">
      <c r="A550" s="84">
        <v>486</v>
      </c>
      <c r="B550" s="84">
        <v>540</v>
      </c>
      <c r="C550" s="17" t="s">
        <v>331</v>
      </c>
      <c r="D550" s="86" t="s">
        <v>615</v>
      </c>
      <c r="E550" s="98">
        <f t="shared" si="218"/>
        <v>0</v>
      </c>
      <c r="F550" s="98">
        <f t="shared" si="219"/>
        <v>0.10869565217391304</v>
      </c>
      <c r="G550" s="17">
        <v>4</v>
      </c>
      <c r="H550" s="17">
        <v>41</v>
      </c>
      <c r="I550" s="17">
        <v>0</v>
      </c>
      <c r="J550" s="17">
        <v>0</v>
      </c>
      <c r="K550" s="17">
        <v>0</v>
      </c>
      <c r="L550" s="17">
        <v>0</v>
      </c>
      <c r="M550" s="17">
        <v>0</v>
      </c>
      <c r="N550" s="17">
        <v>0</v>
      </c>
      <c r="O550" s="17">
        <v>0</v>
      </c>
      <c r="P550" s="17">
        <v>0</v>
      </c>
      <c r="Q550" s="17">
        <v>5</v>
      </c>
      <c r="R550" s="17">
        <v>0</v>
      </c>
      <c r="S550" s="17">
        <v>0</v>
      </c>
      <c r="T550" s="17">
        <v>0</v>
      </c>
      <c r="U550" s="17">
        <v>0</v>
      </c>
      <c r="V550" s="17">
        <v>0</v>
      </c>
      <c r="W550" s="17">
        <v>50</v>
      </c>
      <c r="X550" s="17">
        <v>0</v>
      </c>
      <c r="Y550" s="17">
        <v>0</v>
      </c>
      <c r="Z550" s="17">
        <v>0</v>
      </c>
      <c r="AA550" s="17">
        <v>0</v>
      </c>
      <c r="AB550" s="17">
        <v>0</v>
      </c>
      <c r="AC550" s="17">
        <v>0</v>
      </c>
      <c r="AD550" s="17">
        <v>0</v>
      </c>
      <c r="AE550" s="17">
        <v>0</v>
      </c>
      <c r="AF550" s="41">
        <v>0</v>
      </c>
      <c r="AG550" s="88">
        <v>35</v>
      </c>
      <c r="AH550" s="17" t="s">
        <v>3</v>
      </c>
      <c r="AI550" s="87" t="s">
        <v>506</v>
      </c>
      <c r="AN550" s="17">
        <f t="shared" si="198"/>
        <v>100</v>
      </c>
      <c r="AO550" s="17">
        <f t="shared" si="199"/>
        <v>0</v>
      </c>
      <c r="AP550" s="17">
        <f t="shared" si="200"/>
        <v>0.04</v>
      </c>
      <c r="AQ550" s="17">
        <f t="shared" si="201"/>
        <v>0.41</v>
      </c>
      <c r="AR550" s="17">
        <f t="shared" si="202"/>
        <v>0.05</v>
      </c>
      <c r="AS550" s="17">
        <f t="shared" si="203"/>
        <v>0.35</v>
      </c>
      <c r="AU550" s="17">
        <f t="shared" si="204"/>
        <v>0.11111111111111113</v>
      </c>
      <c r="AV550" s="17">
        <f t="shared" si="205"/>
        <v>0</v>
      </c>
      <c r="AW550" s="17">
        <f t="shared" si="206"/>
        <v>0.50694444444444442</v>
      </c>
      <c r="AX550" s="17">
        <f t="shared" si="207"/>
        <v>0.52777777777777779</v>
      </c>
      <c r="AY550" s="17">
        <f t="shared" si="208"/>
        <v>0</v>
      </c>
      <c r="AZ550" s="17">
        <f t="shared" si="209"/>
        <v>0</v>
      </c>
      <c r="BA550" s="17">
        <f t="shared" si="210"/>
        <v>0.35</v>
      </c>
      <c r="BC550" s="17">
        <f t="shared" si="211"/>
        <v>8.771929824561403E-2</v>
      </c>
      <c r="BD550" s="17">
        <f t="shared" si="212"/>
        <v>0.29239766081871343</v>
      </c>
      <c r="BE550" s="17">
        <f t="shared" si="213"/>
        <v>0.43336733994706955</v>
      </c>
      <c r="BF550" s="17">
        <f t="shared" si="214"/>
        <v>0.29239766081871343</v>
      </c>
      <c r="BG550" s="17">
        <f t="shared" si="215"/>
        <v>0.29239766081871343</v>
      </c>
      <c r="BH550" s="17">
        <f t="shared" si="216"/>
        <v>3.3180294791559789E-3</v>
      </c>
      <c r="BI550" s="17">
        <f t="shared" si="217"/>
        <v>1.8760938605535241E-2</v>
      </c>
    </row>
    <row r="551" spans="1:61" x14ac:dyDescent="0.25">
      <c r="A551" s="84">
        <v>487</v>
      </c>
      <c r="B551" s="84">
        <v>541</v>
      </c>
      <c r="C551" s="17" t="s">
        <v>332</v>
      </c>
      <c r="D551" s="86" t="s">
        <v>615</v>
      </c>
      <c r="E551" s="98">
        <f t="shared" si="218"/>
        <v>0</v>
      </c>
      <c r="F551" s="98">
        <f t="shared" si="219"/>
        <v>0.21739130434782608</v>
      </c>
      <c r="G551" s="17">
        <v>4</v>
      </c>
      <c r="H551" s="17">
        <v>36</v>
      </c>
      <c r="I551" s="17">
        <v>0</v>
      </c>
      <c r="J551" s="17">
        <v>0</v>
      </c>
      <c r="K551" s="17">
        <v>0</v>
      </c>
      <c r="L551" s="17">
        <v>0</v>
      </c>
      <c r="M551" s="17">
        <v>0</v>
      </c>
      <c r="N551" s="17">
        <v>0</v>
      </c>
      <c r="O551" s="17">
        <v>0</v>
      </c>
      <c r="P551" s="17">
        <v>0</v>
      </c>
      <c r="Q551" s="17">
        <v>10</v>
      </c>
      <c r="R551" s="17">
        <v>0</v>
      </c>
      <c r="S551" s="17">
        <v>0</v>
      </c>
      <c r="T551" s="17">
        <v>0</v>
      </c>
      <c r="U551" s="17">
        <v>0</v>
      </c>
      <c r="V551" s="17">
        <v>0</v>
      </c>
      <c r="W551" s="17">
        <v>50</v>
      </c>
      <c r="X551" s="17">
        <v>0</v>
      </c>
      <c r="Y551" s="17">
        <v>0</v>
      </c>
      <c r="Z551" s="17">
        <v>0</v>
      </c>
      <c r="AA551" s="17">
        <v>0</v>
      </c>
      <c r="AB551" s="17">
        <v>0</v>
      </c>
      <c r="AC551" s="17">
        <v>0</v>
      </c>
      <c r="AD551" s="17">
        <v>0</v>
      </c>
      <c r="AE551" s="17">
        <v>0</v>
      </c>
      <c r="AF551" s="41">
        <v>0</v>
      </c>
      <c r="AG551" s="88">
        <v>35</v>
      </c>
      <c r="AH551" s="17" t="s">
        <v>3</v>
      </c>
      <c r="AI551" s="87" t="s">
        <v>506</v>
      </c>
      <c r="AN551" s="17">
        <f t="shared" si="198"/>
        <v>100</v>
      </c>
      <c r="AO551" s="17">
        <f t="shared" si="199"/>
        <v>0</v>
      </c>
      <c r="AP551" s="17">
        <f t="shared" si="200"/>
        <v>0.04</v>
      </c>
      <c r="AQ551" s="17">
        <f t="shared" si="201"/>
        <v>0.36</v>
      </c>
      <c r="AR551" s="17">
        <f t="shared" si="202"/>
        <v>0.1</v>
      </c>
      <c r="AS551" s="17">
        <f t="shared" si="203"/>
        <v>0.35</v>
      </c>
      <c r="AU551" s="17">
        <f t="shared" si="204"/>
        <v>0.25000000000000006</v>
      </c>
      <c r="AV551" s="17">
        <f t="shared" si="205"/>
        <v>0</v>
      </c>
      <c r="AW551" s="17">
        <f t="shared" si="206"/>
        <v>0.515625</v>
      </c>
      <c r="AX551" s="17">
        <f t="shared" si="207"/>
        <v>0.5625</v>
      </c>
      <c r="AY551" s="17">
        <f t="shared" si="208"/>
        <v>0</v>
      </c>
      <c r="AZ551" s="17">
        <f t="shared" si="209"/>
        <v>0</v>
      </c>
      <c r="BA551" s="17">
        <f t="shared" si="210"/>
        <v>0.35</v>
      </c>
      <c r="BC551" s="17">
        <f t="shared" si="211"/>
        <v>0.19230769230769232</v>
      </c>
      <c r="BD551" s="17">
        <f t="shared" si="212"/>
        <v>0.32051282051282048</v>
      </c>
      <c r="BE551" s="17">
        <f t="shared" si="213"/>
        <v>0.43951442487624209</v>
      </c>
      <c r="BF551" s="17">
        <f t="shared" si="214"/>
        <v>0.32051282051282048</v>
      </c>
      <c r="BG551" s="17">
        <f t="shared" si="215"/>
        <v>0.32051282051282048</v>
      </c>
      <c r="BH551" s="17">
        <f t="shared" si="216"/>
        <v>8.6949375410913911E-4</v>
      </c>
      <c r="BI551" s="17">
        <f t="shared" si="217"/>
        <v>1.8760938605535241E-2</v>
      </c>
    </row>
    <row r="552" spans="1:61" x14ac:dyDescent="0.25">
      <c r="A552" s="84">
        <v>489</v>
      </c>
      <c r="B552" s="84">
        <v>543</v>
      </c>
      <c r="C552" s="17" t="s">
        <v>333</v>
      </c>
      <c r="D552" s="86" t="s">
        <v>615</v>
      </c>
      <c r="E552" s="98">
        <f t="shared" si="218"/>
        <v>0</v>
      </c>
      <c r="F552" s="98">
        <f t="shared" si="219"/>
        <v>0.11363636363636363</v>
      </c>
      <c r="G552" s="17">
        <v>6</v>
      </c>
      <c r="H552" s="17">
        <v>39</v>
      </c>
      <c r="I552" s="17">
        <v>0</v>
      </c>
      <c r="J552" s="17">
        <v>0</v>
      </c>
      <c r="K552" s="17">
        <v>0</v>
      </c>
      <c r="L552" s="17">
        <v>0</v>
      </c>
      <c r="M552" s="17">
        <v>0</v>
      </c>
      <c r="N552" s="17">
        <v>0</v>
      </c>
      <c r="O552" s="17">
        <v>0</v>
      </c>
      <c r="P552" s="17">
        <v>0</v>
      </c>
      <c r="Q552" s="17">
        <v>5</v>
      </c>
      <c r="R552" s="17">
        <v>0</v>
      </c>
      <c r="S552" s="17">
        <v>0</v>
      </c>
      <c r="T552" s="17">
        <v>0</v>
      </c>
      <c r="U552" s="17">
        <v>0</v>
      </c>
      <c r="V552" s="17">
        <v>0</v>
      </c>
      <c r="W552" s="17">
        <v>50</v>
      </c>
      <c r="X552" s="17">
        <v>0</v>
      </c>
      <c r="Y552" s="17">
        <v>0</v>
      </c>
      <c r="Z552" s="17">
        <v>0</v>
      </c>
      <c r="AA552" s="17">
        <v>0</v>
      </c>
      <c r="AB552" s="17">
        <v>0</v>
      </c>
      <c r="AC552" s="17">
        <v>0</v>
      </c>
      <c r="AD552" s="17">
        <v>0</v>
      </c>
      <c r="AE552" s="17">
        <v>0</v>
      </c>
      <c r="AF552" s="41">
        <v>0</v>
      </c>
      <c r="AG552" s="88">
        <v>32</v>
      </c>
      <c r="AH552" s="17" t="s">
        <v>3</v>
      </c>
      <c r="AI552" s="87" t="s">
        <v>506</v>
      </c>
      <c r="AN552" s="17">
        <f t="shared" si="198"/>
        <v>100</v>
      </c>
      <c r="AO552" s="17">
        <f t="shared" si="199"/>
        <v>0</v>
      </c>
      <c r="AP552" s="17">
        <f t="shared" si="200"/>
        <v>0.06</v>
      </c>
      <c r="AQ552" s="17">
        <f t="shared" si="201"/>
        <v>0.39</v>
      </c>
      <c r="AR552" s="17">
        <f t="shared" si="202"/>
        <v>0.05</v>
      </c>
      <c r="AS552" s="17">
        <f t="shared" si="203"/>
        <v>0.32</v>
      </c>
      <c r="AU552" s="17">
        <f t="shared" si="204"/>
        <v>0.11111111111111112</v>
      </c>
      <c r="AV552" s="17">
        <f t="shared" si="205"/>
        <v>0</v>
      </c>
      <c r="AW552" s="17">
        <f t="shared" si="206"/>
        <v>0.50694444444444442</v>
      </c>
      <c r="AX552" s="17">
        <f t="shared" si="207"/>
        <v>0.52777777777777779</v>
      </c>
      <c r="AY552" s="17">
        <f t="shared" si="208"/>
        <v>0</v>
      </c>
      <c r="AZ552" s="17">
        <f t="shared" si="209"/>
        <v>0</v>
      </c>
      <c r="BA552" s="17">
        <f t="shared" si="210"/>
        <v>0.32</v>
      </c>
      <c r="BC552" s="17">
        <f t="shared" si="211"/>
        <v>7.9365079365079361E-2</v>
      </c>
      <c r="BD552" s="17">
        <f t="shared" si="212"/>
        <v>0.26455026455026454</v>
      </c>
      <c r="BE552" s="17">
        <f t="shared" si="213"/>
        <v>0.43287632855487757</v>
      </c>
      <c r="BF552" s="17">
        <f t="shared" si="214"/>
        <v>0.26455026455026454</v>
      </c>
      <c r="BG552" s="17">
        <f t="shared" si="215"/>
        <v>0.26455026455026454</v>
      </c>
      <c r="BH552" s="17">
        <f t="shared" si="216"/>
        <v>3.0746731614456507E-3</v>
      </c>
      <c r="BI552" s="17">
        <f t="shared" si="217"/>
        <v>1.1442704063985166E-2</v>
      </c>
    </row>
    <row r="553" spans="1:61" x14ac:dyDescent="0.25">
      <c r="A553" s="84">
        <v>490</v>
      </c>
      <c r="B553" s="84">
        <v>544</v>
      </c>
      <c r="C553" s="17" t="s">
        <v>334</v>
      </c>
      <c r="D553" s="86" t="s">
        <v>615</v>
      </c>
      <c r="E553" s="98">
        <f t="shared" si="218"/>
        <v>0</v>
      </c>
      <c r="F553" s="98">
        <f t="shared" si="219"/>
        <v>0.22727272727272727</v>
      </c>
      <c r="G553" s="17">
        <v>6</v>
      </c>
      <c r="H553" s="17">
        <v>34</v>
      </c>
      <c r="I553" s="17">
        <v>0</v>
      </c>
      <c r="J553" s="17">
        <v>0</v>
      </c>
      <c r="K553" s="17">
        <v>0</v>
      </c>
      <c r="L553" s="17">
        <v>0</v>
      </c>
      <c r="M553" s="17">
        <v>0</v>
      </c>
      <c r="N553" s="17">
        <v>0</v>
      </c>
      <c r="O553" s="17">
        <v>0</v>
      </c>
      <c r="P553" s="17">
        <v>0</v>
      </c>
      <c r="Q553" s="17">
        <v>10</v>
      </c>
      <c r="R553" s="17">
        <v>0</v>
      </c>
      <c r="S553" s="17">
        <v>0</v>
      </c>
      <c r="T553" s="17">
        <v>0</v>
      </c>
      <c r="U553" s="17">
        <v>0</v>
      </c>
      <c r="V553" s="17">
        <v>0</v>
      </c>
      <c r="W553" s="17">
        <v>50</v>
      </c>
      <c r="X553" s="17">
        <v>0</v>
      </c>
      <c r="Y553" s="17">
        <v>0</v>
      </c>
      <c r="Z553" s="17">
        <v>0</v>
      </c>
      <c r="AA553" s="17">
        <v>0</v>
      </c>
      <c r="AB553" s="17">
        <v>0</v>
      </c>
      <c r="AC553" s="17">
        <v>0</v>
      </c>
      <c r="AD553" s="17">
        <v>0</v>
      </c>
      <c r="AE553" s="17">
        <v>0</v>
      </c>
      <c r="AF553" s="41">
        <v>0</v>
      </c>
      <c r="AG553" s="88">
        <v>33</v>
      </c>
      <c r="AH553" s="17" t="s">
        <v>3</v>
      </c>
      <c r="AI553" s="87" t="s">
        <v>506</v>
      </c>
      <c r="AN553" s="17">
        <f t="shared" si="198"/>
        <v>100</v>
      </c>
      <c r="AO553" s="17">
        <f t="shared" si="199"/>
        <v>0</v>
      </c>
      <c r="AP553" s="17">
        <f t="shared" si="200"/>
        <v>0.06</v>
      </c>
      <c r="AQ553" s="17">
        <f t="shared" si="201"/>
        <v>0.34</v>
      </c>
      <c r="AR553" s="17">
        <f t="shared" si="202"/>
        <v>0.1</v>
      </c>
      <c r="AS553" s="17">
        <f t="shared" si="203"/>
        <v>0.33</v>
      </c>
      <c r="AU553" s="17">
        <f t="shared" si="204"/>
        <v>0.25</v>
      </c>
      <c r="AV553" s="17">
        <f t="shared" si="205"/>
        <v>0</v>
      </c>
      <c r="AW553" s="17">
        <f t="shared" si="206"/>
        <v>0.515625</v>
      </c>
      <c r="AX553" s="17">
        <f t="shared" si="207"/>
        <v>0.5625</v>
      </c>
      <c r="AY553" s="17">
        <f t="shared" si="208"/>
        <v>0</v>
      </c>
      <c r="AZ553" s="17">
        <f t="shared" si="209"/>
        <v>0</v>
      </c>
      <c r="BA553" s="17">
        <f t="shared" si="210"/>
        <v>0.33</v>
      </c>
      <c r="BC553" s="17">
        <f t="shared" si="211"/>
        <v>0.17241379310344829</v>
      </c>
      <c r="BD553" s="17">
        <f t="shared" si="212"/>
        <v>0.28735632183908044</v>
      </c>
      <c r="BE553" s="17">
        <f t="shared" si="213"/>
        <v>0.43834517957825708</v>
      </c>
      <c r="BF553" s="17">
        <f t="shared" si="214"/>
        <v>0.28735632183908044</v>
      </c>
      <c r="BG553" s="17">
        <f t="shared" si="215"/>
        <v>0.28735632183908044</v>
      </c>
      <c r="BH553" s="17">
        <f t="shared" si="216"/>
        <v>1.8184832870920889E-3</v>
      </c>
      <c r="BI553" s="17">
        <f t="shared" si="217"/>
        <v>1.3682115577835195E-2</v>
      </c>
    </row>
    <row r="554" spans="1:61" x14ac:dyDescent="0.25">
      <c r="A554" s="84">
        <v>492</v>
      </c>
      <c r="B554" s="84">
        <v>546</v>
      </c>
      <c r="C554" s="17" t="s">
        <v>336</v>
      </c>
      <c r="D554" s="86" t="s">
        <v>615</v>
      </c>
      <c r="E554" s="98">
        <f t="shared" si="218"/>
        <v>0</v>
      </c>
      <c r="F554" s="98">
        <f t="shared" si="219"/>
        <v>0.11904761904761904</v>
      </c>
      <c r="G554" s="17">
        <v>8</v>
      </c>
      <c r="H554" s="17">
        <v>37</v>
      </c>
      <c r="I554" s="17">
        <v>0</v>
      </c>
      <c r="J554" s="17">
        <v>0</v>
      </c>
      <c r="K554" s="17">
        <v>0</v>
      </c>
      <c r="L554" s="17">
        <v>0</v>
      </c>
      <c r="M554" s="17">
        <v>0</v>
      </c>
      <c r="N554" s="17">
        <v>0</v>
      </c>
      <c r="O554" s="17">
        <v>0</v>
      </c>
      <c r="P554" s="17">
        <v>0</v>
      </c>
      <c r="Q554" s="17">
        <v>5</v>
      </c>
      <c r="R554" s="17">
        <v>0</v>
      </c>
      <c r="S554" s="17">
        <v>0</v>
      </c>
      <c r="T554" s="17">
        <v>0</v>
      </c>
      <c r="U554" s="17">
        <v>0</v>
      </c>
      <c r="V554" s="17">
        <v>0</v>
      </c>
      <c r="W554" s="17">
        <v>50</v>
      </c>
      <c r="X554" s="17">
        <v>0</v>
      </c>
      <c r="Y554" s="17">
        <v>0</v>
      </c>
      <c r="Z554" s="17">
        <v>0</v>
      </c>
      <c r="AA554" s="17">
        <v>0</v>
      </c>
      <c r="AB554" s="17">
        <v>0</v>
      </c>
      <c r="AC554" s="17">
        <v>0</v>
      </c>
      <c r="AD554" s="17">
        <v>0</v>
      </c>
      <c r="AE554" s="17">
        <v>0</v>
      </c>
      <c r="AF554" s="41">
        <v>0</v>
      </c>
      <c r="AG554" s="88">
        <v>28</v>
      </c>
      <c r="AH554" s="17" t="s">
        <v>3</v>
      </c>
      <c r="AI554" s="87" t="s">
        <v>506</v>
      </c>
      <c r="AN554" s="17">
        <f t="shared" si="198"/>
        <v>100</v>
      </c>
      <c r="AO554" s="17">
        <f t="shared" si="199"/>
        <v>0</v>
      </c>
      <c r="AP554" s="17">
        <f t="shared" si="200"/>
        <v>0.08</v>
      </c>
      <c r="AQ554" s="17">
        <f t="shared" si="201"/>
        <v>0.37</v>
      </c>
      <c r="AR554" s="17">
        <f t="shared" si="202"/>
        <v>0.05</v>
      </c>
      <c r="AS554" s="17">
        <f t="shared" si="203"/>
        <v>0.28000000000000003</v>
      </c>
      <c r="AU554" s="17">
        <f t="shared" si="204"/>
        <v>0.11111111111111112</v>
      </c>
      <c r="AV554" s="17">
        <f t="shared" si="205"/>
        <v>0</v>
      </c>
      <c r="AW554" s="17">
        <f t="shared" si="206"/>
        <v>0.50694444444444442</v>
      </c>
      <c r="AX554" s="17">
        <f t="shared" si="207"/>
        <v>0.52777777777777779</v>
      </c>
      <c r="AY554" s="17">
        <f t="shared" si="208"/>
        <v>0</v>
      </c>
      <c r="AZ554" s="17">
        <f t="shared" si="209"/>
        <v>0</v>
      </c>
      <c r="BA554" s="17">
        <f t="shared" si="210"/>
        <v>0.28000000000000003</v>
      </c>
      <c r="BC554" s="17">
        <f t="shared" si="211"/>
        <v>7.2463768115942032E-2</v>
      </c>
      <c r="BD554" s="17">
        <f t="shared" si="212"/>
        <v>0.24154589371980673</v>
      </c>
      <c r="BE554" s="17">
        <f t="shared" si="213"/>
        <v>0.43247071044828422</v>
      </c>
      <c r="BF554" s="17">
        <f t="shared" si="214"/>
        <v>0.24154589371980673</v>
      </c>
      <c r="BG554" s="17">
        <f t="shared" si="215"/>
        <v>0.24154589371980673</v>
      </c>
      <c r="BH554" s="17">
        <f t="shared" si="216"/>
        <v>1.4787182898084018E-3</v>
      </c>
      <c r="BI554" s="17">
        <f t="shared" si="217"/>
        <v>4.485058008585059E-3</v>
      </c>
    </row>
    <row r="555" spans="1:61" x14ac:dyDescent="0.25">
      <c r="A555" s="84">
        <v>493</v>
      </c>
      <c r="B555" s="84">
        <v>547</v>
      </c>
      <c r="C555" s="17" t="s">
        <v>337</v>
      </c>
      <c r="D555" s="86" t="s">
        <v>615</v>
      </c>
      <c r="E555" s="98">
        <f t="shared" si="218"/>
        <v>0</v>
      </c>
      <c r="F555" s="98">
        <f t="shared" si="219"/>
        <v>0.23809523809523808</v>
      </c>
      <c r="G555" s="17">
        <v>8</v>
      </c>
      <c r="H555" s="17">
        <v>32</v>
      </c>
      <c r="I555" s="17">
        <v>0</v>
      </c>
      <c r="J555" s="17">
        <v>0</v>
      </c>
      <c r="K555" s="17">
        <v>0</v>
      </c>
      <c r="L555" s="17">
        <v>0</v>
      </c>
      <c r="M555" s="17">
        <v>0</v>
      </c>
      <c r="N555" s="17">
        <v>0</v>
      </c>
      <c r="O555" s="17">
        <v>0</v>
      </c>
      <c r="P555" s="17">
        <v>0</v>
      </c>
      <c r="Q555" s="17">
        <v>10</v>
      </c>
      <c r="R555" s="17">
        <v>0</v>
      </c>
      <c r="S555" s="17">
        <v>0</v>
      </c>
      <c r="T555" s="17">
        <v>0</v>
      </c>
      <c r="U555" s="17">
        <v>0</v>
      </c>
      <c r="V555" s="17">
        <v>0</v>
      </c>
      <c r="W555" s="17">
        <v>50</v>
      </c>
      <c r="X555" s="17">
        <v>0</v>
      </c>
      <c r="Y555" s="17">
        <v>0</v>
      </c>
      <c r="Z555" s="17">
        <v>0</v>
      </c>
      <c r="AA555" s="17">
        <v>0</v>
      </c>
      <c r="AB555" s="17">
        <v>0</v>
      </c>
      <c r="AC555" s="17">
        <v>0</v>
      </c>
      <c r="AD555" s="17">
        <v>0</v>
      </c>
      <c r="AE555" s="17">
        <v>0</v>
      </c>
      <c r="AF555" s="41">
        <v>0</v>
      </c>
      <c r="AG555" s="88">
        <v>27</v>
      </c>
      <c r="AH555" s="17" t="s">
        <v>3</v>
      </c>
      <c r="AI555" s="87" t="s">
        <v>506</v>
      </c>
      <c r="AN555" s="17">
        <f t="shared" si="198"/>
        <v>100</v>
      </c>
      <c r="AO555" s="17">
        <f t="shared" si="199"/>
        <v>0</v>
      </c>
      <c r="AP555" s="17">
        <f t="shared" si="200"/>
        <v>0.08</v>
      </c>
      <c r="AQ555" s="17">
        <f t="shared" si="201"/>
        <v>0.32</v>
      </c>
      <c r="AR555" s="17">
        <f t="shared" si="202"/>
        <v>0.1</v>
      </c>
      <c r="AS555" s="17">
        <f t="shared" si="203"/>
        <v>0.27</v>
      </c>
      <c r="AU555" s="17">
        <f t="shared" si="204"/>
        <v>0.25</v>
      </c>
      <c r="AV555" s="17">
        <f t="shared" si="205"/>
        <v>0</v>
      </c>
      <c r="AW555" s="17">
        <f t="shared" si="206"/>
        <v>0.515625</v>
      </c>
      <c r="AX555" s="17">
        <f t="shared" si="207"/>
        <v>0.5625</v>
      </c>
      <c r="AY555" s="17">
        <f t="shared" si="208"/>
        <v>0</v>
      </c>
      <c r="AZ555" s="17">
        <f t="shared" si="209"/>
        <v>0</v>
      </c>
      <c r="BA555" s="17">
        <f t="shared" si="210"/>
        <v>0.27</v>
      </c>
      <c r="BC555" s="17">
        <f t="shared" si="211"/>
        <v>0.15625</v>
      </c>
      <c r="BD555" s="17">
        <f t="shared" si="212"/>
        <v>0.26041666666666663</v>
      </c>
      <c r="BE555" s="17">
        <f t="shared" si="213"/>
        <v>0.43739516777364429</v>
      </c>
      <c r="BF555" s="17">
        <f t="shared" si="214"/>
        <v>0.26041666666666663</v>
      </c>
      <c r="BG555" s="17">
        <f t="shared" si="215"/>
        <v>0.26041666666666663</v>
      </c>
      <c r="BH555" s="17">
        <f t="shared" si="216"/>
        <v>9.1840277777778821E-5</v>
      </c>
      <c r="BI555" s="17">
        <f t="shared" si="217"/>
        <v>3.2456464947350299E-3</v>
      </c>
    </row>
    <row r="556" spans="1:61" x14ac:dyDescent="0.25">
      <c r="A556" s="84">
        <v>495</v>
      </c>
      <c r="B556" s="84">
        <v>549</v>
      </c>
      <c r="C556" s="17" t="str">
        <f>'EWG-CCP-127 (1)'!B278</f>
        <v>Li-R0.03</v>
      </c>
      <c r="D556" s="86" t="s">
        <v>615</v>
      </c>
      <c r="E556" s="98">
        <f t="shared" si="218"/>
        <v>2.9126213592233006</v>
      </c>
      <c r="F556" s="98">
        <f t="shared" si="219"/>
        <v>0</v>
      </c>
      <c r="G556" s="17">
        <v>0</v>
      </c>
      <c r="H556" s="17">
        <f>'EWG-CCP-127 (1)'!J278</f>
        <v>97.087378640776706</v>
      </c>
      <c r="I556" s="17">
        <v>0</v>
      </c>
      <c r="J556" s="17">
        <v>0</v>
      </c>
      <c r="K556" s="17">
        <v>0</v>
      </c>
      <c r="L556" s="17">
        <f>'EWG-CCP-127 (1)'!M278</f>
        <v>0</v>
      </c>
      <c r="M556" s="17">
        <v>2.9126213592233006</v>
      </c>
      <c r="N556" s="17">
        <v>0</v>
      </c>
      <c r="O556" s="17">
        <f>'EWG-CCP-127 (1)'!L278</f>
        <v>0</v>
      </c>
      <c r="P556" s="17">
        <v>0</v>
      </c>
      <c r="Q556" s="17">
        <v>0</v>
      </c>
      <c r="R556" s="17">
        <v>0</v>
      </c>
      <c r="S556" s="17">
        <v>0</v>
      </c>
      <c r="T556" s="17">
        <v>0</v>
      </c>
      <c r="U556" s="17">
        <v>0</v>
      </c>
      <c r="V556" s="17">
        <v>0</v>
      </c>
      <c r="W556" s="17">
        <v>0</v>
      </c>
      <c r="X556" s="17">
        <f>'EWG-CCP-127 (1)'!O278</f>
        <v>0</v>
      </c>
      <c r="Y556" s="17">
        <v>0</v>
      </c>
      <c r="Z556" s="17">
        <v>0</v>
      </c>
      <c r="AA556" s="17">
        <v>0</v>
      </c>
      <c r="AB556" s="17">
        <v>0</v>
      </c>
      <c r="AC556" s="17">
        <v>0</v>
      </c>
      <c r="AD556" s="17">
        <f>'EWG-CCP-127 (1)'!N278</f>
        <v>0</v>
      </c>
      <c r="AE556" s="17">
        <v>0</v>
      </c>
      <c r="AF556" s="41">
        <v>0</v>
      </c>
      <c r="AG556" s="88">
        <f>'EWG-CCP-127 (1)'!I278</f>
        <v>3</v>
      </c>
      <c r="AH556" s="92" t="s">
        <v>3</v>
      </c>
      <c r="AI556" s="87" t="s">
        <v>531</v>
      </c>
      <c r="AK556" s="87" t="s">
        <v>505</v>
      </c>
      <c r="AL556" s="87" t="s">
        <v>510</v>
      </c>
      <c r="AN556" s="17">
        <f t="shared" si="198"/>
        <v>100</v>
      </c>
      <c r="AO556" s="17">
        <f t="shared" si="199"/>
        <v>2.9126213592233007E-2</v>
      </c>
      <c r="AP556" s="17">
        <f t="shared" si="200"/>
        <v>0</v>
      </c>
      <c r="AQ556" s="17">
        <f t="shared" si="201"/>
        <v>0.970873786407767</v>
      </c>
      <c r="AR556" s="17">
        <f t="shared" si="202"/>
        <v>0</v>
      </c>
      <c r="AS556" s="17">
        <f t="shared" si="203"/>
        <v>0.03</v>
      </c>
      <c r="AU556" s="17">
        <f t="shared" si="204"/>
        <v>0</v>
      </c>
      <c r="AV556" s="17">
        <f t="shared" si="205"/>
        <v>2.9999999999999995E-2</v>
      </c>
      <c r="AW556" s="17">
        <f t="shared" si="206"/>
        <v>0.5</v>
      </c>
      <c r="AX556" s="17">
        <f t="shared" si="207"/>
        <v>0.5</v>
      </c>
      <c r="AY556" s="17">
        <f t="shared" si="208"/>
        <v>2.9999999999999995E-2</v>
      </c>
      <c r="AZ556" s="17">
        <f t="shared" si="209"/>
        <v>2.9999999999999995E-2</v>
      </c>
      <c r="BA556" s="17">
        <f t="shared" si="210"/>
        <v>3.4694469519536142E-18</v>
      </c>
      <c r="BC556" s="17">
        <f t="shared" si="211"/>
        <v>0</v>
      </c>
      <c r="BD556" s="17">
        <f t="shared" si="212"/>
        <v>2.9999999999999995E-2</v>
      </c>
      <c r="BE556" s="17">
        <f t="shared" si="213"/>
        <v>0.42821172032905386</v>
      </c>
      <c r="BF556" s="17">
        <f t="shared" si="214"/>
        <v>2.9999999999999995E-2</v>
      </c>
      <c r="BG556" s="17">
        <f t="shared" si="215"/>
        <v>2.9999999999999995E-2</v>
      </c>
      <c r="BH556" s="17">
        <f t="shared" si="216"/>
        <v>1.2037062152420224E-35</v>
      </c>
      <c r="BI556" s="17">
        <f t="shared" si="217"/>
        <v>3.3499770162334373E-2</v>
      </c>
    </row>
    <row r="557" spans="1:61" x14ac:dyDescent="0.25">
      <c r="A557" s="84">
        <v>496</v>
      </c>
      <c r="B557" s="84">
        <v>550</v>
      </c>
      <c r="C557" s="17" t="str">
        <f>'EWG-CCP-127 (1)'!B279</f>
        <v>Li-R0.1</v>
      </c>
      <c r="D557" s="86" t="s">
        <v>615</v>
      </c>
      <c r="E557" s="98">
        <f t="shared" si="218"/>
        <v>9.0909090909090917</v>
      </c>
      <c r="F557" s="98">
        <f t="shared" si="219"/>
        <v>0</v>
      </c>
      <c r="G557" s="17">
        <v>0</v>
      </c>
      <c r="H557" s="17">
        <f>'EWG-CCP-127 (1)'!J279</f>
        <v>90.909090909090907</v>
      </c>
      <c r="I557" s="17">
        <v>0</v>
      </c>
      <c r="J557" s="17">
        <v>0</v>
      </c>
      <c r="K557" s="17">
        <v>0</v>
      </c>
      <c r="L557" s="17">
        <f>'EWG-CCP-127 (1)'!M279</f>
        <v>0</v>
      </c>
      <c r="M557" s="17">
        <v>9.0909090909090917</v>
      </c>
      <c r="N557" s="17">
        <v>0</v>
      </c>
      <c r="O557" s="17">
        <f>'EWG-CCP-127 (1)'!L279</f>
        <v>0</v>
      </c>
      <c r="P557" s="17">
        <v>0</v>
      </c>
      <c r="Q557" s="17">
        <v>0</v>
      </c>
      <c r="R557" s="17">
        <v>0</v>
      </c>
      <c r="S557" s="17">
        <v>0</v>
      </c>
      <c r="T557" s="17">
        <v>0</v>
      </c>
      <c r="U557" s="17">
        <v>0</v>
      </c>
      <c r="V557" s="17">
        <v>0</v>
      </c>
      <c r="W557" s="17">
        <v>0</v>
      </c>
      <c r="X557" s="17">
        <f>'EWG-CCP-127 (1)'!O279</f>
        <v>0</v>
      </c>
      <c r="Y557" s="17">
        <v>0</v>
      </c>
      <c r="Z557" s="17">
        <v>0</v>
      </c>
      <c r="AA557" s="17">
        <v>0</v>
      </c>
      <c r="AB557" s="17">
        <v>0</v>
      </c>
      <c r="AC557" s="17">
        <v>0</v>
      </c>
      <c r="AD557" s="17">
        <f>'EWG-CCP-127 (1)'!N279</f>
        <v>0</v>
      </c>
      <c r="AE557" s="17">
        <v>0</v>
      </c>
      <c r="AF557" s="41">
        <v>0</v>
      </c>
      <c r="AG557" s="88">
        <f>'EWG-CCP-127 (1)'!I279</f>
        <v>12</v>
      </c>
      <c r="AH557" s="92" t="s">
        <v>3</v>
      </c>
      <c r="AI557" s="87" t="s">
        <v>531</v>
      </c>
      <c r="AN557" s="17">
        <f t="shared" si="198"/>
        <v>100</v>
      </c>
      <c r="AO557" s="17">
        <f t="shared" si="199"/>
        <v>9.0909090909090912E-2</v>
      </c>
      <c r="AP557" s="17">
        <f t="shared" si="200"/>
        <v>0</v>
      </c>
      <c r="AQ557" s="17">
        <f t="shared" si="201"/>
        <v>0.90909090909090906</v>
      </c>
      <c r="AR557" s="17">
        <f t="shared" si="202"/>
        <v>0</v>
      </c>
      <c r="AS557" s="17">
        <f t="shared" si="203"/>
        <v>0.12</v>
      </c>
      <c r="AU557" s="17">
        <f t="shared" si="204"/>
        <v>0</v>
      </c>
      <c r="AV557" s="17">
        <f t="shared" si="205"/>
        <v>0.1</v>
      </c>
      <c r="AW557" s="17">
        <f t="shared" si="206"/>
        <v>0.5</v>
      </c>
      <c r="AX557" s="17">
        <f t="shared" si="207"/>
        <v>0.5</v>
      </c>
      <c r="AY557" s="17">
        <f t="shared" si="208"/>
        <v>0.1</v>
      </c>
      <c r="AZ557" s="17">
        <f t="shared" si="209"/>
        <v>0.1</v>
      </c>
      <c r="BA557" s="17">
        <f t="shared" si="210"/>
        <v>1.999999999999999E-2</v>
      </c>
      <c r="BC557" s="17">
        <f t="shared" si="211"/>
        <v>0</v>
      </c>
      <c r="BD557" s="17">
        <f t="shared" si="212"/>
        <v>0.1</v>
      </c>
      <c r="BE557" s="17">
        <f t="shared" si="213"/>
        <v>0.42821172032905386</v>
      </c>
      <c r="BF557" s="17">
        <f t="shared" si="214"/>
        <v>0.1</v>
      </c>
      <c r="BG557" s="17">
        <f t="shared" si="215"/>
        <v>0.1</v>
      </c>
      <c r="BH557" s="17">
        <f t="shared" si="216"/>
        <v>3.9999999999999959E-4</v>
      </c>
      <c r="BI557" s="17">
        <f t="shared" si="217"/>
        <v>8.6544737869846174E-3</v>
      </c>
    </row>
    <row r="558" spans="1:61" x14ac:dyDescent="0.25">
      <c r="A558" s="84">
        <v>497</v>
      </c>
      <c r="B558" s="84">
        <v>551</v>
      </c>
      <c r="C558" s="17" t="str">
        <f>'EWG-CCP-127 (1)'!B280</f>
        <v>Li-R0.2</v>
      </c>
      <c r="D558" s="86" t="s">
        <v>615</v>
      </c>
      <c r="E558" s="98">
        <f t="shared" si="218"/>
        <v>16.666666666666668</v>
      </c>
      <c r="F558" s="98">
        <f t="shared" si="219"/>
        <v>0</v>
      </c>
      <c r="G558" s="17">
        <v>0</v>
      </c>
      <c r="H558" s="17">
        <f>'EWG-CCP-127 (1)'!J280</f>
        <v>83.333333333333343</v>
      </c>
      <c r="I558" s="17">
        <v>0</v>
      </c>
      <c r="J558" s="17">
        <v>0</v>
      </c>
      <c r="K558" s="17">
        <v>0</v>
      </c>
      <c r="L558" s="17">
        <f>'EWG-CCP-127 (1)'!M280</f>
        <v>0</v>
      </c>
      <c r="M558" s="17">
        <v>16.666666666666668</v>
      </c>
      <c r="N558" s="17">
        <v>0</v>
      </c>
      <c r="O558" s="17">
        <f>'EWG-CCP-127 (1)'!L280</f>
        <v>0</v>
      </c>
      <c r="P558" s="17">
        <v>0</v>
      </c>
      <c r="Q558" s="17">
        <v>0</v>
      </c>
      <c r="R558" s="17">
        <v>0</v>
      </c>
      <c r="S558" s="17">
        <v>0</v>
      </c>
      <c r="T558" s="17">
        <v>0</v>
      </c>
      <c r="U558" s="17">
        <v>0</v>
      </c>
      <c r="V558" s="17">
        <v>0</v>
      </c>
      <c r="W558" s="17">
        <v>0</v>
      </c>
      <c r="X558" s="17">
        <f>'EWG-CCP-127 (1)'!O280</f>
        <v>0</v>
      </c>
      <c r="Y558" s="17">
        <v>0</v>
      </c>
      <c r="Z558" s="17">
        <v>0</v>
      </c>
      <c r="AA558" s="17">
        <v>0</v>
      </c>
      <c r="AB558" s="17">
        <v>0</v>
      </c>
      <c r="AC558" s="17">
        <v>0</v>
      </c>
      <c r="AD558" s="17">
        <f>'EWG-CCP-127 (1)'!N280</f>
        <v>0</v>
      </c>
      <c r="AE558" s="17">
        <v>0</v>
      </c>
      <c r="AF558" s="17">
        <v>0</v>
      </c>
      <c r="AG558" s="88">
        <f>'EWG-CCP-127 (1)'!I280</f>
        <v>21</v>
      </c>
      <c r="AH558" s="92" t="s">
        <v>3</v>
      </c>
      <c r="AI558" s="87" t="s">
        <v>531</v>
      </c>
      <c r="AN558" s="17">
        <f t="shared" si="198"/>
        <v>100.00000000000001</v>
      </c>
      <c r="AO558" s="17">
        <f t="shared" si="199"/>
        <v>0.16666666666666669</v>
      </c>
      <c r="AP558" s="17">
        <f t="shared" si="200"/>
        <v>0</v>
      </c>
      <c r="AQ558" s="17">
        <f t="shared" si="201"/>
        <v>0.83333333333333348</v>
      </c>
      <c r="AR558" s="17">
        <f t="shared" si="202"/>
        <v>0</v>
      </c>
      <c r="AS558" s="17">
        <f t="shared" si="203"/>
        <v>0.21</v>
      </c>
      <c r="AU558" s="17">
        <f t="shared" si="204"/>
        <v>0</v>
      </c>
      <c r="AV558" s="17">
        <f t="shared" si="205"/>
        <v>0.19999999999999998</v>
      </c>
      <c r="AW558" s="17">
        <f t="shared" si="206"/>
        <v>0.5</v>
      </c>
      <c r="AX558" s="17">
        <f t="shared" si="207"/>
        <v>0.5</v>
      </c>
      <c r="AY558" s="17">
        <f t="shared" si="208"/>
        <v>0.19999999999999998</v>
      </c>
      <c r="AZ558" s="17">
        <f t="shared" si="209"/>
        <v>0.19999999999999998</v>
      </c>
      <c r="BA558" s="17">
        <f t="shared" si="210"/>
        <v>1.0000000000000009E-2</v>
      </c>
      <c r="BC558" s="17">
        <f t="shared" si="211"/>
        <v>0</v>
      </c>
      <c r="BD558" s="17">
        <f t="shared" si="212"/>
        <v>0.19999999999999998</v>
      </c>
      <c r="BE558" s="17">
        <f t="shared" si="213"/>
        <v>0.42821172032905386</v>
      </c>
      <c r="BF558" s="17">
        <f t="shared" si="214"/>
        <v>0.19999999999999998</v>
      </c>
      <c r="BG558" s="17">
        <f t="shared" si="215"/>
        <v>0.19999999999999998</v>
      </c>
      <c r="BH558" s="17">
        <f t="shared" si="216"/>
        <v>1.0000000000000018E-4</v>
      </c>
      <c r="BI558" s="17">
        <f t="shared" si="217"/>
        <v>9.1774116348636179E-6</v>
      </c>
    </row>
    <row r="559" spans="1:61" x14ac:dyDescent="0.25">
      <c r="A559" s="84">
        <v>498</v>
      </c>
      <c r="B559" s="84">
        <v>552</v>
      </c>
      <c r="C559" s="17" t="str">
        <f>'EWG-CCP-127 (1)'!B281</f>
        <v>Li-R0.3</v>
      </c>
      <c r="D559" s="86" t="s">
        <v>615</v>
      </c>
      <c r="E559" s="98">
        <f t="shared" si="218"/>
        <v>23.076923076923077</v>
      </c>
      <c r="F559" s="98">
        <f t="shared" si="219"/>
        <v>0</v>
      </c>
      <c r="G559" s="17">
        <v>0</v>
      </c>
      <c r="H559" s="17">
        <f>'EWG-CCP-127 (1)'!J281</f>
        <v>76.92307692307692</v>
      </c>
      <c r="I559" s="17">
        <v>0</v>
      </c>
      <c r="J559" s="17">
        <v>0</v>
      </c>
      <c r="K559" s="17">
        <v>0</v>
      </c>
      <c r="L559" s="17">
        <f>'EWG-CCP-127 (1)'!M281</f>
        <v>0</v>
      </c>
      <c r="M559" s="17">
        <v>23.076923076923077</v>
      </c>
      <c r="N559" s="17">
        <v>0</v>
      </c>
      <c r="O559" s="17">
        <f>'EWG-CCP-127 (1)'!L281</f>
        <v>0</v>
      </c>
      <c r="P559" s="17">
        <v>0</v>
      </c>
      <c r="Q559" s="17">
        <v>0</v>
      </c>
      <c r="R559" s="17">
        <v>0</v>
      </c>
      <c r="S559" s="17">
        <v>0</v>
      </c>
      <c r="T559" s="17">
        <v>0</v>
      </c>
      <c r="U559" s="17">
        <v>0</v>
      </c>
      <c r="V559" s="17">
        <v>0</v>
      </c>
      <c r="W559" s="17">
        <v>0</v>
      </c>
      <c r="X559" s="17">
        <f>'EWG-CCP-127 (1)'!O281</f>
        <v>0</v>
      </c>
      <c r="Y559" s="17">
        <v>0</v>
      </c>
      <c r="Z559" s="17">
        <v>0</v>
      </c>
      <c r="AA559" s="17">
        <v>0</v>
      </c>
      <c r="AB559" s="17">
        <v>0</v>
      </c>
      <c r="AC559" s="17">
        <v>0</v>
      </c>
      <c r="AD559" s="17">
        <f>'EWG-CCP-127 (1)'!N281</f>
        <v>0</v>
      </c>
      <c r="AE559" s="17">
        <v>0</v>
      </c>
      <c r="AF559" s="17">
        <v>0</v>
      </c>
      <c r="AG559" s="88">
        <f>'EWG-CCP-127 (1)'!I281</f>
        <v>32</v>
      </c>
      <c r="AH559" s="92" t="s">
        <v>3</v>
      </c>
      <c r="AI559" s="87" t="s">
        <v>531</v>
      </c>
      <c r="AN559" s="17">
        <f t="shared" si="198"/>
        <v>100</v>
      </c>
      <c r="AO559" s="17">
        <f t="shared" si="199"/>
        <v>0.23076923076923075</v>
      </c>
      <c r="AP559" s="17">
        <f t="shared" si="200"/>
        <v>0</v>
      </c>
      <c r="AQ559" s="17">
        <f t="shared" si="201"/>
        <v>0.76923076923076916</v>
      </c>
      <c r="AR559" s="17">
        <f t="shared" si="202"/>
        <v>0</v>
      </c>
      <c r="AS559" s="17">
        <f t="shared" si="203"/>
        <v>0.32</v>
      </c>
      <c r="AU559" s="17">
        <f t="shared" si="204"/>
        <v>0</v>
      </c>
      <c r="AV559" s="17">
        <f t="shared" si="205"/>
        <v>0.3</v>
      </c>
      <c r="AW559" s="17">
        <f t="shared" si="206"/>
        <v>0.5</v>
      </c>
      <c r="AX559" s="17">
        <f t="shared" si="207"/>
        <v>0.5</v>
      </c>
      <c r="AY559" s="17">
        <f t="shared" si="208"/>
        <v>0.3</v>
      </c>
      <c r="AZ559" s="17">
        <f t="shared" si="209"/>
        <v>0.3</v>
      </c>
      <c r="BA559" s="17">
        <f t="shared" si="210"/>
        <v>2.0000000000000018E-2</v>
      </c>
      <c r="BC559" s="17">
        <f t="shared" si="211"/>
        <v>0</v>
      </c>
      <c r="BD559" s="17">
        <f t="shared" si="212"/>
        <v>0.3</v>
      </c>
      <c r="BE559" s="17">
        <f t="shared" si="213"/>
        <v>0.42821172032905386</v>
      </c>
      <c r="BF559" s="17">
        <f t="shared" si="214"/>
        <v>0.3</v>
      </c>
      <c r="BG559" s="17">
        <f t="shared" si="215"/>
        <v>0.3</v>
      </c>
      <c r="BH559" s="17">
        <f t="shared" si="216"/>
        <v>4.0000000000000072E-4</v>
      </c>
      <c r="BI559" s="17">
        <f t="shared" si="217"/>
        <v>1.1442704063985166E-2</v>
      </c>
    </row>
    <row r="560" spans="1:61" x14ac:dyDescent="0.25">
      <c r="A560" s="84">
        <v>499</v>
      </c>
      <c r="B560" s="84">
        <v>553</v>
      </c>
      <c r="C560" s="17" t="str">
        <f>'EWG-CCP-127 (1)'!B282</f>
        <v>Li-R0.4</v>
      </c>
      <c r="D560" s="86" t="s">
        <v>615</v>
      </c>
      <c r="E560" s="98">
        <f t="shared" si="218"/>
        <v>28.571428571428577</v>
      </c>
      <c r="F560" s="98">
        <f t="shared" si="219"/>
        <v>0</v>
      </c>
      <c r="G560" s="17">
        <v>0</v>
      </c>
      <c r="H560" s="17">
        <f>'EWG-CCP-127 (1)'!J282</f>
        <v>71.428571428571431</v>
      </c>
      <c r="I560" s="17">
        <v>0</v>
      </c>
      <c r="J560" s="17">
        <v>0</v>
      </c>
      <c r="K560" s="17">
        <v>0</v>
      </c>
      <c r="L560" s="17">
        <f>'EWG-CCP-127 (1)'!M282</f>
        <v>0</v>
      </c>
      <c r="M560" s="17">
        <v>28.571428571428577</v>
      </c>
      <c r="N560" s="17">
        <v>0</v>
      </c>
      <c r="O560" s="17">
        <f>'EWG-CCP-127 (1)'!L282</f>
        <v>0</v>
      </c>
      <c r="P560" s="17">
        <v>0</v>
      </c>
      <c r="Q560" s="17">
        <v>0</v>
      </c>
      <c r="R560" s="17">
        <v>0</v>
      </c>
      <c r="S560" s="17">
        <v>0</v>
      </c>
      <c r="T560" s="17">
        <v>0</v>
      </c>
      <c r="U560" s="17">
        <v>0</v>
      </c>
      <c r="V560" s="17">
        <v>0</v>
      </c>
      <c r="W560" s="17">
        <v>0</v>
      </c>
      <c r="X560" s="17">
        <f>'EWG-CCP-127 (1)'!O282</f>
        <v>0</v>
      </c>
      <c r="Y560" s="17">
        <v>0</v>
      </c>
      <c r="Z560" s="17">
        <v>0</v>
      </c>
      <c r="AA560" s="17">
        <v>0</v>
      </c>
      <c r="AB560" s="17">
        <v>0</v>
      </c>
      <c r="AC560" s="17">
        <v>0</v>
      </c>
      <c r="AD560" s="17">
        <f>'EWG-CCP-127 (1)'!N282</f>
        <v>0</v>
      </c>
      <c r="AE560" s="17">
        <v>0</v>
      </c>
      <c r="AF560" s="17">
        <v>0</v>
      </c>
      <c r="AG560" s="88">
        <f>'EWG-CCP-127 (1)'!I282</f>
        <v>38</v>
      </c>
      <c r="AH560" s="92" t="s">
        <v>3</v>
      </c>
      <c r="AI560" s="87" t="s">
        <v>531</v>
      </c>
      <c r="AN560" s="17">
        <f t="shared" si="198"/>
        <v>100</v>
      </c>
      <c r="AO560" s="17">
        <f t="shared" si="199"/>
        <v>0.28571428571428575</v>
      </c>
      <c r="AP560" s="17">
        <f t="shared" si="200"/>
        <v>0</v>
      </c>
      <c r="AQ560" s="17">
        <f t="shared" si="201"/>
        <v>0.7142857142857143</v>
      </c>
      <c r="AR560" s="17">
        <f t="shared" si="202"/>
        <v>0</v>
      </c>
      <c r="AS560" s="17">
        <f t="shared" si="203"/>
        <v>0.38</v>
      </c>
      <c r="AU560" s="17">
        <f t="shared" si="204"/>
        <v>0</v>
      </c>
      <c r="AV560" s="17">
        <f t="shared" si="205"/>
        <v>0.4</v>
      </c>
      <c r="AW560" s="17">
        <f t="shared" si="206"/>
        <v>0.5</v>
      </c>
      <c r="AX560" s="17">
        <f t="shared" si="207"/>
        <v>0.5</v>
      </c>
      <c r="AY560" s="17">
        <f t="shared" si="208"/>
        <v>0.4</v>
      </c>
      <c r="AZ560" s="17">
        <f t="shared" si="209"/>
        <v>0.4</v>
      </c>
      <c r="BA560" s="17">
        <f t="shared" si="210"/>
        <v>2.0000000000000018E-2</v>
      </c>
      <c r="BC560" s="17">
        <f t="shared" si="211"/>
        <v>0</v>
      </c>
      <c r="BD560" s="17">
        <f t="shared" si="212"/>
        <v>0.40000000000000008</v>
      </c>
      <c r="BE560" s="17">
        <f t="shared" si="213"/>
        <v>0.42821172032905386</v>
      </c>
      <c r="BF560" s="17">
        <f t="shared" si="214"/>
        <v>0.40000000000000008</v>
      </c>
      <c r="BG560" s="17">
        <f t="shared" si="215"/>
        <v>0.40000000000000008</v>
      </c>
      <c r="BH560" s="17">
        <f t="shared" si="216"/>
        <v>4.0000000000000295E-4</v>
      </c>
      <c r="BI560" s="17">
        <f t="shared" si="217"/>
        <v>2.787917314708533E-2</v>
      </c>
    </row>
    <row r="561" spans="1:61" x14ac:dyDescent="0.25">
      <c r="A561" s="84">
        <v>500</v>
      </c>
      <c r="B561" s="84">
        <v>554</v>
      </c>
      <c r="C561" s="17" t="str">
        <f>'EWG-CCP-127 (1)'!B283</f>
        <v>Li-R0.5</v>
      </c>
      <c r="D561" s="86" t="s">
        <v>615</v>
      </c>
      <c r="E561" s="98">
        <f t="shared" si="218"/>
        <v>33.333333333333329</v>
      </c>
      <c r="F561" s="98">
        <f t="shared" si="219"/>
        <v>0</v>
      </c>
      <c r="G561" s="17">
        <v>0</v>
      </c>
      <c r="H561" s="17">
        <f>'EWG-CCP-127 (1)'!J283</f>
        <v>66.666666666666657</v>
      </c>
      <c r="I561" s="17">
        <v>0</v>
      </c>
      <c r="J561" s="17">
        <v>0</v>
      </c>
      <c r="K561" s="17">
        <v>0</v>
      </c>
      <c r="L561" s="17">
        <f>'EWG-CCP-127 (1)'!M283</f>
        <v>0</v>
      </c>
      <c r="M561" s="17">
        <v>33.333333333333329</v>
      </c>
      <c r="N561" s="17">
        <v>0</v>
      </c>
      <c r="O561" s="17">
        <f>'EWG-CCP-127 (1)'!L283</f>
        <v>0</v>
      </c>
      <c r="P561" s="17">
        <v>0</v>
      </c>
      <c r="Q561" s="17">
        <v>0</v>
      </c>
      <c r="R561" s="17">
        <v>0</v>
      </c>
      <c r="S561" s="17">
        <v>0</v>
      </c>
      <c r="T561" s="17">
        <v>0</v>
      </c>
      <c r="U561" s="17">
        <v>0</v>
      </c>
      <c r="V561" s="17">
        <v>0</v>
      </c>
      <c r="W561" s="17">
        <v>0</v>
      </c>
      <c r="X561" s="17">
        <f>'EWG-CCP-127 (1)'!O283</f>
        <v>0</v>
      </c>
      <c r="Y561" s="17">
        <v>0</v>
      </c>
      <c r="Z561" s="17">
        <v>0</v>
      </c>
      <c r="AA561" s="17">
        <v>0</v>
      </c>
      <c r="AB561" s="17">
        <v>0</v>
      </c>
      <c r="AC561" s="17">
        <v>0</v>
      </c>
      <c r="AD561" s="17">
        <f>'EWG-CCP-127 (1)'!N283</f>
        <v>0</v>
      </c>
      <c r="AE561" s="17">
        <v>0</v>
      </c>
      <c r="AF561" s="17">
        <v>0</v>
      </c>
      <c r="AG561" s="88">
        <f>'EWG-CCP-127 (1)'!I283</f>
        <v>43</v>
      </c>
      <c r="AH561" s="92" t="s">
        <v>3</v>
      </c>
      <c r="AI561" s="87" t="s">
        <v>531</v>
      </c>
      <c r="AN561" s="17">
        <f t="shared" si="198"/>
        <v>99.999999999999986</v>
      </c>
      <c r="AO561" s="17">
        <f t="shared" si="199"/>
        <v>0.33333333333333326</v>
      </c>
      <c r="AP561" s="17">
        <f t="shared" si="200"/>
        <v>0</v>
      </c>
      <c r="AQ561" s="17">
        <f t="shared" si="201"/>
        <v>0.66666666666666652</v>
      </c>
      <c r="AR561" s="17">
        <f t="shared" si="202"/>
        <v>0</v>
      </c>
      <c r="AS561" s="17">
        <f t="shared" si="203"/>
        <v>0.43</v>
      </c>
      <c r="AU561" s="17">
        <f t="shared" si="204"/>
        <v>0</v>
      </c>
      <c r="AV561" s="17">
        <f t="shared" si="205"/>
        <v>0.5</v>
      </c>
      <c r="AW561" s="17">
        <f t="shared" si="206"/>
        <v>0.5</v>
      </c>
      <c r="AX561" s="17">
        <f t="shared" si="207"/>
        <v>0.5</v>
      </c>
      <c r="AY561" s="17">
        <f t="shared" si="208"/>
        <v>0.5</v>
      </c>
      <c r="AZ561" s="17">
        <f t="shared" si="209"/>
        <v>0.5</v>
      </c>
      <c r="BA561" s="17">
        <f t="shared" si="210"/>
        <v>7.0000000000000007E-2</v>
      </c>
      <c r="BC561" s="17">
        <f t="shared" si="211"/>
        <v>0</v>
      </c>
      <c r="BD561" s="17">
        <f t="shared" si="212"/>
        <v>0.5</v>
      </c>
      <c r="BE561" s="17">
        <f t="shared" si="213"/>
        <v>0.42821172032905386</v>
      </c>
      <c r="BF561" s="17">
        <f t="shared" si="214"/>
        <v>0.46111298850702437</v>
      </c>
      <c r="BG561" s="17">
        <f t="shared" si="215"/>
        <v>0.46111298850702437</v>
      </c>
      <c r="BH561" s="17">
        <f t="shared" si="216"/>
        <v>9.6801805383823082E-4</v>
      </c>
      <c r="BI561" s="17">
        <f t="shared" si="217"/>
        <v>4.707623071633546E-2</v>
      </c>
    </row>
    <row r="562" spans="1:61" x14ac:dyDescent="0.25">
      <c r="A562" s="84">
        <v>501</v>
      </c>
      <c r="B562" s="84">
        <v>555</v>
      </c>
      <c r="C562" s="17" t="str">
        <f>'EWG-CCP-127 (1)'!B284</f>
        <v>Li-R0.7</v>
      </c>
      <c r="D562" s="86" t="s">
        <v>615</v>
      </c>
      <c r="E562" s="98">
        <f t="shared" si="218"/>
        <v>41.17647058823529</v>
      </c>
      <c r="F562" s="98">
        <f t="shared" si="219"/>
        <v>0</v>
      </c>
      <c r="G562" s="17">
        <v>0</v>
      </c>
      <c r="H562" s="17">
        <f>'EWG-CCP-127 (1)'!J284</f>
        <v>58.82352941176471</v>
      </c>
      <c r="I562" s="17">
        <v>0</v>
      </c>
      <c r="J562" s="17">
        <v>0</v>
      </c>
      <c r="K562" s="17">
        <v>0</v>
      </c>
      <c r="L562" s="17">
        <f>'EWG-CCP-127 (1)'!M284</f>
        <v>0</v>
      </c>
      <c r="M562" s="17">
        <v>41.17647058823529</v>
      </c>
      <c r="N562" s="17">
        <v>0</v>
      </c>
      <c r="O562" s="17">
        <f>'EWG-CCP-127 (1)'!L284</f>
        <v>0</v>
      </c>
      <c r="P562" s="17">
        <v>0</v>
      </c>
      <c r="Q562" s="17">
        <v>0</v>
      </c>
      <c r="R562" s="17">
        <v>0</v>
      </c>
      <c r="S562" s="17">
        <v>0</v>
      </c>
      <c r="T562" s="17">
        <v>0</v>
      </c>
      <c r="U562" s="17">
        <v>0</v>
      </c>
      <c r="V562" s="17">
        <v>0</v>
      </c>
      <c r="W562" s="17">
        <v>0</v>
      </c>
      <c r="X562" s="17">
        <f>'EWG-CCP-127 (1)'!O284</f>
        <v>0</v>
      </c>
      <c r="Y562" s="17">
        <v>0</v>
      </c>
      <c r="Z562" s="17">
        <v>0</v>
      </c>
      <c r="AA562" s="17">
        <v>0</v>
      </c>
      <c r="AB562" s="17">
        <v>0</v>
      </c>
      <c r="AC562" s="17">
        <v>0</v>
      </c>
      <c r="AD562" s="17">
        <f>'EWG-CCP-127 (1)'!N284</f>
        <v>0</v>
      </c>
      <c r="AE562" s="17">
        <v>0</v>
      </c>
      <c r="AF562" s="17">
        <v>0</v>
      </c>
      <c r="AG562" s="88">
        <f>'EWG-CCP-127 (1)'!I284</f>
        <v>44</v>
      </c>
      <c r="AH562" s="92" t="s">
        <v>3</v>
      </c>
      <c r="AI562" s="87" t="s">
        <v>531</v>
      </c>
      <c r="AN562" s="17">
        <f t="shared" si="198"/>
        <v>100</v>
      </c>
      <c r="AO562" s="17">
        <f t="shared" si="199"/>
        <v>0.41176470588235292</v>
      </c>
      <c r="AP562" s="17">
        <f t="shared" si="200"/>
        <v>0</v>
      </c>
      <c r="AQ562" s="17">
        <f t="shared" si="201"/>
        <v>0.58823529411764708</v>
      </c>
      <c r="AR562" s="17">
        <f t="shared" si="202"/>
        <v>0</v>
      </c>
      <c r="AS562" s="17">
        <f t="shared" si="203"/>
        <v>0.44</v>
      </c>
      <c r="AU562" s="17">
        <f t="shared" si="204"/>
        <v>0</v>
      </c>
      <c r="AV562" s="17">
        <f t="shared" si="205"/>
        <v>0.7</v>
      </c>
      <c r="AW562" s="17">
        <f t="shared" si="206"/>
        <v>0.5</v>
      </c>
      <c r="AX562" s="17">
        <f t="shared" si="207"/>
        <v>0.5</v>
      </c>
      <c r="AY562" s="17">
        <f t="shared" si="208"/>
        <v>0.43333333333333335</v>
      </c>
      <c r="AZ562" s="17">
        <f t="shared" si="209"/>
        <v>0.43333333333333335</v>
      </c>
      <c r="BA562" s="17">
        <f t="shared" si="210"/>
        <v>6.6666666666666541E-3</v>
      </c>
      <c r="BC562" s="17">
        <f t="shared" si="211"/>
        <v>0</v>
      </c>
      <c r="BD562" s="17">
        <f t="shared" si="212"/>
        <v>0.69999999999999984</v>
      </c>
      <c r="BE562" s="17">
        <f t="shared" si="213"/>
        <v>0.42821172032905386</v>
      </c>
      <c r="BF562" s="17">
        <f t="shared" si="214"/>
        <v>0.46190240985994263</v>
      </c>
      <c r="BG562" s="17">
        <f t="shared" si="215"/>
        <v>0.46190240985994263</v>
      </c>
      <c r="BH562" s="17">
        <f t="shared" si="216"/>
        <v>4.7971555767291211E-4</v>
      </c>
      <c r="BI562" s="17">
        <f t="shared" si="217"/>
        <v>5.1515642230185496E-2</v>
      </c>
    </row>
    <row r="563" spans="1:61" x14ac:dyDescent="0.25">
      <c r="A563" s="84">
        <v>502</v>
      </c>
      <c r="B563" s="84">
        <v>556</v>
      </c>
      <c r="C563" s="17" t="str">
        <f>'EWG-CCP-127 (1)'!B285</f>
        <v>Li-R0.9</v>
      </c>
      <c r="D563" s="86" t="s">
        <v>615</v>
      </c>
      <c r="E563" s="98">
        <f t="shared" si="218"/>
        <v>47.368421052631582</v>
      </c>
      <c r="F563" s="98">
        <f t="shared" si="219"/>
        <v>0</v>
      </c>
      <c r="G563" s="17">
        <v>0</v>
      </c>
      <c r="H563" s="17">
        <f>'EWG-CCP-127 (1)'!J285</f>
        <v>52.631578947368418</v>
      </c>
      <c r="I563" s="17">
        <v>0</v>
      </c>
      <c r="J563" s="17">
        <v>0</v>
      </c>
      <c r="K563" s="17">
        <v>0</v>
      </c>
      <c r="L563" s="17">
        <f>'EWG-CCP-127 (1)'!M285</f>
        <v>0</v>
      </c>
      <c r="M563" s="17">
        <v>47.368421052631582</v>
      </c>
      <c r="N563" s="17">
        <v>0</v>
      </c>
      <c r="O563" s="17">
        <f>'EWG-CCP-127 (1)'!L285</f>
        <v>0</v>
      </c>
      <c r="P563" s="17">
        <v>0</v>
      </c>
      <c r="Q563" s="17">
        <v>0</v>
      </c>
      <c r="R563" s="17">
        <v>0</v>
      </c>
      <c r="S563" s="17">
        <v>0</v>
      </c>
      <c r="T563" s="17">
        <v>0</v>
      </c>
      <c r="U563" s="17">
        <v>0</v>
      </c>
      <c r="V563" s="17">
        <v>0</v>
      </c>
      <c r="W563" s="17">
        <v>0</v>
      </c>
      <c r="X563" s="17">
        <f>'EWG-CCP-127 (1)'!O285</f>
        <v>0</v>
      </c>
      <c r="Y563" s="17">
        <v>0</v>
      </c>
      <c r="Z563" s="17">
        <v>0</v>
      </c>
      <c r="AA563" s="17">
        <v>0</v>
      </c>
      <c r="AB563" s="17">
        <v>0</v>
      </c>
      <c r="AC563" s="17">
        <v>0</v>
      </c>
      <c r="AD563" s="17">
        <f>'EWG-CCP-127 (1)'!N285</f>
        <v>0</v>
      </c>
      <c r="AE563" s="17">
        <v>0</v>
      </c>
      <c r="AF563" s="17">
        <v>0</v>
      </c>
      <c r="AG563" s="88">
        <f>'EWG-CCP-127 (1)'!I285</f>
        <v>40</v>
      </c>
      <c r="AH563" s="92" t="s">
        <v>3</v>
      </c>
      <c r="AI563" s="87" t="s">
        <v>531</v>
      </c>
      <c r="AN563" s="17">
        <f t="shared" si="198"/>
        <v>100</v>
      </c>
      <c r="AO563" s="17">
        <f t="shared" si="199"/>
        <v>0.47368421052631582</v>
      </c>
      <c r="AP563" s="17">
        <f t="shared" si="200"/>
        <v>0</v>
      </c>
      <c r="AQ563" s="17">
        <f t="shared" si="201"/>
        <v>0.52631578947368418</v>
      </c>
      <c r="AR563" s="17">
        <f t="shared" si="202"/>
        <v>0</v>
      </c>
      <c r="AS563" s="17">
        <f t="shared" si="203"/>
        <v>0.4</v>
      </c>
      <c r="AU563" s="17">
        <f t="shared" si="204"/>
        <v>0</v>
      </c>
      <c r="AV563" s="17">
        <f t="shared" si="205"/>
        <v>0.90000000000000013</v>
      </c>
      <c r="AW563" s="17">
        <f t="shared" si="206"/>
        <v>0.5</v>
      </c>
      <c r="AX563" s="17">
        <f t="shared" si="207"/>
        <v>0.5</v>
      </c>
      <c r="AY563" s="17">
        <f t="shared" si="208"/>
        <v>0.36666666666666659</v>
      </c>
      <c r="AZ563" s="17">
        <f t="shared" si="209"/>
        <v>0.36666666666666659</v>
      </c>
      <c r="BA563" s="17">
        <f t="shared" si="210"/>
        <v>3.3333333333333437E-2</v>
      </c>
      <c r="BC563" s="17">
        <f t="shared" si="211"/>
        <v>0</v>
      </c>
      <c r="BD563" s="17">
        <f t="shared" si="212"/>
        <v>0.90000000000000013</v>
      </c>
      <c r="BE563" s="17">
        <f t="shared" si="213"/>
        <v>0.42821172032905386</v>
      </c>
      <c r="BF563" s="17">
        <f t="shared" si="214"/>
        <v>0.4437454063919018</v>
      </c>
      <c r="BG563" s="17">
        <f t="shared" si="215"/>
        <v>0.4437454063919018</v>
      </c>
      <c r="BH563" s="17">
        <f t="shared" si="216"/>
        <v>1.9136605803926408E-3</v>
      </c>
      <c r="BI563" s="17">
        <f t="shared" si="217"/>
        <v>3.4957996174785393E-2</v>
      </c>
    </row>
    <row r="564" spans="1:61" x14ac:dyDescent="0.25">
      <c r="A564" s="84">
        <v>503</v>
      </c>
      <c r="B564" s="84">
        <v>557</v>
      </c>
      <c r="C564" s="17" t="str">
        <f>'EWG-CCP-127 (1)'!B286</f>
        <v>Na-R0.03</v>
      </c>
      <c r="D564" s="86" t="s">
        <v>615</v>
      </c>
      <c r="E564" s="98">
        <f t="shared" si="218"/>
        <v>2.9126213592233006</v>
      </c>
      <c r="F564" s="98">
        <f t="shared" si="219"/>
        <v>0</v>
      </c>
      <c r="G564" s="17">
        <v>0</v>
      </c>
      <c r="H564" s="17">
        <f>'EWG-CCP-127 (1)'!J286</f>
        <v>97.087378640776706</v>
      </c>
      <c r="I564" s="17">
        <v>0</v>
      </c>
      <c r="J564" s="17">
        <v>0</v>
      </c>
      <c r="K564" s="17">
        <v>0</v>
      </c>
      <c r="L564" s="17">
        <f>'EWG-CCP-127 (1)'!M286</f>
        <v>0</v>
      </c>
      <c r="M564" s="17">
        <v>0</v>
      </c>
      <c r="N564" s="17">
        <v>0</v>
      </c>
      <c r="O564" s="17">
        <f>'EWG-CCP-127 (1)'!L286</f>
        <v>2.9126213592233006</v>
      </c>
      <c r="P564" s="17">
        <v>0</v>
      </c>
      <c r="Q564" s="17">
        <v>0</v>
      </c>
      <c r="R564" s="17">
        <v>0</v>
      </c>
      <c r="S564" s="17">
        <v>0</v>
      </c>
      <c r="T564" s="17">
        <v>0</v>
      </c>
      <c r="U564" s="17">
        <v>0</v>
      </c>
      <c r="V564" s="17">
        <v>0</v>
      </c>
      <c r="W564" s="17">
        <v>0</v>
      </c>
      <c r="X564" s="17">
        <f>'EWG-CCP-127 (1)'!O286</f>
        <v>0</v>
      </c>
      <c r="Y564" s="17">
        <v>0</v>
      </c>
      <c r="Z564" s="17">
        <v>0</v>
      </c>
      <c r="AA564" s="17">
        <v>0</v>
      </c>
      <c r="AB564" s="17">
        <v>0</v>
      </c>
      <c r="AC564" s="17">
        <v>0</v>
      </c>
      <c r="AD564" s="17">
        <f>'EWG-CCP-127 (1)'!N286</f>
        <v>0</v>
      </c>
      <c r="AE564" s="17">
        <v>0</v>
      </c>
      <c r="AF564" s="17">
        <v>0</v>
      </c>
      <c r="AG564" s="88">
        <f>'EWG-CCP-127 (1)'!I286</f>
        <v>3</v>
      </c>
      <c r="AH564" s="92" t="s">
        <v>3</v>
      </c>
      <c r="AI564" s="87" t="s">
        <v>531</v>
      </c>
      <c r="AN564" s="17">
        <f t="shared" si="198"/>
        <v>100</v>
      </c>
      <c r="AO564" s="17">
        <f t="shared" si="199"/>
        <v>2.9126213592233007E-2</v>
      </c>
      <c r="AP564" s="17">
        <f t="shared" si="200"/>
        <v>0</v>
      </c>
      <c r="AQ564" s="17">
        <f t="shared" si="201"/>
        <v>0.970873786407767</v>
      </c>
      <c r="AR564" s="17">
        <f t="shared" si="202"/>
        <v>0</v>
      </c>
      <c r="AS564" s="17">
        <f t="shared" si="203"/>
        <v>0.03</v>
      </c>
      <c r="AU564" s="17">
        <f t="shared" si="204"/>
        <v>0</v>
      </c>
      <c r="AV564" s="17">
        <f t="shared" si="205"/>
        <v>2.9999999999999995E-2</v>
      </c>
      <c r="AW564" s="17">
        <f t="shared" si="206"/>
        <v>0.5</v>
      </c>
      <c r="AX564" s="17">
        <f t="shared" si="207"/>
        <v>0.5</v>
      </c>
      <c r="AY564" s="17">
        <f t="shared" si="208"/>
        <v>2.9999999999999995E-2</v>
      </c>
      <c r="AZ564" s="17">
        <f t="shared" si="209"/>
        <v>2.9999999999999995E-2</v>
      </c>
      <c r="BA564" s="17">
        <f t="shared" si="210"/>
        <v>3.4694469519536142E-18</v>
      </c>
      <c r="BC564" s="17">
        <f t="shared" si="211"/>
        <v>0</v>
      </c>
      <c r="BD564" s="17">
        <f t="shared" si="212"/>
        <v>2.9999999999999995E-2</v>
      </c>
      <c r="BE564" s="17">
        <f t="shared" si="213"/>
        <v>0.42821172032905386</v>
      </c>
      <c r="BF564" s="17">
        <f t="shared" si="214"/>
        <v>2.9999999999999995E-2</v>
      </c>
      <c r="BG564" s="17">
        <f t="shared" si="215"/>
        <v>2.9999999999999995E-2</v>
      </c>
      <c r="BH564" s="17">
        <f t="shared" si="216"/>
        <v>1.2037062152420224E-35</v>
      </c>
      <c r="BI564" s="17">
        <f t="shared" si="217"/>
        <v>3.3499770162334373E-2</v>
      </c>
    </row>
    <row r="565" spans="1:61" x14ac:dyDescent="0.25">
      <c r="A565" s="84">
        <v>504</v>
      </c>
      <c r="B565" s="84">
        <v>558</v>
      </c>
      <c r="C565" s="17" t="str">
        <f>'EWG-CCP-127 (1)'!B287</f>
        <v>Na-R0.1</v>
      </c>
      <c r="D565" s="86" t="s">
        <v>615</v>
      </c>
      <c r="E565" s="98">
        <f t="shared" si="218"/>
        <v>9.0909090909090917</v>
      </c>
      <c r="F565" s="98">
        <f t="shared" si="219"/>
        <v>0</v>
      </c>
      <c r="G565" s="17">
        <v>0</v>
      </c>
      <c r="H565" s="17">
        <f>'EWG-CCP-127 (1)'!J287</f>
        <v>90.909090909090907</v>
      </c>
      <c r="I565" s="17">
        <v>0</v>
      </c>
      <c r="J565" s="17">
        <v>0</v>
      </c>
      <c r="K565" s="17">
        <v>0</v>
      </c>
      <c r="L565" s="17">
        <f>'EWG-CCP-127 (1)'!M287</f>
        <v>0</v>
      </c>
      <c r="M565" s="17">
        <v>0</v>
      </c>
      <c r="N565" s="17">
        <v>0</v>
      </c>
      <c r="O565" s="17">
        <f>'EWG-CCP-127 (1)'!L287</f>
        <v>9.0909090909090917</v>
      </c>
      <c r="P565" s="17">
        <v>0</v>
      </c>
      <c r="Q565" s="17">
        <v>0</v>
      </c>
      <c r="R565" s="17">
        <v>0</v>
      </c>
      <c r="S565" s="17">
        <v>0</v>
      </c>
      <c r="T565" s="17">
        <v>0</v>
      </c>
      <c r="U565" s="17">
        <v>0</v>
      </c>
      <c r="V565" s="17">
        <v>0</v>
      </c>
      <c r="W565" s="17">
        <v>0</v>
      </c>
      <c r="X565" s="17">
        <f>'EWG-CCP-127 (1)'!O287</f>
        <v>0</v>
      </c>
      <c r="Y565" s="17">
        <v>0</v>
      </c>
      <c r="Z565" s="17">
        <v>0</v>
      </c>
      <c r="AA565" s="17">
        <v>0</v>
      </c>
      <c r="AB565" s="17">
        <v>0</v>
      </c>
      <c r="AC565" s="17">
        <v>0</v>
      </c>
      <c r="AD565" s="17">
        <f>'EWG-CCP-127 (1)'!N287</f>
        <v>0</v>
      </c>
      <c r="AE565" s="17">
        <v>0</v>
      </c>
      <c r="AF565" s="17">
        <v>0</v>
      </c>
      <c r="AG565" s="88">
        <f>'EWG-CCP-127 (1)'!I287</f>
        <v>10</v>
      </c>
      <c r="AH565" s="92" t="s">
        <v>3</v>
      </c>
      <c r="AI565" s="87" t="s">
        <v>531</v>
      </c>
      <c r="AN565" s="17">
        <f t="shared" ref="AN565:AN628" si="220">SUM(G565:AF565)</f>
        <v>100</v>
      </c>
      <c r="AO565" s="17">
        <f t="shared" ref="AO565:AO628" si="221">(L565+M565+O565+X565)/100</f>
        <v>9.0909090909090912E-2</v>
      </c>
      <c r="AP565" s="17">
        <f t="shared" ref="AP565:AP628" si="222">G565/100</f>
        <v>0</v>
      </c>
      <c r="AQ565" s="17">
        <f t="shared" ref="AQ565:AQ628" si="223">H565/100</f>
        <v>0.90909090909090906</v>
      </c>
      <c r="AR565" s="17">
        <f t="shared" ref="AR565:AR628" si="224">Q565/100</f>
        <v>0</v>
      </c>
      <c r="AS565" s="17">
        <f t="shared" ref="AS565:AS628" si="225">AG565/100</f>
        <v>0.1</v>
      </c>
      <c r="AU565" s="17">
        <f t="shared" ref="AU565:AU628" si="226">AR565/(AQ565+AP565)</f>
        <v>0</v>
      </c>
      <c r="AV565" s="17">
        <f t="shared" ref="AV565:AV628" si="227">AO565/(AP565+AQ565)</f>
        <v>0.1</v>
      </c>
      <c r="AW565" s="17">
        <f t="shared" ref="AW565:AW628" si="228">0.5+AU565/16</f>
        <v>0.5</v>
      </c>
      <c r="AX565" s="17">
        <f t="shared" ref="AX565:AX628" si="229">0.5+AU565/4</f>
        <v>0.5</v>
      </c>
      <c r="AY565" s="17">
        <f t="shared" ref="AY565:AY628" si="230">IF(AV565&lt;=AW565,AV565,IF(AV565&lt;=AX565,AW565,AW565-(AV565-AX565)*(8+AU565)/(12*(2+AU565))))</f>
        <v>0.1</v>
      </c>
      <c r="AZ565" s="17">
        <f t="shared" ref="AZ565:AZ628" si="231">IF(AY565&lt;1,AY565,1)</f>
        <v>0.1</v>
      </c>
      <c r="BA565" s="17">
        <f t="shared" ref="BA565:BA628" si="232">ABS(AZ565-AS565)</f>
        <v>0</v>
      </c>
      <c r="BC565" s="17">
        <f t="shared" ref="BC565:BC628" si="233">(Q565)/($BM$3*H565+$BM$4*G565+$BM$5*P565+$BM$6*K565+$BM$7*S565+$BM$8*U565+$BM$9*Y565)</f>
        <v>0</v>
      </c>
      <c r="BD565" s="17">
        <f t="shared" ref="BD565:BD628" si="234">(O565+$BM$11*M565+$BM$12*L565+$BM$13*X565+$BM$14*AD565+$BM$15*I565+$BM$16*N565+$BM$17*AB565+$BM$18*V565+$BM$19*T565+$BM$20*AA565+$BM$21*Z565+$BM$22*AF565+$BM$23*W565)/($BM$3*$H565+$BM$4*$G565+$BM$5*$P565+$BM$6*$K565+$BM$7*$S565+$BM$8*$U565+$BM$9*$Y565)</f>
        <v>0.1</v>
      </c>
      <c r="BE565" s="17">
        <f t="shared" ref="BE565:BE628" si="235">$BM$25+BC565*$BM$26</f>
        <v>0.42821172032905386</v>
      </c>
      <c r="BF565" s="17">
        <f t="shared" ref="BF565:BF628" si="236">IF(BD565&lt;BE565,BD565,$BM$28*($BM$29+BD565)*($BM$30-BD565/($BM$31+$BM$32*BC565))^5)</f>
        <v>0.1</v>
      </c>
      <c r="BG565" s="17">
        <f t="shared" ref="BG565:BG628" si="237">IF(BF565&lt;1,IF(BF565&gt;0,BF565,0),1)</f>
        <v>0.1</v>
      </c>
      <c r="BH565" s="17">
        <f t="shared" ref="BH565:BH628" si="238">(BG565-AS565)^2</f>
        <v>0</v>
      </c>
      <c r="BI565" s="17">
        <f t="shared" si="217"/>
        <v>1.2775650759284562E-2</v>
      </c>
    </row>
    <row r="566" spans="1:61" x14ac:dyDescent="0.25">
      <c r="A566" s="84">
        <v>505</v>
      </c>
      <c r="B566" s="84">
        <v>559</v>
      </c>
      <c r="C566" s="17" t="str">
        <f>'EWG-CCP-127 (1)'!B288</f>
        <v>Na-R0.2</v>
      </c>
      <c r="D566" s="86" t="s">
        <v>615</v>
      </c>
      <c r="E566" s="98">
        <f t="shared" si="218"/>
        <v>16.666666666666668</v>
      </c>
      <c r="F566" s="98">
        <f t="shared" si="219"/>
        <v>0</v>
      </c>
      <c r="G566" s="17">
        <v>0</v>
      </c>
      <c r="H566" s="17">
        <f>'EWG-CCP-127 (1)'!J288</f>
        <v>83.333333333333343</v>
      </c>
      <c r="I566" s="17">
        <v>0</v>
      </c>
      <c r="J566" s="17">
        <v>0</v>
      </c>
      <c r="K566" s="17">
        <v>0</v>
      </c>
      <c r="L566" s="17">
        <f>'EWG-CCP-127 (1)'!M288</f>
        <v>0</v>
      </c>
      <c r="M566" s="17">
        <v>0</v>
      </c>
      <c r="N566" s="17">
        <v>0</v>
      </c>
      <c r="O566" s="17">
        <f>'EWG-CCP-127 (1)'!L288</f>
        <v>16.666666666666668</v>
      </c>
      <c r="P566" s="17">
        <v>0</v>
      </c>
      <c r="Q566" s="17">
        <v>0</v>
      </c>
      <c r="R566" s="17">
        <v>0</v>
      </c>
      <c r="S566" s="17">
        <v>0</v>
      </c>
      <c r="T566" s="17">
        <v>0</v>
      </c>
      <c r="U566" s="17">
        <v>0</v>
      </c>
      <c r="V566" s="17">
        <v>0</v>
      </c>
      <c r="W566" s="17">
        <v>0</v>
      </c>
      <c r="X566" s="17">
        <f>'EWG-CCP-127 (1)'!O288</f>
        <v>0</v>
      </c>
      <c r="Y566" s="17">
        <v>0</v>
      </c>
      <c r="Z566" s="17">
        <v>0</v>
      </c>
      <c r="AA566" s="17">
        <v>0</v>
      </c>
      <c r="AB566" s="17">
        <v>0</v>
      </c>
      <c r="AC566" s="17">
        <v>0</v>
      </c>
      <c r="AD566" s="17">
        <f>'EWG-CCP-127 (1)'!N288</f>
        <v>0</v>
      </c>
      <c r="AE566" s="17">
        <v>0</v>
      </c>
      <c r="AF566" s="17">
        <v>0</v>
      </c>
      <c r="AG566" s="88">
        <f>'EWG-CCP-127 (1)'!I288</f>
        <v>22</v>
      </c>
      <c r="AH566" s="92" t="s">
        <v>3</v>
      </c>
      <c r="AI566" s="87" t="s">
        <v>531</v>
      </c>
      <c r="AN566" s="17">
        <f t="shared" si="220"/>
        <v>100.00000000000001</v>
      </c>
      <c r="AO566" s="17">
        <f t="shared" si="221"/>
        <v>0.16666666666666669</v>
      </c>
      <c r="AP566" s="17">
        <f t="shared" si="222"/>
        <v>0</v>
      </c>
      <c r="AQ566" s="17">
        <f t="shared" si="223"/>
        <v>0.83333333333333348</v>
      </c>
      <c r="AR566" s="17">
        <f t="shared" si="224"/>
        <v>0</v>
      </c>
      <c r="AS566" s="17">
        <f t="shared" si="225"/>
        <v>0.22</v>
      </c>
      <c r="AU566" s="17">
        <f t="shared" si="226"/>
        <v>0</v>
      </c>
      <c r="AV566" s="17">
        <f t="shared" si="227"/>
        <v>0.19999999999999998</v>
      </c>
      <c r="AW566" s="17">
        <f t="shared" si="228"/>
        <v>0.5</v>
      </c>
      <c r="AX566" s="17">
        <f t="shared" si="229"/>
        <v>0.5</v>
      </c>
      <c r="AY566" s="17">
        <f t="shared" si="230"/>
        <v>0.19999999999999998</v>
      </c>
      <c r="AZ566" s="17">
        <f t="shared" si="231"/>
        <v>0.19999999999999998</v>
      </c>
      <c r="BA566" s="17">
        <f t="shared" si="232"/>
        <v>2.0000000000000018E-2</v>
      </c>
      <c r="BC566" s="17">
        <f t="shared" si="233"/>
        <v>0</v>
      </c>
      <c r="BD566" s="17">
        <f t="shared" si="234"/>
        <v>0.19999999999999998</v>
      </c>
      <c r="BE566" s="17">
        <f t="shared" si="235"/>
        <v>0.42821172032905386</v>
      </c>
      <c r="BF566" s="17">
        <f t="shared" si="236"/>
        <v>0.19999999999999998</v>
      </c>
      <c r="BG566" s="17">
        <f t="shared" si="237"/>
        <v>0.19999999999999998</v>
      </c>
      <c r="BH566" s="17">
        <f t="shared" si="238"/>
        <v>4.0000000000000072E-4</v>
      </c>
      <c r="BI566" s="17">
        <f t="shared" si="217"/>
        <v>4.8588925484890929E-5</v>
      </c>
    </row>
    <row r="567" spans="1:61" x14ac:dyDescent="0.25">
      <c r="A567" s="84">
        <v>506</v>
      </c>
      <c r="B567" s="84">
        <v>560</v>
      </c>
      <c r="C567" s="17" t="str">
        <f>'EWG-CCP-127 (1)'!B289</f>
        <v>Na-R0.4</v>
      </c>
      <c r="D567" s="86" t="s">
        <v>615</v>
      </c>
      <c r="E567" s="98">
        <f t="shared" si="218"/>
        <v>28.571428571428577</v>
      </c>
      <c r="F567" s="98">
        <f t="shared" si="219"/>
        <v>0</v>
      </c>
      <c r="G567" s="17">
        <v>0</v>
      </c>
      <c r="H567" s="17">
        <f>'EWG-CCP-127 (1)'!J289</f>
        <v>71.428571428571431</v>
      </c>
      <c r="I567" s="17">
        <v>0</v>
      </c>
      <c r="J567" s="17">
        <v>0</v>
      </c>
      <c r="K567" s="17">
        <v>0</v>
      </c>
      <c r="L567" s="17">
        <f>'EWG-CCP-127 (1)'!M289</f>
        <v>0</v>
      </c>
      <c r="M567" s="17">
        <v>0</v>
      </c>
      <c r="N567" s="17">
        <v>0</v>
      </c>
      <c r="O567" s="17">
        <f>'EWG-CCP-127 (1)'!L289</f>
        <v>28.571428571428577</v>
      </c>
      <c r="P567" s="17">
        <v>0</v>
      </c>
      <c r="Q567" s="17">
        <v>0</v>
      </c>
      <c r="R567" s="17">
        <v>0</v>
      </c>
      <c r="S567" s="17">
        <v>0</v>
      </c>
      <c r="T567" s="17">
        <v>0</v>
      </c>
      <c r="U567" s="17">
        <v>0</v>
      </c>
      <c r="V567" s="17">
        <v>0</v>
      </c>
      <c r="W567" s="17">
        <v>0</v>
      </c>
      <c r="X567" s="17">
        <f>'EWG-CCP-127 (1)'!O289</f>
        <v>0</v>
      </c>
      <c r="Y567" s="17">
        <v>0</v>
      </c>
      <c r="Z567" s="17">
        <v>0</v>
      </c>
      <c r="AA567" s="17">
        <v>0</v>
      </c>
      <c r="AB567" s="17">
        <v>0</v>
      </c>
      <c r="AC567" s="17">
        <v>0</v>
      </c>
      <c r="AD567" s="17">
        <f>'EWG-CCP-127 (1)'!N289</f>
        <v>0</v>
      </c>
      <c r="AE567" s="17">
        <v>0</v>
      </c>
      <c r="AF567" s="17">
        <v>0</v>
      </c>
      <c r="AG567" s="88">
        <f>'EWG-CCP-127 (1)'!I289</f>
        <v>38</v>
      </c>
      <c r="AH567" s="92" t="s">
        <v>3</v>
      </c>
      <c r="AI567" s="87" t="s">
        <v>531</v>
      </c>
      <c r="AN567" s="17">
        <f t="shared" si="220"/>
        <v>100</v>
      </c>
      <c r="AO567" s="17">
        <f t="shared" si="221"/>
        <v>0.28571428571428575</v>
      </c>
      <c r="AP567" s="17">
        <f t="shared" si="222"/>
        <v>0</v>
      </c>
      <c r="AQ567" s="17">
        <f t="shared" si="223"/>
        <v>0.7142857142857143</v>
      </c>
      <c r="AR567" s="17">
        <f t="shared" si="224"/>
        <v>0</v>
      </c>
      <c r="AS567" s="17">
        <f t="shared" si="225"/>
        <v>0.38</v>
      </c>
      <c r="AU567" s="17">
        <f t="shared" si="226"/>
        <v>0</v>
      </c>
      <c r="AV567" s="17">
        <f t="shared" si="227"/>
        <v>0.4</v>
      </c>
      <c r="AW567" s="17">
        <f t="shared" si="228"/>
        <v>0.5</v>
      </c>
      <c r="AX567" s="17">
        <f t="shared" si="229"/>
        <v>0.5</v>
      </c>
      <c r="AY567" s="17">
        <f t="shared" si="230"/>
        <v>0.4</v>
      </c>
      <c r="AZ567" s="17">
        <f t="shared" si="231"/>
        <v>0.4</v>
      </c>
      <c r="BA567" s="17">
        <f t="shared" si="232"/>
        <v>2.0000000000000018E-2</v>
      </c>
      <c r="BC567" s="17">
        <f t="shared" si="233"/>
        <v>0</v>
      </c>
      <c r="BD567" s="17">
        <f t="shared" si="234"/>
        <v>0.40000000000000008</v>
      </c>
      <c r="BE567" s="17">
        <f t="shared" si="235"/>
        <v>0.42821172032905386</v>
      </c>
      <c r="BF567" s="17">
        <f t="shared" si="236"/>
        <v>0.40000000000000008</v>
      </c>
      <c r="BG567" s="17">
        <f t="shared" si="237"/>
        <v>0.40000000000000008</v>
      </c>
      <c r="BH567" s="17">
        <f t="shared" si="238"/>
        <v>4.0000000000000295E-4</v>
      </c>
      <c r="BI567" s="17">
        <f t="shared" si="217"/>
        <v>2.787917314708533E-2</v>
      </c>
    </row>
    <row r="568" spans="1:61" x14ac:dyDescent="0.25">
      <c r="A568" s="84">
        <v>507</v>
      </c>
      <c r="B568" s="84">
        <v>561</v>
      </c>
      <c r="C568" s="17" t="str">
        <f>'EWG-CCP-127 (1)'!B290</f>
        <v>Na-R0.7</v>
      </c>
      <c r="D568" s="86" t="s">
        <v>615</v>
      </c>
      <c r="E568" s="98">
        <f t="shared" si="218"/>
        <v>41.17647058823529</v>
      </c>
      <c r="F568" s="98">
        <f t="shared" si="219"/>
        <v>0</v>
      </c>
      <c r="G568" s="17">
        <v>0</v>
      </c>
      <c r="H568" s="17">
        <f>'EWG-CCP-127 (1)'!J290</f>
        <v>58.82352941176471</v>
      </c>
      <c r="I568" s="17">
        <v>0</v>
      </c>
      <c r="J568" s="17">
        <v>0</v>
      </c>
      <c r="K568" s="17">
        <v>0</v>
      </c>
      <c r="L568" s="17">
        <f>'EWG-CCP-127 (1)'!M290</f>
        <v>0</v>
      </c>
      <c r="M568" s="17">
        <v>0</v>
      </c>
      <c r="N568" s="17">
        <v>0</v>
      </c>
      <c r="O568" s="17">
        <f>'EWG-CCP-127 (1)'!L290</f>
        <v>41.17647058823529</v>
      </c>
      <c r="P568" s="17">
        <v>0</v>
      </c>
      <c r="Q568" s="17">
        <v>0</v>
      </c>
      <c r="R568" s="17">
        <v>0</v>
      </c>
      <c r="S568" s="17">
        <v>0</v>
      </c>
      <c r="T568" s="17">
        <v>0</v>
      </c>
      <c r="U568" s="17">
        <v>0</v>
      </c>
      <c r="V568" s="17">
        <v>0</v>
      </c>
      <c r="W568" s="17">
        <v>0</v>
      </c>
      <c r="X568" s="17">
        <f>'EWG-CCP-127 (1)'!O290</f>
        <v>0</v>
      </c>
      <c r="Y568" s="17">
        <v>0</v>
      </c>
      <c r="Z568" s="17">
        <v>0</v>
      </c>
      <c r="AA568" s="17">
        <v>0</v>
      </c>
      <c r="AB568" s="17">
        <v>0</v>
      </c>
      <c r="AC568" s="17">
        <v>0</v>
      </c>
      <c r="AD568" s="17">
        <f>'EWG-CCP-127 (1)'!N290</f>
        <v>0</v>
      </c>
      <c r="AE568" s="17">
        <v>0</v>
      </c>
      <c r="AF568" s="17">
        <v>0</v>
      </c>
      <c r="AG568" s="88">
        <f>'EWG-CCP-127 (1)'!I290</f>
        <v>39</v>
      </c>
      <c r="AH568" s="92" t="s">
        <v>3</v>
      </c>
      <c r="AI568" s="87" t="s">
        <v>531</v>
      </c>
      <c r="AN568" s="17">
        <f t="shared" si="220"/>
        <v>100</v>
      </c>
      <c r="AO568" s="17">
        <f t="shared" si="221"/>
        <v>0.41176470588235292</v>
      </c>
      <c r="AP568" s="17">
        <f t="shared" si="222"/>
        <v>0</v>
      </c>
      <c r="AQ568" s="17">
        <f t="shared" si="223"/>
        <v>0.58823529411764708</v>
      </c>
      <c r="AR568" s="17">
        <f t="shared" si="224"/>
        <v>0</v>
      </c>
      <c r="AS568" s="17">
        <f t="shared" si="225"/>
        <v>0.39</v>
      </c>
      <c r="AU568" s="17">
        <f t="shared" si="226"/>
        <v>0</v>
      </c>
      <c r="AV568" s="17">
        <f t="shared" si="227"/>
        <v>0.7</v>
      </c>
      <c r="AW568" s="17">
        <f t="shared" si="228"/>
        <v>0.5</v>
      </c>
      <c r="AX568" s="17">
        <f t="shared" si="229"/>
        <v>0.5</v>
      </c>
      <c r="AY568" s="17">
        <f t="shared" si="230"/>
        <v>0.43333333333333335</v>
      </c>
      <c r="AZ568" s="17">
        <f t="shared" si="231"/>
        <v>0.43333333333333335</v>
      </c>
      <c r="BA568" s="17">
        <f t="shared" si="232"/>
        <v>4.3333333333333335E-2</v>
      </c>
      <c r="BC568" s="17">
        <f t="shared" si="233"/>
        <v>0</v>
      </c>
      <c r="BD568" s="17">
        <f t="shared" si="234"/>
        <v>0.69999999999999984</v>
      </c>
      <c r="BE568" s="17">
        <f t="shared" si="235"/>
        <v>0.42821172032905386</v>
      </c>
      <c r="BF568" s="17">
        <f t="shared" si="236"/>
        <v>0.46190240985994263</v>
      </c>
      <c r="BG568" s="17">
        <f t="shared" si="237"/>
        <v>0.46190240985994263</v>
      </c>
      <c r="BH568" s="17">
        <f t="shared" si="238"/>
        <v>5.1699565436671736E-3</v>
      </c>
      <c r="BI568" s="17">
        <f t="shared" si="217"/>
        <v>3.1318584660935359E-2</v>
      </c>
    </row>
    <row r="569" spans="1:61" x14ac:dyDescent="0.25">
      <c r="A569" s="84">
        <v>508</v>
      </c>
      <c r="B569" s="84">
        <v>562</v>
      </c>
      <c r="C569" s="17" t="str">
        <f>'EWG-CCP-127 (1)'!B291</f>
        <v>Na-R0.8</v>
      </c>
      <c r="D569" s="86" t="s">
        <v>615</v>
      </c>
      <c r="E569" s="98">
        <f t="shared" si="218"/>
        <v>44.44444444444445</v>
      </c>
      <c r="F569" s="98">
        <f t="shared" si="219"/>
        <v>0</v>
      </c>
      <c r="G569" s="17">
        <v>0</v>
      </c>
      <c r="H569" s="17">
        <f>'EWG-CCP-127 (1)'!J291</f>
        <v>55.555555555555557</v>
      </c>
      <c r="I569" s="17">
        <v>0</v>
      </c>
      <c r="J569" s="17">
        <v>0</v>
      </c>
      <c r="K569" s="17">
        <v>0</v>
      </c>
      <c r="L569" s="17">
        <f>'EWG-CCP-127 (1)'!M291</f>
        <v>0</v>
      </c>
      <c r="M569" s="17">
        <v>0</v>
      </c>
      <c r="N569" s="17">
        <v>0</v>
      </c>
      <c r="O569" s="17">
        <f>'EWG-CCP-127 (1)'!L291</f>
        <v>44.44444444444445</v>
      </c>
      <c r="P569" s="17">
        <v>0</v>
      </c>
      <c r="Q569" s="17">
        <v>0</v>
      </c>
      <c r="R569" s="17">
        <v>0</v>
      </c>
      <c r="S569" s="17">
        <v>0</v>
      </c>
      <c r="T569" s="17">
        <v>0</v>
      </c>
      <c r="U569" s="17">
        <v>0</v>
      </c>
      <c r="V569" s="17">
        <v>0</v>
      </c>
      <c r="W569" s="17">
        <v>0</v>
      </c>
      <c r="X569" s="17">
        <f>'EWG-CCP-127 (1)'!O291</f>
        <v>0</v>
      </c>
      <c r="Y569" s="17">
        <v>0</v>
      </c>
      <c r="Z569" s="17">
        <v>0</v>
      </c>
      <c r="AA569" s="17">
        <v>0</v>
      </c>
      <c r="AB569" s="17">
        <v>0</v>
      </c>
      <c r="AC569" s="17">
        <v>0</v>
      </c>
      <c r="AD569" s="17">
        <f>'EWG-CCP-127 (1)'!N291</f>
        <v>0</v>
      </c>
      <c r="AE569" s="17">
        <v>0</v>
      </c>
      <c r="AF569" s="17">
        <v>0</v>
      </c>
      <c r="AG569" s="88">
        <f>'EWG-CCP-127 (1)'!I291</f>
        <v>33</v>
      </c>
      <c r="AH569" s="92" t="s">
        <v>3</v>
      </c>
      <c r="AI569" s="87" t="s">
        <v>531</v>
      </c>
      <c r="AN569" s="17">
        <f t="shared" si="220"/>
        <v>100</v>
      </c>
      <c r="AO569" s="17">
        <f t="shared" si="221"/>
        <v>0.44444444444444448</v>
      </c>
      <c r="AP569" s="17">
        <f t="shared" si="222"/>
        <v>0</v>
      </c>
      <c r="AQ569" s="17">
        <f t="shared" si="223"/>
        <v>0.55555555555555558</v>
      </c>
      <c r="AR569" s="17">
        <f t="shared" si="224"/>
        <v>0</v>
      </c>
      <c r="AS569" s="17">
        <f t="shared" si="225"/>
        <v>0.33</v>
      </c>
      <c r="AU569" s="17">
        <f t="shared" si="226"/>
        <v>0</v>
      </c>
      <c r="AV569" s="17">
        <f t="shared" si="227"/>
        <v>0.8</v>
      </c>
      <c r="AW569" s="17">
        <f t="shared" si="228"/>
        <v>0.5</v>
      </c>
      <c r="AX569" s="17">
        <f t="shared" si="229"/>
        <v>0.5</v>
      </c>
      <c r="AY569" s="17">
        <f t="shared" si="230"/>
        <v>0.39999999999999997</v>
      </c>
      <c r="AZ569" s="17">
        <f t="shared" si="231"/>
        <v>0.39999999999999997</v>
      </c>
      <c r="BA569" s="17">
        <f t="shared" si="232"/>
        <v>6.9999999999999951E-2</v>
      </c>
      <c r="BC569" s="17">
        <f t="shared" si="233"/>
        <v>0</v>
      </c>
      <c r="BD569" s="17">
        <f t="shared" si="234"/>
        <v>0.8</v>
      </c>
      <c r="BE569" s="17">
        <f t="shared" si="235"/>
        <v>0.42821172032905386</v>
      </c>
      <c r="BF569" s="17">
        <f t="shared" si="236"/>
        <v>0.45479867609812319</v>
      </c>
      <c r="BG569" s="17">
        <f t="shared" si="237"/>
        <v>0.45479867609812319</v>
      </c>
      <c r="BH569" s="17">
        <f t="shared" si="238"/>
        <v>1.557470955584426E-2</v>
      </c>
      <c r="BI569" s="17">
        <f t="shared" si="217"/>
        <v>1.3682115577835195E-2</v>
      </c>
    </row>
    <row r="570" spans="1:61" x14ac:dyDescent="0.25">
      <c r="A570" s="84">
        <v>509</v>
      </c>
      <c r="B570" s="84">
        <v>563</v>
      </c>
      <c r="C570" s="17" t="str">
        <f>'EWG-CCP-127 (1)'!B292</f>
        <v>K-R0.2</v>
      </c>
      <c r="D570" s="86" t="s">
        <v>615</v>
      </c>
      <c r="E570" s="98">
        <f t="shared" si="218"/>
        <v>16.666666666666668</v>
      </c>
      <c r="F570" s="98">
        <f t="shared" si="219"/>
        <v>0</v>
      </c>
      <c r="G570" s="17">
        <v>0</v>
      </c>
      <c r="H570" s="17">
        <f>'EWG-CCP-127 (1)'!J292</f>
        <v>83.333333333333343</v>
      </c>
      <c r="I570" s="17">
        <v>0</v>
      </c>
      <c r="J570" s="17">
        <v>0</v>
      </c>
      <c r="K570" s="17">
        <v>0</v>
      </c>
      <c r="L570" s="17">
        <f>'EWG-CCP-127 (1)'!M292</f>
        <v>16.666666666666668</v>
      </c>
      <c r="M570" s="17">
        <v>0</v>
      </c>
      <c r="N570" s="17">
        <v>0</v>
      </c>
      <c r="O570" s="17">
        <f>'EWG-CCP-127 (1)'!L292</f>
        <v>0</v>
      </c>
      <c r="P570" s="17">
        <v>0</v>
      </c>
      <c r="Q570" s="17">
        <v>0</v>
      </c>
      <c r="R570" s="17">
        <v>0</v>
      </c>
      <c r="S570" s="17">
        <v>0</v>
      </c>
      <c r="T570" s="17">
        <v>0</v>
      </c>
      <c r="U570" s="17">
        <v>0</v>
      </c>
      <c r="V570" s="17">
        <v>0</v>
      </c>
      <c r="W570" s="17">
        <v>0</v>
      </c>
      <c r="X570" s="17">
        <f>'EWG-CCP-127 (1)'!O292</f>
        <v>0</v>
      </c>
      <c r="Y570" s="17">
        <v>0</v>
      </c>
      <c r="Z570" s="17">
        <v>0</v>
      </c>
      <c r="AA570" s="17">
        <v>0</v>
      </c>
      <c r="AB570" s="17">
        <v>0</v>
      </c>
      <c r="AC570" s="17">
        <v>0</v>
      </c>
      <c r="AD570" s="17">
        <f>'EWG-CCP-127 (1)'!N292</f>
        <v>0</v>
      </c>
      <c r="AE570" s="17">
        <v>0</v>
      </c>
      <c r="AF570" s="17">
        <v>0</v>
      </c>
      <c r="AG570" s="88">
        <f>'EWG-CCP-127 (1)'!I292</f>
        <v>25</v>
      </c>
      <c r="AH570" s="92" t="s">
        <v>3</v>
      </c>
      <c r="AI570" s="87" t="s">
        <v>531</v>
      </c>
      <c r="AN570" s="17">
        <f t="shared" si="220"/>
        <v>100.00000000000001</v>
      </c>
      <c r="AO570" s="17">
        <f t="shared" si="221"/>
        <v>0.16666666666666669</v>
      </c>
      <c r="AP570" s="17">
        <f t="shared" si="222"/>
        <v>0</v>
      </c>
      <c r="AQ570" s="17">
        <f t="shared" si="223"/>
        <v>0.83333333333333348</v>
      </c>
      <c r="AR570" s="17">
        <f t="shared" si="224"/>
        <v>0</v>
      </c>
      <c r="AS570" s="17">
        <f t="shared" si="225"/>
        <v>0.25</v>
      </c>
      <c r="AU570" s="17">
        <f t="shared" si="226"/>
        <v>0</v>
      </c>
      <c r="AV570" s="17">
        <f t="shared" si="227"/>
        <v>0.19999999999999998</v>
      </c>
      <c r="AW570" s="17">
        <f t="shared" si="228"/>
        <v>0.5</v>
      </c>
      <c r="AX570" s="17">
        <f t="shared" si="229"/>
        <v>0.5</v>
      </c>
      <c r="AY570" s="17">
        <f t="shared" si="230"/>
        <v>0.19999999999999998</v>
      </c>
      <c r="AZ570" s="17">
        <f t="shared" si="231"/>
        <v>0.19999999999999998</v>
      </c>
      <c r="BA570" s="17">
        <f t="shared" si="232"/>
        <v>5.0000000000000017E-2</v>
      </c>
      <c r="BC570" s="17">
        <f t="shared" si="233"/>
        <v>0</v>
      </c>
      <c r="BD570" s="17">
        <f t="shared" si="234"/>
        <v>0.19999999999999998</v>
      </c>
      <c r="BE570" s="17">
        <f t="shared" si="235"/>
        <v>0.42821172032905386</v>
      </c>
      <c r="BF570" s="17">
        <f t="shared" si="236"/>
        <v>0.19999999999999998</v>
      </c>
      <c r="BG570" s="17">
        <f t="shared" si="237"/>
        <v>0.19999999999999998</v>
      </c>
      <c r="BH570" s="17">
        <f t="shared" si="238"/>
        <v>2.5000000000000018E-3</v>
      </c>
      <c r="BI570" s="17">
        <f t="shared" si="217"/>
        <v>1.3668234670349731E-3</v>
      </c>
    </row>
    <row r="571" spans="1:61" x14ac:dyDescent="0.25">
      <c r="A571" s="84">
        <v>510</v>
      </c>
      <c r="B571" s="84">
        <v>564</v>
      </c>
      <c r="C571" s="17" t="str">
        <f>'EWG-CCP-127 (1)'!B293</f>
        <v>K-R0.54</v>
      </c>
      <c r="D571" s="86" t="s">
        <v>615</v>
      </c>
      <c r="E571" s="98">
        <f t="shared" si="218"/>
        <v>35.064935064935064</v>
      </c>
      <c r="F571" s="98">
        <f t="shared" si="219"/>
        <v>0</v>
      </c>
      <c r="G571" s="17">
        <v>0</v>
      </c>
      <c r="H571" s="17">
        <f>'EWG-CCP-127 (1)'!J293</f>
        <v>64.935064935064929</v>
      </c>
      <c r="I571" s="17">
        <v>0</v>
      </c>
      <c r="J571" s="17">
        <v>0</v>
      </c>
      <c r="K571" s="17">
        <v>0</v>
      </c>
      <c r="L571" s="17">
        <f>'EWG-CCP-127 (1)'!M293</f>
        <v>35.064935064935064</v>
      </c>
      <c r="M571" s="17">
        <v>0</v>
      </c>
      <c r="N571" s="17">
        <v>0</v>
      </c>
      <c r="O571" s="17">
        <f>'EWG-CCP-127 (1)'!L293</f>
        <v>0</v>
      </c>
      <c r="P571" s="17">
        <v>0</v>
      </c>
      <c r="Q571" s="17">
        <v>0</v>
      </c>
      <c r="R571" s="17">
        <v>0</v>
      </c>
      <c r="S571" s="17">
        <v>0</v>
      </c>
      <c r="T571" s="17">
        <v>0</v>
      </c>
      <c r="U571" s="17">
        <v>0</v>
      </c>
      <c r="V571" s="17">
        <v>0</v>
      </c>
      <c r="W571" s="17">
        <v>0</v>
      </c>
      <c r="X571" s="17">
        <f>'EWG-CCP-127 (1)'!O293</f>
        <v>0</v>
      </c>
      <c r="Y571" s="17">
        <v>0</v>
      </c>
      <c r="Z571" s="17">
        <v>0</v>
      </c>
      <c r="AA571" s="17">
        <v>0</v>
      </c>
      <c r="AB571" s="17">
        <v>0</v>
      </c>
      <c r="AC571" s="17">
        <v>0</v>
      </c>
      <c r="AD571" s="17">
        <f>'EWG-CCP-127 (1)'!N293</f>
        <v>0</v>
      </c>
      <c r="AE571" s="17">
        <v>0</v>
      </c>
      <c r="AF571" s="17">
        <v>0</v>
      </c>
      <c r="AG571" s="88">
        <f>'EWG-CCP-127 (1)'!I293</f>
        <v>40</v>
      </c>
      <c r="AH571" s="92" t="s">
        <v>3</v>
      </c>
      <c r="AI571" s="87" t="s">
        <v>531</v>
      </c>
      <c r="AN571" s="17">
        <f t="shared" si="220"/>
        <v>100</v>
      </c>
      <c r="AO571" s="17">
        <f t="shared" si="221"/>
        <v>0.35064935064935066</v>
      </c>
      <c r="AP571" s="17">
        <f t="shared" si="222"/>
        <v>0</v>
      </c>
      <c r="AQ571" s="17">
        <f t="shared" si="223"/>
        <v>0.64935064935064934</v>
      </c>
      <c r="AR571" s="17">
        <f t="shared" si="224"/>
        <v>0</v>
      </c>
      <c r="AS571" s="17">
        <f t="shared" si="225"/>
        <v>0.4</v>
      </c>
      <c r="AU571" s="17">
        <f t="shared" si="226"/>
        <v>0</v>
      </c>
      <c r="AV571" s="17">
        <f t="shared" si="227"/>
        <v>0.54</v>
      </c>
      <c r="AW571" s="17">
        <f t="shared" si="228"/>
        <v>0.5</v>
      </c>
      <c r="AX571" s="17">
        <f t="shared" si="229"/>
        <v>0.5</v>
      </c>
      <c r="AY571" s="17">
        <f t="shared" si="230"/>
        <v>0.48666666666666664</v>
      </c>
      <c r="AZ571" s="17">
        <f t="shared" si="231"/>
        <v>0.48666666666666664</v>
      </c>
      <c r="BA571" s="17">
        <f t="shared" si="232"/>
        <v>8.6666666666666614E-2</v>
      </c>
      <c r="BC571" s="17">
        <f t="shared" si="233"/>
        <v>0</v>
      </c>
      <c r="BD571" s="17">
        <f t="shared" si="234"/>
        <v>0.54</v>
      </c>
      <c r="BE571" s="17">
        <f t="shared" si="235"/>
        <v>0.42821172032905386</v>
      </c>
      <c r="BF571" s="17">
        <f t="shared" si="236"/>
        <v>0.46310758778045386</v>
      </c>
      <c r="BG571" s="17">
        <f t="shared" si="237"/>
        <v>0.46310758778045386</v>
      </c>
      <c r="BH571" s="17">
        <f t="shared" si="238"/>
        <v>3.9825676354676856E-3</v>
      </c>
      <c r="BI571" s="17">
        <f t="shared" ref="BI571:BI634" si="239">(AS571-AVERAGE($AQ$2:$AQ$423))^2</f>
        <v>3.4957996174785393E-2</v>
      </c>
    </row>
    <row r="572" spans="1:61" x14ac:dyDescent="0.25">
      <c r="A572" s="84">
        <v>511</v>
      </c>
      <c r="B572" s="84">
        <v>565</v>
      </c>
      <c r="C572" s="17" t="str">
        <f>'EWG-CCP-127 (1)'!B294</f>
        <v>K-R0.7</v>
      </c>
      <c r="D572" s="86" t="s">
        <v>615</v>
      </c>
      <c r="E572" s="98">
        <f t="shared" si="218"/>
        <v>41.17647058823529</v>
      </c>
      <c r="F572" s="98">
        <f t="shared" si="219"/>
        <v>0</v>
      </c>
      <c r="G572" s="17">
        <v>0</v>
      </c>
      <c r="H572" s="17">
        <f>'EWG-CCP-127 (1)'!J294</f>
        <v>58.82352941176471</v>
      </c>
      <c r="I572" s="17">
        <v>0</v>
      </c>
      <c r="J572" s="17">
        <v>0</v>
      </c>
      <c r="K572" s="17">
        <v>0</v>
      </c>
      <c r="L572" s="17">
        <f>'EWG-CCP-127 (1)'!M294</f>
        <v>41.17647058823529</v>
      </c>
      <c r="M572" s="17">
        <v>0</v>
      </c>
      <c r="N572" s="17">
        <v>0</v>
      </c>
      <c r="O572" s="17">
        <f>'EWG-CCP-127 (1)'!L294</f>
        <v>0</v>
      </c>
      <c r="P572" s="17">
        <v>0</v>
      </c>
      <c r="Q572" s="17">
        <v>0</v>
      </c>
      <c r="R572" s="17">
        <v>0</v>
      </c>
      <c r="S572" s="17">
        <v>0</v>
      </c>
      <c r="T572" s="17">
        <v>0</v>
      </c>
      <c r="U572" s="17">
        <v>0</v>
      </c>
      <c r="V572" s="17">
        <v>0</v>
      </c>
      <c r="W572" s="17">
        <v>0</v>
      </c>
      <c r="X572" s="17">
        <f>'EWG-CCP-127 (1)'!O294</f>
        <v>0</v>
      </c>
      <c r="Y572" s="17">
        <v>0</v>
      </c>
      <c r="Z572" s="17">
        <v>0</v>
      </c>
      <c r="AA572" s="17">
        <v>0</v>
      </c>
      <c r="AB572" s="17">
        <v>0</v>
      </c>
      <c r="AC572" s="17">
        <v>0</v>
      </c>
      <c r="AD572" s="17">
        <f>'EWG-CCP-127 (1)'!N294</f>
        <v>0</v>
      </c>
      <c r="AE572" s="17">
        <v>0</v>
      </c>
      <c r="AF572" s="17">
        <v>0</v>
      </c>
      <c r="AG572" s="88">
        <f>'EWG-CCP-127 (1)'!I294</f>
        <v>34</v>
      </c>
      <c r="AH572" s="92" t="s">
        <v>3</v>
      </c>
      <c r="AI572" s="87" t="s">
        <v>531</v>
      </c>
      <c r="AN572" s="17">
        <f t="shared" si="220"/>
        <v>100</v>
      </c>
      <c r="AO572" s="17">
        <f t="shared" si="221"/>
        <v>0.41176470588235292</v>
      </c>
      <c r="AP572" s="17">
        <f t="shared" si="222"/>
        <v>0</v>
      </c>
      <c r="AQ572" s="17">
        <f t="shared" si="223"/>
        <v>0.58823529411764708</v>
      </c>
      <c r="AR572" s="17">
        <f t="shared" si="224"/>
        <v>0</v>
      </c>
      <c r="AS572" s="17">
        <f t="shared" si="225"/>
        <v>0.34</v>
      </c>
      <c r="AU572" s="17">
        <f t="shared" si="226"/>
        <v>0</v>
      </c>
      <c r="AV572" s="17">
        <f t="shared" si="227"/>
        <v>0.7</v>
      </c>
      <c r="AW572" s="17">
        <f t="shared" si="228"/>
        <v>0.5</v>
      </c>
      <c r="AX572" s="17">
        <f t="shared" si="229"/>
        <v>0.5</v>
      </c>
      <c r="AY572" s="17">
        <f t="shared" si="230"/>
        <v>0.43333333333333335</v>
      </c>
      <c r="AZ572" s="17">
        <f t="shared" si="231"/>
        <v>0.43333333333333335</v>
      </c>
      <c r="BA572" s="17">
        <f t="shared" si="232"/>
        <v>9.3333333333333324E-2</v>
      </c>
      <c r="BC572" s="17">
        <f t="shared" si="233"/>
        <v>0</v>
      </c>
      <c r="BD572" s="17">
        <f t="shared" si="234"/>
        <v>0.69999999999999984</v>
      </c>
      <c r="BE572" s="17">
        <f t="shared" si="235"/>
        <v>0.42821172032905386</v>
      </c>
      <c r="BF572" s="17">
        <f t="shared" si="236"/>
        <v>0.46190240985994263</v>
      </c>
      <c r="BG572" s="17">
        <f t="shared" si="237"/>
        <v>0.46190240985994263</v>
      </c>
      <c r="BH572" s="17">
        <f t="shared" si="238"/>
        <v>1.4860197529661433E-2</v>
      </c>
      <c r="BI572" s="17">
        <f t="shared" si="239"/>
        <v>1.6121527091685225E-2</v>
      </c>
    </row>
    <row r="573" spans="1:61" x14ac:dyDescent="0.25">
      <c r="A573" s="84">
        <v>512</v>
      </c>
      <c r="B573" s="84">
        <v>566</v>
      </c>
      <c r="C573" s="17" t="str">
        <f>'EWG-CCP-127 (1)'!B295</f>
        <v>Rb-R0.1</v>
      </c>
      <c r="D573" s="86" t="s">
        <v>615</v>
      </c>
      <c r="E573" s="98">
        <f t="shared" ref="E573:E636" si="240">I573+L573+M573+N573+O573+V573+X573+AB573+AD573</f>
        <v>9.0909090909090917</v>
      </c>
      <c r="F573" s="98">
        <f t="shared" ref="F573:F636" si="241">Q573/(H573+P573+Q573+AC573)</f>
        <v>0</v>
      </c>
      <c r="G573" s="17">
        <v>0</v>
      </c>
      <c r="H573" s="17">
        <f>'EWG-CCP-127 (1)'!J295</f>
        <v>90.909090909090907</v>
      </c>
      <c r="I573" s="17">
        <v>0</v>
      </c>
      <c r="J573" s="17">
        <v>0</v>
      </c>
      <c r="K573" s="17">
        <v>0</v>
      </c>
      <c r="L573" s="17">
        <f>'EWG-CCP-127 (1)'!M295</f>
        <v>0</v>
      </c>
      <c r="M573" s="17">
        <v>0</v>
      </c>
      <c r="N573" s="17">
        <v>0</v>
      </c>
      <c r="O573" s="17">
        <f>'EWG-CCP-127 (1)'!L295</f>
        <v>0</v>
      </c>
      <c r="P573" s="17">
        <v>0</v>
      </c>
      <c r="Q573" s="17">
        <v>0</v>
      </c>
      <c r="R573" s="17">
        <v>0</v>
      </c>
      <c r="S573" s="17">
        <v>0</v>
      </c>
      <c r="T573" s="17">
        <v>0</v>
      </c>
      <c r="U573" s="17">
        <v>0</v>
      </c>
      <c r="V573" s="17">
        <v>0</v>
      </c>
      <c r="W573" s="17">
        <v>0</v>
      </c>
      <c r="X573" s="17">
        <f>'EWG-CCP-127 (1)'!O295</f>
        <v>0</v>
      </c>
      <c r="Y573" s="17">
        <v>0</v>
      </c>
      <c r="Z573" s="17">
        <v>0</v>
      </c>
      <c r="AA573" s="17">
        <v>0</v>
      </c>
      <c r="AB573" s="17">
        <v>0</v>
      </c>
      <c r="AC573" s="17">
        <v>0</v>
      </c>
      <c r="AD573" s="17">
        <f>'EWG-CCP-127 (1)'!N295</f>
        <v>9.0909090909090917</v>
      </c>
      <c r="AE573" s="17">
        <v>0</v>
      </c>
      <c r="AF573" s="17">
        <v>0</v>
      </c>
      <c r="AG573" s="88">
        <f>'EWG-CCP-127 (1)'!I295</f>
        <v>12</v>
      </c>
      <c r="AH573" s="92" t="s">
        <v>3</v>
      </c>
      <c r="AI573" s="87" t="s">
        <v>531</v>
      </c>
      <c r="AN573" s="17">
        <f t="shared" si="220"/>
        <v>100</v>
      </c>
      <c r="AO573" s="17">
        <f t="shared" si="221"/>
        <v>0</v>
      </c>
      <c r="AP573" s="17">
        <f t="shared" si="222"/>
        <v>0</v>
      </c>
      <c r="AQ573" s="17">
        <f t="shared" si="223"/>
        <v>0.90909090909090906</v>
      </c>
      <c r="AR573" s="17">
        <f t="shared" si="224"/>
        <v>0</v>
      </c>
      <c r="AS573" s="17">
        <f t="shared" si="225"/>
        <v>0.12</v>
      </c>
      <c r="AU573" s="17">
        <f t="shared" si="226"/>
        <v>0</v>
      </c>
      <c r="AV573" s="17">
        <f t="shared" si="227"/>
        <v>0</v>
      </c>
      <c r="AW573" s="17">
        <f t="shared" si="228"/>
        <v>0.5</v>
      </c>
      <c r="AX573" s="17">
        <f t="shared" si="229"/>
        <v>0.5</v>
      </c>
      <c r="AY573" s="17">
        <f t="shared" si="230"/>
        <v>0</v>
      </c>
      <c r="AZ573" s="17">
        <f t="shared" si="231"/>
        <v>0</v>
      </c>
      <c r="BA573" s="17">
        <f t="shared" si="232"/>
        <v>0.12</v>
      </c>
      <c r="BC573" s="17">
        <f t="shared" si="233"/>
        <v>0</v>
      </c>
      <c r="BD573" s="17">
        <f t="shared" si="234"/>
        <v>0.1</v>
      </c>
      <c r="BE573" s="17">
        <f t="shared" si="235"/>
        <v>0.42821172032905386</v>
      </c>
      <c r="BF573" s="17">
        <f t="shared" si="236"/>
        <v>0.1</v>
      </c>
      <c r="BG573" s="17">
        <f t="shared" si="237"/>
        <v>0.1</v>
      </c>
      <c r="BH573" s="17">
        <f t="shared" si="238"/>
        <v>3.9999999999999959E-4</v>
      </c>
      <c r="BI573" s="17">
        <f t="shared" si="239"/>
        <v>8.6544737869846174E-3</v>
      </c>
    </row>
    <row r="574" spans="1:61" x14ac:dyDescent="0.25">
      <c r="A574" s="84">
        <v>513</v>
      </c>
      <c r="B574" s="84">
        <v>567</v>
      </c>
      <c r="C574" s="17" t="str">
        <f>'EWG-CCP-127 (1)'!B296</f>
        <v>Rb-R0.2</v>
      </c>
      <c r="D574" s="86" t="s">
        <v>615</v>
      </c>
      <c r="E574" s="98">
        <f t="shared" si="240"/>
        <v>16.666666666666668</v>
      </c>
      <c r="F574" s="98">
        <f t="shared" si="241"/>
        <v>0</v>
      </c>
      <c r="G574" s="17">
        <v>0</v>
      </c>
      <c r="H574" s="17">
        <f>'EWG-CCP-127 (1)'!J296</f>
        <v>83.333333333333343</v>
      </c>
      <c r="I574" s="17">
        <v>0</v>
      </c>
      <c r="J574" s="17">
        <v>0</v>
      </c>
      <c r="K574" s="17">
        <v>0</v>
      </c>
      <c r="L574" s="17">
        <f>'EWG-CCP-127 (1)'!M296</f>
        <v>0</v>
      </c>
      <c r="M574" s="17">
        <v>0</v>
      </c>
      <c r="N574" s="17">
        <v>0</v>
      </c>
      <c r="O574" s="17">
        <f>'EWG-CCP-127 (1)'!L296</f>
        <v>0</v>
      </c>
      <c r="P574" s="17">
        <v>0</v>
      </c>
      <c r="Q574" s="17">
        <v>0</v>
      </c>
      <c r="R574" s="17">
        <v>0</v>
      </c>
      <c r="S574" s="17">
        <v>0</v>
      </c>
      <c r="T574" s="17">
        <v>0</v>
      </c>
      <c r="U574" s="17">
        <v>0</v>
      </c>
      <c r="V574" s="17">
        <v>0</v>
      </c>
      <c r="W574" s="17">
        <v>0</v>
      </c>
      <c r="X574" s="17">
        <f>'EWG-CCP-127 (1)'!O296</f>
        <v>0</v>
      </c>
      <c r="Y574" s="17">
        <v>0</v>
      </c>
      <c r="Z574" s="17">
        <v>0</v>
      </c>
      <c r="AA574" s="17">
        <v>0</v>
      </c>
      <c r="AB574" s="17">
        <v>0</v>
      </c>
      <c r="AC574" s="17">
        <v>0</v>
      </c>
      <c r="AD574" s="17">
        <f>'EWG-CCP-127 (1)'!N296</f>
        <v>16.666666666666668</v>
      </c>
      <c r="AE574" s="17">
        <v>0</v>
      </c>
      <c r="AF574" s="17">
        <v>0</v>
      </c>
      <c r="AG574" s="88">
        <f>'EWG-CCP-127 (1)'!I296</f>
        <v>22</v>
      </c>
      <c r="AH574" s="92" t="s">
        <v>3</v>
      </c>
      <c r="AI574" s="87" t="s">
        <v>531</v>
      </c>
      <c r="AN574" s="17">
        <f t="shared" si="220"/>
        <v>100.00000000000001</v>
      </c>
      <c r="AO574" s="17">
        <f t="shared" si="221"/>
        <v>0</v>
      </c>
      <c r="AP574" s="17">
        <f t="shared" si="222"/>
        <v>0</v>
      </c>
      <c r="AQ574" s="17">
        <f t="shared" si="223"/>
        <v>0.83333333333333348</v>
      </c>
      <c r="AR574" s="17">
        <f t="shared" si="224"/>
        <v>0</v>
      </c>
      <c r="AS574" s="17">
        <f t="shared" si="225"/>
        <v>0.22</v>
      </c>
      <c r="AU574" s="17">
        <f t="shared" si="226"/>
        <v>0</v>
      </c>
      <c r="AV574" s="17">
        <f t="shared" si="227"/>
        <v>0</v>
      </c>
      <c r="AW574" s="17">
        <f t="shared" si="228"/>
        <v>0.5</v>
      </c>
      <c r="AX574" s="17">
        <f t="shared" si="229"/>
        <v>0.5</v>
      </c>
      <c r="AY574" s="17">
        <f t="shared" si="230"/>
        <v>0</v>
      </c>
      <c r="AZ574" s="17">
        <f t="shared" si="231"/>
        <v>0</v>
      </c>
      <c r="BA574" s="17">
        <f t="shared" si="232"/>
        <v>0.22</v>
      </c>
      <c r="BC574" s="17">
        <f t="shared" si="233"/>
        <v>0</v>
      </c>
      <c r="BD574" s="17">
        <f t="shared" si="234"/>
        <v>0.19999999999999998</v>
      </c>
      <c r="BE574" s="17">
        <f t="shared" si="235"/>
        <v>0.42821172032905386</v>
      </c>
      <c r="BF574" s="17">
        <f t="shared" si="236"/>
        <v>0.19999999999999998</v>
      </c>
      <c r="BG574" s="17">
        <f t="shared" si="237"/>
        <v>0.19999999999999998</v>
      </c>
      <c r="BH574" s="17">
        <f t="shared" si="238"/>
        <v>4.0000000000000072E-4</v>
      </c>
      <c r="BI574" s="17">
        <f t="shared" si="239"/>
        <v>4.8588925484890929E-5</v>
      </c>
    </row>
    <row r="575" spans="1:61" x14ac:dyDescent="0.25">
      <c r="A575" s="84">
        <v>514</v>
      </c>
      <c r="B575" s="84">
        <v>568</v>
      </c>
      <c r="C575" s="17" t="str">
        <f>'EWG-CCP-127 (1)'!B297</f>
        <v>Rb-R0.48</v>
      </c>
      <c r="D575" s="86" t="s">
        <v>615</v>
      </c>
      <c r="E575" s="98">
        <f t="shared" si="240"/>
        <v>32.432432432432435</v>
      </c>
      <c r="F575" s="98">
        <f t="shared" si="241"/>
        <v>0</v>
      </c>
      <c r="G575" s="17">
        <v>0</v>
      </c>
      <c r="H575" s="17">
        <f>'EWG-CCP-127 (1)'!J297</f>
        <v>67.567567567567565</v>
      </c>
      <c r="I575" s="17">
        <v>0</v>
      </c>
      <c r="J575" s="17">
        <v>0</v>
      </c>
      <c r="K575" s="17">
        <v>0</v>
      </c>
      <c r="L575" s="17">
        <f>'EWG-CCP-127 (1)'!M297</f>
        <v>0</v>
      </c>
      <c r="M575" s="17">
        <v>0</v>
      </c>
      <c r="N575" s="17">
        <v>0</v>
      </c>
      <c r="O575" s="17">
        <f>'EWG-CCP-127 (1)'!L297</f>
        <v>0</v>
      </c>
      <c r="P575" s="17">
        <v>0</v>
      </c>
      <c r="Q575" s="17">
        <v>0</v>
      </c>
      <c r="R575" s="17">
        <v>0</v>
      </c>
      <c r="S575" s="17">
        <v>0</v>
      </c>
      <c r="T575" s="17">
        <v>0</v>
      </c>
      <c r="U575" s="17">
        <v>0</v>
      </c>
      <c r="V575" s="17">
        <v>0</v>
      </c>
      <c r="W575" s="17">
        <v>0</v>
      </c>
      <c r="X575" s="17">
        <f>'EWG-CCP-127 (1)'!O297</f>
        <v>0</v>
      </c>
      <c r="Y575" s="17">
        <v>0</v>
      </c>
      <c r="Z575" s="17">
        <v>0</v>
      </c>
      <c r="AA575" s="17">
        <v>0</v>
      </c>
      <c r="AB575" s="17">
        <v>0</v>
      </c>
      <c r="AC575" s="17">
        <v>0</v>
      </c>
      <c r="AD575" s="17">
        <f>'EWG-CCP-127 (1)'!N297</f>
        <v>32.432432432432435</v>
      </c>
      <c r="AE575" s="17">
        <v>0</v>
      </c>
      <c r="AF575" s="17">
        <v>0</v>
      </c>
      <c r="AG575" s="88">
        <f>'EWG-CCP-127 (1)'!I297</f>
        <v>41</v>
      </c>
      <c r="AH575" s="92" t="s">
        <v>3</v>
      </c>
      <c r="AI575" s="87" t="s">
        <v>531</v>
      </c>
      <c r="AN575" s="17">
        <f t="shared" si="220"/>
        <v>100</v>
      </c>
      <c r="AO575" s="17">
        <f t="shared" si="221"/>
        <v>0</v>
      </c>
      <c r="AP575" s="17">
        <f t="shared" si="222"/>
        <v>0</v>
      </c>
      <c r="AQ575" s="17">
        <f t="shared" si="223"/>
        <v>0.67567567567567566</v>
      </c>
      <c r="AR575" s="17">
        <f t="shared" si="224"/>
        <v>0</v>
      </c>
      <c r="AS575" s="17">
        <f t="shared" si="225"/>
        <v>0.41</v>
      </c>
      <c r="AU575" s="17">
        <f t="shared" si="226"/>
        <v>0</v>
      </c>
      <c r="AV575" s="17">
        <f t="shared" si="227"/>
        <v>0</v>
      </c>
      <c r="AW575" s="17">
        <f t="shared" si="228"/>
        <v>0.5</v>
      </c>
      <c r="AX575" s="17">
        <f t="shared" si="229"/>
        <v>0.5</v>
      </c>
      <c r="AY575" s="17">
        <f t="shared" si="230"/>
        <v>0</v>
      </c>
      <c r="AZ575" s="17">
        <f t="shared" si="231"/>
        <v>0</v>
      </c>
      <c r="BA575" s="17">
        <f t="shared" si="232"/>
        <v>0.41</v>
      </c>
      <c r="BC575" s="17">
        <f t="shared" si="233"/>
        <v>0</v>
      </c>
      <c r="BD575" s="17">
        <f t="shared" si="234"/>
        <v>0.48000000000000004</v>
      </c>
      <c r="BE575" s="17">
        <f t="shared" si="235"/>
        <v>0.42821172032905386</v>
      </c>
      <c r="BF575" s="17">
        <f t="shared" si="236"/>
        <v>0.4597309280791918</v>
      </c>
      <c r="BG575" s="17">
        <f t="shared" si="237"/>
        <v>0.4597309280791918</v>
      </c>
      <c r="BH575" s="17">
        <f t="shared" si="238"/>
        <v>2.4731652076177501E-3</v>
      </c>
      <c r="BI575" s="17">
        <f t="shared" si="239"/>
        <v>3.8797407688635398E-2</v>
      </c>
    </row>
    <row r="576" spans="1:61" x14ac:dyDescent="0.25">
      <c r="A576" s="84">
        <v>515</v>
      </c>
      <c r="B576" s="84">
        <v>569</v>
      </c>
      <c r="C576" s="17" t="str">
        <f>'EWG-CCP-127 (1)'!B298</f>
        <v>Rb-R0.54</v>
      </c>
      <c r="D576" s="86" t="s">
        <v>615</v>
      </c>
      <c r="E576" s="98">
        <f t="shared" si="240"/>
        <v>35.064935064935064</v>
      </c>
      <c r="F576" s="98">
        <f t="shared" si="241"/>
        <v>0</v>
      </c>
      <c r="G576" s="17">
        <v>0</v>
      </c>
      <c r="H576" s="17">
        <f>'EWG-CCP-127 (1)'!J298</f>
        <v>64.935064935064929</v>
      </c>
      <c r="I576" s="17">
        <v>0</v>
      </c>
      <c r="J576" s="17">
        <v>0</v>
      </c>
      <c r="K576" s="17">
        <v>0</v>
      </c>
      <c r="L576" s="17">
        <f>'EWG-CCP-127 (1)'!M298</f>
        <v>0</v>
      </c>
      <c r="M576" s="17">
        <v>0</v>
      </c>
      <c r="N576" s="17">
        <v>0</v>
      </c>
      <c r="O576" s="17">
        <f>'EWG-CCP-127 (1)'!L298</f>
        <v>0</v>
      </c>
      <c r="P576" s="17">
        <v>0</v>
      </c>
      <c r="Q576" s="17">
        <v>0</v>
      </c>
      <c r="R576" s="17">
        <v>0</v>
      </c>
      <c r="S576" s="17">
        <v>0</v>
      </c>
      <c r="T576" s="17">
        <v>0</v>
      </c>
      <c r="U576" s="17">
        <v>0</v>
      </c>
      <c r="V576" s="17">
        <v>0</v>
      </c>
      <c r="W576" s="17">
        <v>0</v>
      </c>
      <c r="X576" s="17">
        <f>'EWG-CCP-127 (1)'!O298</f>
        <v>0</v>
      </c>
      <c r="Y576" s="17">
        <v>0</v>
      </c>
      <c r="Z576" s="17">
        <v>0</v>
      </c>
      <c r="AA576" s="17">
        <v>0</v>
      </c>
      <c r="AB576" s="17">
        <v>0</v>
      </c>
      <c r="AC576" s="17">
        <v>0</v>
      </c>
      <c r="AD576" s="17">
        <f>'EWG-CCP-127 (1)'!N298</f>
        <v>35.064935064935064</v>
      </c>
      <c r="AE576" s="17">
        <v>0</v>
      </c>
      <c r="AF576" s="17">
        <v>0</v>
      </c>
      <c r="AG576" s="88">
        <f>'EWG-CCP-127 (1)'!I298</f>
        <v>39</v>
      </c>
      <c r="AH576" s="92" t="s">
        <v>3</v>
      </c>
      <c r="AI576" s="87" t="s">
        <v>531</v>
      </c>
      <c r="AN576" s="17">
        <f t="shared" si="220"/>
        <v>100</v>
      </c>
      <c r="AO576" s="17">
        <f t="shared" si="221"/>
        <v>0</v>
      </c>
      <c r="AP576" s="17">
        <f t="shared" si="222"/>
        <v>0</v>
      </c>
      <c r="AQ576" s="17">
        <f t="shared" si="223"/>
        <v>0.64935064935064934</v>
      </c>
      <c r="AR576" s="17">
        <f t="shared" si="224"/>
        <v>0</v>
      </c>
      <c r="AS576" s="17">
        <f t="shared" si="225"/>
        <v>0.39</v>
      </c>
      <c r="AU576" s="17">
        <f t="shared" si="226"/>
        <v>0</v>
      </c>
      <c r="AV576" s="17">
        <f t="shared" si="227"/>
        <v>0</v>
      </c>
      <c r="AW576" s="17">
        <f t="shared" si="228"/>
        <v>0.5</v>
      </c>
      <c r="AX576" s="17">
        <f t="shared" si="229"/>
        <v>0.5</v>
      </c>
      <c r="AY576" s="17">
        <f t="shared" si="230"/>
        <v>0</v>
      </c>
      <c r="AZ576" s="17">
        <f t="shared" si="231"/>
        <v>0</v>
      </c>
      <c r="BA576" s="17">
        <f t="shared" si="232"/>
        <v>0.39</v>
      </c>
      <c r="BC576" s="17">
        <f t="shared" si="233"/>
        <v>0</v>
      </c>
      <c r="BD576" s="17">
        <f t="shared" si="234"/>
        <v>0.54</v>
      </c>
      <c r="BE576" s="17">
        <f t="shared" si="235"/>
        <v>0.42821172032905386</v>
      </c>
      <c r="BF576" s="17">
        <f t="shared" si="236"/>
        <v>0.46310758778045386</v>
      </c>
      <c r="BG576" s="17">
        <f t="shared" si="237"/>
        <v>0.46310758778045386</v>
      </c>
      <c r="BH576" s="17">
        <f t="shared" si="238"/>
        <v>5.3447193910767642E-3</v>
      </c>
      <c r="BI576" s="17">
        <f t="shared" si="239"/>
        <v>3.1318584660935359E-2</v>
      </c>
    </row>
    <row r="577" spans="1:61" x14ac:dyDescent="0.25">
      <c r="A577" s="84">
        <v>516</v>
      </c>
      <c r="B577" s="84">
        <v>570</v>
      </c>
      <c r="C577" s="17" t="str">
        <f>'EWG-CCP-127 (1)'!B299</f>
        <v>Rb-R0.7</v>
      </c>
      <c r="D577" s="86" t="s">
        <v>615</v>
      </c>
      <c r="E577" s="98">
        <f t="shared" si="240"/>
        <v>41.17647058823529</v>
      </c>
      <c r="F577" s="98">
        <f t="shared" si="241"/>
        <v>0</v>
      </c>
      <c r="G577" s="17">
        <v>0</v>
      </c>
      <c r="H577" s="17">
        <f>'EWG-CCP-127 (1)'!J299</f>
        <v>58.82352941176471</v>
      </c>
      <c r="I577" s="17">
        <v>0</v>
      </c>
      <c r="J577" s="17">
        <v>0</v>
      </c>
      <c r="K577" s="17">
        <v>0</v>
      </c>
      <c r="L577" s="17">
        <f>'EWG-CCP-127 (1)'!M299</f>
        <v>0</v>
      </c>
      <c r="M577" s="17">
        <v>0</v>
      </c>
      <c r="N577" s="17">
        <v>0</v>
      </c>
      <c r="O577" s="17">
        <f>'EWG-CCP-127 (1)'!L299</f>
        <v>0</v>
      </c>
      <c r="P577" s="17">
        <v>0</v>
      </c>
      <c r="Q577" s="17">
        <v>0</v>
      </c>
      <c r="R577" s="17">
        <v>0</v>
      </c>
      <c r="S577" s="17">
        <v>0</v>
      </c>
      <c r="T577" s="17">
        <v>0</v>
      </c>
      <c r="U577" s="17">
        <v>0</v>
      </c>
      <c r="V577" s="17">
        <v>0</v>
      </c>
      <c r="W577" s="17">
        <v>0</v>
      </c>
      <c r="X577" s="17">
        <f>'EWG-CCP-127 (1)'!O299</f>
        <v>0</v>
      </c>
      <c r="Y577" s="17">
        <v>0</v>
      </c>
      <c r="Z577" s="17">
        <v>0</v>
      </c>
      <c r="AA577" s="17">
        <v>0</v>
      </c>
      <c r="AB577" s="17">
        <v>0</v>
      </c>
      <c r="AC577" s="17">
        <v>0</v>
      </c>
      <c r="AD577" s="17">
        <f>'EWG-CCP-127 (1)'!N299</f>
        <v>41.17647058823529</v>
      </c>
      <c r="AE577" s="17">
        <v>0</v>
      </c>
      <c r="AF577" s="17">
        <v>0</v>
      </c>
      <c r="AG577" s="88">
        <f>'EWG-CCP-127 (1)'!I299</f>
        <v>34</v>
      </c>
      <c r="AH577" s="92" t="s">
        <v>3</v>
      </c>
      <c r="AI577" s="87" t="s">
        <v>531</v>
      </c>
      <c r="AN577" s="17">
        <f t="shared" si="220"/>
        <v>100</v>
      </c>
      <c r="AO577" s="17">
        <f t="shared" si="221"/>
        <v>0</v>
      </c>
      <c r="AP577" s="17">
        <f t="shared" si="222"/>
        <v>0</v>
      </c>
      <c r="AQ577" s="17">
        <f t="shared" si="223"/>
        <v>0.58823529411764708</v>
      </c>
      <c r="AR577" s="17">
        <f t="shared" si="224"/>
        <v>0</v>
      </c>
      <c r="AS577" s="17">
        <f t="shared" si="225"/>
        <v>0.34</v>
      </c>
      <c r="AU577" s="17">
        <f t="shared" si="226"/>
        <v>0</v>
      </c>
      <c r="AV577" s="17">
        <f t="shared" si="227"/>
        <v>0</v>
      </c>
      <c r="AW577" s="17">
        <f t="shared" si="228"/>
        <v>0.5</v>
      </c>
      <c r="AX577" s="17">
        <f t="shared" si="229"/>
        <v>0.5</v>
      </c>
      <c r="AY577" s="17">
        <f t="shared" si="230"/>
        <v>0</v>
      </c>
      <c r="AZ577" s="17">
        <f t="shared" si="231"/>
        <v>0</v>
      </c>
      <c r="BA577" s="17">
        <f t="shared" si="232"/>
        <v>0.34</v>
      </c>
      <c r="BC577" s="17">
        <f t="shared" si="233"/>
        <v>0</v>
      </c>
      <c r="BD577" s="17">
        <f t="shared" si="234"/>
        <v>0.69999999999999984</v>
      </c>
      <c r="BE577" s="17">
        <f t="shared" si="235"/>
        <v>0.42821172032905386</v>
      </c>
      <c r="BF577" s="17">
        <f t="shared" si="236"/>
        <v>0.46190240985994263</v>
      </c>
      <c r="BG577" s="17">
        <f t="shared" si="237"/>
        <v>0.46190240985994263</v>
      </c>
      <c r="BH577" s="17">
        <f t="shared" si="238"/>
        <v>1.4860197529661433E-2</v>
      </c>
      <c r="BI577" s="17">
        <f t="shared" si="239"/>
        <v>1.6121527091685225E-2</v>
      </c>
    </row>
    <row r="578" spans="1:61" x14ac:dyDescent="0.25">
      <c r="A578" s="84">
        <v>517</v>
      </c>
      <c r="B578" s="84">
        <v>571</v>
      </c>
      <c r="C578" s="17" t="str">
        <f>'EWG-CCP-127 (1)'!B300</f>
        <v>Rb-R0.8</v>
      </c>
      <c r="D578" s="86" t="s">
        <v>615</v>
      </c>
      <c r="E578" s="98">
        <f t="shared" si="240"/>
        <v>44.44444444444445</v>
      </c>
      <c r="F578" s="98">
        <f t="shared" si="241"/>
        <v>0</v>
      </c>
      <c r="G578" s="17">
        <v>0</v>
      </c>
      <c r="H578" s="17">
        <f>'EWG-CCP-127 (1)'!J300</f>
        <v>55.555555555555557</v>
      </c>
      <c r="I578" s="17">
        <v>0</v>
      </c>
      <c r="J578" s="17">
        <v>0</v>
      </c>
      <c r="K578" s="17">
        <v>0</v>
      </c>
      <c r="L578" s="17">
        <f>'EWG-CCP-127 (1)'!M300</f>
        <v>0</v>
      </c>
      <c r="M578" s="17">
        <v>0</v>
      </c>
      <c r="N578" s="17">
        <v>0</v>
      </c>
      <c r="O578" s="17">
        <f>'EWG-CCP-127 (1)'!L300</f>
        <v>0</v>
      </c>
      <c r="P578" s="17">
        <v>0</v>
      </c>
      <c r="Q578" s="17">
        <v>0</v>
      </c>
      <c r="R578" s="17">
        <v>0</v>
      </c>
      <c r="S578" s="17">
        <v>0</v>
      </c>
      <c r="T578" s="17">
        <v>0</v>
      </c>
      <c r="U578" s="17">
        <v>0</v>
      </c>
      <c r="V578" s="17">
        <v>0</v>
      </c>
      <c r="W578" s="17">
        <v>0</v>
      </c>
      <c r="X578" s="17">
        <f>'EWG-CCP-127 (1)'!O300</f>
        <v>0</v>
      </c>
      <c r="Y578" s="17">
        <v>0</v>
      </c>
      <c r="Z578" s="17">
        <v>0</v>
      </c>
      <c r="AA578" s="17">
        <v>0</v>
      </c>
      <c r="AB578" s="17">
        <v>0</v>
      </c>
      <c r="AC578" s="17">
        <v>0</v>
      </c>
      <c r="AD578" s="17">
        <f>'EWG-CCP-127 (1)'!N300</f>
        <v>44.44444444444445</v>
      </c>
      <c r="AE578" s="17">
        <v>0</v>
      </c>
      <c r="AF578" s="17">
        <v>0</v>
      </c>
      <c r="AG578" s="88">
        <f>'EWG-CCP-127 (1)'!I300</f>
        <v>30</v>
      </c>
      <c r="AH578" s="92" t="s">
        <v>3</v>
      </c>
      <c r="AI578" s="87" t="s">
        <v>531</v>
      </c>
      <c r="AN578" s="17">
        <f t="shared" si="220"/>
        <v>100</v>
      </c>
      <c r="AO578" s="17">
        <f t="shared" si="221"/>
        <v>0</v>
      </c>
      <c r="AP578" s="17">
        <f t="shared" si="222"/>
        <v>0</v>
      </c>
      <c r="AQ578" s="17">
        <f t="shared" si="223"/>
        <v>0.55555555555555558</v>
      </c>
      <c r="AR578" s="17">
        <f t="shared" si="224"/>
        <v>0</v>
      </c>
      <c r="AS578" s="17">
        <f t="shared" si="225"/>
        <v>0.3</v>
      </c>
      <c r="AU578" s="17">
        <f t="shared" si="226"/>
        <v>0</v>
      </c>
      <c r="AV578" s="17">
        <f t="shared" si="227"/>
        <v>0</v>
      </c>
      <c r="AW578" s="17">
        <f t="shared" si="228"/>
        <v>0.5</v>
      </c>
      <c r="AX578" s="17">
        <f t="shared" si="229"/>
        <v>0.5</v>
      </c>
      <c r="AY578" s="17">
        <f t="shared" si="230"/>
        <v>0</v>
      </c>
      <c r="AZ578" s="17">
        <f t="shared" si="231"/>
        <v>0</v>
      </c>
      <c r="BA578" s="17">
        <f t="shared" si="232"/>
        <v>0.3</v>
      </c>
      <c r="BC578" s="17">
        <f t="shared" si="233"/>
        <v>0</v>
      </c>
      <c r="BD578" s="17">
        <f t="shared" si="234"/>
        <v>0.8</v>
      </c>
      <c r="BE578" s="17">
        <f t="shared" si="235"/>
        <v>0.42821172032905386</v>
      </c>
      <c r="BF578" s="17">
        <f t="shared" si="236"/>
        <v>0.45479867609812319</v>
      </c>
      <c r="BG578" s="17">
        <f t="shared" si="237"/>
        <v>0.45479867609812319</v>
      </c>
      <c r="BH578" s="17">
        <f t="shared" si="238"/>
        <v>2.3962630121731658E-2</v>
      </c>
      <c r="BI578" s="17">
        <f t="shared" si="239"/>
        <v>7.5638810362851075E-3</v>
      </c>
    </row>
    <row r="579" spans="1:61" x14ac:dyDescent="0.25">
      <c r="A579" s="84">
        <v>518</v>
      </c>
      <c r="B579" s="84">
        <v>572</v>
      </c>
      <c r="C579" s="17" t="str">
        <f>'EWG-CCP-127 (1)'!B301</f>
        <v>Cs-R0.03</v>
      </c>
      <c r="D579" s="86" t="s">
        <v>615</v>
      </c>
      <c r="E579" s="98">
        <f t="shared" si="240"/>
        <v>2.9126213592233006</v>
      </c>
      <c r="F579" s="98">
        <f t="shared" si="241"/>
        <v>0</v>
      </c>
      <c r="G579" s="17">
        <v>0</v>
      </c>
      <c r="H579" s="17">
        <f>'EWG-CCP-127 (1)'!J301</f>
        <v>97.087378640776706</v>
      </c>
      <c r="I579" s="17">
        <v>0</v>
      </c>
      <c r="J579" s="17">
        <v>0</v>
      </c>
      <c r="K579" s="17">
        <v>0</v>
      </c>
      <c r="L579" s="17">
        <f>'EWG-CCP-127 (1)'!M301</f>
        <v>0</v>
      </c>
      <c r="M579" s="17">
        <v>0</v>
      </c>
      <c r="N579" s="17">
        <v>0</v>
      </c>
      <c r="O579" s="17">
        <f>'EWG-CCP-127 (1)'!L301</f>
        <v>0</v>
      </c>
      <c r="P579" s="17">
        <v>0</v>
      </c>
      <c r="Q579" s="17">
        <v>0</v>
      </c>
      <c r="R579" s="17">
        <v>0</v>
      </c>
      <c r="S579" s="17">
        <v>0</v>
      </c>
      <c r="T579" s="17">
        <v>0</v>
      </c>
      <c r="U579" s="17">
        <v>0</v>
      </c>
      <c r="V579" s="17">
        <v>0</v>
      </c>
      <c r="W579" s="17">
        <v>0</v>
      </c>
      <c r="X579" s="17">
        <f>'EWG-CCP-127 (1)'!O301</f>
        <v>2.9126213592233006</v>
      </c>
      <c r="Y579" s="17">
        <v>0</v>
      </c>
      <c r="Z579" s="17">
        <v>0</v>
      </c>
      <c r="AA579" s="17">
        <v>0</v>
      </c>
      <c r="AB579" s="17">
        <v>0</v>
      </c>
      <c r="AC579" s="17">
        <v>0</v>
      </c>
      <c r="AD579" s="17">
        <f>'EWG-CCP-127 (1)'!N301</f>
        <v>0</v>
      </c>
      <c r="AE579" s="17">
        <v>0</v>
      </c>
      <c r="AF579" s="17">
        <v>0</v>
      </c>
      <c r="AG579" s="88">
        <f>'EWG-CCP-127 (1)'!I301</f>
        <v>5</v>
      </c>
      <c r="AH579" s="92" t="s">
        <v>3</v>
      </c>
      <c r="AI579" s="87" t="s">
        <v>531</v>
      </c>
      <c r="AN579" s="17">
        <f t="shared" si="220"/>
        <v>100</v>
      </c>
      <c r="AO579" s="17">
        <f t="shared" si="221"/>
        <v>2.9126213592233007E-2</v>
      </c>
      <c r="AP579" s="17">
        <f t="shared" si="222"/>
        <v>0</v>
      </c>
      <c r="AQ579" s="17">
        <f t="shared" si="223"/>
        <v>0.970873786407767</v>
      </c>
      <c r="AR579" s="17">
        <f t="shared" si="224"/>
        <v>0</v>
      </c>
      <c r="AS579" s="17">
        <f t="shared" si="225"/>
        <v>0.05</v>
      </c>
      <c r="AU579" s="17">
        <f t="shared" si="226"/>
        <v>0</v>
      </c>
      <c r="AV579" s="17">
        <f t="shared" si="227"/>
        <v>2.9999999999999995E-2</v>
      </c>
      <c r="AW579" s="17">
        <f t="shared" si="228"/>
        <v>0.5</v>
      </c>
      <c r="AX579" s="17">
        <f t="shared" si="229"/>
        <v>0.5</v>
      </c>
      <c r="AY579" s="17">
        <f t="shared" si="230"/>
        <v>2.9999999999999995E-2</v>
      </c>
      <c r="AZ579" s="17">
        <f t="shared" si="231"/>
        <v>2.9999999999999995E-2</v>
      </c>
      <c r="BA579" s="17">
        <f t="shared" si="232"/>
        <v>2.0000000000000007E-2</v>
      </c>
      <c r="BC579" s="17">
        <f t="shared" si="233"/>
        <v>0</v>
      </c>
      <c r="BD579" s="17">
        <f t="shared" si="234"/>
        <v>2.9999999999999995E-2</v>
      </c>
      <c r="BE579" s="17">
        <f t="shared" si="235"/>
        <v>0.42821172032905386</v>
      </c>
      <c r="BF579" s="17">
        <f t="shared" si="236"/>
        <v>2.9999999999999995E-2</v>
      </c>
      <c r="BG579" s="17">
        <f t="shared" si="237"/>
        <v>2.9999999999999995E-2</v>
      </c>
      <c r="BH579" s="17">
        <f t="shared" si="238"/>
        <v>4.0000000000000029E-4</v>
      </c>
      <c r="BI579" s="17">
        <f t="shared" si="239"/>
        <v>2.657859319003442E-2</v>
      </c>
    </row>
    <row r="580" spans="1:61" x14ac:dyDescent="0.25">
      <c r="A580" s="84">
        <v>519</v>
      </c>
      <c r="B580" s="84">
        <v>573</v>
      </c>
      <c r="C580" s="17" t="str">
        <f>'EWG-CCP-127 (1)'!B302</f>
        <v>Cs-R0.1</v>
      </c>
      <c r="D580" s="86" t="s">
        <v>615</v>
      </c>
      <c r="E580" s="98">
        <f t="shared" si="240"/>
        <v>9.0909090909090917</v>
      </c>
      <c r="F580" s="98">
        <f t="shared" si="241"/>
        <v>0</v>
      </c>
      <c r="G580" s="17">
        <v>0</v>
      </c>
      <c r="H580" s="17">
        <f>'EWG-CCP-127 (1)'!J302</f>
        <v>90.909090909090907</v>
      </c>
      <c r="I580" s="17">
        <v>0</v>
      </c>
      <c r="J580" s="17">
        <v>0</v>
      </c>
      <c r="K580" s="17">
        <v>0</v>
      </c>
      <c r="L580" s="17">
        <f>'EWG-CCP-127 (1)'!M302</f>
        <v>0</v>
      </c>
      <c r="M580" s="17">
        <v>0</v>
      </c>
      <c r="N580" s="17">
        <v>0</v>
      </c>
      <c r="O580" s="17">
        <f>'EWG-CCP-127 (1)'!L302</f>
        <v>0</v>
      </c>
      <c r="P580" s="17">
        <v>0</v>
      </c>
      <c r="Q580" s="17">
        <v>0</v>
      </c>
      <c r="R580" s="17">
        <v>0</v>
      </c>
      <c r="S580" s="17">
        <v>0</v>
      </c>
      <c r="T580" s="17">
        <v>0</v>
      </c>
      <c r="U580" s="17">
        <v>0</v>
      </c>
      <c r="V580" s="17">
        <v>0</v>
      </c>
      <c r="W580" s="17">
        <v>0</v>
      </c>
      <c r="X580" s="17">
        <f>'EWG-CCP-127 (1)'!O302</f>
        <v>9.0909090909090917</v>
      </c>
      <c r="Y580" s="17">
        <v>0</v>
      </c>
      <c r="Z580" s="17">
        <v>0</v>
      </c>
      <c r="AA580" s="17">
        <v>0</v>
      </c>
      <c r="AB580" s="17">
        <v>0</v>
      </c>
      <c r="AC580" s="17">
        <v>0</v>
      </c>
      <c r="AD580" s="17">
        <f>'EWG-CCP-127 (1)'!N302</f>
        <v>0</v>
      </c>
      <c r="AE580" s="17">
        <v>0</v>
      </c>
      <c r="AF580" s="17">
        <v>0</v>
      </c>
      <c r="AG580" s="88">
        <f>'EWG-CCP-127 (1)'!I302</f>
        <v>12</v>
      </c>
      <c r="AH580" s="92" t="s">
        <v>3</v>
      </c>
      <c r="AI580" s="87" t="s">
        <v>531</v>
      </c>
      <c r="AN580" s="17">
        <f t="shared" si="220"/>
        <v>100</v>
      </c>
      <c r="AO580" s="17">
        <f t="shared" si="221"/>
        <v>9.0909090909090912E-2</v>
      </c>
      <c r="AP580" s="17">
        <f t="shared" si="222"/>
        <v>0</v>
      </c>
      <c r="AQ580" s="17">
        <f t="shared" si="223"/>
        <v>0.90909090909090906</v>
      </c>
      <c r="AR580" s="17">
        <f t="shared" si="224"/>
        <v>0</v>
      </c>
      <c r="AS580" s="17">
        <f t="shared" si="225"/>
        <v>0.12</v>
      </c>
      <c r="AU580" s="17">
        <f t="shared" si="226"/>
        <v>0</v>
      </c>
      <c r="AV580" s="17">
        <f t="shared" si="227"/>
        <v>0.1</v>
      </c>
      <c r="AW580" s="17">
        <f t="shared" si="228"/>
        <v>0.5</v>
      </c>
      <c r="AX580" s="17">
        <f t="shared" si="229"/>
        <v>0.5</v>
      </c>
      <c r="AY580" s="17">
        <f t="shared" si="230"/>
        <v>0.1</v>
      </c>
      <c r="AZ580" s="17">
        <f t="shared" si="231"/>
        <v>0.1</v>
      </c>
      <c r="BA580" s="17">
        <f t="shared" si="232"/>
        <v>1.999999999999999E-2</v>
      </c>
      <c r="BC580" s="17">
        <f t="shared" si="233"/>
        <v>0</v>
      </c>
      <c r="BD580" s="17">
        <f t="shared" si="234"/>
        <v>0.1</v>
      </c>
      <c r="BE580" s="17">
        <f t="shared" si="235"/>
        <v>0.42821172032905386</v>
      </c>
      <c r="BF580" s="17">
        <f t="shared" si="236"/>
        <v>0.1</v>
      </c>
      <c r="BG580" s="17">
        <f t="shared" si="237"/>
        <v>0.1</v>
      </c>
      <c r="BH580" s="17">
        <f t="shared" si="238"/>
        <v>3.9999999999999959E-4</v>
      </c>
      <c r="BI580" s="17">
        <f t="shared" si="239"/>
        <v>8.6544737869846174E-3</v>
      </c>
    </row>
    <row r="581" spans="1:61" x14ac:dyDescent="0.25">
      <c r="A581" s="84">
        <v>520</v>
      </c>
      <c r="B581" s="84">
        <v>574</v>
      </c>
      <c r="C581" s="17" t="str">
        <f>'EWG-CCP-127 (1)'!B303</f>
        <v>Cs-R0.2</v>
      </c>
      <c r="D581" s="86" t="s">
        <v>615</v>
      </c>
      <c r="E581" s="98">
        <f t="shared" si="240"/>
        <v>16.666666666666668</v>
      </c>
      <c r="F581" s="98">
        <f t="shared" si="241"/>
        <v>0</v>
      </c>
      <c r="G581" s="17">
        <v>0</v>
      </c>
      <c r="H581" s="17">
        <f>'EWG-CCP-127 (1)'!J303</f>
        <v>83.333333333333343</v>
      </c>
      <c r="I581" s="17">
        <v>0</v>
      </c>
      <c r="J581" s="17">
        <v>0</v>
      </c>
      <c r="K581" s="17">
        <v>0</v>
      </c>
      <c r="L581" s="17">
        <f>'EWG-CCP-127 (1)'!M303</f>
        <v>0</v>
      </c>
      <c r="M581" s="17">
        <v>0</v>
      </c>
      <c r="N581" s="17">
        <v>0</v>
      </c>
      <c r="O581" s="17">
        <f>'EWG-CCP-127 (1)'!L303</f>
        <v>0</v>
      </c>
      <c r="P581" s="17">
        <v>0</v>
      </c>
      <c r="Q581" s="17">
        <v>0</v>
      </c>
      <c r="R581" s="17">
        <v>0</v>
      </c>
      <c r="S581" s="17">
        <v>0</v>
      </c>
      <c r="T581" s="17">
        <v>0</v>
      </c>
      <c r="U581" s="17">
        <v>0</v>
      </c>
      <c r="V581" s="17">
        <v>0</v>
      </c>
      <c r="W581" s="17">
        <v>0</v>
      </c>
      <c r="X581" s="17">
        <f>'EWG-CCP-127 (1)'!O303</f>
        <v>16.666666666666668</v>
      </c>
      <c r="Y581" s="17">
        <v>0</v>
      </c>
      <c r="Z581" s="17">
        <v>0</v>
      </c>
      <c r="AA581" s="17">
        <v>0</v>
      </c>
      <c r="AB581" s="17">
        <v>0</v>
      </c>
      <c r="AC581" s="17">
        <v>0</v>
      </c>
      <c r="AD581" s="17">
        <f>'EWG-CCP-127 (1)'!N303</f>
        <v>0</v>
      </c>
      <c r="AE581" s="17">
        <v>0</v>
      </c>
      <c r="AF581" s="17">
        <v>0</v>
      </c>
      <c r="AG581" s="88">
        <f>'EWG-CCP-127 (1)'!I303</f>
        <v>23</v>
      </c>
      <c r="AH581" s="92" t="s">
        <v>3</v>
      </c>
      <c r="AI581" s="87" t="s">
        <v>531</v>
      </c>
      <c r="AN581" s="17">
        <f t="shared" si="220"/>
        <v>100.00000000000001</v>
      </c>
      <c r="AO581" s="17">
        <f t="shared" si="221"/>
        <v>0.16666666666666669</v>
      </c>
      <c r="AP581" s="17">
        <f t="shared" si="222"/>
        <v>0</v>
      </c>
      <c r="AQ581" s="17">
        <f t="shared" si="223"/>
        <v>0.83333333333333348</v>
      </c>
      <c r="AR581" s="17">
        <f t="shared" si="224"/>
        <v>0</v>
      </c>
      <c r="AS581" s="17">
        <f t="shared" si="225"/>
        <v>0.23</v>
      </c>
      <c r="AU581" s="17">
        <f t="shared" si="226"/>
        <v>0</v>
      </c>
      <c r="AV581" s="17">
        <f t="shared" si="227"/>
        <v>0.19999999999999998</v>
      </c>
      <c r="AW581" s="17">
        <f t="shared" si="228"/>
        <v>0.5</v>
      </c>
      <c r="AX581" s="17">
        <f t="shared" si="229"/>
        <v>0.5</v>
      </c>
      <c r="AY581" s="17">
        <f t="shared" si="230"/>
        <v>0.19999999999999998</v>
      </c>
      <c r="AZ581" s="17">
        <f t="shared" si="231"/>
        <v>0.19999999999999998</v>
      </c>
      <c r="BA581" s="17">
        <f t="shared" si="232"/>
        <v>3.0000000000000027E-2</v>
      </c>
      <c r="BC581" s="17">
        <f t="shared" si="233"/>
        <v>0</v>
      </c>
      <c r="BD581" s="17">
        <f t="shared" si="234"/>
        <v>0.19999999999999998</v>
      </c>
      <c r="BE581" s="17">
        <f t="shared" si="235"/>
        <v>0.42821172032905386</v>
      </c>
      <c r="BF581" s="17">
        <f t="shared" si="236"/>
        <v>0.19999999999999998</v>
      </c>
      <c r="BG581" s="17">
        <f t="shared" si="237"/>
        <v>0.19999999999999998</v>
      </c>
      <c r="BH581" s="17">
        <f t="shared" si="238"/>
        <v>9.000000000000016E-4</v>
      </c>
      <c r="BI581" s="17">
        <f t="shared" si="239"/>
        <v>2.880004393349186E-4</v>
      </c>
    </row>
    <row r="582" spans="1:61" x14ac:dyDescent="0.25">
      <c r="A582" s="84">
        <v>521</v>
      </c>
      <c r="B582" s="84">
        <v>575</v>
      </c>
      <c r="C582" s="17" t="str">
        <f>'EWG-CCP-127 (1)'!B304</f>
        <v>Cs-R0.32</v>
      </c>
      <c r="D582" s="86" t="s">
        <v>615</v>
      </c>
      <c r="E582" s="98">
        <f t="shared" si="240"/>
        <v>24.242424242424242</v>
      </c>
      <c r="F582" s="98">
        <f t="shared" si="241"/>
        <v>0</v>
      </c>
      <c r="G582" s="17">
        <v>0</v>
      </c>
      <c r="H582" s="17">
        <f>'EWG-CCP-127 (1)'!J304</f>
        <v>75.757575757575751</v>
      </c>
      <c r="I582" s="17">
        <v>0</v>
      </c>
      <c r="J582" s="17">
        <v>0</v>
      </c>
      <c r="K582" s="17">
        <v>0</v>
      </c>
      <c r="L582" s="17">
        <f>'EWG-CCP-127 (1)'!M304</f>
        <v>0</v>
      </c>
      <c r="M582" s="17">
        <v>0</v>
      </c>
      <c r="N582" s="17">
        <v>0</v>
      </c>
      <c r="O582" s="17">
        <f>'EWG-CCP-127 (1)'!L304</f>
        <v>0</v>
      </c>
      <c r="P582" s="17">
        <v>0</v>
      </c>
      <c r="Q582" s="17">
        <v>0</v>
      </c>
      <c r="R582" s="17">
        <v>0</v>
      </c>
      <c r="S582" s="17">
        <v>0</v>
      </c>
      <c r="T582" s="17">
        <v>0</v>
      </c>
      <c r="U582" s="17">
        <v>0</v>
      </c>
      <c r="V582" s="17">
        <v>0</v>
      </c>
      <c r="W582" s="17">
        <v>0</v>
      </c>
      <c r="X582" s="17">
        <f>'EWG-CCP-127 (1)'!O304</f>
        <v>24.242424242424242</v>
      </c>
      <c r="Y582" s="17">
        <v>0</v>
      </c>
      <c r="Z582" s="17">
        <v>0</v>
      </c>
      <c r="AA582" s="17">
        <v>0</v>
      </c>
      <c r="AB582" s="17">
        <v>0</v>
      </c>
      <c r="AC582" s="17">
        <v>0</v>
      </c>
      <c r="AD582" s="17">
        <f>'EWG-CCP-127 (1)'!N304</f>
        <v>0</v>
      </c>
      <c r="AE582" s="17">
        <v>0</v>
      </c>
      <c r="AF582" s="17">
        <v>0</v>
      </c>
      <c r="AG582" s="88">
        <f>'EWG-CCP-127 (1)'!I304</f>
        <v>32</v>
      </c>
      <c r="AH582" s="92" t="s">
        <v>3</v>
      </c>
      <c r="AI582" s="87" t="s">
        <v>531</v>
      </c>
      <c r="AN582" s="17">
        <f t="shared" si="220"/>
        <v>100</v>
      </c>
      <c r="AO582" s="17">
        <f t="shared" si="221"/>
        <v>0.24242424242424243</v>
      </c>
      <c r="AP582" s="17">
        <f t="shared" si="222"/>
        <v>0</v>
      </c>
      <c r="AQ582" s="17">
        <f t="shared" si="223"/>
        <v>0.75757575757575746</v>
      </c>
      <c r="AR582" s="17">
        <f t="shared" si="224"/>
        <v>0</v>
      </c>
      <c r="AS582" s="17">
        <f t="shared" si="225"/>
        <v>0.32</v>
      </c>
      <c r="AU582" s="17">
        <f t="shared" si="226"/>
        <v>0</v>
      </c>
      <c r="AV582" s="17">
        <f t="shared" si="227"/>
        <v>0.32000000000000006</v>
      </c>
      <c r="AW582" s="17">
        <f t="shared" si="228"/>
        <v>0.5</v>
      </c>
      <c r="AX582" s="17">
        <f t="shared" si="229"/>
        <v>0.5</v>
      </c>
      <c r="AY582" s="17">
        <f t="shared" si="230"/>
        <v>0.32000000000000006</v>
      </c>
      <c r="AZ582" s="17">
        <f t="shared" si="231"/>
        <v>0.32000000000000006</v>
      </c>
      <c r="BA582" s="17">
        <f t="shared" si="232"/>
        <v>5.5511151231257827E-17</v>
      </c>
      <c r="BC582" s="17">
        <f t="shared" si="233"/>
        <v>0</v>
      </c>
      <c r="BD582" s="17">
        <f t="shared" si="234"/>
        <v>0.32</v>
      </c>
      <c r="BE582" s="17">
        <f t="shared" si="235"/>
        <v>0.42821172032905386</v>
      </c>
      <c r="BF582" s="17">
        <f t="shared" si="236"/>
        <v>0.32</v>
      </c>
      <c r="BG582" s="17">
        <f t="shared" si="237"/>
        <v>0.32</v>
      </c>
      <c r="BH582" s="17">
        <f t="shared" si="238"/>
        <v>0</v>
      </c>
      <c r="BI582" s="17">
        <f t="shared" si="239"/>
        <v>1.1442704063985166E-2</v>
      </c>
    </row>
    <row r="583" spans="1:61" x14ac:dyDescent="0.25">
      <c r="A583" s="84">
        <v>522</v>
      </c>
      <c r="B583" s="84">
        <v>576</v>
      </c>
      <c r="C583" s="17" t="str">
        <f>'EWG-CCP-127 (1)'!B305</f>
        <v>Cs-R0.4</v>
      </c>
      <c r="D583" s="86" t="s">
        <v>615</v>
      </c>
      <c r="E583" s="98">
        <f t="shared" si="240"/>
        <v>28.571428571428577</v>
      </c>
      <c r="F583" s="98">
        <f t="shared" si="241"/>
        <v>0</v>
      </c>
      <c r="G583" s="17">
        <v>0</v>
      </c>
      <c r="H583" s="17">
        <f>'EWG-CCP-127 (1)'!J305</f>
        <v>71.428571428571431</v>
      </c>
      <c r="I583" s="17">
        <v>0</v>
      </c>
      <c r="J583" s="17">
        <v>0</v>
      </c>
      <c r="K583" s="17">
        <v>0</v>
      </c>
      <c r="L583" s="17">
        <f>'EWG-CCP-127 (1)'!M305</f>
        <v>0</v>
      </c>
      <c r="M583" s="17">
        <v>0</v>
      </c>
      <c r="N583" s="17">
        <v>0</v>
      </c>
      <c r="O583" s="17">
        <f>'EWG-CCP-127 (1)'!L305</f>
        <v>0</v>
      </c>
      <c r="P583" s="17">
        <v>0</v>
      </c>
      <c r="Q583" s="17">
        <v>0</v>
      </c>
      <c r="R583" s="17">
        <v>0</v>
      </c>
      <c r="S583" s="17">
        <v>0</v>
      </c>
      <c r="T583" s="17">
        <v>0</v>
      </c>
      <c r="U583" s="17">
        <v>0</v>
      </c>
      <c r="V583" s="17">
        <v>0</v>
      </c>
      <c r="W583" s="17">
        <v>0</v>
      </c>
      <c r="X583" s="17">
        <f>'EWG-CCP-127 (1)'!O305</f>
        <v>28.571428571428577</v>
      </c>
      <c r="Y583" s="17">
        <v>0</v>
      </c>
      <c r="Z583" s="17">
        <v>0</v>
      </c>
      <c r="AA583" s="17">
        <v>0</v>
      </c>
      <c r="AB583" s="17">
        <v>0</v>
      </c>
      <c r="AC583" s="17">
        <v>0</v>
      </c>
      <c r="AD583" s="17">
        <f>'EWG-CCP-127 (1)'!N305</f>
        <v>0</v>
      </c>
      <c r="AE583" s="17">
        <v>0</v>
      </c>
      <c r="AF583" s="17">
        <v>0</v>
      </c>
      <c r="AG583" s="88">
        <f>'EWG-CCP-127 (1)'!I305</f>
        <v>39</v>
      </c>
      <c r="AH583" s="92" t="s">
        <v>3</v>
      </c>
      <c r="AI583" s="87" t="s">
        <v>531</v>
      </c>
      <c r="AN583" s="17">
        <f t="shared" si="220"/>
        <v>100</v>
      </c>
      <c r="AO583" s="17">
        <f t="shared" si="221"/>
        <v>0.28571428571428575</v>
      </c>
      <c r="AP583" s="17">
        <f t="shared" si="222"/>
        <v>0</v>
      </c>
      <c r="AQ583" s="17">
        <f t="shared" si="223"/>
        <v>0.7142857142857143</v>
      </c>
      <c r="AR583" s="17">
        <f t="shared" si="224"/>
        <v>0</v>
      </c>
      <c r="AS583" s="17">
        <f t="shared" si="225"/>
        <v>0.39</v>
      </c>
      <c r="AU583" s="17">
        <f t="shared" si="226"/>
        <v>0</v>
      </c>
      <c r="AV583" s="17">
        <f t="shared" si="227"/>
        <v>0.4</v>
      </c>
      <c r="AW583" s="17">
        <f t="shared" si="228"/>
        <v>0.5</v>
      </c>
      <c r="AX583" s="17">
        <f t="shared" si="229"/>
        <v>0.5</v>
      </c>
      <c r="AY583" s="17">
        <f t="shared" si="230"/>
        <v>0.4</v>
      </c>
      <c r="AZ583" s="17">
        <f t="shared" si="231"/>
        <v>0.4</v>
      </c>
      <c r="BA583" s="17">
        <f t="shared" si="232"/>
        <v>1.0000000000000009E-2</v>
      </c>
      <c r="BC583" s="17">
        <f t="shared" si="233"/>
        <v>0</v>
      </c>
      <c r="BD583" s="17">
        <f t="shared" si="234"/>
        <v>0.40000000000000008</v>
      </c>
      <c r="BE583" s="17">
        <f t="shared" si="235"/>
        <v>0.42821172032905386</v>
      </c>
      <c r="BF583" s="17">
        <f t="shared" si="236"/>
        <v>0.40000000000000008</v>
      </c>
      <c r="BG583" s="17">
        <f t="shared" si="237"/>
        <v>0.40000000000000008</v>
      </c>
      <c r="BH583" s="17">
        <f t="shared" si="238"/>
        <v>1.0000000000000129E-4</v>
      </c>
      <c r="BI583" s="17">
        <f t="shared" si="239"/>
        <v>3.1318584660935359E-2</v>
      </c>
    </row>
    <row r="584" spans="1:61" x14ac:dyDescent="0.25">
      <c r="A584" s="84">
        <v>523</v>
      </c>
      <c r="B584" s="84">
        <v>577</v>
      </c>
      <c r="C584" s="17" t="str">
        <f>'EWG-CCP-127 (1)'!B306</f>
        <v>Cs-R0.54</v>
      </c>
      <c r="D584" s="86" t="s">
        <v>615</v>
      </c>
      <c r="E584" s="98">
        <f t="shared" si="240"/>
        <v>35.064935064935064</v>
      </c>
      <c r="F584" s="98">
        <f t="shared" si="241"/>
        <v>0</v>
      </c>
      <c r="G584" s="17">
        <v>0</v>
      </c>
      <c r="H584" s="17">
        <f>'EWG-CCP-127 (1)'!J306</f>
        <v>64.935064935064929</v>
      </c>
      <c r="I584" s="17">
        <v>0</v>
      </c>
      <c r="J584" s="17">
        <v>0</v>
      </c>
      <c r="K584" s="17">
        <v>0</v>
      </c>
      <c r="L584" s="17">
        <f>'EWG-CCP-127 (1)'!M306</f>
        <v>0</v>
      </c>
      <c r="M584" s="17">
        <v>0</v>
      </c>
      <c r="N584" s="17">
        <v>0</v>
      </c>
      <c r="O584" s="17">
        <f>'EWG-CCP-127 (1)'!L306</f>
        <v>0</v>
      </c>
      <c r="P584" s="17">
        <v>0</v>
      </c>
      <c r="Q584" s="17">
        <v>0</v>
      </c>
      <c r="R584" s="17">
        <v>0</v>
      </c>
      <c r="S584" s="17">
        <v>0</v>
      </c>
      <c r="T584" s="17">
        <v>0</v>
      </c>
      <c r="U584" s="17">
        <v>0</v>
      </c>
      <c r="V584" s="17">
        <v>0</v>
      </c>
      <c r="W584" s="17">
        <v>0</v>
      </c>
      <c r="X584" s="17">
        <f>'EWG-CCP-127 (1)'!O306</f>
        <v>35.064935064935064</v>
      </c>
      <c r="Y584" s="17">
        <v>0</v>
      </c>
      <c r="Z584" s="17">
        <v>0</v>
      </c>
      <c r="AA584" s="17">
        <v>0</v>
      </c>
      <c r="AB584" s="17">
        <v>0</v>
      </c>
      <c r="AC584" s="17">
        <v>0</v>
      </c>
      <c r="AD584" s="17">
        <f>'EWG-CCP-127 (1)'!N306</f>
        <v>0</v>
      </c>
      <c r="AE584" s="17">
        <v>0</v>
      </c>
      <c r="AF584" s="17">
        <v>0</v>
      </c>
      <c r="AG584" s="88">
        <f>'EWG-CCP-127 (1)'!I306</f>
        <v>41</v>
      </c>
      <c r="AH584" s="92" t="s">
        <v>3</v>
      </c>
      <c r="AI584" s="87" t="s">
        <v>531</v>
      </c>
      <c r="AN584" s="17">
        <f t="shared" si="220"/>
        <v>100</v>
      </c>
      <c r="AO584" s="17">
        <f t="shared" si="221"/>
        <v>0.35064935064935066</v>
      </c>
      <c r="AP584" s="17">
        <f t="shared" si="222"/>
        <v>0</v>
      </c>
      <c r="AQ584" s="17">
        <f t="shared" si="223"/>
        <v>0.64935064935064934</v>
      </c>
      <c r="AR584" s="17">
        <f t="shared" si="224"/>
        <v>0</v>
      </c>
      <c r="AS584" s="17">
        <f t="shared" si="225"/>
        <v>0.41</v>
      </c>
      <c r="AU584" s="17">
        <f t="shared" si="226"/>
        <v>0</v>
      </c>
      <c r="AV584" s="17">
        <f t="shared" si="227"/>
        <v>0.54</v>
      </c>
      <c r="AW584" s="17">
        <f t="shared" si="228"/>
        <v>0.5</v>
      </c>
      <c r="AX584" s="17">
        <f t="shared" si="229"/>
        <v>0.5</v>
      </c>
      <c r="AY584" s="17">
        <f t="shared" si="230"/>
        <v>0.48666666666666664</v>
      </c>
      <c r="AZ584" s="17">
        <f t="shared" si="231"/>
        <v>0.48666666666666664</v>
      </c>
      <c r="BA584" s="17">
        <f t="shared" si="232"/>
        <v>7.6666666666666661E-2</v>
      </c>
      <c r="BC584" s="17">
        <f t="shared" si="233"/>
        <v>0</v>
      </c>
      <c r="BD584" s="17">
        <f t="shared" si="234"/>
        <v>0.54</v>
      </c>
      <c r="BE584" s="17">
        <f t="shared" si="235"/>
        <v>0.42821172032905386</v>
      </c>
      <c r="BF584" s="17">
        <f t="shared" si="236"/>
        <v>0.46310758778045386</v>
      </c>
      <c r="BG584" s="17">
        <f t="shared" si="237"/>
        <v>0.46310758778045386</v>
      </c>
      <c r="BH584" s="17">
        <f t="shared" si="238"/>
        <v>2.8204158798586141E-3</v>
      </c>
      <c r="BI584" s="17">
        <f t="shared" si="239"/>
        <v>3.8797407688635398E-2</v>
      </c>
    </row>
    <row r="585" spans="1:61" x14ac:dyDescent="0.25">
      <c r="A585" s="84">
        <v>524</v>
      </c>
      <c r="B585" s="84">
        <v>578</v>
      </c>
      <c r="C585" s="17" t="str">
        <f>'EWG-CCP-127 (1)'!B307</f>
        <v>Cs-R0.6</v>
      </c>
      <c r="D585" s="86" t="s">
        <v>615</v>
      </c>
      <c r="E585" s="98">
        <f t="shared" si="240"/>
        <v>37.499999999999993</v>
      </c>
      <c r="F585" s="98">
        <f t="shared" si="241"/>
        <v>0</v>
      </c>
      <c r="G585" s="17">
        <v>0</v>
      </c>
      <c r="H585" s="17">
        <f>'EWG-CCP-127 (1)'!J307</f>
        <v>62.5</v>
      </c>
      <c r="I585" s="17">
        <v>0</v>
      </c>
      <c r="J585" s="17">
        <v>0</v>
      </c>
      <c r="K585" s="17">
        <v>0</v>
      </c>
      <c r="L585" s="17">
        <f>'EWG-CCP-127 (1)'!M307</f>
        <v>0</v>
      </c>
      <c r="M585" s="17">
        <v>0</v>
      </c>
      <c r="N585" s="17">
        <v>0</v>
      </c>
      <c r="O585" s="17">
        <f>'EWG-CCP-127 (1)'!L307</f>
        <v>0</v>
      </c>
      <c r="P585" s="17">
        <v>0</v>
      </c>
      <c r="Q585" s="17">
        <v>0</v>
      </c>
      <c r="R585" s="17">
        <v>0</v>
      </c>
      <c r="S585" s="17">
        <v>0</v>
      </c>
      <c r="T585" s="17">
        <v>0</v>
      </c>
      <c r="U585" s="17">
        <v>0</v>
      </c>
      <c r="V585" s="17">
        <v>0</v>
      </c>
      <c r="W585" s="17">
        <v>0</v>
      </c>
      <c r="X585" s="17">
        <f>'EWG-CCP-127 (1)'!O307</f>
        <v>37.499999999999993</v>
      </c>
      <c r="Y585" s="17">
        <v>0</v>
      </c>
      <c r="Z585" s="17">
        <v>0</v>
      </c>
      <c r="AA585" s="17">
        <v>0</v>
      </c>
      <c r="AB585" s="17">
        <v>0</v>
      </c>
      <c r="AC585" s="17">
        <v>0</v>
      </c>
      <c r="AD585" s="17">
        <f>'EWG-CCP-127 (1)'!N307</f>
        <v>0</v>
      </c>
      <c r="AE585" s="17">
        <v>0</v>
      </c>
      <c r="AF585" s="17">
        <v>0</v>
      </c>
      <c r="AG585" s="88">
        <f>'EWG-CCP-127 (1)'!I307</f>
        <v>40</v>
      </c>
      <c r="AH585" s="92" t="s">
        <v>3</v>
      </c>
      <c r="AI585" s="87" t="s">
        <v>531</v>
      </c>
      <c r="AN585" s="17">
        <f t="shared" si="220"/>
        <v>100</v>
      </c>
      <c r="AO585" s="17">
        <f t="shared" si="221"/>
        <v>0.37499999999999994</v>
      </c>
      <c r="AP585" s="17">
        <f t="shared" si="222"/>
        <v>0</v>
      </c>
      <c r="AQ585" s="17">
        <f t="shared" si="223"/>
        <v>0.625</v>
      </c>
      <c r="AR585" s="17">
        <f t="shared" si="224"/>
        <v>0</v>
      </c>
      <c r="AS585" s="17">
        <f t="shared" si="225"/>
        <v>0.4</v>
      </c>
      <c r="AU585" s="17">
        <f t="shared" si="226"/>
        <v>0</v>
      </c>
      <c r="AV585" s="17">
        <f t="shared" si="227"/>
        <v>0.59999999999999987</v>
      </c>
      <c r="AW585" s="17">
        <f t="shared" si="228"/>
        <v>0.5</v>
      </c>
      <c r="AX585" s="17">
        <f t="shared" si="229"/>
        <v>0.5</v>
      </c>
      <c r="AY585" s="17">
        <f t="shared" si="230"/>
        <v>0.46666666666666673</v>
      </c>
      <c r="AZ585" s="17">
        <f t="shared" si="231"/>
        <v>0.46666666666666673</v>
      </c>
      <c r="BA585" s="17">
        <f t="shared" si="232"/>
        <v>6.6666666666666707E-2</v>
      </c>
      <c r="BC585" s="17">
        <f t="shared" si="233"/>
        <v>0</v>
      </c>
      <c r="BD585" s="17">
        <f t="shared" si="234"/>
        <v>0.59999999999999987</v>
      </c>
      <c r="BE585" s="17">
        <f t="shared" si="235"/>
        <v>0.42821172032905386</v>
      </c>
      <c r="BF585" s="17">
        <f t="shared" si="236"/>
        <v>0.46428821052944114</v>
      </c>
      <c r="BG585" s="17">
        <f t="shared" si="237"/>
        <v>0.46428821052944114</v>
      </c>
      <c r="BH585" s="17">
        <f t="shared" si="238"/>
        <v>4.1329740130777431E-3</v>
      </c>
      <c r="BI585" s="17">
        <f t="shared" si="239"/>
        <v>3.4957996174785393E-2</v>
      </c>
    </row>
    <row r="586" spans="1:61" x14ac:dyDescent="0.25">
      <c r="A586" s="84">
        <v>525</v>
      </c>
      <c r="B586" s="84">
        <v>579</v>
      </c>
      <c r="C586" s="17" t="str">
        <f>'EWG-CCP-127 (1)'!B308</f>
        <v>Cs-R0.7</v>
      </c>
      <c r="D586" s="86" t="s">
        <v>615</v>
      </c>
      <c r="E586" s="98">
        <f t="shared" si="240"/>
        <v>41.17647058823529</v>
      </c>
      <c r="F586" s="98">
        <f t="shared" si="241"/>
        <v>0</v>
      </c>
      <c r="G586" s="17">
        <v>0</v>
      </c>
      <c r="H586" s="17">
        <f>'EWG-CCP-127 (1)'!J308</f>
        <v>58.82352941176471</v>
      </c>
      <c r="I586" s="17">
        <v>0</v>
      </c>
      <c r="J586" s="17">
        <v>0</v>
      </c>
      <c r="K586" s="17">
        <v>0</v>
      </c>
      <c r="L586" s="17">
        <f>'EWG-CCP-127 (1)'!M308</f>
        <v>0</v>
      </c>
      <c r="M586" s="17">
        <v>0</v>
      </c>
      <c r="N586" s="17">
        <v>0</v>
      </c>
      <c r="O586" s="17">
        <f>'EWG-CCP-127 (1)'!L308</f>
        <v>0</v>
      </c>
      <c r="P586" s="17">
        <v>0</v>
      </c>
      <c r="Q586" s="17">
        <v>0</v>
      </c>
      <c r="R586" s="17">
        <v>0</v>
      </c>
      <c r="S586" s="17">
        <v>0</v>
      </c>
      <c r="T586" s="17">
        <v>0</v>
      </c>
      <c r="U586" s="17">
        <v>0</v>
      </c>
      <c r="V586" s="17">
        <v>0</v>
      </c>
      <c r="W586" s="17">
        <v>0</v>
      </c>
      <c r="X586" s="17">
        <f>'EWG-CCP-127 (1)'!O308</f>
        <v>41.17647058823529</v>
      </c>
      <c r="Y586" s="17">
        <v>0</v>
      </c>
      <c r="Z586" s="17">
        <v>0</v>
      </c>
      <c r="AA586" s="17">
        <v>0</v>
      </c>
      <c r="AB586" s="17">
        <v>0</v>
      </c>
      <c r="AC586" s="17">
        <v>0</v>
      </c>
      <c r="AD586" s="17">
        <f>'EWG-CCP-127 (1)'!N308</f>
        <v>0</v>
      </c>
      <c r="AE586" s="17">
        <v>0</v>
      </c>
      <c r="AF586" s="17">
        <v>0</v>
      </c>
      <c r="AG586" s="88">
        <f>'EWG-CCP-127 (1)'!I308</f>
        <v>36</v>
      </c>
      <c r="AH586" s="92" t="s">
        <v>3</v>
      </c>
      <c r="AI586" s="87" t="s">
        <v>531</v>
      </c>
      <c r="AN586" s="17">
        <f t="shared" si="220"/>
        <v>100</v>
      </c>
      <c r="AO586" s="17">
        <f t="shared" si="221"/>
        <v>0.41176470588235292</v>
      </c>
      <c r="AP586" s="17">
        <f t="shared" si="222"/>
        <v>0</v>
      </c>
      <c r="AQ586" s="17">
        <f t="shared" si="223"/>
        <v>0.58823529411764708</v>
      </c>
      <c r="AR586" s="17">
        <f t="shared" si="224"/>
        <v>0</v>
      </c>
      <c r="AS586" s="17">
        <f t="shared" si="225"/>
        <v>0.36</v>
      </c>
      <c r="AU586" s="17">
        <f t="shared" si="226"/>
        <v>0</v>
      </c>
      <c r="AV586" s="17">
        <f t="shared" si="227"/>
        <v>0.7</v>
      </c>
      <c r="AW586" s="17">
        <f t="shared" si="228"/>
        <v>0.5</v>
      </c>
      <c r="AX586" s="17">
        <f t="shared" si="229"/>
        <v>0.5</v>
      </c>
      <c r="AY586" s="17">
        <f t="shared" si="230"/>
        <v>0.43333333333333335</v>
      </c>
      <c r="AZ586" s="17">
        <f t="shared" si="231"/>
        <v>0.43333333333333335</v>
      </c>
      <c r="BA586" s="17">
        <f t="shared" si="232"/>
        <v>7.3333333333333361E-2</v>
      </c>
      <c r="BC586" s="17">
        <f t="shared" si="233"/>
        <v>0</v>
      </c>
      <c r="BD586" s="17">
        <f t="shared" si="234"/>
        <v>0.69999999999999984</v>
      </c>
      <c r="BE586" s="17">
        <f t="shared" si="235"/>
        <v>0.42821172032905386</v>
      </c>
      <c r="BF586" s="17">
        <f t="shared" si="236"/>
        <v>0.46190240985994263</v>
      </c>
      <c r="BG586" s="17">
        <f t="shared" si="237"/>
        <v>0.46190240985994263</v>
      </c>
      <c r="BH586" s="17">
        <f t="shared" si="238"/>
        <v>1.0384101135263736E-2</v>
      </c>
      <c r="BI586" s="17">
        <f t="shared" si="239"/>
        <v>2.160035011938527E-2</v>
      </c>
    </row>
    <row r="587" spans="1:61" x14ac:dyDescent="0.25">
      <c r="A587" s="84">
        <v>526</v>
      </c>
      <c r="B587" s="84">
        <v>580</v>
      </c>
      <c r="C587" s="17" t="str">
        <f>'EWG-CCP-127 (1)'!B309</f>
        <v>Cs-R0.8</v>
      </c>
      <c r="D587" s="86" t="s">
        <v>615</v>
      </c>
      <c r="E587" s="98">
        <f t="shared" si="240"/>
        <v>44.44444444444445</v>
      </c>
      <c r="F587" s="98">
        <f t="shared" si="241"/>
        <v>0</v>
      </c>
      <c r="G587" s="17">
        <v>0</v>
      </c>
      <c r="H587" s="17">
        <f>'EWG-CCP-127 (1)'!J309</f>
        <v>55.555555555555557</v>
      </c>
      <c r="I587" s="17">
        <v>0</v>
      </c>
      <c r="J587" s="17">
        <v>0</v>
      </c>
      <c r="K587" s="17">
        <v>0</v>
      </c>
      <c r="L587" s="17">
        <f>'EWG-CCP-127 (1)'!M309</f>
        <v>0</v>
      </c>
      <c r="M587" s="17">
        <v>0</v>
      </c>
      <c r="N587" s="17">
        <v>0</v>
      </c>
      <c r="O587" s="17">
        <f>'EWG-CCP-127 (1)'!L309</f>
        <v>0</v>
      </c>
      <c r="P587" s="17">
        <v>0</v>
      </c>
      <c r="Q587" s="17">
        <v>0</v>
      </c>
      <c r="R587" s="17">
        <v>0</v>
      </c>
      <c r="S587" s="17">
        <v>0</v>
      </c>
      <c r="T587" s="17">
        <v>0</v>
      </c>
      <c r="U587" s="17">
        <v>0</v>
      </c>
      <c r="V587" s="17">
        <v>0</v>
      </c>
      <c r="W587" s="17">
        <v>0</v>
      </c>
      <c r="X587" s="17">
        <f>'EWG-CCP-127 (1)'!O309</f>
        <v>44.44444444444445</v>
      </c>
      <c r="Y587" s="17">
        <v>0</v>
      </c>
      <c r="Z587" s="17">
        <v>0</v>
      </c>
      <c r="AA587" s="17">
        <v>0</v>
      </c>
      <c r="AB587" s="17">
        <v>0</v>
      </c>
      <c r="AC587" s="17">
        <v>0</v>
      </c>
      <c r="AD587" s="17">
        <f>'EWG-CCP-127 (1)'!N309</f>
        <v>0</v>
      </c>
      <c r="AE587" s="17">
        <v>0</v>
      </c>
      <c r="AF587" s="17">
        <v>0</v>
      </c>
      <c r="AG587" s="88">
        <f>'EWG-CCP-127 (1)'!I309</f>
        <v>35</v>
      </c>
      <c r="AH587" s="92" t="s">
        <v>3</v>
      </c>
      <c r="AI587" s="87" t="s">
        <v>531</v>
      </c>
      <c r="AN587" s="17">
        <f t="shared" si="220"/>
        <v>100</v>
      </c>
      <c r="AO587" s="17">
        <f t="shared" si="221"/>
        <v>0.44444444444444448</v>
      </c>
      <c r="AP587" s="17">
        <f t="shared" si="222"/>
        <v>0</v>
      </c>
      <c r="AQ587" s="17">
        <f t="shared" si="223"/>
        <v>0.55555555555555558</v>
      </c>
      <c r="AR587" s="17">
        <f t="shared" si="224"/>
        <v>0</v>
      </c>
      <c r="AS587" s="17">
        <f t="shared" si="225"/>
        <v>0.35</v>
      </c>
      <c r="AU587" s="17">
        <f t="shared" si="226"/>
        <v>0</v>
      </c>
      <c r="AV587" s="17">
        <f t="shared" si="227"/>
        <v>0.8</v>
      </c>
      <c r="AW587" s="17">
        <f t="shared" si="228"/>
        <v>0.5</v>
      </c>
      <c r="AX587" s="17">
        <f t="shared" si="229"/>
        <v>0.5</v>
      </c>
      <c r="AY587" s="17">
        <f t="shared" si="230"/>
        <v>0.39999999999999997</v>
      </c>
      <c r="AZ587" s="17">
        <f t="shared" si="231"/>
        <v>0.39999999999999997</v>
      </c>
      <c r="BA587" s="17">
        <f t="shared" si="232"/>
        <v>4.9999999999999989E-2</v>
      </c>
      <c r="BC587" s="17">
        <f t="shared" si="233"/>
        <v>0</v>
      </c>
      <c r="BD587" s="17">
        <f t="shared" si="234"/>
        <v>0.8</v>
      </c>
      <c r="BE587" s="17">
        <f t="shared" si="235"/>
        <v>0.42821172032905386</v>
      </c>
      <c r="BF587" s="17">
        <f t="shared" si="236"/>
        <v>0.45479867609812319</v>
      </c>
      <c r="BG587" s="17">
        <f t="shared" si="237"/>
        <v>0.45479867609812319</v>
      </c>
      <c r="BH587" s="17">
        <f t="shared" si="238"/>
        <v>1.0982762511919342E-2</v>
      </c>
      <c r="BI587" s="17">
        <f t="shared" si="239"/>
        <v>1.8760938605535241E-2</v>
      </c>
    </row>
    <row r="588" spans="1:61" x14ac:dyDescent="0.25">
      <c r="A588" s="84">
        <v>527</v>
      </c>
      <c r="B588" s="84">
        <v>581</v>
      </c>
      <c r="C588" s="17" t="str">
        <f>'EWG-CCP-127 (1)'!B310</f>
        <v>Cs-R0.9</v>
      </c>
      <c r="D588" s="86" t="s">
        <v>615</v>
      </c>
      <c r="E588" s="98">
        <f t="shared" si="240"/>
        <v>47.368421052631582</v>
      </c>
      <c r="F588" s="98">
        <f t="shared" si="241"/>
        <v>0</v>
      </c>
      <c r="G588" s="17">
        <v>0</v>
      </c>
      <c r="H588" s="17">
        <f>'EWG-CCP-127 (1)'!J310</f>
        <v>52.631578947368418</v>
      </c>
      <c r="I588" s="17">
        <v>0</v>
      </c>
      <c r="J588" s="17">
        <v>0</v>
      </c>
      <c r="K588" s="17">
        <v>0</v>
      </c>
      <c r="L588" s="17">
        <f>'EWG-CCP-127 (1)'!M310</f>
        <v>0</v>
      </c>
      <c r="M588" s="17">
        <v>0</v>
      </c>
      <c r="N588" s="17">
        <v>0</v>
      </c>
      <c r="O588" s="17">
        <f>'EWG-CCP-127 (1)'!L310</f>
        <v>0</v>
      </c>
      <c r="P588" s="17">
        <v>0</v>
      </c>
      <c r="Q588" s="17">
        <v>0</v>
      </c>
      <c r="R588" s="17">
        <v>0</v>
      </c>
      <c r="S588" s="17">
        <v>0</v>
      </c>
      <c r="T588" s="17">
        <v>0</v>
      </c>
      <c r="U588" s="17">
        <v>0</v>
      </c>
      <c r="V588" s="17">
        <v>0</v>
      </c>
      <c r="W588" s="17">
        <v>0</v>
      </c>
      <c r="X588" s="17">
        <f>'EWG-CCP-127 (1)'!O310</f>
        <v>47.368421052631582</v>
      </c>
      <c r="Y588" s="17">
        <v>0</v>
      </c>
      <c r="Z588" s="17">
        <v>0</v>
      </c>
      <c r="AA588" s="17">
        <v>0</v>
      </c>
      <c r="AB588" s="17">
        <v>0</v>
      </c>
      <c r="AC588" s="17">
        <v>0</v>
      </c>
      <c r="AD588" s="17">
        <f>'EWG-CCP-127 (1)'!N310</f>
        <v>0</v>
      </c>
      <c r="AE588" s="17">
        <v>0</v>
      </c>
      <c r="AF588" s="17">
        <v>0</v>
      </c>
      <c r="AG588" s="88">
        <f>'EWG-CCP-127 (1)'!I310</f>
        <v>33</v>
      </c>
      <c r="AH588" s="92" t="s">
        <v>3</v>
      </c>
      <c r="AI588" s="87" t="s">
        <v>531</v>
      </c>
      <c r="AN588" s="17">
        <f t="shared" si="220"/>
        <v>100</v>
      </c>
      <c r="AO588" s="17">
        <f t="shared" si="221"/>
        <v>0.47368421052631582</v>
      </c>
      <c r="AP588" s="17">
        <f t="shared" si="222"/>
        <v>0</v>
      </c>
      <c r="AQ588" s="17">
        <f t="shared" si="223"/>
        <v>0.52631578947368418</v>
      </c>
      <c r="AR588" s="17">
        <f t="shared" si="224"/>
        <v>0</v>
      </c>
      <c r="AS588" s="17">
        <f t="shared" si="225"/>
        <v>0.33</v>
      </c>
      <c r="AU588" s="17">
        <f t="shared" si="226"/>
        <v>0</v>
      </c>
      <c r="AV588" s="17">
        <f t="shared" si="227"/>
        <v>0.90000000000000013</v>
      </c>
      <c r="AW588" s="17">
        <f t="shared" si="228"/>
        <v>0.5</v>
      </c>
      <c r="AX588" s="17">
        <f t="shared" si="229"/>
        <v>0.5</v>
      </c>
      <c r="AY588" s="17">
        <f t="shared" si="230"/>
        <v>0.36666666666666659</v>
      </c>
      <c r="AZ588" s="17">
        <f t="shared" si="231"/>
        <v>0.36666666666666659</v>
      </c>
      <c r="BA588" s="17">
        <f t="shared" si="232"/>
        <v>3.666666666666657E-2</v>
      </c>
      <c r="BC588" s="17">
        <f t="shared" si="233"/>
        <v>0</v>
      </c>
      <c r="BD588" s="17">
        <f t="shared" si="234"/>
        <v>0.90000000000000013</v>
      </c>
      <c r="BE588" s="17">
        <f t="shared" si="235"/>
        <v>0.42821172032905386</v>
      </c>
      <c r="BF588" s="17">
        <f t="shared" si="236"/>
        <v>0.4437454063919018</v>
      </c>
      <c r="BG588" s="17">
        <f t="shared" si="237"/>
        <v>0.4437454063919018</v>
      </c>
      <c r="BH588" s="17">
        <f t="shared" si="238"/>
        <v>1.2938017475258891E-2</v>
      </c>
      <c r="BI588" s="17">
        <f t="shared" si="239"/>
        <v>1.3682115577835195E-2</v>
      </c>
    </row>
    <row r="589" spans="1:61" x14ac:dyDescent="0.25">
      <c r="A589" s="84">
        <v>528</v>
      </c>
      <c r="B589" s="84">
        <v>582</v>
      </c>
      <c r="C589" s="17" t="str">
        <f>'EWG-CCP-127 (1)'!B311</f>
        <v>Cs-R1.1</v>
      </c>
      <c r="D589" s="86" t="s">
        <v>615</v>
      </c>
      <c r="E589" s="98">
        <f t="shared" si="240"/>
        <v>52.380952380952387</v>
      </c>
      <c r="F589" s="98">
        <f t="shared" si="241"/>
        <v>0</v>
      </c>
      <c r="G589" s="17">
        <v>0</v>
      </c>
      <c r="H589" s="17">
        <f>'EWG-CCP-127 (1)'!J311</f>
        <v>47.619047619047613</v>
      </c>
      <c r="I589" s="17">
        <v>0</v>
      </c>
      <c r="J589" s="17">
        <v>0</v>
      </c>
      <c r="K589" s="17">
        <v>0</v>
      </c>
      <c r="L589" s="17">
        <f>'EWG-CCP-127 (1)'!M311</f>
        <v>0</v>
      </c>
      <c r="M589" s="17">
        <v>0</v>
      </c>
      <c r="N589" s="17">
        <v>0</v>
      </c>
      <c r="O589" s="17">
        <f>'EWG-CCP-127 (1)'!L311</f>
        <v>0</v>
      </c>
      <c r="P589" s="17">
        <v>0</v>
      </c>
      <c r="Q589" s="17">
        <v>0</v>
      </c>
      <c r="R589" s="17">
        <v>0</v>
      </c>
      <c r="S589" s="17">
        <v>0</v>
      </c>
      <c r="T589" s="17">
        <v>0</v>
      </c>
      <c r="U589" s="17">
        <v>0</v>
      </c>
      <c r="V589" s="17">
        <v>0</v>
      </c>
      <c r="W589" s="17">
        <v>0</v>
      </c>
      <c r="X589" s="17">
        <f>'EWG-CCP-127 (1)'!O311</f>
        <v>52.380952380952387</v>
      </c>
      <c r="Y589" s="17">
        <v>0</v>
      </c>
      <c r="Z589" s="17">
        <v>0</v>
      </c>
      <c r="AA589" s="17">
        <v>0</v>
      </c>
      <c r="AB589" s="17">
        <v>0</v>
      </c>
      <c r="AC589" s="17">
        <v>0</v>
      </c>
      <c r="AD589" s="17">
        <f>'EWG-CCP-127 (1)'!N311</f>
        <v>0</v>
      </c>
      <c r="AE589" s="17">
        <v>0</v>
      </c>
      <c r="AF589" s="17">
        <v>0</v>
      </c>
      <c r="AG589" s="88">
        <f>'EWG-CCP-127 (1)'!I311</f>
        <v>28</v>
      </c>
      <c r="AH589" s="92" t="s">
        <v>3</v>
      </c>
      <c r="AI589" s="87" t="s">
        <v>531</v>
      </c>
      <c r="AN589" s="17">
        <f t="shared" si="220"/>
        <v>100</v>
      </c>
      <c r="AO589" s="17">
        <f t="shared" si="221"/>
        <v>0.52380952380952384</v>
      </c>
      <c r="AP589" s="17">
        <f t="shared" si="222"/>
        <v>0</v>
      </c>
      <c r="AQ589" s="17">
        <f t="shared" si="223"/>
        <v>0.47619047619047611</v>
      </c>
      <c r="AR589" s="17">
        <f t="shared" si="224"/>
        <v>0</v>
      </c>
      <c r="AS589" s="17">
        <f t="shared" si="225"/>
        <v>0.28000000000000003</v>
      </c>
      <c r="AU589" s="17">
        <f t="shared" si="226"/>
        <v>0</v>
      </c>
      <c r="AV589" s="17">
        <f t="shared" si="227"/>
        <v>1.1000000000000003</v>
      </c>
      <c r="AW589" s="17">
        <f t="shared" si="228"/>
        <v>0.5</v>
      </c>
      <c r="AX589" s="17">
        <f t="shared" si="229"/>
        <v>0.5</v>
      </c>
      <c r="AY589" s="17">
        <f t="shared" si="230"/>
        <v>0.29999999999999993</v>
      </c>
      <c r="AZ589" s="17">
        <f t="shared" si="231"/>
        <v>0.29999999999999993</v>
      </c>
      <c r="BA589" s="17">
        <f t="shared" si="232"/>
        <v>1.9999999999999907E-2</v>
      </c>
      <c r="BC589" s="17">
        <f t="shared" si="233"/>
        <v>0</v>
      </c>
      <c r="BD589" s="17">
        <f t="shared" si="234"/>
        <v>1.1000000000000003</v>
      </c>
      <c r="BE589" s="17">
        <f t="shared" si="235"/>
        <v>0.42821172032905386</v>
      </c>
      <c r="BF589" s="17">
        <f t="shared" si="236"/>
        <v>0.41251440402678274</v>
      </c>
      <c r="BG589" s="17">
        <f t="shared" si="237"/>
        <v>0.41251440402678274</v>
      </c>
      <c r="BH589" s="17">
        <f t="shared" si="238"/>
        <v>1.7560067274573408E-2</v>
      </c>
      <c r="BI589" s="17">
        <f t="shared" si="239"/>
        <v>4.485058008585059E-3</v>
      </c>
    </row>
    <row r="590" spans="1:61" x14ac:dyDescent="0.25">
      <c r="A590" s="84">
        <v>529</v>
      </c>
      <c r="B590" s="84">
        <v>583</v>
      </c>
      <c r="C590" s="17" t="str">
        <f>'EWG-CCP-127 (1)'!B312</f>
        <v>Cs-R1.4</v>
      </c>
      <c r="D590" s="86" t="s">
        <v>615</v>
      </c>
      <c r="E590" s="98">
        <f t="shared" si="240"/>
        <v>58.333333333333336</v>
      </c>
      <c r="F590" s="98">
        <f t="shared" si="241"/>
        <v>0</v>
      </c>
      <c r="G590" s="17">
        <v>0</v>
      </c>
      <c r="H590" s="17">
        <f>'EWG-CCP-127 (1)'!J312</f>
        <v>41.666666666666671</v>
      </c>
      <c r="I590" s="17">
        <v>0</v>
      </c>
      <c r="J590" s="17">
        <v>0</v>
      </c>
      <c r="K590" s="17">
        <v>0</v>
      </c>
      <c r="L590" s="17">
        <f>'EWG-CCP-127 (1)'!M312</f>
        <v>0</v>
      </c>
      <c r="M590" s="17">
        <v>0</v>
      </c>
      <c r="N590" s="17">
        <v>0</v>
      </c>
      <c r="O590" s="17">
        <f>'EWG-CCP-127 (1)'!L312</f>
        <v>0</v>
      </c>
      <c r="P590" s="17">
        <v>0</v>
      </c>
      <c r="Q590" s="17">
        <v>0</v>
      </c>
      <c r="R590" s="17">
        <v>0</v>
      </c>
      <c r="S590" s="17">
        <v>0</v>
      </c>
      <c r="T590" s="17">
        <v>0</v>
      </c>
      <c r="U590" s="17">
        <v>0</v>
      </c>
      <c r="V590" s="17">
        <v>0</v>
      </c>
      <c r="W590" s="17">
        <v>0</v>
      </c>
      <c r="X590" s="17">
        <f>'EWG-CCP-127 (1)'!O312</f>
        <v>58.333333333333336</v>
      </c>
      <c r="Y590" s="17">
        <v>0</v>
      </c>
      <c r="Z590" s="17">
        <v>0</v>
      </c>
      <c r="AA590" s="17">
        <v>0</v>
      </c>
      <c r="AB590" s="17">
        <v>0</v>
      </c>
      <c r="AC590" s="17">
        <v>0</v>
      </c>
      <c r="AD590" s="17">
        <f>'EWG-CCP-127 (1)'!N312</f>
        <v>0</v>
      </c>
      <c r="AE590" s="17">
        <v>0</v>
      </c>
      <c r="AF590" s="17">
        <v>0</v>
      </c>
      <c r="AG590" s="88">
        <f>'EWG-CCP-127 (1)'!I312</f>
        <v>30</v>
      </c>
      <c r="AH590" s="92" t="s">
        <v>3</v>
      </c>
      <c r="AI590" s="87" t="s">
        <v>531</v>
      </c>
      <c r="AN590" s="17">
        <f t="shared" si="220"/>
        <v>100</v>
      </c>
      <c r="AO590" s="17">
        <f t="shared" si="221"/>
        <v>0.58333333333333337</v>
      </c>
      <c r="AP590" s="17">
        <f t="shared" si="222"/>
        <v>0</v>
      </c>
      <c r="AQ590" s="17">
        <f t="shared" si="223"/>
        <v>0.41666666666666674</v>
      </c>
      <c r="AR590" s="17">
        <f t="shared" si="224"/>
        <v>0</v>
      </c>
      <c r="AS590" s="17">
        <f t="shared" si="225"/>
        <v>0.3</v>
      </c>
      <c r="AU590" s="17">
        <f t="shared" si="226"/>
        <v>0</v>
      </c>
      <c r="AV590" s="17">
        <f t="shared" si="227"/>
        <v>1.4</v>
      </c>
      <c r="AW590" s="17">
        <f t="shared" si="228"/>
        <v>0.5</v>
      </c>
      <c r="AX590" s="17">
        <f t="shared" si="229"/>
        <v>0.5</v>
      </c>
      <c r="AY590" s="17">
        <f t="shared" si="230"/>
        <v>0.2</v>
      </c>
      <c r="AZ590" s="17">
        <f t="shared" si="231"/>
        <v>0.2</v>
      </c>
      <c r="BA590" s="17">
        <f t="shared" si="232"/>
        <v>9.9999999999999978E-2</v>
      </c>
      <c r="BC590" s="17">
        <f t="shared" si="233"/>
        <v>0</v>
      </c>
      <c r="BD590" s="17">
        <f t="shared" si="234"/>
        <v>1.4</v>
      </c>
      <c r="BE590" s="17">
        <f t="shared" si="235"/>
        <v>0.42821172032905386</v>
      </c>
      <c r="BF590" s="17">
        <f t="shared" si="236"/>
        <v>0.35139930020421667</v>
      </c>
      <c r="BG590" s="17">
        <f t="shared" si="237"/>
        <v>0.35139930020421667</v>
      </c>
      <c r="BH590" s="17">
        <f t="shared" si="238"/>
        <v>2.641888061483189E-3</v>
      </c>
      <c r="BI590" s="17">
        <f t="shared" si="239"/>
        <v>7.5638810362851075E-3</v>
      </c>
    </row>
    <row r="591" spans="1:61" x14ac:dyDescent="0.25">
      <c r="A591" s="84">
        <v>541</v>
      </c>
      <c r="B591" s="84">
        <v>587</v>
      </c>
      <c r="C591" s="17" t="s">
        <v>383</v>
      </c>
      <c r="D591" s="86" t="s">
        <v>615</v>
      </c>
      <c r="E591" s="98">
        <f t="shared" si="240"/>
        <v>0</v>
      </c>
      <c r="F591" s="98">
        <f t="shared" si="241"/>
        <v>0</v>
      </c>
      <c r="G591" s="17">
        <v>12</v>
      </c>
      <c r="H591" s="17">
        <v>56</v>
      </c>
      <c r="I591" s="17">
        <v>0</v>
      </c>
      <c r="J591" s="17">
        <v>0</v>
      </c>
      <c r="K591" s="17">
        <v>0</v>
      </c>
      <c r="L591" s="17">
        <f>'EWG-CCP-127 (1)'!M325</f>
        <v>0</v>
      </c>
      <c r="M591" s="17">
        <v>0</v>
      </c>
      <c r="N591" s="17">
        <v>0</v>
      </c>
      <c r="O591" s="17">
        <v>0</v>
      </c>
      <c r="P591" s="17">
        <v>0</v>
      </c>
      <c r="Q591" s="17">
        <v>0</v>
      </c>
      <c r="R591" s="17">
        <v>0</v>
      </c>
      <c r="S591" s="17">
        <v>0</v>
      </c>
      <c r="T591" s="17">
        <v>0</v>
      </c>
      <c r="U591" s="17">
        <v>0</v>
      </c>
      <c r="V591" s="17">
        <v>0</v>
      </c>
      <c r="W591" s="17">
        <v>0</v>
      </c>
      <c r="X591" s="17">
        <v>0</v>
      </c>
      <c r="Y591" s="17">
        <v>0</v>
      </c>
      <c r="Z591" s="17">
        <v>33</v>
      </c>
      <c r="AA591" s="17">
        <v>0</v>
      </c>
      <c r="AB591" s="17">
        <v>0</v>
      </c>
      <c r="AC591" s="17">
        <v>0</v>
      </c>
      <c r="AD591" s="17">
        <v>0</v>
      </c>
      <c r="AE591" s="17">
        <v>0</v>
      </c>
      <c r="AF591" s="17">
        <v>0</v>
      </c>
      <c r="AG591" s="88">
        <v>25</v>
      </c>
      <c r="AH591" s="92" t="s">
        <v>3</v>
      </c>
      <c r="AI591" s="87" t="s">
        <v>504</v>
      </c>
      <c r="AN591" s="17">
        <f t="shared" si="220"/>
        <v>101</v>
      </c>
      <c r="AO591" s="17">
        <f t="shared" si="221"/>
        <v>0</v>
      </c>
      <c r="AP591" s="17">
        <f t="shared" si="222"/>
        <v>0.12</v>
      </c>
      <c r="AQ591" s="17">
        <f t="shared" si="223"/>
        <v>0.56000000000000005</v>
      </c>
      <c r="AR591" s="17">
        <f t="shared" si="224"/>
        <v>0</v>
      </c>
      <c r="AS591" s="17">
        <f t="shared" si="225"/>
        <v>0.25</v>
      </c>
      <c r="AU591" s="17">
        <f t="shared" si="226"/>
        <v>0</v>
      </c>
      <c r="AV591" s="17">
        <f t="shared" si="227"/>
        <v>0</v>
      </c>
      <c r="AW591" s="17">
        <f t="shared" si="228"/>
        <v>0.5</v>
      </c>
      <c r="AX591" s="17">
        <f t="shared" si="229"/>
        <v>0.5</v>
      </c>
      <c r="AY591" s="17">
        <f t="shared" si="230"/>
        <v>0</v>
      </c>
      <c r="AZ591" s="17">
        <f t="shared" si="231"/>
        <v>0</v>
      </c>
      <c r="BA591" s="17">
        <f t="shared" si="232"/>
        <v>0.25</v>
      </c>
      <c r="BC591" s="17">
        <f t="shared" si="233"/>
        <v>0</v>
      </c>
      <c r="BD591" s="17">
        <f t="shared" si="234"/>
        <v>0.10576923076923077</v>
      </c>
      <c r="BE591" s="17">
        <f t="shared" si="235"/>
        <v>0.42821172032905386</v>
      </c>
      <c r="BF591" s="17">
        <f t="shared" si="236"/>
        <v>0.10576923076923077</v>
      </c>
      <c r="BG591" s="17">
        <f t="shared" si="237"/>
        <v>0.10576923076923077</v>
      </c>
      <c r="BH591" s="17">
        <f t="shared" si="238"/>
        <v>2.0802514792899404E-2</v>
      </c>
      <c r="BI591" s="17">
        <f t="shared" si="239"/>
        <v>1.3668234670349731E-3</v>
      </c>
    </row>
    <row r="592" spans="1:61" x14ac:dyDescent="0.25">
      <c r="A592" s="84">
        <v>542</v>
      </c>
      <c r="B592" s="84">
        <v>588</v>
      </c>
      <c r="C592" s="17" t="s">
        <v>384</v>
      </c>
      <c r="D592" s="86" t="s">
        <v>615</v>
      </c>
      <c r="E592" s="98">
        <f t="shared" si="240"/>
        <v>0</v>
      </c>
      <c r="F592" s="98">
        <f t="shared" si="241"/>
        <v>0</v>
      </c>
      <c r="G592" s="17">
        <v>16</v>
      </c>
      <c r="H592" s="17">
        <v>36</v>
      </c>
      <c r="I592" s="17">
        <v>0</v>
      </c>
      <c r="J592" s="17">
        <v>0</v>
      </c>
      <c r="K592" s="17">
        <v>0</v>
      </c>
      <c r="L592" s="17">
        <f>'EWG-CCP-127 (1)'!M326</f>
        <v>0</v>
      </c>
      <c r="M592" s="17">
        <v>0</v>
      </c>
      <c r="N592" s="17">
        <v>0</v>
      </c>
      <c r="O592" s="17">
        <v>0</v>
      </c>
      <c r="P592" s="17">
        <v>0</v>
      </c>
      <c r="Q592" s="17">
        <v>0</v>
      </c>
      <c r="R592" s="17">
        <v>0</v>
      </c>
      <c r="S592" s="17">
        <v>0</v>
      </c>
      <c r="T592" s="17">
        <v>0</v>
      </c>
      <c r="U592" s="17">
        <v>0</v>
      </c>
      <c r="V592" s="17">
        <v>0</v>
      </c>
      <c r="W592" s="17">
        <v>0</v>
      </c>
      <c r="X592" s="17">
        <v>0</v>
      </c>
      <c r="Y592" s="17">
        <v>0</v>
      </c>
      <c r="Z592" s="17">
        <v>47</v>
      </c>
      <c r="AA592" s="17">
        <v>0</v>
      </c>
      <c r="AB592" s="17">
        <v>0</v>
      </c>
      <c r="AC592" s="17">
        <v>0</v>
      </c>
      <c r="AD592" s="17">
        <v>0</v>
      </c>
      <c r="AE592" s="17">
        <v>0</v>
      </c>
      <c r="AF592" s="17">
        <v>0</v>
      </c>
      <c r="AG592" s="88">
        <v>16.600000000000001</v>
      </c>
      <c r="AH592" s="92" t="s">
        <v>3</v>
      </c>
      <c r="AI592" s="87" t="s">
        <v>504</v>
      </c>
      <c r="AN592" s="17">
        <f t="shared" si="220"/>
        <v>99</v>
      </c>
      <c r="AO592" s="17">
        <f t="shared" si="221"/>
        <v>0</v>
      </c>
      <c r="AP592" s="17">
        <f t="shared" si="222"/>
        <v>0.16</v>
      </c>
      <c r="AQ592" s="17">
        <f t="shared" si="223"/>
        <v>0.36</v>
      </c>
      <c r="AR592" s="17">
        <f t="shared" si="224"/>
        <v>0</v>
      </c>
      <c r="AS592" s="17">
        <f t="shared" si="225"/>
        <v>0.16600000000000001</v>
      </c>
      <c r="AU592" s="17">
        <f t="shared" si="226"/>
        <v>0</v>
      </c>
      <c r="AV592" s="17">
        <f t="shared" si="227"/>
        <v>0</v>
      </c>
      <c r="AW592" s="17">
        <f t="shared" si="228"/>
        <v>0.5</v>
      </c>
      <c r="AX592" s="17">
        <f t="shared" si="229"/>
        <v>0.5</v>
      </c>
      <c r="AY592" s="17">
        <f t="shared" si="230"/>
        <v>0</v>
      </c>
      <c r="AZ592" s="17">
        <f t="shared" si="231"/>
        <v>0</v>
      </c>
      <c r="BA592" s="17">
        <f t="shared" si="232"/>
        <v>0.16600000000000001</v>
      </c>
      <c r="BC592" s="17">
        <f t="shared" si="233"/>
        <v>0</v>
      </c>
      <c r="BD592" s="17">
        <f t="shared" si="234"/>
        <v>0.15666666666666665</v>
      </c>
      <c r="BE592" s="17">
        <f t="shared" si="235"/>
        <v>0.42821172032905386</v>
      </c>
      <c r="BF592" s="17">
        <f t="shared" si="236"/>
        <v>0.15666666666666665</v>
      </c>
      <c r="BG592" s="17">
        <f t="shared" si="237"/>
        <v>0.15666666666666665</v>
      </c>
      <c r="BH592" s="17">
        <f t="shared" si="238"/>
        <v>8.7111111111111617E-5</v>
      </c>
      <c r="BI592" s="17">
        <f t="shared" si="239"/>
        <v>2.2117667506947425E-3</v>
      </c>
    </row>
    <row r="593" spans="1:61" x14ac:dyDescent="0.25">
      <c r="A593" s="84">
        <v>551</v>
      </c>
      <c r="B593" s="84">
        <v>593</v>
      </c>
      <c r="D593" s="86" t="s">
        <v>615</v>
      </c>
      <c r="E593" s="98">
        <f t="shared" si="240"/>
        <v>0</v>
      </c>
      <c r="F593" s="98">
        <f t="shared" si="241"/>
        <v>0</v>
      </c>
      <c r="G593" s="17">
        <v>0</v>
      </c>
      <c r="H593" s="17">
        <v>20</v>
      </c>
      <c r="I593" s="17">
        <v>0</v>
      </c>
      <c r="J593" s="17">
        <v>0</v>
      </c>
      <c r="K593" s="17">
        <v>0</v>
      </c>
      <c r="L593" s="17">
        <v>0</v>
      </c>
      <c r="M593" s="17">
        <v>0</v>
      </c>
      <c r="N593" s="17">
        <v>0</v>
      </c>
      <c r="O593" s="17">
        <v>0</v>
      </c>
      <c r="P593" s="17">
        <v>0</v>
      </c>
      <c r="Q593" s="17">
        <v>0</v>
      </c>
      <c r="R593" s="17">
        <v>0</v>
      </c>
      <c r="S593" s="17">
        <v>0</v>
      </c>
      <c r="T593" s="17">
        <v>0</v>
      </c>
      <c r="U593" s="17">
        <v>0</v>
      </c>
      <c r="V593" s="17">
        <v>0</v>
      </c>
      <c r="W593" s="17">
        <v>0</v>
      </c>
      <c r="X593" s="17">
        <v>0</v>
      </c>
      <c r="Y593" s="17">
        <v>0</v>
      </c>
      <c r="Z593" s="17">
        <v>0</v>
      </c>
      <c r="AA593" s="17">
        <v>80</v>
      </c>
      <c r="AB593" s="17">
        <v>0</v>
      </c>
      <c r="AC593" s="17">
        <v>0</v>
      </c>
      <c r="AD593" s="17">
        <v>0</v>
      </c>
      <c r="AE593" s="17">
        <v>0</v>
      </c>
      <c r="AF593" s="17">
        <v>0</v>
      </c>
      <c r="AG593" s="88">
        <v>12</v>
      </c>
      <c r="AH593" s="17" t="s">
        <v>3</v>
      </c>
      <c r="AI593" s="87" t="s">
        <v>506</v>
      </c>
      <c r="AL593" s="87" t="s">
        <v>510</v>
      </c>
      <c r="AN593" s="17">
        <f t="shared" si="220"/>
        <v>100</v>
      </c>
      <c r="AO593" s="17">
        <f t="shared" si="221"/>
        <v>0</v>
      </c>
      <c r="AP593" s="17">
        <f t="shared" si="222"/>
        <v>0</v>
      </c>
      <c r="AQ593" s="17">
        <f t="shared" si="223"/>
        <v>0.2</v>
      </c>
      <c r="AR593" s="17">
        <f t="shared" si="224"/>
        <v>0</v>
      </c>
      <c r="AS593" s="17">
        <f t="shared" si="225"/>
        <v>0.12</v>
      </c>
      <c r="AU593" s="17">
        <f t="shared" si="226"/>
        <v>0</v>
      </c>
      <c r="AV593" s="17">
        <f t="shared" si="227"/>
        <v>0</v>
      </c>
      <c r="AW593" s="17">
        <f t="shared" si="228"/>
        <v>0.5</v>
      </c>
      <c r="AX593" s="17">
        <f t="shared" si="229"/>
        <v>0.5</v>
      </c>
      <c r="AY593" s="17">
        <f t="shared" si="230"/>
        <v>0</v>
      </c>
      <c r="AZ593" s="17">
        <f t="shared" si="231"/>
        <v>0</v>
      </c>
      <c r="BA593" s="17">
        <f t="shared" si="232"/>
        <v>0.12</v>
      </c>
      <c r="BC593" s="17">
        <f t="shared" si="233"/>
        <v>0</v>
      </c>
      <c r="BD593" s="17">
        <f t="shared" si="234"/>
        <v>2</v>
      </c>
      <c r="BE593" s="17">
        <f t="shared" si="235"/>
        <v>0.42821172032905386</v>
      </c>
      <c r="BF593" s="17">
        <f t="shared" si="236"/>
        <v>0.21803842758715775</v>
      </c>
      <c r="BG593" s="17">
        <f t="shared" si="237"/>
        <v>0.21803842758715775</v>
      </c>
      <c r="BH593" s="17">
        <f t="shared" si="238"/>
        <v>9.6115332837623732E-3</v>
      </c>
      <c r="BI593" s="17">
        <f t="shared" si="239"/>
        <v>8.6544737869846174E-3</v>
      </c>
    </row>
    <row r="594" spans="1:61" x14ac:dyDescent="0.25">
      <c r="A594" s="84">
        <v>552</v>
      </c>
      <c r="B594" s="84">
        <v>594</v>
      </c>
      <c r="D594" s="86" t="s">
        <v>615</v>
      </c>
      <c r="E594" s="98">
        <f t="shared" si="240"/>
        <v>0</v>
      </c>
      <c r="F594" s="98">
        <f t="shared" si="241"/>
        <v>0</v>
      </c>
      <c r="G594" s="17">
        <v>0</v>
      </c>
      <c r="H594" s="17">
        <v>30</v>
      </c>
      <c r="I594" s="17">
        <v>0</v>
      </c>
      <c r="J594" s="17">
        <v>0</v>
      </c>
      <c r="K594" s="17">
        <v>0</v>
      </c>
      <c r="L594" s="17">
        <v>0</v>
      </c>
      <c r="M594" s="17">
        <v>0</v>
      </c>
      <c r="N594" s="17">
        <v>0</v>
      </c>
      <c r="O594" s="17">
        <v>0</v>
      </c>
      <c r="P594" s="17">
        <v>0</v>
      </c>
      <c r="Q594" s="17">
        <v>0</v>
      </c>
      <c r="R594" s="17">
        <v>0</v>
      </c>
      <c r="S594" s="17">
        <v>0</v>
      </c>
      <c r="T594" s="17">
        <v>0</v>
      </c>
      <c r="U594" s="17">
        <v>0</v>
      </c>
      <c r="V594" s="17">
        <v>0</v>
      </c>
      <c r="W594" s="17">
        <v>0</v>
      </c>
      <c r="X594" s="17">
        <v>0</v>
      </c>
      <c r="Y594" s="17">
        <v>0</v>
      </c>
      <c r="Z594" s="17">
        <v>0</v>
      </c>
      <c r="AA594" s="17">
        <v>70</v>
      </c>
      <c r="AB594" s="17">
        <v>0</v>
      </c>
      <c r="AC594" s="17">
        <v>0</v>
      </c>
      <c r="AD594" s="17">
        <v>0</v>
      </c>
      <c r="AE594" s="17">
        <v>0</v>
      </c>
      <c r="AF594" s="17">
        <v>0</v>
      </c>
      <c r="AG594" s="88">
        <v>20</v>
      </c>
      <c r="AH594" s="17" t="s">
        <v>3</v>
      </c>
      <c r="AI594" s="87" t="s">
        <v>506</v>
      </c>
      <c r="AN594" s="17">
        <f t="shared" si="220"/>
        <v>100</v>
      </c>
      <c r="AO594" s="17">
        <f t="shared" si="221"/>
        <v>0</v>
      </c>
      <c r="AP594" s="17">
        <f t="shared" si="222"/>
        <v>0</v>
      </c>
      <c r="AQ594" s="17">
        <f t="shared" si="223"/>
        <v>0.3</v>
      </c>
      <c r="AR594" s="17">
        <f t="shared" si="224"/>
        <v>0</v>
      </c>
      <c r="AS594" s="17">
        <f t="shared" si="225"/>
        <v>0.2</v>
      </c>
      <c r="AU594" s="17">
        <f t="shared" si="226"/>
        <v>0</v>
      </c>
      <c r="AV594" s="17">
        <f t="shared" si="227"/>
        <v>0</v>
      </c>
      <c r="AW594" s="17">
        <f t="shared" si="228"/>
        <v>0.5</v>
      </c>
      <c r="AX594" s="17">
        <f t="shared" si="229"/>
        <v>0.5</v>
      </c>
      <c r="AY594" s="17">
        <f t="shared" si="230"/>
        <v>0</v>
      </c>
      <c r="AZ594" s="17">
        <f t="shared" si="231"/>
        <v>0</v>
      </c>
      <c r="BA594" s="17">
        <f t="shared" si="232"/>
        <v>0.2</v>
      </c>
      <c r="BC594" s="17">
        <f t="shared" si="233"/>
        <v>0</v>
      </c>
      <c r="BD594" s="17">
        <f t="shared" si="234"/>
        <v>1.1666666666666667</v>
      </c>
      <c r="BE594" s="17">
        <f t="shared" si="235"/>
        <v>0.42821172032905386</v>
      </c>
      <c r="BF594" s="17">
        <f t="shared" si="236"/>
        <v>0.40005741805812173</v>
      </c>
      <c r="BG594" s="17">
        <f t="shared" si="237"/>
        <v>0.40005741805812173</v>
      </c>
      <c r="BH594" s="17">
        <f t="shared" si="238"/>
        <v>4.0022970520082086E-2</v>
      </c>
      <c r="BI594" s="17">
        <f t="shared" si="239"/>
        <v>1.6976589778483595E-4</v>
      </c>
    </row>
    <row r="595" spans="1:61" x14ac:dyDescent="0.25">
      <c r="A595" s="84">
        <v>553</v>
      </c>
      <c r="B595" s="84">
        <v>595</v>
      </c>
      <c r="D595" s="86" t="s">
        <v>615</v>
      </c>
      <c r="E595" s="98">
        <f t="shared" si="240"/>
        <v>0</v>
      </c>
      <c r="F595" s="98">
        <f t="shared" si="241"/>
        <v>0</v>
      </c>
      <c r="G595" s="17">
        <v>0</v>
      </c>
      <c r="H595" s="17">
        <v>40</v>
      </c>
      <c r="I595" s="17">
        <v>0</v>
      </c>
      <c r="J595" s="17">
        <v>0</v>
      </c>
      <c r="K595" s="17">
        <v>0</v>
      </c>
      <c r="L595" s="17">
        <v>0</v>
      </c>
      <c r="M595" s="17">
        <v>0</v>
      </c>
      <c r="N595" s="17">
        <v>0</v>
      </c>
      <c r="O595" s="17">
        <v>0</v>
      </c>
      <c r="P595" s="17">
        <v>0</v>
      </c>
      <c r="Q595" s="17">
        <v>0</v>
      </c>
      <c r="R595" s="17">
        <v>0</v>
      </c>
      <c r="S595" s="17">
        <v>0</v>
      </c>
      <c r="T595" s="17">
        <v>0</v>
      </c>
      <c r="U595" s="17">
        <v>0</v>
      </c>
      <c r="V595" s="17">
        <v>0</v>
      </c>
      <c r="W595" s="17">
        <v>0</v>
      </c>
      <c r="X595" s="17">
        <v>0</v>
      </c>
      <c r="Y595" s="17">
        <v>0</v>
      </c>
      <c r="Z595" s="17">
        <v>0</v>
      </c>
      <c r="AA595" s="17">
        <v>60</v>
      </c>
      <c r="AB595" s="17">
        <v>0</v>
      </c>
      <c r="AC595" s="17">
        <v>0</v>
      </c>
      <c r="AD595" s="17">
        <v>0</v>
      </c>
      <c r="AE595" s="17">
        <v>0</v>
      </c>
      <c r="AF595" s="17">
        <v>0</v>
      </c>
      <c r="AG595" s="88">
        <v>33</v>
      </c>
      <c r="AH595" s="17" t="s">
        <v>3</v>
      </c>
      <c r="AI595" s="87" t="s">
        <v>506</v>
      </c>
      <c r="AN595" s="17">
        <f t="shared" si="220"/>
        <v>100</v>
      </c>
      <c r="AO595" s="17">
        <f t="shared" si="221"/>
        <v>0</v>
      </c>
      <c r="AP595" s="17">
        <f t="shared" si="222"/>
        <v>0</v>
      </c>
      <c r="AQ595" s="17">
        <f t="shared" si="223"/>
        <v>0.4</v>
      </c>
      <c r="AR595" s="17">
        <f t="shared" si="224"/>
        <v>0</v>
      </c>
      <c r="AS595" s="17">
        <f t="shared" si="225"/>
        <v>0.33</v>
      </c>
      <c r="AU595" s="17">
        <f t="shared" si="226"/>
        <v>0</v>
      </c>
      <c r="AV595" s="17">
        <f t="shared" si="227"/>
        <v>0</v>
      </c>
      <c r="AW595" s="17">
        <f t="shared" si="228"/>
        <v>0.5</v>
      </c>
      <c r="AX595" s="17">
        <f t="shared" si="229"/>
        <v>0.5</v>
      </c>
      <c r="AY595" s="17">
        <f t="shared" si="230"/>
        <v>0</v>
      </c>
      <c r="AZ595" s="17">
        <f t="shared" si="231"/>
        <v>0</v>
      </c>
      <c r="BA595" s="17">
        <f t="shared" si="232"/>
        <v>0.33</v>
      </c>
      <c r="BC595" s="17">
        <f t="shared" si="233"/>
        <v>0</v>
      </c>
      <c r="BD595" s="17">
        <f t="shared" si="234"/>
        <v>0.75</v>
      </c>
      <c r="BE595" s="17">
        <f t="shared" si="235"/>
        <v>0.42821172032905386</v>
      </c>
      <c r="BF595" s="17">
        <f t="shared" si="236"/>
        <v>0.45889055680997742</v>
      </c>
      <c r="BG595" s="17">
        <f t="shared" si="237"/>
        <v>0.45889055680997742</v>
      </c>
      <c r="BH595" s="17">
        <f t="shared" si="238"/>
        <v>1.6612775634786015E-2</v>
      </c>
      <c r="BI595" s="17">
        <f t="shared" si="239"/>
        <v>1.3682115577835195E-2</v>
      </c>
    </row>
    <row r="596" spans="1:61" x14ac:dyDescent="0.25">
      <c r="A596" s="84">
        <v>554</v>
      </c>
      <c r="B596" s="84">
        <v>596</v>
      </c>
      <c r="D596" s="86" t="s">
        <v>615</v>
      </c>
      <c r="E596" s="98">
        <f t="shared" si="240"/>
        <v>0</v>
      </c>
      <c r="F596" s="98">
        <f t="shared" si="241"/>
        <v>0</v>
      </c>
      <c r="G596" s="17">
        <v>0</v>
      </c>
      <c r="H596" s="17">
        <v>50</v>
      </c>
      <c r="I596" s="17">
        <v>0</v>
      </c>
      <c r="J596" s="17">
        <v>0</v>
      </c>
      <c r="K596" s="17">
        <v>0</v>
      </c>
      <c r="L596" s="17">
        <v>0</v>
      </c>
      <c r="M596" s="17">
        <v>0</v>
      </c>
      <c r="N596" s="17">
        <v>0</v>
      </c>
      <c r="O596" s="17">
        <v>0</v>
      </c>
      <c r="P596" s="17">
        <v>0</v>
      </c>
      <c r="Q596" s="17">
        <v>0</v>
      </c>
      <c r="R596" s="17">
        <v>0</v>
      </c>
      <c r="S596" s="17">
        <v>0</v>
      </c>
      <c r="T596" s="17">
        <v>0</v>
      </c>
      <c r="U596" s="17">
        <v>0</v>
      </c>
      <c r="V596" s="17">
        <v>0</v>
      </c>
      <c r="W596" s="17">
        <v>0</v>
      </c>
      <c r="X596" s="17">
        <v>0</v>
      </c>
      <c r="Y596" s="17">
        <v>0</v>
      </c>
      <c r="Z596" s="17">
        <v>0</v>
      </c>
      <c r="AA596" s="17">
        <v>50</v>
      </c>
      <c r="AB596" s="17">
        <v>0</v>
      </c>
      <c r="AC596" s="17">
        <v>0</v>
      </c>
      <c r="AD596" s="17">
        <v>0</v>
      </c>
      <c r="AE596" s="17">
        <v>0</v>
      </c>
      <c r="AF596" s="17">
        <v>0</v>
      </c>
      <c r="AG596" s="88">
        <v>43</v>
      </c>
      <c r="AH596" s="17" t="s">
        <v>3</v>
      </c>
      <c r="AI596" s="87" t="s">
        <v>506</v>
      </c>
      <c r="AN596" s="17">
        <f t="shared" si="220"/>
        <v>100</v>
      </c>
      <c r="AO596" s="17">
        <f t="shared" si="221"/>
        <v>0</v>
      </c>
      <c r="AP596" s="17">
        <f t="shared" si="222"/>
        <v>0</v>
      </c>
      <c r="AQ596" s="17">
        <f t="shared" si="223"/>
        <v>0.5</v>
      </c>
      <c r="AR596" s="17">
        <f t="shared" si="224"/>
        <v>0</v>
      </c>
      <c r="AS596" s="17">
        <f t="shared" si="225"/>
        <v>0.43</v>
      </c>
      <c r="AU596" s="17">
        <f t="shared" si="226"/>
        <v>0</v>
      </c>
      <c r="AV596" s="17">
        <f t="shared" si="227"/>
        <v>0</v>
      </c>
      <c r="AW596" s="17">
        <f t="shared" si="228"/>
        <v>0.5</v>
      </c>
      <c r="AX596" s="17">
        <f t="shared" si="229"/>
        <v>0.5</v>
      </c>
      <c r="AY596" s="17">
        <f t="shared" si="230"/>
        <v>0</v>
      </c>
      <c r="AZ596" s="17">
        <f t="shared" si="231"/>
        <v>0</v>
      </c>
      <c r="BA596" s="17">
        <f t="shared" si="232"/>
        <v>0.43</v>
      </c>
      <c r="BC596" s="17">
        <f t="shared" si="233"/>
        <v>0</v>
      </c>
      <c r="BD596" s="17">
        <f t="shared" si="234"/>
        <v>0.5</v>
      </c>
      <c r="BE596" s="17">
        <f t="shared" si="235"/>
        <v>0.42821172032905386</v>
      </c>
      <c r="BF596" s="17">
        <f t="shared" si="236"/>
        <v>0.46111298850702437</v>
      </c>
      <c r="BG596" s="17">
        <f t="shared" si="237"/>
        <v>0.46111298850702437</v>
      </c>
      <c r="BH596" s="17">
        <f t="shared" si="238"/>
        <v>9.6801805383823082E-4</v>
      </c>
      <c r="BI596" s="17">
        <f t="shared" si="239"/>
        <v>4.707623071633546E-2</v>
      </c>
    </row>
    <row r="597" spans="1:61" x14ac:dyDescent="0.25">
      <c r="A597" s="84">
        <v>555</v>
      </c>
      <c r="B597" s="84">
        <v>597</v>
      </c>
      <c r="D597" s="86" t="s">
        <v>615</v>
      </c>
      <c r="E597" s="98">
        <f t="shared" si="240"/>
        <v>0</v>
      </c>
      <c r="F597" s="98">
        <f t="shared" si="241"/>
        <v>0</v>
      </c>
      <c r="G597" s="17">
        <v>0</v>
      </c>
      <c r="H597" s="17">
        <v>60</v>
      </c>
      <c r="I597" s="17">
        <v>0</v>
      </c>
      <c r="J597" s="17">
        <v>0</v>
      </c>
      <c r="K597" s="17">
        <v>0</v>
      </c>
      <c r="L597" s="17">
        <v>0</v>
      </c>
      <c r="M597" s="17">
        <v>0</v>
      </c>
      <c r="N597" s="17">
        <v>0</v>
      </c>
      <c r="O597" s="17">
        <v>0</v>
      </c>
      <c r="P597" s="17">
        <v>0</v>
      </c>
      <c r="Q597" s="17">
        <v>0</v>
      </c>
      <c r="R597" s="17">
        <v>0</v>
      </c>
      <c r="S597" s="17">
        <v>0</v>
      </c>
      <c r="T597" s="17">
        <v>0</v>
      </c>
      <c r="U597" s="17">
        <v>0</v>
      </c>
      <c r="V597" s="17">
        <v>0</v>
      </c>
      <c r="W597" s="17">
        <v>0</v>
      </c>
      <c r="X597" s="17">
        <v>0</v>
      </c>
      <c r="Y597" s="17">
        <v>0</v>
      </c>
      <c r="Z597" s="17">
        <v>0</v>
      </c>
      <c r="AA597" s="17">
        <v>40</v>
      </c>
      <c r="AB597" s="17">
        <v>0</v>
      </c>
      <c r="AC597" s="17">
        <v>0</v>
      </c>
      <c r="AD597" s="17">
        <v>0</v>
      </c>
      <c r="AE597" s="17">
        <v>0</v>
      </c>
      <c r="AF597" s="17">
        <v>0</v>
      </c>
      <c r="AG597" s="88">
        <v>40</v>
      </c>
      <c r="AH597" s="17" t="s">
        <v>3</v>
      </c>
      <c r="AI597" s="87" t="s">
        <v>506</v>
      </c>
      <c r="AN597" s="17">
        <f t="shared" si="220"/>
        <v>100</v>
      </c>
      <c r="AO597" s="17">
        <f t="shared" si="221"/>
        <v>0</v>
      </c>
      <c r="AP597" s="17">
        <f t="shared" si="222"/>
        <v>0</v>
      </c>
      <c r="AQ597" s="17">
        <f t="shared" si="223"/>
        <v>0.6</v>
      </c>
      <c r="AR597" s="17">
        <f t="shared" si="224"/>
        <v>0</v>
      </c>
      <c r="AS597" s="17">
        <f t="shared" si="225"/>
        <v>0.4</v>
      </c>
      <c r="AU597" s="17">
        <f t="shared" si="226"/>
        <v>0</v>
      </c>
      <c r="AV597" s="17">
        <f t="shared" si="227"/>
        <v>0</v>
      </c>
      <c r="AW597" s="17">
        <f t="shared" si="228"/>
        <v>0.5</v>
      </c>
      <c r="AX597" s="17">
        <f t="shared" si="229"/>
        <v>0.5</v>
      </c>
      <c r="AY597" s="17">
        <f t="shared" si="230"/>
        <v>0</v>
      </c>
      <c r="AZ597" s="17">
        <f t="shared" si="231"/>
        <v>0</v>
      </c>
      <c r="BA597" s="17">
        <f t="shared" si="232"/>
        <v>0.4</v>
      </c>
      <c r="BC597" s="17">
        <f t="shared" si="233"/>
        <v>0</v>
      </c>
      <c r="BD597" s="17">
        <f t="shared" si="234"/>
        <v>0.33333333333333331</v>
      </c>
      <c r="BE597" s="17">
        <f t="shared" si="235"/>
        <v>0.42821172032905386</v>
      </c>
      <c r="BF597" s="17">
        <f t="shared" si="236"/>
        <v>0.33333333333333331</v>
      </c>
      <c r="BG597" s="17">
        <f t="shared" si="237"/>
        <v>0.33333333333333331</v>
      </c>
      <c r="BH597" s="17">
        <f t="shared" si="238"/>
        <v>4.4444444444444496E-3</v>
      </c>
      <c r="BI597" s="17">
        <f t="shared" si="239"/>
        <v>3.4957996174785393E-2</v>
      </c>
    </row>
    <row r="598" spans="1:61" x14ac:dyDescent="0.25">
      <c r="A598" s="84">
        <v>556</v>
      </c>
      <c r="B598" s="84">
        <v>598</v>
      </c>
      <c r="D598" s="86" t="s">
        <v>615</v>
      </c>
      <c r="E598" s="98">
        <f t="shared" si="240"/>
        <v>0</v>
      </c>
      <c r="F598" s="98">
        <f t="shared" si="241"/>
        <v>0</v>
      </c>
      <c r="G598" s="17">
        <v>0</v>
      </c>
      <c r="H598" s="17">
        <v>70</v>
      </c>
      <c r="I598" s="17">
        <v>0</v>
      </c>
      <c r="J598" s="17">
        <v>0</v>
      </c>
      <c r="K598" s="17">
        <v>0</v>
      </c>
      <c r="L598" s="17">
        <v>0</v>
      </c>
      <c r="M598" s="17">
        <v>0</v>
      </c>
      <c r="N598" s="17">
        <v>0</v>
      </c>
      <c r="O598" s="17">
        <v>0</v>
      </c>
      <c r="P598" s="17">
        <v>0</v>
      </c>
      <c r="Q598" s="17">
        <v>0</v>
      </c>
      <c r="R598" s="17">
        <v>0</v>
      </c>
      <c r="S598" s="17">
        <v>0</v>
      </c>
      <c r="T598" s="17">
        <v>0</v>
      </c>
      <c r="U598" s="17">
        <v>0</v>
      </c>
      <c r="V598" s="17">
        <v>0</v>
      </c>
      <c r="W598" s="17">
        <v>0</v>
      </c>
      <c r="X598" s="17">
        <v>0</v>
      </c>
      <c r="Y598" s="17">
        <v>0</v>
      </c>
      <c r="Z598" s="17">
        <v>0</v>
      </c>
      <c r="AA598" s="17">
        <v>30</v>
      </c>
      <c r="AB598" s="17">
        <v>0</v>
      </c>
      <c r="AC598" s="17">
        <v>0</v>
      </c>
      <c r="AD598" s="17">
        <v>0</v>
      </c>
      <c r="AE598" s="17">
        <v>0</v>
      </c>
      <c r="AF598" s="17">
        <v>0</v>
      </c>
      <c r="AG598" s="88">
        <v>32</v>
      </c>
      <c r="AH598" s="17" t="s">
        <v>3</v>
      </c>
      <c r="AI598" s="87" t="s">
        <v>506</v>
      </c>
      <c r="AN598" s="17">
        <f t="shared" si="220"/>
        <v>100</v>
      </c>
      <c r="AO598" s="17">
        <f t="shared" si="221"/>
        <v>0</v>
      </c>
      <c r="AP598" s="17">
        <f t="shared" si="222"/>
        <v>0</v>
      </c>
      <c r="AQ598" s="17">
        <f t="shared" si="223"/>
        <v>0.7</v>
      </c>
      <c r="AR598" s="17">
        <f t="shared" si="224"/>
        <v>0</v>
      </c>
      <c r="AS598" s="17">
        <f t="shared" si="225"/>
        <v>0.32</v>
      </c>
      <c r="AU598" s="17">
        <f t="shared" si="226"/>
        <v>0</v>
      </c>
      <c r="AV598" s="17">
        <f t="shared" si="227"/>
        <v>0</v>
      </c>
      <c r="AW598" s="17">
        <f t="shared" si="228"/>
        <v>0.5</v>
      </c>
      <c r="AX598" s="17">
        <f t="shared" si="229"/>
        <v>0.5</v>
      </c>
      <c r="AY598" s="17">
        <f t="shared" si="230"/>
        <v>0</v>
      </c>
      <c r="AZ598" s="17">
        <f t="shared" si="231"/>
        <v>0</v>
      </c>
      <c r="BA598" s="17">
        <f t="shared" si="232"/>
        <v>0.32</v>
      </c>
      <c r="BC598" s="17">
        <f t="shared" si="233"/>
        <v>0</v>
      </c>
      <c r="BD598" s="17">
        <f t="shared" si="234"/>
        <v>0.21428571428571427</v>
      </c>
      <c r="BE598" s="17">
        <f t="shared" si="235"/>
        <v>0.42821172032905386</v>
      </c>
      <c r="BF598" s="17">
        <f t="shared" si="236"/>
        <v>0.21428571428571427</v>
      </c>
      <c r="BG598" s="17">
        <f t="shared" si="237"/>
        <v>0.21428571428571427</v>
      </c>
      <c r="BH598" s="17">
        <f t="shared" si="238"/>
        <v>1.1175510204081637E-2</v>
      </c>
      <c r="BI598" s="17">
        <f t="shared" si="239"/>
        <v>1.1442704063985166E-2</v>
      </c>
    </row>
    <row r="599" spans="1:61" x14ac:dyDescent="0.25">
      <c r="A599" s="84">
        <v>557</v>
      </c>
      <c r="B599" s="84">
        <v>599</v>
      </c>
      <c r="D599" s="86" t="s">
        <v>615</v>
      </c>
      <c r="E599" s="98">
        <f t="shared" si="240"/>
        <v>0</v>
      </c>
      <c r="F599" s="98">
        <f t="shared" si="241"/>
        <v>0</v>
      </c>
      <c r="G599" s="17">
        <v>0</v>
      </c>
      <c r="H599" s="17">
        <v>75</v>
      </c>
      <c r="I599" s="17">
        <v>0</v>
      </c>
      <c r="J599" s="17">
        <v>0</v>
      </c>
      <c r="K599" s="17">
        <v>0</v>
      </c>
      <c r="L599" s="17">
        <v>0</v>
      </c>
      <c r="M599" s="17">
        <v>0</v>
      </c>
      <c r="N599" s="17">
        <v>0</v>
      </c>
      <c r="O599" s="17">
        <v>0</v>
      </c>
      <c r="P599" s="17">
        <v>0</v>
      </c>
      <c r="Q599" s="17">
        <v>0</v>
      </c>
      <c r="R599" s="17">
        <v>0</v>
      </c>
      <c r="S599" s="17">
        <v>0</v>
      </c>
      <c r="T599" s="17">
        <v>0</v>
      </c>
      <c r="U599" s="17">
        <v>0</v>
      </c>
      <c r="V599" s="17">
        <v>0</v>
      </c>
      <c r="W599" s="17">
        <v>0</v>
      </c>
      <c r="X599" s="17">
        <v>0</v>
      </c>
      <c r="Y599" s="17">
        <v>0</v>
      </c>
      <c r="Z599" s="17">
        <v>0</v>
      </c>
      <c r="AA599" s="17">
        <v>25</v>
      </c>
      <c r="AB599" s="17">
        <v>0</v>
      </c>
      <c r="AC599" s="17">
        <v>0</v>
      </c>
      <c r="AD599" s="17">
        <v>0</v>
      </c>
      <c r="AE599" s="17">
        <v>0</v>
      </c>
      <c r="AF599" s="17">
        <v>0</v>
      </c>
      <c r="AG599" s="88">
        <v>26</v>
      </c>
      <c r="AH599" s="17" t="s">
        <v>3</v>
      </c>
      <c r="AI599" s="87" t="s">
        <v>506</v>
      </c>
      <c r="AN599" s="17">
        <f t="shared" si="220"/>
        <v>100</v>
      </c>
      <c r="AO599" s="17">
        <f t="shared" si="221"/>
        <v>0</v>
      </c>
      <c r="AP599" s="17">
        <f t="shared" si="222"/>
        <v>0</v>
      </c>
      <c r="AQ599" s="17">
        <f t="shared" si="223"/>
        <v>0.75</v>
      </c>
      <c r="AR599" s="17">
        <f t="shared" si="224"/>
        <v>0</v>
      </c>
      <c r="AS599" s="17">
        <f t="shared" si="225"/>
        <v>0.26</v>
      </c>
      <c r="AU599" s="17">
        <f t="shared" si="226"/>
        <v>0</v>
      </c>
      <c r="AV599" s="17">
        <f t="shared" si="227"/>
        <v>0</v>
      </c>
      <c r="AW599" s="17">
        <f t="shared" si="228"/>
        <v>0.5</v>
      </c>
      <c r="AX599" s="17">
        <f t="shared" si="229"/>
        <v>0.5</v>
      </c>
      <c r="AY599" s="17">
        <f t="shared" si="230"/>
        <v>0</v>
      </c>
      <c r="AZ599" s="17">
        <f t="shared" si="231"/>
        <v>0</v>
      </c>
      <c r="BA599" s="17">
        <f t="shared" si="232"/>
        <v>0.26</v>
      </c>
      <c r="BC599" s="17">
        <f t="shared" si="233"/>
        <v>0</v>
      </c>
      <c r="BD599" s="17">
        <f t="shared" si="234"/>
        <v>0.16666666666666666</v>
      </c>
      <c r="BE599" s="17">
        <f t="shared" si="235"/>
        <v>0.42821172032905386</v>
      </c>
      <c r="BF599" s="17">
        <f t="shared" si="236"/>
        <v>0.16666666666666666</v>
      </c>
      <c r="BG599" s="17">
        <f t="shared" si="237"/>
        <v>0.16666666666666666</v>
      </c>
      <c r="BH599" s="17">
        <f t="shared" si="238"/>
        <v>8.7111111111111139E-3</v>
      </c>
      <c r="BI599" s="17">
        <f t="shared" si="239"/>
        <v>2.2062349808850013E-3</v>
      </c>
    </row>
    <row r="600" spans="1:61" x14ac:dyDescent="0.25">
      <c r="A600" s="84">
        <v>573</v>
      </c>
      <c r="B600" s="84">
        <v>610</v>
      </c>
      <c r="C600" s="17" t="s">
        <v>412</v>
      </c>
      <c r="D600" s="86" t="s">
        <v>615</v>
      </c>
      <c r="E600" s="98">
        <f t="shared" si="240"/>
        <v>24</v>
      </c>
      <c r="F600" s="98">
        <f t="shared" si="241"/>
        <v>0.31578947368421051</v>
      </c>
      <c r="G600" s="17">
        <v>0</v>
      </c>
      <c r="H600" s="17">
        <v>52</v>
      </c>
      <c r="I600" s="17">
        <v>0</v>
      </c>
      <c r="J600" s="17">
        <v>0</v>
      </c>
      <c r="K600" s="17">
        <v>0</v>
      </c>
      <c r="L600" s="17">
        <v>0</v>
      </c>
      <c r="M600" s="17">
        <v>0</v>
      </c>
      <c r="N600" s="17">
        <v>0</v>
      </c>
      <c r="O600" s="17">
        <v>0</v>
      </c>
      <c r="P600" s="17">
        <v>0</v>
      </c>
      <c r="Q600" s="17">
        <v>24</v>
      </c>
      <c r="R600" s="17">
        <v>0</v>
      </c>
      <c r="S600" s="17">
        <v>0</v>
      </c>
      <c r="T600" s="17">
        <v>0</v>
      </c>
      <c r="U600" s="17">
        <v>0</v>
      </c>
      <c r="V600" s="17">
        <v>24</v>
      </c>
      <c r="W600" s="17">
        <v>0</v>
      </c>
      <c r="X600" s="17">
        <v>0</v>
      </c>
      <c r="Y600" s="17">
        <v>0</v>
      </c>
      <c r="Z600" s="17">
        <v>0</v>
      </c>
      <c r="AA600" s="17">
        <v>0</v>
      </c>
      <c r="AB600" s="17">
        <v>0</v>
      </c>
      <c r="AC600" s="17">
        <v>0</v>
      </c>
      <c r="AD600" s="17">
        <v>0</v>
      </c>
      <c r="AE600" s="17">
        <v>0</v>
      </c>
      <c r="AF600" s="17">
        <v>0</v>
      </c>
      <c r="AG600" s="88">
        <v>48</v>
      </c>
      <c r="AH600" s="92" t="s">
        <v>3</v>
      </c>
      <c r="AI600" s="87" t="s">
        <v>504</v>
      </c>
      <c r="AN600" s="17">
        <f t="shared" si="220"/>
        <v>100</v>
      </c>
      <c r="AO600" s="17">
        <f t="shared" si="221"/>
        <v>0</v>
      </c>
      <c r="AP600" s="17">
        <f t="shared" si="222"/>
        <v>0</v>
      </c>
      <c r="AQ600" s="17">
        <f t="shared" si="223"/>
        <v>0.52</v>
      </c>
      <c r="AR600" s="17">
        <f t="shared" si="224"/>
        <v>0.24</v>
      </c>
      <c r="AS600" s="17">
        <f t="shared" si="225"/>
        <v>0.48</v>
      </c>
      <c r="AU600" s="17">
        <f t="shared" si="226"/>
        <v>0.46153846153846151</v>
      </c>
      <c r="AV600" s="17">
        <f t="shared" si="227"/>
        <v>0</v>
      </c>
      <c r="AW600" s="17">
        <f t="shared" si="228"/>
        <v>0.52884615384615385</v>
      </c>
      <c r="AX600" s="17">
        <f t="shared" si="229"/>
        <v>0.61538461538461542</v>
      </c>
      <c r="AY600" s="17">
        <f t="shared" si="230"/>
        <v>0</v>
      </c>
      <c r="AZ600" s="17">
        <f t="shared" si="231"/>
        <v>0</v>
      </c>
      <c r="BA600" s="17">
        <f t="shared" si="232"/>
        <v>0.48</v>
      </c>
      <c r="BC600" s="17">
        <f t="shared" si="233"/>
        <v>0.46153846153846156</v>
      </c>
      <c r="BD600" s="17">
        <f t="shared" si="234"/>
        <v>0.23076923076923078</v>
      </c>
      <c r="BE600" s="17">
        <f t="shared" si="235"/>
        <v>0.45533821124230556</v>
      </c>
      <c r="BF600" s="17">
        <f t="shared" si="236"/>
        <v>0.23076923076923078</v>
      </c>
      <c r="BG600" s="17">
        <f t="shared" si="237"/>
        <v>0.23076923076923078</v>
      </c>
      <c r="BH600" s="17">
        <f t="shared" si="238"/>
        <v>6.2115976331360928E-2</v>
      </c>
      <c r="BI600" s="17">
        <f t="shared" si="239"/>
        <v>7.1273288285585601E-2</v>
      </c>
    </row>
    <row r="601" spans="1:61" x14ac:dyDescent="0.25">
      <c r="A601" s="84">
        <v>584</v>
      </c>
      <c r="B601" s="84">
        <v>611</v>
      </c>
      <c r="D601" s="86" t="s">
        <v>615</v>
      </c>
      <c r="E601" s="98">
        <f t="shared" si="240"/>
        <v>0</v>
      </c>
      <c r="F601" s="98">
        <f t="shared" si="241"/>
        <v>0</v>
      </c>
      <c r="G601" s="17">
        <v>0</v>
      </c>
      <c r="H601" s="17">
        <f t="shared" ref="H601:H608" si="242">100-L601</f>
        <v>100</v>
      </c>
      <c r="I601" s="17">
        <v>0</v>
      </c>
      <c r="J601" s="17">
        <v>0</v>
      </c>
      <c r="K601" s="17">
        <v>0</v>
      </c>
      <c r="L601" s="17">
        <v>0</v>
      </c>
      <c r="M601" s="17">
        <v>0</v>
      </c>
      <c r="N601" s="17">
        <v>0</v>
      </c>
      <c r="O601" s="17">
        <v>0</v>
      </c>
      <c r="P601" s="17">
        <v>0</v>
      </c>
      <c r="Q601" s="17">
        <v>0</v>
      </c>
      <c r="R601" s="17">
        <v>0</v>
      </c>
      <c r="S601" s="17">
        <v>0</v>
      </c>
      <c r="T601" s="17">
        <v>0</v>
      </c>
      <c r="U601" s="17">
        <v>0</v>
      </c>
      <c r="V601" s="17">
        <v>0</v>
      </c>
      <c r="W601" s="17">
        <v>0</v>
      </c>
      <c r="X601" s="17">
        <v>0</v>
      </c>
      <c r="Y601" s="17">
        <v>0</v>
      </c>
      <c r="Z601" s="17">
        <v>0</v>
      </c>
      <c r="AA601" s="17">
        <v>0</v>
      </c>
      <c r="AB601" s="17">
        <v>0</v>
      </c>
      <c r="AC601" s="17">
        <v>0</v>
      </c>
      <c r="AD601" s="17">
        <v>0</v>
      </c>
      <c r="AE601" s="17">
        <v>0</v>
      </c>
      <c r="AF601" s="17">
        <v>0</v>
      </c>
      <c r="AG601" s="88">
        <v>0</v>
      </c>
      <c r="AH601" s="92" t="s">
        <v>3</v>
      </c>
      <c r="AI601" s="87" t="s">
        <v>541</v>
      </c>
      <c r="AK601" s="87" t="s">
        <v>505</v>
      </c>
      <c r="AL601" s="87" t="s">
        <v>510</v>
      </c>
      <c r="AN601" s="17">
        <f t="shared" si="220"/>
        <v>100</v>
      </c>
      <c r="AO601" s="17">
        <f t="shared" si="221"/>
        <v>0</v>
      </c>
      <c r="AP601" s="17">
        <f t="shared" si="222"/>
        <v>0</v>
      </c>
      <c r="AQ601" s="17">
        <f t="shared" si="223"/>
        <v>1</v>
      </c>
      <c r="AR601" s="17">
        <f t="shared" si="224"/>
        <v>0</v>
      </c>
      <c r="AS601" s="17">
        <f t="shared" si="225"/>
        <v>0</v>
      </c>
      <c r="AU601" s="17">
        <f t="shared" si="226"/>
        <v>0</v>
      </c>
      <c r="AV601" s="17">
        <f t="shared" si="227"/>
        <v>0</v>
      </c>
      <c r="AW601" s="17">
        <f t="shared" si="228"/>
        <v>0.5</v>
      </c>
      <c r="AX601" s="17">
        <f t="shared" si="229"/>
        <v>0.5</v>
      </c>
      <c r="AY601" s="17">
        <f t="shared" si="230"/>
        <v>0</v>
      </c>
      <c r="AZ601" s="17">
        <f t="shared" si="231"/>
        <v>0</v>
      </c>
      <c r="BA601" s="17">
        <f t="shared" si="232"/>
        <v>0</v>
      </c>
      <c r="BC601" s="17">
        <f t="shared" si="233"/>
        <v>0</v>
      </c>
      <c r="BD601" s="17">
        <f t="shared" si="234"/>
        <v>0</v>
      </c>
      <c r="BE601" s="17">
        <f t="shared" si="235"/>
        <v>0.42821172032905386</v>
      </c>
      <c r="BF601" s="17">
        <f t="shared" si="236"/>
        <v>0</v>
      </c>
      <c r="BG601" s="17">
        <f t="shared" si="237"/>
        <v>0</v>
      </c>
      <c r="BH601" s="17">
        <f t="shared" si="238"/>
        <v>0</v>
      </c>
      <c r="BI601" s="17">
        <f t="shared" si="239"/>
        <v>4.5381535620784293E-2</v>
      </c>
    </row>
    <row r="602" spans="1:61" x14ac:dyDescent="0.25">
      <c r="A602" s="84">
        <v>585</v>
      </c>
      <c r="B602" s="84">
        <v>612</v>
      </c>
      <c r="D602" s="86" t="s">
        <v>615</v>
      </c>
      <c r="E602" s="98">
        <f t="shared" si="240"/>
        <v>8</v>
      </c>
      <c r="F602" s="98">
        <f t="shared" si="241"/>
        <v>0</v>
      </c>
      <c r="G602" s="17">
        <v>0</v>
      </c>
      <c r="H602" s="17">
        <f t="shared" si="242"/>
        <v>92</v>
      </c>
      <c r="I602" s="17">
        <v>0</v>
      </c>
      <c r="J602" s="17">
        <v>0</v>
      </c>
      <c r="K602" s="17">
        <v>0</v>
      </c>
      <c r="L602" s="17">
        <v>8</v>
      </c>
      <c r="M602" s="17">
        <v>0</v>
      </c>
      <c r="N602" s="17">
        <v>0</v>
      </c>
      <c r="O602" s="17">
        <v>0</v>
      </c>
      <c r="P602" s="17">
        <v>0</v>
      </c>
      <c r="Q602" s="17">
        <v>0</v>
      </c>
      <c r="R602" s="17">
        <v>0</v>
      </c>
      <c r="S602" s="17">
        <v>0</v>
      </c>
      <c r="T602" s="17">
        <v>0</v>
      </c>
      <c r="U602" s="17">
        <v>0</v>
      </c>
      <c r="V602" s="17">
        <v>0</v>
      </c>
      <c r="W602" s="17">
        <v>0</v>
      </c>
      <c r="X602" s="17">
        <v>0</v>
      </c>
      <c r="Y602" s="17">
        <v>0</v>
      </c>
      <c r="Z602" s="17">
        <v>0</v>
      </c>
      <c r="AA602" s="17">
        <v>0</v>
      </c>
      <c r="AB602" s="17">
        <v>0</v>
      </c>
      <c r="AC602" s="17">
        <v>0</v>
      </c>
      <c r="AD602" s="17">
        <v>0</v>
      </c>
      <c r="AE602" s="17">
        <v>0</v>
      </c>
      <c r="AF602" s="17">
        <v>0</v>
      </c>
      <c r="AG602" s="88">
        <v>4</v>
      </c>
      <c r="AH602" s="92" t="s">
        <v>3</v>
      </c>
      <c r="AI602" s="87" t="s">
        <v>541</v>
      </c>
      <c r="AN602" s="17">
        <f t="shared" si="220"/>
        <v>100</v>
      </c>
      <c r="AO602" s="17">
        <f t="shared" si="221"/>
        <v>0.08</v>
      </c>
      <c r="AP602" s="17">
        <f t="shared" si="222"/>
        <v>0</v>
      </c>
      <c r="AQ602" s="17">
        <f t="shared" si="223"/>
        <v>0.92</v>
      </c>
      <c r="AR602" s="17">
        <f t="shared" si="224"/>
        <v>0</v>
      </c>
      <c r="AS602" s="17">
        <f t="shared" si="225"/>
        <v>0.04</v>
      </c>
      <c r="AU602" s="17">
        <f t="shared" si="226"/>
        <v>0</v>
      </c>
      <c r="AV602" s="17">
        <f t="shared" si="227"/>
        <v>8.6956521739130432E-2</v>
      </c>
      <c r="AW602" s="17">
        <f t="shared" si="228"/>
        <v>0.5</v>
      </c>
      <c r="AX602" s="17">
        <f t="shared" si="229"/>
        <v>0.5</v>
      </c>
      <c r="AY602" s="17">
        <f t="shared" si="230"/>
        <v>8.6956521739130432E-2</v>
      </c>
      <c r="AZ602" s="17">
        <f t="shared" si="231"/>
        <v>8.6956521739130432E-2</v>
      </c>
      <c r="BA602" s="17">
        <f t="shared" si="232"/>
        <v>4.6956521739130432E-2</v>
      </c>
      <c r="BC602" s="17">
        <f t="shared" si="233"/>
        <v>0</v>
      </c>
      <c r="BD602" s="17">
        <f t="shared" si="234"/>
        <v>8.6956521739130432E-2</v>
      </c>
      <c r="BE602" s="17">
        <f t="shared" si="235"/>
        <v>0.42821172032905386</v>
      </c>
      <c r="BF602" s="17">
        <f t="shared" si="236"/>
        <v>8.6956521739130432E-2</v>
      </c>
      <c r="BG602" s="17">
        <f t="shared" si="237"/>
        <v>8.6956521739130432E-2</v>
      </c>
      <c r="BH602" s="17">
        <f t="shared" si="238"/>
        <v>2.2049149338374289E-3</v>
      </c>
      <c r="BI602" s="17">
        <f t="shared" si="239"/>
        <v>2.9939181676184395E-2</v>
      </c>
    </row>
    <row r="603" spans="1:61" x14ac:dyDescent="0.25">
      <c r="A603" s="84">
        <v>586</v>
      </c>
      <c r="B603" s="84">
        <v>613</v>
      </c>
      <c r="D603" s="86" t="s">
        <v>615</v>
      </c>
      <c r="E603" s="98">
        <f t="shared" si="240"/>
        <v>13</v>
      </c>
      <c r="F603" s="98">
        <f t="shared" si="241"/>
        <v>0</v>
      </c>
      <c r="G603" s="17">
        <v>0</v>
      </c>
      <c r="H603" s="17">
        <f t="shared" si="242"/>
        <v>87</v>
      </c>
      <c r="I603" s="17">
        <v>0</v>
      </c>
      <c r="J603" s="17">
        <v>0</v>
      </c>
      <c r="K603" s="17">
        <v>0</v>
      </c>
      <c r="L603" s="17">
        <v>13</v>
      </c>
      <c r="M603" s="17">
        <v>0</v>
      </c>
      <c r="N603" s="17">
        <v>0</v>
      </c>
      <c r="O603" s="17">
        <v>0</v>
      </c>
      <c r="P603" s="17">
        <v>0</v>
      </c>
      <c r="Q603" s="17">
        <v>0</v>
      </c>
      <c r="R603" s="17">
        <v>0</v>
      </c>
      <c r="S603" s="17">
        <v>0</v>
      </c>
      <c r="T603" s="17">
        <v>0</v>
      </c>
      <c r="U603" s="17">
        <v>0</v>
      </c>
      <c r="V603" s="17">
        <v>0</v>
      </c>
      <c r="W603" s="17">
        <v>0</v>
      </c>
      <c r="X603" s="17">
        <v>0</v>
      </c>
      <c r="Y603" s="17">
        <v>0</v>
      </c>
      <c r="Z603" s="17">
        <v>0</v>
      </c>
      <c r="AA603" s="17">
        <v>0</v>
      </c>
      <c r="AB603" s="17">
        <v>0</v>
      </c>
      <c r="AC603" s="17">
        <v>0</v>
      </c>
      <c r="AD603" s="17">
        <v>0</v>
      </c>
      <c r="AE603" s="17">
        <v>0</v>
      </c>
      <c r="AF603" s="17">
        <v>0</v>
      </c>
      <c r="AG603" s="88">
        <v>11</v>
      </c>
      <c r="AH603" s="92" t="s">
        <v>3</v>
      </c>
      <c r="AI603" s="87" t="s">
        <v>541</v>
      </c>
      <c r="AN603" s="17">
        <f t="shared" si="220"/>
        <v>100</v>
      </c>
      <c r="AO603" s="17">
        <f t="shared" si="221"/>
        <v>0.13</v>
      </c>
      <c r="AP603" s="17">
        <f t="shared" si="222"/>
        <v>0</v>
      </c>
      <c r="AQ603" s="17">
        <f t="shared" si="223"/>
        <v>0.87</v>
      </c>
      <c r="AR603" s="17">
        <f t="shared" si="224"/>
        <v>0</v>
      </c>
      <c r="AS603" s="17">
        <f t="shared" si="225"/>
        <v>0.11</v>
      </c>
      <c r="AU603" s="17">
        <f t="shared" si="226"/>
        <v>0</v>
      </c>
      <c r="AV603" s="17">
        <f t="shared" si="227"/>
        <v>0.14942528735632185</v>
      </c>
      <c r="AW603" s="17">
        <f t="shared" si="228"/>
        <v>0.5</v>
      </c>
      <c r="AX603" s="17">
        <f t="shared" si="229"/>
        <v>0.5</v>
      </c>
      <c r="AY603" s="17">
        <f t="shared" si="230"/>
        <v>0.14942528735632185</v>
      </c>
      <c r="AZ603" s="17">
        <f t="shared" si="231"/>
        <v>0.14942528735632185</v>
      </c>
      <c r="BA603" s="17">
        <f t="shared" si="232"/>
        <v>3.942528735632185E-2</v>
      </c>
      <c r="BC603" s="17">
        <f t="shared" si="233"/>
        <v>0</v>
      </c>
      <c r="BD603" s="17">
        <f t="shared" si="234"/>
        <v>0.14942528735632185</v>
      </c>
      <c r="BE603" s="17">
        <f t="shared" si="235"/>
        <v>0.42821172032905386</v>
      </c>
      <c r="BF603" s="17">
        <f t="shared" si="236"/>
        <v>0.14942528735632185</v>
      </c>
      <c r="BG603" s="17">
        <f t="shared" si="237"/>
        <v>0.14942528735632185</v>
      </c>
      <c r="BH603" s="17">
        <f t="shared" si="238"/>
        <v>1.5543532831285515E-3</v>
      </c>
      <c r="BI603" s="17">
        <f t="shared" si="239"/>
        <v>1.0615062273134589E-2</v>
      </c>
    </row>
    <row r="604" spans="1:61" x14ac:dyDescent="0.25">
      <c r="A604" s="84">
        <v>587</v>
      </c>
      <c r="B604" s="84">
        <v>614</v>
      </c>
      <c r="D604" s="86" t="s">
        <v>615</v>
      </c>
      <c r="E604" s="98">
        <f t="shared" si="240"/>
        <v>18</v>
      </c>
      <c r="F604" s="98">
        <f t="shared" si="241"/>
        <v>0</v>
      </c>
      <c r="G604" s="17">
        <v>0</v>
      </c>
      <c r="H604" s="17">
        <f t="shared" si="242"/>
        <v>82</v>
      </c>
      <c r="I604" s="17">
        <v>0</v>
      </c>
      <c r="J604" s="17">
        <v>0</v>
      </c>
      <c r="K604" s="17">
        <v>0</v>
      </c>
      <c r="L604" s="17">
        <v>18</v>
      </c>
      <c r="M604" s="17">
        <v>0</v>
      </c>
      <c r="N604" s="17">
        <v>0</v>
      </c>
      <c r="O604" s="17">
        <v>0</v>
      </c>
      <c r="P604" s="17">
        <v>0</v>
      </c>
      <c r="Q604" s="17">
        <v>0</v>
      </c>
      <c r="R604" s="17">
        <v>0</v>
      </c>
      <c r="S604" s="17">
        <v>0</v>
      </c>
      <c r="T604" s="17">
        <v>0</v>
      </c>
      <c r="U604" s="17">
        <v>0</v>
      </c>
      <c r="V604" s="17">
        <v>0</v>
      </c>
      <c r="W604" s="17">
        <v>0</v>
      </c>
      <c r="X604" s="17">
        <v>0</v>
      </c>
      <c r="Y604" s="17">
        <v>0</v>
      </c>
      <c r="Z604" s="17">
        <v>0</v>
      </c>
      <c r="AA604" s="17">
        <v>0</v>
      </c>
      <c r="AB604" s="17">
        <v>0</v>
      </c>
      <c r="AC604" s="17">
        <v>0</v>
      </c>
      <c r="AD604" s="17">
        <v>0</v>
      </c>
      <c r="AE604" s="17">
        <v>0</v>
      </c>
      <c r="AF604" s="17">
        <v>0</v>
      </c>
      <c r="AG604" s="88">
        <v>15</v>
      </c>
      <c r="AH604" s="92" t="s">
        <v>3</v>
      </c>
      <c r="AI604" s="87" t="s">
        <v>541</v>
      </c>
      <c r="AN604" s="17">
        <f t="shared" si="220"/>
        <v>100</v>
      </c>
      <c r="AO604" s="17">
        <f t="shared" si="221"/>
        <v>0.18</v>
      </c>
      <c r="AP604" s="17">
        <f t="shared" si="222"/>
        <v>0</v>
      </c>
      <c r="AQ604" s="17">
        <f t="shared" si="223"/>
        <v>0.82</v>
      </c>
      <c r="AR604" s="17">
        <f t="shared" si="224"/>
        <v>0</v>
      </c>
      <c r="AS604" s="17">
        <f t="shared" si="225"/>
        <v>0.15</v>
      </c>
      <c r="AU604" s="17">
        <f t="shared" si="226"/>
        <v>0</v>
      </c>
      <c r="AV604" s="17">
        <f t="shared" si="227"/>
        <v>0.21951219512195122</v>
      </c>
      <c r="AW604" s="17">
        <f t="shared" si="228"/>
        <v>0.5</v>
      </c>
      <c r="AX604" s="17">
        <f t="shared" si="229"/>
        <v>0.5</v>
      </c>
      <c r="AY604" s="17">
        <f t="shared" si="230"/>
        <v>0.21951219512195122</v>
      </c>
      <c r="AZ604" s="17">
        <f t="shared" si="231"/>
        <v>0.21951219512195122</v>
      </c>
      <c r="BA604" s="17">
        <f t="shared" si="232"/>
        <v>6.9512195121951226E-2</v>
      </c>
      <c r="BC604" s="17">
        <f t="shared" si="233"/>
        <v>0</v>
      </c>
      <c r="BD604" s="17">
        <f t="shared" si="234"/>
        <v>0.21951219512195122</v>
      </c>
      <c r="BE604" s="17">
        <f t="shared" si="235"/>
        <v>0.42821172032905386</v>
      </c>
      <c r="BF604" s="17">
        <f t="shared" si="236"/>
        <v>0.21951219512195122</v>
      </c>
      <c r="BG604" s="17">
        <f t="shared" si="237"/>
        <v>0.21951219512195122</v>
      </c>
      <c r="BH604" s="17">
        <f t="shared" si="238"/>
        <v>4.8319452706722197E-3</v>
      </c>
      <c r="BI604" s="17">
        <f t="shared" si="239"/>
        <v>3.9727083285347005E-3</v>
      </c>
    </row>
    <row r="605" spans="1:61" x14ac:dyDescent="0.25">
      <c r="A605" s="84">
        <v>588</v>
      </c>
      <c r="B605" s="84">
        <v>615</v>
      </c>
      <c r="D605" s="86" t="s">
        <v>615</v>
      </c>
      <c r="E605" s="98">
        <f t="shared" si="240"/>
        <v>23</v>
      </c>
      <c r="F605" s="98">
        <f t="shared" si="241"/>
        <v>0</v>
      </c>
      <c r="G605" s="17">
        <v>0</v>
      </c>
      <c r="H605" s="17">
        <f t="shared" si="242"/>
        <v>77</v>
      </c>
      <c r="I605" s="17">
        <v>0</v>
      </c>
      <c r="J605" s="17">
        <v>0</v>
      </c>
      <c r="K605" s="17">
        <v>0</v>
      </c>
      <c r="L605" s="17">
        <v>23</v>
      </c>
      <c r="M605" s="17">
        <v>0</v>
      </c>
      <c r="N605" s="17">
        <v>0</v>
      </c>
      <c r="O605" s="17">
        <v>0</v>
      </c>
      <c r="P605" s="17">
        <v>0</v>
      </c>
      <c r="Q605" s="17">
        <v>0</v>
      </c>
      <c r="R605" s="17">
        <v>0</v>
      </c>
      <c r="S605" s="17">
        <v>0</v>
      </c>
      <c r="T605" s="17">
        <v>0</v>
      </c>
      <c r="U605" s="17">
        <v>0</v>
      </c>
      <c r="V605" s="17">
        <v>0</v>
      </c>
      <c r="W605" s="17">
        <v>0</v>
      </c>
      <c r="X605" s="17">
        <v>0</v>
      </c>
      <c r="Y605" s="17">
        <v>0</v>
      </c>
      <c r="Z605" s="17">
        <v>0</v>
      </c>
      <c r="AA605" s="17">
        <v>0</v>
      </c>
      <c r="AB605" s="17">
        <v>0</v>
      </c>
      <c r="AC605" s="17">
        <v>0</v>
      </c>
      <c r="AD605" s="17">
        <v>0</v>
      </c>
      <c r="AE605" s="17">
        <v>0</v>
      </c>
      <c r="AF605" s="17">
        <v>0</v>
      </c>
      <c r="AG605" s="88">
        <v>22</v>
      </c>
      <c r="AH605" s="92" t="s">
        <v>3</v>
      </c>
      <c r="AI605" s="87" t="s">
        <v>541</v>
      </c>
      <c r="AN605" s="17">
        <f t="shared" si="220"/>
        <v>100</v>
      </c>
      <c r="AO605" s="17">
        <f t="shared" si="221"/>
        <v>0.23</v>
      </c>
      <c r="AP605" s="17">
        <f t="shared" si="222"/>
        <v>0</v>
      </c>
      <c r="AQ605" s="17">
        <f t="shared" si="223"/>
        <v>0.77</v>
      </c>
      <c r="AR605" s="17">
        <f t="shared" si="224"/>
        <v>0</v>
      </c>
      <c r="AS605" s="17">
        <f t="shared" si="225"/>
        <v>0.22</v>
      </c>
      <c r="AU605" s="17">
        <f t="shared" si="226"/>
        <v>0</v>
      </c>
      <c r="AV605" s="17">
        <f t="shared" si="227"/>
        <v>0.29870129870129869</v>
      </c>
      <c r="AW605" s="17">
        <f t="shared" si="228"/>
        <v>0.5</v>
      </c>
      <c r="AX605" s="17">
        <f t="shared" si="229"/>
        <v>0.5</v>
      </c>
      <c r="AY605" s="17">
        <f t="shared" si="230"/>
        <v>0.29870129870129869</v>
      </c>
      <c r="AZ605" s="17">
        <f t="shared" si="231"/>
        <v>0.29870129870129869</v>
      </c>
      <c r="BA605" s="17">
        <f t="shared" si="232"/>
        <v>7.8701298701298689E-2</v>
      </c>
      <c r="BC605" s="17">
        <f t="shared" si="233"/>
        <v>0</v>
      </c>
      <c r="BD605" s="17">
        <f t="shared" si="234"/>
        <v>0.29870129870129869</v>
      </c>
      <c r="BE605" s="17">
        <f t="shared" si="235"/>
        <v>0.42821172032905386</v>
      </c>
      <c r="BF605" s="17">
        <f t="shared" si="236"/>
        <v>0.29870129870129869</v>
      </c>
      <c r="BG605" s="17">
        <f t="shared" si="237"/>
        <v>0.29870129870129869</v>
      </c>
      <c r="BH605" s="17">
        <f t="shared" si="238"/>
        <v>6.193894417271039E-3</v>
      </c>
      <c r="BI605" s="17">
        <f t="shared" si="239"/>
        <v>4.8588925484890929E-5</v>
      </c>
    </row>
    <row r="606" spans="1:61" x14ac:dyDescent="0.25">
      <c r="A606" s="84">
        <v>589</v>
      </c>
      <c r="B606" s="84">
        <v>616</v>
      </c>
      <c r="D606" s="86" t="s">
        <v>615</v>
      </c>
      <c r="E606" s="98">
        <f t="shared" si="240"/>
        <v>28</v>
      </c>
      <c r="F606" s="98">
        <f t="shared" si="241"/>
        <v>0</v>
      </c>
      <c r="G606" s="17">
        <v>0</v>
      </c>
      <c r="H606" s="17">
        <f t="shared" si="242"/>
        <v>72</v>
      </c>
      <c r="I606" s="17">
        <v>0</v>
      </c>
      <c r="J606" s="17">
        <v>0</v>
      </c>
      <c r="K606" s="17">
        <v>0</v>
      </c>
      <c r="L606" s="17">
        <v>28</v>
      </c>
      <c r="M606" s="17">
        <v>0</v>
      </c>
      <c r="N606" s="17">
        <v>0</v>
      </c>
      <c r="O606" s="17">
        <v>0</v>
      </c>
      <c r="P606" s="17">
        <v>0</v>
      </c>
      <c r="Q606" s="17">
        <v>0</v>
      </c>
      <c r="R606" s="17">
        <v>0</v>
      </c>
      <c r="S606" s="17">
        <v>0</v>
      </c>
      <c r="T606" s="17">
        <v>0</v>
      </c>
      <c r="U606" s="17">
        <v>0</v>
      </c>
      <c r="V606" s="17">
        <v>0</v>
      </c>
      <c r="W606" s="17">
        <v>0</v>
      </c>
      <c r="X606" s="17">
        <v>0</v>
      </c>
      <c r="Y606" s="17">
        <v>0</v>
      </c>
      <c r="Z606" s="17">
        <v>0</v>
      </c>
      <c r="AA606" s="17">
        <v>0</v>
      </c>
      <c r="AB606" s="17">
        <v>0</v>
      </c>
      <c r="AC606" s="17">
        <v>0</v>
      </c>
      <c r="AD606" s="17">
        <v>0</v>
      </c>
      <c r="AE606" s="17">
        <v>0</v>
      </c>
      <c r="AF606" s="17">
        <v>0</v>
      </c>
      <c r="AG606" s="88">
        <v>35</v>
      </c>
      <c r="AH606" s="92" t="s">
        <v>3</v>
      </c>
      <c r="AI606" s="87" t="s">
        <v>541</v>
      </c>
      <c r="AN606" s="17">
        <f t="shared" si="220"/>
        <v>100</v>
      </c>
      <c r="AO606" s="17">
        <f t="shared" si="221"/>
        <v>0.28000000000000003</v>
      </c>
      <c r="AP606" s="17">
        <f t="shared" si="222"/>
        <v>0</v>
      </c>
      <c r="AQ606" s="17">
        <f t="shared" si="223"/>
        <v>0.72</v>
      </c>
      <c r="AR606" s="17">
        <f t="shared" si="224"/>
        <v>0</v>
      </c>
      <c r="AS606" s="17">
        <f t="shared" si="225"/>
        <v>0.35</v>
      </c>
      <c r="AU606" s="17">
        <f t="shared" si="226"/>
        <v>0</v>
      </c>
      <c r="AV606" s="17">
        <f t="shared" si="227"/>
        <v>0.38888888888888895</v>
      </c>
      <c r="AW606" s="17">
        <f t="shared" si="228"/>
        <v>0.5</v>
      </c>
      <c r="AX606" s="17">
        <f t="shared" si="229"/>
        <v>0.5</v>
      </c>
      <c r="AY606" s="17">
        <f t="shared" si="230"/>
        <v>0.38888888888888895</v>
      </c>
      <c r="AZ606" s="17">
        <f t="shared" si="231"/>
        <v>0.38888888888888895</v>
      </c>
      <c r="BA606" s="17">
        <f t="shared" si="232"/>
        <v>3.8888888888888973E-2</v>
      </c>
      <c r="BC606" s="17">
        <f t="shared" si="233"/>
        <v>0</v>
      </c>
      <c r="BD606" s="17">
        <f t="shared" si="234"/>
        <v>0.3888888888888889</v>
      </c>
      <c r="BE606" s="17">
        <f t="shared" si="235"/>
        <v>0.42821172032905386</v>
      </c>
      <c r="BF606" s="17">
        <f t="shared" si="236"/>
        <v>0.3888888888888889</v>
      </c>
      <c r="BG606" s="17">
        <f t="shared" si="237"/>
        <v>0.3888888888888889</v>
      </c>
      <c r="BH606" s="17">
        <f t="shared" si="238"/>
        <v>1.5123456790123479E-3</v>
      </c>
      <c r="BI606" s="17">
        <f t="shared" si="239"/>
        <v>1.8760938605535241E-2</v>
      </c>
    </row>
    <row r="607" spans="1:61" x14ac:dyDescent="0.25">
      <c r="A607" s="84">
        <v>590</v>
      </c>
      <c r="B607" s="84">
        <v>617</v>
      </c>
      <c r="D607" s="86" t="s">
        <v>615</v>
      </c>
      <c r="E607" s="98">
        <f t="shared" si="240"/>
        <v>33</v>
      </c>
      <c r="F607" s="98">
        <f t="shared" si="241"/>
        <v>0</v>
      </c>
      <c r="G607" s="17">
        <v>0</v>
      </c>
      <c r="H607" s="17">
        <f t="shared" si="242"/>
        <v>67</v>
      </c>
      <c r="I607" s="17">
        <v>0</v>
      </c>
      <c r="J607" s="17">
        <v>0</v>
      </c>
      <c r="K607" s="17">
        <v>0</v>
      </c>
      <c r="L607" s="17">
        <v>33</v>
      </c>
      <c r="M607" s="17">
        <v>0</v>
      </c>
      <c r="N607" s="17">
        <v>0</v>
      </c>
      <c r="O607" s="17">
        <v>0</v>
      </c>
      <c r="P607" s="17">
        <v>0</v>
      </c>
      <c r="Q607" s="17">
        <v>0</v>
      </c>
      <c r="R607" s="17">
        <v>0</v>
      </c>
      <c r="S607" s="17">
        <v>0</v>
      </c>
      <c r="T607" s="17">
        <v>0</v>
      </c>
      <c r="U607" s="17">
        <v>0</v>
      </c>
      <c r="V607" s="17">
        <v>0</v>
      </c>
      <c r="W607" s="17">
        <v>0</v>
      </c>
      <c r="X607" s="17">
        <v>0</v>
      </c>
      <c r="Y607" s="17">
        <v>0</v>
      </c>
      <c r="Z607" s="17">
        <v>0</v>
      </c>
      <c r="AA607" s="17">
        <v>0</v>
      </c>
      <c r="AB607" s="17">
        <v>0</v>
      </c>
      <c r="AC607" s="17">
        <v>0</v>
      </c>
      <c r="AD607" s="17">
        <v>0</v>
      </c>
      <c r="AE607" s="17">
        <v>0</v>
      </c>
      <c r="AF607" s="17">
        <v>0</v>
      </c>
      <c r="AG607" s="88">
        <v>40</v>
      </c>
      <c r="AH607" s="92" t="s">
        <v>3</v>
      </c>
      <c r="AI607" s="87" t="s">
        <v>541</v>
      </c>
      <c r="AN607" s="17">
        <f t="shared" si="220"/>
        <v>100</v>
      </c>
      <c r="AO607" s="17">
        <f t="shared" si="221"/>
        <v>0.33</v>
      </c>
      <c r="AP607" s="17">
        <f t="shared" si="222"/>
        <v>0</v>
      </c>
      <c r="AQ607" s="17">
        <f t="shared" si="223"/>
        <v>0.67</v>
      </c>
      <c r="AR607" s="17">
        <f t="shared" si="224"/>
        <v>0</v>
      </c>
      <c r="AS607" s="17">
        <f t="shared" si="225"/>
        <v>0.4</v>
      </c>
      <c r="AU607" s="17">
        <f t="shared" si="226"/>
        <v>0</v>
      </c>
      <c r="AV607" s="17">
        <f t="shared" si="227"/>
        <v>0.4925373134328358</v>
      </c>
      <c r="AW607" s="17">
        <f t="shared" si="228"/>
        <v>0.5</v>
      </c>
      <c r="AX607" s="17">
        <f t="shared" si="229"/>
        <v>0.5</v>
      </c>
      <c r="AY607" s="17">
        <f t="shared" si="230"/>
        <v>0.4925373134328358</v>
      </c>
      <c r="AZ607" s="17">
        <f t="shared" si="231"/>
        <v>0.4925373134328358</v>
      </c>
      <c r="BA607" s="17">
        <f t="shared" si="232"/>
        <v>9.2537313432835777E-2</v>
      </c>
      <c r="BC607" s="17">
        <f t="shared" si="233"/>
        <v>0</v>
      </c>
      <c r="BD607" s="17">
        <f t="shared" si="234"/>
        <v>0.4925373134328358</v>
      </c>
      <c r="BE607" s="17">
        <f t="shared" si="235"/>
        <v>0.42821172032905386</v>
      </c>
      <c r="BF607" s="17">
        <f t="shared" si="236"/>
        <v>0.46062800383809921</v>
      </c>
      <c r="BG607" s="17">
        <f t="shared" si="237"/>
        <v>0.46062800383809921</v>
      </c>
      <c r="BH607" s="17">
        <f t="shared" si="238"/>
        <v>3.6757548493925696E-3</v>
      </c>
      <c r="BI607" s="17">
        <f t="shared" si="239"/>
        <v>3.4957996174785393E-2</v>
      </c>
    </row>
    <row r="608" spans="1:61" x14ac:dyDescent="0.25">
      <c r="A608" s="84">
        <v>591</v>
      </c>
      <c r="B608" s="84">
        <v>618</v>
      </c>
      <c r="D608" s="86" t="s">
        <v>615</v>
      </c>
      <c r="E608" s="98">
        <f t="shared" si="240"/>
        <v>38</v>
      </c>
      <c r="F608" s="98">
        <f t="shared" si="241"/>
        <v>0</v>
      </c>
      <c r="G608" s="17">
        <v>0</v>
      </c>
      <c r="H608" s="17">
        <f t="shared" si="242"/>
        <v>62</v>
      </c>
      <c r="I608" s="17">
        <v>0</v>
      </c>
      <c r="J608" s="17">
        <v>0</v>
      </c>
      <c r="K608" s="17">
        <v>0</v>
      </c>
      <c r="L608" s="17">
        <v>38</v>
      </c>
      <c r="M608" s="17">
        <v>0</v>
      </c>
      <c r="N608" s="17">
        <v>0</v>
      </c>
      <c r="O608" s="17">
        <v>0</v>
      </c>
      <c r="P608" s="17">
        <v>0</v>
      </c>
      <c r="Q608" s="17">
        <v>0</v>
      </c>
      <c r="R608" s="17">
        <v>0</v>
      </c>
      <c r="S608" s="17">
        <v>0</v>
      </c>
      <c r="T608" s="17">
        <v>0</v>
      </c>
      <c r="U608" s="17">
        <v>0</v>
      </c>
      <c r="V608" s="17">
        <v>0</v>
      </c>
      <c r="W608" s="17">
        <v>0</v>
      </c>
      <c r="X608" s="17">
        <v>0</v>
      </c>
      <c r="Y608" s="17">
        <v>0</v>
      </c>
      <c r="Z608" s="17">
        <v>0</v>
      </c>
      <c r="AA608" s="17">
        <v>0</v>
      </c>
      <c r="AB608" s="17">
        <v>0</v>
      </c>
      <c r="AC608" s="17">
        <v>0</v>
      </c>
      <c r="AD608" s="17">
        <v>0</v>
      </c>
      <c r="AE608" s="17">
        <v>0</v>
      </c>
      <c r="AF608" s="17">
        <v>0</v>
      </c>
      <c r="AG608" s="88">
        <v>40</v>
      </c>
      <c r="AH608" s="92" t="s">
        <v>3</v>
      </c>
      <c r="AI608" s="87" t="s">
        <v>541</v>
      </c>
      <c r="AN608" s="17">
        <f t="shared" si="220"/>
        <v>100</v>
      </c>
      <c r="AO608" s="17">
        <f t="shared" si="221"/>
        <v>0.38</v>
      </c>
      <c r="AP608" s="17">
        <f t="shared" si="222"/>
        <v>0</v>
      </c>
      <c r="AQ608" s="17">
        <f t="shared" si="223"/>
        <v>0.62</v>
      </c>
      <c r="AR608" s="17">
        <f t="shared" si="224"/>
        <v>0</v>
      </c>
      <c r="AS608" s="17">
        <f t="shared" si="225"/>
        <v>0.4</v>
      </c>
      <c r="AU608" s="17">
        <f t="shared" si="226"/>
        <v>0</v>
      </c>
      <c r="AV608" s="17">
        <f t="shared" si="227"/>
        <v>0.61290322580645162</v>
      </c>
      <c r="AW608" s="17">
        <f t="shared" si="228"/>
        <v>0.5</v>
      </c>
      <c r="AX608" s="17">
        <f t="shared" si="229"/>
        <v>0.5</v>
      </c>
      <c r="AY608" s="17">
        <f t="shared" si="230"/>
        <v>0.46236559139784944</v>
      </c>
      <c r="AZ608" s="17">
        <f t="shared" si="231"/>
        <v>0.46236559139784944</v>
      </c>
      <c r="BA608" s="17">
        <f t="shared" si="232"/>
        <v>6.2365591397849418E-2</v>
      </c>
      <c r="BC608" s="17">
        <f t="shared" si="233"/>
        <v>0</v>
      </c>
      <c r="BD608" s="17">
        <f t="shared" si="234"/>
        <v>0.61290322580645162</v>
      </c>
      <c r="BE608" s="17">
        <f t="shared" si="235"/>
        <v>0.42821172032905386</v>
      </c>
      <c r="BF608" s="17">
        <f t="shared" si="236"/>
        <v>0.46427425618093005</v>
      </c>
      <c r="BG608" s="17">
        <f t="shared" si="237"/>
        <v>0.46427425618093005</v>
      </c>
      <c r="BH608" s="17">
        <f t="shared" si="238"/>
        <v>4.1311800076118208E-3</v>
      </c>
      <c r="BI608" s="17">
        <f t="shared" si="239"/>
        <v>3.4957996174785393E-2</v>
      </c>
    </row>
    <row r="609" spans="1:61" x14ac:dyDescent="0.25">
      <c r="A609" s="84">
        <v>598</v>
      </c>
      <c r="B609" s="84">
        <v>619</v>
      </c>
      <c r="C609" s="17" t="s">
        <v>436</v>
      </c>
      <c r="D609" s="86" t="s">
        <v>615</v>
      </c>
      <c r="E609" s="98">
        <f t="shared" si="240"/>
        <v>41.17647058823529</v>
      </c>
      <c r="F609" s="98">
        <f t="shared" si="241"/>
        <v>0</v>
      </c>
      <c r="G609" s="17">
        <v>0</v>
      </c>
      <c r="H609" s="17">
        <f>'EWG-CCP-127 (1)'!G259</f>
        <v>58.82352941176471</v>
      </c>
      <c r="I609" s="17">
        <v>0</v>
      </c>
      <c r="J609" s="17">
        <v>0</v>
      </c>
      <c r="K609" s="17">
        <v>0</v>
      </c>
      <c r="L609" s="17">
        <v>0</v>
      </c>
      <c r="M609" s="17">
        <f>'EWG-CCP-127 (1)'!H259</f>
        <v>41.17647058823529</v>
      </c>
      <c r="N609" s="17">
        <v>0</v>
      </c>
      <c r="O609" s="17">
        <v>0</v>
      </c>
      <c r="P609" s="17">
        <v>0</v>
      </c>
      <c r="Q609" s="17">
        <v>0</v>
      </c>
      <c r="R609" s="17">
        <v>0</v>
      </c>
      <c r="S609" s="17">
        <v>0</v>
      </c>
      <c r="T609" s="17">
        <v>0</v>
      </c>
      <c r="U609" s="17">
        <v>0</v>
      </c>
      <c r="V609" s="17">
        <v>0</v>
      </c>
      <c r="W609" s="17">
        <v>0</v>
      </c>
      <c r="X609" s="17">
        <f>'EWG-CCP-127 (1)'!I259</f>
        <v>0</v>
      </c>
      <c r="Y609" s="17">
        <v>0</v>
      </c>
      <c r="Z609" s="17">
        <v>0</v>
      </c>
      <c r="AA609" s="17">
        <v>0</v>
      </c>
      <c r="AB609" s="17">
        <v>0</v>
      </c>
      <c r="AC609" s="17">
        <v>0</v>
      </c>
      <c r="AD609" s="17">
        <v>0</v>
      </c>
      <c r="AE609" s="17">
        <v>0</v>
      </c>
      <c r="AF609" s="17">
        <v>0</v>
      </c>
      <c r="AG609" s="88">
        <v>46</v>
      </c>
      <c r="AH609" s="95" t="s">
        <v>3</v>
      </c>
      <c r="AI609" s="87" t="s">
        <v>556</v>
      </c>
      <c r="AL609" s="87" t="s">
        <v>510</v>
      </c>
      <c r="AN609" s="17">
        <f t="shared" si="220"/>
        <v>100</v>
      </c>
      <c r="AO609" s="17">
        <f t="shared" si="221"/>
        <v>0.41176470588235292</v>
      </c>
      <c r="AP609" s="17">
        <f t="shared" si="222"/>
        <v>0</v>
      </c>
      <c r="AQ609" s="17">
        <f t="shared" si="223"/>
        <v>0.58823529411764708</v>
      </c>
      <c r="AR609" s="17">
        <f t="shared" si="224"/>
        <v>0</v>
      </c>
      <c r="AS609" s="17">
        <f t="shared" si="225"/>
        <v>0.46</v>
      </c>
      <c r="AU609" s="17">
        <f t="shared" si="226"/>
        <v>0</v>
      </c>
      <c r="AV609" s="17">
        <f t="shared" si="227"/>
        <v>0.7</v>
      </c>
      <c r="AW609" s="17">
        <f t="shared" si="228"/>
        <v>0.5</v>
      </c>
      <c r="AX609" s="17">
        <f t="shared" si="229"/>
        <v>0.5</v>
      </c>
      <c r="AY609" s="17">
        <f t="shared" si="230"/>
        <v>0.43333333333333335</v>
      </c>
      <c r="AZ609" s="17">
        <f t="shared" si="231"/>
        <v>0.43333333333333335</v>
      </c>
      <c r="BA609" s="17">
        <f t="shared" si="232"/>
        <v>2.6666666666666672E-2</v>
      </c>
      <c r="BC609" s="17">
        <f t="shared" si="233"/>
        <v>0</v>
      </c>
      <c r="BD609" s="17">
        <f t="shared" si="234"/>
        <v>0.69999999999999984</v>
      </c>
      <c r="BE609" s="17">
        <f t="shared" si="235"/>
        <v>0.42821172032905386</v>
      </c>
      <c r="BF609" s="17">
        <f t="shared" si="236"/>
        <v>0.46190240985994263</v>
      </c>
      <c r="BG609" s="17">
        <f t="shared" si="237"/>
        <v>0.46190240985994263</v>
      </c>
      <c r="BH609" s="17">
        <f t="shared" si="238"/>
        <v>3.6191632752068644E-6</v>
      </c>
      <c r="BI609" s="17">
        <f t="shared" si="239"/>
        <v>6.0994465257885558E-2</v>
      </c>
    </row>
    <row r="610" spans="1:61" x14ac:dyDescent="0.25">
      <c r="A610" s="84">
        <v>599</v>
      </c>
      <c r="B610" s="84">
        <v>620</v>
      </c>
      <c r="C610" s="17" t="s">
        <v>433</v>
      </c>
      <c r="D610" s="86" t="s">
        <v>615</v>
      </c>
      <c r="E610" s="98">
        <f t="shared" si="240"/>
        <v>47.368421052631582</v>
      </c>
      <c r="F610" s="98">
        <f t="shared" si="241"/>
        <v>0</v>
      </c>
      <c r="G610" s="17">
        <v>0</v>
      </c>
      <c r="H610" s="17">
        <f>'EWG-CCP-127 (1)'!G260</f>
        <v>52.631578947368418</v>
      </c>
      <c r="I610" s="17">
        <v>0</v>
      </c>
      <c r="J610" s="17">
        <v>0</v>
      </c>
      <c r="K610" s="17">
        <v>0</v>
      </c>
      <c r="L610" s="17">
        <v>0</v>
      </c>
      <c r="M610" s="17">
        <f>'EWG-CCP-127 (1)'!H260</f>
        <v>47.368421052631582</v>
      </c>
      <c r="N610" s="17">
        <v>0</v>
      </c>
      <c r="O610" s="17">
        <v>0</v>
      </c>
      <c r="P610" s="17">
        <v>0</v>
      </c>
      <c r="Q610" s="17">
        <v>0</v>
      </c>
      <c r="R610" s="17">
        <v>0</v>
      </c>
      <c r="S610" s="17">
        <v>0</v>
      </c>
      <c r="T610" s="17">
        <v>0</v>
      </c>
      <c r="U610" s="17">
        <v>0</v>
      </c>
      <c r="V610" s="17">
        <v>0</v>
      </c>
      <c r="W610" s="17">
        <v>0</v>
      </c>
      <c r="X610" s="17">
        <f>'EWG-CCP-127 (1)'!I260</f>
        <v>0</v>
      </c>
      <c r="Y610" s="17">
        <v>0</v>
      </c>
      <c r="Z610" s="17">
        <v>0</v>
      </c>
      <c r="AA610" s="17">
        <v>0</v>
      </c>
      <c r="AB610" s="17">
        <v>0</v>
      </c>
      <c r="AC610" s="17">
        <v>0</v>
      </c>
      <c r="AD610" s="17">
        <v>0</v>
      </c>
      <c r="AE610" s="17">
        <v>0</v>
      </c>
      <c r="AF610" s="17">
        <v>0</v>
      </c>
      <c r="AG610" s="88">
        <v>41</v>
      </c>
      <c r="AH610" s="95" t="s">
        <v>3</v>
      </c>
      <c r="AI610" s="87" t="s">
        <v>556</v>
      </c>
      <c r="AN610" s="17">
        <f t="shared" si="220"/>
        <v>100</v>
      </c>
      <c r="AO610" s="17">
        <f t="shared" si="221"/>
        <v>0.47368421052631582</v>
      </c>
      <c r="AP610" s="17">
        <f t="shared" si="222"/>
        <v>0</v>
      </c>
      <c r="AQ610" s="17">
        <f t="shared" si="223"/>
        <v>0.52631578947368418</v>
      </c>
      <c r="AR610" s="17">
        <f t="shared" si="224"/>
        <v>0</v>
      </c>
      <c r="AS610" s="17">
        <f t="shared" si="225"/>
        <v>0.41</v>
      </c>
      <c r="AU610" s="17">
        <f t="shared" si="226"/>
        <v>0</v>
      </c>
      <c r="AV610" s="17">
        <f t="shared" si="227"/>
        <v>0.90000000000000013</v>
      </c>
      <c r="AW610" s="17">
        <f t="shared" si="228"/>
        <v>0.5</v>
      </c>
      <c r="AX610" s="17">
        <f t="shared" si="229"/>
        <v>0.5</v>
      </c>
      <c r="AY610" s="17">
        <f t="shared" si="230"/>
        <v>0.36666666666666659</v>
      </c>
      <c r="AZ610" s="17">
        <f t="shared" si="231"/>
        <v>0.36666666666666659</v>
      </c>
      <c r="BA610" s="17">
        <f t="shared" si="232"/>
        <v>4.333333333333339E-2</v>
      </c>
      <c r="BC610" s="17">
        <f t="shared" si="233"/>
        <v>0</v>
      </c>
      <c r="BD610" s="17">
        <f t="shared" si="234"/>
        <v>0.90000000000000013</v>
      </c>
      <c r="BE610" s="17">
        <f t="shared" si="235"/>
        <v>0.42821172032905386</v>
      </c>
      <c r="BF610" s="17">
        <f t="shared" si="236"/>
        <v>0.4437454063919018</v>
      </c>
      <c r="BG610" s="17">
        <f t="shared" si="237"/>
        <v>0.4437454063919018</v>
      </c>
      <c r="BH610" s="17">
        <f t="shared" si="238"/>
        <v>1.1387524525546084E-3</v>
      </c>
      <c r="BI610" s="17">
        <f t="shared" si="239"/>
        <v>3.8797407688635398E-2</v>
      </c>
    </row>
    <row r="611" spans="1:61" x14ac:dyDescent="0.25">
      <c r="A611" s="84">
        <v>600</v>
      </c>
      <c r="B611" s="84">
        <v>621</v>
      </c>
      <c r="C611" s="17" t="s">
        <v>434</v>
      </c>
      <c r="D611" s="86" t="s">
        <v>615</v>
      </c>
      <c r="E611" s="98">
        <f t="shared" si="240"/>
        <v>41.17647058823529</v>
      </c>
      <c r="F611" s="98">
        <f t="shared" si="241"/>
        <v>0</v>
      </c>
      <c r="G611" s="17">
        <v>0</v>
      </c>
      <c r="H611" s="17">
        <f>'EWG-CCP-127 (1)'!G261</f>
        <v>58.82352941176471</v>
      </c>
      <c r="I611" s="17">
        <v>0</v>
      </c>
      <c r="J611" s="17">
        <v>0</v>
      </c>
      <c r="K611" s="17">
        <v>0</v>
      </c>
      <c r="L611" s="17">
        <v>0</v>
      </c>
      <c r="M611" s="17">
        <f>'EWG-CCP-127 (1)'!H261</f>
        <v>0</v>
      </c>
      <c r="N611" s="17">
        <v>0</v>
      </c>
      <c r="O611" s="17">
        <v>0</v>
      </c>
      <c r="P611" s="17">
        <v>0</v>
      </c>
      <c r="Q611" s="17">
        <v>0</v>
      </c>
      <c r="R611" s="17">
        <v>0</v>
      </c>
      <c r="S611" s="17">
        <v>0</v>
      </c>
      <c r="T611" s="17">
        <v>0</v>
      </c>
      <c r="U611" s="17">
        <v>0</v>
      </c>
      <c r="V611" s="17">
        <v>0</v>
      </c>
      <c r="W611" s="17">
        <v>0</v>
      </c>
      <c r="X611" s="17">
        <f>'EWG-CCP-127 (1)'!I261</f>
        <v>41.17647058823529</v>
      </c>
      <c r="Y611" s="17">
        <v>0</v>
      </c>
      <c r="Z611" s="17">
        <v>0</v>
      </c>
      <c r="AA611" s="17">
        <v>0</v>
      </c>
      <c r="AB611" s="17">
        <v>0</v>
      </c>
      <c r="AC611" s="17">
        <v>0</v>
      </c>
      <c r="AD611" s="17">
        <v>0</v>
      </c>
      <c r="AE611" s="17">
        <v>0</v>
      </c>
      <c r="AF611" s="17">
        <v>0</v>
      </c>
      <c r="AG611" s="88">
        <v>34</v>
      </c>
      <c r="AH611" s="95" t="s">
        <v>3</v>
      </c>
      <c r="AI611" s="87" t="s">
        <v>556</v>
      </c>
      <c r="AN611" s="17">
        <f t="shared" si="220"/>
        <v>100</v>
      </c>
      <c r="AO611" s="17">
        <f t="shared" si="221"/>
        <v>0.41176470588235292</v>
      </c>
      <c r="AP611" s="17">
        <f t="shared" si="222"/>
        <v>0</v>
      </c>
      <c r="AQ611" s="17">
        <f t="shared" si="223"/>
        <v>0.58823529411764708</v>
      </c>
      <c r="AR611" s="17">
        <f t="shared" si="224"/>
        <v>0</v>
      </c>
      <c r="AS611" s="17">
        <f t="shared" si="225"/>
        <v>0.34</v>
      </c>
      <c r="AU611" s="17">
        <f t="shared" si="226"/>
        <v>0</v>
      </c>
      <c r="AV611" s="17">
        <f t="shared" si="227"/>
        <v>0.7</v>
      </c>
      <c r="AW611" s="17">
        <f t="shared" si="228"/>
        <v>0.5</v>
      </c>
      <c r="AX611" s="17">
        <f t="shared" si="229"/>
        <v>0.5</v>
      </c>
      <c r="AY611" s="17">
        <f t="shared" si="230"/>
        <v>0.43333333333333335</v>
      </c>
      <c r="AZ611" s="17">
        <f t="shared" si="231"/>
        <v>0.43333333333333335</v>
      </c>
      <c r="BA611" s="17">
        <f t="shared" si="232"/>
        <v>9.3333333333333324E-2</v>
      </c>
      <c r="BC611" s="17">
        <f t="shared" si="233"/>
        <v>0</v>
      </c>
      <c r="BD611" s="17">
        <f t="shared" si="234"/>
        <v>0.69999999999999984</v>
      </c>
      <c r="BE611" s="17">
        <f t="shared" si="235"/>
        <v>0.42821172032905386</v>
      </c>
      <c r="BF611" s="17">
        <f t="shared" si="236"/>
        <v>0.46190240985994263</v>
      </c>
      <c r="BG611" s="17">
        <f t="shared" si="237"/>
        <v>0.46190240985994263</v>
      </c>
      <c r="BH611" s="17">
        <f t="shared" si="238"/>
        <v>1.4860197529661433E-2</v>
      </c>
      <c r="BI611" s="17">
        <f t="shared" si="239"/>
        <v>1.6121527091685225E-2</v>
      </c>
    </row>
    <row r="612" spans="1:61" x14ac:dyDescent="0.25">
      <c r="A612" s="84">
        <v>601</v>
      </c>
      <c r="B612" s="84">
        <v>622</v>
      </c>
      <c r="C612" s="17" t="s">
        <v>435</v>
      </c>
      <c r="D612" s="86" t="s">
        <v>615</v>
      </c>
      <c r="E612" s="98">
        <f t="shared" si="240"/>
        <v>47.368421052631582</v>
      </c>
      <c r="F612" s="98">
        <f t="shared" si="241"/>
        <v>0</v>
      </c>
      <c r="G612" s="17">
        <v>0</v>
      </c>
      <c r="H612" s="17">
        <f>'EWG-CCP-127 (1)'!G262</f>
        <v>52.631578947368418</v>
      </c>
      <c r="I612" s="17">
        <v>0</v>
      </c>
      <c r="J612" s="17">
        <v>0</v>
      </c>
      <c r="K612" s="17">
        <v>0</v>
      </c>
      <c r="L612" s="17">
        <v>0</v>
      </c>
      <c r="M612" s="17">
        <f>'EWG-CCP-127 (1)'!H262</f>
        <v>0</v>
      </c>
      <c r="N612" s="17">
        <v>0</v>
      </c>
      <c r="O612" s="17">
        <v>0</v>
      </c>
      <c r="P612" s="17">
        <v>0</v>
      </c>
      <c r="Q612" s="17">
        <v>0</v>
      </c>
      <c r="R612" s="17">
        <v>0</v>
      </c>
      <c r="S612" s="17">
        <v>0</v>
      </c>
      <c r="T612" s="17">
        <v>0</v>
      </c>
      <c r="U612" s="17">
        <v>0</v>
      </c>
      <c r="V612" s="17">
        <v>0</v>
      </c>
      <c r="W612" s="17">
        <v>0</v>
      </c>
      <c r="X612" s="17">
        <f>'EWG-CCP-127 (1)'!I262</f>
        <v>47.368421052631582</v>
      </c>
      <c r="Y612" s="17">
        <v>0</v>
      </c>
      <c r="Z612" s="17">
        <v>0</v>
      </c>
      <c r="AA612" s="17">
        <v>0</v>
      </c>
      <c r="AB612" s="17">
        <v>0</v>
      </c>
      <c r="AC612" s="17">
        <v>0</v>
      </c>
      <c r="AD612" s="17">
        <v>0</v>
      </c>
      <c r="AE612" s="17">
        <v>0</v>
      </c>
      <c r="AF612" s="17">
        <v>0</v>
      </c>
      <c r="AG612" s="88">
        <v>25</v>
      </c>
      <c r="AH612" s="95" t="s">
        <v>3</v>
      </c>
      <c r="AI612" s="87" t="s">
        <v>556</v>
      </c>
      <c r="AN612" s="17">
        <f t="shared" si="220"/>
        <v>100</v>
      </c>
      <c r="AO612" s="17">
        <f t="shared" si="221"/>
        <v>0.47368421052631582</v>
      </c>
      <c r="AP612" s="17">
        <f t="shared" si="222"/>
        <v>0</v>
      </c>
      <c r="AQ612" s="17">
        <f t="shared" si="223"/>
        <v>0.52631578947368418</v>
      </c>
      <c r="AR612" s="17">
        <f t="shared" si="224"/>
        <v>0</v>
      </c>
      <c r="AS612" s="17">
        <f t="shared" si="225"/>
        <v>0.25</v>
      </c>
      <c r="AU612" s="17">
        <f t="shared" si="226"/>
        <v>0</v>
      </c>
      <c r="AV612" s="17">
        <f t="shared" si="227"/>
        <v>0.90000000000000013</v>
      </c>
      <c r="AW612" s="17">
        <f t="shared" si="228"/>
        <v>0.5</v>
      </c>
      <c r="AX612" s="17">
        <f t="shared" si="229"/>
        <v>0.5</v>
      </c>
      <c r="AY612" s="17">
        <f t="shared" si="230"/>
        <v>0.36666666666666659</v>
      </c>
      <c r="AZ612" s="17">
        <f t="shared" si="231"/>
        <v>0.36666666666666659</v>
      </c>
      <c r="BA612" s="17">
        <f t="shared" si="232"/>
        <v>0.11666666666666659</v>
      </c>
      <c r="BC612" s="17">
        <f t="shared" si="233"/>
        <v>0</v>
      </c>
      <c r="BD612" s="17">
        <f t="shared" si="234"/>
        <v>0.90000000000000013</v>
      </c>
      <c r="BE612" s="17">
        <f t="shared" si="235"/>
        <v>0.42821172032905386</v>
      </c>
      <c r="BF612" s="17">
        <f t="shared" si="236"/>
        <v>0.4437454063919018</v>
      </c>
      <c r="BG612" s="17">
        <f t="shared" si="237"/>
        <v>0.4437454063919018</v>
      </c>
      <c r="BH612" s="17">
        <f t="shared" si="238"/>
        <v>3.7537282497963183E-2</v>
      </c>
      <c r="BI612" s="17">
        <f t="shared" si="239"/>
        <v>1.3668234670349731E-3</v>
      </c>
    </row>
    <row r="613" spans="1:61" x14ac:dyDescent="0.25">
      <c r="A613" s="84">
        <v>613</v>
      </c>
      <c r="B613" s="84">
        <v>623</v>
      </c>
      <c r="D613" s="86" t="s">
        <v>615</v>
      </c>
      <c r="E613" s="98">
        <f t="shared" si="240"/>
        <v>14.310197086546703</v>
      </c>
      <c r="F613" s="98">
        <f t="shared" si="241"/>
        <v>0</v>
      </c>
      <c r="G613" s="17">
        <v>0</v>
      </c>
      <c r="H613" s="17">
        <f>'EWG-CCP-127 (1)'!G335</f>
        <v>85.689802913453292</v>
      </c>
      <c r="I613" s="17">
        <v>0</v>
      </c>
      <c r="J613" s="17">
        <v>0</v>
      </c>
      <c r="K613" s="17">
        <v>0</v>
      </c>
      <c r="L613" s="17">
        <v>0</v>
      </c>
      <c r="M613" s="17">
        <f>'EWG-CCP-127 (1)'!H335</f>
        <v>14.310197086546703</v>
      </c>
      <c r="N613" s="17">
        <v>0</v>
      </c>
      <c r="O613" s="17">
        <v>0</v>
      </c>
      <c r="P613" s="17">
        <v>0</v>
      </c>
      <c r="Q613" s="17">
        <v>0</v>
      </c>
      <c r="R613" s="17">
        <v>0</v>
      </c>
      <c r="S613" s="17">
        <v>0</v>
      </c>
      <c r="T613" s="17">
        <v>0</v>
      </c>
      <c r="U613" s="17">
        <v>0</v>
      </c>
      <c r="V613" s="17">
        <v>0</v>
      </c>
      <c r="W613" s="17">
        <v>0</v>
      </c>
      <c r="X613" s="17">
        <v>0</v>
      </c>
      <c r="Y613" s="17">
        <v>0</v>
      </c>
      <c r="Z613" s="17">
        <v>0</v>
      </c>
      <c r="AA613" s="17">
        <v>0</v>
      </c>
      <c r="AB613" s="17">
        <v>0</v>
      </c>
      <c r="AC613" s="17">
        <v>0</v>
      </c>
      <c r="AD613" s="17">
        <v>0</v>
      </c>
      <c r="AE613" s="17">
        <v>0</v>
      </c>
      <c r="AF613" s="17">
        <v>0</v>
      </c>
      <c r="AG613" s="88">
        <f>'EWG-CCP-127 (1)'!L335</f>
        <v>16.164999999999999</v>
      </c>
      <c r="AH613" s="17" t="s">
        <v>3</v>
      </c>
      <c r="AI613" s="87" t="s">
        <v>506</v>
      </c>
      <c r="AL613" s="87" t="s">
        <v>510</v>
      </c>
      <c r="AN613" s="17">
        <f t="shared" si="220"/>
        <v>100</v>
      </c>
      <c r="AO613" s="17">
        <f t="shared" si="221"/>
        <v>0.14310197086546703</v>
      </c>
      <c r="AP613" s="17">
        <f t="shared" si="222"/>
        <v>0</v>
      </c>
      <c r="AQ613" s="17">
        <f t="shared" si="223"/>
        <v>0.85689802913453295</v>
      </c>
      <c r="AR613" s="17">
        <f t="shared" si="224"/>
        <v>0</v>
      </c>
      <c r="AS613" s="17">
        <f t="shared" si="225"/>
        <v>0.16164999999999999</v>
      </c>
      <c r="AU613" s="17">
        <f t="shared" si="226"/>
        <v>0</v>
      </c>
      <c r="AV613" s="17">
        <f t="shared" si="227"/>
        <v>0.16700000000000004</v>
      </c>
      <c r="AW613" s="17">
        <f t="shared" si="228"/>
        <v>0.5</v>
      </c>
      <c r="AX613" s="17">
        <f t="shared" si="229"/>
        <v>0.5</v>
      </c>
      <c r="AY613" s="17">
        <f t="shared" si="230"/>
        <v>0.16700000000000004</v>
      </c>
      <c r="AZ613" s="17">
        <f t="shared" si="231"/>
        <v>0.16700000000000004</v>
      </c>
      <c r="BA613" s="17">
        <f t="shared" si="232"/>
        <v>5.3500000000000492E-3</v>
      </c>
      <c r="BC613" s="17">
        <f t="shared" si="233"/>
        <v>0</v>
      </c>
      <c r="BD613" s="17">
        <f t="shared" si="234"/>
        <v>0.16700000000000004</v>
      </c>
      <c r="BE613" s="17">
        <f t="shared" si="235"/>
        <v>0.42821172032905386</v>
      </c>
      <c r="BF613" s="17">
        <f t="shared" si="236"/>
        <v>0.16700000000000004</v>
      </c>
      <c r="BG613" s="17">
        <f t="shared" si="237"/>
        <v>0.16700000000000004</v>
      </c>
      <c r="BH613" s="17">
        <f t="shared" si="238"/>
        <v>2.8622500000000528E-5</v>
      </c>
      <c r="BI613" s="17">
        <f t="shared" si="239"/>
        <v>2.6398452421699825E-3</v>
      </c>
    </row>
    <row r="614" spans="1:61" x14ac:dyDescent="0.25">
      <c r="A614" s="84">
        <v>614</v>
      </c>
      <c r="B614" s="84">
        <v>624</v>
      </c>
      <c r="D614" s="86" t="s">
        <v>615</v>
      </c>
      <c r="E614" s="98">
        <f t="shared" si="240"/>
        <v>25.037481259370313</v>
      </c>
      <c r="F614" s="98">
        <f t="shared" si="241"/>
        <v>0</v>
      </c>
      <c r="G614" s="17">
        <v>0</v>
      </c>
      <c r="H614" s="17">
        <f>'EWG-CCP-127 (1)'!G336</f>
        <v>74.962518740629676</v>
      </c>
      <c r="I614" s="17">
        <v>0</v>
      </c>
      <c r="J614" s="17">
        <v>0</v>
      </c>
      <c r="K614" s="17">
        <v>0</v>
      </c>
      <c r="L614" s="17">
        <v>0</v>
      </c>
      <c r="M614" s="17">
        <f>'EWG-CCP-127 (1)'!H336</f>
        <v>25.037481259370313</v>
      </c>
      <c r="N614" s="17">
        <v>0</v>
      </c>
      <c r="O614" s="17">
        <v>0</v>
      </c>
      <c r="P614" s="17">
        <v>0</v>
      </c>
      <c r="Q614" s="17">
        <v>0</v>
      </c>
      <c r="R614" s="17">
        <v>0</v>
      </c>
      <c r="S614" s="17">
        <v>0</v>
      </c>
      <c r="T614" s="17">
        <v>0</v>
      </c>
      <c r="U614" s="17">
        <v>0</v>
      </c>
      <c r="V614" s="17">
        <v>0</v>
      </c>
      <c r="W614" s="17">
        <v>0</v>
      </c>
      <c r="X614" s="17">
        <v>0</v>
      </c>
      <c r="Y614" s="17">
        <v>0</v>
      </c>
      <c r="Z614" s="17">
        <v>0</v>
      </c>
      <c r="AA614" s="17">
        <v>0</v>
      </c>
      <c r="AB614" s="17">
        <v>0</v>
      </c>
      <c r="AC614" s="17">
        <v>0</v>
      </c>
      <c r="AD614" s="17">
        <v>0</v>
      </c>
      <c r="AE614" s="17">
        <v>0</v>
      </c>
      <c r="AF614" s="17">
        <v>0</v>
      </c>
      <c r="AG614" s="88">
        <f>'EWG-CCP-127 (1)'!L336</f>
        <v>31.691999999999997</v>
      </c>
      <c r="AH614" s="17" t="s">
        <v>3</v>
      </c>
      <c r="AI614" s="87" t="s">
        <v>506</v>
      </c>
      <c r="AN614" s="17">
        <f t="shared" si="220"/>
        <v>99.999999999999986</v>
      </c>
      <c r="AO614" s="17">
        <f t="shared" si="221"/>
        <v>0.25037481259370314</v>
      </c>
      <c r="AP614" s="17">
        <f t="shared" si="222"/>
        <v>0</v>
      </c>
      <c r="AQ614" s="17">
        <f t="shared" si="223"/>
        <v>0.7496251874062968</v>
      </c>
      <c r="AR614" s="17">
        <f t="shared" si="224"/>
        <v>0</v>
      </c>
      <c r="AS614" s="17">
        <f t="shared" si="225"/>
        <v>0.31691999999999998</v>
      </c>
      <c r="AU614" s="17">
        <f t="shared" si="226"/>
        <v>0</v>
      </c>
      <c r="AV614" s="17">
        <f t="shared" si="227"/>
        <v>0.33400000000000002</v>
      </c>
      <c r="AW614" s="17">
        <f t="shared" si="228"/>
        <v>0.5</v>
      </c>
      <c r="AX614" s="17">
        <f t="shared" si="229"/>
        <v>0.5</v>
      </c>
      <c r="AY614" s="17">
        <f t="shared" si="230"/>
        <v>0.33400000000000002</v>
      </c>
      <c r="AZ614" s="17">
        <f t="shared" si="231"/>
        <v>0.33400000000000002</v>
      </c>
      <c r="BA614" s="17">
        <f t="shared" si="232"/>
        <v>1.708000000000004E-2</v>
      </c>
      <c r="BC614" s="17">
        <f t="shared" si="233"/>
        <v>0</v>
      </c>
      <c r="BD614" s="17">
        <f t="shared" si="234"/>
        <v>0.33400000000000002</v>
      </c>
      <c r="BE614" s="17">
        <f t="shared" si="235"/>
        <v>0.42821172032905386</v>
      </c>
      <c r="BF614" s="17">
        <f t="shared" si="236"/>
        <v>0.33400000000000002</v>
      </c>
      <c r="BG614" s="17">
        <f t="shared" si="237"/>
        <v>0.33400000000000002</v>
      </c>
      <c r="BH614" s="17">
        <f t="shared" si="238"/>
        <v>2.9172640000000135E-4</v>
      </c>
      <c r="BI614" s="17">
        <f t="shared" si="239"/>
        <v>1.0793251717719351E-2</v>
      </c>
    </row>
    <row r="615" spans="1:61" x14ac:dyDescent="0.25">
      <c r="A615" s="84">
        <v>615</v>
      </c>
      <c r="B615" s="84">
        <v>625</v>
      </c>
      <c r="D615" s="86" t="s">
        <v>615</v>
      </c>
      <c r="E615" s="98">
        <f t="shared" si="240"/>
        <v>33.333333333333329</v>
      </c>
      <c r="F615" s="98">
        <f t="shared" si="241"/>
        <v>0</v>
      </c>
      <c r="G615" s="17">
        <v>0</v>
      </c>
      <c r="H615" s="17">
        <f>'EWG-CCP-127 (1)'!G337</f>
        <v>66.666666666666657</v>
      </c>
      <c r="I615" s="17">
        <v>0</v>
      </c>
      <c r="J615" s="17">
        <v>0</v>
      </c>
      <c r="K615" s="17">
        <v>0</v>
      </c>
      <c r="L615" s="17">
        <v>0</v>
      </c>
      <c r="M615" s="17">
        <f>'EWG-CCP-127 (1)'!H337</f>
        <v>33.333333333333329</v>
      </c>
      <c r="N615" s="17">
        <v>0</v>
      </c>
      <c r="O615" s="17">
        <v>0</v>
      </c>
      <c r="P615" s="17">
        <v>0</v>
      </c>
      <c r="Q615" s="17">
        <v>0</v>
      </c>
      <c r="R615" s="17">
        <v>0</v>
      </c>
      <c r="S615" s="17">
        <v>0</v>
      </c>
      <c r="T615" s="17">
        <v>0</v>
      </c>
      <c r="U615" s="17">
        <v>0</v>
      </c>
      <c r="V615" s="17">
        <v>0</v>
      </c>
      <c r="W615" s="17">
        <v>0</v>
      </c>
      <c r="X615" s="17">
        <v>0</v>
      </c>
      <c r="Y615" s="17">
        <v>0</v>
      </c>
      <c r="Z615" s="17">
        <v>0</v>
      </c>
      <c r="AA615" s="17">
        <v>0</v>
      </c>
      <c r="AB615" s="17">
        <v>0</v>
      </c>
      <c r="AC615" s="17">
        <v>0</v>
      </c>
      <c r="AD615" s="17">
        <v>0</v>
      </c>
      <c r="AE615" s="17">
        <v>0</v>
      </c>
      <c r="AF615" s="17">
        <v>0</v>
      </c>
      <c r="AG615" s="88">
        <f>'EWG-CCP-127 (1)'!L337</f>
        <v>38.934000000000005</v>
      </c>
      <c r="AH615" s="17" t="s">
        <v>3</v>
      </c>
      <c r="AI615" s="87" t="s">
        <v>506</v>
      </c>
      <c r="AN615" s="17">
        <f t="shared" si="220"/>
        <v>99.999999999999986</v>
      </c>
      <c r="AO615" s="17">
        <f t="shared" si="221"/>
        <v>0.33333333333333326</v>
      </c>
      <c r="AP615" s="17">
        <f t="shared" si="222"/>
        <v>0</v>
      </c>
      <c r="AQ615" s="17">
        <f t="shared" si="223"/>
        <v>0.66666666666666652</v>
      </c>
      <c r="AR615" s="17">
        <f t="shared" si="224"/>
        <v>0</v>
      </c>
      <c r="AS615" s="17">
        <f t="shared" si="225"/>
        <v>0.38934000000000002</v>
      </c>
      <c r="AU615" s="17">
        <f t="shared" si="226"/>
        <v>0</v>
      </c>
      <c r="AV615" s="17">
        <f t="shared" si="227"/>
        <v>0.5</v>
      </c>
      <c r="AW615" s="17">
        <f t="shared" si="228"/>
        <v>0.5</v>
      </c>
      <c r="AX615" s="17">
        <f t="shared" si="229"/>
        <v>0.5</v>
      </c>
      <c r="AY615" s="17">
        <f t="shared" si="230"/>
        <v>0.5</v>
      </c>
      <c r="AZ615" s="17">
        <f t="shared" si="231"/>
        <v>0.5</v>
      </c>
      <c r="BA615" s="17">
        <f t="shared" si="232"/>
        <v>0.11065999999999998</v>
      </c>
      <c r="BC615" s="17">
        <f t="shared" si="233"/>
        <v>0</v>
      </c>
      <c r="BD615" s="17">
        <f t="shared" si="234"/>
        <v>0.5</v>
      </c>
      <c r="BE615" s="17">
        <f t="shared" si="235"/>
        <v>0.42821172032905386</v>
      </c>
      <c r="BF615" s="17">
        <f t="shared" si="236"/>
        <v>0.46111298850702437</v>
      </c>
      <c r="BG615" s="17">
        <f t="shared" si="237"/>
        <v>0.46111298850702437</v>
      </c>
      <c r="BH615" s="17">
        <f t="shared" si="238"/>
        <v>5.1513618792294489E-3</v>
      </c>
      <c r="BI615" s="17">
        <f t="shared" si="239"/>
        <v>3.108541910102126E-2</v>
      </c>
    </row>
    <row r="616" spans="1:61" x14ac:dyDescent="0.25">
      <c r="A616" s="84">
        <v>616</v>
      </c>
      <c r="B616" s="84">
        <v>626</v>
      </c>
      <c r="D616" s="86" t="s">
        <v>615</v>
      </c>
      <c r="E616" s="98">
        <f t="shared" si="240"/>
        <v>40.011997600479901</v>
      </c>
      <c r="F616" s="98">
        <f t="shared" si="241"/>
        <v>0</v>
      </c>
      <c r="G616" s="17">
        <v>0</v>
      </c>
      <c r="H616" s="17">
        <f>'EWG-CCP-127 (1)'!G338</f>
        <v>59.988002399520092</v>
      </c>
      <c r="I616" s="17">
        <v>0</v>
      </c>
      <c r="J616" s="17">
        <v>0</v>
      </c>
      <c r="K616" s="17">
        <v>0</v>
      </c>
      <c r="L616" s="17">
        <v>0</v>
      </c>
      <c r="M616" s="17">
        <f>'EWG-CCP-127 (1)'!H338</f>
        <v>40.011997600479901</v>
      </c>
      <c r="N616" s="17">
        <v>0</v>
      </c>
      <c r="O616" s="17">
        <v>0</v>
      </c>
      <c r="P616" s="17">
        <v>0</v>
      </c>
      <c r="Q616" s="17">
        <v>0</v>
      </c>
      <c r="R616" s="17">
        <v>0</v>
      </c>
      <c r="S616" s="17">
        <v>0</v>
      </c>
      <c r="T616" s="17">
        <v>0</v>
      </c>
      <c r="U616" s="17">
        <v>0</v>
      </c>
      <c r="V616" s="17">
        <v>0</v>
      </c>
      <c r="W616" s="17">
        <v>0</v>
      </c>
      <c r="X616" s="17">
        <v>0</v>
      </c>
      <c r="Y616" s="17">
        <v>0</v>
      </c>
      <c r="Z616" s="17">
        <v>0</v>
      </c>
      <c r="AA616" s="17">
        <v>0</v>
      </c>
      <c r="AB616" s="17">
        <v>0</v>
      </c>
      <c r="AC616" s="17">
        <v>0</v>
      </c>
      <c r="AD616" s="17">
        <v>0</v>
      </c>
      <c r="AE616" s="17">
        <v>0</v>
      </c>
      <c r="AF616" s="17">
        <v>0</v>
      </c>
      <c r="AG616" s="88">
        <f>'EWG-CCP-127 (1)'!L338</f>
        <v>44.830999999999996</v>
      </c>
      <c r="AH616" s="17" t="s">
        <v>3</v>
      </c>
      <c r="AI616" s="87" t="s">
        <v>506</v>
      </c>
      <c r="AN616" s="17">
        <f t="shared" si="220"/>
        <v>100</v>
      </c>
      <c r="AO616" s="17">
        <f t="shared" si="221"/>
        <v>0.40011997600479904</v>
      </c>
      <c r="AP616" s="17">
        <f t="shared" si="222"/>
        <v>0</v>
      </c>
      <c r="AQ616" s="17">
        <f t="shared" si="223"/>
        <v>0.59988002399520091</v>
      </c>
      <c r="AR616" s="17">
        <f t="shared" si="224"/>
        <v>0</v>
      </c>
      <c r="AS616" s="17">
        <f t="shared" si="225"/>
        <v>0.44830999999999999</v>
      </c>
      <c r="AU616" s="17">
        <f t="shared" si="226"/>
        <v>0</v>
      </c>
      <c r="AV616" s="17">
        <f t="shared" si="227"/>
        <v>0.66700000000000004</v>
      </c>
      <c r="AW616" s="17">
        <f t="shared" si="228"/>
        <v>0.5</v>
      </c>
      <c r="AX616" s="17">
        <f t="shared" si="229"/>
        <v>0.5</v>
      </c>
      <c r="AY616" s="17">
        <f t="shared" si="230"/>
        <v>0.4443333333333333</v>
      </c>
      <c r="AZ616" s="17">
        <f t="shared" si="231"/>
        <v>0.4443333333333333</v>
      </c>
      <c r="BA616" s="17">
        <f t="shared" si="232"/>
        <v>3.9766666666666839E-3</v>
      </c>
      <c r="BC616" s="17">
        <f t="shared" si="233"/>
        <v>0</v>
      </c>
      <c r="BD616" s="17">
        <f t="shared" si="234"/>
        <v>0.66700000000000004</v>
      </c>
      <c r="BE616" s="17">
        <f t="shared" si="235"/>
        <v>0.42821172032905386</v>
      </c>
      <c r="BF616" s="17">
        <f t="shared" si="236"/>
        <v>0.46325104459440131</v>
      </c>
      <c r="BG616" s="17">
        <f t="shared" si="237"/>
        <v>0.46325104459440131</v>
      </c>
      <c r="BH616" s="17">
        <f t="shared" si="238"/>
        <v>2.2323481357188892E-4</v>
      </c>
      <c r="BI616" s="17">
        <f t="shared" si="239"/>
        <v>5.535694929819486E-2</v>
      </c>
    </row>
    <row r="617" spans="1:61" x14ac:dyDescent="0.25">
      <c r="A617" s="84">
        <v>617</v>
      </c>
      <c r="B617" s="84">
        <v>627</v>
      </c>
      <c r="D617" s="86" t="s">
        <v>615</v>
      </c>
      <c r="E617" s="98">
        <f t="shared" si="240"/>
        <v>44.994499449944989</v>
      </c>
      <c r="F617" s="98">
        <f t="shared" si="241"/>
        <v>0</v>
      </c>
      <c r="G617" s="17">
        <v>0</v>
      </c>
      <c r="H617" s="17">
        <f>'EWG-CCP-127 (1)'!G339</f>
        <v>55.005500550055011</v>
      </c>
      <c r="I617" s="17">
        <v>0</v>
      </c>
      <c r="J617" s="17">
        <v>0</v>
      </c>
      <c r="K617" s="17">
        <v>0</v>
      </c>
      <c r="L617" s="17">
        <v>0</v>
      </c>
      <c r="M617" s="17">
        <f>'EWG-CCP-127 (1)'!H339</f>
        <v>44.994499449944989</v>
      </c>
      <c r="N617" s="17">
        <v>0</v>
      </c>
      <c r="O617" s="17">
        <v>0</v>
      </c>
      <c r="P617" s="17">
        <v>0</v>
      </c>
      <c r="Q617" s="17">
        <v>0</v>
      </c>
      <c r="R617" s="17">
        <v>0</v>
      </c>
      <c r="S617" s="17">
        <v>0</v>
      </c>
      <c r="T617" s="17">
        <v>0</v>
      </c>
      <c r="U617" s="17">
        <v>0</v>
      </c>
      <c r="V617" s="17">
        <v>0</v>
      </c>
      <c r="W617" s="17">
        <v>0</v>
      </c>
      <c r="X617" s="17">
        <v>0</v>
      </c>
      <c r="Y617" s="17">
        <v>0</v>
      </c>
      <c r="Z617" s="17">
        <v>0</v>
      </c>
      <c r="AA617" s="17">
        <v>0</v>
      </c>
      <c r="AB617" s="17">
        <v>0</v>
      </c>
      <c r="AC617" s="17">
        <v>0</v>
      </c>
      <c r="AD617" s="17">
        <v>0</v>
      </c>
      <c r="AE617" s="17">
        <v>0</v>
      </c>
      <c r="AF617" s="17">
        <v>0</v>
      </c>
      <c r="AG617" s="88">
        <f>'EWG-CCP-127 (1)'!L339</f>
        <v>39.977000000000004</v>
      </c>
      <c r="AH617" s="17" t="s">
        <v>3</v>
      </c>
      <c r="AI617" s="87" t="s">
        <v>506</v>
      </c>
      <c r="AN617" s="17">
        <f t="shared" si="220"/>
        <v>100</v>
      </c>
      <c r="AO617" s="17">
        <f t="shared" si="221"/>
        <v>0.44994499449944991</v>
      </c>
      <c r="AP617" s="17">
        <f t="shared" si="222"/>
        <v>0</v>
      </c>
      <c r="AQ617" s="17">
        <f t="shared" si="223"/>
        <v>0.55005500550055009</v>
      </c>
      <c r="AR617" s="17">
        <f t="shared" si="224"/>
        <v>0</v>
      </c>
      <c r="AS617" s="17">
        <f t="shared" si="225"/>
        <v>0.39977000000000001</v>
      </c>
      <c r="AU617" s="17">
        <f t="shared" si="226"/>
        <v>0</v>
      </c>
      <c r="AV617" s="17">
        <f t="shared" si="227"/>
        <v>0.81799999999999984</v>
      </c>
      <c r="AW617" s="17">
        <f t="shared" si="228"/>
        <v>0.5</v>
      </c>
      <c r="AX617" s="17">
        <f t="shared" si="229"/>
        <v>0.5</v>
      </c>
      <c r="AY617" s="17">
        <f t="shared" si="230"/>
        <v>0.39400000000000007</v>
      </c>
      <c r="AZ617" s="17">
        <f t="shared" si="231"/>
        <v>0.39400000000000007</v>
      </c>
      <c r="BA617" s="17">
        <f t="shared" si="232"/>
        <v>5.7699999999999418E-3</v>
      </c>
      <c r="BC617" s="17">
        <f t="shared" si="233"/>
        <v>0</v>
      </c>
      <c r="BD617" s="17">
        <f t="shared" si="234"/>
        <v>0.81799999999999984</v>
      </c>
      <c r="BE617" s="17">
        <f t="shared" si="235"/>
        <v>0.42821172032905386</v>
      </c>
      <c r="BF617" s="17">
        <f t="shared" si="236"/>
        <v>0.45307939915679696</v>
      </c>
      <c r="BG617" s="17">
        <f t="shared" si="237"/>
        <v>0.45307939915679696</v>
      </c>
      <c r="BH617" s="17">
        <f t="shared" si="238"/>
        <v>2.8418920384587027E-3</v>
      </c>
      <c r="BI617" s="17">
        <f t="shared" si="239"/>
        <v>3.487204260996684E-2</v>
      </c>
    </row>
    <row r="618" spans="1:61" x14ac:dyDescent="0.25">
      <c r="A618" s="84">
        <v>618</v>
      </c>
      <c r="B618" s="84">
        <v>628</v>
      </c>
      <c r="D618" s="86" t="s">
        <v>615</v>
      </c>
      <c r="E618" s="98">
        <f t="shared" si="240"/>
        <v>14.310197086546703</v>
      </c>
      <c r="F618" s="98">
        <f t="shared" si="241"/>
        <v>0</v>
      </c>
      <c r="G618" s="17">
        <v>0</v>
      </c>
      <c r="H618" s="17">
        <f>'EWG-CCP-127 (1)'!G340</f>
        <v>85.689802913453292</v>
      </c>
      <c r="I618" s="17">
        <v>0</v>
      </c>
      <c r="J618" s="17">
        <v>0</v>
      </c>
      <c r="K618" s="17">
        <v>0</v>
      </c>
      <c r="L618" s="17">
        <v>0</v>
      </c>
      <c r="M618" s="17">
        <v>0</v>
      </c>
      <c r="N618" s="17">
        <v>0</v>
      </c>
      <c r="O618" s="17">
        <f>'EWG-CCP-127 (1)'!H335</f>
        <v>14.310197086546703</v>
      </c>
      <c r="P618" s="17">
        <v>0</v>
      </c>
      <c r="Q618" s="17">
        <v>0</v>
      </c>
      <c r="R618" s="17">
        <v>0</v>
      </c>
      <c r="S618" s="17">
        <v>0</v>
      </c>
      <c r="T618" s="17">
        <v>0</v>
      </c>
      <c r="U618" s="17">
        <v>0</v>
      </c>
      <c r="V618" s="17">
        <v>0</v>
      </c>
      <c r="W618" s="17">
        <v>0</v>
      </c>
      <c r="X618" s="17">
        <v>0</v>
      </c>
      <c r="Y618" s="17">
        <v>0</v>
      </c>
      <c r="Z618" s="17">
        <v>0</v>
      </c>
      <c r="AA618" s="17">
        <v>0</v>
      </c>
      <c r="AB618" s="17">
        <v>0</v>
      </c>
      <c r="AC618" s="17">
        <v>0</v>
      </c>
      <c r="AD618" s="17">
        <v>0</v>
      </c>
      <c r="AE618" s="17">
        <v>0</v>
      </c>
      <c r="AF618" s="17">
        <v>0</v>
      </c>
      <c r="AG618" s="88">
        <f>'EWG-CCP-127 (1)'!L340</f>
        <v>15.437000000000001</v>
      </c>
      <c r="AH618" s="17" t="s">
        <v>3</v>
      </c>
      <c r="AI618" s="87" t="s">
        <v>506</v>
      </c>
      <c r="AN618" s="17">
        <f t="shared" si="220"/>
        <v>100</v>
      </c>
      <c r="AO618" s="17">
        <f t="shared" si="221"/>
        <v>0.14310197086546703</v>
      </c>
      <c r="AP618" s="17">
        <f t="shared" si="222"/>
        <v>0</v>
      </c>
      <c r="AQ618" s="17">
        <f t="shared" si="223"/>
        <v>0.85689802913453295</v>
      </c>
      <c r="AR618" s="17">
        <f t="shared" si="224"/>
        <v>0</v>
      </c>
      <c r="AS618" s="17">
        <f t="shared" si="225"/>
        <v>0.15437000000000001</v>
      </c>
      <c r="AU618" s="17">
        <f t="shared" si="226"/>
        <v>0</v>
      </c>
      <c r="AV618" s="17">
        <f t="shared" si="227"/>
        <v>0.16700000000000004</v>
      </c>
      <c r="AW618" s="17">
        <f t="shared" si="228"/>
        <v>0.5</v>
      </c>
      <c r="AX618" s="17">
        <f t="shared" si="229"/>
        <v>0.5</v>
      </c>
      <c r="AY618" s="17">
        <f t="shared" si="230"/>
        <v>0.16700000000000004</v>
      </c>
      <c r="AZ618" s="17">
        <f t="shared" si="231"/>
        <v>0.16700000000000004</v>
      </c>
      <c r="BA618" s="17">
        <f t="shared" si="232"/>
        <v>1.263000000000003E-2</v>
      </c>
      <c r="BC618" s="17">
        <f t="shared" si="233"/>
        <v>0</v>
      </c>
      <c r="BD618" s="17">
        <f t="shared" si="234"/>
        <v>0.16700000000000004</v>
      </c>
      <c r="BE618" s="17">
        <f t="shared" si="235"/>
        <v>0.42821172032905386</v>
      </c>
      <c r="BF618" s="17">
        <f t="shared" si="236"/>
        <v>0.16700000000000004</v>
      </c>
      <c r="BG618" s="17">
        <f t="shared" si="237"/>
        <v>0.16700000000000004</v>
      </c>
      <c r="BH618" s="17">
        <f t="shared" si="238"/>
        <v>1.5951690000000075E-4</v>
      </c>
      <c r="BI618" s="17">
        <f t="shared" si="239"/>
        <v>3.4409280600871607E-3</v>
      </c>
    </row>
    <row r="619" spans="1:61" x14ac:dyDescent="0.25">
      <c r="A619" s="84">
        <v>619</v>
      </c>
      <c r="B619" s="84">
        <v>629</v>
      </c>
      <c r="D619" s="86" t="s">
        <v>615</v>
      </c>
      <c r="E619" s="98">
        <f t="shared" si="240"/>
        <v>25.037481259370313</v>
      </c>
      <c r="F619" s="98">
        <f t="shared" si="241"/>
        <v>0</v>
      </c>
      <c r="G619" s="17">
        <v>0</v>
      </c>
      <c r="H619" s="17">
        <f>'EWG-CCP-127 (1)'!G341</f>
        <v>74.962518740629676</v>
      </c>
      <c r="I619" s="17">
        <v>0</v>
      </c>
      <c r="J619" s="17">
        <v>0</v>
      </c>
      <c r="K619" s="17">
        <v>0</v>
      </c>
      <c r="L619" s="17">
        <v>0</v>
      </c>
      <c r="M619" s="17">
        <v>0</v>
      </c>
      <c r="N619" s="17">
        <v>0</v>
      </c>
      <c r="O619" s="17">
        <f>'EWG-CCP-127 (1)'!H336</f>
        <v>25.037481259370313</v>
      </c>
      <c r="P619" s="17">
        <v>0</v>
      </c>
      <c r="Q619" s="17">
        <v>0</v>
      </c>
      <c r="R619" s="17">
        <v>0</v>
      </c>
      <c r="S619" s="17">
        <v>0</v>
      </c>
      <c r="T619" s="17">
        <v>0</v>
      </c>
      <c r="U619" s="17">
        <v>0</v>
      </c>
      <c r="V619" s="17">
        <v>0</v>
      </c>
      <c r="W619" s="17">
        <v>0</v>
      </c>
      <c r="X619" s="17">
        <v>0</v>
      </c>
      <c r="Y619" s="17">
        <v>0</v>
      </c>
      <c r="Z619" s="17">
        <v>0</v>
      </c>
      <c r="AA619" s="17">
        <v>0</v>
      </c>
      <c r="AB619" s="17">
        <v>0</v>
      </c>
      <c r="AC619" s="17">
        <v>0</v>
      </c>
      <c r="AD619" s="17">
        <v>0</v>
      </c>
      <c r="AE619" s="17">
        <v>0</v>
      </c>
      <c r="AF619" s="17">
        <v>0</v>
      </c>
      <c r="AG619" s="88">
        <f>'EWG-CCP-127 (1)'!L341</f>
        <v>29.209000000000003</v>
      </c>
      <c r="AH619" s="17" t="s">
        <v>3</v>
      </c>
      <c r="AI619" s="87" t="s">
        <v>506</v>
      </c>
      <c r="AN619" s="17">
        <f t="shared" si="220"/>
        <v>99.999999999999986</v>
      </c>
      <c r="AO619" s="17">
        <f t="shared" si="221"/>
        <v>0.25037481259370314</v>
      </c>
      <c r="AP619" s="17">
        <f t="shared" si="222"/>
        <v>0</v>
      </c>
      <c r="AQ619" s="17">
        <f t="shared" si="223"/>
        <v>0.7496251874062968</v>
      </c>
      <c r="AR619" s="17">
        <f t="shared" si="224"/>
        <v>0</v>
      </c>
      <c r="AS619" s="17">
        <f t="shared" si="225"/>
        <v>0.29209000000000002</v>
      </c>
      <c r="AU619" s="17">
        <f t="shared" si="226"/>
        <v>0</v>
      </c>
      <c r="AV619" s="17">
        <f t="shared" si="227"/>
        <v>0.33400000000000002</v>
      </c>
      <c r="AW619" s="17">
        <f t="shared" si="228"/>
        <v>0.5</v>
      </c>
      <c r="AX619" s="17">
        <f t="shared" si="229"/>
        <v>0.5</v>
      </c>
      <c r="AY619" s="17">
        <f t="shared" si="230"/>
        <v>0.33400000000000002</v>
      </c>
      <c r="AZ619" s="17">
        <f t="shared" si="231"/>
        <v>0.33400000000000002</v>
      </c>
      <c r="BA619" s="17">
        <f t="shared" si="232"/>
        <v>4.1910000000000003E-2</v>
      </c>
      <c r="BC619" s="17">
        <f t="shared" si="233"/>
        <v>0</v>
      </c>
      <c r="BD619" s="17">
        <f t="shared" si="234"/>
        <v>0.33400000000000002</v>
      </c>
      <c r="BE619" s="17">
        <f t="shared" si="235"/>
        <v>0.42821172032905386</v>
      </c>
      <c r="BF619" s="17">
        <f t="shared" si="236"/>
        <v>0.33400000000000002</v>
      </c>
      <c r="BG619" s="17">
        <f t="shared" si="237"/>
        <v>0.33400000000000002</v>
      </c>
      <c r="BH619" s="17">
        <f t="shared" si="238"/>
        <v>1.7564481000000003E-3</v>
      </c>
      <c r="BI619" s="17">
        <f t="shared" si="239"/>
        <v>6.2505746288297409E-3</v>
      </c>
    </row>
    <row r="620" spans="1:61" x14ac:dyDescent="0.25">
      <c r="A620" s="84">
        <v>620</v>
      </c>
      <c r="B620" s="84">
        <v>630</v>
      </c>
      <c r="D620" s="86" t="s">
        <v>615</v>
      </c>
      <c r="E620" s="98">
        <f t="shared" si="240"/>
        <v>33.333333333333329</v>
      </c>
      <c r="F620" s="98">
        <f t="shared" si="241"/>
        <v>0</v>
      </c>
      <c r="G620" s="17">
        <v>0</v>
      </c>
      <c r="H620" s="17">
        <f>'EWG-CCP-127 (1)'!G342</f>
        <v>66.666666666666657</v>
      </c>
      <c r="I620" s="17">
        <v>0</v>
      </c>
      <c r="J620" s="17">
        <v>0</v>
      </c>
      <c r="K620" s="17">
        <v>0</v>
      </c>
      <c r="L620" s="17">
        <v>0</v>
      </c>
      <c r="M620" s="17">
        <v>0</v>
      </c>
      <c r="N620" s="17">
        <v>0</v>
      </c>
      <c r="O620" s="17">
        <f>'EWG-CCP-127 (1)'!H337</f>
        <v>33.333333333333329</v>
      </c>
      <c r="P620" s="17">
        <v>0</v>
      </c>
      <c r="Q620" s="17">
        <v>0</v>
      </c>
      <c r="R620" s="17">
        <v>0</v>
      </c>
      <c r="S620" s="17">
        <v>0</v>
      </c>
      <c r="T620" s="17">
        <v>0</v>
      </c>
      <c r="U620" s="17">
        <v>0</v>
      </c>
      <c r="V620" s="17">
        <v>0</v>
      </c>
      <c r="W620" s="17">
        <v>0</v>
      </c>
      <c r="X620" s="17">
        <v>0</v>
      </c>
      <c r="Y620" s="17">
        <v>0</v>
      </c>
      <c r="Z620" s="17">
        <v>0</v>
      </c>
      <c r="AA620" s="17">
        <v>0</v>
      </c>
      <c r="AB620" s="17">
        <v>0</v>
      </c>
      <c r="AC620" s="17">
        <v>0</v>
      </c>
      <c r="AD620" s="17">
        <v>0</v>
      </c>
      <c r="AE620" s="17">
        <v>0</v>
      </c>
      <c r="AF620" s="17">
        <v>0</v>
      </c>
      <c r="AG620" s="88">
        <f>'EWG-CCP-127 (1)'!L342</f>
        <v>37.700000000000003</v>
      </c>
      <c r="AH620" s="17" t="s">
        <v>3</v>
      </c>
      <c r="AI620" s="87" t="s">
        <v>506</v>
      </c>
      <c r="AN620" s="17">
        <f t="shared" si="220"/>
        <v>99.999999999999986</v>
      </c>
      <c r="AO620" s="17">
        <f t="shared" si="221"/>
        <v>0.33333333333333326</v>
      </c>
      <c r="AP620" s="17">
        <f t="shared" si="222"/>
        <v>0</v>
      </c>
      <c r="AQ620" s="17">
        <f t="shared" si="223"/>
        <v>0.66666666666666652</v>
      </c>
      <c r="AR620" s="17">
        <f t="shared" si="224"/>
        <v>0</v>
      </c>
      <c r="AS620" s="17">
        <f t="shared" si="225"/>
        <v>0.377</v>
      </c>
      <c r="AU620" s="17">
        <f t="shared" si="226"/>
        <v>0</v>
      </c>
      <c r="AV620" s="17">
        <f t="shared" si="227"/>
        <v>0.5</v>
      </c>
      <c r="AW620" s="17">
        <f t="shared" si="228"/>
        <v>0.5</v>
      </c>
      <c r="AX620" s="17">
        <f t="shared" si="229"/>
        <v>0.5</v>
      </c>
      <c r="AY620" s="17">
        <f t="shared" si="230"/>
        <v>0.5</v>
      </c>
      <c r="AZ620" s="17">
        <f t="shared" si="231"/>
        <v>0.5</v>
      </c>
      <c r="BA620" s="17">
        <f t="shared" si="232"/>
        <v>0.123</v>
      </c>
      <c r="BC620" s="17">
        <f t="shared" si="233"/>
        <v>0</v>
      </c>
      <c r="BD620" s="17">
        <f t="shared" si="234"/>
        <v>0.5</v>
      </c>
      <c r="BE620" s="17">
        <f t="shared" si="235"/>
        <v>0.42821172032905386</v>
      </c>
      <c r="BF620" s="17">
        <f t="shared" si="236"/>
        <v>0.46111298850702437</v>
      </c>
      <c r="BG620" s="17">
        <f t="shared" si="237"/>
        <v>0.46111298850702437</v>
      </c>
      <c r="BH620" s="17">
        <f t="shared" si="238"/>
        <v>7.0749948355828133E-3</v>
      </c>
      <c r="BI620" s="17">
        <f t="shared" si="239"/>
        <v>2.6886349692930321E-2</v>
      </c>
    </row>
    <row r="621" spans="1:61" x14ac:dyDescent="0.25">
      <c r="A621" s="84">
        <v>621</v>
      </c>
      <c r="B621" s="84">
        <v>631</v>
      </c>
      <c r="D621" s="86" t="s">
        <v>615</v>
      </c>
      <c r="E621" s="98">
        <f t="shared" si="240"/>
        <v>40.011997600479901</v>
      </c>
      <c r="F621" s="98">
        <f t="shared" si="241"/>
        <v>0</v>
      </c>
      <c r="G621" s="17">
        <v>0</v>
      </c>
      <c r="H621" s="17">
        <f>'EWG-CCP-127 (1)'!G343</f>
        <v>59.988002399520092</v>
      </c>
      <c r="I621" s="17">
        <v>0</v>
      </c>
      <c r="J621" s="17">
        <v>0</v>
      </c>
      <c r="K621" s="17">
        <v>0</v>
      </c>
      <c r="L621" s="17">
        <v>0</v>
      </c>
      <c r="M621" s="17">
        <v>0</v>
      </c>
      <c r="N621" s="17">
        <v>0</v>
      </c>
      <c r="O621" s="17">
        <f>'EWG-CCP-127 (1)'!H338</f>
        <v>40.011997600479901</v>
      </c>
      <c r="P621" s="17">
        <v>0</v>
      </c>
      <c r="Q621" s="17">
        <v>0</v>
      </c>
      <c r="R621" s="17">
        <v>0</v>
      </c>
      <c r="S621" s="17">
        <v>0</v>
      </c>
      <c r="T621" s="17">
        <v>0</v>
      </c>
      <c r="U621" s="17">
        <v>0</v>
      </c>
      <c r="V621" s="17">
        <v>0</v>
      </c>
      <c r="W621" s="17">
        <v>0</v>
      </c>
      <c r="X621" s="17">
        <v>0</v>
      </c>
      <c r="Y621" s="17">
        <v>0</v>
      </c>
      <c r="Z621" s="17">
        <v>0</v>
      </c>
      <c r="AA621" s="17">
        <v>0</v>
      </c>
      <c r="AB621" s="17">
        <v>0</v>
      </c>
      <c r="AC621" s="17">
        <v>0</v>
      </c>
      <c r="AD621" s="17">
        <v>0</v>
      </c>
      <c r="AE621" s="17">
        <v>0</v>
      </c>
      <c r="AF621" s="17">
        <v>0</v>
      </c>
      <c r="AG621" s="88">
        <f>'EWG-CCP-127 (1)'!L343</f>
        <v>38.411999999999999</v>
      </c>
      <c r="AH621" s="17" t="s">
        <v>3</v>
      </c>
      <c r="AI621" s="87" t="s">
        <v>506</v>
      </c>
      <c r="AN621" s="17">
        <f t="shared" si="220"/>
        <v>100</v>
      </c>
      <c r="AO621" s="17">
        <f t="shared" si="221"/>
        <v>0.40011997600479904</v>
      </c>
      <c r="AP621" s="17">
        <f t="shared" si="222"/>
        <v>0</v>
      </c>
      <c r="AQ621" s="17">
        <f t="shared" si="223"/>
        <v>0.59988002399520091</v>
      </c>
      <c r="AR621" s="17">
        <f t="shared" si="224"/>
        <v>0</v>
      </c>
      <c r="AS621" s="17">
        <f t="shared" si="225"/>
        <v>0.38412000000000002</v>
      </c>
      <c r="AU621" s="17">
        <f t="shared" si="226"/>
        <v>0</v>
      </c>
      <c r="AV621" s="17">
        <f t="shared" si="227"/>
        <v>0.66700000000000004</v>
      </c>
      <c r="AW621" s="17">
        <f t="shared" si="228"/>
        <v>0.5</v>
      </c>
      <c r="AX621" s="17">
        <f t="shared" si="229"/>
        <v>0.5</v>
      </c>
      <c r="AY621" s="17">
        <f t="shared" si="230"/>
        <v>0.4443333333333333</v>
      </c>
      <c r="AZ621" s="17">
        <f t="shared" si="231"/>
        <v>0.4443333333333333</v>
      </c>
      <c r="BA621" s="17">
        <f t="shared" si="232"/>
        <v>6.0213333333333285E-2</v>
      </c>
      <c r="BC621" s="17">
        <f t="shared" si="233"/>
        <v>0</v>
      </c>
      <c r="BD621" s="17">
        <f t="shared" si="234"/>
        <v>0.66700000000000004</v>
      </c>
      <c r="BE621" s="17">
        <f t="shared" si="235"/>
        <v>0.42821172032905386</v>
      </c>
      <c r="BF621" s="17">
        <f t="shared" si="236"/>
        <v>0.46325104459440131</v>
      </c>
      <c r="BG621" s="17">
        <f t="shared" si="237"/>
        <v>0.46325104459440131</v>
      </c>
      <c r="BH621" s="17">
        <f t="shared" si="238"/>
        <v>6.2617222186011259E-3</v>
      </c>
      <c r="BI621" s="17">
        <f t="shared" si="239"/>
        <v>2.9271985090791545E-2</v>
      </c>
    </row>
    <row r="622" spans="1:61" x14ac:dyDescent="0.25">
      <c r="A622" s="84">
        <v>622</v>
      </c>
      <c r="B622" s="84">
        <v>632</v>
      </c>
      <c r="D622" s="86" t="s">
        <v>615</v>
      </c>
      <c r="E622" s="98">
        <f t="shared" si="240"/>
        <v>44.994499449944989</v>
      </c>
      <c r="F622" s="98">
        <f t="shared" si="241"/>
        <v>0</v>
      </c>
      <c r="G622" s="17">
        <v>0</v>
      </c>
      <c r="H622" s="17">
        <f>'EWG-CCP-127 (1)'!G344</f>
        <v>55.005500550055011</v>
      </c>
      <c r="I622" s="17">
        <v>0</v>
      </c>
      <c r="J622" s="17">
        <v>0</v>
      </c>
      <c r="K622" s="17">
        <v>0</v>
      </c>
      <c r="L622" s="17">
        <v>0</v>
      </c>
      <c r="M622" s="17">
        <v>0</v>
      </c>
      <c r="N622" s="17">
        <v>0</v>
      </c>
      <c r="O622" s="17">
        <f>'EWG-CCP-127 (1)'!H339</f>
        <v>44.994499449944989</v>
      </c>
      <c r="P622" s="17">
        <v>0</v>
      </c>
      <c r="Q622" s="17">
        <v>0</v>
      </c>
      <c r="R622" s="17">
        <v>0</v>
      </c>
      <c r="S622" s="17">
        <v>0</v>
      </c>
      <c r="T622" s="17">
        <v>0</v>
      </c>
      <c r="U622" s="17">
        <v>0</v>
      </c>
      <c r="V622" s="17">
        <v>0</v>
      </c>
      <c r="W622" s="17">
        <v>0</v>
      </c>
      <c r="X622" s="17">
        <v>0</v>
      </c>
      <c r="Y622" s="17">
        <v>0</v>
      </c>
      <c r="Z622" s="17">
        <v>0</v>
      </c>
      <c r="AA622" s="17">
        <v>0</v>
      </c>
      <c r="AB622" s="17">
        <v>0</v>
      </c>
      <c r="AC622" s="17">
        <v>0</v>
      </c>
      <c r="AD622" s="17">
        <v>0</v>
      </c>
      <c r="AE622" s="17">
        <v>0</v>
      </c>
      <c r="AF622" s="17">
        <v>0</v>
      </c>
      <c r="AG622" s="88">
        <f>'EWG-CCP-127 (1)'!L344</f>
        <v>33.652999999999999</v>
      </c>
      <c r="AH622" s="17" t="s">
        <v>3</v>
      </c>
      <c r="AI622" s="87" t="s">
        <v>506</v>
      </c>
      <c r="AN622" s="17">
        <f t="shared" si="220"/>
        <v>100</v>
      </c>
      <c r="AO622" s="17">
        <f t="shared" si="221"/>
        <v>0.44994499449944991</v>
      </c>
      <c r="AP622" s="17">
        <f t="shared" si="222"/>
        <v>0</v>
      </c>
      <c r="AQ622" s="17">
        <f t="shared" si="223"/>
        <v>0.55005500550055009</v>
      </c>
      <c r="AR622" s="17">
        <f t="shared" si="224"/>
        <v>0</v>
      </c>
      <c r="AS622" s="17">
        <f t="shared" si="225"/>
        <v>0.33653</v>
      </c>
      <c r="AU622" s="17">
        <f t="shared" si="226"/>
        <v>0</v>
      </c>
      <c r="AV622" s="17">
        <f t="shared" si="227"/>
        <v>0.81799999999999984</v>
      </c>
      <c r="AW622" s="17">
        <f t="shared" si="228"/>
        <v>0.5</v>
      </c>
      <c r="AX622" s="17">
        <f t="shared" si="229"/>
        <v>0.5</v>
      </c>
      <c r="AY622" s="17">
        <f t="shared" si="230"/>
        <v>0.39400000000000007</v>
      </c>
      <c r="AZ622" s="17">
        <f t="shared" si="231"/>
        <v>0.39400000000000007</v>
      </c>
      <c r="BA622" s="17">
        <f t="shared" si="232"/>
        <v>5.7470000000000077E-2</v>
      </c>
      <c r="BC622" s="17">
        <f t="shared" si="233"/>
        <v>0</v>
      </c>
      <c r="BD622" s="17">
        <f t="shared" si="234"/>
        <v>0.81799999999999984</v>
      </c>
      <c r="BE622" s="17">
        <f t="shared" si="235"/>
        <v>0.42821172032905386</v>
      </c>
      <c r="BF622" s="17">
        <f t="shared" si="236"/>
        <v>0.45307939915679696</v>
      </c>
      <c r="BG622" s="17">
        <f t="shared" si="237"/>
        <v>0.45307939915679696</v>
      </c>
      <c r="BH622" s="17">
        <f t="shared" si="238"/>
        <v>1.3583762443810385E-2</v>
      </c>
      <c r="BI622" s="17">
        <f t="shared" si="239"/>
        <v>1.5252392196379258E-2</v>
      </c>
    </row>
    <row r="623" spans="1:61" x14ac:dyDescent="0.25">
      <c r="A623" s="84">
        <v>623</v>
      </c>
      <c r="B623" s="84">
        <v>633</v>
      </c>
      <c r="D623" s="86" t="s">
        <v>615</v>
      </c>
      <c r="E623" s="98">
        <f t="shared" si="240"/>
        <v>14.310197086546703</v>
      </c>
      <c r="F623" s="98">
        <f t="shared" si="241"/>
        <v>0</v>
      </c>
      <c r="G623" s="17">
        <v>0</v>
      </c>
      <c r="H623" s="17">
        <f>'EWG-CCP-127 (1)'!G345</f>
        <v>85.689802913453292</v>
      </c>
      <c r="I623" s="17">
        <v>0</v>
      </c>
      <c r="J623" s="17">
        <v>0</v>
      </c>
      <c r="K623" s="17">
        <v>0</v>
      </c>
      <c r="L623" s="17">
        <f>'EWG-CCP-127 (1)'!H335</f>
        <v>14.310197086546703</v>
      </c>
      <c r="M623" s="17">
        <v>0</v>
      </c>
      <c r="N623" s="17">
        <v>0</v>
      </c>
      <c r="O623" s="17">
        <v>0</v>
      </c>
      <c r="P623" s="17">
        <v>0</v>
      </c>
      <c r="Q623" s="17">
        <v>0</v>
      </c>
      <c r="R623" s="17">
        <v>0</v>
      </c>
      <c r="S623" s="17">
        <v>0</v>
      </c>
      <c r="T623" s="17">
        <v>0</v>
      </c>
      <c r="U623" s="17">
        <v>0</v>
      </c>
      <c r="V623" s="17">
        <v>0</v>
      </c>
      <c r="W623" s="17">
        <v>0</v>
      </c>
      <c r="X623" s="17">
        <v>0</v>
      </c>
      <c r="Y623" s="17">
        <v>0</v>
      </c>
      <c r="Z623" s="17">
        <v>0</v>
      </c>
      <c r="AA623" s="17">
        <v>0</v>
      </c>
      <c r="AB623" s="17">
        <v>0</v>
      </c>
      <c r="AC623" s="17">
        <v>0</v>
      </c>
      <c r="AD623" s="17">
        <v>0</v>
      </c>
      <c r="AE623" s="17">
        <v>0</v>
      </c>
      <c r="AF623" s="17">
        <v>0</v>
      </c>
      <c r="AG623" s="88">
        <f>'EWG-CCP-127 (1)'!L345</f>
        <v>15.548</v>
      </c>
      <c r="AH623" s="17" t="s">
        <v>3</v>
      </c>
      <c r="AI623" s="87" t="s">
        <v>506</v>
      </c>
      <c r="AN623" s="17">
        <f t="shared" si="220"/>
        <v>100</v>
      </c>
      <c r="AO623" s="17">
        <f t="shared" si="221"/>
        <v>0.14310197086546703</v>
      </c>
      <c r="AP623" s="17">
        <f t="shared" si="222"/>
        <v>0</v>
      </c>
      <c r="AQ623" s="17">
        <f t="shared" si="223"/>
        <v>0.85689802913453295</v>
      </c>
      <c r="AR623" s="17">
        <f t="shared" si="224"/>
        <v>0</v>
      </c>
      <c r="AS623" s="17">
        <f t="shared" si="225"/>
        <v>0.15548000000000001</v>
      </c>
      <c r="AU623" s="17">
        <f t="shared" si="226"/>
        <v>0</v>
      </c>
      <c r="AV623" s="17">
        <f t="shared" si="227"/>
        <v>0.16700000000000004</v>
      </c>
      <c r="AW623" s="17">
        <f t="shared" si="228"/>
        <v>0.5</v>
      </c>
      <c r="AX623" s="17">
        <f t="shared" si="229"/>
        <v>0.5</v>
      </c>
      <c r="AY623" s="17">
        <f t="shared" si="230"/>
        <v>0.16700000000000004</v>
      </c>
      <c r="AZ623" s="17">
        <f t="shared" si="231"/>
        <v>0.16700000000000004</v>
      </c>
      <c r="BA623" s="17">
        <f t="shared" si="232"/>
        <v>1.152000000000003E-2</v>
      </c>
      <c r="BC623" s="17">
        <f t="shared" si="233"/>
        <v>0</v>
      </c>
      <c r="BD623" s="17">
        <f t="shared" si="234"/>
        <v>0.16700000000000004</v>
      </c>
      <c r="BE623" s="17">
        <f t="shared" si="235"/>
        <v>0.42821172032905386</v>
      </c>
      <c r="BF623" s="17">
        <f t="shared" si="236"/>
        <v>0.16700000000000004</v>
      </c>
      <c r="BG623" s="17">
        <f t="shared" si="237"/>
        <v>0.16700000000000004</v>
      </c>
      <c r="BH623" s="17">
        <f t="shared" si="238"/>
        <v>1.327104000000007E-4</v>
      </c>
      <c r="BI623" s="17">
        <f t="shared" si="239"/>
        <v>3.3119362381245137E-3</v>
      </c>
    </row>
    <row r="624" spans="1:61" x14ac:dyDescent="0.25">
      <c r="A624" s="84">
        <v>624</v>
      </c>
      <c r="B624" s="84">
        <v>634</v>
      </c>
      <c r="D624" s="86" t="s">
        <v>615</v>
      </c>
      <c r="E624" s="98">
        <f t="shared" si="240"/>
        <v>25.037481259370313</v>
      </c>
      <c r="F624" s="98">
        <f t="shared" si="241"/>
        <v>0</v>
      </c>
      <c r="G624" s="17">
        <v>0</v>
      </c>
      <c r="H624" s="17">
        <f>'EWG-CCP-127 (1)'!G346</f>
        <v>74.962518740629676</v>
      </c>
      <c r="I624" s="17">
        <v>0</v>
      </c>
      <c r="J624" s="17">
        <v>0</v>
      </c>
      <c r="K624" s="17">
        <v>0</v>
      </c>
      <c r="L624" s="17">
        <f>'EWG-CCP-127 (1)'!H336</f>
        <v>25.037481259370313</v>
      </c>
      <c r="M624" s="17">
        <v>0</v>
      </c>
      <c r="N624" s="17">
        <v>0</v>
      </c>
      <c r="O624" s="17">
        <v>0</v>
      </c>
      <c r="P624" s="17">
        <v>0</v>
      </c>
      <c r="Q624" s="17">
        <v>0</v>
      </c>
      <c r="R624" s="17">
        <v>0</v>
      </c>
      <c r="S624" s="17">
        <v>0</v>
      </c>
      <c r="T624" s="17">
        <v>0</v>
      </c>
      <c r="U624" s="17">
        <v>0</v>
      </c>
      <c r="V624" s="17">
        <v>0</v>
      </c>
      <c r="W624" s="17">
        <v>0</v>
      </c>
      <c r="X624" s="17">
        <v>0</v>
      </c>
      <c r="Y624" s="17">
        <v>0</v>
      </c>
      <c r="Z624" s="17">
        <v>0</v>
      </c>
      <c r="AA624" s="17">
        <v>0</v>
      </c>
      <c r="AB624" s="17">
        <v>0</v>
      </c>
      <c r="AC624" s="17">
        <v>0</v>
      </c>
      <c r="AD624" s="17">
        <v>0</v>
      </c>
      <c r="AE624" s="17">
        <v>0</v>
      </c>
      <c r="AF624" s="17">
        <v>0</v>
      </c>
      <c r="AG624" s="88">
        <f>'EWG-CCP-127 (1)'!L346</f>
        <v>28.688000000000002</v>
      </c>
      <c r="AH624" s="17" t="s">
        <v>3</v>
      </c>
      <c r="AI624" s="87" t="s">
        <v>506</v>
      </c>
      <c r="AN624" s="17">
        <f t="shared" si="220"/>
        <v>99.999999999999986</v>
      </c>
      <c r="AO624" s="17">
        <f t="shared" si="221"/>
        <v>0.25037481259370314</v>
      </c>
      <c r="AP624" s="17">
        <f t="shared" si="222"/>
        <v>0</v>
      </c>
      <c r="AQ624" s="17">
        <f t="shared" si="223"/>
        <v>0.7496251874062968</v>
      </c>
      <c r="AR624" s="17">
        <f t="shared" si="224"/>
        <v>0</v>
      </c>
      <c r="AS624" s="17">
        <f t="shared" si="225"/>
        <v>0.28688000000000002</v>
      </c>
      <c r="AU624" s="17">
        <f t="shared" si="226"/>
        <v>0</v>
      </c>
      <c r="AV624" s="17">
        <f t="shared" si="227"/>
        <v>0.33400000000000002</v>
      </c>
      <c r="AW624" s="17">
        <f t="shared" si="228"/>
        <v>0.5</v>
      </c>
      <c r="AX624" s="17">
        <f t="shared" si="229"/>
        <v>0.5</v>
      </c>
      <c r="AY624" s="17">
        <f t="shared" si="230"/>
        <v>0.33400000000000002</v>
      </c>
      <c r="AZ624" s="17">
        <f t="shared" si="231"/>
        <v>0.33400000000000002</v>
      </c>
      <c r="BA624" s="17">
        <f t="shared" si="232"/>
        <v>4.7119999999999995E-2</v>
      </c>
      <c r="BC624" s="17">
        <f t="shared" si="233"/>
        <v>0</v>
      </c>
      <c r="BD624" s="17">
        <f t="shared" si="234"/>
        <v>0.33400000000000002</v>
      </c>
      <c r="BE624" s="17">
        <f t="shared" si="235"/>
        <v>0.42821172032905386</v>
      </c>
      <c r="BF624" s="17">
        <f t="shared" si="236"/>
        <v>0.33400000000000002</v>
      </c>
      <c r="BG624" s="17">
        <f t="shared" si="237"/>
        <v>0.33400000000000002</v>
      </c>
      <c r="BH624" s="17">
        <f t="shared" si="238"/>
        <v>2.2202943999999995E-3</v>
      </c>
      <c r="BI624" s="17">
        <f t="shared" si="239"/>
        <v>5.4539075301138773E-3</v>
      </c>
    </row>
    <row r="625" spans="1:61" x14ac:dyDescent="0.25">
      <c r="A625" s="84">
        <v>625</v>
      </c>
      <c r="B625" s="84">
        <v>635</v>
      </c>
      <c r="D625" s="86" t="s">
        <v>615</v>
      </c>
      <c r="E625" s="98">
        <f t="shared" si="240"/>
        <v>33.333333333333329</v>
      </c>
      <c r="F625" s="98">
        <f t="shared" si="241"/>
        <v>0</v>
      </c>
      <c r="G625" s="17">
        <v>0</v>
      </c>
      <c r="H625" s="17">
        <f>'EWG-CCP-127 (1)'!G347</f>
        <v>66.666666666666657</v>
      </c>
      <c r="I625" s="17">
        <v>0</v>
      </c>
      <c r="J625" s="17">
        <v>0</v>
      </c>
      <c r="K625" s="17">
        <v>0</v>
      </c>
      <c r="L625" s="17">
        <f>'EWG-CCP-127 (1)'!H337</f>
        <v>33.333333333333329</v>
      </c>
      <c r="M625" s="17">
        <v>0</v>
      </c>
      <c r="N625" s="17">
        <v>0</v>
      </c>
      <c r="O625" s="17">
        <v>0</v>
      </c>
      <c r="P625" s="17">
        <v>0</v>
      </c>
      <c r="Q625" s="17">
        <v>0</v>
      </c>
      <c r="R625" s="17">
        <v>0</v>
      </c>
      <c r="S625" s="17">
        <v>0</v>
      </c>
      <c r="T625" s="17">
        <v>0</v>
      </c>
      <c r="U625" s="17">
        <v>0</v>
      </c>
      <c r="V625" s="17">
        <v>0</v>
      </c>
      <c r="W625" s="17">
        <v>0</v>
      </c>
      <c r="X625" s="17">
        <v>0</v>
      </c>
      <c r="Y625" s="17">
        <v>0</v>
      </c>
      <c r="Z625" s="17">
        <v>0</v>
      </c>
      <c r="AA625" s="17">
        <v>0</v>
      </c>
      <c r="AB625" s="17">
        <v>0</v>
      </c>
      <c r="AC625" s="17">
        <v>0</v>
      </c>
      <c r="AD625" s="17">
        <v>0</v>
      </c>
      <c r="AE625" s="17">
        <v>0</v>
      </c>
      <c r="AF625" s="17">
        <v>0</v>
      </c>
      <c r="AG625" s="88">
        <f>'EWG-CCP-127 (1)'!L347</f>
        <v>33.857999999999997</v>
      </c>
      <c r="AH625" s="17" t="s">
        <v>3</v>
      </c>
      <c r="AI625" s="87" t="s">
        <v>506</v>
      </c>
      <c r="AN625" s="17">
        <f t="shared" si="220"/>
        <v>99.999999999999986</v>
      </c>
      <c r="AO625" s="17">
        <f t="shared" si="221"/>
        <v>0.33333333333333326</v>
      </c>
      <c r="AP625" s="17">
        <f t="shared" si="222"/>
        <v>0</v>
      </c>
      <c r="AQ625" s="17">
        <f t="shared" si="223"/>
        <v>0.66666666666666652</v>
      </c>
      <c r="AR625" s="17">
        <f t="shared" si="224"/>
        <v>0</v>
      </c>
      <c r="AS625" s="17">
        <f t="shared" si="225"/>
        <v>0.33857999999999999</v>
      </c>
      <c r="AU625" s="17">
        <f t="shared" si="226"/>
        <v>0</v>
      </c>
      <c r="AV625" s="17">
        <f t="shared" si="227"/>
        <v>0.5</v>
      </c>
      <c r="AW625" s="17">
        <f t="shared" si="228"/>
        <v>0.5</v>
      </c>
      <c r="AX625" s="17">
        <f t="shared" si="229"/>
        <v>0.5</v>
      </c>
      <c r="AY625" s="17">
        <f t="shared" si="230"/>
        <v>0.5</v>
      </c>
      <c r="AZ625" s="17">
        <f t="shared" si="231"/>
        <v>0.5</v>
      </c>
      <c r="BA625" s="17">
        <f t="shared" si="232"/>
        <v>0.16142000000000001</v>
      </c>
      <c r="BC625" s="17">
        <f t="shared" si="233"/>
        <v>0</v>
      </c>
      <c r="BD625" s="17">
        <f t="shared" si="234"/>
        <v>0.5</v>
      </c>
      <c r="BE625" s="17">
        <f t="shared" si="235"/>
        <v>0.42821172032905386</v>
      </c>
      <c r="BF625" s="17">
        <f t="shared" si="236"/>
        <v>0.46111298850702437</v>
      </c>
      <c r="BG625" s="17">
        <f t="shared" si="237"/>
        <v>0.46111298850702437</v>
      </c>
      <c r="BH625" s="17">
        <f t="shared" si="238"/>
        <v>1.5014333272462568E-2</v>
      </c>
      <c r="BI625" s="17">
        <f t="shared" si="239"/>
        <v>1.5762947056718515E-2</v>
      </c>
    </row>
    <row r="626" spans="1:61" x14ac:dyDescent="0.25">
      <c r="A626" s="84">
        <v>626</v>
      </c>
      <c r="B626" s="84">
        <v>636</v>
      </c>
      <c r="D626" s="86" t="s">
        <v>615</v>
      </c>
      <c r="E626" s="98">
        <f t="shared" si="240"/>
        <v>40.011997600479901</v>
      </c>
      <c r="F626" s="98">
        <f t="shared" si="241"/>
        <v>0</v>
      </c>
      <c r="G626" s="17">
        <v>0</v>
      </c>
      <c r="H626" s="17">
        <f>'EWG-CCP-127 (1)'!G348</f>
        <v>59.988002399520092</v>
      </c>
      <c r="I626" s="17">
        <v>0</v>
      </c>
      <c r="J626" s="17">
        <v>0</v>
      </c>
      <c r="K626" s="17">
        <v>0</v>
      </c>
      <c r="L626" s="17">
        <f>'EWG-CCP-127 (1)'!H338</f>
        <v>40.011997600479901</v>
      </c>
      <c r="M626" s="17">
        <v>0</v>
      </c>
      <c r="N626" s="17">
        <v>0</v>
      </c>
      <c r="O626" s="17">
        <v>0</v>
      </c>
      <c r="P626" s="17">
        <v>0</v>
      </c>
      <c r="Q626" s="17">
        <v>0</v>
      </c>
      <c r="R626" s="17">
        <v>0</v>
      </c>
      <c r="S626" s="17">
        <v>0</v>
      </c>
      <c r="T626" s="17">
        <v>0</v>
      </c>
      <c r="U626" s="17">
        <v>0</v>
      </c>
      <c r="V626" s="17">
        <v>0</v>
      </c>
      <c r="W626" s="17">
        <v>0</v>
      </c>
      <c r="X626" s="17">
        <v>0</v>
      </c>
      <c r="Y626" s="17">
        <v>0</v>
      </c>
      <c r="Z626" s="17">
        <v>0</v>
      </c>
      <c r="AA626" s="17">
        <v>0</v>
      </c>
      <c r="AB626" s="17">
        <v>0</v>
      </c>
      <c r="AC626" s="17">
        <v>0</v>
      </c>
      <c r="AD626" s="17">
        <v>0</v>
      </c>
      <c r="AE626" s="17">
        <v>0</v>
      </c>
      <c r="AF626" s="17">
        <v>0</v>
      </c>
      <c r="AG626" s="88">
        <f>'EWG-CCP-127 (1)'!L348</f>
        <v>31.786999999999999</v>
      </c>
      <c r="AH626" s="17" t="s">
        <v>3</v>
      </c>
      <c r="AI626" s="87" t="s">
        <v>506</v>
      </c>
      <c r="AN626" s="17">
        <f t="shared" si="220"/>
        <v>100</v>
      </c>
      <c r="AO626" s="17">
        <f t="shared" si="221"/>
        <v>0.40011997600479904</v>
      </c>
      <c r="AP626" s="17">
        <f t="shared" si="222"/>
        <v>0</v>
      </c>
      <c r="AQ626" s="17">
        <f t="shared" si="223"/>
        <v>0.59988002399520091</v>
      </c>
      <c r="AR626" s="17">
        <f t="shared" si="224"/>
        <v>0</v>
      </c>
      <c r="AS626" s="17">
        <f t="shared" si="225"/>
        <v>0.31786999999999999</v>
      </c>
      <c r="AU626" s="17">
        <f t="shared" si="226"/>
        <v>0</v>
      </c>
      <c r="AV626" s="17">
        <f t="shared" si="227"/>
        <v>0.66700000000000004</v>
      </c>
      <c r="AW626" s="17">
        <f t="shared" si="228"/>
        <v>0.5</v>
      </c>
      <c r="AX626" s="17">
        <f t="shared" si="229"/>
        <v>0.5</v>
      </c>
      <c r="AY626" s="17">
        <f t="shared" si="230"/>
        <v>0.4443333333333333</v>
      </c>
      <c r="AZ626" s="17">
        <f t="shared" si="231"/>
        <v>0.4443333333333333</v>
      </c>
      <c r="BA626" s="17">
        <f t="shared" si="232"/>
        <v>0.12646333333333332</v>
      </c>
      <c r="BC626" s="17">
        <f t="shared" si="233"/>
        <v>0</v>
      </c>
      <c r="BD626" s="17">
        <f t="shared" si="234"/>
        <v>0.66700000000000004</v>
      </c>
      <c r="BE626" s="17">
        <f t="shared" si="235"/>
        <v>0.42821172032905386</v>
      </c>
      <c r="BF626" s="17">
        <f t="shared" si="236"/>
        <v>0.46325104459440131</v>
      </c>
      <c r="BG626" s="17">
        <f t="shared" si="237"/>
        <v>0.46325104459440131</v>
      </c>
      <c r="BH626" s="17">
        <f t="shared" si="238"/>
        <v>2.1135648127359307E-2</v>
      </c>
      <c r="BI626" s="17">
        <f t="shared" si="239"/>
        <v>1.0991546311535106E-2</v>
      </c>
    </row>
    <row r="627" spans="1:61" x14ac:dyDescent="0.25">
      <c r="A627" s="84">
        <v>627</v>
      </c>
      <c r="B627" s="84">
        <v>637</v>
      </c>
      <c r="D627" s="86" t="s">
        <v>615</v>
      </c>
      <c r="E627" s="98">
        <f t="shared" si="240"/>
        <v>44.994499449944989</v>
      </c>
      <c r="F627" s="98">
        <f t="shared" si="241"/>
        <v>0</v>
      </c>
      <c r="G627" s="17">
        <v>0</v>
      </c>
      <c r="H627" s="17">
        <f>'EWG-CCP-127 (1)'!G349</f>
        <v>55.005500550055011</v>
      </c>
      <c r="I627" s="17">
        <v>0</v>
      </c>
      <c r="J627" s="17">
        <v>0</v>
      </c>
      <c r="K627" s="17">
        <v>0</v>
      </c>
      <c r="L627" s="17">
        <f>'EWG-CCP-127 (1)'!H339</f>
        <v>44.994499449944989</v>
      </c>
      <c r="M627" s="17">
        <v>0</v>
      </c>
      <c r="N627" s="17">
        <v>0</v>
      </c>
      <c r="O627" s="17">
        <v>0</v>
      </c>
      <c r="P627" s="17">
        <v>0</v>
      </c>
      <c r="Q627" s="17">
        <v>0</v>
      </c>
      <c r="R627" s="17">
        <v>0</v>
      </c>
      <c r="S627" s="17">
        <v>0</v>
      </c>
      <c r="T627" s="17">
        <v>0</v>
      </c>
      <c r="U627" s="17">
        <v>0</v>
      </c>
      <c r="V627" s="17">
        <v>0</v>
      </c>
      <c r="W627" s="17">
        <v>0</v>
      </c>
      <c r="X627" s="17">
        <v>0</v>
      </c>
      <c r="Y627" s="17">
        <v>0</v>
      </c>
      <c r="Z627" s="17">
        <v>0</v>
      </c>
      <c r="AA627" s="17">
        <v>0</v>
      </c>
      <c r="AB627" s="17">
        <v>0</v>
      </c>
      <c r="AC627" s="17">
        <v>0</v>
      </c>
      <c r="AD627" s="17">
        <v>0</v>
      </c>
      <c r="AE627" s="17">
        <v>0</v>
      </c>
      <c r="AF627" s="17">
        <v>0</v>
      </c>
      <c r="AG627" s="88">
        <f>'EWG-CCP-127 (1)'!L349</f>
        <v>29.826000000000004</v>
      </c>
      <c r="AH627" s="17" t="s">
        <v>3</v>
      </c>
      <c r="AI627" s="87" t="s">
        <v>506</v>
      </c>
      <c r="AN627" s="17">
        <f t="shared" si="220"/>
        <v>100</v>
      </c>
      <c r="AO627" s="17">
        <f t="shared" si="221"/>
        <v>0.44994499449944991</v>
      </c>
      <c r="AP627" s="17">
        <f t="shared" si="222"/>
        <v>0</v>
      </c>
      <c r="AQ627" s="17">
        <f t="shared" si="223"/>
        <v>0.55005500550055009</v>
      </c>
      <c r="AR627" s="17">
        <f t="shared" si="224"/>
        <v>0</v>
      </c>
      <c r="AS627" s="17">
        <f t="shared" si="225"/>
        <v>0.29826000000000003</v>
      </c>
      <c r="AU627" s="17">
        <f t="shared" si="226"/>
        <v>0</v>
      </c>
      <c r="AV627" s="17">
        <f t="shared" si="227"/>
        <v>0.81799999999999984</v>
      </c>
      <c r="AW627" s="17">
        <f t="shared" si="228"/>
        <v>0.5</v>
      </c>
      <c r="AX627" s="17">
        <f t="shared" si="229"/>
        <v>0.5</v>
      </c>
      <c r="AY627" s="17">
        <f t="shared" si="230"/>
        <v>0.39400000000000007</v>
      </c>
      <c r="AZ627" s="17">
        <f t="shared" si="231"/>
        <v>0.39400000000000007</v>
      </c>
      <c r="BA627" s="17">
        <f t="shared" si="232"/>
        <v>9.5740000000000047E-2</v>
      </c>
      <c r="BC627" s="17">
        <f t="shared" si="233"/>
        <v>0</v>
      </c>
      <c r="BD627" s="17">
        <f t="shared" si="234"/>
        <v>0.81799999999999984</v>
      </c>
      <c r="BE627" s="17">
        <f t="shared" si="235"/>
        <v>0.42821172032905386</v>
      </c>
      <c r="BF627" s="17">
        <f t="shared" si="236"/>
        <v>0.45307939915679696</v>
      </c>
      <c r="BG627" s="17">
        <f t="shared" si="237"/>
        <v>0.45307939915679696</v>
      </c>
      <c r="BH627" s="17">
        <f t="shared" si="238"/>
        <v>2.3969046355271615E-2</v>
      </c>
      <c r="BI627" s="17">
        <f t="shared" si="239"/>
        <v>7.2642510328752088E-3</v>
      </c>
    </row>
    <row r="628" spans="1:61" x14ac:dyDescent="0.25">
      <c r="A628" s="84">
        <v>628</v>
      </c>
      <c r="B628" s="84">
        <v>638</v>
      </c>
      <c r="D628" s="86" t="s">
        <v>615</v>
      </c>
      <c r="E628" s="98">
        <f t="shared" si="240"/>
        <v>14.310197086546703</v>
      </c>
      <c r="F628" s="98">
        <f t="shared" si="241"/>
        <v>0</v>
      </c>
      <c r="G628" s="17">
        <v>0</v>
      </c>
      <c r="H628" s="17">
        <f>'EWG-CCP-127 (1)'!G350</f>
        <v>85.689802913453292</v>
      </c>
      <c r="I628" s="17">
        <v>0</v>
      </c>
      <c r="J628" s="17">
        <v>0</v>
      </c>
      <c r="K628" s="17">
        <v>0</v>
      </c>
      <c r="L628" s="17">
        <v>0</v>
      </c>
      <c r="M628" s="17">
        <v>0</v>
      </c>
      <c r="N628" s="17">
        <v>0</v>
      </c>
      <c r="O628" s="17">
        <v>0</v>
      </c>
      <c r="P628" s="17">
        <v>0</v>
      </c>
      <c r="Q628" s="17">
        <v>0</v>
      </c>
      <c r="R628" s="17">
        <v>0</v>
      </c>
      <c r="S628" s="17">
        <v>0</v>
      </c>
      <c r="T628" s="17">
        <v>0</v>
      </c>
      <c r="U628" s="17">
        <v>0</v>
      </c>
      <c r="V628" s="17">
        <v>0</v>
      </c>
      <c r="W628" s="17">
        <v>0</v>
      </c>
      <c r="X628" s="17">
        <v>0</v>
      </c>
      <c r="Y628" s="17">
        <v>0</v>
      </c>
      <c r="Z628" s="17">
        <v>0</v>
      </c>
      <c r="AA628" s="17">
        <v>0</v>
      </c>
      <c r="AB628" s="17">
        <v>0</v>
      </c>
      <c r="AC628" s="17">
        <v>0</v>
      </c>
      <c r="AD628" s="17">
        <f>'EWG-CCP-127 (1)'!H335</f>
        <v>14.310197086546703</v>
      </c>
      <c r="AE628" s="17">
        <v>0</v>
      </c>
      <c r="AF628" s="17">
        <v>0</v>
      </c>
      <c r="AG628" s="88">
        <f>'EWG-CCP-127 (1)'!L350</f>
        <v>15.121</v>
      </c>
      <c r="AH628" s="17" t="s">
        <v>3</v>
      </c>
      <c r="AI628" s="87" t="s">
        <v>506</v>
      </c>
      <c r="AN628" s="17">
        <f t="shared" si="220"/>
        <v>100</v>
      </c>
      <c r="AO628" s="17">
        <f t="shared" si="221"/>
        <v>0</v>
      </c>
      <c r="AP628" s="17">
        <f t="shared" si="222"/>
        <v>0</v>
      </c>
      <c r="AQ628" s="17">
        <f t="shared" si="223"/>
        <v>0.85689802913453295</v>
      </c>
      <c r="AR628" s="17">
        <f t="shared" si="224"/>
        <v>0</v>
      </c>
      <c r="AS628" s="17">
        <f t="shared" si="225"/>
        <v>0.15121000000000001</v>
      </c>
      <c r="AU628" s="17">
        <f t="shared" si="226"/>
        <v>0</v>
      </c>
      <c r="AV628" s="17">
        <f t="shared" si="227"/>
        <v>0</v>
      </c>
      <c r="AW628" s="17">
        <f t="shared" si="228"/>
        <v>0.5</v>
      </c>
      <c r="AX628" s="17">
        <f t="shared" si="229"/>
        <v>0.5</v>
      </c>
      <c r="AY628" s="17">
        <f t="shared" si="230"/>
        <v>0</v>
      </c>
      <c r="AZ628" s="17">
        <f t="shared" si="231"/>
        <v>0</v>
      </c>
      <c r="BA628" s="17">
        <f t="shared" si="232"/>
        <v>0.15121000000000001</v>
      </c>
      <c r="BC628" s="17">
        <f t="shared" si="233"/>
        <v>0</v>
      </c>
      <c r="BD628" s="17">
        <f t="shared" si="234"/>
        <v>0.16700000000000004</v>
      </c>
      <c r="BE628" s="17">
        <f t="shared" si="235"/>
        <v>0.42821172032905386</v>
      </c>
      <c r="BF628" s="17">
        <f t="shared" si="236"/>
        <v>0.16700000000000004</v>
      </c>
      <c r="BG628" s="17">
        <f t="shared" si="237"/>
        <v>0.16700000000000004</v>
      </c>
      <c r="BH628" s="17">
        <f t="shared" si="238"/>
        <v>2.4932410000000083E-4</v>
      </c>
      <c r="BI628" s="17">
        <f t="shared" si="239"/>
        <v>3.8216412217105516E-3</v>
      </c>
    </row>
    <row r="629" spans="1:61" x14ac:dyDescent="0.25">
      <c r="A629" s="84">
        <v>629</v>
      </c>
      <c r="B629" s="84">
        <v>639</v>
      </c>
      <c r="D629" s="86" t="s">
        <v>615</v>
      </c>
      <c r="E629" s="98">
        <f t="shared" si="240"/>
        <v>25.037481259370313</v>
      </c>
      <c r="F629" s="98">
        <f t="shared" si="241"/>
        <v>0</v>
      </c>
      <c r="G629" s="17">
        <v>0</v>
      </c>
      <c r="H629" s="17">
        <f>'EWG-CCP-127 (1)'!G351</f>
        <v>74.962518740629676</v>
      </c>
      <c r="I629" s="17">
        <v>0</v>
      </c>
      <c r="J629" s="17">
        <v>0</v>
      </c>
      <c r="K629" s="17">
        <v>0</v>
      </c>
      <c r="L629" s="17">
        <v>0</v>
      </c>
      <c r="M629" s="17">
        <v>0</v>
      </c>
      <c r="N629" s="17">
        <v>0</v>
      </c>
      <c r="O629" s="17">
        <v>0</v>
      </c>
      <c r="P629" s="17">
        <v>0</v>
      </c>
      <c r="Q629" s="17">
        <v>0</v>
      </c>
      <c r="R629" s="17">
        <v>0</v>
      </c>
      <c r="S629" s="17">
        <v>0</v>
      </c>
      <c r="T629" s="17">
        <v>0</v>
      </c>
      <c r="U629" s="17">
        <v>0</v>
      </c>
      <c r="V629" s="17">
        <v>0</v>
      </c>
      <c r="W629" s="17">
        <v>0</v>
      </c>
      <c r="X629" s="17">
        <v>0</v>
      </c>
      <c r="Y629" s="17">
        <v>0</v>
      </c>
      <c r="Z629" s="17">
        <v>0</v>
      </c>
      <c r="AA629" s="17">
        <v>0</v>
      </c>
      <c r="AB629" s="17">
        <v>0</v>
      </c>
      <c r="AC629" s="17">
        <v>0</v>
      </c>
      <c r="AD629" s="17">
        <f>'EWG-CCP-127 (1)'!H336</f>
        <v>25.037481259370313</v>
      </c>
      <c r="AE629" s="17">
        <v>0</v>
      </c>
      <c r="AF629" s="17">
        <v>0</v>
      </c>
      <c r="AG629" s="88">
        <f>'EWG-CCP-127 (1)'!L351</f>
        <v>27.755000000000003</v>
      </c>
      <c r="AH629" s="17" t="s">
        <v>3</v>
      </c>
      <c r="AI629" s="87" t="s">
        <v>506</v>
      </c>
      <c r="AN629" s="17">
        <f t="shared" ref="AN629:AN671" si="243">SUM(G629:AF629)</f>
        <v>99.999999999999986</v>
      </c>
      <c r="AO629" s="17">
        <f t="shared" ref="AO629:AO671" si="244">(L629+M629+O629+X629)/100</f>
        <v>0</v>
      </c>
      <c r="AP629" s="17">
        <f t="shared" ref="AP629:AP671" si="245">G629/100</f>
        <v>0</v>
      </c>
      <c r="AQ629" s="17">
        <f t="shared" ref="AQ629:AQ671" si="246">H629/100</f>
        <v>0.7496251874062968</v>
      </c>
      <c r="AR629" s="17">
        <f t="shared" ref="AR629:AR671" si="247">Q629/100</f>
        <v>0</v>
      </c>
      <c r="AS629" s="17">
        <f t="shared" ref="AS629:AS671" si="248">AG629/100</f>
        <v>0.27755000000000002</v>
      </c>
      <c r="AU629" s="17">
        <f t="shared" ref="AU629:AU671" si="249">AR629/(AQ629+AP629)</f>
        <v>0</v>
      </c>
      <c r="AV629" s="17">
        <f t="shared" ref="AV629:AV671" si="250">AO629/(AP629+AQ629)</f>
        <v>0</v>
      </c>
      <c r="AW629" s="17">
        <f t="shared" ref="AW629:AW671" si="251">0.5+AU629/16</f>
        <v>0.5</v>
      </c>
      <c r="AX629" s="17">
        <f t="shared" ref="AX629:AX671" si="252">0.5+AU629/4</f>
        <v>0.5</v>
      </c>
      <c r="AY629" s="17">
        <f t="shared" ref="AY629:AY671" si="253">IF(AV629&lt;=AW629,AV629,IF(AV629&lt;=AX629,AW629,AW629-(AV629-AX629)*(8+AU629)/(12*(2+AU629))))</f>
        <v>0</v>
      </c>
      <c r="AZ629" s="17">
        <f t="shared" ref="AZ629:AZ671" si="254">IF(AY629&lt;1,AY629,1)</f>
        <v>0</v>
      </c>
      <c r="BA629" s="17">
        <f t="shared" ref="BA629:BA671" si="255">ABS(AZ629-AS629)</f>
        <v>0.27755000000000002</v>
      </c>
      <c r="BC629" s="17">
        <f t="shared" ref="BC629:BC671" si="256">(Q629)/($BM$3*H629+$BM$4*G629+$BM$5*P629+$BM$6*K629+$BM$7*S629+$BM$8*U629+$BM$9*Y629)</f>
        <v>0</v>
      </c>
      <c r="BD629" s="17">
        <f t="shared" ref="BD629:BD671" si="257">(O629+$BM$11*M629+$BM$12*L629+$BM$13*X629+$BM$14*AD629+$BM$15*I629+$BM$16*N629+$BM$17*AB629+$BM$18*V629+$BM$19*T629+$BM$20*AA629+$BM$21*Z629+$BM$22*AF629+$BM$23*W629)/($BM$3*$H629+$BM$4*$G629+$BM$5*$P629+$BM$6*$K629+$BM$7*$S629+$BM$8*$U629+$BM$9*$Y629)</f>
        <v>0.33400000000000002</v>
      </c>
      <c r="BE629" s="17">
        <f t="shared" ref="BE629:BE671" si="258">$BM$25+BC629*$BM$26</f>
        <v>0.42821172032905386</v>
      </c>
      <c r="BF629" s="17">
        <f t="shared" ref="BF629:BF671" si="259">IF(BD629&lt;BE629,BD629,$BM$28*($BM$29+BD629)*($BM$30-BD629/($BM$31+$BM$32*BC629))^5)</f>
        <v>0.33400000000000002</v>
      </c>
      <c r="BG629" s="17">
        <f t="shared" ref="BG629:BG671" si="260">IF(BF629&lt;1,IF(BF629&gt;0,BF629,0),1)</f>
        <v>0.33400000000000002</v>
      </c>
      <c r="BH629" s="17">
        <f t="shared" ref="BH629:BH671" si="261">(BG629-AS629)^2</f>
        <v>3.1866024999999999E-3</v>
      </c>
      <c r="BI629" s="17">
        <f t="shared" si="239"/>
        <v>4.1629046876918005E-3</v>
      </c>
    </row>
    <row r="630" spans="1:61" x14ac:dyDescent="0.25">
      <c r="A630" s="84">
        <v>630</v>
      </c>
      <c r="B630" s="84">
        <v>640</v>
      </c>
      <c r="D630" s="86" t="s">
        <v>615</v>
      </c>
      <c r="E630" s="98">
        <f t="shared" si="240"/>
        <v>33.333333333333329</v>
      </c>
      <c r="F630" s="98">
        <f t="shared" si="241"/>
        <v>0</v>
      </c>
      <c r="G630" s="17">
        <v>0</v>
      </c>
      <c r="H630" s="17">
        <f>'EWG-CCP-127 (1)'!G352</f>
        <v>66.666666666666657</v>
      </c>
      <c r="I630" s="17">
        <v>0</v>
      </c>
      <c r="J630" s="17">
        <v>0</v>
      </c>
      <c r="K630" s="17">
        <v>0</v>
      </c>
      <c r="L630" s="17">
        <v>0</v>
      </c>
      <c r="M630" s="17">
        <v>0</v>
      </c>
      <c r="N630" s="17">
        <v>0</v>
      </c>
      <c r="O630" s="17">
        <v>0</v>
      </c>
      <c r="P630" s="17">
        <v>0</v>
      </c>
      <c r="Q630" s="17">
        <v>0</v>
      </c>
      <c r="R630" s="17">
        <v>0</v>
      </c>
      <c r="S630" s="17">
        <v>0</v>
      </c>
      <c r="T630" s="17">
        <v>0</v>
      </c>
      <c r="U630" s="17">
        <v>0</v>
      </c>
      <c r="V630" s="17">
        <v>0</v>
      </c>
      <c r="W630" s="17">
        <v>0</v>
      </c>
      <c r="X630" s="17">
        <v>0</v>
      </c>
      <c r="Y630" s="17">
        <v>0</v>
      </c>
      <c r="Z630" s="17">
        <v>0</v>
      </c>
      <c r="AA630" s="17">
        <v>0</v>
      </c>
      <c r="AB630" s="17">
        <v>0</v>
      </c>
      <c r="AC630" s="17">
        <v>0</v>
      </c>
      <c r="AD630" s="17">
        <f>'EWG-CCP-127 (1)'!H337</f>
        <v>33.333333333333329</v>
      </c>
      <c r="AE630" s="17">
        <v>0</v>
      </c>
      <c r="AF630" s="17">
        <v>0</v>
      </c>
      <c r="AG630" s="88">
        <f>'EWG-CCP-127 (1)'!L352</f>
        <v>31.991999999999997</v>
      </c>
      <c r="AH630" s="17" t="s">
        <v>3</v>
      </c>
      <c r="AI630" s="87" t="s">
        <v>506</v>
      </c>
      <c r="AN630" s="17">
        <f t="shared" si="243"/>
        <v>99.999999999999986</v>
      </c>
      <c r="AO630" s="17">
        <f t="shared" si="244"/>
        <v>0</v>
      </c>
      <c r="AP630" s="17">
        <f t="shared" si="245"/>
        <v>0</v>
      </c>
      <c r="AQ630" s="17">
        <f t="shared" si="246"/>
        <v>0.66666666666666652</v>
      </c>
      <c r="AR630" s="17">
        <f t="shared" si="247"/>
        <v>0</v>
      </c>
      <c r="AS630" s="17">
        <f t="shared" si="248"/>
        <v>0.31991999999999998</v>
      </c>
      <c r="AU630" s="17">
        <f t="shared" si="249"/>
        <v>0</v>
      </c>
      <c r="AV630" s="17">
        <f t="shared" si="250"/>
        <v>0</v>
      </c>
      <c r="AW630" s="17">
        <f t="shared" si="251"/>
        <v>0.5</v>
      </c>
      <c r="AX630" s="17">
        <f t="shared" si="252"/>
        <v>0.5</v>
      </c>
      <c r="AY630" s="17">
        <f t="shared" si="253"/>
        <v>0</v>
      </c>
      <c r="AZ630" s="17">
        <f t="shared" si="254"/>
        <v>0</v>
      </c>
      <c r="BA630" s="17">
        <f t="shared" si="255"/>
        <v>0.31991999999999998</v>
      </c>
      <c r="BC630" s="17">
        <f t="shared" si="256"/>
        <v>0</v>
      </c>
      <c r="BD630" s="17">
        <f t="shared" si="257"/>
        <v>0.5</v>
      </c>
      <c r="BE630" s="17">
        <f t="shared" si="258"/>
        <v>0.42821172032905386</v>
      </c>
      <c r="BF630" s="17">
        <f t="shared" si="259"/>
        <v>0.46111298850702437</v>
      </c>
      <c r="BG630" s="17">
        <f t="shared" si="260"/>
        <v>0.46111298850702437</v>
      </c>
      <c r="BH630" s="17">
        <f t="shared" si="261"/>
        <v>1.9935460003544722E-2</v>
      </c>
      <c r="BI630" s="17">
        <f t="shared" si="239"/>
        <v>1.142559517187436E-2</v>
      </c>
    </row>
    <row r="631" spans="1:61" x14ac:dyDescent="0.25">
      <c r="A631" s="84">
        <v>631</v>
      </c>
      <c r="B631" s="84">
        <v>641</v>
      </c>
      <c r="D631" s="86" t="s">
        <v>615</v>
      </c>
      <c r="E631" s="98">
        <f t="shared" si="240"/>
        <v>40.011997600479901</v>
      </c>
      <c r="F631" s="98">
        <f t="shared" si="241"/>
        <v>0</v>
      </c>
      <c r="G631" s="17">
        <v>0</v>
      </c>
      <c r="H631" s="17">
        <f>'EWG-CCP-127 (1)'!G353</f>
        <v>59.988002399520092</v>
      </c>
      <c r="I631" s="17">
        <v>0</v>
      </c>
      <c r="J631" s="17">
        <v>0</v>
      </c>
      <c r="K631" s="17">
        <v>0</v>
      </c>
      <c r="L631" s="17">
        <v>0</v>
      </c>
      <c r="M631" s="17">
        <v>0</v>
      </c>
      <c r="N631" s="17">
        <v>0</v>
      </c>
      <c r="O631" s="17">
        <v>0</v>
      </c>
      <c r="P631" s="17">
        <v>0</v>
      </c>
      <c r="Q631" s="17">
        <v>0</v>
      </c>
      <c r="R631" s="17">
        <v>0</v>
      </c>
      <c r="S631" s="17">
        <v>0</v>
      </c>
      <c r="T631" s="17">
        <v>0</v>
      </c>
      <c r="U631" s="17">
        <v>0</v>
      </c>
      <c r="V631" s="17">
        <v>0</v>
      </c>
      <c r="W631" s="17">
        <v>0</v>
      </c>
      <c r="X631" s="17">
        <v>0</v>
      </c>
      <c r="Y631" s="17">
        <v>0</v>
      </c>
      <c r="Z631" s="17">
        <v>0</v>
      </c>
      <c r="AA631" s="17">
        <v>0</v>
      </c>
      <c r="AB631" s="17">
        <v>0</v>
      </c>
      <c r="AC631" s="17">
        <v>0</v>
      </c>
      <c r="AD631" s="17">
        <f>'EWG-CCP-127 (1)'!H338</f>
        <v>40.011997600479901</v>
      </c>
      <c r="AE631" s="17">
        <v>0</v>
      </c>
      <c r="AF631" s="17">
        <v>0</v>
      </c>
      <c r="AG631" s="88">
        <f>'EWG-CCP-127 (1)'!L353</f>
        <v>28.893000000000001</v>
      </c>
      <c r="AH631" s="17" t="s">
        <v>3</v>
      </c>
      <c r="AI631" s="87" t="s">
        <v>506</v>
      </c>
      <c r="AN631" s="17">
        <f t="shared" si="243"/>
        <v>100</v>
      </c>
      <c r="AO631" s="17">
        <f t="shared" si="244"/>
        <v>0</v>
      </c>
      <c r="AP631" s="17">
        <f t="shared" si="245"/>
        <v>0</v>
      </c>
      <c r="AQ631" s="17">
        <f t="shared" si="246"/>
        <v>0.59988002399520091</v>
      </c>
      <c r="AR631" s="17">
        <f t="shared" si="247"/>
        <v>0</v>
      </c>
      <c r="AS631" s="17">
        <f t="shared" si="248"/>
        <v>0.28893000000000002</v>
      </c>
      <c r="AU631" s="17">
        <f t="shared" si="249"/>
        <v>0</v>
      </c>
      <c r="AV631" s="17">
        <f t="shared" si="250"/>
        <v>0</v>
      </c>
      <c r="AW631" s="17">
        <f t="shared" si="251"/>
        <v>0.5</v>
      </c>
      <c r="AX631" s="17">
        <f t="shared" si="252"/>
        <v>0.5</v>
      </c>
      <c r="AY631" s="17">
        <f t="shared" si="253"/>
        <v>0</v>
      </c>
      <c r="AZ631" s="17">
        <f t="shared" si="254"/>
        <v>0</v>
      </c>
      <c r="BA631" s="17">
        <f t="shared" si="255"/>
        <v>0.28893000000000002</v>
      </c>
      <c r="BC631" s="17">
        <f t="shared" si="256"/>
        <v>0</v>
      </c>
      <c r="BD631" s="17">
        <f t="shared" si="257"/>
        <v>0.66700000000000004</v>
      </c>
      <c r="BE631" s="17">
        <f t="shared" si="258"/>
        <v>0.42821172032905386</v>
      </c>
      <c r="BF631" s="17">
        <f t="shared" si="259"/>
        <v>0.46325104459440131</v>
      </c>
      <c r="BG631" s="17">
        <f t="shared" si="260"/>
        <v>0.46325104459440131</v>
      </c>
      <c r="BH631" s="17">
        <f t="shared" si="261"/>
        <v>3.0387826588483241E-2</v>
      </c>
      <c r="BI631" s="17">
        <f t="shared" si="239"/>
        <v>5.7608973904531326E-3</v>
      </c>
    </row>
    <row r="632" spans="1:61" x14ac:dyDescent="0.25">
      <c r="A632" s="84">
        <v>632</v>
      </c>
      <c r="B632" s="84">
        <v>642</v>
      </c>
      <c r="D632" s="86" t="s">
        <v>615</v>
      </c>
      <c r="E632" s="98">
        <f t="shared" si="240"/>
        <v>44.994499449944989</v>
      </c>
      <c r="F632" s="98">
        <f t="shared" si="241"/>
        <v>0</v>
      </c>
      <c r="G632" s="17">
        <v>0</v>
      </c>
      <c r="H632" s="17">
        <f>'EWG-CCP-127 (1)'!G354</f>
        <v>55.005500550055011</v>
      </c>
      <c r="I632" s="17">
        <v>0</v>
      </c>
      <c r="J632" s="17">
        <v>0</v>
      </c>
      <c r="K632" s="17">
        <v>0</v>
      </c>
      <c r="L632" s="17">
        <v>0</v>
      </c>
      <c r="M632" s="17">
        <v>0</v>
      </c>
      <c r="N632" s="17">
        <v>0</v>
      </c>
      <c r="O632" s="17">
        <v>0</v>
      </c>
      <c r="P632" s="17">
        <v>0</v>
      </c>
      <c r="Q632" s="17">
        <v>0</v>
      </c>
      <c r="R632" s="17">
        <v>0</v>
      </c>
      <c r="S632" s="17">
        <v>0</v>
      </c>
      <c r="T632" s="17">
        <v>0</v>
      </c>
      <c r="U632" s="17">
        <v>0</v>
      </c>
      <c r="V632" s="17">
        <v>0</v>
      </c>
      <c r="W632" s="17">
        <v>0</v>
      </c>
      <c r="X632" s="17">
        <v>0</v>
      </c>
      <c r="Y632" s="17">
        <v>0</v>
      </c>
      <c r="Z632" s="17">
        <v>0</v>
      </c>
      <c r="AA632" s="17">
        <v>0</v>
      </c>
      <c r="AB632" s="17">
        <v>0</v>
      </c>
      <c r="AC632" s="17">
        <v>0</v>
      </c>
      <c r="AD632" s="17">
        <f>'EWG-CCP-127 (1)'!H339</f>
        <v>44.994499449944989</v>
      </c>
      <c r="AE632" s="17">
        <v>0</v>
      </c>
      <c r="AF632" s="17">
        <v>0</v>
      </c>
      <c r="AG632" s="88">
        <f>'EWG-CCP-127 (1)'!L354</f>
        <v>27.96</v>
      </c>
      <c r="AH632" s="17" t="s">
        <v>3</v>
      </c>
      <c r="AI632" s="87" t="s">
        <v>506</v>
      </c>
      <c r="AN632" s="17">
        <f t="shared" si="243"/>
        <v>100</v>
      </c>
      <c r="AO632" s="17">
        <f t="shared" si="244"/>
        <v>0</v>
      </c>
      <c r="AP632" s="17">
        <f t="shared" si="245"/>
        <v>0</v>
      </c>
      <c r="AQ632" s="17">
        <f t="shared" si="246"/>
        <v>0.55005500550055009</v>
      </c>
      <c r="AR632" s="17">
        <f t="shared" si="247"/>
        <v>0</v>
      </c>
      <c r="AS632" s="17">
        <f t="shared" si="248"/>
        <v>0.27960000000000002</v>
      </c>
      <c r="AU632" s="17">
        <f t="shared" si="249"/>
        <v>0</v>
      </c>
      <c r="AV632" s="17">
        <f t="shared" si="250"/>
        <v>0</v>
      </c>
      <c r="AW632" s="17">
        <f t="shared" si="251"/>
        <v>0.5</v>
      </c>
      <c r="AX632" s="17">
        <f t="shared" si="252"/>
        <v>0.5</v>
      </c>
      <c r="AY632" s="17">
        <f t="shared" si="253"/>
        <v>0</v>
      </c>
      <c r="AZ632" s="17">
        <f t="shared" si="254"/>
        <v>0</v>
      </c>
      <c r="BA632" s="17">
        <f t="shared" si="255"/>
        <v>0.27960000000000002</v>
      </c>
      <c r="BC632" s="17">
        <f t="shared" si="256"/>
        <v>0</v>
      </c>
      <c r="BD632" s="17">
        <f t="shared" si="257"/>
        <v>0.81799999999999984</v>
      </c>
      <c r="BE632" s="17">
        <f t="shared" si="258"/>
        <v>0.42821172032905386</v>
      </c>
      <c r="BF632" s="17">
        <f t="shared" si="259"/>
        <v>0.45307939915679696</v>
      </c>
      <c r="BG632" s="17">
        <f t="shared" si="260"/>
        <v>0.45307939915679696</v>
      </c>
      <c r="BH632" s="17">
        <f t="shared" si="261"/>
        <v>3.0095101931803279E-2</v>
      </c>
      <c r="BI632" s="17">
        <f t="shared" si="239"/>
        <v>4.4316415480310564E-3</v>
      </c>
    </row>
    <row r="633" spans="1:61" x14ac:dyDescent="0.25">
      <c r="A633" s="84">
        <v>633</v>
      </c>
      <c r="B633" s="84">
        <v>643</v>
      </c>
      <c r="D633" s="86" t="s">
        <v>615</v>
      </c>
      <c r="E633" s="98">
        <f t="shared" si="240"/>
        <v>14.310197086546703</v>
      </c>
      <c r="F633" s="98">
        <f t="shared" si="241"/>
        <v>0</v>
      </c>
      <c r="G633" s="17">
        <v>0</v>
      </c>
      <c r="H633" s="17">
        <f>'EWG-CCP-127 (1)'!G355</f>
        <v>85.689802913453292</v>
      </c>
      <c r="I633" s="17">
        <v>0</v>
      </c>
      <c r="J633" s="17">
        <v>0</v>
      </c>
      <c r="K633" s="17">
        <v>0</v>
      </c>
      <c r="L633" s="17">
        <v>0</v>
      </c>
      <c r="M633" s="17">
        <v>0</v>
      </c>
      <c r="N633" s="17">
        <v>0</v>
      </c>
      <c r="O633" s="17">
        <v>0</v>
      </c>
      <c r="P633" s="17">
        <v>0</v>
      </c>
      <c r="Q633" s="17">
        <v>0</v>
      </c>
      <c r="R633" s="17">
        <v>0</v>
      </c>
      <c r="S633" s="17">
        <v>0</v>
      </c>
      <c r="T633" s="17">
        <v>0</v>
      </c>
      <c r="U633" s="17">
        <v>0</v>
      </c>
      <c r="V633" s="17">
        <v>0</v>
      </c>
      <c r="W633" s="17">
        <v>0</v>
      </c>
      <c r="X633" s="17">
        <f>'EWG-CCP-127 (1)'!H335</f>
        <v>14.310197086546703</v>
      </c>
      <c r="Y633" s="17">
        <v>0</v>
      </c>
      <c r="Z633" s="17">
        <v>0</v>
      </c>
      <c r="AA633" s="17">
        <v>0</v>
      </c>
      <c r="AB633" s="17">
        <v>0</v>
      </c>
      <c r="AC633" s="17">
        <v>0</v>
      </c>
      <c r="AD633" s="17">
        <v>0</v>
      </c>
      <c r="AE633" s="17">
        <v>0</v>
      </c>
      <c r="AF633" s="17">
        <v>0</v>
      </c>
      <c r="AG633" s="88">
        <f>'EWG-CCP-127 (1)'!L355</f>
        <v>14.41</v>
      </c>
      <c r="AH633" s="17" t="s">
        <v>3</v>
      </c>
      <c r="AI633" s="87" t="s">
        <v>506</v>
      </c>
      <c r="AN633" s="17">
        <f t="shared" si="243"/>
        <v>100</v>
      </c>
      <c r="AO633" s="17">
        <f t="shared" si="244"/>
        <v>0.14310197086546703</v>
      </c>
      <c r="AP633" s="17">
        <f t="shared" si="245"/>
        <v>0</v>
      </c>
      <c r="AQ633" s="17">
        <f t="shared" si="246"/>
        <v>0.85689802913453295</v>
      </c>
      <c r="AR633" s="17">
        <f t="shared" si="247"/>
        <v>0</v>
      </c>
      <c r="AS633" s="17">
        <f t="shared" si="248"/>
        <v>0.14410000000000001</v>
      </c>
      <c r="AU633" s="17">
        <f t="shared" si="249"/>
        <v>0</v>
      </c>
      <c r="AV633" s="17">
        <f t="shared" si="250"/>
        <v>0.16700000000000004</v>
      </c>
      <c r="AW633" s="17">
        <f t="shared" si="251"/>
        <v>0.5</v>
      </c>
      <c r="AX633" s="17">
        <f t="shared" si="252"/>
        <v>0.5</v>
      </c>
      <c r="AY633" s="17">
        <f t="shared" si="253"/>
        <v>0.16700000000000004</v>
      </c>
      <c r="AZ633" s="17">
        <f t="shared" si="254"/>
        <v>0.16700000000000004</v>
      </c>
      <c r="BA633" s="17">
        <f t="shared" si="255"/>
        <v>2.2900000000000031E-2</v>
      </c>
      <c r="BC633" s="17">
        <f t="shared" si="256"/>
        <v>0</v>
      </c>
      <c r="BD633" s="17">
        <f t="shared" si="257"/>
        <v>0.16700000000000004</v>
      </c>
      <c r="BE633" s="17">
        <f t="shared" si="258"/>
        <v>0.42821172032905386</v>
      </c>
      <c r="BF633" s="17">
        <f t="shared" si="259"/>
        <v>0.16700000000000004</v>
      </c>
      <c r="BG633" s="17">
        <f t="shared" si="260"/>
        <v>0.16700000000000004</v>
      </c>
      <c r="BH633" s="17">
        <f t="shared" si="261"/>
        <v>5.2441000000000141E-4</v>
      </c>
      <c r="BI633" s="17">
        <f t="shared" si="239"/>
        <v>4.7512655353631828E-3</v>
      </c>
    </row>
    <row r="634" spans="1:61" x14ac:dyDescent="0.25">
      <c r="A634" s="84">
        <v>634</v>
      </c>
      <c r="B634" s="84">
        <v>644</v>
      </c>
      <c r="D634" s="86" t="s">
        <v>615</v>
      </c>
      <c r="E634" s="98">
        <f t="shared" si="240"/>
        <v>25.037481259370313</v>
      </c>
      <c r="F634" s="98">
        <f t="shared" si="241"/>
        <v>0</v>
      </c>
      <c r="G634" s="17">
        <v>0</v>
      </c>
      <c r="H634" s="17">
        <f>'EWG-CCP-127 (1)'!G356</f>
        <v>74.962518740629676</v>
      </c>
      <c r="I634" s="17">
        <v>0</v>
      </c>
      <c r="J634" s="17">
        <v>0</v>
      </c>
      <c r="K634" s="17">
        <v>0</v>
      </c>
      <c r="L634" s="17">
        <v>0</v>
      </c>
      <c r="M634" s="17">
        <v>0</v>
      </c>
      <c r="N634" s="17">
        <v>0</v>
      </c>
      <c r="O634" s="17">
        <v>0</v>
      </c>
      <c r="P634" s="17">
        <v>0</v>
      </c>
      <c r="Q634" s="17">
        <v>0</v>
      </c>
      <c r="R634" s="17">
        <v>0</v>
      </c>
      <c r="S634" s="17">
        <v>0</v>
      </c>
      <c r="T634" s="17">
        <v>0</v>
      </c>
      <c r="U634" s="17">
        <v>0</v>
      </c>
      <c r="V634" s="17">
        <v>0</v>
      </c>
      <c r="W634" s="17">
        <v>0</v>
      </c>
      <c r="X634" s="17">
        <f>'EWG-CCP-127 (1)'!H336</f>
        <v>25.037481259370313</v>
      </c>
      <c r="Y634" s="17">
        <v>0</v>
      </c>
      <c r="Z634" s="17">
        <v>0</v>
      </c>
      <c r="AA634" s="17">
        <v>0</v>
      </c>
      <c r="AB634" s="17">
        <v>0</v>
      </c>
      <c r="AC634" s="17">
        <v>0</v>
      </c>
      <c r="AD634" s="17">
        <v>0</v>
      </c>
      <c r="AE634" s="17">
        <v>0</v>
      </c>
      <c r="AF634" s="17">
        <v>0</v>
      </c>
      <c r="AG634" s="88">
        <f>'EWG-CCP-127 (1)'!L356</f>
        <v>25.589000000000002</v>
      </c>
      <c r="AH634" s="17" t="s">
        <v>3</v>
      </c>
      <c r="AI634" s="87" t="s">
        <v>506</v>
      </c>
      <c r="AN634" s="17">
        <f t="shared" si="243"/>
        <v>99.999999999999986</v>
      </c>
      <c r="AO634" s="17">
        <f t="shared" si="244"/>
        <v>0.25037481259370314</v>
      </c>
      <c r="AP634" s="17">
        <f t="shared" si="245"/>
        <v>0</v>
      </c>
      <c r="AQ634" s="17">
        <f t="shared" si="246"/>
        <v>0.7496251874062968</v>
      </c>
      <c r="AR634" s="17">
        <f t="shared" si="247"/>
        <v>0</v>
      </c>
      <c r="AS634" s="17">
        <f t="shared" si="248"/>
        <v>0.25589000000000001</v>
      </c>
      <c r="AU634" s="17">
        <f t="shared" si="249"/>
        <v>0</v>
      </c>
      <c r="AV634" s="17">
        <f t="shared" si="250"/>
        <v>0.33400000000000002</v>
      </c>
      <c r="AW634" s="17">
        <f t="shared" si="251"/>
        <v>0.5</v>
      </c>
      <c r="AX634" s="17">
        <f t="shared" si="252"/>
        <v>0.5</v>
      </c>
      <c r="AY634" s="17">
        <f t="shared" si="253"/>
        <v>0.33400000000000002</v>
      </c>
      <c r="AZ634" s="17">
        <f t="shared" si="254"/>
        <v>0.33400000000000002</v>
      </c>
      <c r="BA634" s="17">
        <f t="shared" si="255"/>
        <v>7.8110000000000013E-2</v>
      </c>
      <c r="BC634" s="17">
        <f t="shared" si="256"/>
        <v>0</v>
      </c>
      <c r="BD634" s="17">
        <f t="shared" si="257"/>
        <v>0.33400000000000002</v>
      </c>
      <c r="BE634" s="17">
        <f t="shared" si="258"/>
        <v>0.42821172032905386</v>
      </c>
      <c r="BF634" s="17">
        <f t="shared" si="259"/>
        <v>0.33400000000000002</v>
      </c>
      <c r="BG634" s="17">
        <f t="shared" si="260"/>
        <v>0.33400000000000002</v>
      </c>
      <c r="BH634" s="17">
        <f t="shared" si="261"/>
        <v>6.1011721000000024E-3</v>
      </c>
      <c r="BI634" s="17">
        <f t="shared" si="239"/>
        <v>1.8370289486926395E-3</v>
      </c>
    </row>
    <row r="635" spans="1:61" x14ac:dyDescent="0.25">
      <c r="A635" s="84">
        <v>635</v>
      </c>
      <c r="B635" s="84">
        <v>645</v>
      </c>
      <c r="D635" s="86" t="s">
        <v>615</v>
      </c>
      <c r="E635" s="98">
        <f t="shared" si="240"/>
        <v>33.333333333333329</v>
      </c>
      <c r="F635" s="98">
        <f t="shared" si="241"/>
        <v>0</v>
      </c>
      <c r="G635" s="17">
        <v>0</v>
      </c>
      <c r="H635" s="17">
        <f>'EWG-CCP-127 (1)'!G357</f>
        <v>66.666666666666657</v>
      </c>
      <c r="I635" s="17">
        <v>0</v>
      </c>
      <c r="J635" s="17">
        <v>0</v>
      </c>
      <c r="K635" s="17">
        <v>0</v>
      </c>
      <c r="L635" s="17">
        <v>0</v>
      </c>
      <c r="M635" s="17">
        <v>0</v>
      </c>
      <c r="N635" s="17">
        <v>0</v>
      </c>
      <c r="O635" s="17">
        <v>0</v>
      </c>
      <c r="P635" s="17">
        <v>0</v>
      </c>
      <c r="Q635" s="17">
        <v>0</v>
      </c>
      <c r="R635" s="17">
        <v>0</v>
      </c>
      <c r="S635" s="17">
        <v>0</v>
      </c>
      <c r="T635" s="17">
        <v>0</v>
      </c>
      <c r="U635" s="17">
        <v>0</v>
      </c>
      <c r="V635" s="17">
        <v>0</v>
      </c>
      <c r="W635" s="17">
        <v>0</v>
      </c>
      <c r="X635" s="17">
        <f>'EWG-CCP-127 (1)'!H337</f>
        <v>33.333333333333329</v>
      </c>
      <c r="Y635" s="17">
        <v>0</v>
      </c>
      <c r="Z635" s="17">
        <v>0</v>
      </c>
      <c r="AA635" s="17">
        <v>0</v>
      </c>
      <c r="AB635" s="17">
        <v>0</v>
      </c>
      <c r="AC635" s="17">
        <v>0</v>
      </c>
      <c r="AD635" s="17">
        <v>0</v>
      </c>
      <c r="AE635" s="17">
        <v>0</v>
      </c>
      <c r="AF635" s="17">
        <v>0</v>
      </c>
      <c r="AG635" s="88">
        <f>'EWG-CCP-127 (1)'!L357</f>
        <v>27.96</v>
      </c>
      <c r="AH635" s="17" t="s">
        <v>3</v>
      </c>
      <c r="AI635" s="87" t="s">
        <v>506</v>
      </c>
      <c r="AN635" s="17">
        <f t="shared" si="243"/>
        <v>99.999999999999986</v>
      </c>
      <c r="AO635" s="17">
        <f t="shared" si="244"/>
        <v>0.33333333333333326</v>
      </c>
      <c r="AP635" s="17">
        <f t="shared" si="245"/>
        <v>0</v>
      </c>
      <c r="AQ635" s="17">
        <f t="shared" si="246"/>
        <v>0.66666666666666652</v>
      </c>
      <c r="AR635" s="17">
        <f t="shared" si="247"/>
        <v>0</v>
      </c>
      <c r="AS635" s="17">
        <f t="shared" si="248"/>
        <v>0.27960000000000002</v>
      </c>
      <c r="AU635" s="17">
        <f t="shared" si="249"/>
        <v>0</v>
      </c>
      <c r="AV635" s="17">
        <f t="shared" si="250"/>
        <v>0.5</v>
      </c>
      <c r="AW635" s="17">
        <f t="shared" si="251"/>
        <v>0.5</v>
      </c>
      <c r="AX635" s="17">
        <f t="shared" si="252"/>
        <v>0.5</v>
      </c>
      <c r="AY635" s="17">
        <f t="shared" si="253"/>
        <v>0.5</v>
      </c>
      <c r="AZ635" s="17">
        <f t="shared" si="254"/>
        <v>0.5</v>
      </c>
      <c r="BA635" s="17">
        <f t="shared" si="255"/>
        <v>0.22039999999999998</v>
      </c>
      <c r="BC635" s="17">
        <f t="shared" si="256"/>
        <v>0</v>
      </c>
      <c r="BD635" s="17">
        <f t="shared" si="257"/>
        <v>0.5</v>
      </c>
      <c r="BE635" s="17">
        <f t="shared" si="258"/>
        <v>0.42821172032905386</v>
      </c>
      <c r="BF635" s="17">
        <f t="shared" si="259"/>
        <v>0.46111298850702437</v>
      </c>
      <c r="BG635" s="17">
        <f t="shared" si="260"/>
        <v>0.46111298850702437</v>
      </c>
      <c r="BH635" s="17">
        <f t="shared" si="261"/>
        <v>3.2946964996751156E-2</v>
      </c>
      <c r="BI635" s="17">
        <f t="shared" ref="BI635:BI671" si="262">(AS635-AVERAGE($AQ$2:$AQ$423))^2</f>
        <v>4.4316415480310564E-3</v>
      </c>
    </row>
    <row r="636" spans="1:61" x14ac:dyDescent="0.25">
      <c r="A636" s="84">
        <v>636</v>
      </c>
      <c r="B636" s="84">
        <v>646</v>
      </c>
      <c r="D636" s="86" t="s">
        <v>615</v>
      </c>
      <c r="E636" s="98">
        <f t="shared" si="240"/>
        <v>40.011997600479901</v>
      </c>
      <c r="F636" s="98">
        <f t="shared" si="241"/>
        <v>0</v>
      </c>
      <c r="G636" s="17">
        <v>0</v>
      </c>
      <c r="H636" s="17">
        <f>'EWG-CCP-127 (1)'!G358</f>
        <v>59.988002399520092</v>
      </c>
      <c r="I636" s="17">
        <v>0</v>
      </c>
      <c r="J636" s="17">
        <v>0</v>
      </c>
      <c r="K636" s="17">
        <v>0</v>
      </c>
      <c r="L636" s="17">
        <v>0</v>
      </c>
      <c r="M636" s="17">
        <v>0</v>
      </c>
      <c r="N636" s="17">
        <v>0</v>
      </c>
      <c r="O636" s="17">
        <v>0</v>
      </c>
      <c r="P636" s="17">
        <v>0</v>
      </c>
      <c r="Q636" s="17">
        <v>0</v>
      </c>
      <c r="R636" s="17">
        <v>0</v>
      </c>
      <c r="S636" s="17">
        <v>0</v>
      </c>
      <c r="T636" s="17">
        <v>0</v>
      </c>
      <c r="U636" s="17">
        <v>0</v>
      </c>
      <c r="V636" s="17">
        <v>0</v>
      </c>
      <c r="W636" s="17">
        <v>0</v>
      </c>
      <c r="X636" s="17">
        <f>'EWG-CCP-127 (1)'!H338</f>
        <v>40.011997600479901</v>
      </c>
      <c r="Y636" s="17">
        <v>0</v>
      </c>
      <c r="Z636" s="17">
        <v>0</v>
      </c>
      <c r="AA636" s="17">
        <v>0</v>
      </c>
      <c r="AB636" s="17">
        <v>0</v>
      </c>
      <c r="AC636" s="17">
        <v>0</v>
      </c>
      <c r="AD636" s="17">
        <v>0</v>
      </c>
      <c r="AE636" s="17">
        <v>0</v>
      </c>
      <c r="AF636" s="17">
        <v>0</v>
      </c>
      <c r="AG636" s="88">
        <f>'EWG-CCP-127 (1)'!L358</f>
        <v>27.66</v>
      </c>
      <c r="AH636" s="17" t="s">
        <v>3</v>
      </c>
      <c r="AI636" s="87" t="s">
        <v>506</v>
      </c>
      <c r="AN636" s="17">
        <f t="shared" si="243"/>
        <v>100</v>
      </c>
      <c r="AO636" s="17">
        <f t="shared" si="244"/>
        <v>0.40011997600479904</v>
      </c>
      <c r="AP636" s="17">
        <f t="shared" si="245"/>
        <v>0</v>
      </c>
      <c r="AQ636" s="17">
        <f t="shared" si="246"/>
        <v>0.59988002399520091</v>
      </c>
      <c r="AR636" s="17">
        <f t="shared" si="247"/>
        <v>0</v>
      </c>
      <c r="AS636" s="17">
        <f t="shared" si="248"/>
        <v>0.27660000000000001</v>
      </c>
      <c r="AU636" s="17">
        <f t="shared" si="249"/>
        <v>0</v>
      </c>
      <c r="AV636" s="17">
        <f t="shared" si="250"/>
        <v>0.66700000000000004</v>
      </c>
      <c r="AW636" s="17">
        <f t="shared" si="251"/>
        <v>0.5</v>
      </c>
      <c r="AX636" s="17">
        <f t="shared" si="252"/>
        <v>0.5</v>
      </c>
      <c r="AY636" s="17">
        <f t="shared" si="253"/>
        <v>0.4443333333333333</v>
      </c>
      <c r="AZ636" s="17">
        <f t="shared" si="254"/>
        <v>0.4443333333333333</v>
      </c>
      <c r="BA636" s="17">
        <f t="shared" si="255"/>
        <v>0.16773333333333329</v>
      </c>
      <c r="BC636" s="17">
        <f t="shared" si="256"/>
        <v>0</v>
      </c>
      <c r="BD636" s="17">
        <f t="shared" si="257"/>
        <v>0.66700000000000004</v>
      </c>
      <c r="BE636" s="17">
        <f t="shared" si="258"/>
        <v>0.42821172032905386</v>
      </c>
      <c r="BF636" s="17">
        <f t="shared" si="259"/>
        <v>0.46325104459440131</v>
      </c>
      <c r="BG636" s="17">
        <f t="shared" si="260"/>
        <v>0.46325104459440131</v>
      </c>
      <c r="BH636" s="17">
        <f t="shared" si="261"/>
        <v>3.4838612448181178E-2</v>
      </c>
      <c r="BI636" s="17">
        <f t="shared" si="262"/>
        <v>4.0412180938760476E-3</v>
      </c>
    </row>
    <row r="637" spans="1:61" x14ac:dyDescent="0.25">
      <c r="A637" s="84">
        <v>637</v>
      </c>
      <c r="B637" s="84">
        <v>647</v>
      </c>
      <c r="D637" s="86" t="s">
        <v>615</v>
      </c>
      <c r="E637" s="98">
        <f t="shared" ref="E637:E659" si="263">I637+L637+M637+N637+O637+V637+X637+AB637+AD637</f>
        <v>44.994499449944989</v>
      </c>
      <c r="F637" s="98">
        <f t="shared" ref="F637:F659" si="264">Q637/(H637+P637+Q637+AC637)</f>
        <v>0</v>
      </c>
      <c r="G637" s="17">
        <v>0</v>
      </c>
      <c r="H637" s="17">
        <f>'EWG-CCP-127 (1)'!G359</f>
        <v>55.005500550055011</v>
      </c>
      <c r="I637" s="17">
        <v>0</v>
      </c>
      <c r="J637" s="17">
        <v>0</v>
      </c>
      <c r="K637" s="17">
        <v>0</v>
      </c>
      <c r="L637" s="17">
        <v>0</v>
      </c>
      <c r="M637" s="17">
        <v>0</v>
      </c>
      <c r="N637" s="17">
        <v>0</v>
      </c>
      <c r="O637" s="17">
        <v>0</v>
      </c>
      <c r="P637" s="17">
        <v>0</v>
      </c>
      <c r="Q637" s="17">
        <v>0</v>
      </c>
      <c r="R637" s="17">
        <v>0</v>
      </c>
      <c r="S637" s="17">
        <v>0</v>
      </c>
      <c r="T637" s="17">
        <v>0</v>
      </c>
      <c r="U637" s="17">
        <v>0</v>
      </c>
      <c r="V637" s="17">
        <v>0</v>
      </c>
      <c r="W637" s="17">
        <v>0</v>
      </c>
      <c r="X637" s="17">
        <f>'EWG-CCP-127 (1)'!H339</f>
        <v>44.994499449944989</v>
      </c>
      <c r="Y637" s="17">
        <v>0</v>
      </c>
      <c r="Z637" s="17">
        <v>0</v>
      </c>
      <c r="AA637" s="17">
        <v>0</v>
      </c>
      <c r="AB637" s="17">
        <v>0</v>
      </c>
      <c r="AC637" s="17">
        <v>0</v>
      </c>
      <c r="AD637" s="17">
        <v>0</v>
      </c>
      <c r="AE637" s="17">
        <v>0</v>
      </c>
      <c r="AF637" s="17">
        <v>0</v>
      </c>
      <c r="AG637" s="88">
        <f>'EWG-CCP-127 (1)'!L359</f>
        <v>23.722999999999999</v>
      </c>
      <c r="AH637" s="17" t="s">
        <v>3</v>
      </c>
      <c r="AI637" s="87" t="s">
        <v>506</v>
      </c>
      <c r="AN637" s="17">
        <f t="shared" si="243"/>
        <v>100</v>
      </c>
      <c r="AO637" s="17">
        <f t="shared" si="244"/>
        <v>0.44994499449944991</v>
      </c>
      <c r="AP637" s="17">
        <f t="shared" si="245"/>
        <v>0</v>
      </c>
      <c r="AQ637" s="17">
        <f t="shared" si="246"/>
        <v>0.55005500550055009</v>
      </c>
      <c r="AR637" s="17">
        <f t="shared" si="247"/>
        <v>0</v>
      </c>
      <c r="AS637" s="17">
        <f t="shared" si="248"/>
        <v>0.23723</v>
      </c>
      <c r="AU637" s="17">
        <f t="shared" si="249"/>
        <v>0</v>
      </c>
      <c r="AV637" s="17">
        <f t="shared" si="250"/>
        <v>0.81799999999999984</v>
      </c>
      <c r="AW637" s="17">
        <f t="shared" si="251"/>
        <v>0.5</v>
      </c>
      <c r="AX637" s="17">
        <f t="shared" si="252"/>
        <v>0.5</v>
      </c>
      <c r="AY637" s="17">
        <f t="shared" si="253"/>
        <v>0.39400000000000007</v>
      </c>
      <c r="AZ637" s="17">
        <f t="shared" si="254"/>
        <v>0.39400000000000007</v>
      </c>
      <c r="BA637" s="17">
        <f t="shared" si="255"/>
        <v>0.15677000000000008</v>
      </c>
      <c r="BC637" s="17">
        <f t="shared" si="256"/>
        <v>0</v>
      </c>
      <c r="BD637" s="17">
        <f t="shared" si="257"/>
        <v>0.81799999999999984</v>
      </c>
      <c r="BE637" s="17">
        <f t="shared" si="258"/>
        <v>0.42821172032905386</v>
      </c>
      <c r="BF637" s="17">
        <f t="shared" si="259"/>
        <v>0.45307939915679696</v>
      </c>
      <c r="BG637" s="17">
        <f t="shared" si="260"/>
        <v>0.45307939915679696</v>
      </c>
      <c r="BH637" s="17">
        <f t="shared" si="261"/>
        <v>4.6590963116350262E-2</v>
      </c>
      <c r="BI637" s="17">
        <f t="shared" si="262"/>
        <v>5.8566786384848786E-4</v>
      </c>
    </row>
    <row r="638" spans="1:61" x14ac:dyDescent="0.25">
      <c r="A638" s="84">
        <v>638</v>
      </c>
      <c r="B638" s="84">
        <v>648</v>
      </c>
      <c r="D638" s="86" t="s">
        <v>615</v>
      </c>
      <c r="E638" s="98">
        <f t="shared" si="263"/>
        <v>0.76758000000000004</v>
      </c>
      <c r="F638" s="98">
        <f t="shared" si="264"/>
        <v>0</v>
      </c>
      <c r="G638" s="17">
        <v>0</v>
      </c>
      <c r="H638" s="17">
        <f>'EWG-CCP-127 (1)'!C362</f>
        <v>99.232420000000005</v>
      </c>
      <c r="I638" s="17">
        <v>0</v>
      </c>
      <c r="J638" s="17">
        <v>0</v>
      </c>
      <c r="K638" s="17">
        <v>0</v>
      </c>
      <c r="L638" s="17">
        <v>0</v>
      </c>
      <c r="M638" s="17">
        <v>0</v>
      </c>
      <c r="N638" s="17">
        <v>0</v>
      </c>
      <c r="O638" s="17">
        <f>'EWG-CCP-127 (1)'!D362</f>
        <v>0.76758000000000004</v>
      </c>
      <c r="P638" s="17">
        <v>0</v>
      </c>
      <c r="Q638" s="17">
        <v>0</v>
      </c>
      <c r="R638" s="17">
        <v>0</v>
      </c>
      <c r="S638" s="17">
        <v>0</v>
      </c>
      <c r="T638" s="17">
        <v>0</v>
      </c>
      <c r="U638" s="17">
        <v>0</v>
      </c>
      <c r="V638" s="17">
        <v>0</v>
      </c>
      <c r="W638" s="17">
        <v>0</v>
      </c>
      <c r="X638" s="17">
        <v>0</v>
      </c>
      <c r="Y638" s="17">
        <v>0</v>
      </c>
      <c r="Z638" s="17">
        <v>0</v>
      </c>
      <c r="AA638" s="17">
        <v>0</v>
      </c>
      <c r="AB638" s="17">
        <v>0</v>
      </c>
      <c r="AC638" s="17">
        <v>0</v>
      </c>
      <c r="AD638" s="17">
        <v>0</v>
      </c>
      <c r="AE638" s="17">
        <v>0</v>
      </c>
      <c r="AF638" s="17">
        <v>0</v>
      </c>
      <c r="AG638" s="88">
        <f>'EWG-CCP-127 (1)'!F362</f>
        <v>0.69100000000000006</v>
      </c>
      <c r="AH638" s="17" t="s">
        <v>3</v>
      </c>
      <c r="AI638" s="87" t="s">
        <v>506</v>
      </c>
      <c r="AL638" s="87" t="s">
        <v>510</v>
      </c>
      <c r="AN638" s="17">
        <f t="shared" si="243"/>
        <v>100</v>
      </c>
      <c r="AO638" s="17">
        <f t="shared" si="244"/>
        <v>7.6758E-3</v>
      </c>
      <c r="AP638" s="17">
        <f t="shared" si="245"/>
        <v>0</v>
      </c>
      <c r="AQ638" s="17">
        <f t="shared" si="246"/>
        <v>0.9923242000000001</v>
      </c>
      <c r="AR638" s="17">
        <f t="shared" si="247"/>
        <v>0</v>
      </c>
      <c r="AS638" s="17">
        <f t="shared" si="248"/>
        <v>6.9100000000000003E-3</v>
      </c>
      <c r="AU638" s="17">
        <f t="shared" si="249"/>
        <v>0</v>
      </c>
      <c r="AV638" s="17">
        <f t="shared" si="250"/>
        <v>7.7351736458709753E-3</v>
      </c>
      <c r="AW638" s="17">
        <f t="shared" si="251"/>
        <v>0.5</v>
      </c>
      <c r="AX638" s="17">
        <f t="shared" si="252"/>
        <v>0.5</v>
      </c>
      <c r="AY638" s="17">
        <f t="shared" si="253"/>
        <v>7.7351736458709753E-3</v>
      </c>
      <c r="AZ638" s="17">
        <f t="shared" si="254"/>
        <v>7.7351736458709753E-3</v>
      </c>
      <c r="BA638" s="17">
        <f t="shared" si="255"/>
        <v>8.2517364587097498E-4</v>
      </c>
      <c r="BC638" s="17">
        <f t="shared" si="256"/>
        <v>0</v>
      </c>
      <c r="BD638" s="17">
        <f t="shared" si="257"/>
        <v>7.7351736458709762E-3</v>
      </c>
      <c r="BE638" s="17">
        <f t="shared" si="258"/>
        <v>0.42821172032905386</v>
      </c>
      <c r="BF638" s="17">
        <f t="shared" si="259"/>
        <v>7.7351736458709762E-3</v>
      </c>
      <c r="BG638" s="17">
        <f t="shared" si="260"/>
        <v>7.7351736458709762E-3</v>
      </c>
      <c r="BH638" s="17">
        <f t="shared" si="261"/>
        <v>6.8091154583999862E-7</v>
      </c>
      <c r="BI638" s="17">
        <f t="shared" si="262"/>
        <v>4.248521707685466E-2</v>
      </c>
    </row>
    <row r="639" spans="1:61" x14ac:dyDescent="0.25">
      <c r="A639" s="84">
        <v>639</v>
      </c>
      <c r="B639" s="84">
        <v>649</v>
      </c>
      <c r="D639" s="86" t="s">
        <v>615</v>
      </c>
      <c r="E639" s="98">
        <f t="shared" si="263"/>
        <v>2.1751900000000002</v>
      </c>
      <c r="F639" s="98">
        <f t="shared" si="264"/>
        <v>0</v>
      </c>
      <c r="G639" s="17">
        <v>0</v>
      </c>
      <c r="H639" s="17">
        <f>'EWG-CCP-127 (1)'!C363</f>
        <v>97.824809999999999</v>
      </c>
      <c r="I639" s="17">
        <v>0</v>
      </c>
      <c r="J639" s="17">
        <v>0</v>
      </c>
      <c r="K639" s="17">
        <v>0</v>
      </c>
      <c r="L639" s="17">
        <v>0</v>
      </c>
      <c r="M639" s="17">
        <v>0</v>
      </c>
      <c r="N639" s="17">
        <v>0</v>
      </c>
      <c r="O639" s="17">
        <f>'EWG-CCP-127 (1)'!D363</f>
        <v>2.1751900000000002</v>
      </c>
      <c r="P639" s="17">
        <v>0</v>
      </c>
      <c r="Q639" s="17">
        <v>0</v>
      </c>
      <c r="R639" s="17">
        <v>0</v>
      </c>
      <c r="S639" s="17">
        <v>0</v>
      </c>
      <c r="T639" s="17">
        <v>0</v>
      </c>
      <c r="U639" s="17">
        <v>0</v>
      </c>
      <c r="V639" s="17">
        <v>0</v>
      </c>
      <c r="W639" s="17">
        <v>0</v>
      </c>
      <c r="X639" s="17">
        <v>0</v>
      </c>
      <c r="Y639" s="17">
        <v>0</v>
      </c>
      <c r="Z639" s="17">
        <v>0</v>
      </c>
      <c r="AA639" s="17">
        <v>0</v>
      </c>
      <c r="AB639" s="17">
        <v>0</v>
      </c>
      <c r="AC639" s="17">
        <v>0</v>
      </c>
      <c r="AD639" s="17">
        <v>0</v>
      </c>
      <c r="AE639" s="17">
        <v>0</v>
      </c>
      <c r="AF639" s="17">
        <v>0</v>
      </c>
      <c r="AG639" s="88">
        <f>'EWG-CCP-127 (1)'!F363</f>
        <v>3.4320000000000004</v>
      </c>
      <c r="AH639" s="17" t="s">
        <v>3</v>
      </c>
      <c r="AI639" s="87" t="s">
        <v>506</v>
      </c>
      <c r="AN639" s="17">
        <f t="shared" si="243"/>
        <v>100</v>
      </c>
      <c r="AO639" s="17">
        <f t="shared" si="244"/>
        <v>2.1751900000000001E-2</v>
      </c>
      <c r="AP639" s="17">
        <f t="shared" si="245"/>
        <v>0</v>
      </c>
      <c r="AQ639" s="17">
        <f t="shared" si="246"/>
        <v>0.97824809999999995</v>
      </c>
      <c r="AR639" s="17">
        <f t="shared" si="247"/>
        <v>0</v>
      </c>
      <c r="AS639" s="17">
        <f t="shared" si="248"/>
        <v>3.4320000000000003E-2</v>
      </c>
      <c r="AU639" s="17">
        <f t="shared" si="249"/>
        <v>0</v>
      </c>
      <c r="AV639" s="17">
        <f t="shared" si="250"/>
        <v>2.2235565803807849E-2</v>
      </c>
      <c r="AW639" s="17">
        <f t="shared" si="251"/>
        <v>0.5</v>
      </c>
      <c r="AX639" s="17">
        <f t="shared" si="252"/>
        <v>0.5</v>
      </c>
      <c r="AY639" s="17">
        <f t="shared" si="253"/>
        <v>2.2235565803807849E-2</v>
      </c>
      <c r="AZ639" s="17">
        <f t="shared" si="254"/>
        <v>2.2235565803807849E-2</v>
      </c>
      <c r="BA639" s="17">
        <f t="shared" si="255"/>
        <v>1.2084434196192154E-2</v>
      </c>
      <c r="BC639" s="17">
        <f t="shared" si="256"/>
        <v>0</v>
      </c>
      <c r="BD639" s="17">
        <f t="shared" si="257"/>
        <v>2.2235565803807849E-2</v>
      </c>
      <c r="BE639" s="17">
        <f t="shared" si="258"/>
        <v>0.42821172032905386</v>
      </c>
      <c r="BF639" s="17">
        <f t="shared" si="259"/>
        <v>2.2235565803807849E-2</v>
      </c>
      <c r="BG639" s="17">
        <f t="shared" si="260"/>
        <v>2.2235565803807849E-2</v>
      </c>
      <c r="BH639" s="17">
        <f t="shared" si="261"/>
        <v>1.4603354984209831E-4</v>
      </c>
      <c r="BI639" s="17">
        <f t="shared" si="262"/>
        <v>3.1937058336317589E-2</v>
      </c>
    </row>
    <row r="640" spans="1:61" x14ac:dyDescent="0.25">
      <c r="A640" s="84">
        <v>640</v>
      </c>
      <c r="B640" s="84">
        <v>650</v>
      </c>
      <c r="D640" s="86" t="s">
        <v>615</v>
      </c>
      <c r="E640" s="98">
        <f t="shared" si="263"/>
        <v>4.8157300000000003</v>
      </c>
      <c r="F640" s="98">
        <f t="shared" si="264"/>
        <v>0</v>
      </c>
      <c r="G640" s="17">
        <v>0</v>
      </c>
      <c r="H640" s="17">
        <f>'EWG-CCP-127 (1)'!C364</f>
        <v>95.184269999999998</v>
      </c>
      <c r="I640" s="17">
        <v>0</v>
      </c>
      <c r="J640" s="17">
        <v>0</v>
      </c>
      <c r="K640" s="17">
        <v>0</v>
      </c>
      <c r="L640" s="17">
        <v>0</v>
      </c>
      <c r="M640" s="17">
        <v>0</v>
      </c>
      <c r="N640" s="17">
        <v>0</v>
      </c>
      <c r="O640" s="17">
        <f>'EWG-CCP-127 (1)'!D364</f>
        <v>4.8157300000000003</v>
      </c>
      <c r="P640" s="17">
        <v>0</v>
      </c>
      <c r="Q640" s="17">
        <v>0</v>
      </c>
      <c r="R640" s="17">
        <v>0</v>
      </c>
      <c r="S640" s="17">
        <v>0</v>
      </c>
      <c r="T640" s="17">
        <v>0</v>
      </c>
      <c r="U640" s="17">
        <v>0</v>
      </c>
      <c r="V640" s="17">
        <v>0</v>
      </c>
      <c r="W640" s="17">
        <v>0</v>
      </c>
      <c r="X640" s="17">
        <v>0</v>
      </c>
      <c r="Y640" s="17">
        <v>0</v>
      </c>
      <c r="Z640" s="17">
        <v>0</v>
      </c>
      <c r="AA640" s="17">
        <v>0</v>
      </c>
      <c r="AB640" s="17">
        <v>0</v>
      </c>
      <c r="AC640" s="17">
        <v>0</v>
      </c>
      <c r="AD640" s="17">
        <v>0</v>
      </c>
      <c r="AE640" s="17">
        <v>0</v>
      </c>
      <c r="AF640" s="17">
        <v>0</v>
      </c>
      <c r="AG640" s="88">
        <f>'EWG-CCP-127 (1)'!F364</f>
        <v>7.1609999999999996</v>
      </c>
      <c r="AH640" s="17" t="s">
        <v>3</v>
      </c>
      <c r="AI640" s="87" t="s">
        <v>506</v>
      </c>
      <c r="AN640" s="17">
        <f t="shared" si="243"/>
        <v>100</v>
      </c>
      <c r="AO640" s="17">
        <f t="shared" si="244"/>
        <v>4.81573E-2</v>
      </c>
      <c r="AP640" s="17">
        <f t="shared" si="245"/>
        <v>0</v>
      </c>
      <c r="AQ640" s="17">
        <f t="shared" si="246"/>
        <v>0.95184269999999993</v>
      </c>
      <c r="AR640" s="17">
        <f t="shared" si="247"/>
        <v>0</v>
      </c>
      <c r="AS640" s="17">
        <f t="shared" si="248"/>
        <v>7.1609999999999993E-2</v>
      </c>
      <c r="AU640" s="17">
        <f t="shared" si="249"/>
        <v>0</v>
      </c>
      <c r="AV640" s="17">
        <f t="shared" si="250"/>
        <v>5.0593758821704471E-2</v>
      </c>
      <c r="AW640" s="17">
        <f t="shared" si="251"/>
        <v>0.5</v>
      </c>
      <c r="AX640" s="17">
        <f t="shared" si="252"/>
        <v>0.5</v>
      </c>
      <c r="AY640" s="17">
        <f t="shared" si="253"/>
        <v>5.0593758821704471E-2</v>
      </c>
      <c r="AZ640" s="17">
        <f t="shared" si="254"/>
        <v>5.0593758821704471E-2</v>
      </c>
      <c r="BA640" s="17">
        <f t="shared" si="255"/>
        <v>2.1016241178295522E-2</v>
      </c>
      <c r="BC640" s="17">
        <f t="shared" si="256"/>
        <v>0</v>
      </c>
      <c r="BD640" s="17">
        <f t="shared" si="257"/>
        <v>5.0593758821704471E-2</v>
      </c>
      <c r="BE640" s="17">
        <f t="shared" si="258"/>
        <v>0.42821172032905386</v>
      </c>
      <c r="BF640" s="17">
        <f t="shared" si="259"/>
        <v>5.0593758821704471E-2</v>
      </c>
      <c r="BG640" s="17">
        <f t="shared" si="260"/>
        <v>5.0593758821704471E-2</v>
      </c>
      <c r="BH640" s="17">
        <f t="shared" si="261"/>
        <v>4.4168239326428435E-4</v>
      </c>
      <c r="BI640" s="17">
        <f t="shared" si="262"/>
        <v>1.9999453571464341E-2</v>
      </c>
    </row>
    <row r="641" spans="1:61" x14ac:dyDescent="0.25">
      <c r="A641" s="84">
        <v>641</v>
      </c>
      <c r="B641" s="84">
        <v>651</v>
      </c>
      <c r="D641" s="86" t="s">
        <v>615</v>
      </c>
      <c r="E641" s="98">
        <f t="shared" si="263"/>
        <v>10.024889999999999</v>
      </c>
      <c r="F641" s="98">
        <f t="shared" si="264"/>
        <v>0</v>
      </c>
      <c r="G641" s="17">
        <v>0</v>
      </c>
      <c r="H641" s="17">
        <f>'EWG-CCP-127 (1)'!C365</f>
        <v>89.975110000000001</v>
      </c>
      <c r="I641" s="17">
        <v>0</v>
      </c>
      <c r="J641" s="17">
        <v>0</v>
      </c>
      <c r="K641" s="17">
        <v>0</v>
      </c>
      <c r="L641" s="17">
        <v>0</v>
      </c>
      <c r="M641" s="17">
        <v>0</v>
      </c>
      <c r="N641" s="17">
        <v>0</v>
      </c>
      <c r="O641" s="17">
        <f>'EWG-CCP-127 (1)'!D365</f>
        <v>10.024889999999999</v>
      </c>
      <c r="P641" s="17">
        <v>0</v>
      </c>
      <c r="Q641" s="17">
        <v>0</v>
      </c>
      <c r="R641" s="17">
        <v>0</v>
      </c>
      <c r="S641" s="17">
        <v>0</v>
      </c>
      <c r="T641" s="17">
        <v>0</v>
      </c>
      <c r="U641" s="17">
        <v>0</v>
      </c>
      <c r="V641" s="17">
        <v>0</v>
      </c>
      <c r="W641" s="17">
        <v>0</v>
      </c>
      <c r="X641" s="17">
        <v>0</v>
      </c>
      <c r="Y641" s="17">
        <v>0</v>
      </c>
      <c r="Z641" s="17">
        <v>0</v>
      </c>
      <c r="AA641" s="17">
        <v>0</v>
      </c>
      <c r="AB641" s="17">
        <v>0</v>
      </c>
      <c r="AC641" s="17">
        <v>0</v>
      </c>
      <c r="AD641" s="17">
        <v>0</v>
      </c>
      <c r="AE641" s="17">
        <v>0</v>
      </c>
      <c r="AF641" s="17">
        <v>0</v>
      </c>
      <c r="AG641" s="88">
        <f>'EWG-CCP-127 (1)'!F365</f>
        <v>19.497</v>
      </c>
      <c r="AH641" s="17" t="s">
        <v>3</v>
      </c>
      <c r="AI641" s="87" t="s">
        <v>506</v>
      </c>
      <c r="AN641" s="17">
        <f t="shared" si="243"/>
        <v>100</v>
      </c>
      <c r="AO641" s="17">
        <f t="shared" si="244"/>
        <v>0.10024889999999999</v>
      </c>
      <c r="AP641" s="17">
        <f t="shared" si="245"/>
        <v>0</v>
      </c>
      <c r="AQ641" s="17">
        <f t="shared" si="246"/>
        <v>0.89975110000000003</v>
      </c>
      <c r="AR641" s="17">
        <f t="shared" si="247"/>
        <v>0</v>
      </c>
      <c r="AS641" s="17">
        <f t="shared" si="248"/>
        <v>0.19497</v>
      </c>
      <c r="AU641" s="17">
        <f t="shared" si="249"/>
        <v>0</v>
      </c>
      <c r="AV641" s="17">
        <f t="shared" si="250"/>
        <v>0.11141848006632055</v>
      </c>
      <c r="AW641" s="17">
        <f t="shared" si="251"/>
        <v>0.5</v>
      </c>
      <c r="AX641" s="17">
        <f t="shared" si="252"/>
        <v>0.5</v>
      </c>
      <c r="AY641" s="17">
        <f t="shared" si="253"/>
        <v>0.11141848006632055</v>
      </c>
      <c r="AZ641" s="17">
        <f t="shared" si="254"/>
        <v>0.11141848006632055</v>
      </c>
      <c r="BA641" s="17">
        <f t="shared" si="255"/>
        <v>8.3551519933679458E-2</v>
      </c>
      <c r="BC641" s="17">
        <f t="shared" si="256"/>
        <v>0</v>
      </c>
      <c r="BD641" s="17">
        <f t="shared" si="257"/>
        <v>0.11141848006632056</v>
      </c>
      <c r="BE641" s="17">
        <f t="shared" si="258"/>
        <v>0.42821172032905386</v>
      </c>
      <c r="BF641" s="17">
        <f t="shared" si="259"/>
        <v>0.11141848006632056</v>
      </c>
      <c r="BG641" s="17">
        <f t="shared" si="260"/>
        <v>0.11141848006632056</v>
      </c>
      <c r="BH641" s="17">
        <f t="shared" si="261"/>
        <v>6.9808564832280337E-3</v>
      </c>
      <c r="BI641" s="17">
        <f t="shared" si="262"/>
        <v>3.2614280631827232E-4</v>
      </c>
    </row>
    <row r="642" spans="1:61" x14ac:dyDescent="0.25">
      <c r="A642" s="84">
        <v>642</v>
      </c>
      <c r="B642" s="84">
        <v>652</v>
      </c>
      <c r="D642" s="86" t="s">
        <v>615</v>
      </c>
      <c r="E642" s="98">
        <f t="shared" si="263"/>
        <v>13.66206</v>
      </c>
      <c r="F642" s="98">
        <f t="shared" si="264"/>
        <v>0</v>
      </c>
      <c r="G642" s="17">
        <v>0</v>
      </c>
      <c r="H642" s="17">
        <f>'EWG-CCP-127 (1)'!C366</f>
        <v>86.337940000000003</v>
      </c>
      <c r="I642" s="17">
        <v>0</v>
      </c>
      <c r="J642" s="17">
        <v>0</v>
      </c>
      <c r="K642" s="17">
        <v>0</v>
      </c>
      <c r="L642" s="17">
        <v>0</v>
      </c>
      <c r="M642" s="17">
        <v>0</v>
      </c>
      <c r="N642" s="17">
        <v>0</v>
      </c>
      <c r="O642" s="17">
        <f>'EWG-CCP-127 (1)'!D366</f>
        <v>13.66206</v>
      </c>
      <c r="P642" s="17">
        <v>0</v>
      </c>
      <c r="Q642" s="17">
        <v>0</v>
      </c>
      <c r="R642" s="17">
        <v>0</v>
      </c>
      <c r="S642" s="17">
        <v>0</v>
      </c>
      <c r="T642" s="17">
        <v>0</v>
      </c>
      <c r="U642" s="17">
        <v>0</v>
      </c>
      <c r="V642" s="17">
        <v>0</v>
      </c>
      <c r="W642" s="17">
        <v>0</v>
      </c>
      <c r="X642" s="17">
        <v>0</v>
      </c>
      <c r="Y642" s="17">
        <v>0</v>
      </c>
      <c r="Z642" s="17">
        <v>0</v>
      </c>
      <c r="AA642" s="17">
        <v>0</v>
      </c>
      <c r="AB642" s="17">
        <v>0</v>
      </c>
      <c r="AC642" s="17">
        <v>0</v>
      </c>
      <c r="AD642" s="17">
        <v>0</v>
      </c>
      <c r="AE642" s="17">
        <v>0</v>
      </c>
      <c r="AF642" s="17">
        <v>0</v>
      </c>
      <c r="AG642" s="88">
        <f>'EWG-CCP-127 (1)'!F366</f>
        <v>27.6</v>
      </c>
      <c r="AH642" s="17" t="s">
        <v>3</v>
      </c>
      <c r="AI642" s="87" t="s">
        <v>506</v>
      </c>
      <c r="AN642" s="17">
        <f t="shared" si="243"/>
        <v>100</v>
      </c>
      <c r="AO642" s="17">
        <f t="shared" si="244"/>
        <v>0.13662060000000001</v>
      </c>
      <c r="AP642" s="17">
        <f t="shared" si="245"/>
        <v>0</v>
      </c>
      <c r="AQ642" s="17">
        <f t="shared" si="246"/>
        <v>0.86337940000000002</v>
      </c>
      <c r="AR642" s="17">
        <f t="shared" si="247"/>
        <v>0</v>
      </c>
      <c r="AS642" s="17">
        <f t="shared" si="248"/>
        <v>0.27600000000000002</v>
      </c>
      <c r="AU642" s="17">
        <f t="shared" si="249"/>
        <v>0</v>
      </c>
      <c r="AV642" s="17">
        <f t="shared" si="250"/>
        <v>0.15823935572240894</v>
      </c>
      <c r="AW642" s="17">
        <f t="shared" si="251"/>
        <v>0.5</v>
      </c>
      <c r="AX642" s="17">
        <f t="shared" si="252"/>
        <v>0.5</v>
      </c>
      <c r="AY642" s="17">
        <f t="shared" si="253"/>
        <v>0.15823935572240894</v>
      </c>
      <c r="AZ642" s="17">
        <f t="shared" si="254"/>
        <v>0.15823935572240894</v>
      </c>
      <c r="BA642" s="17">
        <f t="shared" si="255"/>
        <v>0.11776064427759109</v>
      </c>
      <c r="BC642" s="17">
        <f t="shared" si="256"/>
        <v>0</v>
      </c>
      <c r="BD642" s="17">
        <f t="shared" si="257"/>
        <v>0.15823935572240894</v>
      </c>
      <c r="BE642" s="17">
        <f t="shared" si="258"/>
        <v>0.42821172032905386</v>
      </c>
      <c r="BF642" s="17">
        <f t="shared" si="259"/>
        <v>0.15823935572240894</v>
      </c>
      <c r="BG642" s="17">
        <f t="shared" si="260"/>
        <v>0.15823935572240894</v>
      </c>
      <c r="BH642" s="17">
        <f t="shared" si="261"/>
        <v>1.3867569340673347E-2</v>
      </c>
      <c r="BI642" s="17">
        <f t="shared" si="262"/>
        <v>3.9652934030450469E-3</v>
      </c>
    </row>
    <row r="643" spans="1:61" x14ac:dyDescent="0.25">
      <c r="A643" s="84">
        <v>643</v>
      </c>
      <c r="B643" s="84">
        <v>653</v>
      </c>
      <c r="D643" s="86" t="s">
        <v>615</v>
      </c>
      <c r="E643" s="98">
        <f t="shared" si="263"/>
        <v>16.148489999999999</v>
      </c>
      <c r="F643" s="98">
        <f t="shared" si="264"/>
        <v>0</v>
      </c>
      <c r="G643" s="17">
        <v>0</v>
      </c>
      <c r="H643" s="17">
        <f>'EWG-CCP-127 (1)'!C367</f>
        <v>83.851510000000005</v>
      </c>
      <c r="I643" s="17">
        <v>0</v>
      </c>
      <c r="J643" s="17">
        <v>0</v>
      </c>
      <c r="K643" s="17">
        <v>0</v>
      </c>
      <c r="L643" s="17">
        <v>0</v>
      </c>
      <c r="M643" s="17">
        <v>0</v>
      </c>
      <c r="N643" s="17">
        <v>0</v>
      </c>
      <c r="O643" s="17">
        <f>'EWG-CCP-127 (1)'!D367</f>
        <v>16.148489999999999</v>
      </c>
      <c r="P643" s="17">
        <v>0</v>
      </c>
      <c r="Q643" s="17">
        <v>0</v>
      </c>
      <c r="R643" s="17">
        <v>0</v>
      </c>
      <c r="S643" s="17">
        <v>0</v>
      </c>
      <c r="T643" s="17">
        <v>0</v>
      </c>
      <c r="U643" s="17">
        <v>0</v>
      </c>
      <c r="V643" s="17">
        <v>0</v>
      </c>
      <c r="W643" s="17">
        <v>0</v>
      </c>
      <c r="X643" s="17">
        <v>0</v>
      </c>
      <c r="Y643" s="17">
        <v>0</v>
      </c>
      <c r="Z643" s="17">
        <v>0</v>
      </c>
      <c r="AA643" s="17">
        <v>0</v>
      </c>
      <c r="AB643" s="17">
        <v>0</v>
      </c>
      <c r="AC643" s="17">
        <v>0</v>
      </c>
      <c r="AD643" s="17">
        <v>0</v>
      </c>
      <c r="AE643" s="17">
        <v>0</v>
      </c>
      <c r="AF643" s="17">
        <v>0</v>
      </c>
      <c r="AG643" s="88">
        <f>'EWG-CCP-127 (1)'!F367</f>
        <v>34.734999999999999</v>
      </c>
      <c r="AH643" s="17" t="s">
        <v>3</v>
      </c>
      <c r="AI643" s="87" t="s">
        <v>506</v>
      </c>
      <c r="AN643" s="17">
        <f t="shared" si="243"/>
        <v>100</v>
      </c>
      <c r="AO643" s="17">
        <f t="shared" si="244"/>
        <v>0.16148489999999999</v>
      </c>
      <c r="AP643" s="17">
        <f t="shared" si="245"/>
        <v>0</v>
      </c>
      <c r="AQ643" s="17">
        <f t="shared" si="246"/>
        <v>0.83851510000000007</v>
      </c>
      <c r="AR643" s="17">
        <f t="shared" si="247"/>
        <v>0</v>
      </c>
      <c r="AS643" s="17">
        <f t="shared" si="248"/>
        <v>0.34734999999999999</v>
      </c>
      <c r="AU643" s="17">
        <f t="shared" si="249"/>
        <v>0</v>
      </c>
      <c r="AV643" s="17">
        <f t="shared" si="250"/>
        <v>0.19258436729404155</v>
      </c>
      <c r="AW643" s="17">
        <f t="shared" si="251"/>
        <v>0.5</v>
      </c>
      <c r="AX643" s="17">
        <f t="shared" si="252"/>
        <v>0.5</v>
      </c>
      <c r="AY643" s="17">
        <f t="shared" si="253"/>
        <v>0.19258436729404155</v>
      </c>
      <c r="AZ643" s="17">
        <f t="shared" si="254"/>
        <v>0.19258436729404155</v>
      </c>
      <c r="BA643" s="17">
        <f t="shared" si="255"/>
        <v>0.15476563270595844</v>
      </c>
      <c r="BC643" s="17">
        <f t="shared" si="256"/>
        <v>0</v>
      </c>
      <c r="BD643" s="17">
        <f t="shared" si="257"/>
        <v>0.19258436729404155</v>
      </c>
      <c r="BE643" s="17">
        <f t="shared" si="258"/>
        <v>0.42821172032905386</v>
      </c>
      <c r="BF643" s="17">
        <f t="shared" si="259"/>
        <v>0.19258436729404155</v>
      </c>
      <c r="BG643" s="17">
        <f t="shared" si="260"/>
        <v>0.19258436729404155</v>
      </c>
      <c r="BH643" s="17">
        <f t="shared" si="261"/>
        <v>2.3952401066875635E-2</v>
      </c>
      <c r="BI643" s="17">
        <f t="shared" si="262"/>
        <v>1.8042017054364989E-2</v>
      </c>
    </row>
    <row r="644" spans="1:61" x14ac:dyDescent="0.25">
      <c r="A644" s="84">
        <v>644</v>
      </c>
      <c r="B644" s="84">
        <v>654</v>
      </c>
      <c r="D644" s="86" t="s">
        <v>615</v>
      </c>
      <c r="E644" s="98">
        <f t="shared" si="263"/>
        <v>19.950050000000001</v>
      </c>
      <c r="F644" s="98">
        <f t="shared" si="264"/>
        <v>0</v>
      </c>
      <c r="G644" s="17">
        <v>0</v>
      </c>
      <c r="H644" s="17">
        <f>'EWG-CCP-127 (1)'!C368</f>
        <v>80.049949999999995</v>
      </c>
      <c r="I644" s="17">
        <v>0</v>
      </c>
      <c r="J644" s="17">
        <v>0</v>
      </c>
      <c r="K644" s="17">
        <v>0</v>
      </c>
      <c r="L644" s="17">
        <v>0</v>
      </c>
      <c r="M644" s="17">
        <v>0</v>
      </c>
      <c r="N644" s="17">
        <v>0</v>
      </c>
      <c r="O644" s="17">
        <f>'EWG-CCP-127 (1)'!D368</f>
        <v>19.950050000000001</v>
      </c>
      <c r="P644" s="17">
        <v>0</v>
      </c>
      <c r="Q644" s="17">
        <v>0</v>
      </c>
      <c r="R644" s="17">
        <v>0</v>
      </c>
      <c r="S644" s="17">
        <v>0</v>
      </c>
      <c r="T644" s="17">
        <v>0</v>
      </c>
      <c r="U644" s="17">
        <v>0</v>
      </c>
      <c r="V644" s="17">
        <v>0</v>
      </c>
      <c r="W644" s="17">
        <v>0</v>
      </c>
      <c r="X644" s="17">
        <v>0</v>
      </c>
      <c r="Y644" s="17">
        <v>0</v>
      </c>
      <c r="Z644" s="17">
        <v>0</v>
      </c>
      <c r="AA644" s="17">
        <v>0</v>
      </c>
      <c r="AB644" s="17">
        <v>0</v>
      </c>
      <c r="AC644" s="17">
        <v>0</v>
      </c>
      <c r="AD644" s="17">
        <v>0</v>
      </c>
      <c r="AE644" s="17">
        <v>0</v>
      </c>
      <c r="AF644" s="17">
        <v>0</v>
      </c>
      <c r="AG644" s="88">
        <f>'EWG-CCP-127 (1)'!F368</f>
        <v>43.16</v>
      </c>
      <c r="AH644" s="17" t="s">
        <v>3</v>
      </c>
      <c r="AI644" s="87" t="s">
        <v>506</v>
      </c>
      <c r="AN644" s="17">
        <f t="shared" si="243"/>
        <v>100</v>
      </c>
      <c r="AO644" s="17">
        <f t="shared" si="244"/>
        <v>0.1995005</v>
      </c>
      <c r="AP644" s="17">
        <f t="shared" si="245"/>
        <v>0</v>
      </c>
      <c r="AQ644" s="17">
        <f t="shared" si="246"/>
        <v>0.80049949999999992</v>
      </c>
      <c r="AR644" s="17">
        <f t="shared" si="247"/>
        <v>0</v>
      </c>
      <c r="AS644" s="17">
        <f t="shared" si="248"/>
        <v>0.43159999999999998</v>
      </c>
      <c r="AU644" s="17">
        <f t="shared" si="249"/>
        <v>0</v>
      </c>
      <c r="AV644" s="17">
        <f t="shared" si="250"/>
        <v>0.24922001825110449</v>
      </c>
      <c r="AW644" s="17">
        <f t="shared" si="251"/>
        <v>0.5</v>
      </c>
      <c r="AX644" s="17">
        <f t="shared" si="252"/>
        <v>0.5</v>
      </c>
      <c r="AY644" s="17">
        <f t="shared" si="253"/>
        <v>0.24922001825110449</v>
      </c>
      <c r="AZ644" s="17">
        <f t="shared" si="254"/>
        <v>0.24922001825110449</v>
      </c>
      <c r="BA644" s="17">
        <f t="shared" si="255"/>
        <v>0.1823799817488955</v>
      </c>
      <c r="BC644" s="17">
        <f t="shared" si="256"/>
        <v>0</v>
      </c>
      <c r="BD644" s="17">
        <f t="shared" si="257"/>
        <v>0.24922001825110449</v>
      </c>
      <c r="BE644" s="17">
        <f t="shared" si="258"/>
        <v>0.42821172032905386</v>
      </c>
      <c r="BF644" s="17">
        <f t="shared" si="259"/>
        <v>0.24922001825110449</v>
      </c>
      <c r="BG644" s="17">
        <f t="shared" si="260"/>
        <v>0.24922001825110449</v>
      </c>
      <c r="BH644" s="17">
        <f t="shared" si="261"/>
        <v>3.3262457742727458E-2</v>
      </c>
      <c r="BI644" s="17">
        <f t="shared" si="262"/>
        <v>4.7773096558551463E-2</v>
      </c>
    </row>
    <row r="645" spans="1:61" x14ac:dyDescent="0.25">
      <c r="A645" s="84">
        <v>645</v>
      </c>
      <c r="B645" s="84">
        <v>655</v>
      </c>
      <c r="D645" s="86" t="s">
        <v>615</v>
      </c>
      <c r="E645" s="98">
        <f t="shared" si="263"/>
        <v>26.30996</v>
      </c>
      <c r="F645" s="98">
        <f t="shared" si="264"/>
        <v>0</v>
      </c>
      <c r="G645" s="17">
        <v>0</v>
      </c>
      <c r="H645" s="17">
        <f>'EWG-CCP-127 (1)'!C369</f>
        <v>73.690039999999996</v>
      </c>
      <c r="I645" s="17">
        <v>0</v>
      </c>
      <c r="J645" s="17">
        <v>0</v>
      </c>
      <c r="K645" s="17">
        <v>0</v>
      </c>
      <c r="L645" s="17">
        <v>0</v>
      </c>
      <c r="M645" s="17">
        <v>0</v>
      </c>
      <c r="N645" s="17">
        <v>0</v>
      </c>
      <c r="O645" s="17">
        <f>'EWG-CCP-127 (1)'!D369</f>
        <v>26.30996</v>
      </c>
      <c r="P645" s="17">
        <v>0</v>
      </c>
      <c r="Q645" s="17">
        <v>0</v>
      </c>
      <c r="R645" s="17">
        <v>0</v>
      </c>
      <c r="S645" s="17">
        <v>0</v>
      </c>
      <c r="T645" s="17">
        <v>0</v>
      </c>
      <c r="U645" s="17">
        <v>0</v>
      </c>
      <c r="V645" s="17">
        <v>0</v>
      </c>
      <c r="W645" s="17">
        <v>0</v>
      </c>
      <c r="X645" s="17">
        <v>0</v>
      </c>
      <c r="Y645" s="17">
        <v>0</v>
      </c>
      <c r="Z645" s="17">
        <v>0</v>
      </c>
      <c r="AA645" s="17">
        <v>0</v>
      </c>
      <c r="AB645" s="17">
        <v>0</v>
      </c>
      <c r="AC645" s="17">
        <v>0</v>
      </c>
      <c r="AD645" s="17">
        <v>0</v>
      </c>
      <c r="AE645" s="17">
        <v>0</v>
      </c>
      <c r="AF645" s="17">
        <v>0</v>
      </c>
      <c r="AG645" s="88">
        <f>'EWG-CCP-127 (1)'!F369</f>
        <v>49.972999999999999</v>
      </c>
      <c r="AH645" s="17" t="s">
        <v>3</v>
      </c>
      <c r="AI645" s="87" t="s">
        <v>506</v>
      </c>
      <c r="AN645" s="17">
        <f t="shared" si="243"/>
        <v>100</v>
      </c>
      <c r="AO645" s="17">
        <f t="shared" si="244"/>
        <v>0.26309959999999999</v>
      </c>
      <c r="AP645" s="17">
        <f t="shared" si="245"/>
        <v>0</v>
      </c>
      <c r="AQ645" s="17">
        <f t="shared" si="246"/>
        <v>0.73690040000000001</v>
      </c>
      <c r="AR645" s="17">
        <f t="shared" si="247"/>
        <v>0</v>
      </c>
      <c r="AS645" s="17">
        <f t="shared" si="248"/>
        <v>0.49973000000000001</v>
      </c>
      <c r="AU645" s="17">
        <f t="shared" si="249"/>
        <v>0</v>
      </c>
      <c r="AV645" s="17">
        <f t="shared" si="250"/>
        <v>0.35703549624888248</v>
      </c>
      <c r="AW645" s="17">
        <f t="shared" si="251"/>
        <v>0.5</v>
      </c>
      <c r="AX645" s="17">
        <f t="shared" si="252"/>
        <v>0.5</v>
      </c>
      <c r="AY645" s="17">
        <f t="shared" si="253"/>
        <v>0.35703549624888248</v>
      </c>
      <c r="AZ645" s="17">
        <f t="shared" si="254"/>
        <v>0.35703549624888248</v>
      </c>
      <c r="BA645" s="17">
        <f t="shared" si="255"/>
        <v>0.14269450375111753</v>
      </c>
      <c r="BC645" s="17">
        <f t="shared" si="256"/>
        <v>0</v>
      </c>
      <c r="BD645" s="17">
        <f t="shared" si="257"/>
        <v>0.35703549624888248</v>
      </c>
      <c r="BE645" s="17">
        <f t="shared" si="258"/>
        <v>0.42821172032905386</v>
      </c>
      <c r="BF645" s="17">
        <f t="shared" si="259"/>
        <v>0.35703549624888248</v>
      </c>
      <c r="BG645" s="17">
        <f t="shared" si="260"/>
        <v>0.35703549624888248</v>
      </c>
      <c r="BH645" s="17">
        <f t="shared" si="261"/>
        <v>2.0361721400777695E-2</v>
      </c>
      <c r="BI645" s="17">
        <f t="shared" si="262"/>
        <v>8.2197220102411719E-2</v>
      </c>
    </row>
    <row r="646" spans="1:61" x14ac:dyDescent="0.25">
      <c r="A646" s="84">
        <v>646</v>
      </c>
      <c r="B646" s="84">
        <v>656</v>
      </c>
      <c r="D646" s="86" t="s">
        <v>615</v>
      </c>
      <c r="E646" s="98">
        <f t="shared" si="263"/>
        <v>33.748690000000003</v>
      </c>
      <c r="F646" s="98">
        <f t="shared" si="264"/>
        <v>0</v>
      </c>
      <c r="G646" s="17">
        <v>0</v>
      </c>
      <c r="H646" s="17">
        <f>'EWG-CCP-127 (1)'!C370</f>
        <v>66.251309999999989</v>
      </c>
      <c r="I646" s="17">
        <v>0</v>
      </c>
      <c r="J646" s="17">
        <v>0</v>
      </c>
      <c r="K646" s="17">
        <v>0</v>
      </c>
      <c r="L646" s="17">
        <v>0</v>
      </c>
      <c r="M646" s="17">
        <v>0</v>
      </c>
      <c r="N646" s="17">
        <v>0</v>
      </c>
      <c r="O646" s="17">
        <f>'EWG-CCP-127 (1)'!D370</f>
        <v>33.748690000000003</v>
      </c>
      <c r="P646" s="17">
        <v>0</v>
      </c>
      <c r="Q646" s="17">
        <v>0</v>
      </c>
      <c r="R646" s="17">
        <v>0</v>
      </c>
      <c r="S646" s="17">
        <v>0</v>
      </c>
      <c r="T646" s="17">
        <v>0</v>
      </c>
      <c r="U646" s="17">
        <v>0</v>
      </c>
      <c r="V646" s="17">
        <v>0</v>
      </c>
      <c r="W646" s="17">
        <v>0</v>
      </c>
      <c r="X646" s="17">
        <v>0</v>
      </c>
      <c r="Y646" s="17">
        <v>0</v>
      </c>
      <c r="Z646" s="17">
        <v>0</v>
      </c>
      <c r="AA646" s="17">
        <v>0</v>
      </c>
      <c r="AB646" s="17">
        <v>0</v>
      </c>
      <c r="AC646" s="17">
        <v>0</v>
      </c>
      <c r="AD646" s="17">
        <v>0</v>
      </c>
      <c r="AE646" s="17">
        <v>0</v>
      </c>
      <c r="AF646" s="17">
        <v>0</v>
      </c>
      <c r="AG646" s="88">
        <f>'EWG-CCP-127 (1)'!F370</f>
        <v>55.798000000000002</v>
      </c>
      <c r="AH646" s="17" t="s">
        <v>3</v>
      </c>
      <c r="AI646" s="87" t="s">
        <v>506</v>
      </c>
      <c r="AN646" s="17">
        <f t="shared" si="243"/>
        <v>100</v>
      </c>
      <c r="AO646" s="17">
        <f t="shared" si="244"/>
        <v>0.33748690000000003</v>
      </c>
      <c r="AP646" s="17">
        <f t="shared" si="245"/>
        <v>0</v>
      </c>
      <c r="AQ646" s="17">
        <f t="shared" si="246"/>
        <v>0.66251309999999985</v>
      </c>
      <c r="AR646" s="17">
        <f t="shared" si="247"/>
        <v>0</v>
      </c>
      <c r="AS646" s="17">
        <f t="shared" si="248"/>
        <v>0.55798000000000003</v>
      </c>
      <c r="AU646" s="17">
        <f t="shared" si="249"/>
        <v>0</v>
      </c>
      <c r="AV646" s="17">
        <f t="shared" si="250"/>
        <v>0.50940411593370771</v>
      </c>
      <c r="AW646" s="17">
        <f t="shared" si="251"/>
        <v>0.5</v>
      </c>
      <c r="AX646" s="17">
        <f t="shared" si="252"/>
        <v>0.5</v>
      </c>
      <c r="AY646" s="17">
        <f t="shared" si="253"/>
        <v>0.49686529468876411</v>
      </c>
      <c r="AZ646" s="17">
        <f t="shared" si="254"/>
        <v>0.49686529468876411</v>
      </c>
      <c r="BA646" s="17">
        <f t="shared" si="255"/>
        <v>6.1114705311235917E-2</v>
      </c>
      <c r="BC646" s="17">
        <f t="shared" si="256"/>
        <v>0</v>
      </c>
      <c r="BD646" s="17">
        <f t="shared" si="257"/>
        <v>0.50940411593370771</v>
      </c>
      <c r="BE646" s="17">
        <f t="shared" si="258"/>
        <v>0.42821172032905386</v>
      </c>
      <c r="BF646" s="17">
        <f t="shared" si="259"/>
        <v>0.46167283128883069</v>
      </c>
      <c r="BG646" s="17">
        <f t="shared" si="260"/>
        <v>0.46167283128883069</v>
      </c>
      <c r="BH646" s="17">
        <f t="shared" si="261"/>
        <v>9.2750707451616354E-3</v>
      </c>
      <c r="BI646" s="17">
        <f t="shared" si="262"/>
        <v>0.11899089967058815</v>
      </c>
    </row>
    <row r="647" spans="1:61" x14ac:dyDescent="0.25">
      <c r="A647" s="84">
        <v>647</v>
      </c>
      <c r="B647" s="84">
        <v>657</v>
      </c>
      <c r="D647" s="86" t="s">
        <v>615</v>
      </c>
      <c r="E647" s="98">
        <f t="shared" si="263"/>
        <v>7.6707900000000002</v>
      </c>
      <c r="F647" s="98">
        <f t="shared" si="264"/>
        <v>0</v>
      </c>
      <c r="G647" s="17">
        <v>0</v>
      </c>
      <c r="H647" s="17">
        <f>'EWG-CCP-127 (1)'!C373</f>
        <v>92.329210000000003</v>
      </c>
      <c r="I647" s="17">
        <v>0</v>
      </c>
      <c r="J647" s="17">
        <v>0</v>
      </c>
      <c r="K647" s="17">
        <v>0</v>
      </c>
      <c r="L647" s="17">
        <f>'EWG-CCP-127 (1)'!D373</f>
        <v>7.6707900000000002</v>
      </c>
      <c r="M647" s="17">
        <v>0</v>
      </c>
      <c r="N647" s="17">
        <v>0</v>
      </c>
      <c r="O647" s="17">
        <v>0</v>
      </c>
      <c r="P647" s="17">
        <v>0</v>
      </c>
      <c r="Q647" s="17">
        <v>0</v>
      </c>
      <c r="R647" s="17">
        <v>0</v>
      </c>
      <c r="S647" s="17">
        <v>0</v>
      </c>
      <c r="T647" s="17">
        <v>0</v>
      </c>
      <c r="U647" s="17">
        <v>0</v>
      </c>
      <c r="V647" s="17">
        <v>0</v>
      </c>
      <c r="W647" s="17">
        <v>0</v>
      </c>
      <c r="X647" s="17">
        <v>0</v>
      </c>
      <c r="Y647" s="17">
        <v>0</v>
      </c>
      <c r="Z647" s="17">
        <v>0</v>
      </c>
      <c r="AA647" s="17">
        <v>0</v>
      </c>
      <c r="AB647" s="17">
        <v>0</v>
      </c>
      <c r="AC647" s="17">
        <v>0</v>
      </c>
      <c r="AD647" s="17">
        <v>0</v>
      </c>
      <c r="AE647" s="17">
        <v>0</v>
      </c>
      <c r="AF647" s="17">
        <v>0</v>
      </c>
      <c r="AG647" s="88">
        <f>'EWG-CCP-127 (1)'!E373</f>
        <v>9.6518700000000006</v>
      </c>
      <c r="AH647" s="95" t="s">
        <v>3</v>
      </c>
      <c r="AI647" s="87" t="s">
        <v>556</v>
      </c>
      <c r="AN647" s="17">
        <f t="shared" si="243"/>
        <v>100</v>
      </c>
      <c r="AO647" s="17">
        <f t="shared" si="244"/>
        <v>7.6707899999999996E-2</v>
      </c>
      <c r="AP647" s="17">
        <f t="shared" si="245"/>
        <v>0</v>
      </c>
      <c r="AQ647" s="17">
        <f t="shared" si="246"/>
        <v>0.92329210000000006</v>
      </c>
      <c r="AR647" s="17">
        <f t="shared" si="247"/>
        <v>0</v>
      </c>
      <c r="AS647" s="17">
        <f t="shared" si="248"/>
        <v>9.6518700000000013E-2</v>
      </c>
      <c r="AU647" s="17">
        <f t="shared" si="249"/>
        <v>0</v>
      </c>
      <c r="AV647" s="17">
        <f t="shared" si="250"/>
        <v>8.3080858159622503E-2</v>
      </c>
      <c r="AW647" s="17">
        <f t="shared" si="251"/>
        <v>0.5</v>
      </c>
      <c r="AX647" s="17">
        <f t="shared" si="252"/>
        <v>0.5</v>
      </c>
      <c r="AY647" s="17">
        <f t="shared" si="253"/>
        <v>8.3080858159622503E-2</v>
      </c>
      <c r="AZ647" s="17">
        <f t="shared" si="254"/>
        <v>8.3080858159622503E-2</v>
      </c>
      <c r="BA647" s="17">
        <f t="shared" si="255"/>
        <v>1.343784184037751E-2</v>
      </c>
      <c r="BC647" s="17">
        <f t="shared" si="256"/>
        <v>0</v>
      </c>
      <c r="BD647" s="17">
        <f t="shared" si="257"/>
        <v>8.3080858159622503E-2</v>
      </c>
      <c r="BE647" s="17">
        <f t="shared" si="258"/>
        <v>0.42821172032905386</v>
      </c>
      <c r="BF647" s="17">
        <f t="shared" si="259"/>
        <v>8.3080858159622503E-2</v>
      </c>
      <c r="BG647" s="17">
        <f t="shared" si="260"/>
        <v>8.3080858159622503E-2</v>
      </c>
      <c r="BH647" s="17">
        <f t="shared" si="261"/>
        <v>1.8057559332700042E-4</v>
      </c>
      <c r="BI647" s="17">
        <f t="shared" si="262"/>
        <v>1.357474887865795E-2</v>
      </c>
    </row>
    <row r="648" spans="1:61" x14ac:dyDescent="0.25">
      <c r="A648" s="84">
        <v>648</v>
      </c>
      <c r="B648" s="84">
        <v>658</v>
      </c>
      <c r="D648" s="86" t="s">
        <v>615</v>
      </c>
      <c r="E648" s="98">
        <f t="shared" si="263"/>
        <v>12.23922</v>
      </c>
      <c r="F648" s="98">
        <f t="shared" si="264"/>
        <v>0</v>
      </c>
      <c r="G648" s="17">
        <v>0</v>
      </c>
      <c r="H648" s="17">
        <f>'EWG-CCP-127 (1)'!C374</f>
        <v>87.760779999999997</v>
      </c>
      <c r="I648" s="17">
        <v>0</v>
      </c>
      <c r="J648" s="17">
        <v>0</v>
      </c>
      <c r="K648" s="17">
        <v>0</v>
      </c>
      <c r="L648" s="17">
        <f>'EWG-CCP-127 (1)'!D374</f>
        <v>12.23922</v>
      </c>
      <c r="M648" s="17">
        <v>0</v>
      </c>
      <c r="N648" s="17">
        <v>0</v>
      </c>
      <c r="O648" s="17">
        <v>0</v>
      </c>
      <c r="P648" s="17">
        <v>0</v>
      </c>
      <c r="Q648" s="17">
        <v>0</v>
      </c>
      <c r="R648" s="17">
        <v>0</v>
      </c>
      <c r="S648" s="17">
        <v>0</v>
      </c>
      <c r="T648" s="17">
        <v>0</v>
      </c>
      <c r="U648" s="17">
        <v>0</v>
      </c>
      <c r="V648" s="17">
        <v>0</v>
      </c>
      <c r="W648" s="17">
        <v>0</v>
      </c>
      <c r="X648" s="17">
        <v>0</v>
      </c>
      <c r="Y648" s="17">
        <v>0</v>
      </c>
      <c r="Z648" s="17">
        <v>0</v>
      </c>
      <c r="AA648" s="17">
        <v>0</v>
      </c>
      <c r="AB648" s="17">
        <v>0</v>
      </c>
      <c r="AC648" s="17">
        <v>0</v>
      </c>
      <c r="AD648" s="17">
        <v>0</v>
      </c>
      <c r="AE648" s="17">
        <v>0</v>
      </c>
      <c r="AF648" s="17">
        <v>0</v>
      </c>
      <c r="AG648" s="88">
        <f>'EWG-CCP-127 (1)'!E374</f>
        <v>14.503869999999999</v>
      </c>
      <c r="AH648" s="95" t="s">
        <v>3</v>
      </c>
      <c r="AI648" s="87" t="s">
        <v>556</v>
      </c>
      <c r="AN648" s="17">
        <f t="shared" si="243"/>
        <v>100</v>
      </c>
      <c r="AO648" s="17">
        <f t="shared" si="244"/>
        <v>0.12239219999999999</v>
      </c>
      <c r="AP648" s="17">
        <f t="shared" si="245"/>
        <v>0</v>
      </c>
      <c r="AQ648" s="17">
        <f t="shared" si="246"/>
        <v>0.87760779999999994</v>
      </c>
      <c r="AR648" s="17">
        <f t="shared" si="247"/>
        <v>0</v>
      </c>
      <c r="AS648" s="17">
        <f t="shared" si="248"/>
        <v>0.14503869999999999</v>
      </c>
      <c r="AU648" s="17">
        <f t="shared" si="249"/>
        <v>0</v>
      </c>
      <c r="AV648" s="17">
        <f t="shared" si="250"/>
        <v>0.13946115793410221</v>
      </c>
      <c r="AW648" s="17">
        <f t="shared" si="251"/>
        <v>0.5</v>
      </c>
      <c r="AX648" s="17">
        <f t="shared" si="252"/>
        <v>0.5</v>
      </c>
      <c r="AY648" s="17">
        <f t="shared" si="253"/>
        <v>0.13946115793410221</v>
      </c>
      <c r="AZ648" s="17">
        <f t="shared" si="254"/>
        <v>0.13946115793410221</v>
      </c>
      <c r="BA648" s="17">
        <f t="shared" si="255"/>
        <v>5.5775420658977781E-3</v>
      </c>
      <c r="BC648" s="17">
        <f t="shared" si="256"/>
        <v>0</v>
      </c>
      <c r="BD648" s="17">
        <f t="shared" si="257"/>
        <v>0.13946115793410221</v>
      </c>
      <c r="BE648" s="17">
        <f t="shared" si="258"/>
        <v>0.42821172032905386</v>
      </c>
      <c r="BF648" s="17">
        <f t="shared" si="259"/>
        <v>0.13946115793410221</v>
      </c>
      <c r="BG648" s="17">
        <f t="shared" si="260"/>
        <v>0.13946115793410221</v>
      </c>
      <c r="BH648" s="17">
        <f t="shared" si="261"/>
        <v>3.1108975496859255E-5</v>
      </c>
      <c r="BI648" s="17">
        <f t="shared" si="262"/>
        <v>4.6227385918582867E-3</v>
      </c>
    </row>
    <row r="649" spans="1:61" x14ac:dyDescent="0.25">
      <c r="A649" s="84">
        <v>649</v>
      </c>
      <c r="B649" s="84">
        <v>659</v>
      </c>
      <c r="D649" s="86" t="s">
        <v>615</v>
      </c>
      <c r="E649" s="98">
        <f t="shared" si="263"/>
        <v>15.447509999999999</v>
      </c>
      <c r="F649" s="98">
        <f t="shared" si="264"/>
        <v>0</v>
      </c>
      <c r="G649" s="17">
        <v>0</v>
      </c>
      <c r="H649" s="17">
        <f>'EWG-CCP-127 (1)'!C375</f>
        <v>84.552490000000006</v>
      </c>
      <c r="I649" s="17">
        <v>0</v>
      </c>
      <c r="J649" s="17">
        <v>0</v>
      </c>
      <c r="K649" s="17">
        <v>0</v>
      </c>
      <c r="L649" s="17">
        <f>'EWG-CCP-127 (1)'!D375</f>
        <v>15.447509999999999</v>
      </c>
      <c r="M649" s="17">
        <v>0</v>
      </c>
      <c r="N649" s="17">
        <v>0</v>
      </c>
      <c r="O649" s="17">
        <v>0</v>
      </c>
      <c r="P649" s="17">
        <v>0</v>
      </c>
      <c r="Q649" s="17">
        <v>0</v>
      </c>
      <c r="R649" s="17">
        <v>0</v>
      </c>
      <c r="S649" s="17">
        <v>0</v>
      </c>
      <c r="T649" s="17">
        <v>0</v>
      </c>
      <c r="U649" s="17">
        <v>0</v>
      </c>
      <c r="V649" s="17">
        <v>0</v>
      </c>
      <c r="W649" s="17">
        <v>0</v>
      </c>
      <c r="X649" s="17">
        <v>0</v>
      </c>
      <c r="Y649" s="17">
        <v>0</v>
      </c>
      <c r="Z649" s="17">
        <v>0</v>
      </c>
      <c r="AA649" s="17">
        <v>0</v>
      </c>
      <c r="AB649" s="17">
        <v>0</v>
      </c>
      <c r="AC649" s="17">
        <v>0</v>
      </c>
      <c r="AD649" s="17">
        <v>0</v>
      </c>
      <c r="AE649" s="17">
        <v>0</v>
      </c>
      <c r="AF649" s="17">
        <v>0</v>
      </c>
      <c r="AG649" s="88">
        <f>'EWG-CCP-127 (1)'!E375</f>
        <v>16.763000000000002</v>
      </c>
      <c r="AH649" s="95" t="s">
        <v>3</v>
      </c>
      <c r="AI649" s="87" t="s">
        <v>556</v>
      </c>
      <c r="AN649" s="17">
        <f t="shared" si="243"/>
        <v>100</v>
      </c>
      <c r="AO649" s="17">
        <f t="shared" si="244"/>
        <v>0.1544751</v>
      </c>
      <c r="AP649" s="17">
        <f t="shared" si="245"/>
        <v>0</v>
      </c>
      <c r="AQ649" s="17">
        <f t="shared" si="246"/>
        <v>0.84552490000000002</v>
      </c>
      <c r="AR649" s="17">
        <f t="shared" si="247"/>
        <v>0</v>
      </c>
      <c r="AS649" s="17">
        <f t="shared" si="248"/>
        <v>0.16763000000000003</v>
      </c>
      <c r="AU649" s="17">
        <f t="shared" si="249"/>
        <v>0</v>
      </c>
      <c r="AV649" s="17">
        <f t="shared" si="250"/>
        <v>0.18269728070693128</v>
      </c>
      <c r="AW649" s="17">
        <f t="shared" si="251"/>
        <v>0.5</v>
      </c>
      <c r="AX649" s="17">
        <f t="shared" si="252"/>
        <v>0.5</v>
      </c>
      <c r="AY649" s="17">
        <f t="shared" si="253"/>
        <v>0.18269728070693128</v>
      </c>
      <c r="AZ649" s="17">
        <f t="shared" si="254"/>
        <v>0.18269728070693128</v>
      </c>
      <c r="BA649" s="17">
        <f t="shared" si="255"/>
        <v>1.5067280706931252E-2</v>
      </c>
      <c r="BC649" s="17">
        <f t="shared" si="256"/>
        <v>0</v>
      </c>
      <c r="BD649" s="17">
        <f t="shared" si="257"/>
        <v>0.18269728070693125</v>
      </c>
      <c r="BE649" s="17">
        <f t="shared" si="258"/>
        <v>0.42821172032905386</v>
      </c>
      <c r="BF649" s="17">
        <f t="shared" si="259"/>
        <v>0.18269728070693125</v>
      </c>
      <c r="BG649" s="17">
        <f t="shared" si="260"/>
        <v>0.18269728070693125</v>
      </c>
      <c r="BH649" s="17">
        <f t="shared" si="261"/>
        <v>2.270229479014619E-4</v>
      </c>
      <c r="BI649" s="17">
        <f t="shared" si="262"/>
        <v>2.061107727452295E-3</v>
      </c>
    </row>
    <row r="650" spans="1:61" x14ac:dyDescent="0.25">
      <c r="A650" s="84">
        <v>650</v>
      </c>
      <c r="B650" s="84">
        <v>660</v>
      </c>
      <c r="D650" s="86" t="s">
        <v>615</v>
      </c>
      <c r="E650" s="98">
        <f t="shared" si="263"/>
        <v>22.497420000000002</v>
      </c>
      <c r="F650" s="98">
        <f t="shared" si="264"/>
        <v>0</v>
      </c>
      <c r="G650" s="17">
        <v>0</v>
      </c>
      <c r="H650" s="17">
        <f>'EWG-CCP-127 (1)'!C376</f>
        <v>77.502579999999995</v>
      </c>
      <c r="I650" s="17">
        <v>0</v>
      </c>
      <c r="J650" s="17">
        <v>0</v>
      </c>
      <c r="K650" s="17">
        <v>0</v>
      </c>
      <c r="L650" s="17">
        <f>'EWG-CCP-127 (1)'!D376</f>
        <v>22.497420000000002</v>
      </c>
      <c r="M650" s="17">
        <v>0</v>
      </c>
      <c r="N650" s="17">
        <v>0</v>
      </c>
      <c r="O650" s="17">
        <v>0</v>
      </c>
      <c r="P650" s="17">
        <v>0</v>
      </c>
      <c r="Q650" s="17">
        <v>0</v>
      </c>
      <c r="R650" s="17">
        <v>0</v>
      </c>
      <c r="S650" s="17">
        <v>0</v>
      </c>
      <c r="T650" s="17">
        <v>0</v>
      </c>
      <c r="U650" s="17">
        <v>0</v>
      </c>
      <c r="V650" s="17">
        <v>0</v>
      </c>
      <c r="W650" s="17">
        <v>0</v>
      </c>
      <c r="X650" s="17">
        <v>0</v>
      </c>
      <c r="Y650" s="17">
        <v>0</v>
      </c>
      <c r="Z650" s="17">
        <v>0</v>
      </c>
      <c r="AA650" s="17">
        <v>0</v>
      </c>
      <c r="AB650" s="17">
        <v>0</v>
      </c>
      <c r="AC650" s="17">
        <v>0</v>
      </c>
      <c r="AD650" s="17">
        <v>0</v>
      </c>
      <c r="AE650" s="17">
        <v>0</v>
      </c>
      <c r="AF650" s="17">
        <v>0</v>
      </c>
      <c r="AG650" s="88">
        <f>'EWG-CCP-127 (1)'!E376</f>
        <v>26.77506</v>
      </c>
      <c r="AH650" s="95" t="s">
        <v>3</v>
      </c>
      <c r="AI650" s="87" t="s">
        <v>556</v>
      </c>
      <c r="AN650" s="17">
        <f t="shared" si="243"/>
        <v>100</v>
      </c>
      <c r="AO650" s="17">
        <f t="shared" si="244"/>
        <v>0.22497420000000001</v>
      </c>
      <c r="AP650" s="17">
        <f t="shared" si="245"/>
        <v>0</v>
      </c>
      <c r="AQ650" s="17">
        <f t="shared" si="246"/>
        <v>0.77502579999999999</v>
      </c>
      <c r="AR650" s="17">
        <f t="shared" si="247"/>
        <v>0</v>
      </c>
      <c r="AS650" s="17">
        <f t="shared" si="248"/>
        <v>0.26775060000000001</v>
      </c>
      <c r="AU650" s="17">
        <f t="shared" si="249"/>
        <v>0</v>
      </c>
      <c r="AV650" s="17">
        <f t="shared" si="250"/>
        <v>0.29027962682016523</v>
      </c>
      <c r="AW650" s="17">
        <f t="shared" si="251"/>
        <v>0.5</v>
      </c>
      <c r="AX650" s="17">
        <f t="shared" si="252"/>
        <v>0.5</v>
      </c>
      <c r="AY650" s="17">
        <f t="shared" si="253"/>
        <v>0.29027962682016523</v>
      </c>
      <c r="AZ650" s="17">
        <f t="shared" si="254"/>
        <v>0.29027962682016523</v>
      </c>
      <c r="BA650" s="17">
        <f t="shared" si="255"/>
        <v>2.2529026820165221E-2</v>
      </c>
      <c r="BC650" s="17">
        <f t="shared" si="256"/>
        <v>0</v>
      </c>
      <c r="BD650" s="17">
        <f t="shared" si="257"/>
        <v>0.29027962682016528</v>
      </c>
      <c r="BE650" s="17">
        <f t="shared" si="258"/>
        <v>0.42821172032905386</v>
      </c>
      <c r="BF650" s="17">
        <f t="shared" si="259"/>
        <v>0.29027962682016528</v>
      </c>
      <c r="BG650" s="17">
        <f t="shared" si="260"/>
        <v>0.29027962682016528</v>
      </c>
      <c r="BH650" s="17">
        <f t="shared" si="261"/>
        <v>5.0755704946372636E-4</v>
      </c>
      <c r="BI650" s="17">
        <f t="shared" si="262"/>
        <v>2.9944070691696029E-3</v>
      </c>
    </row>
    <row r="651" spans="1:61" x14ac:dyDescent="0.25">
      <c r="A651" s="84">
        <v>651</v>
      </c>
      <c r="B651" s="84">
        <v>661</v>
      </c>
      <c r="D651" s="86" t="s">
        <v>615</v>
      </c>
      <c r="E651" s="98">
        <f t="shared" si="263"/>
        <v>30.5337</v>
      </c>
      <c r="F651" s="98">
        <f t="shared" si="264"/>
        <v>0</v>
      </c>
      <c r="G651" s="17">
        <v>0</v>
      </c>
      <c r="H651" s="17">
        <f>'EWG-CCP-127 (1)'!C377</f>
        <v>69.466300000000004</v>
      </c>
      <c r="I651" s="17">
        <v>0</v>
      </c>
      <c r="J651" s="17">
        <v>0</v>
      </c>
      <c r="K651" s="17">
        <v>0</v>
      </c>
      <c r="L651" s="17">
        <f>'EWG-CCP-127 (1)'!D377</f>
        <v>30.5337</v>
      </c>
      <c r="M651" s="17">
        <v>0</v>
      </c>
      <c r="N651" s="17">
        <v>0</v>
      </c>
      <c r="O651" s="17">
        <v>0</v>
      </c>
      <c r="P651" s="17">
        <v>0</v>
      </c>
      <c r="Q651" s="17">
        <v>0</v>
      </c>
      <c r="R651" s="17">
        <v>0</v>
      </c>
      <c r="S651" s="17">
        <v>0</v>
      </c>
      <c r="T651" s="17">
        <v>0</v>
      </c>
      <c r="U651" s="17">
        <v>0</v>
      </c>
      <c r="V651" s="17">
        <v>0</v>
      </c>
      <c r="W651" s="17">
        <v>0</v>
      </c>
      <c r="X651" s="17">
        <v>0</v>
      </c>
      <c r="Y651" s="17">
        <v>0</v>
      </c>
      <c r="Z651" s="17">
        <v>0</v>
      </c>
      <c r="AA651" s="17">
        <v>0</v>
      </c>
      <c r="AB651" s="17">
        <v>0</v>
      </c>
      <c r="AC651" s="17">
        <v>0</v>
      </c>
      <c r="AD651" s="17">
        <v>0</v>
      </c>
      <c r="AE651" s="17">
        <v>0</v>
      </c>
      <c r="AF651" s="17">
        <v>0</v>
      </c>
      <c r="AG651" s="88">
        <f>'EWG-CCP-127 (1)'!E377</f>
        <v>45.695279999999997</v>
      </c>
      <c r="AH651" s="95" t="s">
        <v>3</v>
      </c>
      <c r="AI651" s="87" t="s">
        <v>556</v>
      </c>
      <c r="AN651" s="17">
        <f t="shared" si="243"/>
        <v>100</v>
      </c>
      <c r="AO651" s="17">
        <f t="shared" si="244"/>
        <v>0.30533699999999997</v>
      </c>
      <c r="AP651" s="17">
        <f t="shared" si="245"/>
        <v>0</v>
      </c>
      <c r="AQ651" s="17">
        <f t="shared" si="246"/>
        <v>0.69466300000000003</v>
      </c>
      <c r="AR651" s="17">
        <f t="shared" si="247"/>
        <v>0</v>
      </c>
      <c r="AS651" s="17">
        <f t="shared" si="248"/>
        <v>0.45695279999999999</v>
      </c>
      <c r="AU651" s="17">
        <f t="shared" si="249"/>
        <v>0</v>
      </c>
      <c r="AV651" s="17">
        <f t="shared" si="250"/>
        <v>0.43954694578522241</v>
      </c>
      <c r="AW651" s="17">
        <f t="shared" si="251"/>
        <v>0.5</v>
      </c>
      <c r="AX651" s="17">
        <f t="shared" si="252"/>
        <v>0.5</v>
      </c>
      <c r="AY651" s="17">
        <f t="shared" si="253"/>
        <v>0.43954694578522241</v>
      </c>
      <c r="AZ651" s="17">
        <f t="shared" si="254"/>
        <v>0.43954694578522241</v>
      </c>
      <c r="BA651" s="17">
        <f t="shared" si="255"/>
        <v>1.7405854214777583E-2</v>
      </c>
      <c r="BC651" s="17">
        <f t="shared" si="256"/>
        <v>0</v>
      </c>
      <c r="BD651" s="17">
        <f t="shared" si="257"/>
        <v>0.43954694578522246</v>
      </c>
      <c r="BE651" s="17">
        <f t="shared" si="258"/>
        <v>0.42821172032905386</v>
      </c>
      <c r="BF651" s="17">
        <f t="shared" si="259"/>
        <v>0.45611163695833723</v>
      </c>
      <c r="BG651" s="17">
        <f t="shared" si="260"/>
        <v>0.45611163695833723</v>
      </c>
      <c r="BH651" s="17">
        <f t="shared" si="261"/>
        <v>7.0755526265935028E-7</v>
      </c>
      <c r="BI651" s="17">
        <f t="shared" si="262"/>
        <v>5.9498613209225164E-2</v>
      </c>
    </row>
    <row r="652" spans="1:61" x14ac:dyDescent="0.25">
      <c r="A652" s="84">
        <v>652</v>
      </c>
      <c r="B652" s="84">
        <v>662</v>
      </c>
      <c r="D652" s="86" t="s">
        <v>615</v>
      </c>
      <c r="E652" s="98">
        <f t="shared" si="263"/>
        <v>3.3975095877971735</v>
      </c>
      <c r="F652" s="98">
        <f t="shared" si="264"/>
        <v>0</v>
      </c>
      <c r="G652" s="17">
        <v>0</v>
      </c>
      <c r="H652" s="17">
        <f>'EWG-CCP-127 (1)'!H380</f>
        <v>96.60249041220284</v>
      </c>
      <c r="I652" s="17">
        <v>0</v>
      </c>
      <c r="J652" s="17">
        <v>0</v>
      </c>
      <c r="K652" s="17">
        <v>0</v>
      </c>
      <c r="L652" s="17">
        <v>0</v>
      </c>
      <c r="M652" s="17">
        <v>0</v>
      </c>
      <c r="N652" s="17">
        <v>0</v>
      </c>
      <c r="O652" s="17">
        <v>0</v>
      </c>
      <c r="P652" s="17">
        <v>0</v>
      </c>
      <c r="Q652" s="17">
        <v>0</v>
      </c>
      <c r="R652" s="17">
        <v>0</v>
      </c>
      <c r="S652" s="17">
        <v>0</v>
      </c>
      <c r="T652" s="17">
        <v>0</v>
      </c>
      <c r="U652" s="17">
        <v>0</v>
      </c>
      <c r="V652" s="17">
        <v>0</v>
      </c>
      <c r="W652" s="17">
        <v>0</v>
      </c>
      <c r="X652" s="17">
        <f>'EWG-CCP-127 (1)'!I380</f>
        <v>3.3975095877971735</v>
      </c>
      <c r="Y652" s="17">
        <v>0</v>
      </c>
      <c r="Z652" s="17">
        <v>0</v>
      </c>
      <c r="AA652" s="17">
        <v>0</v>
      </c>
      <c r="AB652" s="17">
        <v>0</v>
      </c>
      <c r="AC652" s="17">
        <v>0</v>
      </c>
      <c r="AD652" s="17">
        <v>0</v>
      </c>
      <c r="AE652" s="17">
        <v>0</v>
      </c>
      <c r="AF652" s="17">
        <v>0</v>
      </c>
      <c r="AG652" s="88">
        <f>'EWG-CCP-127 (1)'!E380</f>
        <v>4.867</v>
      </c>
      <c r="AH652" s="95" t="s">
        <v>3</v>
      </c>
      <c r="AI652" s="87" t="s">
        <v>556</v>
      </c>
      <c r="AN652" s="17">
        <f t="shared" si="243"/>
        <v>100.00000000000001</v>
      </c>
      <c r="AO652" s="17">
        <f t="shared" si="244"/>
        <v>3.3975095877971734E-2</v>
      </c>
      <c r="AP652" s="17">
        <f t="shared" si="245"/>
        <v>0</v>
      </c>
      <c r="AQ652" s="17">
        <f t="shared" si="246"/>
        <v>0.96602490412202835</v>
      </c>
      <c r="AR652" s="17">
        <f t="shared" si="247"/>
        <v>0</v>
      </c>
      <c r="AS652" s="17">
        <f t="shared" si="248"/>
        <v>4.8669999999999998E-2</v>
      </c>
      <c r="AU652" s="17">
        <f t="shared" si="249"/>
        <v>0</v>
      </c>
      <c r="AV652" s="17">
        <f t="shared" si="250"/>
        <v>3.517E-2</v>
      </c>
      <c r="AW652" s="17">
        <f t="shared" si="251"/>
        <v>0.5</v>
      </c>
      <c r="AX652" s="17">
        <f t="shared" si="252"/>
        <v>0.5</v>
      </c>
      <c r="AY652" s="17">
        <f t="shared" si="253"/>
        <v>3.517E-2</v>
      </c>
      <c r="AZ652" s="17">
        <f t="shared" si="254"/>
        <v>3.517E-2</v>
      </c>
      <c r="BA652" s="17">
        <f t="shared" si="255"/>
        <v>1.3499999999999998E-2</v>
      </c>
      <c r="BC652" s="17">
        <f t="shared" si="256"/>
        <v>0</v>
      </c>
      <c r="BD652" s="17">
        <f t="shared" si="257"/>
        <v>3.5169999999999993E-2</v>
      </c>
      <c r="BE652" s="17">
        <f t="shared" si="258"/>
        <v>0.42821172032905386</v>
      </c>
      <c r="BF652" s="17">
        <f t="shared" si="259"/>
        <v>3.5169999999999993E-2</v>
      </c>
      <c r="BG652" s="17">
        <f t="shared" si="260"/>
        <v>3.5169999999999993E-2</v>
      </c>
      <c r="BH652" s="17">
        <f t="shared" si="261"/>
        <v>1.8225000000000015E-4</v>
      </c>
      <c r="BI652" s="17">
        <f t="shared" si="262"/>
        <v>2.7014020358692374E-2</v>
      </c>
    </row>
    <row r="653" spans="1:61" x14ac:dyDescent="0.25">
      <c r="A653" s="84">
        <v>653</v>
      </c>
      <c r="B653" s="84">
        <v>663</v>
      </c>
      <c r="D653" s="86" t="s">
        <v>615</v>
      </c>
      <c r="E653" s="98">
        <f t="shared" si="263"/>
        <v>9.1231290724197773</v>
      </c>
      <c r="F653" s="98">
        <f t="shared" si="264"/>
        <v>0</v>
      </c>
      <c r="G653" s="17">
        <v>0</v>
      </c>
      <c r="H653" s="17">
        <f>'EWG-CCP-127 (1)'!H381</f>
        <v>90.876870927580228</v>
      </c>
      <c r="I653" s="17">
        <v>0</v>
      </c>
      <c r="J653" s="17">
        <v>0</v>
      </c>
      <c r="K653" s="17">
        <v>0</v>
      </c>
      <c r="L653" s="17">
        <v>0</v>
      </c>
      <c r="M653" s="17">
        <v>0</v>
      </c>
      <c r="N653" s="17">
        <v>0</v>
      </c>
      <c r="O653" s="17">
        <v>0</v>
      </c>
      <c r="P653" s="17">
        <v>0</v>
      </c>
      <c r="Q653" s="17">
        <v>0</v>
      </c>
      <c r="R653" s="17">
        <v>0</v>
      </c>
      <c r="S653" s="17">
        <v>0</v>
      </c>
      <c r="T653" s="17">
        <v>0</v>
      </c>
      <c r="U653" s="17">
        <v>0</v>
      </c>
      <c r="V653" s="17">
        <v>0</v>
      </c>
      <c r="W653" s="17">
        <v>0</v>
      </c>
      <c r="X653" s="17">
        <f>'EWG-CCP-127 (1)'!I381</f>
        <v>9.1231290724197773</v>
      </c>
      <c r="Y653" s="17">
        <v>0</v>
      </c>
      <c r="Z653" s="17">
        <v>0</v>
      </c>
      <c r="AA653" s="17">
        <v>0</v>
      </c>
      <c r="AB653" s="17">
        <v>0</v>
      </c>
      <c r="AC653" s="17">
        <v>0</v>
      </c>
      <c r="AD653" s="17">
        <v>0</v>
      </c>
      <c r="AE653" s="17">
        <v>0</v>
      </c>
      <c r="AF653" s="17">
        <v>0</v>
      </c>
      <c r="AG653" s="88">
        <f>'EWG-CCP-127 (1)'!E381</f>
        <v>13.011000000000001</v>
      </c>
      <c r="AH653" s="95" t="s">
        <v>3</v>
      </c>
      <c r="AI653" s="87" t="s">
        <v>556</v>
      </c>
      <c r="AN653" s="17">
        <f t="shared" si="243"/>
        <v>100</v>
      </c>
      <c r="AO653" s="17">
        <f t="shared" si="244"/>
        <v>9.1231290724197778E-2</v>
      </c>
      <c r="AP653" s="17">
        <f t="shared" si="245"/>
        <v>0</v>
      </c>
      <c r="AQ653" s="17">
        <f t="shared" si="246"/>
        <v>0.90876870927580233</v>
      </c>
      <c r="AR653" s="17">
        <f t="shared" si="247"/>
        <v>0</v>
      </c>
      <c r="AS653" s="17">
        <f t="shared" si="248"/>
        <v>0.13011</v>
      </c>
      <c r="AU653" s="17">
        <f t="shared" si="249"/>
        <v>0</v>
      </c>
      <c r="AV653" s="17">
        <f t="shared" si="250"/>
        <v>0.10038999999999998</v>
      </c>
      <c r="AW653" s="17">
        <f t="shared" si="251"/>
        <v>0.5</v>
      </c>
      <c r="AX653" s="17">
        <f t="shared" si="252"/>
        <v>0.5</v>
      </c>
      <c r="AY653" s="17">
        <f t="shared" si="253"/>
        <v>0.10038999999999998</v>
      </c>
      <c r="AZ653" s="17">
        <f t="shared" si="254"/>
        <v>0.10038999999999998</v>
      </c>
      <c r="BA653" s="17">
        <f t="shared" si="255"/>
        <v>2.9720000000000024E-2</v>
      </c>
      <c r="BC653" s="17">
        <f t="shared" si="256"/>
        <v>0</v>
      </c>
      <c r="BD653" s="17">
        <f t="shared" si="257"/>
        <v>0.10038999999999998</v>
      </c>
      <c r="BE653" s="17">
        <f t="shared" si="258"/>
        <v>0.42821172032905386</v>
      </c>
      <c r="BF653" s="17">
        <f t="shared" si="259"/>
        <v>0.10038999999999998</v>
      </c>
      <c r="BG653" s="17">
        <f t="shared" si="260"/>
        <v>0.10038999999999998</v>
      </c>
      <c r="BH653" s="17">
        <f t="shared" si="261"/>
        <v>8.8327840000000147E-4</v>
      </c>
      <c r="BI653" s="17">
        <f t="shared" si="262"/>
        <v>6.875630927486995E-3</v>
      </c>
    </row>
    <row r="654" spans="1:61" x14ac:dyDescent="0.25">
      <c r="A654" s="84">
        <v>654</v>
      </c>
      <c r="B654" s="84">
        <v>664</v>
      </c>
      <c r="D654" s="86" t="s">
        <v>615</v>
      </c>
      <c r="E654" s="98">
        <f t="shared" si="263"/>
        <v>16.535906253129902</v>
      </c>
      <c r="F654" s="98">
        <f t="shared" si="264"/>
        <v>0</v>
      </c>
      <c r="G654" s="17">
        <v>0</v>
      </c>
      <c r="H654" s="17">
        <f>'EWG-CCP-127 (1)'!H382</f>
        <v>83.464093746870091</v>
      </c>
      <c r="I654" s="17">
        <v>0</v>
      </c>
      <c r="J654" s="17">
        <v>0</v>
      </c>
      <c r="K654" s="17">
        <v>0</v>
      </c>
      <c r="L654" s="17">
        <v>0</v>
      </c>
      <c r="M654" s="17">
        <v>0</v>
      </c>
      <c r="N654" s="17">
        <v>0</v>
      </c>
      <c r="O654" s="17">
        <v>0</v>
      </c>
      <c r="P654" s="17">
        <v>0</v>
      </c>
      <c r="Q654" s="17">
        <v>0</v>
      </c>
      <c r="R654" s="17">
        <v>0</v>
      </c>
      <c r="S654" s="17">
        <v>0</v>
      </c>
      <c r="T654" s="17">
        <v>0</v>
      </c>
      <c r="U654" s="17">
        <v>0</v>
      </c>
      <c r="V654" s="17">
        <v>0</v>
      </c>
      <c r="W654" s="17">
        <v>0</v>
      </c>
      <c r="X654" s="17">
        <f>'EWG-CCP-127 (1)'!I382</f>
        <v>16.535906253129902</v>
      </c>
      <c r="Y654" s="17">
        <v>0</v>
      </c>
      <c r="Z654" s="17">
        <v>0</v>
      </c>
      <c r="AA654" s="17">
        <v>0</v>
      </c>
      <c r="AB654" s="17">
        <v>0</v>
      </c>
      <c r="AC654" s="17">
        <v>0</v>
      </c>
      <c r="AD654" s="17">
        <v>0</v>
      </c>
      <c r="AE654" s="17">
        <v>0</v>
      </c>
      <c r="AF654" s="17">
        <v>0</v>
      </c>
      <c r="AG654" s="88">
        <f>'EWG-CCP-127 (1)'!E382</f>
        <v>22.159000000000002</v>
      </c>
      <c r="AH654" s="95" t="s">
        <v>3</v>
      </c>
      <c r="AI654" s="87" t="s">
        <v>556</v>
      </c>
      <c r="AN654" s="17">
        <f t="shared" si="243"/>
        <v>100</v>
      </c>
      <c r="AO654" s="17">
        <f t="shared" si="244"/>
        <v>0.16535906253129901</v>
      </c>
      <c r="AP654" s="17">
        <f t="shared" si="245"/>
        <v>0</v>
      </c>
      <c r="AQ654" s="17">
        <f t="shared" si="246"/>
        <v>0.83464093746870094</v>
      </c>
      <c r="AR654" s="17">
        <f t="shared" si="247"/>
        <v>0</v>
      </c>
      <c r="AS654" s="17">
        <f t="shared" si="248"/>
        <v>0.22159000000000004</v>
      </c>
      <c r="AU654" s="17">
        <f t="shared" si="249"/>
        <v>0</v>
      </c>
      <c r="AV654" s="17">
        <f t="shared" si="250"/>
        <v>0.19811999999999996</v>
      </c>
      <c r="AW654" s="17">
        <f t="shared" si="251"/>
        <v>0.5</v>
      </c>
      <c r="AX654" s="17">
        <f t="shared" si="252"/>
        <v>0.5</v>
      </c>
      <c r="AY654" s="17">
        <f t="shared" si="253"/>
        <v>0.19811999999999996</v>
      </c>
      <c r="AZ654" s="17">
        <f t="shared" si="254"/>
        <v>0.19811999999999996</v>
      </c>
      <c r="BA654" s="17">
        <f t="shared" si="255"/>
        <v>2.3470000000000074E-2</v>
      </c>
      <c r="BC654" s="17">
        <f t="shared" si="256"/>
        <v>0</v>
      </c>
      <c r="BD654" s="17">
        <f t="shared" si="257"/>
        <v>0.19811999999999999</v>
      </c>
      <c r="BE654" s="17">
        <f t="shared" si="258"/>
        <v>0.42821172032905386</v>
      </c>
      <c r="BF654" s="17">
        <f t="shared" si="259"/>
        <v>0.19811999999999999</v>
      </c>
      <c r="BG654" s="17">
        <f t="shared" si="260"/>
        <v>0.19811999999999999</v>
      </c>
      <c r="BH654" s="17">
        <f t="shared" si="261"/>
        <v>5.5084090000000218E-4</v>
      </c>
      <c r="BI654" s="17">
        <f t="shared" si="262"/>
        <v>7.3283456187045898E-5</v>
      </c>
    </row>
    <row r="655" spans="1:61" x14ac:dyDescent="0.25">
      <c r="A655" s="84">
        <v>655</v>
      </c>
      <c r="B655" s="84">
        <v>665</v>
      </c>
      <c r="D655" s="86" t="s">
        <v>615</v>
      </c>
      <c r="E655" s="98">
        <f t="shared" si="263"/>
        <v>23.07396438324551</v>
      </c>
      <c r="F655" s="98">
        <f t="shared" si="264"/>
        <v>0</v>
      </c>
      <c r="G655" s="17">
        <v>0</v>
      </c>
      <c r="H655" s="17">
        <f>'EWG-CCP-127 (1)'!H383</f>
        <v>76.92603561675449</v>
      </c>
      <c r="I655" s="17">
        <v>0</v>
      </c>
      <c r="J655" s="17">
        <v>0</v>
      </c>
      <c r="K655" s="17">
        <v>0</v>
      </c>
      <c r="L655" s="17">
        <v>0</v>
      </c>
      <c r="M655" s="17">
        <v>0</v>
      </c>
      <c r="N655" s="17">
        <v>0</v>
      </c>
      <c r="O655" s="17">
        <v>0</v>
      </c>
      <c r="P655" s="17">
        <v>0</v>
      </c>
      <c r="Q655" s="17">
        <v>0</v>
      </c>
      <c r="R655" s="17">
        <v>0</v>
      </c>
      <c r="S655" s="17">
        <v>0</v>
      </c>
      <c r="T655" s="17">
        <v>0</v>
      </c>
      <c r="U655" s="17">
        <v>0</v>
      </c>
      <c r="V655" s="17">
        <v>0</v>
      </c>
      <c r="W655" s="17">
        <v>0</v>
      </c>
      <c r="X655" s="17">
        <f>'EWG-CCP-127 (1)'!I383</f>
        <v>23.07396438324551</v>
      </c>
      <c r="Y655" s="17">
        <v>0</v>
      </c>
      <c r="Z655" s="17">
        <v>0</v>
      </c>
      <c r="AA655" s="17">
        <v>0</v>
      </c>
      <c r="AB655" s="17">
        <v>0</v>
      </c>
      <c r="AC655" s="17">
        <v>0</v>
      </c>
      <c r="AD655" s="17">
        <v>0</v>
      </c>
      <c r="AE655" s="17">
        <v>0</v>
      </c>
      <c r="AF655" s="17">
        <v>0</v>
      </c>
      <c r="AG655" s="88">
        <f>'EWG-CCP-127 (1)'!E383</f>
        <v>31.974000000000004</v>
      </c>
      <c r="AH655" s="95" t="s">
        <v>3</v>
      </c>
      <c r="AI655" s="87" t="s">
        <v>556</v>
      </c>
      <c r="AN655" s="17">
        <f t="shared" si="243"/>
        <v>100</v>
      </c>
      <c r="AO655" s="17">
        <f t="shared" si="244"/>
        <v>0.2307396438324551</v>
      </c>
      <c r="AP655" s="17">
        <f t="shared" si="245"/>
        <v>0</v>
      </c>
      <c r="AQ655" s="17">
        <f t="shared" si="246"/>
        <v>0.76926035616754485</v>
      </c>
      <c r="AR655" s="17">
        <f t="shared" si="247"/>
        <v>0</v>
      </c>
      <c r="AS655" s="17">
        <f t="shared" si="248"/>
        <v>0.31974000000000002</v>
      </c>
      <c r="AU655" s="17">
        <f t="shared" si="249"/>
        <v>0</v>
      </c>
      <c r="AV655" s="17">
        <f t="shared" si="250"/>
        <v>0.29995000000000005</v>
      </c>
      <c r="AW655" s="17">
        <f t="shared" si="251"/>
        <v>0.5</v>
      </c>
      <c r="AX655" s="17">
        <f t="shared" si="252"/>
        <v>0.5</v>
      </c>
      <c r="AY655" s="17">
        <f t="shared" si="253"/>
        <v>0.29995000000000005</v>
      </c>
      <c r="AZ655" s="17">
        <f t="shared" si="254"/>
        <v>0.29995000000000005</v>
      </c>
      <c r="BA655" s="17">
        <f t="shared" si="255"/>
        <v>1.9789999999999974E-2</v>
      </c>
      <c r="BC655" s="17">
        <f t="shared" si="256"/>
        <v>0</v>
      </c>
      <c r="BD655" s="17">
        <f t="shared" si="257"/>
        <v>0.29994999999999999</v>
      </c>
      <c r="BE655" s="17">
        <f t="shared" si="258"/>
        <v>0.42821172032905386</v>
      </c>
      <c r="BF655" s="17">
        <f t="shared" si="259"/>
        <v>0.29994999999999999</v>
      </c>
      <c r="BG655" s="17">
        <f t="shared" si="260"/>
        <v>0.29994999999999999</v>
      </c>
      <c r="BH655" s="17">
        <f t="shared" si="261"/>
        <v>3.9164410000000119E-4</v>
      </c>
      <c r="BI655" s="17">
        <f t="shared" si="262"/>
        <v>1.1387146964625068E-2</v>
      </c>
    </row>
    <row r="656" spans="1:61" x14ac:dyDescent="0.25">
      <c r="A656" s="84">
        <v>656</v>
      </c>
      <c r="B656" s="84">
        <v>666</v>
      </c>
      <c r="D656" s="86" t="s">
        <v>615</v>
      </c>
      <c r="E656" s="98">
        <f t="shared" si="263"/>
        <v>24.28487060284386</v>
      </c>
      <c r="F656" s="98">
        <f t="shared" si="264"/>
        <v>0</v>
      </c>
      <c r="G656" s="17">
        <v>0</v>
      </c>
      <c r="H656" s="17">
        <f>'EWG-CCP-127 (1)'!H384</f>
        <v>75.715129397156133</v>
      </c>
      <c r="I656" s="17">
        <v>0</v>
      </c>
      <c r="J656" s="17">
        <v>0</v>
      </c>
      <c r="K656" s="17">
        <v>0</v>
      </c>
      <c r="L656" s="17">
        <v>0</v>
      </c>
      <c r="M656" s="17">
        <v>0</v>
      </c>
      <c r="N656" s="17">
        <v>0</v>
      </c>
      <c r="O656" s="17">
        <v>0</v>
      </c>
      <c r="P656" s="17">
        <v>0</v>
      </c>
      <c r="Q656" s="17">
        <v>0</v>
      </c>
      <c r="R656" s="17">
        <v>0</v>
      </c>
      <c r="S656" s="17">
        <v>0</v>
      </c>
      <c r="T656" s="17">
        <v>0</v>
      </c>
      <c r="U656" s="17">
        <v>0</v>
      </c>
      <c r="V656" s="17">
        <v>0</v>
      </c>
      <c r="W656" s="17">
        <v>0</v>
      </c>
      <c r="X656" s="17">
        <f>'EWG-CCP-127 (1)'!I384</f>
        <v>24.28487060284386</v>
      </c>
      <c r="Y656" s="17">
        <v>0</v>
      </c>
      <c r="Z656" s="17">
        <v>0</v>
      </c>
      <c r="AA656" s="17">
        <v>0</v>
      </c>
      <c r="AB656" s="17">
        <v>0</v>
      </c>
      <c r="AC656" s="17">
        <v>0</v>
      </c>
      <c r="AD656" s="17">
        <v>0</v>
      </c>
      <c r="AE656" s="17">
        <v>0</v>
      </c>
      <c r="AF656" s="17">
        <v>0</v>
      </c>
      <c r="AG656" s="88">
        <f>'EWG-CCP-127 (1)'!E384</f>
        <v>33.012</v>
      </c>
      <c r="AH656" s="95" t="s">
        <v>3</v>
      </c>
      <c r="AI656" s="87" t="s">
        <v>556</v>
      </c>
      <c r="AN656" s="17">
        <f t="shared" si="243"/>
        <v>100</v>
      </c>
      <c r="AO656" s="17">
        <f t="shared" si="244"/>
        <v>0.24284870602843861</v>
      </c>
      <c r="AP656" s="17">
        <f t="shared" si="245"/>
        <v>0</v>
      </c>
      <c r="AQ656" s="17">
        <f t="shared" si="246"/>
        <v>0.75715129397156133</v>
      </c>
      <c r="AR656" s="17">
        <f t="shared" si="247"/>
        <v>0</v>
      </c>
      <c r="AS656" s="17">
        <f t="shared" si="248"/>
        <v>0.33012000000000002</v>
      </c>
      <c r="AU656" s="17">
        <f t="shared" si="249"/>
        <v>0</v>
      </c>
      <c r="AV656" s="17">
        <f t="shared" si="250"/>
        <v>0.32074000000000003</v>
      </c>
      <c r="AW656" s="17">
        <f t="shared" si="251"/>
        <v>0.5</v>
      </c>
      <c r="AX656" s="17">
        <f t="shared" si="252"/>
        <v>0.5</v>
      </c>
      <c r="AY656" s="17">
        <f t="shared" si="253"/>
        <v>0.32074000000000003</v>
      </c>
      <c r="AZ656" s="17">
        <f t="shared" si="254"/>
        <v>0.32074000000000003</v>
      </c>
      <c r="BA656" s="17">
        <f t="shared" si="255"/>
        <v>9.3799999999999994E-3</v>
      </c>
      <c r="BC656" s="17">
        <f t="shared" si="256"/>
        <v>0</v>
      </c>
      <c r="BD656" s="17">
        <f t="shared" si="257"/>
        <v>0.32074000000000003</v>
      </c>
      <c r="BE656" s="17">
        <f t="shared" si="258"/>
        <v>0.42821172032905386</v>
      </c>
      <c r="BF656" s="17">
        <f t="shared" si="259"/>
        <v>0.32074000000000003</v>
      </c>
      <c r="BG656" s="17">
        <f t="shared" si="260"/>
        <v>0.32074000000000003</v>
      </c>
      <c r="BH656" s="17">
        <f t="shared" si="261"/>
        <v>8.7984399999999991E-5</v>
      </c>
      <c r="BI656" s="17">
        <f t="shared" si="262"/>
        <v>1.3710202916001397E-2</v>
      </c>
    </row>
    <row r="657" spans="1:61" x14ac:dyDescent="0.25">
      <c r="A657" s="84">
        <v>657</v>
      </c>
      <c r="B657" s="84">
        <v>667</v>
      </c>
      <c r="D657" s="86" t="s">
        <v>615</v>
      </c>
      <c r="E657" s="98">
        <f t="shared" si="263"/>
        <v>32.308941988763287</v>
      </c>
      <c r="F657" s="98">
        <f t="shared" si="264"/>
        <v>0</v>
      </c>
      <c r="G657" s="17">
        <v>0</v>
      </c>
      <c r="H657" s="17">
        <f>'EWG-CCP-127 (1)'!H385</f>
        <v>67.69105801123672</v>
      </c>
      <c r="I657" s="17">
        <v>0</v>
      </c>
      <c r="J657" s="17">
        <v>0</v>
      </c>
      <c r="K657" s="17">
        <v>0</v>
      </c>
      <c r="L657" s="17">
        <v>0</v>
      </c>
      <c r="M657" s="17">
        <v>0</v>
      </c>
      <c r="N657" s="17">
        <v>0</v>
      </c>
      <c r="O657" s="17">
        <v>0</v>
      </c>
      <c r="P657" s="17">
        <v>0</v>
      </c>
      <c r="Q657" s="17">
        <v>0</v>
      </c>
      <c r="R657" s="17">
        <v>0</v>
      </c>
      <c r="S657" s="17">
        <v>0</v>
      </c>
      <c r="T657" s="17">
        <v>0</v>
      </c>
      <c r="U657" s="17">
        <v>0</v>
      </c>
      <c r="V657" s="17">
        <v>0</v>
      </c>
      <c r="W657" s="17">
        <v>0</v>
      </c>
      <c r="X657" s="17">
        <f>'EWG-CCP-127 (1)'!I385</f>
        <v>32.308941988763287</v>
      </c>
      <c r="Y657" s="17">
        <v>0</v>
      </c>
      <c r="Z657" s="17">
        <v>0</v>
      </c>
      <c r="AA657" s="17">
        <v>0</v>
      </c>
      <c r="AB657" s="17">
        <v>0</v>
      </c>
      <c r="AC657" s="17">
        <v>0</v>
      </c>
      <c r="AD657" s="17">
        <v>0</v>
      </c>
      <c r="AE657" s="17">
        <v>0</v>
      </c>
      <c r="AF657" s="17">
        <v>0</v>
      </c>
      <c r="AG657" s="88">
        <f>'EWG-CCP-127 (1)'!E385</f>
        <v>40.100999999999999</v>
      </c>
      <c r="AH657" s="95" t="s">
        <v>3</v>
      </c>
      <c r="AI657" s="87" t="s">
        <v>556</v>
      </c>
      <c r="AN657" s="17">
        <f t="shared" si="243"/>
        <v>100</v>
      </c>
      <c r="AO657" s="17">
        <f t="shared" si="244"/>
        <v>0.32308941988763284</v>
      </c>
      <c r="AP657" s="17">
        <f t="shared" si="245"/>
        <v>0</v>
      </c>
      <c r="AQ657" s="17">
        <f t="shared" si="246"/>
        <v>0.67691058011236716</v>
      </c>
      <c r="AR657" s="17">
        <f t="shared" si="247"/>
        <v>0</v>
      </c>
      <c r="AS657" s="17">
        <f t="shared" si="248"/>
        <v>0.40100999999999998</v>
      </c>
      <c r="AU657" s="17">
        <f t="shared" si="249"/>
        <v>0</v>
      </c>
      <c r="AV657" s="17">
        <f t="shared" si="250"/>
        <v>0.4773</v>
      </c>
      <c r="AW657" s="17">
        <f t="shared" si="251"/>
        <v>0.5</v>
      </c>
      <c r="AX657" s="17">
        <f t="shared" si="252"/>
        <v>0.5</v>
      </c>
      <c r="AY657" s="17">
        <f t="shared" si="253"/>
        <v>0.4773</v>
      </c>
      <c r="AZ657" s="17">
        <f t="shared" si="254"/>
        <v>0.4773</v>
      </c>
      <c r="BA657" s="17">
        <f t="shared" si="255"/>
        <v>7.6290000000000024E-2</v>
      </c>
      <c r="BC657" s="17">
        <f t="shared" si="256"/>
        <v>0</v>
      </c>
      <c r="BD657" s="17">
        <f t="shared" si="257"/>
        <v>0.4773</v>
      </c>
      <c r="BE657" s="17">
        <f t="shared" si="258"/>
        <v>0.42821172032905386</v>
      </c>
      <c r="BF657" s="17">
        <f t="shared" si="259"/>
        <v>0.45952408151595542</v>
      </c>
      <c r="BG657" s="17">
        <f t="shared" si="260"/>
        <v>0.45952408151595542</v>
      </c>
      <c r="BH657" s="17">
        <f t="shared" si="261"/>
        <v>3.4238977356558782E-3</v>
      </c>
      <c r="BI657" s="17">
        <f t="shared" si="262"/>
        <v>3.5336696837684228E-2</v>
      </c>
    </row>
    <row r="658" spans="1:61" x14ac:dyDescent="0.25">
      <c r="A658" s="84">
        <v>658</v>
      </c>
      <c r="B658" s="84">
        <v>668</v>
      </c>
      <c r="D658" s="86" t="s">
        <v>615</v>
      </c>
      <c r="E658" s="98">
        <f t="shared" si="263"/>
        <v>33.367094005703777</v>
      </c>
      <c r="F658" s="98">
        <f t="shared" si="264"/>
        <v>0</v>
      </c>
      <c r="G658" s="17">
        <v>0</v>
      </c>
      <c r="H658" s="17">
        <f>'EWG-CCP-127 (1)'!H386</f>
        <v>66.632905994296223</v>
      </c>
      <c r="I658" s="17">
        <v>0</v>
      </c>
      <c r="J658" s="17">
        <v>0</v>
      </c>
      <c r="K658" s="17">
        <v>0</v>
      </c>
      <c r="L658" s="17">
        <v>0</v>
      </c>
      <c r="M658" s="17">
        <v>0</v>
      </c>
      <c r="N658" s="17">
        <v>0</v>
      </c>
      <c r="O658" s="17">
        <v>0</v>
      </c>
      <c r="P658" s="17">
        <v>0</v>
      </c>
      <c r="Q658" s="17">
        <v>0</v>
      </c>
      <c r="R658" s="17">
        <v>0</v>
      </c>
      <c r="S658" s="17">
        <v>0</v>
      </c>
      <c r="T658" s="17">
        <v>0</v>
      </c>
      <c r="U658" s="17">
        <v>0</v>
      </c>
      <c r="V658" s="17">
        <v>0</v>
      </c>
      <c r="W658" s="17">
        <v>0</v>
      </c>
      <c r="X658" s="17">
        <f>'EWG-CCP-127 (1)'!I386</f>
        <v>33.367094005703777</v>
      </c>
      <c r="Y658" s="17">
        <v>0</v>
      </c>
      <c r="Z658" s="17">
        <v>0</v>
      </c>
      <c r="AA658" s="17">
        <v>0</v>
      </c>
      <c r="AB658" s="17">
        <v>0</v>
      </c>
      <c r="AC658" s="17">
        <v>0</v>
      </c>
      <c r="AD658" s="17">
        <v>0</v>
      </c>
      <c r="AE658" s="17">
        <v>0</v>
      </c>
      <c r="AF658" s="17">
        <v>0</v>
      </c>
      <c r="AG658" s="88">
        <f>'EWG-CCP-127 (1)'!E386</f>
        <v>39.204000000000001</v>
      </c>
      <c r="AH658" s="95" t="s">
        <v>3</v>
      </c>
      <c r="AI658" s="87" t="s">
        <v>556</v>
      </c>
      <c r="AN658" s="17">
        <f t="shared" si="243"/>
        <v>100</v>
      </c>
      <c r="AO658" s="17">
        <f t="shared" si="244"/>
        <v>0.33367094005703779</v>
      </c>
      <c r="AP658" s="17">
        <f t="shared" si="245"/>
        <v>0</v>
      </c>
      <c r="AQ658" s="17">
        <f t="shared" si="246"/>
        <v>0.66632905994296221</v>
      </c>
      <c r="AR658" s="17">
        <f t="shared" si="247"/>
        <v>0</v>
      </c>
      <c r="AS658" s="17">
        <f t="shared" si="248"/>
        <v>0.39204</v>
      </c>
      <c r="AU658" s="17">
        <f t="shared" si="249"/>
        <v>0</v>
      </c>
      <c r="AV658" s="17">
        <f t="shared" si="250"/>
        <v>0.50076000000000009</v>
      </c>
      <c r="AW658" s="17">
        <f t="shared" si="251"/>
        <v>0.5</v>
      </c>
      <c r="AX658" s="17">
        <f t="shared" si="252"/>
        <v>0.5</v>
      </c>
      <c r="AY658" s="17">
        <f t="shared" si="253"/>
        <v>0.49974666666666662</v>
      </c>
      <c r="AZ658" s="17">
        <f t="shared" si="254"/>
        <v>0.49974666666666662</v>
      </c>
      <c r="BA658" s="17">
        <f t="shared" si="255"/>
        <v>0.10770666666666662</v>
      </c>
      <c r="BC658" s="17">
        <f t="shared" si="256"/>
        <v>0</v>
      </c>
      <c r="BD658" s="17">
        <f t="shared" si="257"/>
        <v>0.50075999999999998</v>
      </c>
      <c r="BE658" s="17">
        <f t="shared" si="258"/>
        <v>0.42821172032905386</v>
      </c>
      <c r="BF658" s="17">
        <f t="shared" si="259"/>
        <v>0.46116034910891163</v>
      </c>
      <c r="BG658" s="17">
        <f t="shared" si="260"/>
        <v>0.46116034910891163</v>
      </c>
      <c r="BH658" s="17">
        <f t="shared" si="261"/>
        <v>4.7776226609378206E-3</v>
      </c>
      <c r="BI658" s="17">
        <f t="shared" si="262"/>
        <v>3.2044786209760763E-2</v>
      </c>
    </row>
    <row r="659" spans="1:61" x14ac:dyDescent="0.25">
      <c r="A659" s="84">
        <v>659</v>
      </c>
      <c r="B659" s="84">
        <v>669</v>
      </c>
      <c r="D659" s="86" t="s">
        <v>615</v>
      </c>
      <c r="E659" s="98">
        <f t="shared" si="263"/>
        <v>35.006271894762158</v>
      </c>
      <c r="F659" s="98">
        <f t="shared" si="264"/>
        <v>0</v>
      </c>
      <c r="G659" s="17">
        <v>0</v>
      </c>
      <c r="H659" s="17">
        <f>'EWG-CCP-127 (1)'!H387</f>
        <v>64.993728105237849</v>
      </c>
      <c r="I659" s="17">
        <v>0</v>
      </c>
      <c r="J659" s="17">
        <v>0</v>
      </c>
      <c r="K659" s="17">
        <v>0</v>
      </c>
      <c r="L659" s="17">
        <v>0</v>
      </c>
      <c r="M659" s="17">
        <v>0</v>
      </c>
      <c r="N659" s="17">
        <v>0</v>
      </c>
      <c r="O659" s="17">
        <v>0</v>
      </c>
      <c r="P659" s="17">
        <v>0</v>
      </c>
      <c r="Q659" s="17">
        <v>0</v>
      </c>
      <c r="R659" s="17">
        <v>0</v>
      </c>
      <c r="S659" s="17">
        <v>0</v>
      </c>
      <c r="T659" s="17">
        <v>0</v>
      </c>
      <c r="U659" s="17">
        <v>0</v>
      </c>
      <c r="V659" s="17">
        <v>0</v>
      </c>
      <c r="W659" s="17">
        <v>0</v>
      </c>
      <c r="X659" s="17">
        <f>'EWG-CCP-127 (1)'!I387</f>
        <v>35.006271894762158</v>
      </c>
      <c r="Y659" s="17">
        <v>0</v>
      </c>
      <c r="Z659" s="17">
        <v>0</v>
      </c>
      <c r="AA659" s="17">
        <v>0</v>
      </c>
      <c r="AB659" s="17">
        <v>0</v>
      </c>
      <c r="AC659" s="17">
        <v>0</v>
      </c>
      <c r="AD659" s="17">
        <v>0</v>
      </c>
      <c r="AE659" s="17">
        <v>0</v>
      </c>
      <c r="AF659" s="17">
        <v>0</v>
      </c>
      <c r="AG659" s="88">
        <f>'EWG-CCP-127 (1)'!E387</f>
        <v>38.165999999999997</v>
      </c>
      <c r="AH659" s="95" t="s">
        <v>3</v>
      </c>
      <c r="AI659" s="87" t="s">
        <v>556</v>
      </c>
      <c r="AN659" s="17">
        <f t="shared" si="243"/>
        <v>100</v>
      </c>
      <c r="AO659" s="17">
        <f t="shared" si="244"/>
        <v>0.35006271894762159</v>
      </c>
      <c r="AP659" s="17">
        <f t="shared" si="245"/>
        <v>0</v>
      </c>
      <c r="AQ659" s="17">
        <f t="shared" si="246"/>
        <v>0.64993728105237847</v>
      </c>
      <c r="AR659" s="17">
        <f t="shared" si="247"/>
        <v>0</v>
      </c>
      <c r="AS659" s="17">
        <f t="shared" si="248"/>
        <v>0.38165999999999994</v>
      </c>
      <c r="AU659" s="17">
        <f t="shared" si="249"/>
        <v>0</v>
      </c>
      <c r="AV659" s="17">
        <f t="shared" si="250"/>
        <v>0.53861000000000003</v>
      </c>
      <c r="AW659" s="17">
        <f t="shared" si="251"/>
        <v>0.5</v>
      </c>
      <c r="AX659" s="17">
        <f t="shared" si="252"/>
        <v>0.5</v>
      </c>
      <c r="AY659" s="17">
        <f t="shared" si="253"/>
        <v>0.48713000000000001</v>
      </c>
      <c r="AZ659" s="17">
        <f t="shared" si="254"/>
        <v>0.48713000000000001</v>
      </c>
      <c r="BA659" s="17">
        <f t="shared" si="255"/>
        <v>0.10547000000000006</v>
      </c>
      <c r="BC659" s="17">
        <f t="shared" si="256"/>
        <v>0</v>
      </c>
      <c r="BD659" s="17">
        <f t="shared" si="257"/>
        <v>0.53861000000000003</v>
      </c>
      <c r="BE659" s="17">
        <f t="shared" si="258"/>
        <v>0.42821172032905386</v>
      </c>
      <c r="BF659" s="17">
        <f t="shared" si="259"/>
        <v>0.46305498503520232</v>
      </c>
      <c r="BG659" s="17">
        <f t="shared" si="260"/>
        <v>0.46305498503520232</v>
      </c>
      <c r="BH659" s="17">
        <f t="shared" si="261"/>
        <v>6.6251435888808182E-3</v>
      </c>
      <c r="BI659" s="17">
        <f t="shared" si="262"/>
        <v>2.8436271058384414E-2</v>
      </c>
    </row>
    <row r="660" spans="1:61" x14ac:dyDescent="0.25">
      <c r="A660" s="84">
        <v>446</v>
      </c>
      <c r="B660" s="84">
        <v>391</v>
      </c>
      <c r="C660" s="17" t="s">
        <v>82</v>
      </c>
      <c r="D660" s="87" t="s">
        <v>612</v>
      </c>
      <c r="E660" s="17"/>
      <c r="F660" s="17"/>
      <c r="G660" s="17">
        <v>0</v>
      </c>
      <c r="H660" s="17">
        <v>20</v>
      </c>
      <c r="I660" s="17">
        <v>0</v>
      </c>
      <c r="J660" s="17">
        <v>0</v>
      </c>
      <c r="K660" s="17">
        <v>0</v>
      </c>
      <c r="L660" s="17">
        <v>0</v>
      </c>
      <c r="M660" s="17">
        <v>60</v>
      </c>
      <c r="N660" s="17">
        <v>0</v>
      </c>
      <c r="O660" s="17">
        <v>0</v>
      </c>
      <c r="P660" s="17">
        <v>0</v>
      </c>
      <c r="Q660" s="17">
        <v>20</v>
      </c>
      <c r="R660" s="17">
        <v>0</v>
      </c>
      <c r="S660" s="17">
        <v>0</v>
      </c>
      <c r="T660" s="17">
        <v>0</v>
      </c>
      <c r="U660" s="17">
        <v>0</v>
      </c>
      <c r="V660" s="17">
        <v>0</v>
      </c>
      <c r="W660" s="41">
        <v>0</v>
      </c>
      <c r="X660" s="17">
        <v>0</v>
      </c>
      <c r="Y660" s="17">
        <v>0</v>
      </c>
      <c r="Z660" s="17">
        <v>0</v>
      </c>
      <c r="AA660" s="17">
        <v>0</v>
      </c>
      <c r="AB660" s="17">
        <v>0</v>
      </c>
      <c r="AC660" s="17">
        <v>0</v>
      </c>
      <c r="AD660" s="17">
        <v>0</v>
      </c>
      <c r="AE660" s="17">
        <v>0</v>
      </c>
      <c r="AF660" s="41">
        <v>0</v>
      </c>
      <c r="AG660" s="88">
        <v>54.8</v>
      </c>
      <c r="AH660" s="17" t="s">
        <v>3</v>
      </c>
      <c r="AI660" s="87" t="s">
        <v>506</v>
      </c>
      <c r="AJ660" s="87" t="s">
        <v>525</v>
      </c>
      <c r="AN660" s="17">
        <f t="shared" si="243"/>
        <v>100</v>
      </c>
      <c r="AO660" s="17">
        <f t="shared" si="244"/>
        <v>0.6</v>
      </c>
      <c r="AP660" s="17">
        <f t="shared" si="245"/>
        <v>0</v>
      </c>
      <c r="AQ660" s="17">
        <f t="shared" si="246"/>
        <v>0.2</v>
      </c>
      <c r="AR660" s="17">
        <f t="shared" si="247"/>
        <v>0.2</v>
      </c>
      <c r="AS660" s="17">
        <f t="shared" si="248"/>
        <v>0.54799999999999993</v>
      </c>
      <c r="AU660" s="17">
        <f t="shared" si="249"/>
        <v>1</v>
      </c>
      <c r="AV660" s="17">
        <f t="shared" si="250"/>
        <v>2.9999999999999996</v>
      </c>
      <c r="AW660" s="17">
        <f t="shared" si="251"/>
        <v>0.5625</v>
      </c>
      <c r="AX660" s="17">
        <f t="shared" si="252"/>
        <v>0.75</v>
      </c>
      <c r="AY660" s="17">
        <f t="shared" si="253"/>
        <v>1.1102230246251565E-16</v>
      </c>
      <c r="AZ660" s="17">
        <f t="shared" si="254"/>
        <v>1.1102230246251565E-16</v>
      </c>
      <c r="BA660" s="17">
        <f t="shared" si="255"/>
        <v>0.54799999999999982</v>
      </c>
      <c r="BC660" s="17">
        <f t="shared" si="256"/>
        <v>1</v>
      </c>
      <c r="BD660" s="17">
        <f t="shared" si="257"/>
        <v>3</v>
      </c>
      <c r="BE660" s="17">
        <f t="shared" si="258"/>
        <v>0.48698578397443254</v>
      </c>
      <c r="BF660" s="17">
        <f t="shared" si="259"/>
        <v>0.15580907496783369</v>
      </c>
      <c r="BG660" s="17">
        <f t="shared" si="260"/>
        <v>0.15580907496783369</v>
      </c>
      <c r="BH660" s="17">
        <f t="shared" si="261"/>
        <v>0.15381372167758625</v>
      </c>
      <c r="BI660" s="17">
        <f t="shared" si="262"/>
        <v>0.11220528657976576</v>
      </c>
    </row>
    <row r="661" spans="1:61" x14ac:dyDescent="0.25">
      <c r="A661" s="84">
        <v>447</v>
      </c>
      <c r="B661" s="84">
        <v>392</v>
      </c>
      <c r="C661" s="17" t="s">
        <v>83</v>
      </c>
      <c r="D661" s="87" t="s">
        <v>612</v>
      </c>
      <c r="E661" s="17"/>
      <c r="F661" s="17"/>
      <c r="G661" s="17">
        <v>0</v>
      </c>
      <c r="H661" s="17">
        <v>20</v>
      </c>
      <c r="I661" s="17">
        <v>0</v>
      </c>
      <c r="J661" s="17">
        <v>0</v>
      </c>
      <c r="K661" s="17">
        <v>0</v>
      </c>
      <c r="L661" s="17">
        <v>0</v>
      </c>
      <c r="M661" s="17">
        <v>0</v>
      </c>
      <c r="N661" s="17">
        <v>0</v>
      </c>
      <c r="O661" s="17">
        <v>60</v>
      </c>
      <c r="P661" s="17">
        <v>0</v>
      </c>
      <c r="Q661" s="17">
        <v>20</v>
      </c>
      <c r="R661" s="17">
        <v>0</v>
      </c>
      <c r="S661" s="17">
        <v>0</v>
      </c>
      <c r="T661" s="17">
        <v>0</v>
      </c>
      <c r="U661" s="17">
        <v>0</v>
      </c>
      <c r="V661" s="17">
        <v>0</v>
      </c>
      <c r="W661" s="41">
        <v>0</v>
      </c>
      <c r="X661" s="17">
        <v>0</v>
      </c>
      <c r="Y661" s="17">
        <v>0</v>
      </c>
      <c r="Z661" s="17">
        <v>0</v>
      </c>
      <c r="AA661" s="17">
        <v>0</v>
      </c>
      <c r="AB661" s="17">
        <v>0</v>
      </c>
      <c r="AC661" s="17">
        <v>0</v>
      </c>
      <c r="AD661" s="17">
        <v>0</v>
      </c>
      <c r="AE661" s="17">
        <v>0</v>
      </c>
      <c r="AF661" s="41">
        <v>0</v>
      </c>
      <c r="AG661" s="88">
        <v>74.900000000000006</v>
      </c>
      <c r="AH661" s="17" t="s">
        <v>3</v>
      </c>
      <c r="AI661" s="87" t="s">
        <v>506</v>
      </c>
      <c r="AN661" s="17">
        <f t="shared" si="243"/>
        <v>100</v>
      </c>
      <c r="AO661" s="17">
        <f t="shared" si="244"/>
        <v>0.6</v>
      </c>
      <c r="AP661" s="17">
        <f t="shared" si="245"/>
        <v>0</v>
      </c>
      <c r="AQ661" s="17">
        <f t="shared" si="246"/>
        <v>0.2</v>
      </c>
      <c r="AR661" s="17">
        <f t="shared" si="247"/>
        <v>0.2</v>
      </c>
      <c r="AS661" s="17">
        <f t="shared" si="248"/>
        <v>0.74900000000000011</v>
      </c>
      <c r="AU661" s="17">
        <f t="shared" si="249"/>
        <v>1</v>
      </c>
      <c r="AV661" s="17">
        <f t="shared" si="250"/>
        <v>2.9999999999999996</v>
      </c>
      <c r="AW661" s="17">
        <f t="shared" si="251"/>
        <v>0.5625</v>
      </c>
      <c r="AX661" s="17">
        <f t="shared" si="252"/>
        <v>0.75</v>
      </c>
      <c r="AY661" s="17">
        <f t="shared" si="253"/>
        <v>1.1102230246251565E-16</v>
      </c>
      <c r="AZ661" s="17">
        <f t="shared" si="254"/>
        <v>1.1102230246251565E-16</v>
      </c>
      <c r="BA661" s="17">
        <f t="shared" si="255"/>
        <v>0.749</v>
      </c>
      <c r="BC661" s="17">
        <f t="shared" si="256"/>
        <v>1</v>
      </c>
      <c r="BD661" s="17">
        <f t="shared" si="257"/>
        <v>3</v>
      </c>
      <c r="BE661" s="17">
        <f t="shared" si="258"/>
        <v>0.48698578397443254</v>
      </c>
      <c r="BF661" s="17">
        <f t="shared" si="259"/>
        <v>0.15580907496783369</v>
      </c>
      <c r="BG661" s="17">
        <f t="shared" si="260"/>
        <v>0.15580907496783369</v>
      </c>
      <c r="BH661" s="17">
        <f t="shared" si="261"/>
        <v>0.35187547354051729</v>
      </c>
      <c r="BI661" s="17">
        <f t="shared" si="262"/>
        <v>0.28726445800815148</v>
      </c>
    </row>
    <row r="662" spans="1:61" x14ac:dyDescent="0.25">
      <c r="A662" s="84">
        <v>448</v>
      </c>
      <c r="B662" s="84">
        <v>393</v>
      </c>
      <c r="C662" s="17" t="s">
        <v>293</v>
      </c>
      <c r="D662" s="87" t="s">
        <v>612</v>
      </c>
      <c r="E662" s="17"/>
      <c r="F662" s="17"/>
      <c r="G662" s="17">
        <v>0</v>
      </c>
      <c r="H662" s="17">
        <v>20</v>
      </c>
      <c r="I662" s="17">
        <v>0</v>
      </c>
      <c r="J662" s="17">
        <v>0</v>
      </c>
      <c r="K662" s="17">
        <v>0</v>
      </c>
      <c r="L662" s="17">
        <v>60</v>
      </c>
      <c r="M662" s="17">
        <v>0</v>
      </c>
      <c r="N662" s="17">
        <v>0</v>
      </c>
      <c r="O662" s="17">
        <v>0</v>
      </c>
      <c r="P662" s="17">
        <v>0</v>
      </c>
      <c r="Q662" s="17">
        <v>20</v>
      </c>
      <c r="R662" s="17">
        <v>0</v>
      </c>
      <c r="S662" s="17">
        <v>0</v>
      </c>
      <c r="T662" s="17">
        <v>0</v>
      </c>
      <c r="U662" s="17">
        <v>0</v>
      </c>
      <c r="V662" s="17">
        <v>0</v>
      </c>
      <c r="W662" s="41">
        <v>0</v>
      </c>
      <c r="X662" s="17">
        <v>0</v>
      </c>
      <c r="Y662" s="17">
        <v>0</v>
      </c>
      <c r="Z662" s="17">
        <v>0</v>
      </c>
      <c r="AA662" s="17">
        <v>0</v>
      </c>
      <c r="AB662" s="17">
        <v>0</v>
      </c>
      <c r="AC662" s="17">
        <v>0</v>
      </c>
      <c r="AD662" s="17">
        <v>0</v>
      </c>
      <c r="AE662" s="17">
        <v>0</v>
      </c>
      <c r="AF662" s="41">
        <v>0</v>
      </c>
      <c r="AG662" s="88">
        <v>75.5</v>
      </c>
      <c r="AH662" s="17" t="s">
        <v>3</v>
      </c>
      <c r="AI662" s="87" t="s">
        <v>506</v>
      </c>
      <c r="AN662" s="17">
        <f t="shared" si="243"/>
        <v>100</v>
      </c>
      <c r="AO662" s="17">
        <f t="shared" si="244"/>
        <v>0.6</v>
      </c>
      <c r="AP662" s="17">
        <f t="shared" si="245"/>
        <v>0</v>
      </c>
      <c r="AQ662" s="17">
        <f t="shared" si="246"/>
        <v>0.2</v>
      </c>
      <c r="AR662" s="17">
        <f t="shared" si="247"/>
        <v>0.2</v>
      </c>
      <c r="AS662" s="17">
        <f t="shared" si="248"/>
        <v>0.755</v>
      </c>
      <c r="AU662" s="17">
        <f t="shared" si="249"/>
        <v>1</v>
      </c>
      <c r="AV662" s="17">
        <f t="shared" si="250"/>
        <v>2.9999999999999996</v>
      </c>
      <c r="AW662" s="17">
        <f t="shared" si="251"/>
        <v>0.5625</v>
      </c>
      <c r="AX662" s="17">
        <f t="shared" si="252"/>
        <v>0.75</v>
      </c>
      <c r="AY662" s="17">
        <f t="shared" si="253"/>
        <v>1.1102230246251565E-16</v>
      </c>
      <c r="AZ662" s="17">
        <f t="shared" si="254"/>
        <v>1.1102230246251565E-16</v>
      </c>
      <c r="BA662" s="17">
        <f t="shared" si="255"/>
        <v>0.75499999999999989</v>
      </c>
      <c r="BC662" s="17">
        <f t="shared" si="256"/>
        <v>1</v>
      </c>
      <c r="BD662" s="17">
        <f t="shared" si="257"/>
        <v>3</v>
      </c>
      <c r="BE662" s="17">
        <f t="shared" si="258"/>
        <v>0.48698578397443254</v>
      </c>
      <c r="BF662" s="17">
        <f t="shared" si="259"/>
        <v>0.15580907496783369</v>
      </c>
      <c r="BG662" s="17">
        <f t="shared" si="260"/>
        <v>0.15580907496783369</v>
      </c>
      <c r="BH662" s="17">
        <f t="shared" si="261"/>
        <v>0.35902976464090314</v>
      </c>
      <c r="BI662" s="17">
        <f t="shared" si="262"/>
        <v>0.2937321049164614</v>
      </c>
    </row>
    <row r="663" spans="1:61" x14ac:dyDescent="0.25">
      <c r="A663" s="84">
        <v>558</v>
      </c>
      <c r="B663" s="84">
        <v>600</v>
      </c>
      <c r="D663" s="87" t="s">
        <v>612</v>
      </c>
      <c r="E663" s="17"/>
      <c r="F663" s="17"/>
      <c r="G663" s="17">
        <v>0</v>
      </c>
      <c r="H663" s="17">
        <f>'EWG-CCP-127 (1)'!D248</f>
        <v>4</v>
      </c>
      <c r="I663" s="17">
        <v>0</v>
      </c>
      <c r="J663" s="17">
        <v>0</v>
      </c>
      <c r="K663" s="17">
        <v>0</v>
      </c>
      <c r="L663" s="17">
        <v>0</v>
      </c>
      <c r="M663" s="17">
        <v>0</v>
      </c>
      <c r="N663" s="17">
        <v>0</v>
      </c>
      <c r="O663" s="17">
        <v>0</v>
      </c>
      <c r="P663" s="17">
        <f>'EWG-CCP-127 (1)'!F248</f>
        <v>36</v>
      </c>
      <c r="Q663" s="17">
        <v>0</v>
      </c>
      <c r="R663" s="17">
        <v>0</v>
      </c>
      <c r="S663" s="17">
        <v>0</v>
      </c>
      <c r="T663" s="17">
        <f>'EWG-CCP-127 (1)'!E248</f>
        <v>40</v>
      </c>
      <c r="U663" s="17">
        <v>0</v>
      </c>
      <c r="V663" s="17">
        <v>0</v>
      </c>
      <c r="W663" s="17">
        <v>0</v>
      </c>
      <c r="X663" s="17">
        <v>0</v>
      </c>
      <c r="Y663" s="17">
        <v>0</v>
      </c>
      <c r="Z663" s="17">
        <v>0</v>
      </c>
      <c r="AA663" s="17">
        <v>0</v>
      </c>
      <c r="AB663" s="17">
        <v>0</v>
      </c>
      <c r="AC663" s="17">
        <f>'EWG-CCP-127 (1)'!G248</f>
        <v>20</v>
      </c>
      <c r="AD663" s="17">
        <v>0</v>
      </c>
      <c r="AE663" s="17">
        <v>0</v>
      </c>
      <c r="AF663" s="17">
        <v>0</v>
      </c>
      <c r="AG663" s="88">
        <v>100</v>
      </c>
      <c r="AH663" s="17" t="s">
        <v>3</v>
      </c>
      <c r="AI663" s="87" t="s">
        <v>506</v>
      </c>
      <c r="AJ663" s="87" t="s">
        <v>566</v>
      </c>
      <c r="AL663" s="87" t="s">
        <v>510</v>
      </c>
      <c r="AN663" s="17">
        <f t="shared" si="243"/>
        <v>100</v>
      </c>
      <c r="AO663" s="17">
        <f t="shared" si="244"/>
        <v>0</v>
      </c>
      <c r="AP663" s="17">
        <f t="shared" si="245"/>
        <v>0</v>
      </c>
      <c r="AQ663" s="17">
        <f t="shared" si="246"/>
        <v>0.04</v>
      </c>
      <c r="AR663" s="17">
        <f t="shared" si="247"/>
        <v>0</v>
      </c>
      <c r="AS663" s="17">
        <f t="shared" si="248"/>
        <v>1</v>
      </c>
      <c r="AU663" s="17">
        <f t="shared" si="249"/>
        <v>0</v>
      </c>
      <c r="AV663" s="17">
        <f t="shared" si="250"/>
        <v>0</v>
      </c>
      <c r="AW663" s="17">
        <f t="shared" si="251"/>
        <v>0.5</v>
      </c>
      <c r="AX663" s="17">
        <f t="shared" si="252"/>
        <v>0.5</v>
      </c>
      <c r="AY663" s="17">
        <f t="shared" si="253"/>
        <v>0</v>
      </c>
      <c r="AZ663" s="17">
        <f t="shared" si="254"/>
        <v>0</v>
      </c>
      <c r="BA663" s="17">
        <f t="shared" si="255"/>
        <v>1</v>
      </c>
      <c r="BC663" s="17">
        <f t="shared" si="256"/>
        <v>0</v>
      </c>
      <c r="BD663" s="17">
        <f t="shared" si="257"/>
        <v>5</v>
      </c>
      <c r="BE663" s="17">
        <f t="shared" si="258"/>
        <v>0.42821172032905386</v>
      </c>
      <c r="BF663" s="17">
        <f t="shared" si="259"/>
        <v>7.7236404422657381E-5</v>
      </c>
      <c r="BG663" s="17">
        <f t="shared" si="260"/>
        <v>7.7236404422657381E-5</v>
      </c>
      <c r="BH663" s="17">
        <f t="shared" si="261"/>
        <v>0.99984553315661673</v>
      </c>
      <c r="BI663" s="17">
        <f t="shared" si="262"/>
        <v>0.61932268700578708</v>
      </c>
    </row>
    <row r="664" spans="1:61" x14ac:dyDescent="0.25">
      <c r="A664" s="84">
        <v>559</v>
      </c>
      <c r="B664" s="84">
        <v>601</v>
      </c>
      <c r="D664" s="87" t="s">
        <v>612</v>
      </c>
      <c r="E664" s="17"/>
      <c r="F664" s="17"/>
      <c r="G664" s="17">
        <v>0</v>
      </c>
      <c r="H664" s="17">
        <f>'EWG-CCP-127 (1)'!D249</f>
        <v>8</v>
      </c>
      <c r="I664" s="17">
        <v>0</v>
      </c>
      <c r="J664" s="17">
        <v>0</v>
      </c>
      <c r="K664" s="17">
        <v>0</v>
      </c>
      <c r="L664" s="17">
        <v>0</v>
      </c>
      <c r="M664" s="17">
        <v>0</v>
      </c>
      <c r="N664" s="17">
        <v>0</v>
      </c>
      <c r="O664" s="17">
        <v>0</v>
      </c>
      <c r="P664" s="17">
        <f>'EWG-CCP-127 (1)'!F249</f>
        <v>32</v>
      </c>
      <c r="Q664" s="17">
        <v>0</v>
      </c>
      <c r="R664" s="17">
        <v>0</v>
      </c>
      <c r="S664" s="17">
        <v>0</v>
      </c>
      <c r="T664" s="17">
        <f>'EWG-CCP-127 (1)'!E249</f>
        <v>40</v>
      </c>
      <c r="U664" s="17">
        <v>0</v>
      </c>
      <c r="V664" s="17">
        <v>0</v>
      </c>
      <c r="W664" s="17">
        <v>0</v>
      </c>
      <c r="X664" s="17">
        <v>0</v>
      </c>
      <c r="Y664" s="17">
        <v>0</v>
      </c>
      <c r="Z664" s="17">
        <v>0</v>
      </c>
      <c r="AA664" s="17">
        <v>0</v>
      </c>
      <c r="AB664" s="17">
        <v>0</v>
      </c>
      <c r="AC664" s="17">
        <f>'EWG-CCP-127 (1)'!G249</f>
        <v>20</v>
      </c>
      <c r="AD664" s="17">
        <v>0</v>
      </c>
      <c r="AE664" s="17">
        <v>0</v>
      </c>
      <c r="AF664" s="17">
        <v>0</v>
      </c>
      <c r="AG664" s="88">
        <f>100-5.9</f>
        <v>94.1</v>
      </c>
      <c r="AH664" s="17" t="s">
        <v>3</v>
      </c>
      <c r="AI664" s="87" t="s">
        <v>506</v>
      </c>
      <c r="AN664" s="17">
        <f t="shared" si="243"/>
        <v>100</v>
      </c>
      <c r="AO664" s="17">
        <f t="shared" si="244"/>
        <v>0</v>
      </c>
      <c r="AP664" s="17">
        <f t="shared" si="245"/>
        <v>0</v>
      </c>
      <c r="AQ664" s="17">
        <f t="shared" si="246"/>
        <v>0.08</v>
      </c>
      <c r="AR664" s="17">
        <f t="shared" si="247"/>
        <v>0</v>
      </c>
      <c r="AS664" s="17">
        <f t="shared" si="248"/>
        <v>0.94099999999999995</v>
      </c>
      <c r="AU664" s="17">
        <f t="shared" si="249"/>
        <v>0</v>
      </c>
      <c r="AV664" s="17">
        <f t="shared" si="250"/>
        <v>0</v>
      </c>
      <c r="AW664" s="17">
        <f t="shared" si="251"/>
        <v>0.5</v>
      </c>
      <c r="AX664" s="17">
        <f t="shared" si="252"/>
        <v>0.5</v>
      </c>
      <c r="AY664" s="17">
        <f t="shared" si="253"/>
        <v>0</v>
      </c>
      <c r="AZ664" s="17">
        <f t="shared" si="254"/>
        <v>0</v>
      </c>
      <c r="BA664" s="17">
        <f t="shared" si="255"/>
        <v>0.94099999999999995</v>
      </c>
      <c r="BC664" s="17">
        <f t="shared" si="256"/>
        <v>0</v>
      </c>
      <c r="BD664" s="17">
        <f t="shared" si="257"/>
        <v>2.5</v>
      </c>
      <c r="BE664" s="17">
        <f t="shared" si="258"/>
        <v>0.42821172032905386</v>
      </c>
      <c r="BF664" s="17">
        <f t="shared" si="259"/>
        <v>0.12557083087846679</v>
      </c>
      <c r="BG664" s="17">
        <f t="shared" si="260"/>
        <v>0.12557083087846679</v>
      </c>
      <c r="BH664" s="17">
        <f t="shared" si="261"/>
        <v>0.66492472985423401</v>
      </c>
      <c r="BI664" s="17">
        <f t="shared" si="262"/>
        <v>0.5299411590740718</v>
      </c>
    </row>
    <row r="665" spans="1:61" x14ac:dyDescent="0.25">
      <c r="A665" s="84">
        <v>560</v>
      </c>
      <c r="B665" s="84">
        <v>602</v>
      </c>
      <c r="D665" s="87" t="s">
        <v>612</v>
      </c>
      <c r="E665" s="17"/>
      <c r="F665" s="17"/>
      <c r="G665" s="17">
        <v>0</v>
      </c>
      <c r="H665" s="17">
        <f>'EWG-CCP-127 (1)'!D250</f>
        <v>12</v>
      </c>
      <c r="I665" s="17">
        <v>0</v>
      </c>
      <c r="J665" s="17">
        <v>0</v>
      </c>
      <c r="K665" s="17">
        <v>0</v>
      </c>
      <c r="L665" s="17">
        <v>0</v>
      </c>
      <c r="M665" s="17">
        <v>0</v>
      </c>
      <c r="N665" s="17">
        <v>0</v>
      </c>
      <c r="O665" s="17">
        <v>0</v>
      </c>
      <c r="P665" s="17">
        <f>'EWG-CCP-127 (1)'!F250</f>
        <v>28</v>
      </c>
      <c r="Q665" s="17">
        <v>0</v>
      </c>
      <c r="R665" s="17">
        <v>0</v>
      </c>
      <c r="S665" s="17">
        <v>0</v>
      </c>
      <c r="T665" s="17">
        <f>'EWG-CCP-127 (1)'!E250</f>
        <v>40</v>
      </c>
      <c r="U665" s="17">
        <v>0</v>
      </c>
      <c r="V665" s="17">
        <v>0</v>
      </c>
      <c r="W665" s="17">
        <v>0</v>
      </c>
      <c r="X665" s="17">
        <v>0</v>
      </c>
      <c r="Y665" s="17">
        <v>0</v>
      </c>
      <c r="Z665" s="17">
        <v>0</v>
      </c>
      <c r="AA665" s="17">
        <v>0</v>
      </c>
      <c r="AB665" s="17">
        <v>0</v>
      </c>
      <c r="AC665" s="17">
        <f>'EWG-CCP-127 (1)'!G250</f>
        <v>20</v>
      </c>
      <c r="AD665" s="17">
        <v>0</v>
      </c>
      <c r="AE665" s="17">
        <v>0</v>
      </c>
      <c r="AF665" s="17">
        <v>0</v>
      </c>
      <c r="AG665" s="88">
        <f>100-9.5</f>
        <v>90.5</v>
      </c>
      <c r="AH665" s="17" t="s">
        <v>3</v>
      </c>
      <c r="AI665" s="87" t="s">
        <v>506</v>
      </c>
      <c r="AN665" s="17">
        <f t="shared" si="243"/>
        <v>100</v>
      </c>
      <c r="AO665" s="17">
        <f t="shared" si="244"/>
        <v>0</v>
      </c>
      <c r="AP665" s="17">
        <f t="shared" si="245"/>
        <v>0</v>
      </c>
      <c r="AQ665" s="17">
        <f t="shared" si="246"/>
        <v>0.12</v>
      </c>
      <c r="AR665" s="17">
        <f t="shared" si="247"/>
        <v>0</v>
      </c>
      <c r="AS665" s="17">
        <f t="shared" si="248"/>
        <v>0.90500000000000003</v>
      </c>
      <c r="AU665" s="17">
        <f t="shared" si="249"/>
        <v>0</v>
      </c>
      <c r="AV665" s="17">
        <f t="shared" si="250"/>
        <v>0</v>
      </c>
      <c r="AW665" s="17">
        <f t="shared" si="251"/>
        <v>0.5</v>
      </c>
      <c r="AX665" s="17">
        <f t="shared" si="252"/>
        <v>0.5</v>
      </c>
      <c r="AY665" s="17">
        <f t="shared" si="253"/>
        <v>0</v>
      </c>
      <c r="AZ665" s="17">
        <f t="shared" si="254"/>
        <v>0</v>
      </c>
      <c r="BA665" s="17">
        <f t="shared" si="255"/>
        <v>0.90500000000000003</v>
      </c>
      <c r="BC665" s="17">
        <f t="shared" si="256"/>
        <v>0</v>
      </c>
      <c r="BD665" s="17">
        <f t="shared" si="257"/>
        <v>1.6666666666666667</v>
      </c>
      <c r="BE665" s="17">
        <f t="shared" si="258"/>
        <v>0.42821172032905386</v>
      </c>
      <c r="BF665" s="17">
        <f t="shared" si="259"/>
        <v>0.29132679846459242</v>
      </c>
      <c r="BG665" s="17">
        <f t="shared" si="260"/>
        <v>0.29132679846459242</v>
      </c>
      <c r="BH665" s="17">
        <f t="shared" si="261"/>
        <v>0.37659479828271702</v>
      </c>
      <c r="BI665" s="17">
        <f t="shared" si="262"/>
        <v>0.47882327762421184</v>
      </c>
    </row>
    <row r="666" spans="1:61" x14ac:dyDescent="0.25">
      <c r="A666" s="84">
        <v>561</v>
      </c>
      <c r="B666" s="84">
        <v>603</v>
      </c>
      <c r="D666" s="87" t="s">
        <v>612</v>
      </c>
      <c r="E666" s="17"/>
      <c r="F666" s="17"/>
      <c r="G666" s="17">
        <v>0</v>
      </c>
      <c r="H666" s="17">
        <f>'EWG-CCP-127 (1)'!D251</f>
        <v>3</v>
      </c>
      <c r="I666" s="17">
        <v>0</v>
      </c>
      <c r="J666" s="17">
        <v>0</v>
      </c>
      <c r="K666" s="17">
        <v>0</v>
      </c>
      <c r="L666" s="17">
        <v>0</v>
      </c>
      <c r="M666" s="17">
        <v>0</v>
      </c>
      <c r="N666" s="17">
        <v>0</v>
      </c>
      <c r="O666" s="17">
        <v>0</v>
      </c>
      <c r="P666" s="17">
        <f>'EWG-CCP-127 (1)'!F251</f>
        <v>27</v>
      </c>
      <c r="Q666" s="17">
        <v>0</v>
      </c>
      <c r="R666" s="17">
        <v>0</v>
      </c>
      <c r="S666" s="17">
        <v>0</v>
      </c>
      <c r="T666" s="17">
        <f>'EWG-CCP-127 (1)'!E251</f>
        <v>30</v>
      </c>
      <c r="U666" s="17">
        <v>0</v>
      </c>
      <c r="V666" s="17">
        <v>0</v>
      </c>
      <c r="W666" s="17">
        <v>0</v>
      </c>
      <c r="X666" s="17">
        <v>0</v>
      </c>
      <c r="Y666" s="17">
        <v>0</v>
      </c>
      <c r="Z666" s="17">
        <v>0</v>
      </c>
      <c r="AA666" s="17">
        <v>0</v>
      </c>
      <c r="AB666" s="17">
        <v>0</v>
      </c>
      <c r="AC666" s="17">
        <f>'EWG-CCP-127 (1)'!G251</f>
        <v>40</v>
      </c>
      <c r="AD666" s="17">
        <v>0</v>
      </c>
      <c r="AE666" s="17">
        <v>0</v>
      </c>
      <c r="AF666" s="17">
        <v>0</v>
      </c>
      <c r="AG666" s="88">
        <v>100</v>
      </c>
      <c r="AH666" s="17" t="s">
        <v>3</v>
      </c>
      <c r="AI666" s="87" t="s">
        <v>506</v>
      </c>
      <c r="AN666" s="17">
        <f t="shared" si="243"/>
        <v>100</v>
      </c>
      <c r="AO666" s="17">
        <f t="shared" si="244"/>
        <v>0</v>
      </c>
      <c r="AP666" s="17">
        <f t="shared" si="245"/>
        <v>0</v>
      </c>
      <c r="AQ666" s="17">
        <f t="shared" si="246"/>
        <v>0.03</v>
      </c>
      <c r="AR666" s="17">
        <f t="shared" si="247"/>
        <v>0</v>
      </c>
      <c r="AS666" s="17">
        <f t="shared" si="248"/>
        <v>1</v>
      </c>
      <c r="AU666" s="17">
        <f t="shared" si="249"/>
        <v>0</v>
      </c>
      <c r="AV666" s="17">
        <f t="shared" si="250"/>
        <v>0</v>
      </c>
      <c r="AW666" s="17">
        <f t="shared" si="251"/>
        <v>0.5</v>
      </c>
      <c r="AX666" s="17">
        <f t="shared" si="252"/>
        <v>0.5</v>
      </c>
      <c r="AY666" s="17">
        <f t="shared" si="253"/>
        <v>0</v>
      </c>
      <c r="AZ666" s="17">
        <f t="shared" si="254"/>
        <v>0</v>
      </c>
      <c r="BA666" s="17">
        <f t="shared" si="255"/>
        <v>1</v>
      </c>
      <c r="BC666" s="17">
        <f t="shared" si="256"/>
        <v>0</v>
      </c>
      <c r="BD666" s="17">
        <f t="shared" si="257"/>
        <v>5</v>
      </c>
      <c r="BE666" s="17">
        <f t="shared" si="258"/>
        <v>0.42821172032905386</v>
      </c>
      <c r="BF666" s="17">
        <f t="shared" si="259"/>
        <v>7.7236404422657381E-5</v>
      </c>
      <c r="BG666" s="17">
        <f t="shared" si="260"/>
        <v>7.7236404422657381E-5</v>
      </c>
      <c r="BH666" s="17">
        <f t="shared" si="261"/>
        <v>0.99984553315661673</v>
      </c>
      <c r="BI666" s="17">
        <f t="shared" si="262"/>
        <v>0.61932268700578708</v>
      </c>
    </row>
    <row r="667" spans="1:61" x14ac:dyDescent="0.25">
      <c r="A667" s="84">
        <v>562</v>
      </c>
      <c r="B667" s="84">
        <v>604</v>
      </c>
      <c r="D667" s="87" t="s">
        <v>612</v>
      </c>
      <c r="E667" s="17"/>
      <c r="F667" s="17"/>
      <c r="G667" s="17">
        <v>0</v>
      </c>
      <c r="H667" s="17">
        <f>'EWG-CCP-127 (1)'!D252</f>
        <v>6</v>
      </c>
      <c r="I667" s="17">
        <v>0</v>
      </c>
      <c r="J667" s="17">
        <v>0</v>
      </c>
      <c r="K667" s="17">
        <v>0</v>
      </c>
      <c r="L667" s="17">
        <v>0</v>
      </c>
      <c r="M667" s="17">
        <v>0</v>
      </c>
      <c r="N667" s="17">
        <v>0</v>
      </c>
      <c r="O667" s="17">
        <v>0</v>
      </c>
      <c r="P667" s="17">
        <f>'EWG-CCP-127 (1)'!F252</f>
        <v>24</v>
      </c>
      <c r="Q667" s="17">
        <v>0</v>
      </c>
      <c r="R667" s="17">
        <v>0</v>
      </c>
      <c r="S667" s="17">
        <v>0</v>
      </c>
      <c r="T667" s="17">
        <f>'EWG-CCP-127 (1)'!E252</f>
        <v>30</v>
      </c>
      <c r="U667" s="17">
        <v>0</v>
      </c>
      <c r="V667" s="17">
        <v>0</v>
      </c>
      <c r="W667" s="17">
        <v>0</v>
      </c>
      <c r="X667" s="17">
        <v>0</v>
      </c>
      <c r="Y667" s="17">
        <v>0</v>
      </c>
      <c r="Z667" s="17">
        <v>0</v>
      </c>
      <c r="AA667" s="17">
        <v>0</v>
      </c>
      <c r="AB667" s="17">
        <v>0</v>
      </c>
      <c r="AC667" s="17">
        <f>'EWG-CCP-127 (1)'!G252</f>
        <v>40</v>
      </c>
      <c r="AD667" s="17">
        <v>0</v>
      </c>
      <c r="AE667" s="17">
        <v>0</v>
      </c>
      <c r="AF667" s="17">
        <v>0</v>
      </c>
      <c r="AG667" s="88">
        <f>100-7</f>
        <v>93</v>
      </c>
      <c r="AH667" s="17" t="s">
        <v>3</v>
      </c>
      <c r="AI667" s="87" t="s">
        <v>506</v>
      </c>
      <c r="AN667" s="17">
        <f t="shared" si="243"/>
        <v>100</v>
      </c>
      <c r="AO667" s="17">
        <f t="shared" si="244"/>
        <v>0</v>
      </c>
      <c r="AP667" s="17">
        <f t="shared" si="245"/>
        <v>0</v>
      </c>
      <c r="AQ667" s="17">
        <f t="shared" si="246"/>
        <v>0.06</v>
      </c>
      <c r="AR667" s="17">
        <f t="shared" si="247"/>
        <v>0</v>
      </c>
      <c r="AS667" s="17">
        <f t="shared" si="248"/>
        <v>0.93</v>
      </c>
      <c r="AU667" s="17">
        <f t="shared" si="249"/>
        <v>0</v>
      </c>
      <c r="AV667" s="17">
        <f t="shared" si="250"/>
        <v>0</v>
      </c>
      <c r="AW667" s="17">
        <f t="shared" si="251"/>
        <v>0.5</v>
      </c>
      <c r="AX667" s="17">
        <f t="shared" si="252"/>
        <v>0.5</v>
      </c>
      <c r="AY667" s="17">
        <f t="shared" si="253"/>
        <v>0</v>
      </c>
      <c r="AZ667" s="17">
        <f t="shared" si="254"/>
        <v>0</v>
      </c>
      <c r="BA667" s="17">
        <f t="shared" si="255"/>
        <v>0.93</v>
      </c>
      <c r="BC667" s="17">
        <f t="shared" si="256"/>
        <v>0</v>
      </c>
      <c r="BD667" s="17">
        <f t="shared" si="257"/>
        <v>2.5</v>
      </c>
      <c r="BE667" s="17">
        <f t="shared" si="258"/>
        <v>0.42821172032905386</v>
      </c>
      <c r="BF667" s="17">
        <f t="shared" si="259"/>
        <v>0.12557083087846679</v>
      </c>
      <c r="BG667" s="17">
        <f t="shared" si="260"/>
        <v>0.12557083087846679</v>
      </c>
      <c r="BH667" s="17">
        <f t="shared" si="261"/>
        <v>0.64710628813356041</v>
      </c>
      <c r="BI667" s="17">
        <f t="shared" si="262"/>
        <v>0.51404680640883693</v>
      </c>
    </row>
    <row r="668" spans="1:61" x14ac:dyDescent="0.25">
      <c r="A668" s="84">
        <v>563</v>
      </c>
      <c r="B668" s="84">
        <v>605</v>
      </c>
      <c r="D668" s="87" t="s">
        <v>612</v>
      </c>
      <c r="E668" s="17"/>
      <c r="F668" s="17"/>
      <c r="G668" s="17">
        <v>0</v>
      </c>
      <c r="H668" s="17">
        <f>'EWG-CCP-127 (1)'!D253</f>
        <v>9</v>
      </c>
      <c r="I668" s="17">
        <v>0</v>
      </c>
      <c r="J668" s="17">
        <v>0</v>
      </c>
      <c r="K668" s="17">
        <v>0</v>
      </c>
      <c r="L668" s="17">
        <v>0</v>
      </c>
      <c r="M668" s="17">
        <v>0</v>
      </c>
      <c r="N668" s="17">
        <v>0</v>
      </c>
      <c r="O668" s="17">
        <v>0</v>
      </c>
      <c r="P668" s="17">
        <f>'EWG-CCP-127 (1)'!F253</f>
        <v>21</v>
      </c>
      <c r="Q668" s="17">
        <v>0</v>
      </c>
      <c r="R668" s="17">
        <v>0</v>
      </c>
      <c r="S668" s="17">
        <v>0</v>
      </c>
      <c r="T668" s="17">
        <f>'EWG-CCP-127 (1)'!E253</f>
        <v>30</v>
      </c>
      <c r="U668" s="17">
        <v>0</v>
      </c>
      <c r="V668" s="17">
        <v>0</v>
      </c>
      <c r="W668" s="17">
        <v>0</v>
      </c>
      <c r="X668" s="17">
        <v>0</v>
      </c>
      <c r="Y668" s="17">
        <v>0</v>
      </c>
      <c r="Z668" s="17">
        <v>0</v>
      </c>
      <c r="AA668" s="17">
        <v>0</v>
      </c>
      <c r="AB668" s="17">
        <v>0</v>
      </c>
      <c r="AC668" s="17">
        <f>'EWG-CCP-127 (1)'!G253</f>
        <v>40</v>
      </c>
      <c r="AD668" s="17">
        <v>0</v>
      </c>
      <c r="AE668" s="17">
        <v>0</v>
      </c>
      <c r="AF668" s="17">
        <v>0</v>
      </c>
      <c r="AG668" s="88">
        <f>100-8.6</f>
        <v>91.4</v>
      </c>
      <c r="AH668" s="17" t="s">
        <v>3</v>
      </c>
      <c r="AI668" s="87" t="s">
        <v>506</v>
      </c>
      <c r="AN668" s="17">
        <f t="shared" si="243"/>
        <v>100</v>
      </c>
      <c r="AO668" s="17">
        <f t="shared" si="244"/>
        <v>0</v>
      </c>
      <c r="AP668" s="17">
        <f t="shared" si="245"/>
        <v>0</v>
      </c>
      <c r="AQ668" s="17">
        <f t="shared" si="246"/>
        <v>0.09</v>
      </c>
      <c r="AR668" s="17">
        <f t="shared" si="247"/>
        <v>0</v>
      </c>
      <c r="AS668" s="17">
        <f t="shared" si="248"/>
        <v>0.91400000000000003</v>
      </c>
      <c r="AU668" s="17">
        <f t="shared" si="249"/>
        <v>0</v>
      </c>
      <c r="AV668" s="17">
        <f t="shared" si="250"/>
        <v>0</v>
      </c>
      <c r="AW668" s="17">
        <f t="shared" si="251"/>
        <v>0.5</v>
      </c>
      <c r="AX668" s="17">
        <f t="shared" si="252"/>
        <v>0.5</v>
      </c>
      <c r="AY668" s="17">
        <f t="shared" si="253"/>
        <v>0</v>
      </c>
      <c r="AZ668" s="17">
        <f t="shared" si="254"/>
        <v>0</v>
      </c>
      <c r="BA668" s="17">
        <f t="shared" si="255"/>
        <v>0.91400000000000003</v>
      </c>
      <c r="BC668" s="17">
        <f t="shared" si="256"/>
        <v>0</v>
      </c>
      <c r="BD668" s="17">
        <f t="shared" si="257"/>
        <v>1.6666666666666667</v>
      </c>
      <c r="BE668" s="17">
        <f t="shared" si="258"/>
        <v>0.42821172032905386</v>
      </c>
      <c r="BF668" s="17">
        <f t="shared" si="259"/>
        <v>0.29132679846459242</v>
      </c>
      <c r="BG668" s="17">
        <f t="shared" si="260"/>
        <v>0.29132679846459242</v>
      </c>
      <c r="BH668" s="17">
        <f t="shared" si="261"/>
        <v>0.38772191591035438</v>
      </c>
      <c r="BI668" s="17">
        <f t="shared" si="262"/>
        <v>0.49135974798667686</v>
      </c>
    </row>
    <row r="669" spans="1:61" x14ac:dyDescent="0.25">
      <c r="A669" s="84">
        <v>564</v>
      </c>
      <c r="B669" s="84">
        <v>606</v>
      </c>
      <c r="D669" s="87" t="s">
        <v>612</v>
      </c>
      <c r="E669" s="17"/>
      <c r="F669" s="17"/>
      <c r="G669" s="17">
        <v>0</v>
      </c>
      <c r="H669" s="17">
        <f>'EWG-CCP-127 (1)'!D254</f>
        <v>2</v>
      </c>
      <c r="I669" s="17">
        <v>0</v>
      </c>
      <c r="J669" s="17">
        <v>0</v>
      </c>
      <c r="K669" s="17">
        <v>0</v>
      </c>
      <c r="L669" s="17">
        <v>0</v>
      </c>
      <c r="M669" s="17">
        <v>0</v>
      </c>
      <c r="N669" s="17">
        <v>0</v>
      </c>
      <c r="O669" s="17">
        <v>0</v>
      </c>
      <c r="P669" s="17">
        <f>'EWG-CCP-127 (1)'!F254</f>
        <v>18</v>
      </c>
      <c r="Q669" s="17">
        <v>0</v>
      </c>
      <c r="R669" s="17">
        <v>0</v>
      </c>
      <c r="S669" s="17">
        <v>0</v>
      </c>
      <c r="T669" s="17">
        <f>'EWG-CCP-127 (1)'!E254</f>
        <v>20</v>
      </c>
      <c r="U669" s="17">
        <v>0</v>
      </c>
      <c r="V669" s="17">
        <v>0</v>
      </c>
      <c r="W669" s="17">
        <v>0</v>
      </c>
      <c r="X669" s="17">
        <v>0</v>
      </c>
      <c r="Y669" s="17">
        <v>0</v>
      </c>
      <c r="Z669" s="17">
        <v>0</v>
      </c>
      <c r="AA669" s="17">
        <v>0</v>
      </c>
      <c r="AB669" s="17">
        <v>0</v>
      </c>
      <c r="AC669" s="17">
        <f>'EWG-CCP-127 (1)'!G254</f>
        <v>60</v>
      </c>
      <c r="AD669" s="17">
        <v>0</v>
      </c>
      <c r="AE669" s="17">
        <v>0</v>
      </c>
      <c r="AF669" s="17">
        <v>0</v>
      </c>
      <c r="AG669" s="88">
        <f>100</f>
        <v>100</v>
      </c>
      <c r="AH669" s="17" t="s">
        <v>3</v>
      </c>
      <c r="AI669" s="87" t="s">
        <v>506</v>
      </c>
      <c r="AN669" s="17">
        <f t="shared" si="243"/>
        <v>100</v>
      </c>
      <c r="AO669" s="17">
        <f t="shared" si="244"/>
        <v>0</v>
      </c>
      <c r="AP669" s="17">
        <f t="shared" si="245"/>
        <v>0</v>
      </c>
      <c r="AQ669" s="17">
        <f t="shared" si="246"/>
        <v>0.02</v>
      </c>
      <c r="AR669" s="17">
        <f t="shared" si="247"/>
        <v>0</v>
      </c>
      <c r="AS669" s="17">
        <f t="shared" si="248"/>
        <v>1</v>
      </c>
      <c r="AU669" s="17">
        <f t="shared" si="249"/>
        <v>0</v>
      </c>
      <c r="AV669" s="17">
        <f t="shared" si="250"/>
        <v>0</v>
      </c>
      <c r="AW669" s="17">
        <f t="shared" si="251"/>
        <v>0.5</v>
      </c>
      <c r="AX669" s="17">
        <f t="shared" si="252"/>
        <v>0.5</v>
      </c>
      <c r="AY669" s="17">
        <f t="shared" si="253"/>
        <v>0</v>
      </c>
      <c r="AZ669" s="17">
        <f t="shared" si="254"/>
        <v>0</v>
      </c>
      <c r="BA669" s="17">
        <f t="shared" si="255"/>
        <v>1</v>
      </c>
      <c r="BC669" s="17">
        <f t="shared" si="256"/>
        <v>0</v>
      </c>
      <c r="BD669" s="17">
        <f t="shared" si="257"/>
        <v>5</v>
      </c>
      <c r="BE669" s="17">
        <f t="shared" si="258"/>
        <v>0.42821172032905386</v>
      </c>
      <c r="BF669" s="17">
        <f t="shared" si="259"/>
        <v>7.7236404422657381E-5</v>
      </c>
      <c r="BG669" s="17">
        <f t="shared" si="260"/>
        <v>7.7236404422657381E-5</v>
      </c>
      <c r="BH669" s="17">
        <f t="shared" si="261"/>
        <v>0.99984553315661673</v>
      </c>
      <c r="BI669" s="17">
        <f t="shared" si="262"/>
        <v>0.61932268700578708</v>
      </c>
    </row>
    <row r="670" spans="1:61" x14ac:dyDescent="0.25">
      <c r="A670" s="84">
        <v>565</v>
      </c>
      <c r="B670" s="84">
        <v>607</v>
      </c>
      <c r="D670" s="87" t="s">
        <v>612</v>
      </c>
      <c r="E670" s="17"/>
      <c r="F670" s="17"/>
      <c r="G670" s="17">
        <v>0</v>
      </c>
      <c r="H670" s="17">
        <f>'EWG-CCP-127 (1)'!D255</f>
        <v>4</v>
      </c>
      <c r="I670" s="17">
        <v>0</v>
      </c>
      <c r="J670" s="17">
        <v>0</v>
      </c>
      <c r="K670" s="17">
        <v>0</v>
      </c>
      <c r="L670" s="17">
        <v>0</v>
      </c>
      <c r="M670" s="17">
        <v>0</v>
      </c>
      <c r="N670" s="17">
        <v>0</v>
      </c>
      <c r="O670" s="17">
        <v>0</v>
      </c>
      <c r="P670" s="17">
        <f>'EWG-CCP-127 (1)'!F255</f>
        <v>16</v>
      </c>
      <c r="Q670" s="17">
        <v>0</v>
      </c>
      <c r="R670" s="17">
        <v>0</v>
      </c>
      <c r="S670" s="17">
        <v>0</v>
      </c>
      <c r="T670" s="17">
        <f>'EWG-CCP-127 (1)'!E255</f>
        <v>20</v>
      </c>
      <c r="U670" s="17">
        <v>0</v>
      </c>
      <c r="V670" s="17">
        <v>0</v>
      </c>
      <c r="W670" s="17">
        <v>0</v>
      </c>
      <c r="X670" s="17">
        <v>0</v>
      </c>
      <c r="Y670" s="17">
        <v>0</v>
      </c>
      <c r="Z670" s="17">
        <v>0</v>
      </c>
      <c r="AA670" s="17">
        <v>0</v>
      </c>
      <c r="AB670" s="17">
        <v>0</v>
      </c>
      <c r="AC670" s="17">
        <f>'EWG-CCP-127 (1)'!G255</f>
        <v>60</v>
      </c>
      <c r="AD670" s="17">
        <v>0</v>
      </c>
      <c r="AE670" s="17">
        <v>0</v>
      </c>
      <c r="AF670" s="17">
        <v>0</v>
      </c>
      <c r="AG670" s="88">
        <f>100-5.2</f>
        <v>94.8</v>
      </c>
      <c r="AH670" s="17" t="s">
        <v>3</v>
      </c>
      <c r="AI670" s="87" t="s">
        <v>506</v>
      </c>
      <c r="AN670" s="17">
        <f t="shared" si="243"/>
        <v>100</v>
      </c>
      <c r="AO670" s="17">
        <f t="shared" si="244"/>
        <v>0</v>
      </c>
      <c r="AP670" s="17">
        <f t="shared" si="245"/>
        <v>0</v>
      </c>
      <c r="AQ670" s="17">
        <f t="shared" si="246"/>
        <v>0.04</v>
      </c>
      <c r="AR670" s="17">
        <f t="shared" si="247"/>
        <v>0</v>
      </c>
      <c r="AS670" s="17">
        <f t="shared" si="248"/>
        <v>0.94799999999999995</v>
      </c>
      <c r="AU670" s="17">
        <f t="shared" si="249"/>
        <v>0</v>
      </c>
      <c r="AV670" s="17">
        <f t="shared" si="250"/>
        <v>0</v>
      </c>
      <c r="AW670" s="17">
        <f t="shared" si="251"/>
        <v>0.5</v>
      </c>
      <c r="AX670" s="17">
        <f t="shared" si="252"/>
        <v>0.5</v>
      </c>
      <c r="AY670" s="17">
        <f t="shared" si="253"/>
        <v>0</v>
      </c>
      <c r="AZ670" s="17">
        <f t="shared" si="254"/>
        <v>0</v>
      </c>
      <c r="BA670" s="17">
        <f t="shared" si="255"/>
        <v>0.94799999999999995</v>
      </c>
      <c r="BC670" s="17">
        <f t="shared" si="256"/>
        <v>0</v>
      </c>
      <c r="BD670" s="17">
        <f t="shared" si="257"/>
        <v>2.5</v>
      </c>
      <c r="BE670" s="17">
        <f t="shared" si="258"/>
        <v>0.42821172032905386</v>
      </c>
      <c r="BF670" s="17">
        <f t="shared" si="259"/>
        <v>0.12557083087846679</v>
      </c>
      <c r="BG670" s="17">
        <f t="shared" si="260"/>
        <v>0.12557083087846679</v>
      </c>
      <c r="BH670" s="17">
        <f t="shared" si="261"/>
        <v>0.67638973822193549</v>
      </c>
      <c r="BI670" s="17">
        <f t="shared" si="262"/>
        <v>0.54018174713376688</v>
      </c>
    </row>
    <row r="671" spans="1:61" x14ac:dyDescent="0.25">
      <c r="A671" s="84">
        <v>566</v>
      </c>
      <c r="B671" s="84">
        <v>608</v>
      </c>
      <c r="D671" s="87" t="s">
        <v>612</v>
      </c>
      <c r="E671" s="17"/>
      <c r="F671" s="17"/>
      <c r="G671" s="17">
        <v>0</v>
      </c>
      <c r="H671" s="17">
        <f>'EWG-CCP-127 (1)'!D256</f>
        <v>6</v>
      </c>
      <c r="I671" s="17">
        <v>0</v>
      </c>
      <c r="J671" s="17">
        <v>0</v>
      </c>
      <c r="K671" s="17">
        <v>0</v>
      </c>
      <c r="L671" s="17">
        <v>0</v>
      </c>
      <c r="M671" s="17">
        <v>0</v>
      </c>
      <c r="N671" s="17">
        <v>0</v>
      </c>
      <c r="O671" s="17">
        <v>0</v>
      </c>
      <c r="P671" s="17">
        <f>'EWG-CCP-127 (1)'!F256</f>
        <v>14</v>
      </c>
      <c r="Q671" s="17">
        <v>0</v>
      </c>
      <c r="R671" s="17">
        <v>0</v>
      </c>
      <c r="S671" s="17">
        <v>0</v>
      </c>
      <c r="T671" s="17">
        <f>'EWG-CCP-127 (1)'!E256</f>
        <v>20</v>
      </c>
      <c r="U671" s="17">
        <v>0</v>
      </c>
      <c r="V671" s="17">
        <v>0</v>
      </c>
      <c r="W671" s="17">
        <v>0</v>
      </c>
      <c r="X671" s="17">
        <v>0</v>
      </c>
      <c r="Y671" s="17">
        <v>0</v>
      </c>
      <c r="Z671" s="17">
        <v>0</v>
      </c>
      <c r="AA671" s="17">
        <v>0</v>
      </c>
      <c r="AB671" s="17">
        <v>0</v>
      </c>
      <c r="AC671" s="17">
        <f>'EWG-CCP-127 (1)'!G256</f>
        <v>60</v>
      </c>
      <c r="AD671" s="17">
        <v>0</v>
      </c>
      <c r="AE671" s="17">
        <v>0</v>
      </c>
      <c r="AF671" s="17">
        <v>0</v>
      </c>
      <c r="AG671" s="88">
        <f>100-9.4</f>
        <v>90.6</v>
      </c>
      <c r="AH671" s="17" t="s">
        <v>3</v>
      </c>
      <c r="AI671" s="87" t="s">
        <v>506</v>
      </c>
      <c r="AM671" s="17" t="s">
        <v>535</v>
      </c>
      <c r="AN671" s="17">
        <f t="shared" si="243"/>
        <v>100</v>
      </c>
      <c r="AO671" s="17">
        <f t="shared" si="244"/>
        <v>0</v>
      </c>
      <c r="AP671" s="17">
        <f t="shared" si="245"/>
        <v>0</v>
      </c>
      <c r="AQ671" s="17">
        <f t="shared" si="246"/>
        <v>0.06</v>
      </c>
      <c r="AR671" s="17">
        <f t="shared" si="247"/>
        <v>0</v>
      </c>
      <c r="AS671" s="17">
        <f t="shared" si="248"/>
        <v>0.90599999999999992</v>
      </c>
      <c r="AU671" s="17">
        <f t="shared" si="249"/>
        <v>0</v>
      </c>
      <c r="AV671" s="17">
        <f t="shared" si="250"/>
        <v>0</v>
      </c>
      <c r="AW671" s="17">
        <f t="shared" si="251"/>
        <v>0.5</v>
      </c>
      <c r="AX671" s="17">
        <f t="shared" si="252"/>
        <v>0.5</v>
      </c>
      <c r="AY671" s="17">
        <f t="shared" si="253"/>
        <v>0</v>
      </c>
      <c r="AZ671" s="17">
        <f t="shared" si="254"/>
        <v>0</v>
      </c>
      <c r="BA671" s="17">
        <f t="shared" si="255"/>
        <v>0.90599999999999992</v>
      </c>
      <c r="BC671" s="17">
        <f t="shared" si="256"/>
        <v>0</v>
      </c>
      <c r="BD671" s="17">
        <f t="shared" si="257"/>
        <v>1.6666666666666667</v>
      </c>
      <c r="BE671" s="17">
        <f t="shared" si="258"/>
        <v>0.42821172032905386</v>
      </c>
      <c r="BF671" s="17">
        <f t="shared" si="259"/>
        <v>0.29132679846459242</v>
      </c>
      <c r="BG671" s="17">
        <f t="shared" si="260"/>
        <v>0.29132679846459242</v>
      </c>
      <c r="BH671" s="17">
        <f t="shared" si="261"/>
        <v>0.3778231446857877</v>
      </c>
      <c r="BI671" s="17">
        <f t="shared" si="262"/>
        <v>0.48020821877559666</v>
      </c>
    </row>
  </sheetData>
  <sortState xmlns:xlrd2="http://schemas.microsoft.com/office/spreadsheetml/2017/richdata2" ref="A2:BI434">
    <sortCondition ref="BH2:BH434"/>
  </sortState>
  <conditionalFormatting sqref="BH1">
    <cfRule type="colorScale" priority="4">
      <colorScale>
        <cfvo type="min"/>
        <cfvo type="percentile" val="50"/>
        <cfvo type="max"/>
        <color rgb="FF63BE7B"/>
        <color rgb="FFFFEB84"/>
        <color rgb="FFF8696B"/>
      </colorScale>
    </cfRule>
  </conditionalFormatting>
  <conditionalFormatting sqref="BH2:BH423">
    <cfRule type="colorScale" priority="3">
      <colorScale>
        <cfvo type="min"/>
        <cfvo type="percentile" val="50"/>
        <cfvo type="max"/>
        <color rgb="FF63BE7B"/>
        <color rgb="FFFFEB84"/>
        <color rgb="FFF8696B"/>
      </colorScale>
    </cfRule>
  </conditionalFormatting>
  <conditionalFormatting sqref="BH424:BH435 BH437:BH659">
    <cfRule type="colorScale" priority="2">
      <colorScale>
        <cfvo type="min"/>
        <cfvo type="percentile" val="50"/>
        <cfvo type="max"/>
        <color rgb="FF63BE7B"/>
        <color rgb="FFFFEB84"/>
        <color rgb="FFF8696B"/>
      </colorScale>
    </cfRule>
  </conditionalFormatting>
  <conditionalFormatting sqref="BH660:BH671">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2AFB323A288C43A9DC85070998B979" ma:contentTypeVersion="8" ma:contentTypeDescription="Create a new document." ma:contentTypeScope="" ma:versionID="80e8f69463bb2650a9f78b5c5b60f78f">
  <xsd:schema xmlns:xsd="http://www.w3.org/2001/XMLSchema" xmlns:xs="http://www.w3.org/2001/XMLSchema" xmlns:p="http://schemas.microsoft.com/office/2006/metadata/properties" xmlns:ns3="50601732-e5c8-4805-a36f-637e98547794" targetNamespace="http://schemas.microsoft.com/office/2006/metadata/properties" ma:root="true" ma:fieldsID="d5ac02ae63e712d74be3ce3ba9387c6b" ns3:_="">
    <xsd:import namespace="50601732-e5c8-4805-a36f-637e98547794"/>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601732-e5c8-4805-a36f-637e98547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A486D19-7E39-4F5F-916C-5396604AE4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601732-e5c8-4805-a36f-637e985477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283085-110B-48BD-AAC2-ABAD26F0B13A}">
  <ds:schemaRefs>
    <ds:schemaRef ds:uri="http://schemas.microsoft.com/sharepoint/v3/contenttype/forms"/>
  </ds:schemaRefs>
</ds:datastoreItem>
</file>

<file path=customXml/itemProps3.xml><?xml version="1.0" encoding="utf-8"?>
<ds:datastoreItem xmlns:ds="http://schemas.openxmlformats.org/officeDocument/2006/customXml" ds:itemID="{7030B91D-724D-4A74-A92E-B3C630D294AD}">
  <ds:schemaRefs>
    <ds:schemaRef ds:uri="http://schemas.microsoft.com/office/2006/metadata/properties"/>
    <ds:schemaRef ds:uri="http://purl.org/dc/elements/1.1/"/>
    <ds:schemaRef ds:uri="http://www.w3.org/XML/1998/namespace"/>
    <ds:schemaRef ds:uri="http://purl.org/dc/terms/"/>
    <ds:schemaRef ds:uri="50601732-e5c8-4805-a36f-637e98547794"/>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EWG-CCP-125 (1)</vt:lpstr>
      <vt:lpstr>2024 new data</vt:lpstr>
      <vt:lpstr>2024 wt to mol conversion</vt:lpstr>
      <vt:lpstr>EWG-CCP-127 (1)</vt:lpstr>
      <vt:lpstr>JDV (full data)(same coef)</vt:lpstr>
      <vt:lpstr>JDV (reduced SiO2 data set)</vt:lpstr>
      <vt:lpstr>Bernstein (full data)(same coef</vt:lpstr>
      <vt:lpstr>Bernstein (reduced SiO2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 Xiaonan</dc:creator>
  <cp:lastModifiedBy>Curry, Chloe E</cp:lastModifiedBy>
  <cp:lastPrinted>2020-03-19T17:13:22Z</cp:lastPrinted>
  <dcterms:created xsi:type="dcterms:W3CDTF">2019-10-29T17:02:39Z</dcterms:created>
  <dcterms:modified xsi:type="dcterms:W3CDTF">2025-11-21T23:40:43Z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0x0101003F2AFB323A288C43A9DC85070998B979</vt:lpwstr>
  </property>
</Properties>
</file>